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10.129.110.46\disk1\フルアクセス\★R6データ\15■農業経営関係\02 広域調査研究\露地野菜作業計画表\"/>
    </mc:Choice>
  </mc:AlternateContent>
  <xr:revisionPtr revIDLastSave="0" documentId="13_ncr:1_{1B72641B-AB85-4339-A450-79CA0CD545DD}" xr6:coauthVersionLast="47" xr6:coauthVersionMax="47" xr10:uidLastSave="{00000000-0000-0000-0000-000000000000}"/>
  <bookViews>
    <workbookView xWindow="-120" yWindow="-120" windowWidth="29040" windowHeight="15840" xr2:uid="{00000000-000D-0000-FFFF-FFFF00000000}"/>
  </bookViews>
  <sheets>
    <sheet name="利用する前に" sheetId="15" r:id="rId1"/>
    <sheet name="①作業計画表" sheetId="6" r:id="rId2"/>
    <sheet name="②元データ" sheetId="10" r:id="rId3"/>
    <sheet name="③予定日及び時間" sheetId="18" r:id="rId4"/>
    <sheet name="OP　聞き取り用紙" sheetId="19" r:id="rId5"/>
    <sheet name="OP 数式例" sheetId="21" r:id="rId6"/>
    <sheet name="(参考)本年作業予定" sheetId="9" r:id="rId7"/>
  </sheets>
  <definedNames>
    <definedName name="_xlnm.Print_Area" localSheetId="6">'(参考)本年作業予定'!$A$1:$H$540</definedName>
    <definedName name="_xlnm.Print_Area" localSheetId="1">①作業計画表!$A$1:$CR$77</definedName>
    <definedName name="_xlnm.Print_Area" localSheetId="2">②元データ!$A$1:$V$64</definedName>
    <definedName name="_xlnm.Print_Area" localSheetId="5">'OP 数式例'!$A$1:$CQ$26</definedName>
    <definedName name="_xlnm.Print_Area" localSheetId="0">利用する前に!$A$1:$L$34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W151" i="6" l="1"/>
  <c r="DV151" i="6"/>
  <c r="DU151" i="6"/>
  <c r="DT151" i="6"/>
  <c r="DS151" i="6"/>
  <c r="DR151" i="6"/>
  <c r="DQ151" i="6"/>
  <c r="DP151" i="6"/>
  <c r="DO151" i="6"/>
  <c r="DN151" i="6"/>
  <c r="DM151" i="6"/>
  <c r="DL151" i="6"/>
  <c r="DK151" i="6"/>
  <c r="DJ151" i="6"/>
  <c r="DI151" i="6"/>
  <c r="DH151" i="6"/>
  <c r="DG151" i="6"/>
  <c r="DF151" i="6"/>
  <c r="DE151" i="6"/>
  <c r="DD151" i="6"/>
  <c r="DC151" i="6"/>
  <c r="DB151" i="6"/>
  <c r="DA151" i="6"/>
  <c r="CZ151" i="6"/>
  <c r="CY151" i="6"/>
  <c r="CX151" i="6"/>
  <c r="CW151" i="6"/>
  <c r="CV151" i="6"/>
  <c r="CU151" i="6"/>
  <c r="CT151" i="6"/>
  <c r="CS151" i="6"/>
  <c r="BL151" i="6"/>
  <c r="BK151" i="6"/>
  <c r="BJ151" i="6"/>
  <c r="BI151" i="6"/>
  <c r="BH151" i="6"/>
  <c r="BG151" i="6"/>
  <c r="BF151" i="6"/>
  <c r="BE151" i="6"/>
  <c r="BD151" i="6"/>
  <c r="BC151" i="6"/>
  <c r="BB151" i="6"/>
  <c r="BA151" i="6"/>
  <c r="AZ151" i="6"/>
  <c r="AY151" i="6"/>
  <c r="AX151" i="6"/>
  <c r="AW151" i="6"/>
  <c r="AV151" i="6"/>
  <c r="AU151" i="6"/>
  <c r="AT151" i="6"/>
  <c r="AS151" i="6"/>
  <c r="AR151" i="6"/>
  <c r="AQ151" i="6"/>
  <c r="AP151" i="6"/>
  <c r="AO151" i="6"/>
  <c r="AN151" i="6"/>
  <c r="AM151" i="6"/>
  <c r="AL151" i="6"/>
  <c r="AK151" i="6"/>
  <c r="AJ151" i="6"/>
  <c r="AI151" i="6"/>
  <c r="AH151" i="6"/>
  <c r="AG151" i="6"/>
  <c r="AF151" i="6"/>
  <c r="AE151" i="6"/>
  <c r="AD151" i="6"/>
  <c r="AC151" i="6"/>
  <c r="AB151" i="6"/>
  <c r="AA151" i="6"/>
  <c r="Z151" i="6"/>
  <c r="Y151" i="6"/>
  <c r="X151" i="6"/>
  <c r="W151" i="6"/>
  <c r="V151" i="6"/>
  <c r="U151" i="6"/>
  <c r="T151" i="6"/>
  <c r="S151" i="6"/>
  <c r="R151" i="6"/>
  <c r="Q151" i="6"/>
  <c r="P151" i="6"/>
  <c r="O151" i="6"/>
  <c r="N151" i="6"/>
  <c r="M151" i="6"/>
  <c r="L151" i="6"/>
  <c r="K151" i="6"/>
  <c r="J151" i="6"/>
  <c r="I151" i="6"/>
  <c r="H151" i="6"/>
  <c r="G151" i="6"/>
  <c r="F151" i="6"/>
  <c r="E151" i="6"/>
  <c r="D151" i="6"/>
  <c r="A5" i="9"/>
  <c r="AN6" i="21"/>
  <c r="AG20" i="21"/>
  <c r="AG19" i="21"/>
  <c r="AG15" i="21"/>
  <c r="AG6" i="21"/>
  <c r="Z19" i="21"/>
  <c r="Z18" i="21"/>
  <c r="Z17" i="21"/>
  <c r="Z16" i="21"/>
  <c r="Z15" i="21"/>
  <c r="Z6" i="21"/>
  <c r="S19" i="21"/>
  <c r="S18" i="21"/>
  <c r="S17" i="21"/>
  <c r="S16" i="21"/>
  <c r="S15" i="21"/>
  <c r="S6" i="21"/>
  <c r="L6" i="21"/>
  <c r="E14" i="21"/>
  <c r="E13" i="21"/>
  <c r="E12" i="21"/>
  <c r="E11" i="21"/>
  <c r="E7" i="21"/>
  <c r="E6" i="21"/>
  <c r="B81" i="6"/>
  <c r="B4" i="6"/>
  <c r="C312" i="6"/>
  <c r="C154" i="6"/>
  <c r="C77" i="6"/>
  <c r="P4" i="6"/>
  <c r="AY46" i="19"/>
  <c r="AX46" i="19"/>
  <c r="AY45" i="19"/>
  <c r="AX45" i="19"/>
  <c r="AY44" i="19"/>
  <c r="AX44" i="19"/>
  <c r="AY43" i="19"/>
  <c r="AX43" i="19"/>
  <c r="AY42" i="19"/>
  <c r="AX42" i="19"/>
  <c r="AY41" i="19"/>
  <c r="AX41" i="19"/>
  <c r="AY40" i="19"/>
  <c r="AX40" i="19"/>
  <c r="AY39" i="19"/>
  <c r="AX39" i="19"/>
  <c r="AY38" i="19"/>
  <c r="AX38" i="19"/>
  <c r="AY37" i="19"/>
  <c r="AX37" i="19"/>
  <c r="AY36" i="19"/>
  <c r="AX36" i="19"/>
  <c r="AY35" i="19"/>
  <c r="AX35" i="19"/>
  <c r="AY34" i="19"/>
  <c r="AX34" i="19"/>
  <c r="AY33" i="19"/>
  <c r="AX33" i="19"/>
  <c r="AY32" i="19"/>
  <c r="AX32" i="19"/>
  <c r="AY31" i="19"/>
  <c r="AX31" i="19"/>
  <c r="CK29" i="19"/>
  <c r="CD29" i="19"/>
  <c r="BW29" i="19"/>
  <c r="BP29" i="19"/>
  <c r="BI29" i="19"/>
  <c r="BB29" i="19"/>
  <c r="AO29" i="19"/>
  <c r="AH29" i="19"/>
  <c r="AA29" i="19"/>
  <c r="T29" i="19"/>
  <c r="M29" i="19"/>
  <c r="A1" i="9"/>
  <c r="M7" i="21"/>
  <c r="CN19" i="21"/>
  <c r="CK19" i="21"/>
  <c r="CM19" i="21" s="1"/>
  <c r="CN18" i="21"/>
  <c r="CK18" i="21"/>
  <c r="CM18" i="21" s="1"/>
  <c r="CN17" i="21"/>
  <c r="CO17" i="21" s="1"/>
  <c r="CK17" i="21"/>
  <c r="CM17" i="21" s="1"/>
  <c r="CN16" i="21"/>
  <c r="CK16" i="21"/>
  <c r="CM16" i="21" s="1"/>
  <c r="BS19" i="21"/>
  <c r="BT19" i="21" s="1"/>
  <c r="BP19" i="21"/>
  <c r="BR19" i="21" s="1"/>
  <c r="BS18" i="21"/>
  <c r="BT18" i="21" s="1"/>
  <c r="BP18" i="21"/>
  <c r="BR18" i="21" s="1"/>
  <c r="BS17" i="21"/>
  <c r="BT17" i="21" s="1"/>
  <c r="BP17" i="21"/>
  <c r="BR17" i="21" s="1"/>
  <c r="BS16" i="21"/>
  <c r="BT16" i="21" s="1"/>
  <c r="BP16" i="21"/>
  <c r="BL19" i="21"/>
  <c r="BI19" i="21"/>
  <c r="BK19" i="21" s="1"/>
  <c r="BL18" i="21"/>
  <c r="BM18" i="21" s="1"/>
  <c r="BI18" i="21"/>
  <c r="BK18" i="21" s="1"/>
  <c r="BL17" i="21"/>
  <c r="BM17" i="21" s="1"/>
  <c r="BI17" i="21"/>
  <c r="BK17" i="21" s="1"/>
  <c r="BL16" i="21"/>
  <c r="BI16" i="21"/>
  <c r="BK16" i="21" s="1"/>
  <c r="CF14" i="21"/>
  <c r="CF13" i="21"/>
  <c r="CF12" i="21"/>
  <c r="CF11" i="21"/>
  <c r="CF10" i="21"/>
  <c r="CF9" i="21"/>
  <c r="CF8" i="21"/>
  <c r="CF7" i="21"/>
  <c r="BW14" i="21"/>
  <c r="BY14" i="21" s="1"/>
  <c r="BW13" i="21"/>
  <c r="BY13" i="21" s="1"/>
  <c r="BW12" i="21"/>
  <c r="BW11" i="21"/>
  <c r="BY11" i="21" s="1"/>
  <c r="BW10" i="21"/>
  <c r="BY10" i="21" s="1"/>
  <c r="BW9" i="21"/>
  <c r="BY9" i="21" s="1"/>
  <c r="BW8" i="21"/>
  <c r="BY8" i="21" s="1"/>
  <c r="BW7" i="21"/>
  <c r="BY7" i="21" s="1"/>
  <c r="BP14" i="21"/>
  <c r="BR14" i="21" s="1"/>
  <c r="BP13" i="21"/>
  <c r="BR13" i="21" s="1"/>
  <c r="BP12" i="21"/>
  <c r="BR12" i="21" s="1"/>
  <c r="BP11" i="21"/>
  <c r="BR10" i="21"/>
  <c r="BP10" i="21"/>
  <c r="BP9" i="21"/>
  <c r="BP8" i="21"/>
  <c r="BR8" i="21" s="1"/>
  <c r="BP7" i="21"/>
  <c r="BR7" i="21" s="1"/>
  <c r="BI14" i="21"/>
  <c r="BK14" i="21" s="1"/>
  <c r="BI13" i="21"/>
  <c r="BK13" i="21" s="1"/>
  <c r="BI12" i="21"/>
  <c r="BK12" i="21" s="1"/>
  <c r="BI11" i="21"/>
  <c r="BK11" i="21" s="1"/>
  <c r="BI10" i="21"/>
  <c r="BK10" i="21" s="1"/>
  <c r="BI9" i="21"/>
  <c r="BK9" i="21" s="1"/>
  <c r="BI8" i="21"/>
  <c r="BK8" i="21" s="1"/>
  <c r="BI7" i="21"/>
  <c r="BK7" i="21" s="1"/>
  <c r="AH17" i="21"/>
  <c r="AJ17" i="21" s="1"/>
  <c r="AH18" i="21"/>
  <c r="AJ18" i="21" s="1"/>
  <c r="AH19" i="21"/>
  <c r="AJ19" i="21" s="1"/>
  <c r="AH16" i="21"/>
  <c r="AJ16" i="21" s="1"/>
  <c r="AC18" i="21"/>
  <c r="AC17" i="21"/>
  <c r="AK19" i="21"/>
  <c r="AL19" i="21" s="1"/>
  <c r="AK18" i="21"/>
  <c r="AL18" i="21" s="1"/>
  <c r="AK17" i="21"/>
  <c r="AL17" i="21" s="1"/>
  <c r="AK16" i="21"/>
  <c r="AD19" i="21"/>
  <c r="AD18" i="21"/>
  <c r="AD17" i="21"/>
  <c r="AE17" i="21" s="1"/>
  <c r="AD16" i="21"/>
  <c r="P17" i="21"/>
  <c r="Q17" i="21" s="1"/>
  <c r="P18" i="21"/>
  <c r="P19" i="21"/>
  <c r="P16" i="21"/>
  <c r="Q16" i="21" s="1"/>
  <c r="Q18" i="21"/>
  <c r="W17" i="21"/>
  <c r="W18" i="21"/>
  <c r="X18" i="21" s="1"/>
  <c r="W19" i="21"/>
  <c r="W16" i="21"/>
  <c r="AA18" i="21"/>
  <c r="AA19" i="21"/>
  <c r="AC19" i="21" s="1"/>
  <c r="AA17" i="21"/>
  <c r="AA16" i="21"/>
  <c r="AJ9" i="21"/>
  <c r="AO8" i="21"/>
  <c r="AQ8" i="21" s="1"/>
  <c r="AO9" i="21"/>
  <c r="AO10" i="21"/>
  <c r="AQ10" i="21" s="1"/>
  <c r="AO11" i="21"/>
  <c r="AQ11" i="21" s="1"/>
  <c r="AO12" i="21"/>
  <c r="AQ12" i="21" s="1"/>
  <c r="AO13" i="21"/>
  <c r="AQ13" i="21" s="1"/>
  <c r="AO14" i="21"/>
  <c r="AQ14" i="21" s="1"/>
  <c r="AO7" i="21"/>
  <c r="AQ7" i="21" s="1"/>
  <c r="AH8" i="21"/>
  <c r="AJ8" i="21" s="1"/>
  <c r="AH9" i="21"/>
  <c r="AH10" i="21"/>
  <c r="AJ10" i="21" s="1"/>
  <c r="AH11" i="21"/>
  <c r="AJ11" i="21" s="1"/>
  <c r="AH12" i="21"/>
  <c r="AJ12" i="21" s="1"/>
  <c r="AH13" i="21"/>
  <c r="AJ13" i="21" s="1"/>
  <c r="AH14" i="21"/>
  <c r="AH7" i="21"/>
  <c r="AJ7" i="21" s="1"/>
  <c r="AA13" i="21"/>
  <c r="AC13" i="21" s="1"/>
  <c r="AA14" i="21"/>
  <c r="AC14" i="21" s="1"/>
  <c r="AA8" i="21"/>
  <c r="AA9" i="21"/>
  <c r="AC9" i="21" s="1"/>
  <c r="AA10" i="21"/>
  <c r="AC10" i="21" s="1"/>
  <c r="AA11" i="21"/>
  <c r="AC11" i="21" s="1"/>
  <c r="AA12" i="21"/>
  <c r="AC12" i="21" s="1"/>
  <c r="AA7" i="21"/>
  <c r="AC7" i="21" s="1"/>
  <c r="CG14" i="21"/>
  <c r="CH14" i="21" s="1"/>
  <c r="CG13" i="21"/>
  <c r="CH13" i="21" s="1"/>
  <c r="CG12" i="21"/>
  <c r="CH12" i="21" s="1"/>
  <c r="CG11" i="21"/>
  <c r="CG10" i="21"/>
  <c r="CG9" i="21"/>
  <c r="CG8" i="21"/>
  <c r="CH8" i="21" s="1"/>
  <c r="CG7" i="21"/>
  <c r="BZ14" i="21"/>
  <c r="BZ13" i="21"/>
  <c r="CA13" i="21" s="1"/>
  <c r="BZ12" i="21"/>
  <c r="CA12" i="21" s="1"/>
  <c r="BZ11" i="21"/>
  <c r="CA11" i="21" s="1"/>
  <c r="BZ10" i="21"/>
  <c r="CA10" i="21" s="1"/>
  <c r="BZ9" i="21"/>
  <c r="CA9" i="21" s="1"/>
  <c r="BZ8" i="21"/>
  <c r="BZ7" i="21"/>
  <c r="CA7" i="21" s="1"/>
  <c r="BS14" i="21"/>
  <c r="BT14" i="21" s="1"/>
  <c r="BS13" i="21"/>
  <c r="BT13" i="21" s="1"/>
  <c r="BS12" i="21"/>
  <c r="BT12" i="21" s="1"/>
  <c r="BS11" i="21"/>
  <c r="BS10" i="21"/>
  <c r="BT10" i="21" s="1"/>
  <c r="BS9" i="21"/>
  <c r="BT9" i="21" s="1"/>
  <c r="BS8" i="21"/>
  <c r="BT8" i="21" s="1"/>
  <c r="BS7" i="21"/>
  <c r="BL14" i="21"/>
  <c r="BM14" i="21" s="1"/>
  <c r="BL13" i="21"/>
  <c r="BM13" i="21" s="1"/>
  <c r="BL12" i="21"/>
  <c r="BM12" i="21" s="1"/>
  <c r="BL11" i="21"/>
  <c r="BM11" i="21" s="1"/>
  <c r="BL10" i="21"/>
  <c r="BM10" i="21" s="1"/>
  <c r="BL9" i="21"/>
  <c r="BM9" i="21" s="1"/>
  <c r="BL8" i="21"/>
  <c r="BM8" i="21" s="1"/>
  <c r="BL7" i="21"/>
  <c r="AR14" i="21"/>
  <c r="AS14" i="21" s="1"/>
  <c r="AR13" i="21"/>
  <c r="AS13" i="21" s="1"/>
  <c r="AR12" i="21"/>
  <c r="AS12" i="21" s="1"/>
  <c r="AR11" i="21"/>
  <c r="AS11" i="21" s="1"/>
  <c r="AR10" i="21"/>
  <c r="AS10" i="21" s="1"/>
  <c r="AR9" i="21"/>
  <c r="AR8" i="21"/>
  <c r="AS8" i="21" s="1"/>
  <c r="AR7" i="21"/>
  <c r="AS7" i="21" s="1"/>
  <c r="AK14" i="21"/>
  <c r="AL14" i="21" s="1"/>
  <c r="AK13" i="21"/>
  <c r="AL13" i="21" s="1"/>
  <c r="AK12" i="21"/>
  <c r="AL12" i="21" s="1"/>
  <c r="AK11" i="21"/>
  <c r="AL11" i="21" s="1"/>
  <c r="AK10" i="21"/>
  <c r="AL10" i="21" s="1"/>
  <c r="AK9" i="21"/>
  <c r="AL9" i="21" s="1"/>
  <c r="AK8" i="21"/>
  <c r="AL8" i="21" s="1"/>
  <c r="AK7" i="21"/>
  <c r="AL7" i="21" s="1"/>
  <c r="AD14" i="21"/>
  <c r="AE14" i="21" s="1"/>
  <c r="AD13" i="21"/>
  <c r="AE13" i="21" s="1"/>
  <c r="AD12" i="21"/>
  <c r="AE12" i="21" s="1"/>
  <c r="AD11" i="21"/>
  <c r="AD10" i="21"/>
  <c r="AE10" i="21" s="1"/>
  <c r="AD9" i="21"/>
  <c r="AD8" i="21"/>
  <c r="AE8" i="21" s="1"/>
  <c r="AD7" i="21"/>
  <c r="P7" i="21"/>
  <c r="Q7" i="21" s="1"/>
  <c r="W14" i="21"/>
  <c r="X14" i="21" s="1"/>
  <c r="W13" i="21"/>
  <c r="X13" i="21" s="1"/>
  <c r="W12" i="21"/>
  <c r="W11" i="21"/>
  <c r="X11" i="21" s="1"/>
  <c r="W10" i="21"/>
  <c r="X10" i="21" s="1"/>
  <c r="W9" i="21"/>
  <c r="X9" i="21" s="1"/>
  <c r="W8" i="21"/>
  <c r="W7" i="21"/>
  <c r="X7" i="21" s="1"/>
  <c r="P14" i="21"/>
  <c r="Q14" i="21" s="1"/>
  <c r="P13" i="21"/>
  <c r="Q13" i="21" s="1"/>
  <c r="P12" i="21"/>
  <c r="Q12" i="21" s="1"/>
  <c r="P11" i="21"/>
  <c r="Q11" i="21" s="1"/>
  <c r="P10" i="21"/>
  <c r="Q10" i="21" s="1"/>
  <c r="P9" i="21"/>
  <c r="Q9" i="21" s="1"/>
  <c r="P8" i="21"/>
  <c r="Q8" i="21" s="1"/>
  <c r="I8" i="21"/>
  <c r="J8" i="21" s="1"/>
  <c r="I9" i="21"/>
  <c r="J9" i="21" s="1"/>
  <c r="I10" i="21"/>
  <c r="J10" i="21" s="1"/>
  <c r="I11" i="21"/>
  <c r="J11" i="21" s="1"/>
  <c r="I12" i="21"/>
  <c r="J12" i="21" s="1"/>
  <c r="I13" i="21"/>
  <c r="J13" i="21" s="1"/>
  <c r="I14" i="21"/>
  <c r="J14" i="21" s="1"/>
  <c r="I7" i="21"/>
  <c r="V19" i="21"/>
  <c r="V18" i="21"/>
  <c r="V17" i="21"/>
  <c r="V16" i="21"/>
  <c r="V14" i="21"/>
  <c r="V13" i="21"/>
  <c r="V12" i="21"/>
  <c r="V11" i="21"/>
  <c r="V10" i="21"/>
  <c r="V9" i="21"/>
  <c r="V8" i="21"/>
  <c r="V7" i="21"/>
  <c r="O7" i="21"/>
  <c r="M17" i="21"/>
  <c r="O17" i="21" s="1"/>
  <c r="M18" i="21"/>
  <c r="O18" i="21" s="1"/>
  <c r="M19" i="21"/>
  <c r="O19" i="21" s="1"/>
  <c r="M16" i="21"/>
  <c r="O16" i="21" s="1"/>
  <c r="M8" i="21"/>
  <c r="O8" i="21" s="1"/>
  <c r="M9" i="21"/>
  <c r="O9" i="21" s="1"/>
  <c r="M10" i="21"/>
  <c r="O10" i="21" s="1"/>
  <c r="M11" i="21"/>
  <c r="M12" i="21"/>
  <c r="M13" i="21"/>
  <c r="M14" i="21"/>
  <c r="H14" i="21"/>
  <c r="H13" i="21"/>
  <c r="H12" i="21"/>
  <c r="H11" i="21"/>
  <c r="H10" i="21"/>
  <c r="H9" i="21"/>
  <c r="H8" i="21"/>
  <c r="H7" i="21"/>
  <c r="AS25" i="21"/>
  <c r="AL25" i="21"/>
  <c r="AE25" i="21"/>
  <c r="X25" i="21"/>
  <c r="Q25" i="21"/>
  <c r="J25" i="21"/>
  <c r="AS24" i="21"/>
  <c r="AL24" i="21"/>
  <c r="AE24" i="21"/>
  <c r="X24" i="21"/>
  <c r="Q24" i="21"/>
  <c r="J24" i="21"/>
  <c r="CO21" i="21"/>
  <c r="CH21" i="21"/>
  <c r="CA21" i="21"/>
  <c r="BT21" i="21"/>
  <c r="BM21" i="21"/>
  <c r="BF21" i="21"/>
  <c r="AZ21" i="21"/>
  <c r="AY21" i="21"/>
  <c r="AX21" i="21"/>
  <c r="AS21" i="21"/>
  <c r="AL21" i="21"/>
  <c r="AE21" i="21"/>
  <c r="X21" i="21"/>
  <c r="Q21" i="21"/>
  <c r="J21" i="21"/>
  <c r="CO20" i="21"/>
  <c r="CH20" i="21"/>
  <c r="CA20" i="21"/>
  <c r="BT20" i="21"/>
  <c r="BM20" i="21"/>
  <c r="BF20" i="21"/>
  <c r="AZ20" i="21"/>
  <c r="AY20" i="21"/>
  <c r="AX20" i="21"/>
  <c r="AS20" i="21"/>
  <c r="AL20" i="21"/>
  <c r="AE20" i="21"/>
  <c r="X20" i="21"/>
  <c r="Q20" i="21"/>
  <c r="J20" i="21"/>
  <c r="CO19" i="21"/>
  <c r="CH19" i="21"/>
  <c r="CA19" i="21"/>
  <c r="BM19" i="21"/>
  <c r="BF19" i="21"/>
  <c r="AZ19" i="21"/>
  <c r="AY19" i="21"/>
  <c r="AX19" i="21"/>
  <c r="AS19" i="21"/>
  <c r="AE19" i="21"/>
  <c r="X19" i="21"/>
  <c r="Q19" i="21"/>
  <c r="J19" i="21"/>
  <c r="CO18" i="21"/>
  <c r="CH18" i="21"/>
  <c r="CA18" i="21"/>
  <c r="BF18" i="21"/>
  <c r="AZ18" i="21"/>
  <c r="AY18" i="21"/>
  <c r="AX18" i="21"/>
  <c r="AS18" i="21"/>
  <c r="AE18" i="21"/>
  <c r="J18" i="21"/>
  <c r="CG17" i="21"/>
  <c r="CH17" i="21" s="1"/>
  <c r="CA17" i="21"/>
  <c r="BF17" i="21"/>
  <c r="AZ17" i="21"/>
  <c r="AY17" i="21"/>
  <c r="AX17" i="21"/>
  <c r="AS17" i="21"/>
  <c r="X17" i="21"/>
  <c r="J17" i="21"/>
  <c r="CO16" i="21"/>
  <c r="CG16" i="21"/>
  <c r="CH16" i="21" s="1"/>
  <c r="CA16" i="21"/>
  <c r="BM16" i="21"/>
  <c r="BF16" i="21"/>
  <c r="AZ16" i="21"/>
  <c r="AY16" i="21"/>
  <c r="AX16" i="21"/>
  <c r="AS16" i="21"/>
  <c r="AL16" i="21"/>
  <c r="AE16" i="21"/>
  <c r="X16" i="21"/>
  <c r="J16" i="21"/>
  <c r="CO15" i="21"/>
  <c r="CG15" i="21"/>
  <c r="CH15" i="21" s="1"/>
  <c r="CA15" i="21"/>
  <c r="BT15" i="21"/>
  <c r="BM15" i="21"/>
  <c r="BF15" i="21"/>
  <c r="AZ15" i="21"/>
  <c r="AY15" i="21"/>
  <c r="AX15" i="21"/>
  <c r="AS15" i="21"/>
  <c r="AL15" i="21"/>
  <c r="AE15" i="21"/>
  <c r="X15" i="21"/>
  <c r="Q15" i="21"/>
  <c r="J15" i="21"/>
  <c r="CO14" i="21"/>
  <c r="CA14" i="21"/>
  <c r="BF14" i="21"/>
  <c r="AZ14" i="21"/>
  <c r="AY14" i="21"/>
  <c r="AX14" i="21"/>
  <c r="CO13" i="21"/>
  <c r="BF13" i="21"/>
  <c r="AZ13" i="21"/>
  <c r="AY13" i="21"/>
  <c r="AX13" i="21"/>
  <c r="CO12" i="21"/>
  <c r="BF12" i="21"/>
  <c r="AZ12" i="21"/>
  <c r="AY12" i="21"/>
  <c r="AX12" i="21"/>
  <c r="X12" i="21"/>
  <c r="CO11" i="21"/>
  <c r="CH11" i="21"/>
  <c r="BT11" i="21"/>
  <c r="BF11" i="21"/>
  <c r="AZ11" i="21"/>
  <c r="AY11" i="21"/>
  <c r="AX11" i="21"/>
  <c r="AE11" i="21"/>
  <c r="CO10" i="21"/>
  <c r="CH10" i="21"/>
  <c r="BF10" i="21"/>
  <c r="AZ10" i="21"/>
  <c r="AY10" i="21"/>
  <c r="AX10" i="21"/>
  <c r="CO9" i="21"/>
  <c r="CH9" i="21"/>
  <c r="BF9" i="21"/>
  <c r="AZ9" i="21"/>
  <c r="AY9" i="21"/>
  <c r="AX9" i="21"/>
  <c r="AS9" i="21"/>
  <c r="AE9" i="21"/>
  <c r="CO8" i="21"/>
  <c r="CA8" i="21"/>
  <c r="BF8" i="21"/>
  <c r="AZ8" i="21"/>
  <c r="AY8" i="21"/>
  <c r="AX8" i="21"/>
  <c r="X8" i="21"/>
  <c r="CO7" i="21"/>
  <c r="CH7" i="21"/>
  <c r="BT7" i="21"/>
  <c r="BM7" i="21"/>
  <c r="BF7" i="21"/>
  <c r="AZ7" i="21"/>
  <c r="AY7" i="21"/>
  <c r="AX7" i="21"/>
  <c r="AE7" i="21"/>
  <c r="J7" i="21"/>
  <c r="CO6" i="21"/>
  <c r="CH6" i="21"/>
  <c r="CA6" i="21"/>
  <c r="BT6" i="21"/>
  <c r="BM6" i="21"/>
  <c r="BF6" i="21"/>
  <c r="AZ6" i="21"/>
  <c r="AY6" i="21"/>
  <c r="AX6" i="21"/>
  <c r="AS6" i="21"/>
  <c r="AL6" i="21"/>
  <c r="AE6" i="21"/>
  <c r="X6" i="21"/>
  <c r="Q6" i="21"/>
  <c r="J6" i="21"/>
  <c r="CM5" i="21"/>
  <c r="CL5" i="21"/>
  <c r="CF5" i="21"/>
  <c r="CE5" i="21"/>
  <c r="AN5" i="21"/>
  <c r="AG5" i="21"/>
  <c r="Z5" i="21"/>
  <c r="S5" i="21"/>
  <c r="L5" i="21"/>
  <c r="CK4" i="21"/>
  <c r="CD4" i="21"/>
  <c r="BW4" i="21"/>
  <c r="BP4" i="21"/>
  <c r="BI4" i="21"/>
  <c r="BB4" i="21"/>
  <c r="AO4" i="21"/>
  <c r="AH4" i="21"/>
  <c r="AA4" i="21"/>
  <c r="T4" i="21"/>
  <c r="M4" i="21"/>
  <c r="AY2" i="21"/>
  <c r="AG16" i="21" l="1"/>
  <c r="AG17" i="21"/>
  <c r="AG18" i="21"/>
  <c r="AC8" i="21"/>
  <c r="AC16" i="21"/>
  <c r="AJ14" i="21"/>
  <c r="AQ9" i="21"/>
  <c r="BR16" i="21"/>
  <c r="BY12" i="21"/>
  <c r="BR9" i="21"/>
  <c r="BR11" i="21"/>
  <c r="O11" i="21"/>
  <c r="O12" i="21"/>
  <c r="O13" i="21"/>
  <c r="O14" i="21"/>
  <c r="D393" i="6" l="1"/>
  <c r="P392" i="6"/>
  <c r="HJ393" i="6"/>
  <c r="HH393" i="6"/>
  <c r="HF393" i="6"/>
  <c r="HD393" i="6"/>
  <c r="HB393" i="6"/>
  <c r="GZ393" i="6"/>
  <c r="GX393" i="6"/>
  <c r="GV393" i="6"/>
  <c r="GT393" i="6"/>
  <c r="GR393" i="6"/>
  <c r="GP393" i="6"/>
  <c r="GN393" i="6"/>
  <c r="AH393" i="6"/>
  <c r="AG393" i="6"/>
  <c r="AF393" i="6"/>
  <c r="AE393" i="6"/>
  <c r="AD393" i="6"/>
  <c r="AC393" i="6"/>
  <c r="AB393" i="6"/>
  <c r="AA393" i="6"/>
  <c r="Z393" i="6"/>
  <c r="Y393" i="6"/>
  <c r="X393" i="6"/>
  <c r="W393" i="6"/>
  <c r="V393" i="6"/>
  <c r="U393" i="6"/>
  <c r="T393" i="6"/>
  <c r="S393" i="6"/>
  <c r="R393" i="6"/>
  <c r="Q393" i="6"/>
  <c r="P393" i="6"/>
  <c r="O393" i="6"/>
  <c r="N393" i="6"/>
  <c r="M393" i="6"/>
  <c r="L393" i="6"/>
  <c r="K393" i="6"/>
  <c r="J393" i="6"/>
  <c r="I393" i="6"/>
  <c r="H393" i="6"/>
  <c r="G393" i="6"/>
  <c r="F393" i="6"/>
  <c r="E393" i="6"/>
  <c r="P315" i="6"/>
  <c r="AH316" i="6"/>
  <c r="AG316" i="6"/>
  <c r="AF316" i="6"/>
  <c r="AE316" i="6"/>
  <c r="AD316" i="6"/>
  <c r="AC316" i="6"/>
  <c r="AB316" i="6"/>
  <c r="AA316" i="6"/>
  <c r="Z316" i="6"/>
  <c r="Y316" i="6"/>
  <c r="X316" i="6"/>
  <c r="W316" i="6"/>
  <c r="V316" i="6"/>
  <c r="U316" i="6"/>
  <c r="T316" i="6"/>
  <c r="S316" i="6"/>
  <c r="R316" i="6"/>
  <c r="Q316" i="6"/>
  <c r="P316" i="6"/>
  <c r="O316" i="6"/>
  <c r="N316" i="6"/>
  <c r="M316" i="6"/>
  <c r="L316" i="6"/>
  <c r="K316" i="6"/>
  <c r="J316" i="6"/>
  <c r="I316" i="6"/>
  <c r="H316" i="6"/>
  <c r="G316" i="6"/>
  <c r="F316" i="6"/>
  <c r="E316" i="6"/>
  <c r="D316" i="6"/>
  <c r="G540" i="9"/>
  <c r="G539" i="9"/>
  <c r="AH539" i="9" s="1"/>
  <c r="G538" i="9"/>
  <c r="AH538" i="9" s="1"/>
  <c r="G537" i="9"/>
  <c r="AH537" i="9" s="1"/>
  <c r="G536" i="9"/>
  <c r="AH536" i="9" s="1"/>
  <c r="G535" i="9"/>
  <c r="AH535" i="9" s="1"/>
  <c r="G534" i="9"/>
  <c r="AH534" i="9" s="1"/>
  <c r="G533" i="9"/>
  <c r="G532" i="9"/>
  <c r="AH532" i="9" s="1"/>
  <c r="G531" i="9"/>
  <c r="AH531" i="9" s="1"/>
  <c r="G530" i="9"/>
  <c r="G529" i="9"/>
  <c r="AH540" i="9"/>
  <c r="F540" i="9"/>
  <c r="AG540" i="9" s="1"/>
  <c r="D540" i="9"/>
  <c r="AE540" i="9" s="1"/>
  <c r="H539" i="9"/>
  <c r="AI539" i="9" s="1"/>
  <c r="F539" i="9"/>
  <c r="AG539" i="9" s="1"/>
  <c r="D539" i="9"/>
  <c r="AE539" i="9" s="1"/>
  <c r="F538" i="9"/>
  <c r="AG538" i="9" s="1"/>
  <c r="D538" i="9"/>
  <c r="AE538" i="9" s="1"/>
  <c r="F537" i="9"/>
  <c r="AG537" i="9" s="1"/>
  <c r="D537" i="9"/>
  <c r="H536" i="9"/>
  <c r="F536" i="9"/>
  <c r="AG536" i="9" s="1"/>
  <c r="D536" i="9"/>
  <c r="AE536" i="9" s="1"/>
  <c r="F535" i="9"/>
  <c r="AG535" i="9" s="1"/>
  <c r="D535" i="9"/>
  <c r="AE535" i="9" s="1"/>
  <c r="H534" i="9"/>
  <c r="AI534" i="9" s="1"/>
  <c r="F534" i="9"/>
  <c r="AG534" i="9" s="1"/>
  <c r="D534" i="9"/>
  <c r="AE534" i="9" s="1"/>
  <c r="F533" i="9"/>
  <c r="AG533" i="9" s="1"/>
  <c r="D533" i="9"/>
  <c r="AE533" i="9" s="1"/>
  <c r="F532" i="9"/>
  <c r="AG532" i="9" s="1"/>
  <c r="D532" i="9"/>
  <c r="AE532" i="9" s="1"/>
  <c r="F531" i="9"/>
  <c r="AG531" i="9" s="1"/>
  <c r="D531" i="9"/>
  <c r="AE531" i="9" s="1"/>
  <c r="H529" i="9"/>
  <c r="AI529" i="9" s="1"/>
  <c r="F530" i="9"/>
  <c r="AG530" i="9" s="1"/>
  <c r="D530" i="9"/>
  <c r="AE530" i="9" s="1"/>
  <c r="AS25" i="18"/>
  <c r="H540" i="9" s="1"/>
  <c r="AI540" i="9" s="1"/>
  <c r="AS24" i="18"/>
  <c r="AL25" i="18"/>
  <c r="AL24" i="18"/>
  <c r="H533" i="9" s="1"/>
  <c r="AI533" i="9" s="1"/>
  <c r="AE25" i="18"/>
  <c r="H538" i="9" s="1"/>
  <c r="AI538" i="9" s="1"/>
  <c r="AE24" i="18"/>
  <c r="H532" i="9" s="1"/>
  <c r="AI532" i="9" s="1"/>
  <c r="X25" i="18"/>
  <c r="H537" i="9" s="1"/>
  <c r="AI537" i="9" s="1"/>
  <c r="X24" i="18"/>
  <c r="H531" i="9" s="1"/>
  <c r="AI531" i="9" s="1"/>
  <c r="Q25" i="18"/>
  <c r="Q24" i="18"/>
  <c r="H530" i="9" s="1"/>
  <c r="AI530" i="9" s="1"/>
  <c r="J25" i="18"/>
  <c r="H535" i="9" s="1"/>
  <c r="AI535" i="9" s="1"/>
  <c r="J24" i="18"/>
  <c r="F529" i="9"/>
  <c r="AG529" i="9" s="1"/>
  <c r="D529" i="9"/>
  <c r="AE529" i="9" s="1"/>
  <c r="Y529" i="9"/>
  <c r="O7" i="10"/>
  <c r="D528" i="9" s="1"/>
  <c r="AE528" i="9" s="1"/>
  <c r="A527" i="9"/>
  <c r="Z527" i="9" s="1"/>
  <c r="CG16" i="18"/>
  <c r="CG17" i="18"/>
  <c r="CG15" i="18"/>
  <c r="A418" i="9"/>
  <c r="C418" i="9"/>
  <c r="W418" i="9"/>
  <c r="Y418" i="9"/>
  <c r="V418" i="9" s="1"/>
  <c r="Z418" i="9"/>
  <c r="AA418" i="9"/>
  <c r="AE418" i="9"/>
  <c r="AF418" i="9"/>
  <c r="AG418" i="9"/>
  <c r="G419" i="9"/>
  <c r="AH418" i="9" s="1"/>
  <c r="C420" i="9"/>
  <c r="AA420" i="9" s="1"/>
  <c r="D420" i="9"/>
  <c r="AE420" i="9" s="1"/>
  <c r="Y420" i="9"/>
  <c r="Z420" i="9"/>
  <c r="AF420" i="9"/>
  <c r="AG420" i="9"/>
  <c r="AH420" i="9"/>
  <c r="W421" i="9"/>
  <c r="X421" i="9"/>
  <c r="Y421" i="9"/>
  <c r="V421" i="9" s="1"/>
  <c r="Z421" i="9"/>
  <c r="AA421" i="9"/>
  <c r="AE421" i="9"/>
  <c r="AF421" i="9"/>
  <c r="AG421" i="9"/>
  <c r="AH421" i="9"/>
  <c r="AI421" i="9"/>
  <c r="W422" i="9"/>
  <c r="X422" i="9"/>
  <c r="Y422" i="9"/>
  <c r="V422" i="9" s="1"/>
  <c r="Z422" i="9"/>
  <c r="AA422" i="9"/>
  <c r="AE422" i="9"/>
  <c r="AF422" i="9"/>
  <c r="AG422" i="9"/>
  <c r="AH422" i="9"/>
  <c r="AI422" i="9"/>
  <c r="W423" i="9"/>
  <c r="X423" i="9"/>
  <c r="Y423" i="9"/>
  <c r="V423" i="9" s="1"/>
  <c r="Z423" i="9"/>
  <c r="AA423" i="9"/>
  <c r="AE423" i="9"/>
  <c r="AF423" i="9"/>
  <c r="AG423" i="9"/>
  <c r="AH423" i="9"/>
  <c r="AI423" i="9"/>
  <c r="W424" i="9"/>
  <c r="X424" i="9"/>
  <c r="Y424" i="9"/>
  <c r="V424" i="9" s="1"/>
  <c r="Z424" i="9"/>
  <c r="AA424" i="9"/>
  <c r="AE424" i="9"/>
  <c r="AF424" i="9"/>
  <c r="AG424" i="9"/>
  <c r="AH424" i="9"/>
  <c r="AI424" i="9"/>
  <c r="W425" i="9"/>
  <c r="X425" i="9"/>
  <c r="Y425" i="9"/>
  <c r="V425" i="9" s="1"/>
  <c r="Z425" i="9"/>
  <c r="AA425" i="9"/>
  <c r="AE425" i="9"/>
  <c r="AF425" i="9"/>
  <c r="AG425" i="9"/>
  <c r="AH425" i="9"/>
  <c r="AI425" i="9"/>
  <c r="W426" i="9"/>
  <c r="X426" i="9"/>
  <c r="Y426" i="9"/>
  <c r="V426" i="9" s="1"/>
  <c r="Z426" i="9"/>
  <c r="AA426" i="9"/>
  <c r="AE426" i="9"/>
  <c r="AF426" i="9"/>
  <c r="AG426" i="9"/>
  <c r="AH426" i="9"/>
  <c r="AI426" i="9"/>
  <c r="W427" i="9"/>
  <c r="X427" i="9"/>
  <c r="Y427" i="9"/>
  <c r="V427" i="9" s="1"/>
  <c r="Z427" i="9"/>
  <c r="AA427" i="9"/>
  <c r="AE427" i="9"/>
  <c r="AF427" i="9"/>
  <c r="AG427" i="9"/>
  <c r="AH427" i="9"/>
  <c r="AI427" i="9"/>
  <c r="W428" i="9"/>
  <c r="X428" i="9"/>
  <c r="Y428" i="9"/>
  <c r="V428" i="9" s="1"/>
  <c r="Z428" i="9"/>
  <c r="AA428" i="9"/>
  <c r="AE428" i="9"/>
  <c r="AF428" i="9"/>
  <c r="AG428" i="9"/>
  <c r="AH428" i="9"/>
  <c r="AI428" i="9"/>
  <c r="W429" i="9"/>
  <c r="X429" i="9"/>
  <c r="Y429" i="9"/>
  <c r="V429" i="9" s="1"/>
  <c r="Z429" i="9"/>
  <c r="AA429" i="9"/>
  <c r="AE429" i="9"/>
  <c r="AF429" i="9"/>
  <c r="AG429" i="9"/>
  <c r="AH429" i="9"/>
  <c r="AI429" i="9"/>
  <c r="W430" i="9"/>
  <c r="X430" i="9"/>
  <c r="Y430" i="9"/>
  <c r="V430" i="9" s="1"/>
  <c r="Z430" i="9"/>
  <c r="AA430" i="9"/>
  <c r="AE430" i="9"/>
  <c r="AF430" i="9"/>
  <c r="AG430" i="9"/>
  <c r="AH430" i="9"/>
  <c r="AI430" i="9"/>
  <c r="W431" i="9"/>
  <c r="X431" i="9"/>
  <c r="Y431" i="9"/>
  <c r="V431" i="9" s="1"/>
  <c r="Z431" i="9"/>
  <c r="AA431" i="9"/>
  <c r="AE431" i="9"/>
  <c r="AF431" i="9"/>
  <c r="AG431" i="9"/>
  <c r="AH431" i="9"/>
  <c r="AI431" i="9"/>
  <c r="W432" i="9"/>
  <c r="X432" i="9"/>
  <c r="Y432" i="9"/>
  <c r="V432" i="9" s="1"/>
  <c r="Z432" i="9"/>
  <c r="AA432" i="9"/>
  <c r="AE432" i="9"/>
  <c r="AF432" i="9"/>
  <c r="AG432" i="9"/>
  <c r="AH432" i="9"/>
  <c r="AI432" i="9"/>
  <c r="W433" i="9"/>
  <c r="X433" i="9"/>
  <c r="Y433" i="9"/>
  <c r="V433" i="9" s="1"/>
  <c r="Z433" i="9"/>
  <c r="AA433" i="9"/>
  <c r="AE433" i="9"/>
  <c r="AF433" i="9"/>
  <c r="AG433" i="9"/>
  <c r="AH433" i="9"/>
  <c r="AI433" i="9"/>
  <c r="W434" i="9"/>
  <c r="X434" i="9"/>
  <c r="Y434" i="9"/>
  <c r="V434" i="9" s="1"/>
  <c r="Z434" i="9"/>
  <c r="AA434" i="9"/>
  <c r="AE434" i="9"/>
  <c r="AF434" i="9"/>
  <c r="AG434" i="9"/>
  <c r="AH434" i="9"/>
  <c r="AI434" i="9"/>
  <c r="W435" i="9"/>
  <c r="X435" i="9"/>
  <c r="Y435" i="9"/>
  <c r="V435" i="9" s="1"/>
  <c r="Z435" i="9"/>
  <c r="AA435" i="9"/>
  <c r="AE435" i="9"/>
  <c r="AF435" i="9"/>
  <c r="AG435" i="9"/>
  <c r="AH435" i="9"/>
  <c r="AI435" i="9"/>
  <c r="W436" i="9"/>
  <c r="X436" i="9"/>
  <c r="Y436" i="9"/>
  <c r="V436" i="9" s="1"/>
  <c r="Z436" i="9"/>
  <c r="AA436" i="9"/>
  <c r="AE436" i="9"/>
  <c r="AF436" i="9"/>
  <c r="AG436" i="9"/>
  <c r="AH436" i="9"/>
  <c r="AI436" i="9"/>
  <c r="W437" i="9"/>
  <c r="X437" i="9"/>
  <c r="Y437" i="9"/>
  <c r="V437" i="9" s="1"/>
  <c r="Z437" i="9"/>
  <c r="AA437" i="9"/>
  <c r="AE437" i="9"/>
  <c r="AF437" i="9"/>
  <c r="AG437" i="9"/>
  <c r="AH437" i="9"/>
  <c r="AI437" i="9"/>
  <c r="W438" i="9"/>
  <c r="X438" i="9"/>
  <c r="Y438" i="9"/>
  <c r="V438" i="9" s="1"/>
  <c r="Z438" i="9"/>
  <c r="AA438" i="9"/>
  <c r="AE438" i="9"/>
  <c r="AF438" i="9"/>
  <c r="AG438" i="9"/>
  <c r="AH438" i="9"/>
  <c r="AI438" i="9"/>
  <c r="W439" i="9"/>
  <c r="X439" i="9"/>
  <c r="Y439" i="9"/>
  <c r="V439" i="9" s="1"/>
  <c r="Z439" i="9"/>
  <c r="AA439" i="9"/>
  <c r="AE439" i="9"/>
  <c r="AF439" i="9"/>
  <c r="AG439" i="9"/>
  <c r="AH439" i="9"/>
  <c r="AI439" i="9"/>
  <c r="W440" i="9"/>
  <c r="X440" i="9"/>
  <c r="Y440" i="9"/>
  <c r="V440" i="9" s="1"/>
  <c r="Z440" i="9"/>
  <c r="AA440" i="9"/>
  <c r="AE440" i="9"/>
  <c r="AF440" i="9"/>
  <c r="AG440" i="9"/>
  <c r="AH440" i="9"/>
  <c r="AI440" i="9"/>
  <c r="W441" i="9"/>
  <c r="X441" i="9"/>
  <c r="Y441" i="9"/>
  <c r="V441" i="9" s="1"/>
  <c r="Z441" i="9"/>
  <c r="AA441" i="9"/>
  <c r="AE441" i="9"/>
  <c r="AF441" i="9"/>
  <c r="AG441" i="9"/>
  <c r="AH441" i="9"/>
  <c r="AI441" i="9"/>
  <c r="W442" i="9"/>
  <c r="X442" i="9"/>
  <c r="Y442" i="9"/>
  <c r="V442" i="9" s="1"/>
  <c r="Z442" i="9"/>
  <c r="AA442" i="9"/>
  <c r="AE442" i="9"/>
  <c r="AF442" i="9"/>
  <c r="AG442" i="9"/>
  <c r="AH442" i="9"/>
  <c r="AI442" i="9"/>
  <c r="W443" i="9"/>
  <c r="X443" i="9"/>
  <c r="Y443" i="9"/>
  <c r="V443" i="9" s="1"/>
  <c r="Z443" i="9"/>
  <c r="AA443" i="9"/>
  <c r="AE443" i="9"/>
  <c r="AF443" i="9"/>
  <c r="AG443" i="9"/>
  <c r="AH443" i="9"/>
  <c r="AI443" i="9"/>
  <c r="W444" i="9"/>
  <c r="X444" i="9"/>
  <c r="Y444" i="9"/>
  <c r="V444" i="9" s="1"/>
  <c r="Z444" i="9"/>
  <c r="AA444" i="9"/>
  <c r="AE444" i="9"/>
  <c r="AF444" i="9"/>
  <c r="AG444" i="9"/>
  <c r="AH444" i="9"/>
  <c r="AI444" i="9"/>
  <c r="W445" i="9"/>
  <c r="X445" i="9"/>
  <c r="Y445" i="9"/>
  <c r="V445" i="9" s="1"/>
  <c r="Z445" i="9"/>
  <c r="AA445" i="9"/>
  <c r="AE445" i="9"/>
  <c r="AF445" i="9"/>
  <c r="AG445" i="9"/>
  <c r="AH445" i="9"/>
  <c r="AI445" i="9"/>
  <c r="W446" i="9"/>
  <c r="X446" i="9"/>
  <c r="Y446" i="9"/>
  <c r="V446" i="9" s="1"/>
  <c r="Z446" i="9"/>
  <c r="AA446" i="9"/>
  <c r="AE446" i="9"/>
  <c r="AF446" i="9"/>
  <c r="AG446" i="9"/>
  <c r="AH446" i="9"/>
  <c r="AI446" i="9"/>
  <c r="W447" i="9"/>
  <c r="X447" i="9"/>
  <c r="Y447" i="9"/>
  <c r="V447" i="9" s="1"/>
  <c r="Z447" i="9"/>
  <c r="AA447" i="9"/>
  <c r="AE447" i="9"/>
  <c r="AF447" i="9"/>
  <c r="AG447" i="9"/>
  <c r="AH447" i="9"/>
  <c r="AI447" i="9"/>
  <c r="W448" i="9"/>
  <c r="X448" i="9"/>
  <c r="Y448" i="9"/>
  <c r="V448" i="9" s="1"/>
  <c r="Z448" i="9"/>
  <c r="AA448" i="9"/>
  <c r="AE448" i="9"/>
  <c r="AF448" i="9"/>
  <c r="AG448" i="9"/>
  <c r="AH448" i="9"/>
  <c r="AI448" i="9"/>
  <c r="W449" i="9"/>
  <c r="X449" i="9"/>
  <c r="Y449" i="9"/>
  <c r="V449" i="9" s="1"/>
  <c r="Z449" i="9"/>
  <c r="AA449" i="9"/>
  <c r="AE449" i="9"/>
  <c r="AF449" i="9"/>
  <c r="AG449" i="9"/>
  <c r="AH449" i="9"/>
  <c r="AI449" i="9"/>
  <c r="W450" i="9"/>
  <c r="X450" i="9"/>
  <c r="Y450" i="9"/>
  <c r="V450" i="9" s="1"/>
  <c r="Z450" i="9"/>
  <c r="AA450" i="9"/>
  <c r="AE450" i="9"/>
  <c r="AF450" i="9"/>
  <c r="AG450" i="9"/>
  <c r="AH450" i="9"/>
  <c r="AI450" i="9"/>
  <c r="W451" i="9"/>
  <c r="X451" i="9"/>
  <c r="Y451" i="9"/>
  <c r="V451" i="9" s="1"/>
  <c r="Z451" i="9"/>
  <c r="AA451" i="9"/>
  <c r="AE451" i="9"/>
  <c r="AF451" i="9"/>
  <c r="AG451" i="9"/>
  <c r="AH451" i="9"/>
  <c r="AI451" i="9"/>
  <c r="V452" i="9"/>
  <c r="W452" i="9"/>
  <c r="X452" i="9"/>
  <c r="Y452" i="9"/>
  <c r="Z452" i="9"/>
  <c r="AA452" i="9"/>
  <c r="AE452" i="9"/>
  <c r="AF452" i="9"/>
  <c r="AG452" i="9"/>
  <c r="AH452" i="9"/>
  <c r="AI452" i="9"/>
  <c r="W453" i="9"/>
  <c r="X453" i="9"/>
  <c r="Y453" i="9"/>
  <c r="V453" i="9" s="1"/>
  <c r="Z453" i="9"/>
  <c r="AA453" i="9"/>
  <c r="AE453" i="9"/>
  <c r="AF453" i="9"/>
  <c r="AG453" i="9"/>
  <c r="AH453" i="9"/>
  <c r="AI453" i="9"/>
  <c r="W454" i="9"/>
  <c r="X454" i="9"/>
  <c r="Y454" i="9"/>
  <c r="V454" i="9" s="1"/>
  <c r="Z454" i="9"/>
  <c r="AA454" i="9"/>
  <c r="AE454" i="9"/>
  <c r="AF454" i="9"/>
  <c r="AG454" i="9"/>
  <c r="AH454" i="9"/>
  <c r="AI454" i="9"/>
  <c r="W455" i="9"/>
  <c r="X455" i="9"/>
  <c r="Y455" i="9"/>
  <c r="V455" i="9" s="1"/>
  <c r="Z455" i="9"/>
  <c r="AA455" i="9"/>
  <c r="AE455" i="9"/>
  <c r="AF455" i="9"/>
  <c r="AG455" i="9"/>
  <c r="AH455" i="9"/>
  <c r="AI455" i="9"/>
  <c r="W456" i="9"/>
  <c r="X456" i="9"/>
  <c r="Y456" i="9"/>
  <c r="V456" i="9" s="1"/>
  <c r="Z456" i="9"/>
  <c r="AA456" i="9"/>
  <c r="AE456" i="9"/>
  <c r="AF456" i="9"/>
  <c r="AG456" i="9"/>
  <c r="AH456" i="9"/>
  <c r="AI456" i="9"/>
  <c r="W457" i="9"/>
  <c r="X457" i="9"/>
  <c r="Y457" i="9"/>
  <c r="V457" i="9" s="1"/>
  <c r="Z457" i="9"/>
  <c r="AA457" i="9"/>
  <c r="AE457" i="9"/>
  <c r="AF457" i="9"/>
  <c r="AG457" i="9"/>
  <c r="AH457" i="9"/>
  <c r="AI457" i="9"/>
  <c r="W458" i="9"/>
  <c r="X458" i="9"/>
  <c r="Y458" i="9"/>
  <c r="V458" i="9" s="1"/>
  <c r="Z458" i="9"/>
  <c r="AA458" i="9"/>
  <c r="AE458" i="9"/>
  <c r="AF458" i="9"/>
  <c r="AG458" i="9"/>
  <c r="AH458" i="9"/>
  <c r="AI458" i="9"/>
  <c r="W459" i="9"/>
  <c r="X459" i="9"/>
  <c r="Y459" i="9"/>
  <c r="V459" i="9" s="1"/>
  <c r="Z459" i="9"/>
  <c r="AA459" i="9"/>
  <c r="AE459" i="9"/>
  <c r="AF459" i="9"/>
  <c r="AG459" i="9"/>
  <c r="AH459" i="9"/>
  <c r="AI459" i="9"/>
  <c r="W460" i="9"/>
  <c r="X460" i="9"/>
  <c r="Y460" i="9"/>
  <c r="V460" i="9" s="1"/>
  <c r="Z460" i="9"/>
  <c r="AA460" i="9"/>
  <c r="AE460" i="9"/>
  <c r="AF460" i="9"/>
  <c r="AG460" i="9"/>
  <c r="AH460" i="9"/>
  <c r="AI460" i="9"/>
  <c r="W461" i="9"/>
  <c r="X461" i="9"/>
  <c r="Y461" i="9"/>
  <c r="V461" i="9" s="1"/>
  <c r="Z461" i="9"/>
  <c r="AA461" i="9"/>
  <c r="AE461" i="9"/>
  <c r="AF461" i="9"/>
  <c r="AG461" i="9"/>
  <c r="AH461" i="9"/>
  <c r="AI461" i="9"/>
  <c r="W462" i="9"/>
  <c r="X462" i="9"/>
  <c r="Y462" i="9"/>
  <c r="V462" i="9" s="1"/>
  <c r="Z462" i="9"/>
  <c r="AA462" i="9"/>
  <c r="AE462" i="9"/>
  <c r="AF462" i="9"/>
  <c r="AG462" i="9"/>
  <c r="AH462" i="9"/>
  <c r="AI462" i="9"/>
  <c r="W463" i="9"/>
  <c r="X463" i="9"/>
  <c r="Y463" i="9"/>
  <c r="V463" i="9" s="1"/>
  <c r="Z463" i="9"/>
  <c r="AA463" i="9"/>
  <c r="AE463" i="9"/>
  <c r="AF463" i="9"/>
  <c r="AG463" i="9"/>
  <c r="AH463" i="9"/>
  <c r="AI463" i="9"/>
  <c r="W464" i="9"/>
  <c r="X464" i="9"/>
  <c r="Y464" i="9"/>
  <c r="V464" i="9" s="1"/>
  <c r="Z464" i="9"/>
  <c r="AA464" i="9"/>
  <c r="AE464" i="9"/>
  <c r="AF464" i="9"/>
  <c r="AG464" i="9"/>
  <c r="AH464" i="9"/>
  <c r="AI464" i="9"/>
  <c r="V465" i="9"/>
  <c r="W465" i="9"/>
  <c r="X465" i="9"/>
  <c r="Y465" i="9"/>
  <c r="Z465" i="9"/>
  <c r="AA465" i="9"/>
  <c r="AE465" i="9"/>
  <c r="AF465" i="9"/>
  <c r="AG465" i="9"/>
  <c r="AH465" i="9"/>
  <c r="AI465" i="9"/>
  <c r="W466" i="9"/>
  <c r="X466" i="9"/>
  <c r="Y466" i="9"/>
  <c r="V466" i="9" s="1"/>
  <c r="Z466" i="9"/>
  <c r="AA466" i="9"/>
  <c r="AE466" i="9"/>
  <c r="AF466" i="9"/>
  <c r="AG466" i="9"/>
  <c r="AH466" i="9"/>
  <c r="AI466" i="9"/>
  <c r="W467" i="9"/>
  <c r="X467" i="9"/>
  <c r="Y467" i="9"/>
  <c r="V467" i="9" s="1"/>
  <c r="Z467" i="9"/>
  <c r="AA467" i="9"/>
  <c r="AE467" i="9"/>
  <c r="AF467" i="9"/>
  <c r="AG467" i="9"/>
  <c r="AH467" i="9"/>
  <c r="AI467" i="9"/>
  <c r="W468" i="9"/>
  <c r="X468" i="9"/>
  <c r="Y468" i="9"/>
  <c r="V468" i="9" s="1"/>
  <c r="Z468" i="9"/>
  <c r="AA468" i="9"/>
  <c r="AE468" i="9"/>
  <c r="AF468" i="9"/>
  <c r="AG468" i="9"/>
  <c r="AH468" i="9"/>
  <c r="AI468" i="9"/>
  <c r="W469" i="9"/>
  <c r="X469" i="9"/>
  <c r="Y469" i="9"/>
  <c r="V469" i="9" s="1"/>
  <c r="Z469" i="9"/>
  <c r="AA469" i="9"/>
  <c r="AE469" i="9"/>
  <c r="AF469" i="9"/>
  <c r="AG469" i="9"/>
  <c r="AH469" i="9"/>
  <c r="AI469" i="9"/>
  <c r="W470" i="9"/>
  <c r="X470" i="9"/>
  <c r="Y470" i="9"/>
  <c r="V470" i="9" s="1"/>
  <c r="Z470" i="9"/>
  <c r="AA470" i="9"/>
  <c r="AE470" i="9"/>
  <c r="AF470" i="9"/>
  <c r="AG470" i="9"/>
  <c r="AH470" i="9"/>
  <c r="AI470" i="9"/>
  <c r="W471" i="9"/>
  <c r="X471" i="9"/>
  <c r="Y471" i="9"/>
  <c r="V471" i="9" s="1"/>
  <c r="Z471" i="9"/>
  <c r="AA471" i="9"/>
  <c r="AE471" i="9"/>
  <c r="AF471" i="9"/>
  <c r="AG471" i="9"/>
  <c r="AH471" i="9"/>
  <c r="AI471" i="9"/>
  <c r="G473" i="9"/>
  <c r="AH473" i="9" s="1"/>
  <c r="W473" i="9"/>
  <c r="Y473" i="9"/>
  <c r="V473" i="9" s="1"/>
  <c r="Z473" i="9"/>
  <c r="AA473" i="9"/>
  <c r="AE473" i="9"/>
  <c r="AF473" i="9"/>
  <c r="AG473" i="9"/>
  <c r="C474" i="9"/>
  <c r="AA474" i="9" s="1"/>
  <c r="D474" i="9"/>
  <c r="AE474" i="9" s="1"/>
  <c r="Y474" i="9"/>
  <c r="Z474" i="9"/>
  <c r="AF474" i="9"/>
  <c r="AG474" i="9"/>
  <c r="AH474" i="9"/>
  <c r="W475" i="9"/>
  <c r="X475" i="9"/>
  <c r="Y475" i="9"/>
  <c r="V475" i="9" s="1"/>
  <c r="Z475" i="9"/>
  <c r="AA475" i="9"/>
  <c r="AE475" i="9"/>
  <c r="AF475" i="9"/>
  <c r="AG475" i="9"/>
  <c r="AH475" i="9"/>
  <c r="AI475" i="9"/>
  <c r="W476" i="9"/>
  <c r="X476" i="9"/>
  <c r="Y476" i="9"/>
  <c r="V476" i="9" s="1"/>
  <c r="Z476" i="9"/>
  <c r="AA476" i="9"/>
  <c r="AE476" i="9"/>
  <c r="AF476" i="9"/>
  <c r="AG476" i="9"/>
  <c r="AH476" i="9"/>
  <c r="AI476" i="9"/>
  <c r="W477" i="9"/>
  <c r="X477" i="9"/>
  <c r="Y477" i="9"/>
  <c r="V477" i="9" s="1"/>
  <c r="Z477" i="9"/>
  <c r="AA477" i="9"/>
  <c r="AE477" i="9"/>
  <c r="AF477" i="9"/>
  <c r="AG477" i="9"/>
  <c r="AH477" i="9"/>
  <c r="AI477" i="9"/>
  <c r="W478" i="9"/>
  <c r="X478" i="9"/>
  <c r="Y478" i="9"/>
  <c r="V478" i="9" s="1"/>
  <c r="Z478" i="9"/>
  <c r="AA478" i="9"/>
  <c r="AE478" i="9"/>
  <c r="AF478" i="9"/>
  <c r="AG478" i="9"/>
  <c r="AH478" i="9"/>
  <c r="AI478" i="9"/>
  <c r="W479" i="9"/>
  <c r="X479" i="9"/>
  <c r="Y479" i="9"/>
  <c r="V479" i="9" s="1"/>
  <c r="Z479" i="9"/>
  <c r="AA479" i="9"/>
  <c r="AE479" i="9"/>
  <c r="AF479" i="9"/>
  <c r="AG479" i="9"/>
  <c r="AH479" i="9"/>
  <c r="AI479" i="9"/>
  <c r="W480" i="9"/>
  <c r="X480" i="9"/>
  <c r="Y480" i="9"/>
  <c r="V480" i="9" s="1"/>
  <c r="Z480" i="9"/>
  <c r="AA480" i="9"/>
  <c r="AE480" i="9"/>
  <c r="AF480" i="9"/>
  <c r="AG480" i="9"/>
  <c r="AH480" i="9"/>
  <c r="AI480" i="9"/>
  <c r="W481" i="9"/>
  <c r="X481" i="9"/>
  <c r="Y481" i="9"/>
  <c r="V481" i="9" s="1"/>
  <c r="Z481" i="9"/>
  <c r="AA481" i="9"/>
  <c r="AE481" i="9"/>
  <c r="AF481" i="9"/>
  <c r="AG481" i="9"/>
  <c r="AH481" i="9"/>
  <c r="AI481" i="9"/>
  <c r="W482" i="9"/>
  <c r="X482" i="9"/>
  <c r="Y482" i="9"/>
  <c r="V482" i="9" s="1"/>
  <c r="Z482" i="9"/>
  <c r="AA482" i="9"/>
  <c r="AE482" i="9"/>
  <c r="AF482" i="9"/>
  <c r="AG482" i="9"/>
  <c r="AH482" i="9"/>
  <c r="AI482" i="9"/>
  <c r="W483" i="9"/>
  <c r="X483" i="9"/>
  <c r="Y483" i="9"/>
  <c r="V483" i="9" s="1"/>
  <c r="Z483" i="9"/>
  <c r="AA483" i="9"/>
  <c r="AE483" i="9"/>
  <c r="AF483" i="9"/>
  <c r="AG483" i="9"/>
  <c r="AH483" i="9"/>
  <c r="AI483" i="9"/>
  <c r="W484" i="9"/>
  <c r="X484" i="9"/>
  <c r="Y484" i="9"/>
  <c r="V484" i="9" s="1"/>
  <c r="Z484" i="9"/>
  <c r="AA484" i="9"/>
  <c r="AE484" i="9"/>
  <c r="AF484" i="9"/>
  <c r="AG484" i="9"/>
  <c r="AH484" i="9"/>
  <c r="AI484" i="9"/>
  <c r="W485" i="9"/>
  <c r="X485" i="9"/>
  <c r="Y485" i="9"/>
  <c r="V485" i="9" s="1"/>
  <c r="Z485" i="9"/>
  <c r="AA485" i="9"/>
  <c r="AE485" i="9"/>
  <c r="AF485" i="9"/>
  <c r="AG485" i="9"/>
  <c r="AH485" i="9"/>
  <c r="AI485" i="9"/>
  <c r="W486" i="9"/>
  <c r="X486" i="9"/>
  <c r="Y486" i="9"/>
  <c r="V486" i="9" s="1"/>
  <c r="Z486" i="9"/>
  <c r="AA486" i="9"/>
  <c r="AE486" i="9"/>
  <c r="AF486" i="9"/>
  <c r="AG486" i="9"/>
  <c r="AH486" i="9"/>
  <c r="AI486" i="9"/>
  <c r="W487" i="9"/>
  <c r="X487" i="9"/>
  <c r="Y487" i="9"/>
  <c r="V487" i="9" s="1"/>
  <c r="Z487" i="9"/>
  <c r="AA487" i="9"/>
  <c r="AE487" i="9"/>
  <c r="AF487" i="9"/>
  <c r="AG487" i="9"/>
  <c r="AH487" i="9"/>
  <c r="AI487" i="9"/>
  <c r="W488" i="9"/>
  <c r="X488" i="9"/>
  <c r="Y488" i="9"/>
  <c r="V488" i="9" s="1"/>
  <c r="Z488" i="9"/>
  <c r="AA488" i="9"/>
  <c r="AE488" i="9"/>
  <c r="AF488" i="9"/>
  <c r="AG488" i="9"/>
  <c r="AH488" i="9"/>
  <c r="AI488" i="9"/>
  <c r="W489" i="9"/>
  <c r="X489" i="9"/>
  <c r="Y489" i="9"/>
  <c r="V489" i="9" s="1"/>
  <c r="Z489" i="9"/>
  <c r="AA489" i="9"/>
  <c r="AE489" i="9"/>
  <c r="AF489" i="9"/>
  <c r="AG489" i="9"/>
  <c r="AH489" i="9"/>
  <c r="AI489" i="9"/>
  <c r="W490" i="9"/>
  <c r="X490" i="9"/>
  <c r="Y490" i="9"/>
  <c r="V490" i="9" s="1"/>
  <c r="Z490" i="9"/>
  <c r="AA490" i="9"/>
  <c r="AE490" i="9"/>
  <c r="AF490" i="9"/>
  <c r="AG490" i="9"/>
  <c r="AH490" i="9"/>
  <c r="AI490" i="9"/>
  <c r="W491" i="9"/>
  <c r="X491" i="9"/>
  <c r="Y491" i="9"/>
  <c r="V491" i="9" s="1"/>
  <c r="Z491" i="9"/>
  <c r="AA491" i="9"/>
  <c r="AE491" i="9"/>
  <c r="AF491" i="9"/>
  <c r="AG491" i="9"/>
  <c r="AH491" i="9"/>
  <c r="AI491" i="9"/>
  <c r="W492" i="9"/>
  <c r="X492" i="9"/>
  <c r="Y492" i="9"/>
  <c r="V492" i="9" s="1"/>
  <c r="Z492" i="9"/>
  <c r="AA492" i="9"/>
  <c r="AE492" i="9"/>
  <c r="AF492" i="9"/>
  <c r="AG492" i="9"/>
  <c r="AH492" i="9"/>
  <c r="AI492" i="9"/>
  <c r="W493" i="9"/>
  <c r="X493" i="9"/>
  <c r="Y493" i="9"/>
  <c r="V493" i="9" s="1"/>
  <c r="Z493" i="9"/>
  <c r="AA493" i="9"/>
  <c r="AE493" i="9"/>
  <c r="AF493" i="9"/>
  <c r="AG493" i="9"/>
  <c r="AH493" i="9"/>
  <c r="AI493" i="9"/>
  <c r="W494" i="9"/>
  <c r="X494" i="9"/>
  <c r="Y494" i="9"/>
  <c r="V494" i="9" s="1"/>
  <c r="Z494" i="9"/>
  <c r="AA494" i="9"/>
  <c r="AE494" i="9"/>
  <c r="AF494" i="9"/>
  <c r="AG494" i="9"/>
  <c r="AH494" i="9"/>
  <c r="AI494" i="9"/>
  <c r="W495" i="9"/>
  <c r="X495" i="9"/>
  <c r="Y495" i="9"/>
  <c r="V495" i="9" s="1"/>
  <c r="Z495" i="9"/>
  <c r="AA495" i="9"/>
  <c r="AE495" i="9"/>
  <c r="AF495" i="9"/>
  <c r="AG495" i="9"/>
  <c r="AH495" i="9"/>
  <c r="AI495" i="9"/>
  <c r="W496" i="9"/>
  <c r="X496" i="9"/>
  <c r="Y496" i="9"/>
  <c r="V496" i="9" s="1"/>
  <c r="Z496" i="9"/>
  <c r="AA496" i="9"/>
  <c r="AE496" i="9"/>
  <c r="AF496" i="9"/>
  <c r="AG496" i="9"/>
  <c r="AH496" i="9"/>
  <c r="AI496" i="9"/>
  <c r="W497" i="9"/>
  <c r="X497" i="9"/>
  <c r="Y497" i="9"/>
  <c r="V497" i="9" s="1"/>
  <c r="Z497" i="9"/>
  <c r="AA497" i="9"/>
  <c r="AE497" i="9"/>
  <c r="AF497" i="9"/>
  <c r="AG497" i="9"/>
  <c r="AH497" i="9"/>
  <c r="AI497" i="9"/>
  <c r="W498" i="9"/>
  <c r="X498" i="9"/>
  <c r="Y498" i="9"/>
  <c r="V498" i="9" s="1"/>
  <c r="Z498" i="9"/>
  <c r="AA498" i="9"/>
  <c r="AE498" i="9"/>
  <c r="AF498" i="9"/>
  <c r="AG498" i="9"/>
  <c r="AH498" i="9"/>
  <c r="AI498" i="9"/>
  <c r="W499" i="9"/>
  <c r="X499" i="9"/>
  <c r="Y499" i="9"/>
  <c r="V499" i="9" s="1"/>
  <c r="Z499" i="9"/>
  <c r="AA499" i="9"/>
  <c r="AE499" i="9"/>
  <c r="AF499" i="9"/>
  <c r="AG499" i="9"/>
  <c r="AH499" i="9"/>
  <c r="AI499" i="9"/>
  <c r="W500" i="9"/>
  <c r="X500" i="9"/>
  <c r="Y500" i="9"/>
  <c r="V500" i="9" s="1"/>
  <c r="Z500" i="9"/>
  <c r="AA500" i="9"/>
  <c r="AE500" i="9"/>
  <c r="AF500" i="9"/>
  <c r="AG500" i="9"/>
  <c r="AH500" i="9"/>
  <c r="AI500" i="9"/>
  <c r="W501" i="9"/>
  <c r="X501" i="9"/>
  <c r="Y501" i="9"/>
  <c r="V501" i="9" s="1"/>
  <c r="Z501" i="9"/>
  <c r="AA501" i="9"/>
  <c r="AE501" i="9"/>
  <c r="AF501" i="9"/>
  <c r="AG501" i="9"/>
  <c r="AH501" i="9"/>
  <c r="AI501" i="9"/>
  <c r="W502" i="9"/>
  <c r="X502" i="9"/>
  <c r="Y502" i="9"/>
  <c r="V502" i="9" s="1"/>
  <c r="Z502" i="9"/>
  <c r="AA502" i="9"/>
  <c r="AE502" i="9"/>
  <c r="AF502" i="9"/>
  <c r="AG502" i="9"/>
  <c r="AH502" i="9"/>
  <c r="AI502" i="9"/>
  <c r="W503" i="9"/>
  <c r="X503" i="9"/>
  <c r="Y503" i="9"/>
  <c r="V503" i="9" s="1"/>
  <c r="Z503" i="9"/>
  <c r="AA503" i="9"/>
  <c r="AE503" i="9"/>
  <c r="AF503" i="9"/>
  <c r="AG503" i="9"/>
  <c r="AH503" i="9"/>
  <c r="AI503" i="9"/>
  <c r="W504" i="9"/>
  <c r="X504" i="9"/>
  <c r="Y504" i="9"/>
  <c r="V504" i="9" s="1"/>
  <c r="Z504" i="9"/>
  <c r="AA504" i="9"/>
  <c r="AE504" i="9"/>
  <c r="AF504" i="9"/>
  <c r="AG504" i="9"/>
  <c r="AH504" i="9"/>
  <c r="AI504" i="9"/>
  <c r="W505" i="9"/>
  <c r="X505" i="9"/>
  <c r="Y505" i="9"/>
  <c r="V505" i="9" s="1"/>
  <c r="Z505" i="9"/>
  <c r="AA505" i="9"/>
  <c r="AE505" i="9"/>
  <c r="AF505" i="9"/>
  <c r="AG505" i="9"/>
  <c r="AH505" i="9"/>
  <c r="AI505" i="9"/>
  <c r="W506" i="9"/>
  <c r="X506" i="9"/>
  <c r="Y506" i="9"/>
  <c r="V506" i="9" s="1"/>
  <c r="Z506" i="9"/>
  <c r="AA506" i="9"/>
  <c r="AE506" i="9"/>
  <c r="AF506" i="9"/>
  <c r="AG506" i="9"/>
  <c r="AH506" i="9"/>
  <c r="AI506" i="9"/>
  <c r="W507" i="9"/>
  <c r="X507" i="9"/>
  <c r="Y507" i="9"/>
  <c r="V507" i="9" s="1"/>
  <c r="Z507" i="9"/>
  <c r="AA507" i="9"/>
  <c r="AE507" i="9"/>
  <c r="AF507" i="9"/>
  <c r="AG507" i="9"/>
  <c r="AH507" i="9"/>
  <c r="AI507" i="9"/>
  <c r="W508" i="9"/>
  <c r="X508" i="9"/>
  <c r="Y508" i="9"/>
  <c r="V508" i="9" s="1"/>
  <c r="Z508" i="9"/>
  <c r="AA508" i="9"/>
  <c r="AE508" i="9"/>
  <c r="AF508" i="9"/>
  <c r="AG508" i="9"/>
  <c r="AH508" i="9"/>
  <c r="AI508" i="9"/>
  <c r="W509" i="9"/>
  <c r="X509" i="9"/>
  <c r="Y509" i="9"/>
  <c r="V509" i="9" s="1"/>
  <c r="Z509" i="9"/>
  <c r="AA509" i="9"/>
  <c r="AE509" i="9"/>
  <c r="AF509" i="9"/>
  <c r="AG509" i="9"/>
  <c r="AH509" i="9"/>
  <c r="AI509" i="9"/>
  <c r="W510" i="9"/>
  <c r="X510" i="9"/>
  <c r="Y510" i="9"/>
  <c r="V510" i="9" s="1"/>
  <c r="Z510" i="9"/>
  <c r="AA510" i="9"/>
  <c r="AE510" i="9"/>
  <c r="AF510" i="9"/>
  <c r="AG510" i="9"/>
  <c r="AH510" i="9"/>
  <c r="AI510" i="9"/>
  <c r="W511" i="9"/>
  <c r="X511" i="9"/>
  <c r="Y511" i="9"/>
  <c r="V511" i="9" s="1"/>
  <c r="Z511" i="9"/>
  <c r="AA511" i="9"/>
  <c r="AE511" i="9"/>
  <c r="AF511" i="9"/>
  <c r="AG511" i="9"/>
  <c r="AH511" i="9"/>
  <c r="AI511" i="9"/>
  <c r="W512" i="9"/>
  <c r="X512" i="9"/>
  <c r="Y512" i="9"/>
  <c r="V512" i="9" s="1"/>
  <c r="Z512" i="9"/>
  <c r="AA512" i="9"/>
  <c r="AE512" i="9"/>
  <c r="AF512" i="9"/>
  <c r="AG512" i="9"/>
  <c r="AH512" i="9"/>
  <c r="AI512" i="9"/>
  <c r="W513" i="9"/>
  <c r="X513" i="9"/>
  <c r="Y513" i="9"/>
  <c r="V513" i="9" s="1"/>
  <c r="Z513" i="9"/>
  <c r="AA513" i="9"/>
  <c r="AE513" i="9"/>
  <c r="AF513" i="9"/>
  <c r="AG513" i="9"/>
  <c r="AH513" i="9"/>
  <c r="AI513" i="9"/>
  <c r="W514" i="9"/>
  <c r="X514" i="9"/>
  <c r="Y514" i="9"/>
  <c r="V514" i="9" s="1"/>
  <c r="Z514" i="9"/>
  <c r="AA514" i="9"/>
  <c r="AE514" i="9"/>
  <c r="AF514" i="9"/>
  <c r="AG514" i="9"/>
  <c r="AH514" i="9"/>
  <c r="AI514" i="9"/>
  <c r="W515" i="9"/>
  <c r="X515" i="9"/>
  <c r="Y515" i="9"/>
  <c r="V515" i="9" s="1"/>
  <c r="Z515" i="9"/>
  <c r="AA515" i="9"/>
  <c r="AE515" i="9"/>
  <c r="AF515" i="9"/>
  <c r="AG515" i="9"/>
  <c r="AH515" i="9"/>
  <c r="AI515" i="9"/>
  <c r="W516" i="9"/>
  <c r="X516" i="9"/>
  <c r="Y516" i="9"/>
  <c r="V516" i="9" s="1"/>
  <c r="Z516" i="9"/>
  <c r="AA516" i="9"/>
  <c r="AE516" i="9"/>
  <c r="AF516" i="9"/>
  <c r="AG516" i="9"/>
  <c r="AH516" i="9"/>
  <c r="AI516" i="9"/>
  <c r="W517" i="9"/>
  <c r="X517" i="9"/>
  <c r="Y517" i="9"/>
  <c r="V517" i="9" s="1"/>
  <c r="Z517" i="9"/>
  <c r="AA517" i="9"/>
  <c r="AE517" i="9"/>
  <c r="AF517" i="9"/>
  <c r="AG517" i="9"/>
  <c r="AH517" i="9"/>
  <c r="AI517" i="9"/>
  <c r="W518" i="9"/>
  <c r="X518" i="9"/>
  <c r="Y518" i="9"/>
  <c r="V518" i="9" s="1"/>
  <c r="Z518" i="9"/>
  <c r="AA518" i="9"/>
  <c r="AE518" i="9"/>
  <c r="AF518" i="9"/>
  <c r="AG518" i="9"/>
  <c r="AH518" i="9"/>
  <c r="AI518" i="9"/>
  <c r="W519" i="9"/>
  <c r="X519" i="9"/>
  <c r="Y519" i="9"/>
  <c r="V519" i="9" s="1"/>
  <c r="Z519" i="9"/>
  <c r="AA519" i="9"/>
  <c r="AE519" i="9"/>
  <c r="AF519" i="9"/>
  <c r="AG519" i="9"/>
  <c r="AH519" i="9"/>
  <c r="AI519" i="9"/>
  <c r="W520" i="9"/>
  <c r="X520" i="9"/>
  <c r="Y520" i="9"/>
  <c r="V520" i="9" s="1"/>
  <c r="Z520" i="9"/>
  <c r="AA520" i="9"/>
  <c r="AE520" i="9"/>
  <c r="AF520" i="9"/>
  <c r="AG520" i="9"/>
  <c r="AH520" i="9"/>
  <c r="AI520" i="9"/>
  <c r="W521" i="9"/>
  <c r="X521" i="9"/>
  <c r="Y521" i="9"/>
  <c r="V521" i="9" s="1"/>
  <c r="Z521" i="9"/>
  <c r="AA521" i="9"/>
  <c r="AE521" i="9"/>
  <c r="AF521" i="9"/>
  <c r="AG521" i="9"/>
  <c r="AH521" i="9"/>
  <c r="AI521" i="9"/>
  <c r="W522" i="9"/>
  <c r="X522" i="9"/>
  <c r="Y522" i="9"/>
  <c r="V522" i="9" s="1"/>
  <c r="Z522" i="9"/>
  <c r="AA522" i="9"/>
  <c r="AE522" i="9"/>
  <c r="AF522" i="9"/>
  <c r="AG522" i="9"/>
  <c r="AH522" i="9"/>
  <c r="AI522" i="9"/>
  <c r="W523" i="9"/>
  <c r="X523" i="9"/>
  <c r="Y523" i="9"/>
  <c r="V523" i="9" s="1"/>
  <c r="Z523" i="9"/>
  <c r="AA523" i="9"/>
  <c r="AE523" i="9"/>
  <c r="AF523" i="9"/>
  <c r="AG523" i="9"/>
  <c r="AH523" i="9"/>
  <c r="AI523" i="9"/>
  <c r="W524" i="9"/>
  <c r="X524" i="9"/>
  <c r="Y524" i="9"/>
  <c r="V524" i="9" s="1"/>
  <c r="Z524" i="9"/>
  <c r="AA524" i="9"/>
  <c r="AE524" i="9"/>
  <c r="AF524" i="9"/>
  <c r="AG524" i="9"/>
  <c r="AH524" i="9"/>
  <c r="AI524" i="9"/>
  <c r="W525" i="9"/>
  <c r="X525" i="9"/>
  <c r="Y525" i="9"/>
  <c r="V525" i="9" s="1"/>
  <c r="Z525" i="9"/>
  <c r="AA525" i="9"/>
  <c r="AE525" i="9"/>
  <c r="AF525" i="9"/>
  <c r="AG525" i="9"/>
  <c r="AH525" i="9"/>
  <c r="AI525" i="9"/>
  <c r="W527" i="9"/>
  <c r="Y527" i="9"/>
  <c r="V527" i="9" s="1"/>
  <c r="AA527" i="9"/>
  <c r="AE527" i="9"/>
  <c r="AF527" i="9"/>
  <c r="AG527" i="9"/>
  <c r="AH527" i="9"/>
  <c r="Y528" i="9"/>
  <c r="Z528" i="9"/>
  <c r="AA528" i="9"/>
  <c r="AF528" i="9"/>
  <c r="AG528" i="9"/>
  <c r="AH528" i="9"/>
  <c r="Z529" i="9"/>
  <c r="AA529" i="9"/>
  <c r="AF529" i="9"/>
  <c r="AH529" i="9"/>
  <c r="Y530" i="9"/>
  <c r="Z530" i="9"/>
  <c r="AA530" i="9"/>
  <c r="AF530" i="9"/>
  <c r="AH530" i="9"/>
  <c r="Y531" i="9"/>
  <c r="Z531" i="9"/>
  <c r="AA531" i="9"/>
  <c r="AF531" i="9"/>
  <c r="Y532" i="9"/>
  <c r="Z532" i="9"/>
  <c r="AA532" i="9"/>
  <c r="AF532" i="9"/>
  <c r="Y533" i="9"/>
  <c r="Z533" i="9"/>
  <c r="AA533" i="9"/>
  <c r="AF533" i="9"/>
  <c r="AH533" i="9"/>
  <c r="Y534" i="9"/>
  <c r="Z534" i="9"/>
  <c r="AA534" i="9"/>
  <c r="AF534" i="9"/>
  <c r="Y535" i="9"/>
  <c r="Z535" i="9"/>
  <c r="AA535" i="9"/>
  <c r="AF535" i="9"/>
  <c r="Y536" i="9"/>
  <c r="Z536" i="9"/>
  <c r="AA536" i="9"/>
  <c r="AF536" i="9"/>
  <c r="AI536" i="9"/>
  <c r="Y537" i="9"/>
  <c r="Z537" i="9"/>
  <c r="AA537" i="9"/>
  <c r="AE537" i="9"/>
  <c r="AF537" i="9"/>
  <c r="Y538" i="9"/>
  <c r="Z538" i="9"/>
  <c r="AA538" i="9"/>
  <c r="AB538" i="9"/>
  <c r="AC538" i="9"/>
  <c r="AD538" i="9"/>
  <c r="AF538" i="9"/>
  <c r="Y539" i="9"/>
  <c r="Z539" i="9"/>
  <c r="AA539" i="9"/>
  <c r="AB539" i="9"/>
  <c r="AC539" i="9"/>
  <c r="AD539" i="9"/>
  <c r="AF539" i="9"/>
  <c r="Y540" i="9"/>
  <c r="Z540" i="9"/>
  <c r="AA540" i="9"/>
  <c r="AB540" i="9"/>
  <c r="AC540" i="9"/>
  <c r="AD540" i="9"/>
  <c r="AF540" i="9"/>
  <c r="P81" i="6"/>
  <c r="AH82" i="6"/>
  <c r="AG82" i="6"/>
  <c r="AF82" i="6"/>
  <c r="AE82" i="6"/>
  <c r="AD82" i="6"/>
  <c r="AC82" i="6"/>
  <c r="AB82" i="6"/>
  <c r="AA82" i="6"/>
  <c r="Z82" i="6"/>
  <c r="Y82" i="6"/>
  <c r="X82" i="6"/>
  <c r="W82" i="6"/>
  <c r="V82" i="6"/>
  <c r="U82" i="6"/>
  <c r="T82" i="6"/>
  <c r="S82" i="6"/>
  <c r="R82" i="6"/>
  <c r="Q82" i="6"/>
  <c r="P82" i="6"/>
  <c r="O82" i="6"/>
  <c r="N82" i="6"/>
  <c r="M82" i="6"/>
  <c r="L82" i="6"/>
  <c r="K82" i="6"/>
  <c r="J82" i="6"/>
  <c r="I82" i="6"/>
  <c r="H82" i="6"/>
  <c r="G82" i="6"/>
  <c r="F82" i="6"/>
  <c r="E82" i="6"/>
  <c r="D82" i="6"/>
  <c r="AH74" i="6"/>
  <c r="AG74" i="6"/>
  <c r="AF74" i="6"/>
  <c r="AE74" i="6"/>
  <c r="AD74" i="6"/>
  <c r="AC74" i="6"/>
  <c r="AB74" i="6"/>
  <c r="AA74" i="6"/>
  <c r="Z74" i="6"/>
  <c r="Y74" i="6"/>
  <c r="X74" i="6"/>
  <c r="W74" i="6"/>
  <c r="V74" i="6"/>
  <c r="U74" i="6"/>
  <c r="T74" i="6"/>
  <c r="S74" i="6"/>
  <c r="R74" i="6"/>
  <c r="Q74" i="6"/>
  <c r="P74" i="6"/>
  <c r="O74" i="6"/>
  <c r="N74" i="6"/>
  <c r="M74" i="6"/>
  <c r="L74" i="6"/>
  <c r="K74" i="6"/>
  <c r="J74" i="6"/>
  <c r="I74" i="6"/>
  <c r="H74" i="6"/>
  <c r="G74" i="6"/>
  <c r="F74" i="6"/>
  <c r="E74" i="6"/>
  <c r="D74" i="6"/>
  <c r="AU4" i="6"/>
  <c r="BZ4" i="6" s="1"/>
  <c r="HL393" i="6" l="1"/>
  <c r="DD4" i="6"/>
  <c r="DU82" i="6" s="1"/>
  <c r="CO316" i="6"/>
  <c r="AL393" i="6"/>
  <c r="AX393" i="6"/>
  <c r="BQ316" i="6"/>
  <c r="CC316" i="6"/>
  <c r="BJ393" i="6"/>
  <c r="BV393" i="6"/>
  <c r="CH393" i="6"/>
  <c r="AU315" i="6"/>
  <c r="AN316" i="6"/>
  <c r="AS316" i="6"/>
  <c r="CV316" i="6"/>
  <c r="AZ316" i="6"/>
  <c r="BE316" i="6"/>
  <c r="AR316" i="6"/>
  <c r="BD316" i="6"/>
  <c r="BP316" i="6"/>
  <c r="CB316" i="6"/>
  <c r="CN316" i="6"/>
  <c r="CZ316" i="6"/>
  <c r="DL316" i="6"/>
  <c r="AK393" i="6"/>
  <c r="AW393" i="6"/>
  <c r="BI393" i="6"/>
  <c r="BU393" i="6"/>
  <c r="CG393" i="6"/>
  <c r="CS393" i="6"/>
  <c r="DE393" i="6"/>
  <c r="DQ393" i="6"/>
  <c r="AT316" i="6"/>
  <c r="BF316" i="6"/>
  <c r="BR316" i="6"/>
  <c r="CD316" i="6"/>
  <c r="CP316" i="6"/>
  <c r="DN316" i="6"/>
  <c r="BZ315" i="6"/>
  <c r="AM393" i="6"/>
  <c r="AY393" i="6"/>
  <c r="BK393" i="6"/>
  <c r="BW393" i="6"/>
  <c r="CI393" i="6"/>
  <c r="CU393" i="6"/>
  <c r="DG393" i="6"/>
  <c r="DS393" i="6"/>
  <c r="AI316" i="6"/>
  <c r="AU316" i="6"/>
  <c r="BG316" i="6"/>
  <c r="BS316" i="6"/>
  <c r="CE316" i="6"/>
  <c r="CQ316" i="6"/>
  <c r="DC316" i="6"/>
  <c r="DO316" i="6"/>
  <c r="DD315" i="6"/>
  <c r="AN393" i="6"/>
  <c r="AZ393" i="6"/>
  <c r="BL393" i="6"/>
  <c r="BX393" i="6"/>
  <c r="CJ393" i="6"/>
  <c r="CV393" i="6"/>
  <c r="DH393" i="6"/>
  <c r="DT393" i="6"/>
  <c r="AJ316" i="6"/>
  <c r="AV316" i="6"/>
  <c r="BH316" i="6"/>
  <c r="BT316" i="6"/>
  <c r="CF316" i="6"/>
  <c r="CR316" i="6"/>
  <c r="DD316" i="6"/>
  <c r="AO393" i="6"/>
  <c r="BA393" i="6"/>
  <c r="BM393" i="6"/>
  <c r="BY393" i="6"/>
  <c r="CK393" i="6"/>
  <c r="CW393" i="6"/>
  <c r="DI393" i="6"/>
  <c r="DU393" i="6"/>
  <c r="AK316" i="6"/>
  <c r="AW316" i="6"/>
  <c r="BI316" i="6"/>
  <c r="BU316" i="6"/>
  <c r="CG316" i="6"/>
  <c r="CS316" i="6"/>
  <c r="DE316" i="6"/>
  <c r="DQ316" i="6"/>
  <c r="AP393" i="6"/>
  <c r="BB393" i="6"/>
  <c r="BN393" i="6"/>
  <c r="BZ393" i="6"/>
  <c r="CL393" i="6"/>
  <c r="CX393" i="6"/>
  <c r="DJ393" i="6"/>
  <c r="DV393" i="6"/>
  <c r="AL316" i="6"/>
  <c r="AX316" i="6"/>
  <c r="BJ316" i="6"/>
  <c r="BV316" i="6"/>
  <c r="CH316" i="6"/>
  <c r="CT316" i="6"/>
  <c r="DF316" i="6"/>
  <c r="DR316" i="6"/>
  <c r="AQ393" i="6"/>
  <c r="BC393" i="6"/>
  <c r="BO393" i="6"/>
  <c r="CA393" i="6"/>
  <c r="CM393" i="6"/>
  <c r="CY393" i="6"/>
  <c r="DK393" i="6"/>
  <c r="DW393" i="6"/>
  <c r="AM316" i="6"/>
  <c r="AY316" i="6"/>
  <c r="BK316" i="6"/>
  <c r="BW316" i="6"/>
  <c r="CI316" i="6"/>
  <c r="CU316" i="6"/>
  <c r="DG316" i="6"/>
  <c r="DS316" i="6"/>
  <c r="AR393" i="6"/>
  <c r="BD393" i="6"/>
  <c r="BP393" i="6"/>
  <c r="CB393" i="6"/>
  <c r="CN393" i="6"/>
  <c r="CZ393" i="6"/>
  <c r="DL393" i="6"/>
  <c r="BL316" i="6"/>
  <c r="BX316" i="6"/>
  <c r="CJ316" i="6"/>
  <c r="DH316" i="6"/>
  <c r="DT316" i="6"/>
  <c r="AS393" i="6"/>
  <c r="BE393" i="6"/>
  <c r="BQ393" i="6"/>
  <c r="CC393" i="6"/>
  <c r="CO393" i="6"/>
  <c r="DA393" i="6"/>
  <c r="DM393" i="6"/>
  <c r="AO316" i="6"/>
  <c r="BA316" i="6"/>
  <c r="BM316" i="6"/>
  <c r="BY316" i="6"/>
  <c r="CK316" i="6"/>
  <c r="CW316" i="6"/>
  <c r="DI316" i="6"/>
  <c r="DU316" i="6"/>
  <c r="AT393" i="6"/>
  <c r="BF393" i="6"/>
  <c r="BR393" i="6"/>
  <c r="CD393" i="6"/>
  <c r="CP393" i="6"/>
  <c r="DB393" i="6"/>
  <c r="DN393" i="6"/>
  <c r="AU392" i="6"/>
  <c r="AP316" i="6"/>
  <c r="BB316" i="6"/>
  <c r="BN316" i="6"/>
  <c r="BZ316" i="6"/>
  <c r="CL316" i="6"/>
  <c r="CX316" i="6"/>
  <c r="DJ316" i="6"/>
  <c r="DV316" i="6"/>
  <c r="AI393" i="6"/>
  <c r="AU393" i="6"/>
  <c r="BG393" i="6"/>
  <c r="BS393" i="6"/>
  <c r="CE393" i="6"/>
  <c r="CQ393" i="6"/>
  <c r="DC393" i="6"/>
  <c r="DO393" i="6"/>
  <c r="BZ392" i="6"/>
  <c r="AQ316" i="6"/>
  <c r="BC316" i="6"/>
  <c r="BO316" i="6"/>
  <c r="CA316" i="6"/>
  <c r="CM316" i="6"/>
  <c r="CY316" i="6"/>
  <c r="DK316" i="6"/>
  <c r="DW316" i="6"/>
  <c r="AJ393" i="6"/>
  <c r="AV393" i="6"/>
  <c r="BH393" i="6"/>
  <c r="BT393" i="6"/>
  <c r="CF393" i="6"/>
  <c r="CR393" i="6"/>
  <c r="DD393" i="6"/>
  <c r="DP393" i="6"/>
  <c r="DD392" i="6"/>
  <c r="C527" i="9"/>
  <c r="AM5" i="6"/>
  <c r="BF74" i="6"/>
  <c r="AX5" i="6"/>
  <c r="DO74" i="6"/>
  <c r="AU74" i="6"/>
  <c r="DG5" i="6"/>
  <c r="DR5" i="6"/>
  <c r="BN82" i="6"/>
  <c r="BO82" i="6"/>
  <c r="AY5" i="6"/>
  <c r="DS5" i="6"/>
  <c r="BG74" i="6"/>
  <c r="BZ82" i="6"/>
  <c r="BJ5" i="6"/>
  <c r="BR74" i="6"/>
  <c r="CA82" i="6"/>
  <c r="BK5" i="6"/>
  <c r="BS74" i="6"/>
  <c r="CL82" i="6"/>
  <c r="BV5" i="6"/>
  <c r="CD74" i="6"/>
  <c r="CM82" i="6"/>
  <c r="BW5" i="6"/>
  <c r="CE74" i="6"/>
  <c r="CX82" i="6"/>
  <c r="CH5" i="6"/>
  <c r="CP74" i="6"/>
  <c r="CY82" i="6"/>
  <c r="CI5" i="6"/>
  <c r="CQ74" i="6"/>
  <c r="AP82" i="6"/>
  <c r="DJ82" i="6"/>
  <c r="CT5" i="6"/>
  <c r="DB74" i="6"/>
  <c r="AQ82" i="6"/>
  <c r="DK82" i="6"/>
  <c r="CU5" i="6"/>
  <c r="AI74" i="6"/>
  <c r="DC74" i="6"/>
  <c r="BB82" i="6"/>
  <c r="DV82" i="6"/>
  <c r="AL5" i="6"/>
  <c r="DF5" i="6"/>
  <c r="AT74" i="6"/>
  <c r="DN74" i="6"/>
  <c r="BC82" i="6"/>
  <c r="DW82" i="6"/>
  <c r="AN5" i="6"/>
  <c r="AZ5" i="6"/>
  <c r="BL5" i="6"/>
  <c r="BX5" i="6"/>
  <c r="CJ5" i="6"/>
  <c r="CV5" i="6"/>
  <c r="DH5" i="6"/>
  <c r="DT5" i="6"/>
  <c r="AJ74" i="6"/>
  <c r="AV74" i="6"/>
  <c r="BH74" i="6"/>
  <c r="BT74" i="6"/>
  <c r="CF74" i="6"/>
  <c r="CR74" i="6"/>
  <c r="DD74" i="6"/>
  <c r="DP74" i="6"/>
  <c r="AR82" i="6"/>
  <c r="BD82" i="6"/>
  <c r="BP82" i="6"/>
  <c r="CB82" i="6"/>
  <c r="CN82" i="6"/>
  <c r="CZ82" i="6"/>
  <c r="DL82" i="6"/>
  <c r="AO5" i="6"/>
  <c r="BA5" i="6"/>
  <c r="BM5" i="6"/>
  <c r="BY5" i="6"/>
  <c r="CK5" i="6"/>
  <c r="CW5" i="6"/>
  <c r="DI5" i="6"/>
  <c r="DU5" i="6"/>
  <c r="AK74" i="6"/>
  <c r="AW74" i="6"/>
  <c r="BI74" i="6"/>
  <c r="BU74" i="6"/>
  <c r="CG74" i="6"/>
  <c r="CS74" i="6"/>
  <c r="DE74" i="6"/>
  <c r="DQ74" i="6"/>
  <c r="AS82" i="6"/>
  <c r="BE82" i="6"/>
  <c r="BQ82" i="6"/>
  <c r="CC82" i="6"/>
  <c r="CO82" i="6"/>
  <c r="DA82" i="6"/>
  <c r="DM82" i="6"/>
  <c r="AU81" i="6"/>
  <c r="AP5" i="6"/>
  <c r="BB5" i="6"/>
  <c r="BN5" i="6"/>
  <c r="BZ5" i="6"/>
  <c r="CL5" i="6"/>
  <c r="CX5" i="6"/>
  <c r="DJ5" i="6"/>
  <c r="DV5" i="6"/>
  <c r="AL74" i="6"/>
  <c r="AX74" i="6"/>
  <c r="BJ74" i="6"/>
  <c r="BV74" i="6"/>
  <c r="CH74" i="6"/>
  <c r="CT74" i="6"/>
  <c r="DF74" i="6"/>
  <c r="DR74" i="6"/>
  <c r="AT82" i="6"/>
  <c r="BF82" i="6"/>
  <c r="BR82" i="6"/>
  <c r="CD82" i="6"/>
  <c r="CP82" i="6"/>
  <c r="DB82" i="6"/>
  <c r="DN82" i="6"/>
  <c r="BZ81" i="6"/>
  <c r="AQ5" i="6"/>
  <c r="BC5" i="6"/>
  <c r="BO5" i="6"/>
  <c r="CA5" i="6"/>
  <c r="CM5" i="6"/>
  <c r="CY5" i="6"/>
  <c r="DK5" i="6"/>
  <c r="DW5" i="6"/>
  <c r="DW395" i="6" s="1"/>
  <c r="AM74" i="6"/>
  <c r="AY74" i="6"/>
  <c r="BK74" i="6"/>
  <c r="BW74" i="6"/>
  <c r="CI74" i="6"/>
  <c r="CU74" i="6"/>
  <c r="DG74" i="6"/>
  <c r="DS74" i="6"/>
  <c r="AI82" i="6"/>
  <c r="AU82" i="6"/>
  <c r="BG82" i="6"/>
  <c r="BS82" i="6"/>
  <c r="CE82" i="6"/>
  <c r="CQ82" i="6"/>
  <c r="DC82" i="6"/>
  <c r="DO82" i="6"/>
  <c r="DD81" i="6"/>
  <c r="AR5" i="6"/>
  <c r="BD5" i="6"/>
  <c r="BP5" i="6"/>
  <c r="CB5" i="6"/>
  <c r="CN5" i="6"/>
  <c r="CZ5" i="6"/>
  <c r="DL5" i="6"/>
  <c r="AN74" i="6"/>
  <c r="AZ74" i="6"/>
  <c r="BL74" i="6"/>
  <c r="BX74" i="6"/>
  <c r="CJ74" i="6"/>
  <c r="CV74" i="6"/>
  <c r="DH74" i="6"/>
  <c r="DT74" i="6"/>
  <c r="AJ82" i="6"/>
  <c r="AV82" i="6"/>
  <c r="BH82" i="6"/>
  <c r="BT82" i="6"/>
  <c r="CF82" i="6"/>
  <c r="CR82" i="6"/>
  <c r="DD82" i="6"/>
  <c r="DP82" i="6"/>
  <c r="AS5" i="6"/>
  <c r="BE5" i="6"/>
  <c r="BQ5" i="6"/>
  <c r="CC5" i="6"/>
  <c r="CO5" i="6"/>
  <c r="DA5" i="6"/>
  <c r="DM5" i="6"/>
  <c r="AO74" i="6"/>
  <c r="BA74" i="6"/>
  <c r="BM74" i="6"/>
  <c r="BY74" i="6"/>
  <c r="CK74" i="6"/>
  <c r="CW74" i="6"/>
  <c r="DI74" i="6"/>
  <c r="DU74" i="6"/>
  <c r="AK82" i="6"/>
  <c r="AW82" i="6"/>
  <c r="BI82" i="6"/>
  <c r="BU82" i="6"/>
  <c r="CG82" i="6"/>
  <c r="CS82" i="6"/>
  <c r="DE82" i="6"/>
  <c r="DQ82" i="6"/>
  <c r="AT5" i="6"/>
  <c r="BF5" i="6"/>
  <c r="BR5" i="6"/>
  <c r="CD5" i="6"/>
  <c r="CP5" i="6"/>
  <c r="DB5" i="6"/>
  <c r="DN5" i="6"/>
  <c r="AP74" i="6"/>
  <c r="BB74" i="6"/>
  <c r="BN74" i="6"/>
  <c r="BZ74" i="6"/>
  <c r="CL74" i="6"/>
  <c r="CX74" i="6"/>
  <c r="DJ74" i="6"/>
  <c r="DV74" i="6"/>
  <c r="AL82" i="6"/>
  <c r="AX82" i="6"/>
  <c r="BJ82" i="6"/>
  <c r="BV82" i="6"/>
  <c r="CH82" i="6"/>
  <c r="CT82" i="6"/>
  <c r="DF82" i="6"/>
  <c r="DR82" i="6"/>
  <c r="AI5" i="6"/>
  <c r="AU5" i="6"/>
  <c r="BG5" i="6"/>
  <c r="BS5" i="6"/>
  <c r="CE5" i="6"/>
  <c r="CQ5" i="6"/>
  <c r="DC5" i="6"/>
  <c r="DO5" i="6"/>
  <c r="AQ74" i="6"/>
  <c r="BC74" i="6"/>
  <c r="BO74" i="6"/>
  <c r="CA74" i="6"/>
  <c r="CM74" i="6"/>
  <c r="CY74" i="6"/>
  <c r="DK74" i="6"/>
  <c r="DW74" i="6"/>
  <c r="AM82" i="6"/>
  <c r="AY82" i="6"/>
  <c r="BK82" i="6"/>
  <c r="BW82" i="6"/>
  <c r="CI82" i="6"/>
  <c r="CU82" i="6"/>
  <c r="DG82" i="6"/>
  <c r="DS82" i="6"/>
  <c r="AJ5" i="6"/>
  <c r="AV5" i="6"/>
  <c r="BH5" i="6"/>
  <c r="BT5" i="6"/>
  <c r="CF5" i="6"/>
  <c r="CR5" i="6"/>
  <c r="DD5" i="6"/>
  <c r="DP5" i="6"/>
  <c r="AR74" i="6"/>
  <c r="BD74" i="6"/>
  <c r="BP74" i="6"/>
  <c r="CB74" i="6"/>
  <c r="CN74" i="6"/>
  <c r="CZ74" i="6"/>
  <c r="DL74" i="6"/>
  <c r="AN82" i="6"/>
  <c r="AZ82" i="6"/>
  <c r="BL82" i="6"/>
  <c r="BX82" i="6"/>
  <c r="CJ82" i="6"/>
  <c r="CV82" i="6"/>
  <c r="DH82" i="6"/>
  <c r="DT82" i="6"/>
  <c r="AK5" i="6"/>
  <c r="AW5" i="6"/>
  <c r="BI5" i="6"/>
  <c r="BU5" i="6"/>
  <c r="CG5" i="6"/>
  <c r="CS5" i="6"/>
  <c r="DE5" i="6"/>
  <c r="DQ5" i="6"/>
  <c r="AS74" i="6"/>
  <c r="BE74" i="6"/>
  <c r="BQ74" i="6"/>
  <c r="CC74" i="6"/>
  <c r="CO74" i="6"/>
  <c r="DA74" i="6"/>
  <c r="DM74" i="6"/>
  <c r="AO82" i="6"/>
  <c r="BA82" i="6"/>
  <c r="BM82" i="6"/>
  <c r="BY82" i="6"/>
  <c r="CK82" i="6"/>
  <c r="CW82" i="6"/>
  <c r="DI82" i="6"/>
  <c r="DV159" i="6"/>
  <c r="DW159" i="6"/>
  <c r="DF393" i="6" l="1"/>
  <c r="DA316" i="6"/>
  <c r="CT393" i="6"/>
  <c r="DM316" i="6"/>
  <c r="DB316" i="6"/>
  <c r="DR393" i="6"/>
  <c r="DP316" i="6"/>
  <c r="DW84" i="6"/>
  <c r="DV395" i="6"/>
  <c r="DV84" i="6"/>
  <c r="AX21" i="19" l="1"/>
  <c r="AX18" i="19"/>
  <c r="AX17" i="19"/>
  <c r="AX14" i="19"/>
  <c r="AX13" i="19"/>
  <c r="AX10" i="19"/>
  <c r="AX9" i="19"/>
  <c r="AX6" i="19"/>
  <c r="AY27" i="19"/>
  <c r="AY21" i="19"/>
  <c r="AY20" i="19"/>
  <c r="AX20" i="19"/>
  <c r="AY19" i="19"/>
  <c r="AX19" i="19"/>
  <c r="AY18" i="19"/>
  <c r="AY17" i="19"/>
  <c r="AY16" i="19"/>
  <c r="AX16" i="19"/>
  <c r="AY15" i="19"/>
  <c r="AX15" i="19"/>
  <c r="AY14" i="19"/>
  <c r="AY13" i="19"/>
  <c r="AY12" i="19"/>
  <c r="AX12" i="19"/>
  <c r="AY11" i="19"/>
  <c r="AX11" i="19"/>
  <c r="AY10" i="19"/>
  <c r="AY9" i="19"/>
  <c r="AY8" i="19"/>
  <c r="AX8" i="19"/>
  <c r="AY7" i="19"/>
  <c r="AX7" i="19"/>
  <c r="AY6" i="19"/>
  <c r="AY2" i="19"/>
  <c r="AH201" i="9"/>
  <c r="FL85" i="6"/>
  <c r="FK85" i="6"/>
  <c r="FJ85" i="6"/>
  <c r="FI85" i="6"/>
  <c r="FH85" i="6"/>
  <c r="FG85" i="6"/>
  <c r="FD85" i="6"/>
  <c r="GJ85" i="6" s="1"/>
  <c r="FB85" i="6"/>
  <c r="GH85" i="6" s="1"/>
  <c r="EZ85" i="6"/>
  <c r="GF85" i="6" s="1"/>
  <c r="EX85" i="6"/>
  <c r="HC85" i="6" s="1"/>
  <c r="EV85" i="6"/>
  <c r="HA85" i="6" s="1"/>
  <c r="ET85" i="6"/>
  <c r="GY85" i="6" s="1"/>
  <c r="ER85" i="6"/>
  <c r="GW85" i="6" s="1"/>
  <c r="EP85" i="6"/>
  <c r="FV85" i="6" s="1"/>
  <c r="EN85" i="6"/>
  <c r="FT85" i="6" s="1"/>
  <c r="EL85" i="6"/>
  <c r="FR85" i="6" s="1"/>
  <c r="EJ85" i="6"/>
  <c r="FP85" i="6" s="1"/>
  <c r="EH85" i="6"/>
  <c r="FN85" i="6" s="1"/>
  <c r="FN233" i="6"/>
  <c r="FN156" i="6"/>
  <c r="FN1" i="6"/>
  <c r="EX8" i="6"/>
  <c r="EZ8" i="6"/>
  <c r="FB8" i="6"/>
  <c r="FD8" i="6"/>
  <c r="ET8" i="6"/>
  <c r="EJ8" i="6"/>
  <c r="EL8" i="6"/>
  <c r="EN8" i="6"/>
  <c r="EP8" i="6"/>
  <c r="ER8" i="6"/>
  <c r="G397" i="9"/>
  <c r="G396" i="9"/>
  <c r="AH396" i="9" s="1"/>
  <c r="G395" i="9"/>
  <c r="G394" i="9"/>
  <c r="G393" i="9"/>
  <c r="G392" i="9"/>
  <c r="AH392" i="9" s="1"/>
  <c r="G391" i="9"/>
  <c r="AH391" i="9" s="1"/>
  <c r="G390" i="9"/>
  <c r="AH390" i="9" s="1"/>
  <c r="G389" i="9"/>
  <c r="AH389" i="9" s="1"/>
  <c r="G388" i="9"/>
  <c r="AH388" i="9" s="1"/>
  <c r="G387" i="9"/>
  <c r="AH387" i="9" s="1"/>
  <c r="G386" i="9"/>
  <c r="AH386" i="9" s="1"/>
  <c r="G385" i="9"/>
  <c r="G384" i="9"/>
  <c r="AH384" i="9" s="1"/>
  <c r="G383" i="9"/>
  <c r="AH383" i="9" s="1"/>
  <c r="G382" i="9"/>
  <c r="AH382" i="9" s="1"/>
  <c r="G381" i="9"/>
  <c r="G380" i="9"/>
  <c r="AH380" i="9" s="1"/>
  <c r="G379" i="9"/>
  <c r="AH379" i="9" s="1"/>
  <c r="G378" i="9"/>
  <c r="AH378" i="9" s="1"/>
  <c r="G377" i="9"/>
  <c r="AH377" i="9" s="1"/>
  <c r="G376" i="9"/>
  <c r="AH376" i="9" s="1"/>
  <c r="G375" i="9"/>
  <c r="AH375" i="9" s="1"/>
  <c r="G374" i="9"/>
  <c r="G373" i="9"/>
  <c r="G372" i="9"/>
  <c r="AH372" i="9" s="1"/>
  <c r="G371" i="9"/>
  <c r="G370" i="9"/>
  <c r="G369" i="9"/>
  <c r="G368" i="9"/>
  <c r="AH368" i="9" s="1"/>
  <c r="G367" i="9"/>
  <c r="AH367" i="9" s="1"/>
  <c r="G366" i="9"/>
  <c r="AH366" i="9" s="1"/>
  <c r="G365" i="9"/>
  <c r="AH365" i="9" s="1"/>
  <c r="G364" i="9"/>
  <c r="AH364" i="9" s="1"/>
  <c r="G363" i="9"/>
  <c r="AH363" i="9" s="1"/>
  <c r="G362" i="9"/>
  <c r="AH362" i="9" s="1"/>
  <c r="G361" i="9"/>
  <c r="G360" i="9"/>
  <c r="AH360" i="9" s="1"/>
  <c r="G359" i="9"/>
  <c r="AH359" i="9" s="1"/>
  <c r="G358" i="9"/>
  <c r="AH358" i="9" s="1"/>
  <c r="G357" i="9"/>
  <c r="G356" i="9"/>
  <c r="AH356" i="9" s="1"/>
  <c r="G355" i="9"/>
  <c r="AH355" i="9" s="1"/>
  <c r="G354" i="9"/>
  <c r="AH354" i="9" s="1"/>
  <c r="G353" i="9"/>
  <c r="AH353" i="9" s="1"/>
  <c r="G352" i="9"/>
  <c r="AH352" i="9" s="1"/>
  <c r="G351" i="9"/>
  <c r="AH351" i="9" s="1"/>
  <c r="G350" i="9"/>
  <c r="AH350" i="9" s="1"/>
  <c r="G349" i="9"/>
  <c r="G348" i="9"/>
  <c r="AH348" i="9" s="1"/>
  <c r="G347" i="9"/>
  <c r="G346" i="9"/>
  <c r="G345" i="9"/>
  <c r="AH345" i="9" s="1"/>
  <c r="G344" i="9"/>
  <c r="AH344" i="9" s="1"/>
  <c r="G343" i="9"/>
  <c r="AH343" i="9" s="1"/>
  <c r="G342" i="9"/>
  <c r="AH342" i="9" s="1"/>
  <c r="G341" i="9"/>
  <c r="AH341" i="9" s="1"/>
  <c r="G340" i="9"/>
  <c r="AH340" i="9" s="1"/>
  <c r="G339" i="9"/>
  <c r="AH339" i="9" s="1"/>
  <c r="G338" i="9"/>
  <c r="AH338" i="9" s="1"/>
  <c r="G337" i="9"/>
  <c r="G336" i="9"/>
  <c r="AH336" i="9" s="1"/>
  <c r="G335" i="9"/>
  <c r="AH335" i="9" s="1"/>
  <c r="G334" i="9"/>
  <c r="AH334" i="9" s="1"/>
  <c r="G333" i="9"/>
  <c r="G332" i="9"/>
  <c r="AH332" i="9" s="1"/>
  <c r="G331" i="9"/>
  <c r="AH331" i="9" s="1"/>
  <c r="G330" i="9"/>
  <c r="AH330" i="9" s="1"/>
  <c r="G329" i="9"/>
  <c r="AH329" i="9" s="1"/>
  <c r="G328" i="9"/>
  <c r="AH328" i="9" s="1"/>
  <c r="G327" i="9"/>
  <c r="AH327" i="9" s="1"/>
  <c r="G326" i="9"/>
  <c r="AH326" i="9" s="1"/>
  <c r="G325" i="9"/>
  <c r="G324" i="9"/>
  <c r="AH324" i="9" s="1"/>
  <c r="G323" i="9"/>
  <c r="G322" i="9"/>
  <c r="G321" i="9"/>
  <c r="AH321" i="9" s="1"/>
  <c r="G320" i="9"/>
  <c r="AH320" i="9" s="1"/>
  <c r="G319" i="9"/>
  <c r="AH319" i="9" s="1"/>
  <c r="G318" i="9"/>
  <c r="AH318" i="9" s="1"/>
  <c r="G317" i="9"/>
  <c r="G316" i="9"/>
  <c r="AH316" i="9" s="1"/>
  <c r="G315" i="9"/>
  <c r="AH315" i="9" s="1"/>
  <c r="G314" i="9"/>
  <c r="G313" i="9"/>
  <c r="G312" i="9"/>
  <c r="AH312" i="9" s="1"/>
  <c r="G311" i="9"/>
  <c r="AH311" i="9" s="1"/>
  <c r="G310" i="9"/>
  <c r="AH310" i="9" s="1"/>
  <c r="G309" i="9"/>
  <c r="G308" i="9"/>
  <c r="AH308" i="9" s="1"/>
  <c r="G307" i="9"/>
  <c r="AH307" i="9" s="1"/>
  <c r="G306" i="9"/>
  <c r="AH306" i="9" s="1"/>
  <c r="G305" i="9"/>
  <c r="AH305" i="9" s="1"/>
  <c r="G304" i="9"/>
  <c r="AH304" i="9" s="1"/>
  <c r="G303" i="9"/>
  <c r="AH303" i="9" s="1"/>
  <c r="G302" i="9"/>
  <c r="AH302" i="9" s="1"/>
  <c r="G298" i="9"/>
  <c r="G297" i="9"/>
  <c r="AH297" i="9" s="1"/>
  <c r="G296" i="9"/>
  <c r="G295" i="9"/>
  <c r="G294" i="9"/>
  <c r="G293" i="9"/>
  <c r="AH293" i="9" s="1"/>
  <c r="G292" i="9"/>
  <c r="AH292" i="9" s="1"/>
  <c r="G291" i="9"/>
  <c r="AH291" i="9" s="1"/>
  <c r="G290" i="9"/>
  <c r="AH290" i="9" s="1"/>
  <c r="G289" i="9"/>
  <c r="AH289" i="9" s="1"/>
  <c r="G288" i="9"/>
  <c r="AH288" i="9" s="1"/>
  <c r="G287" i="9"/>
  <c r="G286" i="9"/>
  <c r="G285" i="9"/>
  <c r="AH285" i="9" s="1"/>
  <c r="G284" i="9"/>
  <c r="G283" i="9"/>
  <c r="AH283" i="9" s="1"/>
  <c r="G282" i="9"/>
  <c r="G281" i="9"/>
  <c r="AH281" i="9" s="1"/>
  <c r="G280" i="9"/>
  <c r="AH280" i="9" s="1"/>
  <c r="G279" i="9"/>
  <c r="AH279" i="9" s="1"/>
  <c r="G278" i="9"/>
  <c r="AH278" i="9" s="1"/>
  <c r="G277" i="9"/>
  <c r="AH277" i="9" s="1"/>
  <c r="G276" i="9"/>
  <c r="AH276" i="9" s="1"/>
  <c r="G275" i="9"/>
  <c r="AH275" i="9" s="1"/>
  <c r="G274" i="9"/>
  <c r="G273" i="9"/>
  <c r="AH273" i="9" s="1"/>
  <c r="G272" i="9"/>
  <c r="G271" i="9"/>
  <c r="G270" i="9"/>
  <c r="G269" i="9"/>
  <c r="AH269" i="9" s="1"/>
  <c r="G268" i="9"/>
  <c r="AH268" i="9" s="1"/>
  <c r="G267" i="9"/>
  <c r="AH267" i="9" s="1"/>
  <c r="G266" i="9"/>
  <c r="AH266" i="9" s="1"/>
  <c r="G265" i="9"/>
  <c r="AH265" i="9" s="1"/>
  <c r="G264" i="9"/>
  <c r="AH264" i="9" s="1"/>
  <c r="G263" i="9"/>
  <c r="G262" i="9"/>
  <c r="G261" i="9"/>
  <c r="AH261" i="9" s="1"/>
  <c r="G260" i="9"/>
  <c r="G259" i="9"/>
  <c r="AH259" i="9" s="1"/>
  <c r="G258" i="9"/>
  <c r="AH258" i="9" s="1"/>
  <c r="G257" i="9"/>
  <c r="AH257" i="9" s="1"/>
  <c r="G256" i="9"/>
  <c r="AH256" i="9" s="1"/>
  <c r="G255" i="9"/>
  <c r="AH255" i="9" s="1"/>
  <c r="G254" i="9"/>
  <c r="AH254" i="9" s="1"/>
  <c r="G253" i="9"/>
  <c r="AH253" i="9" s="1"/>
  <c r="G252" i="9"/>
  <c r="AH252" i="9" s="1"/>
  <c r="G251" i="9"/>
  <c r="AH251" i="9" s="1"/>
  <c r="G250" i="9"/>
  <c r="G249" i="9"/>
  <c r="AH249" i="9" s="1"/>
  <c r="G248" i="9"/>
  <c r="G247" i="9"/>
  <c r="G246" i="9"/>
  <c r="G245" i="9"/>
  <c r="G244" i="9"/>
  <c r="AH244" i="9" s="1"/>
  <c r="G243" i="9"/>
  <c r="AH243" i="9" s="1"/>
  <c r="G242" i="9"/>
  <c r="G241" i="9"/>
  <c r="AH241" i="9" s="1"/>
  <c r="G240" i="9"/>
  <c r="AH240" i="9" s="1"/>
  <c r="G239" i="9"/>
  <c r="AH239" i="9" s="1"/>
  <c r="G238" i="9"/>
  <c r="G237" i="9"/>
  <c r="AH237" i="9" s="1"/>
  <c r="G236" i="9"/>
  <c r="G235" i="9"/>
  <c r="AH235" i="9" s="1"/>
  <c r="G234" i="9"/>
  <c r="G233" i="9"/>
  <c r="AH233" i="9" s="1"/>
  <c r="G232" i="9"/>
  <c r="AH232" i="9" s="1"/>
  <c r="G231" i="9"/>
  <c r="AH231" i="9" s="1"/>
  <c r="G230" i="9"/>
  <c r="AH230" i="9" s="1"/>
  <c r="G229" i="9"/>
  <c r="AH229" i="9" s="1"/>
  <c r="G228" i="9"/>
  <c r="AH228" i="9" s="1"/>
  <c r="G227" i="9"/>
  <c r="AH227" i="9" s="1"/>
  <c r="G226" i="9"/>
  <c r="G225" i="9"/>
  <c r="AH225" i="9" s="1"/>
  <c r="G224" i="9"/>
  <c r="G223" i="9"/>
  <c r="G222" i="9"/>
  <c r="AH222" i="9" s="1"/>
  <c r="G221" i="9"/>
  <c r="AH221" i="9" s="1"/>
  <c r="G220" i="9"/>
  <c r="AH220" i="9" s="1"/>
  <c r="G219" i="9"/>
  <c r="AH219" i="9" s="1"/>
  <c r="G218" i="9"/>
  <c r="AH218" i="9" s="1"/>
  <c r="G217" i="9"/>
  <c r="AH217" i="9" s="1"/>
  <c r="G216" i="9"/>
  <c r="AH216" i="9" s="1"/>
  <c r="G215" i="9"/>
  <c r="G214" i="9"/>
  <c r="G213" i="9"/>
  <c r="G212" i="9"/>
  <c r="AH212" i="9" s="1"/>
  <c r="G211" i="9"/>
  <c r="AH211" i="9" s="1"/>
  <c r="G210" i="9"/>
  <c r="G209" i="9"/>
  <c r="AH209" i="9" s="1"/>
  <c r="G207" i="9"/>
  <c r="AH207" i="9" s="1"/>
  <c r="G206" i="9"/>
  <c r="AH206" i="9" s="1"/>
  <c r="G205" i="9"/>
  <c r="G204" i="9"/>
  <c r="AH204" i="9" s="1"/>
  <c r="G203" i="9"/>
  <c r="G208" i="9"/>
  <c r="C383" i="9"/>
  <c r="D383" i="9"/>
  <c r="AE383" i="9" s="1"/>
  <c r="E383" i="9"/>
  <c r="F383" i="9"/>
  <c r="C384" i="9"/>
  <c r="D384" i="9"/>
  <c r="AE384" i="9" s="1"/>
  <c r="E384" i="9"/>
  <c r="AF384" i="9" s="1"/>
  <c r="F384" i="9"/>
  <c r="AG384" i="9" s="1"/>
  <c r="C385" i="9"/>
  <c r="D385" i="9"/>
  <c r="AE385" i="9" s="1"/>
  <c r="E385" i="9"/>
  <c r="AF385" i="9" s="1"/>
  <c r="F385" i="9"/>
  <c r="AG385" i="9" s="1"/>
  <c r="C386" i="9"/>
  <c r="D386" i="9"/>
  <c r="AE386" i="9" s="1"/>
  <c r="E386" i="9"/>
  <c r="AF386" i="9" s="1"/>
  <c r="F386" i="9"/>
  <c r="C387" i="9"/>
  <c r="D387" i="9"/>
  <c r="AE387" i="9" s="1"/>
  <c r="E387" i="9"/>
  <c r="AF387" i="9" s="1"/>
  <c r="F387" i="9"/>
  <c r="AG387" i="9" s="1"/>
  <c r="C388" i="9"/>
  <c r="AA388" i="9" s="1"/>
  <c r="D388" i="9"/>
  <c r="AE388" i="9" s="1"/>
  <c r="E388" i="9"/>
  <c r="AF388" i="9" s="1"/>
  <c r="F388" i="9"/>
  <c r="AG388" i="9" s="1"/>
  <c r="C389" i="9"/>
  <c r="D389" i="9"/>
  <c r="E389" i="9"/>
  <c r="F389" i="9"/>
  <c r="AG389" i="9" s="1"/>
  <c r="C390" i="9"/>
  <c r="AA390" i="9" s="1"/>
  <c r="D390" i="9"/>
  <c r="AE390" i="9" s="1"/>
  <c r="E390" i="9"/>
  <c r="AF390" i="9" s="1"/>
  <c r="F390" i="9"/>
  <c r="AG390" i="9" s="1"/>
  <c r="D391" i="9"/>
  <c r="AE391" i="9" s="1"/>
  <c r="E391" i="9"/>
  <c r="AF391" i="9" s="1"/>
  <c r="F391" i="9"/>
  <c r="AG391" i="9" s="1"/>
  <c r="D392" i="9"/>
  <c r="AE392" i="9" s="1"/>
  <c r="E392" i="9"/>
  <c r="F392" i="9"/>
  <c r="D393" i="9"/>
  <c r="E393" i="9"/>
  <c r="AF393" i="9" s="1"/>
  <c r="F393" i="9"/>
  <c r="AG393" i="9" s="1"/>
  <c r="D394" i="9"/>
  <c r="AE394" i="9" s="1"/>
  <c r="E394" i="9"/>
  <c r="AF394" i="9" s="1"/>
  <c r="F394" i="9"/>
  <c r="AG394" i="9" s="1"/>
  <c r="D395" i="9"/>
  <c r="AE395" i="9" s="1"/>
  <c r="E395" i="9"/>
  <c r="AF395" i="9" s="1"/>
  <c r="F395" i="9"/>
  <c r="AG395" i="9" s="1"/>
  <c r="C396" i="9"/>
  <c r="AA396" i="9" s="1"/>
  <c r="D396" i="9"/>
  <c r="AE396" i="9" s="1"/>
  <c r="E396" i="9"/>
  <c r="F396" i="9"/>
  <c r="C397" i="9"/>
  <c r="D397" i="9"/>
  <c r="E397" i="9"/>
  <c r="AF397" i="9" s="1"/>
  <c r="F397" i="9"/>
  <c r="AG397" i="9" s="1"/>
  <c r="D382" i="9"/>
  <c r="AE382" i="9" s="1"/>
  <c r="E382" i="9"/>
  <c r="AF382" i="9" s="1"/>
  <c r="F382" i="9"/>
  <c r="C382" i="9"/>
  <c r="AA382" i="9" s="1"/>
  <c r="D367" i="9"/>
  <c r="AE367" i="9" s="1"/>
  <c r="E367" i="9"/>
  <c r="F367" i="9"/>
  <c r="D368" i="9"/>
  <c r="AE368" i="9" s="1"/>
  <c r="E368" i="9"/>
  <c r="F368" i="9"/>
  <c r="AG368" i="9" s="1"/>
  <c r="D369" i="9"/>
  <c r="E369" i="9"/>
  <c r="AF369" i="9" s="1"/>
  <c r="F369" i="9"/>
  <c r="AG369" i="9" s="1"/>
  <c r="D370" i="9"/>
  <c r="E370" i="9"/>
  <c r="AF370" i="9" s="1"/>
  <c r="F370" i="9"/>
  <c r="AG370" i="9" s="1"/>
  <c r="D371" i="9"/>
  <c r="E371" i="9"/>
  <c r="F371" i="9"/>
  <c r="D372" i="9"/>
  <c r="AE372" i="9" s="1"/>
  <c r="E372" i="9"/>
  <c r="F372" i="9"/>
  <c r="D373" i="9"/>
  <c r="AE373" i="9" s="1"/>
  <c r="E373" i="9"/>
  <c r="AF373" i="9" s="1"/>
  <c r="F373" i="9"/>
  <c r="AG373" i="9" s="1"/>
  <c r="D374" i="9"/>
  <c r="AE374" i="9" s="1"/>
  <c r="E374" i="9"/>
  <c r="AF374" i="9" s="1"/>
  <c r="F374" i="9"/>
  <c r="AG374" i="9" s="1"/>
  <c r="D375" i="9"/>
  <c r="AE375" i="9" s="1"/>
  <c r="E375" i="9"/>
  <c r="F375" i="9"/>
  <c r="D376" i="9"/>
  <c r="AE376" i="9" s="1"/>
  <c r="E376" i="9"/>
  <c r="F376" i="9"/>
  <c r="D377" i="9"/>
  <c r="AE377" i="9" s="1"/>
  <c r="E377" i="9"/>
  <c r="AF377" i="9" s="1"/>
  <c r="F377" i="9"/>
  <c r="AG377" i="9" s="1"/>
  <c r="C378" i="9"/>
  <c r="AA378" i="9" s="1"/>
  <c r="D378" i="9"/>
  <c r="AE378" i="9" s="1"/>
  <c r="E378" i="9"/>
  <c r="AF378" i="9" s="1"/>
  <c r="F378" i="9"/>
  <c r="C379" i="9"/>
  <c r="D379" i="9"/>
  <c r="AE379" i="9" s="1"/>
  <c r="E379" i="9"/>
  <c r="F379" i="9"/>
  <c r="C380" i="9"/>
  <c r="AA380" i="9" s="1"/>
  <c r="D380" i="9"/>
  <c r="E380" i="9"/>
  <c r="AF380" i="9" s="1"/>
  <c r="F380" i="9"/>
  <c r="AG380" i="9" s="1"/>
  <c r="C381" i="9"/>
  <c r="AA381" i="9" s="1"/>
  <c r="D381" i="9"/>
  <c r="AE381" i="9" s="1"/>
  <c r="E381" i="9"/>
  <c r="AF381" i="9" s="1"/>
  <c r="F381" i="9"/>
  <c r="AG381" i="9" s="1"/>
  <c r="D366" i="9"/>
  <c r="E366" i="9"/>
  <c r="F366" i="9"/>
  <c r="D351" i="9"/>
  <c r="AE351" i="9" s="1"/>
  <c r="E351" i="9"/>
  <c r="F351" i="9"/>
  <c r="AG351" i="9" s="1"/>
  <c r="D352" i="9"/>
  <c r="AE352" i="9" s="1"/>
  <c r="E352" i="9"/>
  <c r="AF352" i="9" s="1"/>
  <c r="F352" i="9"/>
  <c r="AG352" i="9" s="1"/>
  <c r="D353" i="9"/>
  <c r="AE353" i="9" s="1"/>
  <c r="E353" i="9"/>
  <c r="AF353" i="9" s="1"/>
  <c r="F353" i="9"/>
  <c r="AG353" i="9" s="1"/>
  <c r="D354" i="9"/>
  <c r="E354" i="9"/>
  <c r="AF354" i="9" s="1"/>
  <c r="F354" i="9"/>
  <c r="D355" i="9"/>
  <c r="E355" i="9"/>
  <c r="F355" i="9"/>
  <c r="AG355" i="9" s="1"/>
  <c r="D356" i="9"/>
  <c r="AE356" i="9" s="1"/>
  <c r="E356" i="9"/>
  <c r="F356" i="9"/>
  <c r="AG356" i="9" s="1"/>
  <c r="D357" i="9"/>
  <c r="AE357" i="9" s="1"/>
  <c r="E357" i="9"/>
  <c r="AF357" i="9" s="1"/>
  <c r="F357" i="9"/>
  <c r="AG357" i="9" s="1"/>
  <c r="D358" i="9"/>
  <c r="E358" i="9"/>
  <c r="F358" i="9"/>
  <c r="C359" i="9"/>
  <c r="AA359" i="9" s="1"/>
  <c r="D359" i="9"/>
  <c r="E359" i="9"/>
  <c r="AF359" i="9" s="1"/>
  <c r="F359" i="9"/>
  <c r="AG359" i="9" s="1"/>
  <c r="C360" i="9"/>
  <c r="AA360" i="9" s="1"/>
  <c r="D360" i="9"/>
  <c r="AE360" i="9" s="1"/>
  <c r="E360" i="9"/>
  <c r="AF360" i="9" s="1"/>
  <c r="F360" i="9"/>
  <c r="AG360" i="9" s="1"/>
  <c r="C361" i="9"/>
  <c r="D361" i="9"/>
  <c r="E361" i="9"/>
  <c r="AF361" i="9" s="1"/>
  <c r="F361" i="9"/>
  <c r="AG361" i="9" s="1"/>
  <c r="C362" i="9"/>
  <c r="D362" i="9"/>
  <c r="AE362" i="9" s="1"/>
  <c r="E362" i="9"/>
  <c r="AF362" i="9" s="1"/>
  <c r="F362" i="9"/>
  <c r="AG362" i="9" s="1"/>
  <c r="C363" i="9"/>
  <c r="D363" i="9"/>
  <c r="AE363" i="9" s="1"/>
  <c r="E363" i="9"/>
  <c r="AF363" i="9" s="1"/>
  <c r="F363" i="9"/>
  <c r="AG363" i="9" s="1"/>
  <c r="C364" i="9"/>
  <c r="AA364" i="9" s="1"/>
  <c r="D364" i="9"/>
  <c r="AE364" i="9" s="1"/>
  <c r="E364" i="9"/>
  <c r="F364" i="9"/>
  <c r="C365" i="9"/>
  <c r="AA365" i="9" s="1"/>
  <c r="D365" i="9"/>
  <c r="AE365" i="9" s="1"/>
  <c r="E365" i="9"/>
  <c r="AF365" i="9" s="1"/>
  <c r="F365" i="9"/>
  <c r="AG365" i="9" s="1"/>
  <c r="D350" i="9"/>
  <c r="AE350" i="9" s="1"/>
  <c r="E350" i="9"/>
  <c r="AF350" i="9" s="1"/>
  <c r="F350" i="9"/>
  <c r="AG350" i="9" s="1"/>
  <c r="D335" i="9"/>
  <c r="E335" i="9"/>
  <c r="F335" i="9"/>
  <c r="D336" i="9"/>
  <c r="AE336" i="9" s="1"/>
  <c r="E336" i="9"/>
  <c r="AF336" i="9" s="1"/>
  <c r="F336" i="9"/>
  <c r="D337" i="9"/>
  <c r="E337" i="9"/>
  <c r="AF337" i="9" s="1"/>
  <c r="F337" i="9"/>
  <c r="AG337" i="9" s="1"/>
  <c r="D338" i="9"/>
  <c r="E338" i="9"/>
  <c r="AF338" i="9" s="1"/>
  <c r="F338" i="9"/>
  <c r="AG338" i="9" s="1"/>
  <c r="D339" i="9"/>
  <c r="AE339" i="9" s="1"/>
  <c r="E339" i="9"/>
  <c r="F339" i="9"/>
  <c r="AG339" i="9" s="1"/>
  <c r="D340" i="9"/>
  <c r="AE340" i="9" s="1"/>
  <c r="E340" i="9"/>
  <c r="F340" i="9"/>
  <c r="D341" i="9"/>
  <c r="AE341" i="9" s="1"/>
  <c r="E341" i="9"/>
  <c r="AF341" i="9" s="1"/>
  <c r="F341" i="9"/>
  <c r="AG341" i="9" s="1"/>
  <c r="D342" i="9"/>
  <c r="E342" i="9"/>
  <c r="AF342" i="9" s="1"/>
  <c r="F342" i="9"/>
  <c r="AG342" i="9" s="1"/>
  <c r="D343" i="9"/>
  <c r="AE343" i="9" s="1"/>
  <c r="E343" i="9"/>
  <c r="AF343" i="9" s="1"/>
  <c r="F343" i="9"/>
  <c r="D344" i="9"/>
  <c r="AE344" i="9" s="1"/>
  <c r="E344" i="9"/>
  <c r="AF344" i="9" s="1"/>
  <c r="F344" i="9"/>
  <c r="D345" i="9"/>
  <c r="E345" i="9"/>
  <c r="F345" i="9"/>
  <c r="AG345" i="9" s="1"/>
  <c r="D346" i="9"/>
  <c r="E346" i="9"/>
  <c r="AF346" i="9" s="1"/>
  <c r="F346" i="9"/>
  <c r="AG346" i="9" s="1"/>
  <c r="D347" i="9"/>
  <c r="AE347" i="9" s="1"/>
  <c r="E347" i="9"/>
  <c r="AF347" i="9" s="1"/>
  <c r="F347" i="9"/>
  <c r="AG347" i="9" s="1"/>
  <c r="D348" i="9"/>
  <c r="AE348" i="9" s="1"/>
  <c r="E348" i="9"/>
  <c r="F348" i="9"/>
  <c r="D349" i="9"/>
  <c r="AE349" i="9" s="1"/>
  <c r="E349" i="9"/>
  <c r="AF349" i="9" s="1"/>
  <c r="F349" i="9"/>
  <c r="AG349" i="9" s="1"/>
  <c r="D334" i="9"/>
  <c r="AE334" i="9" s="1"/>
  <c r="E334" i="9"/>
  <c r="AF334" i="9" s="1"/>
  <c r="F334" i="9"/>
  <c r="AG334" i="9" s="1"/>
  <c r="D319" i="9"/>
  <c r="AE319" i="9" s="1"/>
  <c r="E319" i="9"/>
  <c r="AF319" i="9" s="1"/>
  <c r="F319" i="9"/>
  <c r="D320" i="9"/>
  <c r="AE320" i="9" s="1"/>
  <c r="E320" i="9"/>
  <c r="AF320" i="9" s="1"/>
  <c r="F320" i="9"/>
  <c r="D321" i="9"/>
  <c r="AE321" i="9" s="1"/>
  <c r="E321" i="9"/>
  <c r="AF321" i="9" s="1"/>
  <c r="F321" i="9"/>
  <c r="AG321" i="9" s="1"/>
  <c r="D322" i="9"/>
  <c r="AE322" i="9" s="1"/>
  <c r="E322" i="9"/>
  <c r="AF322" i="9" s="1"/>
  <c r="F322" i="9"/>
  <c r="D323" i="9"/>
  <c r="AE323" i="9" s="1"/>
  <c r="E323" i="9"/>
  <c r="AF323" i="9" s="1"/>
  <c r="F323" i="9"/>
  <c r="AG323" i="9" s="1"/>
  <c r="D324" i="9"/>
  <c r="AE324" i="9" s="1"/>
  <c r="E324" i="9"/>
  <c r="F324" i="9"/>
  <c r="D325" i="9"/>
  <c r="AE325" i="9" s="1"/>
  <c r="E325" i="9"/>
  <c r="AF325" i="9" s="1"/>
  <c r="F325" i="9"/>
  <c r="AG325" i="9" s="1"/>
  <c r="D326" i="9"/>
  <c r="E326" i="9"/>
  <c r="AF326" i="9" s="1"/>
  <c r="F326" i="9"/>
  <c r="D327" i="9"/>
  <c r="AE327" i="9" s="1"/>
  <c r="E327" i="9"/>
  <c r="F327" i="9"/>
  <c r="D328" i="9"/>
  <c r="AE328" i="9" s="1"/>
  <c r="E328" i="9"/>
  <c r="AF328" i="9" s="1"/>
  <c r="F328" i="9"/>
  <c r="D329" i="9"/>
  <c r="E329" i="9"/>
  <c r="AF329" i="9" s="1"/>
  <c r="F329" i="9"/>
  <c r="AG329" i="9" s="1"/>
  <c r="D330" i="9"/>
  <c r="AE330" i="9" s="1"/>
  <c r="E330" i="9"/>
  <c r="AF330" i="9" s="1"/>
  <c r="F330" i="9"/>
  <c r="AG330" i="9" s="1"/>
  <c r="D331" i="9"/>
  <c r="E331" i="9"/>
  <c r="F331" i="9"/>
  <c r="AG331" i="9" s="1"/>
  <c r="D332" i="9"/>
  <c r="AE332" i="9" s="1"/>
  <c r="E332" i="9"/>
  <c r="F332" i="9"/>
  <c r="D333" i="9"/>
  <c r="AE333" i="9" s="1"/>
  <c r="E333" i="9"/>
  <c r="AF333" i="9" s="1"/>
  <c r="F333" i="9"/>
  <c r="AG333" i="9" s="1"/>
  <c r="D318" i="9"/>
  <c r="AE318" i="9" s="1"/>
  <c r="E318" i="9"/>
  <c r="AF318" i="9" s="1"/>
  <c r="F318" i="9"/>
  <c r="AG318" i="9" s="1"/>
  <c r="C303" i="9"/>
  <c r="AA303" i="9" s="1"/>
  <c r="D303" i="9"/>
  <c r="E303" i="9"/>
  <c r="AF303" i="9" s="1"/>
  <c r="F303" i="9"/>
  <c r="AG303" i="9" s="1"/>
  <c r="C304" i="9"/>
  <c r="D304" i="9"/>
  <c r="AE304" i="9" s="1"/>
  <c r="E304" i="9"/>
  <c r="AF304" i="9" s="1"/>
  <c r="F304" i="9"/>
  <c r="AG304" i="9" s="1"/>
  <c r="C305" i="9"/>
  <c r="AA305" i="9" s="1"/>
  <c r="D305" i="9"/>
  <c r="E305" i="9"/>
  <c r="AF305" i="9" s="1"/>
  <c r="F305" i="9"/>
  <c r="AG305" i="9" s="1"/>
  <c r="C306" i="9"/>
  <c r="AA306" i="9" s="1"/>
  <c r="D306" i="9"/>
  <c r="E306" i="9"/>
  <c r="F306" i="9"/>
  <c r="C307" i="9"/>
  <c r="D307" i="9"/>
  <c r="E307" i="9"/>
  <c r="AF307" i="9" s="1"/>
  <c r="F307" i="9"/>
  <c r="AG307" i="9" s="1"/>
  <c r="C308" i="9"/>
  <c r="AA308" i="9" s="1"/>
  <c r="D308" i="9"/>
  <c r="AE308" i="9" s="1"/>
  <c r="E308" i="9"/>
  <c r="AF308" i="9" s="1"/>
  <c r="F308" i="9"/>
  <c r="AG308" i="9" s="1"/>
  <c r="C309" i="9"/>
  <c r="AA309" i="9" s="1"/>
  <c r="D309" i="9"/>
  <c r="AE309" i="9" s="1"/>
  <c r="E309" i="9"/>
  <c r="F309" i="9"/>
  <c r="AG309" i="9" s="1"/>
  <c r="C310" i="9"/>
  <c r="AA310" i="9" s="1"/>
  <c r="D310" i="9"/>
  <c r="AE310" i="9" s="1"/>
  <c r="E310" i="9"/>
  <c r="F310" i="9"/>
  <c r="AG310" i="9" s="1"/>
  <c r="C311" i="9"/>
  <c r="AA311" i="9" s="1"/>
  <c r="D311" i="9"/>
  <c r="E311" i="9"/>
  <c r="AF311" i="9" s="1"/>
  <c r="F311" i="9"/>
  <c r="AG311" i="9" s="1"/>
  <c r="C312" i="9"/>
  <c r="AA312" i="9" s="1"/>
  <c r="D312" i="9"/>
  <c r="AE312" i="9" s="1"/>
  <c r="E312" i="9"/>
  <c r="AF312" i="9" s="1"/>
  <c r="F312" i="9"/>
  <c r="C313" i="9"/>
  <c r="AA313" i="9" s="1"/>
  <c r="D313" i="9"/>
  <c r="E313" i="9"/>
  <c r="F313" i="9"/>
  <c r="AG313" i="9" s="1"/>
  <c r="C314" i="9"/>
  <c r="AA314" i="9" s="1"/>
  <c r="D314" i="9"/>
  <c r="E314" i="9"/>
  <c r="AF314" i="9" s="1"/>
  <c r="F314" i="9"/>
  <c r="AG314" i="9" s="1"/>
  <c r="C315" i="9"/>
  <c r="AA315" i="9" s="1"/>
  <c r="D315" i="9"/>
  <c r="AE315" i="9" s="1"/>
  <c r="E315" i="9"/>
  <c r="F315" i="9"/>
  <c r="AG315" i="9" s="1"/>
  <c r="C316" i="9"/>
  <c r="D316" i="9"/>
  <c r="AE316" i="9" s="1"/>
  <c r="E316" i="9"/>
  <c r="F316" i="9"/>
  <c r="AG316" i="9" s="1"/>
  <c r="D317" i="9"/>
  <c r="AE317" i="9" s="1"/>
  <c r="E317" i="9"/>
  <c r="F317" i="9"/>
  <c r="AG317" i="9" s="1"/>
  <c r="D302" i="9"/>
  <c r="E302" i="9"/>
  <c r="AF302" i="9" s="1"/>
  <c r="F302" i="9"/>
  <c r="AG302" i="9" s="1"/>
  <c r="C302" i="9"/>
  <c r="D284" i="9"/>
  <c r="E284" i="9"/>
  <c r="F284" i="9"/>
  <c r="D285" i="9"/>
  <c r="AE285" i="9" s="1"/>
  <c r="E285" i="9"/>
  <c r="AF285" i="9" s="1"/>
  <c r="F285" i="9"/>
  <c r="AG285" i="9" s="1"/>
  <c r="D286" i="9"/>
  <c r="AE286" i="9" s="1"/>
  <c r="E286" i="9"/>
  <c r="AF286" i="9" s="1"/>
  <c r="F286" i="9"/>
  <c r="AG286" i="9" s="1"/>
  <c r="D287" i="9"/>
  <c r="AE287" i="9" s="1"/>
  <c r="E287" i="9"/>
  <c r="F287" i="9"/>
  <c r="D288" i="9"/>
  <c r="E288" i="9"/>
  <c r="F288" i="9"/>
  <c r="AG288" i="9" s="1"/>
  <c r="D289" i="9"/>
  <c r="AE289" i="9" s="1"/>
  <c r="E289" i="9"/>
  <c r="AF289" i="9" s="1"/>
  <c r="F289" i="9"/>
  <c r="D290" i="9"/>
  <c r="AE290" i="9" s="1"/>
  <c r="E290" i="9"/>
  <c r="AF290" i="9" s="1"/>
  <c r="F290" i="9"/>
  <c r="AG290" i="9" s="1"/>
  <c r="D291" i="9"/>
  <c r="AE291" i="9" s="1"/>
  <c r="E291" i="9"/>
  <c r="F291" i="9"/>
  <c r="C292" i="9"/>
  <c r="AA292" i="9" s="1"/>
  <c r="D292" i="9"/>
  <c r="E292" i="9"/>
  <c r="F292" i="9"/>
  <c r="C293" i="9"/>
  <c r="AA293" i="9" s="1"/>
  <c r="D293" i="9"/>
  <c r="AE293" i="9" s="1"/>
  <c r="E293" i="9"/>
  <c r="F293" i="9"/>
  <c r="AG293" i="9" s="1"/>
  <c r="C294" i="9"/>
  <c r="D294" i="9"/>
  <c r="AE294" i="9" s="1"/>
  <c r="E294" i="9"/>
  <c r="F294" i="9"/>
  <c r="C295" i="9"/>
  <c r="D295" i="9"/>
  <c r="AE295" i="9" s="1"/>
  <c r="E295" i="9"/>
  <c r="F295" i="9"/>
  <c r="C296" i="9"/>
  <c r="AA296" i="9" s="1"/>
  <c r="D296" i="9"/>
  <c r="E296" i="9"/>
  <c r="AF296" i="9" s="1"/>
  <c r="F296" i="9"/>
  <c r="AG296" i="9" s="1"/>
  <c r="C297" i="9"/>
  <c r="AA297" i="9" s="1"/>
  <c r="D297" i="9"/>
  <c r="AE297" i="9" s="1"/>
  <c r="E297" i="9"/>
  <c r="AF297" i="9" s="1"/>
  <c r="F297" i="9"/>
  <c r="C298" i="9"/>
  <c r="D298" i="9"/>
  <c r="E298" i="9"/>
  <c r="AF298" i="9" s="1"/>
  <c r="F298" i="9"/>
  <c r="AG298" i="9" s="1"/>
  <c r="D283" i="9"/>
  <c r="AE283" i="9" s="1"/>
  <c r="E283" i="9"/>
  <c r="F283" i="9"/>
  <c r="AG283" i="9" s="1"/>
  <c r="D268" i="9"/>
  <c r="AE268" i="9" s="1"/>
  <c r="E268" i="9"/>
  <c r="F268" i="9"/>
  <c r="AG268" i="9" s="1"/>
  <c r="D269" i="9"/>
  <c r="AE269" i="9" s="1"/>
  <c r="E269" i="9"/>
  <c r="F269" i="9"/>
  <c r="AG269" i="9" s="1"/>
  <c r="D270" i="9"/>
  <c r="AE270" i="9" s="1"/>
  <c r="E270" i="9"/>
  <c r="F270" i="9"/>
  <c r="AG270" i="9" s="1"/>
  <c r="D271" i="9"/>
  <c r="AE271" i="9" s="1"/>
  <c r="E271" i="9"/>
  <c r="F271" i="9"/>
  <c r="AG271" i="9" s="1"/>
  <c r="AH271" i="9"/>
  <c r="D272" i="9"/>
  <c r="E272" i="9"/>
  <c r="AF272" i="9" s="1"/>
  <c r="F272" i="9"/>
  <c r="AG272" i="9" s="1"/>
  <c r="D273" i="9"/>
  <c r="E273" i="9"/>
  <c r="AF273" i="9" s="1"/>
  <c r="F273" i="9"/>
  <c r="D274" i="9"/>
  <c r="AE274" i="9" s="1"/>
  <c r="E274" i="9"/>
  <c r="AF274" i="9" s="1"/>
  <c r="F274" i="9"/>
  <c r="AG274" i="9" s="1"/>
  <c r="D275" i="9"/>
  <c r="AE275" i="9" s="1"/>
  <c r="E275" i="9"/>
  <c r="F275" i="9"/>
  <c r="AG275" i="9" s="1"/>
  <c r="D276" i="9"/>
  <c r="E276" i="9"/>
  <c r="AF276" i="9" s="1"/>
  <c r="F276" i="9"/>
  <c r="AG276" i="9" s="1"/>
  <c r="D277" i="9"/>
  <c r="AE277" i="9" s="1"/>
  <c r="E277" i="9"/>
  <c r="AF277" i="9" s="1"/>
  <c r="F277" i="9"/>
  <c r="D278" i="9"/>
  <c r="E278" i="9"/>
  <c r="AF278" i="9" s="1"/>
  <c r="F278" i="9"/>
  <c r="AG278" i="9" s="1"/>
  <c r="D279" i="9"/>
  <c r="E279" i="9"/>
  <c r="AF279" i="9" s="1"/>
  <c r="F279" i="9"/>
  <c r="AG279" i="9" s="1"/>
  <c r="D280" i="9"/>
  <c r="E280" i="9"/>
  <c r="AF280" i="9" s="1"/>
  <c r="F280" i="9"/>
  <c r="AG280" i="9" s="1"/>
  <c r="D281" i="9"/>
  <c r="E281" i="9"/>
  <c r="F281" i="9"/>
  <c r="C282" i="9"/>
  <c r="AA282" i="9" s="1"/>
  <c r="D282" i="9"/>
  <c r="AE282" i="9" s="1"/>
  <c r="E282" i="9"/>
  <c r="AF282" i="9" s="1"/>
  <c r="F282" i="9"/>
  <c r="AG282" i="9" s="1"/>
  <c r="D267" i="9"/>
  <c r="AE267" i="9" s="1"/>
  <c r="E267" i="9"/>
  <c r="F267" i="9"/>
  <c r="D252" i="9"/>
  <c r="AE252" i="9" s="1"/>
  <c r="E252" i="9"/>
  <c r="AF252" i="9" s="1"/>
  <c r="F252" i="9"/>
  <c r="D253" i="9"/>
  <c r="AE253" i="9" s="1"/>
  <c r="E253" i="9"/>
  <c r="AF253" i="9" s="1"/>
  <c r="F253" i="9"/>
  <c r="D254" i="9"/>
  <c r="AE254" i="9" s="1"/>
  <c r="E254" i="9"/>
  <c r="AF254" i="9" s="1"/>
  <c r="F254" i="9"/>
  <c r="AG254" i="9" s="1"/>
  <c r="D255" i="9"/>
  <c r="AE255" i="9" s="1"/>
  <c r="E255" i="9"/>
  <c r="F255" i="9"/>
  <c r="AG255" i="9" s="1"/>
  <c r="D256" i="9"/>
  <c r="AE256" i="9" s="1"/>
  <c r="E256" i="9"/>
  <c r="AF256" i="9" s="1"/>
  <c r="F256" i="9"/>
  <c r="AG256" i="9" s="1"/>
  <c r="D257" i="9"/>
  <c r="AE257" i="9" s="1"/>
  <c r="E257" i="9"/>
  <c r="F257" i="9"/>
  <c r="D258" i="9"/>
  <c r="AE258" i="9" s="1"/>
  <c r="E258" i="9"/>
  <c r="AF258" i="9" s="1"/>
  <c r="F258" i="9"/>
  <c r="AG258" i="9" s="1"/>
  <c r="D259" i="9"/>
  <c r="AE259" i="9" s="1"/>
  <c r="E259" i="9"/>
  <c r="AF259" i="9" s="1"/>
  <c r="F259" i="9"/>
  <c r="D260" i="9"/>
  <c r="AE260" i="9" s="1"/>
  <c r="E260" i="9"/>
  <c r="AF260" i="9" s="1"/>
  <c r="F260" i="9"/>
  <c r="D261" i="9"/>
  <c r="AE261" i="9" s="1"/>
  <c r="E261" i="9"/>
  <c r="AF261" i="9" s="1"/>
  <c r="F261" i="9"/>
  <c r="AG261" i="9" s="1"/>
  <c r="D262" i="9"/>
  <c r="AE262" i="9" s="1"/>
  <c r="E262" i="9"/>
  <c r="AF262" i="9" s="1"/>
  <c r="F262" i="9"/>
  <c r="AG262" i="9" s="1"/>
  <c r="D263" i="9"/>
  <c r="AE263" i="9" s="1"/>
  <c r="E263" i="9"/>
  <c r="AF263" i="9" s="1"/>
  <c r="F263" i="9"/>
  <c r="AH263" i="9"/>
  <c r="D264" i="9"/>
  <c r="E264" i="9"/>
  <c r="AF264" i="9" s="1"/>
  <c r="F264" i="9"/>
  <c r="C265" i="9"/>
  <c r="AA265" i="9" s="1"/>
  <c r="D265" i="9"/>
  <c r="AE265" i="9" s="1"/>
  <c r="E265" i="9"/>
  <c r="AF265" i="9" s="1"/>
  <c r="F265" i="9"/>
  <c r="AG265" i="9" s="1"/>
  <c r="C266" i="9"/>
  <c r="AA266" i="9" s="1"/>
  <c r="D266" i="9"/>
  <c r="AE266" i="9" s="1"/>
  <c r="E266" i="9"/>
  <c r="AF266" i="9" s="1"/>
  <c r="F266" i="9"/>
  <c r="D251" i="9"/>
  <c r="AE251" i="9" s="1"/>
  <c r="E251" i="9"/>
  <c r="AF251" i="9" s="1"/>
  <c r="F251" i="9"/>
  <c r="AG251" i="9" s="1"/>
  <c r="D236" i="9"/>
  <c r="E236" i="9"/>
  <c r="F236" i="9"/>
  <c r="AG236" i="9" s="1"/>
  <c r="D237" i="9"/>
  <c r="AE237" i="9" s="1"/>
  <c r="E237" i="9"/>
  <c r="AF237" i="9" s="1"/>
  <c r="F237" i="9"/>
  <c r="AG237" i="9" s="1"/>
  <c r="D238" i="9"/>
  <c r="AE238" i="9" s="1"/>
  <c r="E238" i="9"/>
  <c r="AF238" i="9" s="1"/>
  <c r="F238" i="9"/>
  <c r="AG238" i="9" s="1"/>
  <c r="D239" i="9"/>
  <c r="AE239" i="9" s="1"/>
  <c r="E239" i="9"/>
  <c r="AF239" i="9" s="1"/>
  <c r="F239" i="9"/>
  <c r="D240" i="9"/>
  <c r="E240" i="9"/>
  <c r="AF240" i="9" s="1"/>
  <c r="F240" i="9"/>
  <c r="D241" i="9"/>
  <c r="AE241" i="9" s="1"/>
  <c r="E241" i="9"/>
  <c r="AF241" i="9" s="1"/>
  <c r="F241" i="9"/>
  <c r="D242" i="9"/>
  <c r="AE242" i="9" s="1"/>
  <c r="E242" i="9"/>
  <c r="AF242" i="9" s="1"/>
  <c r="F242" i="9"/>
  <c r="AG242" i="9" s="1"/>
  <c r="D243" i="9"/>
  <c r="AE243" i="9" s="1"/>
  <c r="E243" i="9"/>
  <c r="F243" i="9"/>
  <c r="AG243" i="9" s="1"/>
  <c r="D244" i="9"/>
  <c r="AE244" i="9" s="1"/>
  <c r="E244" i="9"/>
  <c r="F244" i="9"/>
  <c r="AG244" i="9" s="1"/>
  <c r="D245" i="9"/>
  <c r="AE245" i="9" s="1"/>
  <c r="E245" i="9"/>
  <c r="AF245" i="9" s="1"/>
  <c r="F245" i="9"/>
  <c r="D246" i="9"/>
  <c r="AE246" i="9" s="1"/>
  <c r="E246" i="9"/>
  <c r="AF246" i="9" s="1"/>
  <c r="F246" i="9"/>
  <c r="AG246" i="9" s="1"/>
  <c r="D247" i="9"/>
  <c r="AE247" i="9" s="1"/>
  <c r="E247" i="9"/>
  <c r="AF247" i="9" s="1"/>
  <c r="F247" i="9"/>
  <c r="D248" i="9"/>
  <c r="E248" i="9"/>
  <c r="AF248" i="9" s="1"/>
  <c r="F248" i="9"/>
  <c r="AG248" i="9" s="1"/>
  <c r="C249" i="9"/>
  <c r="AA249" i="9" s="1"/>
  <c r="D249" i="9"/>
  <c r="AE249" i="9" s="1"/>
  <c r="E249" i="9"/>
  <c r="AF249" i="9" s="1"/>
  <c r="F249" i="9"/>
  <c r="AG249" i="9" s="1"/>
  <c r="C250" i="9"/>
  <c r="AA250" i="9" s="1"/>
  <c r="D250" i="9"/>
  <c r="E250" i="9"/>
  <c r="F250" i="9"/>
  <c r="AG250" i="9" s="1"/>
  <c r="D235" i="9"/>
  <c r="E235" i="9"/>
  <c r="F235" i="9"/>
  <c r="D220" i="9"/>
  <c r="AE220" i="9" s="1"/>
  <c r="E220" i="9"/>
  <c r="AF220" i="9" s="1"/>
  <c r="F220" i="9"/>
  <c r="AG220" i="9" s="1"/>
  <c r="D221" i="9"/>
  <c r="AE221" i="9" s="1"/>
  <c r="E221" i="9"/>
  <c r="AF221" i="9" s="1"/>
  <c r="F221" i="9"/>
  <c r="AG221" i="9" s="1"/>
  <c r="D222" i="9"/>
  <c r="E222" i="9"/>
  <c r="AF222" i="9" s="1"/>
  <c r="F222" i="9"/>
  <c r="AG222" i="9" s="1"/>
  <c r="D223" i="9"/>
  <c r="E223" i="9"/>
  <c r="F223" i="9"/>
  <c r="D224" i="9"/>
  <c r="AE224" i="9" s="1"/>
  <c r="E224" i="9"/>
  <c r="AF224" i="9" s="1"/>
  <c r="F224" i="9"/>
  <c r="AG224" i="9" s="1"/>
  <c r="D225" i="9"/>
  <c r="AE225" i="9" s="1"/>
  <c r="E225" i="9"/>
  <c r="AF225" i="9" s="1"/>
  <c r="F225" i="9"/>
  <c r="AG225" i="9" s="1"/>
  <c r="D226" i="9"/>
  <c r="E226" i="9"/>
  <c r="AF226" i="9" s="1"/>
  <c r="F226" i="9"/>
  <c r="AG226" i="9" s="1"/>
  <c r="D227" i="9"/>
  <c r="E227" i="9"/>
  <c r="AF227" i="9" s="1"/>
  <c r="F227" i="9"/>
  <c r="AG227" i="9" s="1"/>
  <c r="D228" i="9"/>
  <c r="AE228" i="9" s="1"/>
  <c r="E228" i="9"/>
  <c r="AF228" i="9" s="1"/>
  <c r="F228" i="9"/>
  <c r="AG228" i="9" s="1"/>
  <c r="D229" i="9"/>
  <c r="AE229" i="9" s="1"/>
  <c r="E229" i="9"/>
  <c r="AF229" i="9" s="1"/>
  <c r="F229" i="9"/>
  <c r="AG229" i="9" s="1"/>
  <c r="D230" i="9"/>
  <c r="E230" i="9"/>
  <c r="AF230" i="9" s="1"/>
  <c r="F230" i="9"/>
  <c r="AG230" i="9" s="1"/>
  <c r="D231" i="9"/>
  <c r="E231" i="9"/>
  <c r="F231" i="9"/>
  <c r="D232" i="9"/>
  <c r="AE232" i="9" s="1"/>
  <c r="E232" i="9"/>
  <c r="AF232" i="9" s="1"/>
  <c r="F232" i="9"/>
  <c r="AG232" i="9" s="1"/>
  <c r="C233" i="9"/>
  <c r="AA233" i="9" s="1"/>
  <c r="D233" i="9"/>
  <c r="AE233" i="9" s="1"/>
  <c r="E233" i="9"/>
  <c r="AF233" i="9" s="1"/>
  <c r="F233" i="9"/>
  <c r="C234" i="9"/>
  <c r="AA234" i="9" s="1"/>
  <c r="D234" i="9"/>
  <c r="AE234" i="9" s="1"/>
  <c r="E234" i="9"/>
  <c r="F234" i="9"/>
  <c r="AG234" i="9" s="1"/>
  <c r="D219" i="9"/>
  <c r="E219" i="9"/>
  <c r="F219" i="9"/>
  <c r="AG219" i="9" s="1"/>
  <c r="D204" i="9"/>
  <c r="AE204" i="9" s="1"/>
  <c r="E204" i="9"/>
  <c r="AF204" i="9" s="1"/>
  <c r="F204" i="9"/>
  <c r="AG204" i="9" s="1"/>
  <c r="D205" i="9"/>
  <c r="AE205" i="9" s="1"/>
  <c r="E205" i="9"/>
  <c r="F205" i="9"/>
  <c r="AG205" i="9" s="1"/>
  <c r="D206" i="9"/>
  <c r="AE206" i="9" s="1"/>
  <c r="E206" i="9"/>
  <c r="AF206" i="9" s="1"/>
  <c r="F206" i="9"/>
  <c r="AG206" i="9" s="1"/>
  <c r="D207" i="9"/>
  <c r="AE207" i="9" s="1"/>
  <c r="E207" i="9"/>
  <c r="F207" i="9"/>
  <c r="AG207" i="9" s="1"/>
  <c r="D208" i="9"/>
  <c r="AE208" i="9" s="1"/>
  <c r="E208" i="9"/>
  <c r="F208" i="9"/>
  <c r="AG208" i="9" s="1"/>
  <c r="D209" i="9"/>
  <c r="AE209" i="9" s="1"/>
  <c r="E209" i="9"/>
  <c r="F209" i="9"/>
  <c r="AG209" i="9" s="1"/>
  <c r="D210" i="9"/>
  <c r="AE210" i="9" s="1"/>
  <c r="E210" i="9"/>
  <c r="AF210" i="9" s="1"/>
  <c r="F210" i="9"/>
  <c r="AG210" i="9" s="1"/>
  <c r="D211" i="9"/>
  <c r="AE211" i="9" s="1"/>
  <c r="E211" i="9"/>
  <c r="AF211" i="9" s="1"/>
  <c r="F211" i="9"/>
  <c r="C212" i="9"/>
  <c r="AA212" i="9" s="1"/>
  <c r="D212" i="9"/>
  <c r="E212" i="9"/>
  <c r="AF212" i="9" s="1"/>
  <c r="F212" i="9"/>
  <c r="AG212" i="9" s="1"/>
  <c r="C213" i="9"/>
  <c r="AA213" i="9" s="1"/>
  <c r="D213" i="9"/>
  <c r="AE213" i="9" s="1"/>
  <c r="E213" i="9"/>
  <c r="AF213" i="9" s="1"/>
  <c r="F213" i="9"/>
  <c r="AG213" i="9" s="1"/>
  <c r="C214" i="9"/>
  <c r="AA214" i="9" s="1"/>
  <c r="D214" i="9"/>
  <c r="AE214" i="9" s="1"/>
  <c r="E214" i="9"/>
  <c r="AF214" i="9" s="1"/>
  <c r="F214" i="9"/>
  <c r="AG214" i="9" s="1"/>
  <c r="C215" i="9"/>
  <c r="AA215" i="9" s="1"/>
  <c r="D215" i="9"/>
  <c r="AE215" i="9" s="1"/>
  <c r="E215" i="9"/>
  <c r="AF215" i="9" s="1"/>
  <c r="F215" i="9"/>
  <c r="AG215" i="9" s="1"/>
  <c r="C216" i="9"/>
  <c r="AA216" i="9" s="1"/>
  <c r="D216" i="9"/>
  <c r="AE216" i="9" s="1"/>
  <c r="E216" i="9"/>
  <c r="AF216" i="9" s="1"/>
  <c r="F216" i="9"/>
  <c r="AG216" i="9" s="1"/>
  <c r="C217" i="9"/>
  <c r="D217" i="9"/>
  <c r="AE217" i="9" s="1"/>
  <c r="E217" i="9"/>
  <c r="F217" i="9"/>
  <c r="C218" i="9"/>
  <c r="AA218" i="9" s="1"/>
  <c r="D218" i="9"/>
  <c r="AE218" i="9" s="1"/>
  <c r="E218" i="9"/>
  <c r="AF218" i="9" s="1"/>
  <c r="F218" i="9"/>
  <c r="AG218" i="9" s="1"/>
  <c r="D203" i="9"/>
  <c r="E203" i="9"/>
  <c r="F203" i="9"/>
  <c r="B397" i="9"/>
  <c r="Z397" i="9" s="1"/>
  <c r="B396" i="9"/>
  <c r="Z396" i="9" s="1"/>
  <c r="B395" i="9"/>
  <c r="Z395" i="9" s="1"/>
  <c r="B394" i="9"/>
  <c r="B393" i="9"/>
  <c r="Z393" i="9" s="1"/>
  <c r="B392" i="9"/>
  <c r="Z392" i="9" s="1"/>
  <c r="B391" i="9"/>
  <c r="Z391" i="9" s="1"/>
  <c r="B390" i="9"/>
  <c r="Z390" i="9" s="1"/>
  <c r="B389" i="9"/>
  <c r="Z389" i="9" s="1"/>
  <c r="B388" i="9"/>
  <c r="B387" i="9"/>
  <c r="B386" i="9"/>
  <c r="Z386" i="9" s="1"/>
  <c r="B385" i="9"/>
  <c r="Z385" i="9" s="1"/>
  <c r="B384" i="9"/>
  <c r="B383" i="9"/>
  <c r="Z383" i="9" s="1"/>
  <c r="B382" i="9"/>
  <c r="Z382" i="9" s="1"/>
  <c r="C103" i="9"/>
  <c r="C104" i="9"/>
  <c r="C105" i="9"/>
  <c r="C106" i="9"/>
  <c r="C107" i="9"/>
  <c r="C108" i="9"/>
  <c r="C109" i="9"/>
  <c r="C110" i="9"/>
  <c r="C111" i="9"/>
  <c r="C112" i="9"/>
  <c r="C113" i="9"/>
  <c r="C114" i="9"/>
  <c r="C115" i="9"/>
  <c r="C116" i="9"/>
  <c r="C117" i="9"/>
  <c r="C160" i="9"/>
  <c r="C161" i="9"/>
  <c r="C162" i="9"/>
  <c r="C163" i="9"/>
  <c r="C164" i="9"/>
  <c r="C165" i="9"/>
  <c r="C166" i="9"/>
  <c r="C179" i="9"/>
  <c r="C180" i="9"/>
  <c r="C181" i="9"/>
  <c r="C182" i="9"/>
  <c r="C183" i="9"/>
  <c r="C184" i="9"/>
  <c r="C185" i="9"/>
  <c r="C186" i="9"/>
  <c r="C187" i="9"/>
  <c r="C188" i="9"/>
  <c r="C189" i="9"/>
  <c r="C190" i="9"/>
  <c r="C191" i="9"/>
  <c r="C197" i="9"/>
  <c r="C198" i="9"/>
  <c r="D103" i="9"/>
  <c r="E103" i="9"/>
  <c r="F103" i="9"/>
  <c r="G103" i="9"/>
  <c r="D104" i="9"/>
  <c r="E104" i="9"/>
  <c r="F104" i="9"/>
  <c r="G104" i="9"/>
  <c r="D105" i="9"/>
  <c r="E105" i="9"/>
  <c r="F105" i="9"/>
  <c r="G105" i="9"/>
  <c r="D106" i="9"/>
  <c r="E106" i="9"/>
  <c r="F106" i="9"/>
  <c r="G106" i="9"/>
  <c r="D107" i="9"/>
  <c r="E107" i="9"/>
  <c r="F107" i="9"/>
  <c r="G107" i="9"/>
  <c r="D108" i="9"/>
  <c r="E108" i="9"/>
  <c r="F108" i="9"/>
  <c r="G108" i="9"/>
  <c r="D109" i="9"/>
  <c r="E109" i="9"/>
  <c r="F109" i="9"/>
  <c r="G109" i="9"/>
  <c r="D110" i="9"/>
  <c r="E110" i="9"/>
  <c r="F110" i="9"/>
  <c r="G110" i="9"/>
  <c r="D111" i="9"/>
  <c r="E111" i="9"/>
  <c r="F111" i="9"/>
  <c r="G111" i="9"/>
  <c r="D112" i="9"/>
  <c r="E112" i="9"/>
  <c r="F112" i="9"/>
  <c r="G112" i="9"/>
  <c r="D113" i="9"/>
  <c r="E113" i="9"/>
  <c r="F113" i="9"/>
  <c r="G113" i="9"/>
  <c r="D114" i="9"/>
  <c r="E114" i="9"/>
  <c r="F114" i="9"/>
  <c r="G114" i="9"/>
  <c r="D115" i="9"/>
  <c r="E115" i="9"/>
  <c r="F115" i="9"/>
  <c r="G115" i="9"/>
  <c r="D116" i="9"/>
  <c r="E116" i="9"/>
  <c r="F116" i="9"/>
  <c r="G116" i="9"/>
  <c r="D117" i="9"/>
  <c r="E117" i="9"/>
  <c r="F117" i="9"/>
  <c r="G117" i="9"/>
  <c r="D118" i="9"/>
  <c r="E118" i="9"/>
  <c r="F118" i="9"/>
  <c r="G118" i="9"/>
  <c r="D119" i="9"/>
  <c r="E119" i="9"/>
  <c r="F119" i="9"/>
  <c r="G119" i="9"/>
  <c r="D120" i="9"/>
  <c r="E120" i="9"/>
  <c r="F120" i="9"/>
  <c r="G120" i="9"/>
  <c r="D121" i="9"/>
  <c r="E121" i="9"/>
  <c r="F121" i="9"/>
  <c r="G121" i="9"/>
  <c r="D122" i="9"/>
  <c r="E122" i="9"/>
  <c r="F122" i="9"/>
  <c r="G122" i="9"/>
  <c r="D123" i="9"/>
  <c r="E123" i="9"/>
  <c r="F123" i="9"/>
  <c r="G123" i="9"/>
  <c r="D124" i="9"/>
  <c r="E124" i="9"/>
  <c r="F124" i="9"/>
  <c r="G124" i="9"/>
  <c r="D125" i="9"/>
  <c r="E125" i="9"/>
  <c r="F125" i="9"/>
  <c r="G125" i="9"/>
  <c r="D126" i="9"/>
  <c r="E126" i="9"/>
  <c r="F126" i="9"/>
  <c r="G126" i="9"/>
  <c r="D127" i="9"/>
  <c r="E127" i="9"/>
  <c r="F127" i="9"/>
  <c r="G127" i="9"/>
  <c r="D128" i="9"/>
  <c r="E128" i="9"/>
  <c r="F128" i="9"/>
  <c r="G128" i="9"/>
  <c r="D129" i="9"/>
  <c r="E129" i="9"/>
  <c r="F129" i="9"/>
  <c r="G129" i="9"/>
  <c r="D130" i="9"/>
  <c r="E130" i="9"/>
  <c r="F130" i="9"/>
  <c r="G130" i="9"/>
  <c r="D131" i="9"/>
  <c r="E131" i="9"/>
  <c r="F131" i="9"/>
  <c r="G131" i="9"/>
  <c r="D132" i="9"/>
  <c r="E132" i="9"/>
  <c r="F132" i="9"/>
  <c r="G132" i="9"/>
  <c r="D133" i="9"/>
  <c r="E133" i="9"/>
  <c r="F133" i="9"/>
  <c r="G133" i="9"/>
  <c r="D134" i="9"/>
  <c r="E134" i="9"/>
  <c r="F134" i="9"/>
  <c r="G134" i="9"/>
  <c r="D135" i="9"/>
  <c r="E135" i="9"/>
  <c r="F135" i="9"/>
  <c r="G135" i="9"/>
  <c r="D136" i="9"/>
  <c r="E136" i="9"/>
  <c r="F136" i="9"/>
  <c r="G136" i="9"/>
  <c r="D137" i="9"/>
  <c r="E137" i="9"/>
  <c r="F137" i="9"/>
  <c r="G137" i="9"/>
  <c r="D138" i="9"/>
  <c r="E138" i="9"/>
  <c r="F138" i="9"/>
  <c r="G138" i="9"/>
  <c r="D139" i="9"/>
  <c r="E139" i="9"/>
  <c r="F139" i="9"/>
  <c r="G139" i="9"/>
  <c r="D140" i="9"/>
  <c r="E140" i="9"/>
  <c r="F140" i="9"/>
  <c r="G140" i="9"/>
  <c r="D141" i="9"/>
  <c r="E141" i="9"/>
  <c r="F141" i="9"/>
  <c r="G141" i="9"/>
  <c r="D142" i="9"/>
  <c r="E142" i="9"/>
  <c r="F142" i="9"/>
  <c r="G142" i="9"/>
  <c r="D143" i="9"/>
  <c r="E143" i="9"/>
  <c r="F143" i="9"/>
  <c r="G143" i="9"/>
  <c r="D144" i="9"/>
  <c r="E144" i="9"/>
  <c r="F144" i="9"/>
  <c r="G144" i="9"/>
  <c r="D145" i="9"/>
  <c r="E145" i="9"/>
  <c r="F145" i="9"/>
  <c r="G145" i="9"/>
  <c r="D146" i="9"/>
  <c r="E146" i="9"/>
  <c r="F146" i="9"/>
  <c r="G146" i="9"/>
  <c r="D147" i="9"/>
  <c r="E147" i="9"/>
  <c r="F147" i="9"/>
  <c r="G147" i="9"/>
  <c r="D148" i="9"/>
  <c r="E148" i="9"/>
  <c r="F148" i="9"/>
  <c r="G148" i="9"/>
  <c r="D149" i="9"/>
  <c r="E149" i="9"/>
  <c r="F149" i="9"/>
  <c r="G149" i="9"/>
  <c r="D150" i="9"/>
  <c r="E150" i="9"/>
  <c r="F150" i="9"/>
  <c r="G150" i="9"/>
  <c r="D151" i="9"/>
  <c r="E151" i="9"/>
  <c r="F151" i="9"/>
  <c r="G151" i="9"/>
  <c r="D152" i="9"/>
  <c r="E152" i="9"/>
  <c r="F152" i="9"/>
  <c r="G152" i="9"/>
  <c r="D153" i="9"/>
  <c r="E153" i="9"/>
  <c r="F153" i="9"/>
  <c r="G153" i="9"/>
  <c r="D154" i="9"/>
  <c r="E154" i="9"/>
  <c r="F154" i="9"/>
  <c r="G154" i="9"/>
  <c r="D155" i="9"/>
  <c r="E155" i="9"/>
  <c r="F155" i="9"/>
  <c r="G155" i="9"/>
  <c r="D156" i="9"/>
  <c r="E156" i="9"/>
  <c r="F156" i="9"/>
  <c r="G156" i="9"/>
  <c r="D157" i="9"/>
  <c r="E157" i="9"/>
  <c r="F157" i="9"/>
  <c r="G157" i="9"/>
  <c r="D158" i="9"/>
  <c r="E158" i="9"/>
  <c r="F158" i="9"/>
  <c r="G158" i="9"/>
  <c r="D159" i="9"/>
  <c r="E159" i="9"/>
  <c r="F159" i="9"/>
  <c r="G159" i="9"/>
  <c r="D160" i="9"/>
  <c r="E160" i="9"/>
  <c r="F160" i="9"/>
  <c r="G160" i="9"/>
  <c r="D161" i="9"/>
  <c r="E161" i="9"/>
  <c r="F161" i="9"/>
  <c r="G161" i="9"/>
  <c r="D162" i="9"/>
  <c r="E162" i="9"/>
  <c r="F162" i="9"/>
  <c r="G162" i="9"/>
  <c r="D163" i="9"/>
  <c r="E163" i="9"/>
  <c r="F163" i="9"/>
  <c r="G163" i="9"/>
  <c r="D164" i="9"/>
  <c r="E164" i="9"/>
  <c r="F164" i="9"/>
  <c r="G164" i="9"/>
  <c r="D165" i="9"/>
  <c r="E165" i="9"/>
  <c r="F165" i="9"/>
  <c r="G165" i="9"/>
  <c r="D166" i="9"/>
  <c r="E166" i="9"/>
  <c r="F166" i="9"/>
  <c r="G166" i="9"/>
  <c r="D167" i="9"/>
  <c r="E167" i="9"/>
  <c r="F167" i="9"/>
  <c r="G167" i="9"/>
  <c r="D168" i="9"/>
  <c r="E168" i="9"/>
  <c r="F168" i="9"/>
  <c r="G168" i="9"/>
  <c r="D169" i="9"/>
  <c r="E169" i="9"/>
  <c r="F169" i="9"/>
  <c r="G169" i="9"/>
  <c r="D170" i="9"/>
  <c r="E170" i="9"/>
  <c r="F170" i="9"/>
  <c r="G170" i="9"/>
  <c r="D171" i="9"/>
  <c r="E171" i="9"/>
  <c r="F171" i="9"/>
  <c r="G171" i="9"/>
  <c r="D172" i="9"/>
  <c r="E172" i="9"/>
  <c r="F172" i="9"/>
  <c r="G172" i="9"/>
  <c r="D173" i="9"/>
  <c r="E173" i="9"/>
  <c r="F173" i="9"/>
  <c r="G173" i="9"/>
  <c r="D174" i="9"/>
  <c r="E174" i="9"/>
  <c r="F174" i="9"/>
  <c r="G174" i="9"/>
  <c r="D175" i="9"/>
  <c r="E175" i="9"/>
  <c r="F175" i="9"/>
  <c r="G175" i="9"/>
  <c r="D176" i="9"/>
  <c r="E176" i="9"/>
  <c r="F176" i="9"/>
  <c r="G176" i="9"/>
  <c r="D177" i="9"/>
  <c r="E177" i="9"/>
  <c r="F177" i="9"/>
  <c r="G177" i="9"/>
  <c r="D178" i="9"/>
  <c r="E178" i="9"/>
  <c r="F178" i="9"/>
  <c r="G178" i="9"/>
  <c r="D179" i="9"/>
  <c r="E179" i="9"/>
  <c r="F179" i="9"/>
  <c r="G179" i="9"/>
  <c r="D180" i="9"/>
  <c r="E180" i="9"/>
  <c r="F180" i="9"/>
  <c r="G180" i="9"/>
  <c r="D181" i="9"/>
  <c r="E181" i="9"/>
  <c r="F181" i="9"/>
  <c r="G181" i="9"/>
  <c r="D182" i="9"/>
  <c r="E182" i="9"/>
  <c r="F182" i="9"/>
  <c r="G182" i="9"/>
  <c r="D183" i="9"/>
  <c r="E183" i="9"/>
  <c r="F183" i="9"/>
  <c r="G183" i="9"/>
  <c r="D184" i="9"/>
  <c r="E184" i="9"/>
  <c r="F184" i="9"/>
  <c r="G184" i="9"/>
  <c r="D185" i="9"/>
  <c r="E185" i="9"/>
  <c r="F185" i="9"/>
  <c r="G185" i="9"/>
  <c r="D186" i="9"/>
  <c r="E186" i="9"/>
  <c r="F186" i="9"/>
  <c r="G186" i="9"/>
  <c r="D187" i="9"/>
  <c r="E187" i="9"/>
  <c r="F187" i="9"/>
  <c r="G187" i="9"/>
  <c r="D188" i="9"/>
  <c r="E188" i="9"/>
  <c r="F188" i="9"/>
  <c r="G188" i="9"/>
  <c r="D189" i="9"/>
  <c r="E189" i="9"/>
  <c r="F189" i="9"/>
  <c r="G189" i="9"/>
  <c r="D190" i="9"/>
  <c r="E190" i="9"/>
  <c r="F190" i="9"/>
  <c r="G190" i="9"/>
  <c r="D191" i="9"/>
  <c r="E191" i="9"/>
  <c r="F191" i="9"/>
  <c r="G191" i="9"/>
  <c r="D192" i="9"/>
  <c r="E192" i="9"/>
  <c r="F192" i="9"/>
  <c r="G192" i="9"/>
  <c r="D193" i="9"/>
  <c r="E193" i="9"/>
  <c r="F193" i="9"/>
  <c r="G193" i="9"/>
  <c r="D194" i="9"/>
  <c r="E194" i="9"/>
  <c r="F194" i="9"/>
  <c r="G194" i="9"/>
  <c r="D195" i="9"/>
  <c r="E195" i="9"/>
  <c r="F195" i="9"/>
  <c r="G195" i="9"/>
  <c r="D196" i="9"/>
  <c r="E196" i="9"/>
  <c r="F196" i="9"/>
  <c r="G196" i="9"/>
  <c r="D197" i="9"/>
  <c r="E197" i="9"/>
  <c r="F197" i="9"/>
  <c r="G197" i="9"/>
  <c r="D198" i="9"/>
  <c r="E198" i="9"/>
  <c r="F198" i="9"/>
  <c r="G198" i="9"/>
  <c r="B367" i="9"/>
  <c r="Z367" i="9" s="1"/>
  <c r="B368" i="9"/>
  <c r="Z368" i="9" s="1"/>
  <c r="B369" i="9"/>
  <c r="Z369" i="9" s="1"/>
  <c r="B370" i="9"/>
  <c r="Z370" i="9" s="1"/>
  <c r="B371" i="9"/>
  <c r="Z371" i="9" s="1"/>
  <c r="B372" i="9"/>
  <c r="Z372" i="9" s="1"/>
  <c r="B373" i="9"/>
  <c r="Z373" i="9" s="1"/>
  <c r="B374" i="9"/>
  <c r="Z374" i="9" s="1"/>
  <c r="B375" i="9"/>
  <c r="Z375" i="9" s="1"/>
  <c r="B376" i="9"/>
  <c r="Z376" i="9" s="1"/>
  <c r="B377" i="9"/>
  <c r="Z377" i="9" s="1"/>
  <c r="B378" i="9"/>
  <c r="Z378" i="9" s="1"/>
  <c r="B379" i="9"/>
  <c r="Z379" i="9" s="1"/>
  <c r="B380" i="9"/>
  <c r="Z380" i="9" s="1"/>
  <c r="B381" i="9"/>
  <c r="Z381" i="9" s="1"/>
  <c r="B366" i="9"/>
  <c r="Z366" i="9" s="1"/>
  <c r="B351" i="9"/>
  <c r="Z351" i="9" s="1"/>
  <c r="B352" i="9"/>
  <c r="Z352" i="9" s="1"/>
  <c r="B353" i="9"/>
  <c r="Z353" i="9" s="1"/>
  <c r="B354" i="9"/>
  <c r="Z354" i="9" s="1"/>
  <c r="B355" i="9"/>
  <c r="Z355" i="9" s="1"/>
  <c r="B356" i="9"/>
  <c r="Z356" i="9" s="1"/>
  <c r="B357" i="9"/>
  <c r="Z357" i="9" s="1"/>
  <c r="B358" i="9"/>
  <c r="Z358" i="9" s="1"/>
  <c r="B359" i="9"/>
  <c r="Z359" i="9" s="1"/>
  <c r="B360" i="9"/>
  <c r="Z360" i="9" s="1"/>
  <c r="B361" i="9"/>
  <c r="Z361" i="9" s="1"/>
  <c r="B362" i="9"/>
  <c r="Z362" i="9" s="1"/>
  <c r="B363" i="9"/>
  <c r="B364" i="9"/>
  <c r="Z364" i="9" s="1"/>
  <c r="B365" i="9"/>
  <c r="Z365" i="9" s="1"/>
  <c r="B350" i="9"/>
  <c r="Z350" i="9" s="1"/>
  <c r="B335" i="9"/>
  <c r="Z335" i="9" s="1"/>
  <c r="B336" i="9"/>
  <c r="Z336" i="9" s="1"/>
  <c r="B337" i="9"/>
  <c r="B338" i="9"/>
  <c r="Z338" i="9" s="1"/>
  <c r="B339" i="9"/>
  <c r="Z339" i="9" s="1"/>
  <c r="B340" i="9"/>
  <c r="Z340" i="9" s="1"/>
  <c r="B341" i="9"/>
  <c r="Z341" i="9" s="1"/>
  <c r="B342" i="9"/>
  <c r="Z342" i="9" s="1"/>
  <c r="B343" i="9"/>
  <c r="Z343" i="9" s="1"/>
  <c r="B344" i="9"/>
  <c r="Z344" i="9" s="1"/>
  <c r="B345" i="9"/>
  <c r="Z345" i="9" s="1"/>
  <c r="B346" i="9"/>
  <c r="Z346" i="9" s="1"/>
  <c r="B347" i="9"/>
  <c r="Z347" i="9" s="1"/>
  <c r="B348" i="9"/>
  <c r="Z348" i="9" s="1"/>
  <c r="B349" i="9"/>
  <c r="B334" i="9"/>
  <c r="Z334" i="9" s="1"/>
  <c r="B319" i="9"/>
  <c r="Z319" i="9" s="1"/>
  <c r="B320" i="9"/>
  <c r="Z320" i="9" s="1"/>
  <c r="B321" i="9"/>
  <c r="Z321" i="9" s="1"/>
  <c r="B322" i="9"/>
  <c r="Z322" i="9" s="1"/>
  <c r="B323" i="9"/>
  <c r="Z323" i="9" s="1"/>
  <c r="B324" i="9"/>
  <c r="Z324" i="9" s="1"/>
  <c r="B325" i="9"/>
  <c r="B326" i="9"/>
  <c r="Z326" i="9" s="1"/>
  <c r="B327" i="9"/>
  <c r="Z327" i="9" s="1"/>
  <c r="B328" i="9"/>
  <c r="Z328" i="9" s="1"/>
  <c r="B329" i="9"/>
  <c r="B330" i="9"/>
  <c r="Z330" i="9" s="1"/>
  <c r="B331" i="9"/>
  <c r="Z331" i="9" s="1"/>
  <c r="B332" i="9"/>
  <c r="Z332" i="9" s="1"/>
  <c r="B333" i="9"/>
  <c r="Z333" i="9" s="1"/>
  <c r="B318" i="9"/>
  <c r="Z318" i="9" s="1"/>
  <c r="B303" i="9"/>
  <c r="Z303" i="9" s="1"/>
  <c r="B304" i="9"/>
  <c r="Z304" i="9" s="1"/>
  <c r="B305" i="9"/>
  <c r="Z305" i="9" s="1"/>
  <c r="B306" i="9"/>
  <c r="Z306" i="9" s="1"/>
  <c r="B307" i="9"/>
  <c r="Z307" i="9" s="1"/>
  <c r="B308" i="9"/>
  <c r="Z308" i="9" s="1"/>
  <c r="B309" i="9"/>
  <c r="B310" i="9"/>
  <c r="Z310" i="9" s="1"/>
  <c r="B311" i="9"/>
  <c r="Z311" i="9" s="1"/>
  <c r="B312" i="9"/>
  <c r="Z312" i="9" s="1"/>
  <c r="B313" i="9"/>
  <c r="Z313" i="9" s="1"/>
  <c r="B314" i="9"/>
  <c r="Z314" i="9" s="1"/>
  <c r="B315" i="9"/>
  <c r="Z315" i="9" s="1"/>
  <c r="B316" i="9"/>
  <c r="Z316" i="9" s="1"/>
  <c r="B317" i="9"/>
  <c r="Z317" i="9" s="1"/>
  <c r="B302" i="9"/>
  <c r="Z302" i="9" s="1"/>
  <c r="B284" i="9"/>
  <c r="Z284" i="9" s="1"/>
  <c r="B285" i="9"/>
  <c r="Z285" i="9" s="1"/>
  <c r="B286" i="9"/>
  <c r="B287" i="9"/>
  <c r="Z287" i="9" s="1"/>
  <c r="B288" i="9"/>
  <c r="Z288" i="9" s="1"/>
  <c r="B289" i="9"/>
  <c r="Z289" i="9" s="1"/>
  <c r="B290" i="9"/>
  <c r="Z290" i="9" s="1"/>
  <c r="B291" i="9"/>
  <c r="Z291" i="9" s="1"/>
  <c r="B292" i="9"/>
  <c r="Z292" i="9" s="1"/>
  <c r="B293" i="9"/>
  <c r="Z293" i="9" s="1"/>
  <c r="B294" i="9"/>
  <c r="Z294" i="9" s="1"/>
  <c r="B295" i="9"/>
  <c r="B296" i="9"/>
  <c r="Z296" i="9" s="1"/>
  <c r="B297" i="9"/>
  <c r="Z297" i="9" s="1"/>
  <c r="B298" i="9"/>
  <c r="Z298" i="9" s="1"/>
  <c r="B283" i="9"/>
  <c r="Z283" i="9" s="1"/>
  <c r="B268" i="9"/>
  <c r="Z268" i="9" s="1"/>
  <c r="B269" i="9"/>
  <c r="Z269" i="9" s="1"/>
  <c r="B270" i="9"/>
  <c r="Z270" i="9" s="1"/>
  <c r="B271" i="9"/>
  <c r="Z271" i="9" s="1"/>
  <c r="B272" i="9"/>
  <c r="Z272" i="9" s="1"/>
  <c r="B273" i="9"/>
  <c r="Z273" i="9" s="1"/>
  <c r="B274" i="9"/>
  <c r="Z274" i="9" s="1"/>
  <c r="B275" i="9"/>
  <c r="Z275" i="9" s="1"/>
  <c r="B276" i="9"/>
  <c r="Z276" i="9" s="1"/>
  <c r="B277" i="9"/>
  <c r="Z277" i="9" s="1"/>
  <c r="B278" i="9"/>
  <c r="Z278" i="9" s="1"/>
  <c r="B279" i="9"/>
  <c r="Z279" i="9" s="1"/>
  <c r="B280" i="9"/>
  <c r="Z280" i="9" s="1"/>
  <c r="B281" i="9"/>
  <c r="Z281" i="9" s="1"/>
  <c r="B282" i="9"/>
  <c r="Z282" i="9" s="1"/>
  <c r="B267" i="9"/>
  <c r="Z267" i="9" s="1"/>
  <c r="B252" i="9"/>
  <c r="Z252" i="9" s="1"/>
  <c r="B253" i="9"/>
  <c r="Z253" i="9" s="1"/>
  <c r="B254" i="9"/>
  <c r="Z254" i="9" s="1"/>
  <c r="B255" i="9"/>
  <c r="Z255" i="9" s="1"/>
  <c r="B256" i="9"/>
  <c r="Z256" i="9" s="1"/>
  <c r="B257" i="9"/>
  <c r="Z257" i="9" s="1"/>
  <c r="B258" i="9"/>
  <c r="Z258" i="9" s="1"/>
  <c r="B259" i="9"/>
  <c r="Z259" i="9" s="1"/>
  <c r="B260" i="9"/>
  <c r="Z260" i="9" s="1"/>
  <c r="B261" i="9"/>
  <c r="Z261" i="9" s="1"/>
  <c r="B262" i="9"/>
  <c r="Z262" i="9" s="1"/>
  <c r="B263" i="9"/>
  <c r="Z263" i="9" s="1"/>
  <c r="B264" i="9"/>
  <c r="Z264" i="9" s="1"/>
  <c r="B265" i="9"/>
  <c r="Z265" i="9" s="1"/>
  <c r="B266" i="9"/>
  <c r="Z266" i="9" s="1"/>
  <c r="B251" i="9"/>
  <c r="Z251" i="9" s="1"/>
  <c r="B236" i="9"/>
  <c r="B237" i="9"/>
  <c r="Z237" i="9" s="1"/>
  <c r="B238" i="9"/>
  <c r="B239" i="9"/>
  <c r="Z239" i="9" s="1"/>
  <c r="B240" i="9"/>
  <c r="Z240" i="9" s="1"/>
  <c r="B241" i="9"/>
  <c r="Z241" i="9" s="1"/>
  <c r="B242" i="9"/>
  <c r="Z242" i="9" s="1"/>
  <c r="B243" i="9"/>
  <c r="Z243" i="9" s="1"/>
  <c r="B244" i="9"/>
  <c r="Z244" i="9" s="1"/>
  <c r="B245" i="9"/>
  <c r="Z245" i="9" s="1"/>
  <c r="B246" i="9"/>
  <c r="Z246" i="9" s="1"/>
  <c r="B247" i="9"/>
  <c r="Z247" i="9" s="1"/>
  <c r="B248" i="9"/>
  <c r="Z248" i="9" s="1"/>
  <c r="B249" i="9"/>
  <c r="Z249" i="9" s="1"/>
  <c r="B250" i="9"/>
  <c r="Z250" i="9" s="1"/>
  <c r="B235" i="9"/>
  <c r="Z235" i="9" s="1"/>
  <c r="B220" i="9"/>
  <c r="Z220" i="9" s="1"/>
  <c r="B221" i="9"/>
  <c r="Z221" i="9" s="1"/>
  <c r="B222" i="9"/>
  <c r="Z222" i="9" s="1"/>
  <c r="B223" i="9"/>
  <c r="Z223" i="9" s="1"/>
  <c r="B224" i="9"/>
  <c r="Z224" i="9" s="1"/>
  <c r="B225" i="9"/>
  <c r="Z225" i="9" s="1"/>
  <c r="B226" i="9"/>
  <c r="Z226" i="9" s="1"/>
  <c r="B227" i="9"/>
  <c r="Z227" i="9" s="1"/>
  <c r="B228" i="9"/>
  <c r="Z228" i="9" s="1"/>
  <c r="B229" i="9"/>
  <c r="B230" i="9"/>
  <c r="Z230" i="9" s="1"/>
  <c r="B231" i="9"/>
  <c r="Z231" i="9" s="1"/>
  <c r="B232" i="9"/>
  <c r="Z232" i="9" s="1"/>
  <c r="B233" i="9"/>
  <c r="Z233" i="9" s="1"/>
  <c r="B234" i="9"/>
  <c r="Z234" i="9" s="1"/>
  <c r="B219" i="9"/>
  <c r="Z219" i="9" s="1"/>
  <c r="B204" i="9"/>
  <c r="Z204" i="9" s="1"/>
  <c r="B205" i="9"/>
  <c r="Z205" i="9" s="1"/>
  <c r="B206" i="9"/>
  <c r="Z206" i="9" s="1"/>
  <c r="B207" i="9"/>
  <c r="Z207" i="9" s="1"/>
  <c r="B208" i="9"/>
  <c r="Z208" i="9" s="1"/>
  <c r="B209" i="9"/>
  <c r="Z209" i="9" s="1"/>
  <c r="B210" i="9"/>
  <c r="Z210" i="9" s="1"/>
  <c r="B211" i="9"/>
  <c r="Z211" i="9" s="1"/>
  <c r="B212" i="9"/>
  <c r="Z212" i="9" s="1"/>
  <c r="B213" i="9"/>
  <c r="Z213" i="9" s="1"/>
  <c r="B214" i="9"/>
  <c r="Z214" i="9" s="1"/>
  <c r="B215" i="9"/>
  <c r="Z215" i="9" s="1"/>
  <c r="B216" i="9"/>
  <c r="Z216" i="9" s="1"/>
  <c r="B217" i="9"/>
  <c r="Z217" i="9" s="1"/>
  <c r="B218" i="9"/>
  <c r="Z218" i="9" s="1"/>
  <c r="B203" i="9"/>
  <c r="A397" i="9"/>
  <c r="Y397" i="9" s="1"/>
  <c r="A396" i="9"/>
  <c r="Y396" i="9" s="1"/>
  <c r="A395" i="9"/>
  <c r="Y395" i="9" s="1"/>
  <c r="A394" i="9"/>
  <c r="Y394" i="9" s="1"/>
  <c r="A393" i="9"/>
  <c r="Y393" i="9" s="1"/>
  <c r="A392" i="9"/>
  <c r="Y392" i="9" s="1"/>
  <c r="A391" i="9"/>
  <c r="A390" i="9"/>
  <c r="Y390" i="9" s="1"/>
  <c r="A389" i="9"/>
  <c r="Y389" i="9" s="1"/>
  <c r="A388" i="9"/>
  <c r="Y388" i="9" s="1"/>
  <c r="A387" i="9"/>
  <c r="Y387" i="9" s="1"/>
  <c r="A386" i="9"/>
  <c r="Y386" i="9" s="1"/>
  <c r="A385" i="9"/>
  <c r="Y385" i="9" s="1"/>
  <c r="A384" i="9"/>
  <c r="Y384" i="9" s="1"/>
  <c r="A383" i="9"/>
  <c r="Y383" i="9" s="1"/>
  <c r="A382" i="9"/>
  <c r="Y382" i="9" s="1"/>
  <c r="A381" i="9"/>
  <c r="Y381" i="9" s="1"/>
  <c r="A380" i="9"/>
  <c r="Y380" i="9" s="1"/>
  <c r="A379" i="9"/>
  <c r="Y379" i="9" s="1"/>
  <c r="A378" i="9"/>
  <c r="Y378" i="9" s="1"/>
  <c r="A377" i="9"/>
  <c r="Y377" i="9" s="1"/>
  <c r="A376" i="9"/>
  <c r="Y376" i="9" s="1"/>
  <c r="A375" i="9"/>
  <c r="Y375" i="9" s="1"/>
  <c r="A374" i="9"/>
  <c r="Y374" i="9" s="1"/>
  <c r="A373" i="9"/>
  <c r="Y373" i="9" s="1"/>
  <c r="A372" i="9"/>
  <c r="Y372" i="9" s="1"/>
  <c r="A371" i="9"/>
  <c r="Y371" i="9" s="1"/>
  <c r="A370" i="9"/>
  <c r="Y370" i="9" s="1"/>
  <c r="A369" i="9"/>
  <c r="Y369" i="9" s="1"/>
  <c r="A368" i="9"/>
  <c r="Y368" i="9" s="1"/>
  <c r="A367" i="9"/>
  <c r="Y367" i="9" s="1"/>
  <c r="A366" i="9"/>
  <c r="Y366" i="9" s="1"/>
  <c r="A365" i="9"/>
  <c r="Y365" i="9" s="1"/>
  <c r="A364" i="9"/>
  <c r="Y364" i="9" s="1"/>
  <c r="A363" i="9"/>
  <c r="Y363" i="9" s="1"/>
  <c r="A362" i="9"/>
  <c r="Y362" i="9" s="1"/>
  <c r="A361" i="9"/>
  <c r="Y361" i="9" s="1"/>
  <c r="A360" i="9"/>
  <c r="Y360" i="9" s="1"/>
  <c r="A359" i="9"/>
  <c r="Y359" i="9" s="1"/>
  <c r="A358" i="9"/>
  <c r="Y358" i="9" s="1"/>
  <c r="A357" i="9"/>
  <c r="Y357" i="9" s="1"/>
  <c r="A356" i="9"/>
  <c r="Y356" i="9" s="1"/>
  <c r="A355" i="9"/>
  <c r="Y355" i="9" s="1"/>
  <c r="A354" i="9"/>
  <c r="Y354" i="9" s="1"/>
  <c r="A353" i="9"/>
  <c r="Y353" i="9" s="1"/>
  <c r="A352" i="9"/>
  <c r="Y352" i="9" s="1"/>
  <c r="A351" i="9"/>
  <c r="A350" i="9"/>
  <c r="A349" i="9"/>
  <c r="Y349" i="9" s="1"/>
  <c r="A348" i="9"/>
  <c r="Y348" i="9" s="1"/>
  <c r="A347" i="9"/>
  <c r="Y347" i="9" s="1"/>
  <c r="A346" i="9"/>
  <c r="Y346" i="9" s="1"/>
  <c r="A345" i="9"/>
  <c r="Y345" i="9" s="1"/>
  <c r="A344" i="9"/>
  <c r="Y344" i="9" s="1"/>
  <c r="A343" i="9"/>
  <c r="Y343" i="9" s="1"/>
  <c r="A342" i="9"/>
  <c r="Y342" i="9" s="1"/>
  <c r="A341" i="9"/>
  <c r="Y341" i="9" s="1"/>
  <c r="A340" i="9"/>
  <c r="Y340" i="9" s="1"/>
  <c r="A339" i="9"/>
  <c r="Y339" i="9" s="1"/>
  <c r="A338" i="9"/>
  <c r="Y338" i="9" s="1"/>
  <c r="A337" i="9"/>
  <c r="Y337" i="9" s="1"/>
  <c r="A336" i="9"/>
  <c r="Y336" i="9" s="1"/>
  <c r="A335" i="9"/>
  <c r="Y335" i="9" s="1"/>
  <c r="A334" i="9"/>
  <c r="Y334" i="9" s="1"/>
  <c r="A333" i="9"/>
  <c r="Y333" i="9" s="1"/>
  <c r="A332" i="9"/>
  <c r="Y332" i="9" s="1"/>
  <c r="A331" i="9"/>
  <c r="Y331" i="9" s="1"/>
  <c r="A330" i="9"/>
  <c r="Y330" i="9" s="1"/>
  <c r="A329" i="9"/>
  <c r="Y329" i="9" s="1"/>
  <c r="A328" i="9"/>
  <c r="Y328" i="9" s="1"/>
  <c r="A327" i="9"/>
  <c r="Y327" i="9" s="1"/>
  <c r="A326" i="9"/>
  <c r="Y326" i="9" s="1"/>
  <c r="A325" i="9"/>
  <c r="Y325" i="9" s="1"/>
  <c r="A324" i="9"/>
  <c r="Y324" i="9" s="1"/>
  <c r="A323" i="9"/>
  <c r="Y323" i="9" s="1"/>
  <c r="A322" i="9"/>
  <c r="Y322" i="9" s="1"/>
  <c r="A321" i="9"/>
  <c r="Y321" i="9" s="1"/>
  <c r="A320" i="9"/>
  <c r="Y320" i="9" s="1"/>
  <c r="A319" i="9"/>
  <c r="Y319" i="9" s="1"/>
  <c r="A318" i="9"/>
  <c r="Y318" i="9" s="1"/>
  <c r="A317" i="9"/>
  <c r="Y317" i="9" s="1"/>
  <c r="A316" i="9"/>
  <c r="Y316" i="9" s="1"/>
  <c r="A315" i="9"/>
  <c r="Y315" i="9" s="1"/>
  <c r="A314" i="9"/>
  <c r="Y314" i="9" s="1"/>
  <c r="A313" i="9"/>
  <c r="Y313" i="9" s="1"/>
  <c r="A312" i="9"/>
  <c r="Y312" i="9" s="1"/>
  <c r="A311" i="9"/>
  <c r="Y311" i="9" s="1"/>
  <c r="A310" i="9"/>
  <c r="A309" i="9"/>
  <c r="Y309" i="9" s="1"/>
  <c r="A308" i="9"/>
  <c r="Y308" i="9" s="1"/>
  <c r="A307" i="9"/>
  <c r="Y307" i="9" s="1"/>
  <c r="A306" i="9"/>
  <c r="Y306" i="9" s="1"/>
  <c r="A305" i="9"/>
  <c r="Y305" i="9" s="1"/>
  <c r="A304" i="9"/>
  <c r="Y304" i="9" s="1"/>
  <c r="A303" i="9"/>
  <c r="Y303" i="9" s="1"/>
  <c r="A302" i="9"/>
  <c r="Y302" i="9" s="1"/>
  <c r="A298" i="9"/>
  <c r="Y298" i="9" s="1"/>
  <c r="A297" i="9"/>
  <c r="Y297" i="9" s="1"/>
  <c r="A296" i="9"/>
  <c r="Y296" i="9" s="1"/>
  <c r="A295" i="9"/>
  <c r="Y295" i="9" s="1"/>
  <c r="A294" i="9"/>
  <c r="Y294" i="9" s="1"/>
  <c r="A293" i="9"/>
  <c r="Y293" i="9" s="1"/>
  <c r="A292" i="9"/>
  <c r="Y292" i="9" s="1"/>
  <c r="A291" i="9"/>
  <c r="A290" i="9"/>
  <c r="Y290" i="9" s="1"/>
  <c r="A289" i="9"/>
  <c r="Y289" i="9" s="1"/>
  <c r="A288" i="9"/>
  <c r="Y288" i="9" s="1"/>
  <c r="A287" i="9"/>
  <c r="Y287" i="9" s="1"/>
  <c r="A286" i="9"/>
  <c r="Y286" i="9" s="1"/>
  <c r="A285" i="9"/>
  <c r="Y285" i="9" s="1"/>
  <c r="A284" i="9"/>
  <c r="Y284" i="9" s="1"/>
  <c r="A283" i="9"/>
  <c r="A282" i="9"/>
  <c r="Y282" i="9" s="1"/>
  <c r="A281" i="9"/>
  <c r="Y281" i="9" s="1"/>
  <c r="A280" i="9"/>
  <c r="Y280" i="9" s="1"/>
  <c r="A279" i="9"/>
  <c r="Y279" i="9" s="1"/>
  <c r="A278" i="9"/>
  <c r="Y278" i="9" s="1"/>
  <c r="A277" i="9"/>
  <c r="Y277" i="9" s="1"/>
  <c r="A276" i="9"/>
  <c r="Y276" i="9" s="1"/>
  <c r="A275" i="9"/>
  <c r="Y275" i="9" s="1"/>
  <c r="A274" i="9"/>
  <c r="Y274" i="9" s="1"/>
  <c r="A273" i="9"/>
  <c r="Y273" i="9" s="1"/>
  <c r="A272" i="9"/>
  <c r="Y272" i="9" s="1"/>
  <c r="A271" i="9"/>
  <c r="Y271" i="9" s="1"/>
  <c r="A270" i="9"/>
  <c r="Y270" i="9" s="1"/>
  <c r="A269" i="9"/>
  <c r="Y269" i="9" s="1"/>
  <c r="A268" i="9"/>
  <c r="Y268" i="9" s="1"/>
  <c r="A267" i="9"/>
  <c r="Y267" i="9" s="1"/>
  <c r="A266" i="9"/>
  <c r="Y266" i="9" s="1"/>
  <c r="A265" i="9"/>
  <c r="Y265" i="9" s="1"/>
  <c r="A264" i="9"/>
  <c r="Y264" i="9" s="1"/>
  <c r="A263" i="9"/>
  <c r="Y263" i="9" s="1"/>
  <c r="A262" i="9"/>
  <c r="Y262" i="9" s="1"/>
  <c r="A261" i="9"/>
  <c r="Y261" i="9" s="1"/>
  <c r="A260" i="9"/>
  <c r="A259" i="9"/>
  <c r="A258" i="9"/>
  <c r="Y258" i="9" s="1"/>
  <c r="A257" i="9"/>
  <c r="Y257" i="9" s="1"/>
  <c r="A256" i="9"/>
  <c r="Y256" i="9" s="1"/>
  <c r="A255" i="9"/>
  <c r="Y255" i="9" s="1"/>
  <c r="A254" i="9"/>
  <c r="Y254" i="9" s="1"/>
  <c r="A253" i="9"/>
  <c r="Y253" i="9" s="1"/>
  <c r="A252" i="9"/>
  <c r="Y252" i="9" s="1"/>
  <c r="A251" i="9"/>
  <c r="A250" i="9"/>
  <c r="Y250" i="9" s="1"/>
  <c r="A249" i="9"/>
  <c r="Y249" i="9" s="1"/>
  <c r="A248" i="9"/>
  <c r="Y248" i="9" s="1"/>
  <c r="A247" i="9"/>
  <c r="Y247" i="9" s="1"/>
  <c r="A246" i="9"/>
  <c r="Y246" i="9" s="1"/>
  <c r="A245" i="9"/>
  <c r="Y245" i="9" s="1"/>
  <c r="A244" i="9"/>
  <c r="Y244" i="9" s="1"/>
  <c r="A243" i="9"/>
  <c r="Y243" i="9" s="1"/>
  <c r="A242" i="9"/>
  <c r="Y242" i="9" s="1"/>
  <c r="A241" i="9"/>
  <c r="Y241" i="9" s="1"/>
  <c r="A240" i="9"/>
  <c r="Y240" i="9" s="1"/>
  <c r="A239" i="9"/>
  <c r="Y239" i="9" s="1"/>
  <c r="A238" i="9"/>
  <c r="Y238" i="9" s="1"/>
  <c r="A237" i="9"/>
  <c r="Y237" i="9" s="1"/>
  <c r="A236" i="9"/>
  <c r="Y236" i="9" s="1"/>
  <c r="A235" i="9"/>
  <c r="Y235" i="9" s="1"/>
  <c r="A234" i="9"/>
  <c r="Y234" i="9" s="1"/>
  <c r="A233" i="9"/>
  <c r="Y233" i="9" s="1"/>
  <c r="A232" i="9"/>
  <c r="Y232" i="9" s="1"/>
  <c r="A231" i="9"/>
  <c r="Y231" i="9" s="1"/>
  <c r="A230" i="9"/>
  <c r="Y230" i="9" s="1"/>
  <c r="A229" i="9"/>
  <c r="Y229" i="9" s="1"/>
  <c r="A228" i="9"/>
  <c r="Y228" i="9" s="1"/>
  <c r="A227" i="9"/>
  <c r="A226" i="9"/>
  <c r="Y226" i="9" s="1"/>
  <c r="A225" i="9"/>
  <c r="Y225" i="9" s="1"/>
  <c r="A224" i="9"/>
  <c r="Y224" i="9" s="1"/>
  <c r="A223" i="9"/>
  <c r="Y223" i="9" s="1"/>
  <c r="A222" i="9"/>
  <c r="Y222" i="9" s="1"/>
  <c r="A221" i="9"/>
  <c r="Y221" i="9" s="1"/>
  <c r="A220" i="9"/>
  <c r="Y220" i="9" s="1"/>
  <c r="A219" i="9"/>
  <c r="A218" i="9"/>
  <c r="Y218" i="9" s="1"/>
  <c r="A217" i="9"/>
  <c r="A216" i="9"/>
  <c r="Y216" i="9" s="1"/>
  <c r="A215" i="9"/>
  <c r="Y215" i="9" s="1"/>
  <c r="A214" i="9"/>
  <c r="Y214" i="9" s="1"/>
  <c r="A213" i="9"/>
  <c r="Y213" i="9" s="1"/>
  <c r="A212" i="9"/>
  <c r="Y212" i="9" s="1"/>
  <c r="A211" i="9"/>
  <c r="Y211" i="9" s="1"/>
  <c r="A210" i="9"/>
  <c r="Y210" i="9" s="1"/>
  <c r="A209" i="9"/>
  <c r="Y209" i="9" s="1"/>
  <c r="A208" i="9"/>
  <c r="Y208" i="9" s="1"/>
  <c r="A207" i="9"/>
  <c r="Y207" i="9" s="1"/>
  <c r="A206" i="9"/>
  <c r="Y206" i="9" s="1"/>
  <c r="A205" i="9"/>
  <c r="Y205" i="9" s="1"/>
  <c r="A204" i="9"/>
  <c r="Y204" i="9" s="1"/>
  <c r="A203" i="9"/>
  <c r="Y203" i="9" s="1"/>
  <c r="AH397" i="9"/>
  <c r="AE397" i="9"/>
  <c r="AA397" i="9"/>
  <c r="AG396" i="9"/>
  <c r="AF396" i="9"/>
  <c r="AH395" i="9"/>
  <c r="AH394" i="9"/>
  <c r="Z394" i="9"/>
  <c r="AH393" i="9"/>
  <c r="AE393" i="9"/>
  <c r="AG392" i="9"/>
  <c r="AF392" i="9"/>
  <c r="AF389" i="9"/>
  <c r="AE389" i="9"/>
  <c r="AA389" i="9"/>
  <c r="Z388" i="9"/>
  <c r="AA387" i="9"/>
  <c r="Z387" i="9"/>
  <c r="AG386" i="9"/>
  <c r="AA386" i="9"/>
  <c r="AH385" i="9"/>
  <c r="AA385" i="9"/>
  <c r="AA384" i="9"/>
  <c r="Z384" i="9"/>
  <c r="AG383" i="9"/>
  <c r="AF383" i="9"/>
  <c r="AA383" i="9"/>
  <c r="AG382" i="9"/>
  <c r="AH381" i="9"/>
  <c r="AE380" i="9"/>
  <c r="AG379" i="9"/>
  <c r="AF379" i="9"/>
  <c r="AA379" i="9"/>
  <c r="AG378" i="9"/>
  <c r="AG376" i="9"/>
  <c r="AF376" i="9"/>
  <c r="AG375" i="9"/>
  <c r="AF375" i="9"/>
  <c r="AH374" i="9"/>
  <c r="AH373" i="9"/>
  <c r="AG372" i="9"/>
  <c r="AF372" i="9"/>
  <c r="AH371" i="9"/>
  <c r="AG371" i="9"/>
  <c r="AF371" i="9"/>
  <c r="AE371" i="9"/>
  <c r="AH370" i="9"/>
  <c r="AE370" i="9"/>
  <c r="AH369" i="9"/>
  <c r="AE369" i="9"/>
  <c r="AF368" i="9"/>
  <c r="AG367" i="9"/>
  <c r="AF367" i="9"/>
  <c r="AG366" i="9"/>
  <c r="AF366" i="9"/>
  <c r="AE366" i="9"/>
  <c r="AG364" i="9"/>
  <c r="AF364" i="9"/>
  <c r="AA363" i="9"/>
  <c r="Z363" i="9"/>
  <c r="AA362" i="9"/>
  <c r="AH361" i="9"/>
  <c r="AE361" i="9"/>
  <c r="AA361" i="9"/>
  <c r="AE359" i="9"/>
  <c r="AG358" i="9"/>
  <c r="AF358" i="9"/>
  <c r="AE358" i="9"/>
  <c r="AH357" i="9"/>
  <c r="AF356" i="9"/>
  <c r="AF355" i="9"/>
  <c r="AE355" i="9"/>
  <c r="AG354" i="9"/>
  <c r="AE354" i="9"/>
  <c r="AF351" i="9"/>
  <c r="AH349" i="9"/>
  <c r="Z349" i="9"/>
  <c r="AG348" i="9"/>
  <c r="AF348" i="9"/>
  <c r="AH347" i="9"/>
  <c r="AH346" i="9"/>
  <c r="AE346" i="9"/>
  <c r="AF345" i="9"/>
  <c r="AE345" i="9"/>
  <c r="AG344" i="9"/>
  <c r="AG343" i="9"/>
  <c r="AE342" i="9"/>
  <c r="AG340" i="9"/>
  <c r="AF340" i="9"/>
  <c r="AF339" i="9"/>
  <c r="AE338" i="9"/>
  <c r="AH337" i="9"/>
  <c r="AE337" i="9"/>
  <c r="Z337" i="9"/>
  <c r="AG336" i="9"/>
  <c r="AG335" i="9"/>
  <c r="AF335" i="9"/>
  <c r="AE335" i="9"/>
  <c r="AH333" i="9"/>
  <c r="AG332" i="9"/>
  <c r="AF332" i="9"/>
  <c r="AF331" i="9"/>
  <c r="AE331" i="9"/>
  <c r="AE329" i="9"/>
  <c r="Z329" i="9"/>
  <c r="AG328" i="9"/>
  <c r="AG327" i="9"/>
  <c r="AF327" i="9"/>
  <c r="AG326" i="9"/>
  <c r="AE326" i="9"/>
  <c r="AH325" i="9"/>
  <c r="Z325" i="9"/>
  <c r="AG324" i="9"/>
  <c r="AF324" i="9"/>
  <c r="AH323" i="9"/>
  <c r="AH322" i="9"/>
  <c r="AG322" i="9"/>
  <c r="AG320" i="9"/>
  <c r="AG319" i="9"/>
  <c r="AH317" i="9"/>
  <c r="AF317" i="9"/>
  <c r="AF316" i="9"/>
  <c r="AA316" i="9"/>
  <c r="AF315" i="9"/>
  <c r="AH314" i="9"/>
  <c r="AE314" i="9"/>
  <c r="AH313" i="9"/>
  <c r="AF313" i="9"/>
  <c r="AE313" i="9"/>
  <c r="AG312" i="9"/>
  <c r="AE311" i="9"/>
  <c r="AF310" i="9"/>
  <c r="AH309" i="9"/>
  <c r="AF309" i="9"/>
  <c r="Z309" i="9"/>
  <c r="AE307" i="9"/>
  <c r="AA307" i="9"/>
  <c r="AG306" i="9"/>
  <c r="AF306" i="9"/>
  <c r="AE306" i="9"/>
  <c r="AE305" i="9"/>
  <c r="AA304" i="9"/>
  <c r="AE303" i="9"/>
  <c r="AE302" i="9"/>
  <c r="AA302" i="9"/>
  <c r="AF205" i="9"/>
  <c r="AH205" i="9"/>
  <c r="AF207" i="9"/>
  <c r="AF208" i="9"/>
  <c r="AH208" i="9"/>
  <c r="AF209" i="9"/>
  <c r="AH210" i="9"/>
  <c r="AG211" i="9"/>
  <c r="AE212" i="9"/>
  <c r="AH213" i="9"/>
  <c r="AH214" i="9"/>
  <c r="AH215" i="9"/>
  <c r="AA217" i="9"/>
  <c r="AF217" i="9"/>
  <c r="AG217" i="9"/>
  <c r="AE219" i="9"/>
  <c r="AF219" i="9"/>
  <c r="AE222" i="9"/>
  <c r="AE223" i="9"/>
  <c r="AF223" i="9"/>
  <c r="AG223" i="9"/>
  <c r="AH223" i="9"/>
  <c r="AH224" i="9"/>
  <c r="AE226" i="9"/>
  <c r="AH226" i="9"/>
  <c r="AE227" i="9"/>
  <c r="Z229" i="9"/>
  <c r="AE230" i="9"/>
  <c r="AE231" i="9"/>
  <c r="AF231" i="9"/>
  <c r="AG231" i="9"/>
  <c r="AG233" i="9"/>
  <c r="AF234" i="9"/>
  <c r="AH234" i="9"/>
  <c r="AE235" i="9"/>
  <c r="AF235" i="9"/>
  <c r="AG235" i="9"/>
  <c r="Z236" i="9"/>
  <c r="AE236" i="9"/>
  <c r="AF236" i="9"/>
  <c r="AH236" i="9"/>
  <c r="Z238" i="9"/>
  <c r="AH238" i="9"/>
  <c r="AG239" i="9"/>
  <c r="AE240" i="9"/>
  <c r="AG240" i="9"/>
  <c r="AG241" i="9"/>
  <c r="AH242" i="9"/>
  <c r="AF243" i="9"/>
  <c r="AF244" i="9"/>
  <c r="AG245" i="9"/>
  <c r="AH245" i="9"/>
  <c r="AH246" i="9"/>
  <c r="AG247" i="9"/>
  <c r="AH247" i="9"/>
  <c r="AE248" i="9"/>
  <c r="AH248" i="9"/>
  <c r="AE250" i="9"/>
  <c r="AF250" i="9"/>
  <c r="AH250" i="9"/>
  <c r="AG252" i="9"/>
  <c r="AG253" i="9"/>
  <c r="AF255" i="9"/>
  <c r="AF257" i="9"/>
  <c r="AG257" i="9"/>
  <c r="AG259" i="9"/>
  <c r="AG260" i="9"/>
  <c r="AH260" i="9"/>
  <c r="AH262" i="9"/>
  <c r="AG263" i="9"/>
  <c r="AE264" i="9"/>
  <c r="AG264" i="9"/>
  <c r="AG266" i="9"/>
  <c r="AF267" i="9"/>
  <c r="AG267" i="9"/>
  <c r="AF268" i="9"/>
  <c r="AF269" i="9"/>
  <c r="AF270" i="9"/>
  <c r="AH270" i="9"/>
  <c r="AF271" i="9"/>
  <c r="AE272" i="9"/>
  <c r="AH272" i="9"/>
  <c r="AE273" i="9"/>
  <c r="AG273" i="9"/>
  <c r="AH274" i="9"/>
  <c r="AF275" i="9"/>
  <c r="AE276" i="9"/>
  <c r="AG277" i="9"/>
  <c r="AE278" i="9"/>
  <c r="AE279" i="9"/>
  <c r="AE280" i="9"/>
  <c r="AE281" i="9"/>
  <c r="AF281" i="9"/>
  <c r="AG281" i="9"/>
  <c r="AH282" i="9"/>
  <c r="AF283" i="9"/>
  <c r="AE284" i="9"/>
  <c r="AF284" i="9"/>
  <c r="AG284" i="9"/>
  <c r="AH284" i="9"/>
  <c r="Z286" i="9"/>
  <c r="AH286" i="9"/>
  <c r="AF287" i="9"/>
  <c r="AG287" i="9"/>
  <c r="AH287" i="9"/>
  <c r="AE288" i="9"/>
  <c r="AF288" i="9"/>
  <c r="AG289" i="9"/>
  <c r="AF291" i="9"/>
  <c r="AG291" i="9"/>
  <c r="AE292" i="9"/>
  <c r="AF292" i="9"/>
  <c r="AG292" i="9"/>
  <c r="AF293" i="9"/>
  <c r="AA294" i="9"/>
  <c r="AF294" i="9"/>
  <c r="AG294" i="9"/>
  <c r="AH294" i="9"/>
  <c r="Z295" i="9"/>
  <c r="AA295" i="9"/>
  <c r="AF295" i="9"/>
  <c r="AG295" i="9"/>
  <c r="AH295" i="9"/>
  <c r="AE296" i="9"/>
  <c r="AH296" i="9"/>
  <c r="AG297" i="9"/>
  <c r="AA298" i="9"/>
  <c r="AE298" i="9"/>
  <c r="AH298" i="9"/>
  <c r="AH301" i="9"/>
  <c r="Z301" i="9"/>
  <c r="AH202" i="9"/>
  <c r="Z202" i="9"/>
  <c r="AH102" i="9"/>
  <c r="Z102" i="9"/>
  <c r="AH3" i="9"/>
  <c r="G300" i="9"/>
  <c r="A301" i="9"/>
  <c r="Y301" i="9" s="1"/>
  <c r="G201" i="9"/>
  <c r="A202" i="9"/>
  <c r="Y202" i="9" s="1"/>
  <c r="A102" i="9"/>
  <c r="Y102" i="9" s="1"/>
  <c r="A3" i="9"/>
  <c r="A200" i="9"/>
  <c r="G16" i="10"/>
  <c r="EF93" i="6" s="1"/>
  <c r="J16" i="10"/>
  <c r="G17" i="10"/>
  <c r="EF97" i="6" s="1"/>
  <c r="J17" i="10"/>
  <c r="G18" i="10"/>
  <c r="EF101" i="6" s="1"/>
  <c r="J18" i="10"/>
  <c r="G19" i="10"/>
  <c r="EF105" i="6" s="1"/>
  <c r="J19" i="10"/>
  <c r="G20" i="10"/>
  <c r="EF109" i="6" s="1"/>
  <c r="J20" i="10"/>
  <c r="G21" i="10"/>
  <c r="EF113" i="6" s="1"/>
  <c r="J21" i="10"/>
  <c r="G22" i="10"/>
  <c r="EF117" i="6" s="1"/>
  <c r="J22" i="10"/>
  <c r="G23" i="10"/>
  <c r="EF121" i="6" s="1"/>
  <c r="J23" i="10"/>
  <c r="G24" i="10"/>
  <c r="EF125" i="6" s="1"/>
  <c r="H24" i="10"/>
  <c r="J24" i="10"/>
  <c r="G25" i="10"/>
  <c r="EF129" i="6" s="1"/>
  <c r="H25" i="10"/>
  <c r="J25" i="10"/>
  <c r="G26" i="10"/>
  <c r="EF133" i="6" s="1"/>
  <c r="H26" i="10"/>
  <c r="J26" i="10"/>
  <c r="G27" i="10"/>
  <c r="EF137" i="6" s="1"/>
  <c r="H27" i="10"/>
  <c r="J27" i="10"/>
  <c r="G28" i="10"/>
  <c r="EF141" i="6" s="1"/>
  <c r="H28" i="10"/>
  <c r="J28" i="10"/>
  <c r="G29" i="10"/>
  <c r="EF145" i="6" s="1"/>
  <c r="H29" i="10"/>
  <c r="J29" i="10"/>
  <c r="G30" i="10"/>
  <c r="EF149" i="6" s="1"/>
  <c r="H30" i="10"/>
  <c r="J30" i="10"/>
  <c r="G15" i="10"/>
  <c r="EF89" i="6" s="1"/>
  <c r="G19" i="9"/>
  <c r="G18" i="9"/>
  <c r="G17" i="9"/>
  <c r="G16" i="9"/>
  <c r="G15" i="9"/>
  <c r="G14" i="9"/>
  <c r="G13" i="9"/>
  <c r="G12" i="9"/>
  <c r="G11" i="9"/>
  <c r="G10" i="9"/>
  <c r="G9" i="9"/>
  <c r="G8" i="9"/>
  <c r="G7" i="9"/>
  <c r="G6" i="9"/>
  <c r="G5" i="9"/>
  <c r="G4" i="9"/>
  <c r="D5" i="9"/>
  <c r="E5" i="9"/>
  <c r="F5" i="9"/>
  <c r="D6" i="9"/>
  <c r="E6" i="9"/>
  <c r="F6" i="9"/>
  <c r="D7" i="9"/>
  <c r="E7" i="9"/>
  <c r="F7" i="9"/>
  <c r="D8" i="9"/>
  <c r="E8" i="9"/>
  <c r="F8" i="9"/>
  <c r="D9" i="9"/>
  <c r="E9" i="9"/>
  <c r="F9" i="9"/>
  <c r="D10" i="9"/>
  <c r="E10" i="9"/>
  <c r="F10" i="9"/>
  <c r="D11" i="9"/>
  <c r="E11" i="9"/>
  <c r="F11" i="9"/>
  <c r="D12" i="9"/>
  <c r="E12" i="9"/>
  <c r="F12" i="9"/>
  <c r="C13" i="9"/>
  <c r="D13" i="9"/>
  <c r="E13" i="9"/>
  <c r="F13" i="9"/>
  <c r="C14" i="9"/>
  <c r="D14" i="9"/>
  <c r="E14" i="9"/>
  <c r="F14" i="9"/>
  <c r="C15" i="9"/>
  <c r="D15" i="9"/>
  <c r="E15" i="9"/>
  <c r="F15" i="9"/>
  <c r="C16" i="9"/>
  <c r="D16" i="9"/>
  <c r="E16" i="9"/>
  <c r="F16" i="9"/>
  <c r="C17" i="9"/>
  <c r="D17" i="9"/>
  <c r="E17" i="9"/>
  <c r="F17" i="9"/>
  <c r="C18" i="9"/>
  <c r="D18" i="9"/>
  <c r="E18" i="9"/>
  <c r="F18" i="9"/>
  <c r="C19" i="9"/>
  <c r="D19" i="9"/>
  <c r="E19" i="9"/>
  <c r="F19" i="9"/>
  <c r="D4" i="9"/>
  <c r="E4" i="9"/>
  <c r="F4" i="9"/>
  <c r="CO46" i="18"/>
  <c r="H397" i="9" s="1"/>
  <c r="AI397" i="9" s="1"/>
  <c r="CH46" i="18"/>
  <c r="H381" i="9" s="1"/>
  <c r="AI381" i="9" s="1"/>
  <c r="CA46" i="18"/>
  <c r="H365" i="9" s="1"/>
  <c r="AI365" i="9" s="1"/>
  <c r="BT46" i="18"/>
  <c r="H349" i="9" s="1"/>
  <c r="AI349" i="9" s="1"/>
  <c r="C349" i="9"/>
  <c r="AA349" i="9" s="1"/>
  <c r="BM46" i="18"/>
  <c r="H333" i="9" s="1"/>
  <c r="AI333" i="9" s="1"/>
  <c r="C333" i="9"/>
  <c r="AA333" i="9" s="1"/>
  <c r="BF46" i="18"/>
  <c r="H317" i="9" s="1"/>
  <c r="AI317" i="9" s="1"/>
  <c r="C317" i="9"/>
  <c r="AA317" i="9" s="1"/>
  <c r="AZ46" i="18"/>
  <c r="AY46" i="18"/>
  <c r="AX46" i="18"/>
  <c r="AS46" i="18"/>
  <c r="H298" i="9" s="1"/>
  <c r="AI298" i="9" s="1"/>
  <c r="AL46" i="18"/>
  <c r="H282" i="9" s="1"/>
  <c r="AI282" i="9" s="1"/>
  <c r="AE46" i="18"/>
  <c r="H266" i="9" s="1"/>
  <c r="AI266" i="9" s="1"/>
  <c r="X46" i="18"/>
  <c r="H250" i="9" s="1"/>
  <c r="AI250" i="9" s="1"/>
  <c r="Q46" i="18"/>
  <c r="H234" i="9" s="1"/>
  <c r="AI234" i="9" s="1"/>
  <c r="J46" i="18"/>
  <c r="H218" i="9" s="1"/>
  <c r="AI218" i="9" s="1"/>
  <c r="CO45" i="18"/>
  <c r="H396" i="9" s="1"/>
  <c r="AI396" i="9" s="1"/>
  <c r="CH45" i="18"/>
  <c r="H380" i="9" s="1"/>
  <c r="AI380" i="9" s="1"/>
  <c r="CA45" i="18"/>
  <c r="H364" i="9" s="1"/>
  <c r="AI364" i="9" s="1"/>
  <c r="BT45" i="18"/>
  <c r="H348" i="9" s="1"/>
  <c r="AI348" i="9" s="1"/>
  <c r="C348" i="9"/>
  <c r="AA348" i="9" s="1"/>
  <c r="BM45" i="18"/>
  <c r="H332" i="9" s="1"/>
  <c r="AI332" i="9" s="1"/>
  <c r="C332" i="9"/>
  <c r="AA332" i="9" s="1"/>
  <c r="BF45" i="18"/>
  <c r="H316" i="9" s="1"/>
  <c r="AI316" i="9" s="1"/>
  <c r="AZ45" i="18"/>
  <c r="AY45" i="18"/>
  <c r="AX45" i="18"/>
  <c r="AS45" i="18"/>
  <c r="H297" i="9" s="1"/>
  <c r="AI297" i="9" s="1"/>
  <c r="AL45" i="18"/>
  <c r="H281" i="9" s="1"/>
  <c r="AI281" i="9" s="1"/>
  <c r="C281" i="9"/>
  <c r="AA281" i="9" s="1"/>
  <c r="AE45" i="18"/>
  <c r="H265" i="9" s="1"/>
  <c r="AI265" i="9" s="1"/>
  <c r="X45" i="18"/>
  <c r="H249" i="9" s="1"/>
  <c r="AI249" i="9" s="1"/>
  <c r="Q45" i="18"/>
  <c r="H233" i="9" s="1"/>
  <c r="AI233" i="9" s="1"/>
  <c r="J45" i="18"/>
  <c r="H217" i="9" s="1"/>
  <c r="AI217" i="9" s="1"/>
  <c r="CO44" i="18"/>
  <c r="H395" i="9" s="1"/>
  <c r="AI395" i="9" s="1"/>
  <c r="C395" i="9"/>
  <c r="AA395" i="9" s="1"/>
  <c r="CH44" i="18"/>
  <c r="H379" i="9" s="1"/>
  <c r="AI379" i="9" s="1"/>
  <c r="CA44" i="18"/>
  <c r="H363" i="9" s="1"/>
  <c r="AI363" i="9" s="1"/>
  <c r="BT44" i="18"/>
  <c r="H347" i="9" s="1"/>
  <c r="AI347" i="9" s="1"/>
  <c r="C347" i="9"/>
  <c r="AA347" i="9" s="1"/>
  <c r="BM44" i="18"/>
  <c r="H331" i="9" s="1"/>
  <c r="AI331" i="9" s="1"/>
  <c r="C331" i="9"/>
  <c r="AA331" i="9" s="1"/>
  <c r="BF44" i="18"/>
  <c r="H315" i="9" s="1"/>
  <c r="AI315" i="9" s="1"/>
  <c r="AZ44" i="18"/>
  <c r="AY44" i="18"/>
  <c r="AX44" i="18"/>
  <c r="AS44" i="18"/>
  <c r="H296" i="9" s="1"/>
  <c r="AI296" i="9" s="1"/>
  <c r="AL44" i="18"/>
  <c r="H280" i="9" s="1"/>
  <c r="AI280" i="9" s="1"/>
  <c r="C280" i="9"/>
  <c r="AA280" i="9" s="1"/>
  <c r="AE44" i="18"/>
  <c r="H264" i="9" s="1"/>
  <c r="AI264" i="9" s="1"/>
  <c r="C264" i="9"/>
  <c r="AA264" i="9" s="1"/>
  <c r="X44" i="18"/>
  <c r="H248" i="9" s="1"/>
  <c r="AI248" i="9" s="1"/>
  <c r="C248" i="9"/>
  <c r="AA248" i="9" s="1"/>
  <c r="Q44" i="18"/>
  <c r="H232" i="9" s="1"/>
  <c r="AI232" i="9" s="1"/>
  <c r="L44" i="18"/>
  <c r="C232" i="9" s="1"/>
  <c r="AA232" i="9" s="1"/>
  <c r="J44" i="18"/>
  <c r="H216" i="9" s="1"/>
  <c r="AI216" i="9" s="1"/>
  <c r="CO43" i="18"/>
  <c r="H394" i="9" s="1"/>
  <c r="AI394" i="9" s="1"/>
  <c r="C394" i="9"/>
  <c r="AA394" i="9" s="1"/>
  <c r="CH43" i="18"/>
  <c r="H378" i="9" s="1"/>
  <c r="AI378" i="9" s="1"/>
  <c r="CA43" i="18"/>
  <c r="H362" i="9" s="1"/>
  <c r="AI362" i="9" s="1"/>
  <c r="BT43" i="18"/>
  <c r="H346" i="9" s="1"/>
  <c r="AI346" i="9" s="1"/>
  <c r="C346" i="9"/>
  <c r="AA346" i="9" s="1"/>
  <c r="BM43" i="18"/>
  <c r="H330" i="9" s="1"/>
  <c r="AI330" i="9" s="1"/>
  <c r="C330" i="9"/>
  <c r="AA330" i="9" s="1"/>
  <c r="BF43" i="18"/>
  <c r="H314" i="9" s="1"/>
  <c r="AI314" i="9" s="1"/>
  <c r="AZ43" i="18"/>
  <c r="AY43" i="18"/>
  <c r="AX43" i="18"/>
  <c r="AS43" i="18"/>
  <c r="H295" i="9" s="1"/>
  <c r="AI295" i="9" s="1"/>
  <c r="AL43" i="18"/>
  <c r="H279" i="9" s="1"/>
  <c r="AI279" i="9" s="1"/>
  <c r="C279" i="9"/>
  <c r="AA279" i="9" s="1"/>
  <c r="AE43" i="18"/>
  <c r="H263" i="9" s="1"/>
  <c r="AI263" i="9" s="1"/>
  <c r="C263" i="9"/>
  <c r="AA263" i="9" s="1"/>
  <c r="X43" i="18"/>
  <c r="H247" i="9" s="1"/>
  <c r="AI247" i="9" s="1"/>
  <c r="C247" i="9"/>
  <c r="AA247" i="9" s="1"/>
  <c r="Q43" i="18"/>
  <c r="H231" i="9" s="1"/>
  <c r="AI231" i="9" s="1"/>
  <c r="L43" i="18"/>
  <c r="C231" i="9" s="1"/>
  <c r="AA231" i="9" s="1"/>
  <c r="J43" i="18"/>
  <c r="H215" i="9" s="1"/>
  <c r="AI215" i="9" s="1"/>
  <c r="CO42" i="18"/>
  <c r="H393" i="9" s="1"/>
  <c r="AI393" i="9" s="1"/>
  <c r="C393" i="9"/>
  <c r="AA393" i="9" s="1"/>
  <c r="CH42" i="18"/>
  <c r="H377" i="9" s="1"/>
  <c r="AI377" i="9" s="1"/>
  <c r="C377" i="9"/>
  <c r="AA377" i="9" s="1"/>
  <c r="CA42" i="18"/>
  <c r="H361" i="9" s="1"/>
  <c r="AI361" i="9" s="1"/>
  <c r="BT42" i="18"/>
  <c r="H345" i="9" s="1"/>
  <c r="AI345" i="9" s="1"/>
  <c r="C345" i="9"/>
  <c r="AA345" i="9" s="1"/>
  <c r="BM42" i="18"/>
  <c r="H329" i="9" s="1"/>
  <c r="AI329" i="9" s="1"/>
  <c r="C329" i="9"/>
  <c r="AA329" i="9" s="1"/>
  <c r="BF42" i="18"/>
  <c r="H313" i="9" s="1"/>
  <c r="AI313" i="9" s="1"/>
  <c r="AZ42" i="18"/>
  <c r="AY42" i="18"/>
  <c r="AX42" i="18"/>
  <c r="AS42" i="18"/>
  <c r="H294" i="9" s="1"/>
  <c r="AI294" i="9" s="1"/>
  <c r="AL42" i="18"/>
  <c r="H278" i="9" s="1"/>
  <c r="AI278" i="9" s="1"/>
  <c r="C278" i="9"/>
  <c r="AA278" i="9" s="1"/>
  <c r="AE42" i="18"/>
  <c r="H262" i="9" s="1"/>
  <c r="AI262" i="9" s="1"/>
  <c r="C262" i="9"/>
  <c r="AA262" i="9" s="1"/>
  <c r="X42" i="18"/>
  <c r="H246" i="9" s="1"/>
  <c r="AI246" i="9" s="1"/>
  <c r="C246" i="9"/>
  <c r="AA246" i="9" s="1"/>
  <c r="Q42" i="18"/>
  <c r="H230" i="9" s="1"/>
  <c r="AI230" i="9" s="1"/>
  <c r="L42" i="18"/>
  <c r="C230" i="9" s="1"/>
  <c r="AA230" i="9" s="1"/>
  <c r="J42" i="18"/>
  <c r="H214" i="9" s="1"/>
  <c r="AI214" i="9" s="1"/>
  <c r="CO41" i="18"/>
  <c r="H392" i="9" s="1"/>
  <c r="AI392" i="9" s="1"/>
  <c r="C392" i="9"/>
  <c r="AA392" i="9" s="1"/>
  <c r="CH41" i="18"/>
  <c r="H376" i="9" s="1"/>
  <c r="AI376" i="9" s="1"/>
  <c r="C376" i="9"/>
  <c r="AA376" i="9" s="1"/>
  <c r="CA41" i="18"/>
  <c r="H360" i="9" s="1"/>
  <c r="AI360" i="9" s="1"/>
  <c r="BT41" i="18"/>
  <c r="H344" i="9" s="1"/>
  <c r="AI344" i="9" s="1"/>
  <c r="C344" i="9"/>
  <c r="AA344" i="9" s="1"/>
  <c r="BM41" i="18"/>
  <c r="H328" i="9" s="1"/>
  <c r="AI328" i="9" s="1"/>
  <c r="C328" i="9"/>
  <c r="AA328" i="9" s="1"/>
  <c r="BF41" i="18"/>
  <c r="H312" i="9" s="1"/>
  <c r="AI312" i="9" s="1"/>
  <c r="AZ41" i="18"/>
  <c r="AY41" i="18"/>
  <c r="AX41" i="18"/>
  <c r="AS41" i="18"/>
  <c r="H293" i="9" s="1"/>
  <c r="AI293" i="9" s="1"/>
  <c r="AL41" i="18"/>
  <c r="H277" i="9" s="1"/>
  <c r="AI277" i="9" s="1"/>
  <c r="C277" i="9"/>
  <c r="AA277" i="9" s="1"/>
  <c r="AE41" i="18"/>
  <c r="H261" i="9" s="1"/>
  <c r="AI261" i="9" s="1"/>
  <c r="C261" i="9"/>
  <c r="AA261" i="9" s="1"/>
  <c r="X41" i="18"/>
  <c r="H245" i="9" s="1"/>
  <c r="AI245" i="9" s="1"/>
  <c r="C245" i="9"/>
  <c r="AA245" i="9" s="1"/>
  <c r="Q41" i="18"/>
  <c r="H229" i="9" s="1"/>
  <c r="AI229" i="9" s="1"/>
  <c r="L41" i="18"/>
  <c r="C229" i="9" s="1"/>
  <c r="AA229" i="9" s="1"/>
  <c r="J41" i="18"/>
  <c r="H213" i="9" s="1"/>
  <c r="AI213" i="9" s="1"/>
  <c r="CO40" i="18"/>
  <c r="H391" i="9" s="1"/>
  <c r="AI391" i="9" s="1"/>
  <c r="C391" i="9"/>
  <c r="AA391" i="9" s="1"/>
  <c r="CH40" i="18"/>
  <c r="H375" i="9" s="1"/>
  <c r="AI375" i="9" s="1"/>
  <c r="C375" i="9"/>
  <c r="AA375" i="9" s="1"/>
  <c r="CA40" i="18"/>
  <c r="H359" i="9" s="1"/>
  <c r="AI359" i="9" s="1"/>
  <c r="BT40" i="18"/>
  <c r="H343" i="9" s="1"/>
  <c r="AI343" i="9" s="1"/>
  <c r="C343" i="9"/>
  <c r="AA343" i="9" s="1"/>
  <c r="BM40" i="18"/>
  <c r="H327" i="9" s="1"/>
  <c r="AI327" i="9" s="1"/>
  <c r="C327" i="9"/>
  <c r="AA327" i="9" s="1"/>
  <c r="BF40" i="18"/>
  <c r="H311" i="9" s="1"/>
  <c r="AI311" i="9" s="1"/>
  <c r="AZ40" i="18"/>
  <c r="AY40" i="18"/>
  <c r="AX40" i="18"/>
  <c r="AS40" i="18"/>
  <c r="H292" i="9" s="1"/>
  <c r="AI292" i="9" s="1"/>
  <c r="AL40" i="18"/>
  <c r="H276" i="9" s="1"/>
  <c r="AI276" i="9" s="1"/>
  <c r="AG40" i="18"/>
  <c r="C276" i="9" s="1"/>
  <c r="AA276" i="9" s="1"/>
  <c r="AE40" i="18"/>
  <c r="H260" i="9" s="1"/>
  <c r="AI260" i="9" s="1"/>
  <c r="Z40" i="18"/>
  <c r="C260" i="9" s="1"/>
  <c r="AA260" i="9" s="1"/>
  <c r="X40" i="18"/>
  <c r="H244" i="9" s="1"/>
  <c r="AI244" i="9" s="1"/>
  <c r="S40" i="18"/>
  <c r="C244" i="9" s="1"/>
  <c r="AA244" i="9" s="1"/>
  <c r="Q40" i="18"/>
  <c r="H228" i="9" s="1"/>
  <c r="AI228" i="9" s="1"/>
  <c r="L40" i="18"/>
  <c r="C228" i="9" s="1"/>
  <c r="AA228" i="9" s="1"/>
  <c r="J40" i="18"/>
  <c r="H212" i="9" s="1"/>
  <c r="AI212" i="9" s="1"/>
  <c r="CO39" i="18"/>
  <c r="H390" i="9" s="1"/>
  <c r="AI390" i="9" s="1"/>
  <c r="CH39" i="18"/>
  <c r="H374" i="9" s="1"/>
  <c r="AI374" i="9" s="1"/>
  <c r="C374" i="9"/>
  <c r="AA374" i="9" s="1"/>
  <c r="CA39" i="18"/>
  <c r="H358" i="9" s="1"/>
  <c r="AI358" i="9" s="1"/>
  <c r="C358" i="9"/>
  <c r="AA358" i="9" s="1"/>
  <c r="BT39" i="18"/>
  <c r="H342" i="9" s="1"/>
  <c r="AI342" i="9" s="1"/>
  <c r="C342" i="9"/>
  <c r="AA342" i="9" s="1"/>
  <c r="BM39" i="18"/>
  <c r="H326" i="9" s="1"/>
  <c r="AI326" i="9" s="1"/>
  <c r="C326" i="9"/>
  <c r="AA326" i="9" s="1"/>
  <c r="BF39" i="18"/>
  <c r="H310" i="9" s="1"/>
  <c r="AI310" i="9" s="1"/>
  <c r="AZ39" i="18"/>
  <c r="AY39" i="18"/>
  <c r="AX39" i="18"/>
  <c r="AS39" i="18"/>
  <c r="H291" i="9" s="1"/>
  <c r="AI291" i="9" s="1"/>
  <c r="C291" i="9"/>
  <c r="AA291" i="9" s="1"/>
  <c r="AL39" i="18"/>
  <c r="H275" i="9" s="1"/>
  <c r="AI275" i="9" s="1"/>
  <c r="C275" i="9"/>
  <c r="AA275" i="9" s="1"/>
  <c r="AE39" i="18"/>
  <c r="H259" i="9" s="1"/>
  <c r="AI259" i="9" s="1"/>
  <c r="C259" i="9"/>
  <c r="AA259" i="9" s="1"/>
  <c r="X39" i="18"/>
  <c r="H243" i="9" s="1"/>
  <c r="AI243" i="9" s="1"/>
  <c r="C243" i="9"/>
  <c r="AA243" i="9" s="1"/>
  <c r="Q39" i="18"/>
  <c r="H227" i="9" s="1"/>
  <c r="AI227" i="9" s="1"/>
  <c r="C227" i="9"/>
  <c r="AA227" i="9" s="1"/>
  <c r="J39" i="18"/>
  <c r="H211" i="9" s="1"/>
  <c r="AI211" i="9" s="1"/>
  <c r="E39" i="18"/>
  <c r="C211" i="9" s="1"/>
  <c r="AA211" i="9" s="1"/>
  <c r="CO38" i="18"/>
  <c r="H389" i="9" s="1"/>
  <c r="AI389" i="9" s="1"/>
  <c r="CH38" i="18"/>
  <c r="H373" i="9" s="1"/>
  <c r="AI373" i="9" s="1"/>
  <c r="C373" i="9"/>
  <c r="AA373" i="9" s="1"/>
  <c r="CA38" i="18"/>
  <c r="H357" i="9" s="1"/>
  <c r="AI357" i="9" s="1"/>
  <c r="C357" i="9"/>
  <c r="AA357" i="9" s="1"/>
  <c r="BT38" i="18"/>
  <c r="H341" i="9" s="1"/>
  <c r="AI341" i="9" s="1"/>
  <c r="C341" i="9"/>
  <c r="AA341" i="9" s="1"/>
  <c r="BM38" i="18"/>
  <c r="H325" i="9" s="1"/>
  <c r="AI325" i="9" s="1"/>
  <c r="C325" i="9"/>
  <c r="AA325" i="9" s="1"/>
  <c r="BF38" i="18"/>
  <c r="H309" i="9" s="1"/>
  <c r="AI309" i="9" s="1"/>
  <c r="AZ38" i="18"/>
  <c r="AY38" i="18"/>
  <c r="AX38" i="18"/>
  <c r="AS38" i="18"/>
  <c r="H290" i="9" s="1"/>
  <c r="AI290" i="9" s="1"/>
  <c r="C290" i="9"/>
  <c r="AA290" i="9" s="1"/>
  <c r="AL38" i="18"/>
  <c r="H274" i="9" s="1"/>
  <c r="AI274" i="9" s="1"/>
  <c r="C274" i="9"/>
  <c r="AA274" i="9" s="1"/>
  <c r="AE38" i="18"/>
  <c r="H258" i="9" s="1"/>
  <c r="AI258" i="9" s="1"/>
  <c r="C258" i="9"/>
  <c r="AA258" i="9" s="1"/>
  <c r="X38" i="18"/>
  <c r="H242" i="9" s="1"/>
  <c r="AI242" i="9" s="1"/>
  <c r="C242" i="9"/>
  <c r="AA242" i="9" s="1"/>
  <c r="Q38" i="18"/>
  <c r="H226" i="9" s="1"/>
  <c r="AI226" i="9" s="1"/>
  <c r="C226" i="9"/>
  <c r="AA226" i="9" s="1"/>
  <c r="J38" i="18"/>
  <c r="H210" i="9" s="1"/>
  <c r="AI210" i="9" s="1"/>
  <c r="E38" i="18"/>
  <c r="C210" i="9" s="1"/>
  <c r="AA210" i="9" s="1"/>
  <c r="CO37" i="18"/>
  <c r="H388" i="9" s="1"/>
  <c r="AI388" i="9" s="1"/>
  <c r="CH37" i="18"/>
  <c r="H372" i="9" s="1"/>
  <c r="AI372" i="9" s="1"/>
  <c r="C372" i="9"/>
  <c r="AA372" i="9" s="1"/>
  <c r="CA37" i="18"/>
  <c r="H356" i="9" s="1"/>
  <c r="AI356" i="9" s="1"/>
  <c r="C356" i="9"/>
  <c r="AA356" i="9" s="1"/>
  <c r="BT37" i="18"/>
  <c r="H340" i="9" s="1"/>
  <c r="AI340" i="9" s="1"/>
  <c r="C340" i="9"/>
  <c r="AA340" i="9" s="1"/>
  <c r="BM37" i="18"/>
  <c r="H324" i="9" s="1"/>
  <c r="AI324" i="9" s="1"/>
  <c r="C324" i="9"/>
  <c r="AA324" i="9" s="1"/>
  <c r="BF37" i="18"/>
  <c r="H308" i="9" s="1"/>
  <c r="AI308" i="9" s="1"/>
  <c r="AZ37" i="18"/>
  <c r="AY37" i="18"/>
  <c r="AX37" i="18"/>
  <c r="AS37" i="18"/>
  <c r="H289" i="9" s="1"/>
  <c r="AI289" i="9" s="1"/>
  <c r="C289" i="9"/>
  <c r="AA289" i="9" s="1"/>
  <c r="AL37" i="18"/>
  <c r="H273" i="9" s="1"/>
  <c r="AI273" i="9" s="1"/>
  <c r="C273" i="9"/>
  <c r="AA273" i="9" s="1"/>
  <c r="AE37" i="18"/>
  <c r="H257" i="9" s="1"/>
  <c r="AI257" i="9" s="1"/>
  <c r="C257" i="9"/>
  <c r="AA257" i="9" s="1"/>
  <c r="X37" i="18"/>
  <c r="H241" i="9" s="1"/>
  <c r="AI241" i="9" s="1"/>
  <c r="C241" i="9"/>
  <c r="AA241" i="9" s="1"/>
  <c r="Q37" i="18"/>
  <c r="H225" i="9" s="1"/>
  <c r="AI225" i="9" s="1"/>
  <c r="C225" i="9"/>
  <c r="AA225" i="9" s="1"/>
  <c r="J37" i="18"/>
  <c r="H209" i="9" s="1"/>
  <c r="AI209" i="9" s="1"/>
  <c r="E37" i="18"/>
  <c r="C209" i="9" s="1"/>
  <c r="AA209" i="9" s="1"/>
  <c r="CO36" i="18"/>
  <c r="H387" i="9" s="1"/>
  <c r="AI387" i="9" s="1"/>
  <c r="CH36" i="18"/>
  <c r="H371" i="9" s="1"/>
  <c r="AI371" i="9" s="1"/>
  <c r="C371" i="9"/>
  <c r="AA371" i="9" s="1"/>
  <c r="CA36" i="18"/>
  <c r="H355" i="9" s="1"/>
  <c r="AI355" i="9" s="1"/>
  <c r="C355" i="9"/>
  <c r="AA355" i="9" s="1"/>
  <c r="BT36" i="18"/>
  <c r="H339" i="9" s="1"/>
  <c r="AI339" i="9" s="1"/>
  <c r="C339" i="9"/>
  <c r="AA339" i="9" s="1"/>
  <c r="BM36" i="18"/>
  <c r="H323" i="9" s="1"/>
  <c r="AI323" i="9" s="1"/>
  <c r="C323" i="9"/>
  <c r="AA323" i="9" s="1"/>
  <c r="BF36" i="18"/>
  <c r="H307" i="9" s="1"/>
  <c r="AI307" i="9" s="1"/>
  <c r="AZ36" i="18"/>
  <c r="AY36" i="18"/>
  <c r="AX36" i="18"/>
  <c r="AS36" i="18"/>
  <c r="H288" i="9" s="1"/>
  <c r="AI288" i="9" s="1"/>
  <c r="C288" i="9"/>
  <c r="AA288" i="9" s="1"/>
  <c r="AL36" i="18"/>
  <c r="H272" i="9" s="1"/>
  <c r="AI272" i="9" s="1"/>
  <c r="C272" i="9"/>
  <c r="AA272" i="9" s="1"/>
  <c r="AE36" i="18"/>
  <c r="H256" i="9" s="1"/>
  <c r="AI256" i="9" s="1"/>
  <c r="C256" i="9"/>
  <c r="AA256" i="9" s="1"/>
  <c r="X36" i="18"/>
  <c r="H240" i="9" s="1"/>
  <c r="AI240" i="9" s="1"/>
  <c r="C240" i="9"/>
  <c r="AA240" i="9" s="1"/>
  <c r="Q36" i="18"/>
  <c r="H224" i="9" s="1"/>
  <c r="AI224" i="9" s="1"/>
  <c r="C224" i="9"/>
  <c r="AA224" i="9" s="1"/>
  <c r="J36" i="18"/>
  <c r="H208" i="9" s="1"/>
  <c r="AI208" i="9" s="1"/>
  <c r="E36" i="18"/>
  <c r="C208" i="9" s="1"/>
  <c r="AA208" i="9" s="1"/>
  <c r="CO35" i="18"/>
  <c r="H386" i="9" s="1"/>
  <c r="AI386" i="9" s="1"/>
  <c r="CH35" i="18"/>
  <c r="H370" i="9" s="1"/>
  <c r="AI370" i="9" s="1"/>
  <c r="C370" i="9"/>
  <c r="AA370" i="9" s="1"/>
  <c r="CA35" i="18"/>
  <c r="H354" i="9" s="1"/>
  <c r="AI354" i="9" s="1"/>
  <c r="C354" i="9"/>
  <c r="AA354" i="9" s="1"/>
  <c r="BT35" i="18"/>
  <c r="H338" i="9" s="1"/>
  <c r="AI338" i="9" s="1"/>
  <c r="C338" i="9"/>
  <c r="AA338" i="9" s="1"/>
  <c r="BM35" i="18"/>
  <c r="H322" i="9" s="1"/>
  <c r="AI322" i="9" s="1"/>
  <c r="C322" i="9"/>
  <c r="AA322" i="9" s="1"/>
  <c r="BF35" i="18"/>
  <c r="H306" i="9" s="1"/>
  <c r="AI306" i="9" s="1"/>
  <c r="AZ35" i="18"/>
  <c r="AY35" i="18"/>
  <c r="AX35" i="18"/>
  <c r="AS35" i="18"/>
  <c r="H287" i="9" s="1"/>
  <c r="AI287" i="9" s="1"/>
  <c r="C287" i="9"/>
  <c r="AA287" i="9" s="1"/>
  <c r="AL35" i="18"/>
  <c r="H271" i="9" s="1"/>
  <c r="AI271" i="9" s="1"/>
  <c r="C271" i="9"/>
  <c r="AA271" i="9" s="1"/>
  <c r="AE35" i="18"/>
  <c r="H255" i="9" s="1"/>
  <c r="AI255" i="9" s="1"/>
  <c r="C255" i="9"/>
  <c r="AA255" i="9" s="1"/>
  <c r="X35" i="18"/>
  <c r="H239" i="9" s="1"/>
  <c r="AI239" i="9" s="1"/>
  <c r="C239" i="9"/>
  <c r="AA239" i="9" s="1"/>
  <c r="Q35" i="18"/>
  <c r="H223" i="9" s="1"/>
  <c r="AI223" i="9" s="1"/>
  <c r="C223" i="9"/>
  <c r="AA223" i="9" s="1"/>
  <c r="J35" i="18"/>
  <c r="H207" i="9" s="1"/>
  <c r="AI207" i="9" s="1"/>
  <c r="E35" i="18"/>
  <c r="C207" i="9" s="1"/>
  <c r="AA207" i="9" s="1"/>
  <c r="CO34" i="18"/>
  <c r="H385" i="9" s="1"/>
  <c r="AI385" i="9" s="1"/>
  <c r="CH34" i="18"/>
  <c r="H369" i="9" s="1"/>
  <c r="AI369" i="9" s="1"/>
  <c r="C369" i="9"/>
  <c r="AA369" i="9" s="1"/>
  <c r="CA34" i="18"/>
  <c r="H353" i="9" s="1"/>
  <c r="AI353" i="9" s="1"/>
  <c r="C353" i="9"/>
  <c r="AA353" i="9" s="1"/>
  <c r="BT34" i="18"/>
  <c r="H337" i="9" s="1"/>
  <c r="AI337" i="9" s="1"/>
  <c r="C337" i="9"/>
  <c r="AA337" i="9" s="1"/>
  <c r="BM34" i="18"/>
  <c r="H321" i="9" s="1"/>
  <c r="AI321" i="9" s="1"/>
  <c r="C321" i="9"/>
  <c r="AA321" i="9" s="1"/>
  <c r="BF34" i="18"/>
  <c r="H305" i="9" s="1"/>
  <c r="AI305" i="9" s="1"/>
  <c r="AZ34" i="18"/>
  <c r="AY34" i="18"/>
  <c r="AX34" i="18"/>
  <c r="AS34" i="18"/>
  <c r="H286" i="9" s="1"/>
  <c r="AI286" i="9" s="1"/>
  <c r="C286" i="9"/>
  <c r="AA286" i="9" s="1"/>
  <c r="AL34" i="18"/>
  <c r="H270" i="9" s="1"/>
  <c r="AI270" i="9" s="1"/>
  <c r="C270" i="9"/>
  <c r="AA270" i="9" s="1"/>
  <c r="AE34" i="18"/>
  <c r="H254" i="9" s="1"/>
  <c r="AI254" i="9" s="1"/>
  <c r="C254" i="9"/>
  <c r="AA254" i="9" s="1"/>
  <c r="X34" i="18"/>
  <c r="H238" i="9" s="1"/>
  <c r="AI238" i="9" s="1"/>
  <c r="C238" i="9"/>
  <c r="AA238" i="9" s="1"/>
  <c r="Q34" i="18"/>
  <c r="H222" i="9" s="1"/>
  <c r="AI222" i="9" s="1"/>
  <c r="C222" i="9"/>
  <c r="AA222" i="9" s="1"/>
  <c r="J34" i="18"/>
  <c r="H206" i="9" s="1"/>
  <c r="AI206" i="9" s="1"/>
  <c r="E34" i="18"/>
  <c r="C206" i="9" s="1"/>
  <c r="AA206" i="9" s="1"/>
  <c r="CO33" i="18"/>
  <c r="H384" i="9" s="1"/>
  <c r="AI384" i="9" s="1"/>
  <c r="CH33" i="18"/>
  <c r="H368" i="9" s="1"/>
  <c r="AI368" i="9" s="1"/>
  <c r="C368" i="9"/>
  <c r="AA368" i="9" s="1"/>
  <c r="CA33" i="18"/>
  <c r="H352" i="9" s="1"/>
  <c r="AI352" i="9" s="1"/>
  <c r="C352" i="9"/>
  <c r="AA352" i="9" s="1"/>
  <c r="BT33" i="18"/>
  <c r="H336" i="9" s="1"/>
  <c r="AI336" i="9" s="1"/>
  <c r="C336" i="9"/>
  <c r="AA336" i="9" s="1"/>
  <c r="BM33" i="18"/>
  <c r="H320" i="9" s="1"/>
  <c r="AI320" i="9" s="1"/>
  <c r="C320" i="9"/>
  <c r="AA320" i="9" s="1"/>
  <c r="BF33" i="18"/>
  <c r="H304" i="9" s="1"/>
  <c r="AI304" i="9" s="1"/>
  <c r="AZ33" i="18"/>
  <c r="AY33" i="18"/>
  <c r="AX33" i="18"/>
  <c r="AS33" i="18"/>
  <c r="H285" i="9" s="1"/>
  <c r="AI285" i="9" s="1"/>
  <c r="C285" i="9"/>
  <c r="AA285" i="9" s="1"/>
  <c r="AL33" i="18"/>
  <c r="H269" i="9" s="1"/>
  <c r="AI269" i="9" s="1"/>
  <c r="C269" i="9"/>
  <c r="AA269" i="9" s="1"/>
  <c r="AE33" i="18"/>
  <c r="H253" i="9" s="1"/>
  <c r="AI253" i="9" s="1"/>
  <c r="C253" i="9"/>
  <c r="AA253" i="9" s="1"/>
  <c r="X33" i="18"/>
  <c r="H237" i="9" s="1"/>
  <c r="AI237" i="9" s="1"/>
  <c r="C237" i="9"/>
  <c r="AA237" i="9" s="1"/>
  <c r="Q33" i="18"/>
  <c r="H221" i="9" s="1"/>
  <c r="AI221" i="9" s="1"/>
  <c r="C221" i="9"/>
  <c r="AA221" i="9" s="1"/>
  <c r="J33" i="18"/>
  <c r="H205" i="9" s="1"/>
  <c r="AI205" i="9" s="1"/>
  <c r="E33" i="18"/>
  <c r="C205" i="9" s="1"/>
  <c r="AA205" i="9" s="1"/>
  <c r="CO32" i="18"/>
  <c r="H383" i="9" s="1"/>
  <c r="AI383" i="9" s="1"/>
  <c r="CH32" i="18"/>
  <c r="H367" i="9" s="1"/>
  <c r="AI367" i="9" s="1"/>
  <c r="C367" i="9"/>
  <c r="AA367" i="9" s="1"/>
  <c r="CA32" i="18"/>
  <c r="H351" i="9" s="1"/>
  <c r="AI351" i="9" s="1"/>
  <c r="C351" i="9"/>
  <c r="AA351" i="9" s="1"/>
  <c r="BT32" i="18"/>
  <c r="H335" i="9" s="1"/>
  <c r="AI335" i="9" s="1"/>
  <c r="C335" i="9"/>
  <c r="AA335" i="9" s="1"/>
  <c r="BM32" i="18"/>
  <c r="H319" i="9" s="1"/>
  <c r="AI319" i="9" s="1"/>
  <c r="C319" i="9"/>
  <c r="AA319" i="9" s="1"/>
  <c r="BF32" i="18"/>
  <c r="H303" i="9" s="1"/>
  <c r="AI303" i="9" s="1"/>
  <c r="AZ32" i="18"/>
  <c r="AY32" i="18"/>
  <c r="AX32" i="18"/>
  <c r="AS32" i="18"/>
  <c r="H284" i="9" s="1"/>
  <c r="AI284" i="9" s="1"/>
  <c r="C284" i="9"/>
  <c r="AA284" i="9" s="1"/>
  <c r="AL32" i="18"/>
  <c r="H268" i="9" s="1"/>
  <c r="AI268" i="9" s="1"/>
  <c r="C268" i="9"/>
  <c r="AA268" i="9" s="1"/>
  <c r="AE32" i="18"/>
  <c r="H252" i="9" s="1"/>
  <c r="AI252" i="9" s="1"/>
  <c r="C252" i="9"/>
  <c r="AA252" i="9" s="1"/>
  <c r="X32" i="18"/>
  <c r="H236" i="9" s="1"/>
  <c r="AI236" i="9" s="1"/>
  <c r="C236" i="9"/>
  <c r="AA236" i="9" s="1"/>
  <c r="Q32" i="18"/>
  <c r="H220" i="9" s="1"/>
  <c r="AI220" i="9" s="1"/>
  <c r="C220" i="9"/>
  <c r="AA220" i="9" s="1"/>
  <c r="J32" i="18"/>
  <c r="H204" i="9" s="1"/>
  <c r="AI204" i="9" s="1"/>
  <c r="E32" i="18"/>
  <c r="C204" i="9" s="1"/>
  <c r="AA204" i="9" s="1"/>
  <c r="CO31" i="18"/>
  <c r="H382" i="9" s="1"/>
  <c r="AI382" i="9" s="1"/>
  <c r="CH31" i="18"/>
  <c r="H366" i="9" s="1"/>
  <c r="AI366" i="9" s="1"/>
  <c r="C366" i="9"/>
  <c r="AA366" i="9" s="1"/>
  <c r="CA31" i="18"/>
  <c r="H350" i="9" s="1"/>
  <c r="AI350" i="9" s="1"/>
  <c r="C350" i="9"/>
  <c r="AA350" i="9" s="1"/>
  <c r="BT31" i="18"/>
  <c r="H334" i="9" s="1"/>
  <c r="AI334" i="9" s="1"/>
  <c r="C334" i="9"/>
  <c r="AA334" i="9" s="1"/>
  <c r="BM31" i="18"/>
  <c r="H318" i="9" s="1"/>
  <c r="AI318" i="9" s="1"/>
  <c r="C318" i="9"/>
  <c r="AA318" i="9" s="1"/>
  <c r="BF31" i="18"/>
  <c r="H302" i="9" s="1"/>
  <c r="AI302" i="9" s="1"/>
  <c r="AZ31" i="18"/>
  <c r="AY31" i="18"/>
  <c r="AX31" i="18"/>
  <c r="AS31" i="18"/>
  <c r="H283" i="9" s="1"/>
  <c r="AI283" i="9" s="1"/>
  <c r="AN31" i="18"/>
  <c r="C283" i="9" s="1"/>
  <c r="AA283" i="9" s="1"/>
  <c r="AL31" i="18"/>
  <c r="H267" i="9" s="1"/>
  <c r="AI267" i="9" s="1"/>
  <c r="AG31" i="18"/>
  <c r="C267" i="9" s="1"/>
  <c r="AA267" i="9" s="1"/>
  <c r="AE31" i="18"/>
  <c r="H251" i="9" s="1"/>
  <c r="AI251" i="9" s="1"/>
  <c r="Z31" i="18"/>
  <c r="C251" i="9" s="1"/>
  <c r="AA251" i="9" s="1"/>
  <c r="X31" i="18"/>
  <c r="H235" i="9" s="1"/>
  <c r="AI235" i="9" s="1"/>
  <c r="S31" i="18"/>
  <c r="C235" i="9" s="1"/>
  <c r="AA235" i="9" s="1"/>
  <c r="Q31" i="18"/>
  <c r="H219" i="9" s="1"/>
  <c r="AI219" i="9" s="1"/>
  <c r="L31" i="18"/>
  <c r="C219" i="9" s="1"/>
  <c r="AA219" i="9" s="1"/>
  <c r="J31" i="18"/>
  <c r="H203" i="9" s="1"/>
  <c r="E31" i="18"/>
  <c r="C203" i="9" s="1"/>
  <c r="CM30" i="18"/>
  <c r="CL30" i="18"/>
  <c r="CF30" i="18"/>
  <c r="CE30" i="18"/>
  <c r="AN30" i="18"/>
  <c r="AG30" i="18"/>
  <c r="Z30" i="18"/>
  <c r="S30" i="18"/>
  <c r="L30" i="18"/>
  <c r="CK29" i="18"/>
  <c r="CD29" i="18"/>
  <c r="BW29" i="18"/>
  <c r="BP29" i="18"/>
  <c r="BI29" i="18"/>
  <c r="BB29" i="18"/>
  <c r="AO29" i="18"/>
  <c r="AH29" i="18"/>
  <c r="AA29" i="18"/>
  <c r="T29" i="18"/>
  <c r="M29" i="18"/>
  <c r="CK4" i="18"/>
  <c r="CD4" i="18"/>
  <c r="BW4" i="18"/>
  <c r="BP4" i="18"/>
  <c r="BI4" i="18"/>
  <c r="BB4" i="18"/>
  <c r="AO4" i="18"/>
  <c r="AH4" i="18"/>
  <c r="AA4" i="18"/>
  <c r="T4" i="18"/>
  <c r="M4" i="18"/>
  <c r="G8" i="10"/>
  <c r="G7" i="10"/>
  <c r="G99" i="9"/>
  <c r="AH99" i="9" s="1"/>
  <c r="G98" i="9"/>
  <c r="AH98" i="9" s="1"/>
  <c r="G97" i="9"/>
  <c r="AH97" i="9" s="1"/>
  <c r="G96" i="9"/>
  <c r="AH96" i="9" s="1"/>
  <c r="G95" i="9"/>
  <c r="G94" i="9"/>
  <c r="G93" i="9"/>
  <c r="G92" i="9"/>
  <c r="G91" i="9"/>
  <c r="G90" i="9"/>
  <c r="G89" i="9"/>
  <c r="G88" i="9"/>
  <c r="G87" i="9"/>
  <c r="G86" i="9"/>
  <c r="G85" i="9"/>
  <c r="G84" i="9"/>
  <c r="G83" i="9"/>
  <c r="G82" i="9"/>
  <c r="G81" i="9"/>
  <c r="G80" i="9"/>
  <c r="G79" i="9"/>
  <c r="G78" i="9"/>
  <c r="G77" i="9"/>
  <c r="G76" i="9"/>
  <c r="G75" i="9"/>
  <c r="G74" i="9"/>
  <c r="G73" i="9"/>
  <c r="G72" i="9"/>
  <c r="G71" i="9"/>
  <c r="G70" i="9"/>
  <c r="G69" i="9"/>
  <c r="G68" i="9"/>
  <c r="G67" i="9"/>
  <c r="G66" i="9"/>
  <c r="G65" i="9"/>
  <c r="G64" i="9"/>
  <c r="G63" i="9"/>
  <c r="G62" i="9"/>
  <c r="G61" i="9"/>
  <c r="G60" i="9"/>
  <c r="G59" i="9"/>
  <c r="G58" i="9"/>
  <c r="G57" i="9"/>
  <c r="G56" i="9"/>
  <c r="G55" i="9"/>
  <c r="G54" i="9"/>
  <c r="G53" i="9"/>
  <c r="G52" i="9"/>
  <c r="G51" i="9"/>
  <c r="AH51" i="9" s="1"/>
  <c r="G50" i="9"/>
  <c r="AH50" i="9" s="1"/>
  <c r="G49" i="9"/>
  <c r="AH49" i="9" s="1"/>
  <c r="G48" i="9"/>
  <c r="AH48" i="9" s="1"/>
  <c r="G47" i="9"/>
  <c r="G46" i="9"/>
  <c r="G45" i="9"/>
  <c r="G44" i="9"/>
  <c r="G43" i="9"/>
  <c r="G42" i="9"/>
  <c r="G41" i="9"/>
  <c r="G40" i="9"/>
  <c r="G39" i="9"/>
  <c r="G38" i="9"/>
  <c r="G37" i="9"/>
  <c r="G36" i="9"/>
  <c r="G35" i="9"/>
  <c r="G34" i="9"/>
  <c r="G33" i="9"/>
  <c r="G32" i="9"/>
  <c r="G31" i="9"/>
  <c r="G30" i="9"/>
  <c r="G29" i="9"/>
  <c r="G28" i="9"/>
  <c r="G27" i="9"/>
  <c r="G26" i="9"/>
  <c r="G25" i="9"/>
  <c r="G24" i="9"/>
  <c r="G23" i="9"/>
  <c r="G22" i="9"/>
  <c r="G21" i="9"/>
  <c r="G20" i="9"/>
  <c r="C85" i="9"/>
  <c r="D85" i="9"/>
  <c r="E85" i="9"/>
  <c r="F85" i="9"/>
  <c r="D86" i="9"/>
  <c r="E86" i="9"/>
  <c r="F86" i="9"/>
  <c r="D87" i="9"/>
  <c r="E87" i="9"/>
  <c r="F87" i="9"/>
  <c r="D88" i="9"/>
  <c r="E88" i="9"/>
  <c r="F88" i="9"/>
  <c r="D89" i="9"/>
  <c r="E89" i="9"/>
  <c r="F89" i="9"/>
  <c r="D90" i="9"/>
  <c r="E90" i="9"/>
  <c r="F90" i="9"/>
  <c r="D91" i="9"/>
  <c r="E91" i="9"/>
  <c r="F91" i="9"/>
  <c r="D92" i="9"/>
  <c r="E92" i="9"/>
  <c r="F92" i="9"/>
  <c r="C93" i="9"/>
  <c r="D93" i="9"/>
  <c r="E93" i="9"/>
  <c r="F93" i="9"/>
  <c r="C94" i="9"/>
  <c r="D94" i="9"/>
  <c r="E94" i="9"/>
  <c r="F94" i="9"/>
  <c r="C95" i="9"/>
  <c r="D95" i="9"/>
  <c r="E95" i="9"/>
  <c r="F95" i="9"/>
  <c r="C96" i="9"/>
  <c r="AA96" i="9" s="1"/>
  <c r="D96" i="9"/>
  <c r="AE96" i="9" s="1"/>
  <c r="E96" i="9"/>
  <c r="AF96" i="9" s="1"/>
  <c r="F96" i="9"/>
  <c r="AG96" i="9" s="1"/>
  <c r="C97" i="9"/>
  <c r="AA97" i="9" s="1"/>
  <c r="D97" i="9"/>
  <c r="AE97" i="9" s="1"/>
  <c r="E97" i="9"/>
  <c r="AF97" i="9" s="1"/>
  <c r="F97" i="9"/>
  <c r="AG97" i="9" s="1"/>
  <c r="C98" i="9"/>
  <c r="AA98" i="9" s="1"/>
  <c r="D98" i="9"/>
  <c r="AE98" i="9" s="1"/>
  <c r="E98" i="9"/>
  <c r="AF98" i="9" s="1"/>
  <c r="F98" i="9"/>
  <c r="AG98" i="9" s="1"/>
  <c r="C99" i="9"/>
  <c r="AA99" i="9" s="1"/>
  <c r="D99" i="9"/>
  <c r="AE99" i="9" s="1"/>
  <c r="E99" i="9"/>
  <c r="AF99" i="9" s="1"/>
  <c r="F99" i="9"/>
  <c r="AG99" i="9" s="1"/>
  <c r="D84" i="9"/>
  <c r="E84" i="9"/>
  <c r="F84" i="9"/>
  <c r="D69" i="9"/>
  <c r="E69" i="9"/>
  <c r="F69" i="9"/>
  <c r="D70" i="9"/>
  <c r="E70" i="9"/>
  <c r="F70" i="9"/>
  <c r="D71" i="9"/>
  <c r="E71" i="9"/>
  <c r="F71" i="9"/>
  <c r="D72" i="9"/>
  <c r="E72" i="9"/>
  <c r="F72" i="9"/>
  <c r="D73" i="9"/>
  <c r="E73" i="9"/>
  <c r="F73" i="9"/>
  <c r="D74" i="9"/>
  <c r="E74" i="9"/>
  <c r="F74" i="9"/>
  <c r="D75" i="9"/>
  <c r="E75" i="9"/>
  <c r="F75" i="9"/>
  <c r="D76" i="9"/>
  <c r="E76" i="9"/>
  <c r="F76" i="9"/>
  <c r="D77" i="9"/>
  <c r="E77" i="9"/>
  <c r="F77" i="9"/>
  <c r="D78" i="9"/>
  <c r="E78" i="9"/>
  <c r="F78" i="9"/>
  <c r="C79" i="9"/>
  <c r="D79" i="9"/>
  <c r="E79" i="9"/>
  <c r="F79" i="9"/>
  <c r="D80" i="9"/>
  <c r="E80" i="9"/>
  <c r="F80" i="9"/>
  <c r="D81" i="9"/>
  <c r="E81" i="9"/>
  <c r="F81" i="9"/>
  <c r="C82" i="9"/>
  <c r="D82" i="9"/>
  <c r="E82" i="9"/>
  <c r="F82" i="9"/>
  <c r="C83" i="9"/>
  <c r="D83" i="9"/>
  <c r="E83" i="9"/>
  <c r="F83" i="9"/>
  <c r="D68" i="9"/>
  <c r="E68" i="9"/>
  <c r="F68" i="9"/>
  <c r="D53" i="9"/>
  <c r="E53" i="9"/>
  <c r="F53" i="9"/>
  <c r="D54" i="9"/>
  <c r="E54" i="9"/>
  <c r="F54" i="9"/>
  <c r="D55" i="9"/>
  <c r="E55" i="9"/>
  <c r="F55" i="9"/>
  <c r="D56" i="9"/>
  <c r="E56" i="9"/>
  <c r="F56" i="9"/>
  <c r="D57" i="9"/>
  <c r="E57" i="9"/>
  <c r="F57" i="9"/>
  <c r="D58" i="9"/>
  <c r="E58" i="9"/>
  <c r="F58" i="9"/>
  <c r="D59" i="9"/>
  <c r="E59" i="9"/>
  <c r="F59" i="9"/>
  <c r="D60" i="9"/>
  <c r="E60" i="9"/>
  <c r="F60" i="9"/>
  <c r="D61" i="9"/>
  <c r="E61" i="9"/>
  <c r="F61" i="9"/>
  <c r="D62" i="9"/>
  <c r="E62" i="9"/>
  <c r="F62" i="9"/>
  <c r="D63" i="9"/>
  <c r="E63" i="9"/>
  <c r="F63" i="9"/>
  <c r="D64" i="9"/>
  <c r="E64" i="9"/>
  <c r="F64" i="9"/>
  <c r="D65" i="9"/>
  <c r="E65" i="9"/>
  <c r="F65" i="9"/>
  <c r="C66" i="9"/>
  <c r="D66" i="9"/>
  <c r="E66" i="9"/>
  <c r="F66" i="9"/>
  <c r="C67" i="9"/>
  <c r="D67" i="9"/>
  <c r="E67" i="9"/>
  <c r="F67" i="9"/>
  <c r="D52" i="9"/>
  <c r="E52" i="9"/>
  <c r="F52" i="9"/>
  <c r="D37" i="9"/>
  <c r="E37" i="9"/>
  <c r="F37" i="9"/>
  <c r="D38" i="9"/>
  <c r="E38" i="9"/>
  <c r="F38" i="9"/>
  <c r="D39" i="9"/>
  <c r="E39" i="9"/>
  <c r="F39" i="9"/>
  <c r="D40" i="9"/>
  <c r="E40" i="9"/>
  <c r="F40" i="9"/>
  <c r="D41" i="9"/>
  <c r="E41" i="9"/>
  <c r="F41" i="9"/>
  <c r="D42" i="9"/>
  <c r="E42" i="9"/>
  <c r="F42" i="9"/>
  <c r="D43" i="9"/>
  <c r="E43" i="9"/>
  <c r="F43" i="9"/>
  <c r="D44" i="9"/>
  <c r="E44" i="9"/>
  <c r="F44" i="9"/>
  <c r="D45" i="9"/>
  <c r="E45" i="9"/>
  <c r="F45" i="9"/>
  <c r="D46" i="9"/>
  <c r="E46" i="9"/>
  <c r="F46" i="9"/>
  <c r="D47" i="9"/>
  <c r="E47" i="9"/>
  <c r="F47" i="9"/>
  <c r="D48" i="9"/>
  <c r="AE48" i="9" s="1"/>
  <c r="E48" i="9"/>
  <c r="AF48" i="9" s="1"/>
  <c r="F48" i="9"/>
  <c r="AG48" i="9" s="1"/>
  <c r="D49" i="9"/>
  <c r="AE49" i="9" s="1"/>
  <c r="E49" i="9"/>
  <c r="AF49" i="9" s="1"/>
  <c r="F49" i="9"/>
  <c r="AG49" i="9" s="1"/>
  <c r="C50" i="9"/>
  <c r="AA50" i="9" s="1"/>
  <c r="D50" i="9"/>
  <c r="AE50" i="9" s="1"/>
  <c r="E50" i="9"/>
  <c r="AF50" i="9" s="1"/>
  <c r="F50" i="9"/>
  <c r="AG50" i="9" s="1"/>
  <c r="C51" i="9"/>
  <c r="AA51" i="9" s="1"/>
  <c r="D51" i="9"/>
  <c r="AE51" i="9" s="1"/>
  <c r="E51" i="9"/>
  <c r="AF51" i="9" s="1"/>
  <c r="F51" i="9"/>
  <c r="AG51" i="9" s="1"/>
  <c r="D36" i="9"/>
  <c r="E36" i="9"/>
  <c r="F36" i="9"/>
  <c r="D21" i="9"/>
  <c r="E21" i="9"/>
  <c r="F21" i="9"/>
  <c r="D22" i="9"/>
  <c r="E22" i="9"/>
  <c r="F22" i="9"/>
  <c r="D23" i="9"/>
  <c r="E23" i="9"/>
  <c r="F23" i="9"/>
  <c r="D24" i="9"/>
  <c r="E24" i="9"/>
  <c r="F24" i="9"/>
  <c r="D25" i="9"/>
  <c r="E25" i="9"/>
  <c r="F25" i="9"/>
  <c r="D26" i="9"/>
  <c r="E26" i="9"/>
  <c r="F26" i="9"/>
  <c r="D27" i="9"/>
  <c r="E27" i="9"/>
  <c r="F27" i="9"/>
  <c r="D28" i="9"/>
  <c r="E28" i="9"/>
  <c r="F28" i="9"/>
  <c r="D29" i="9"/>
  <c r="E29" i="9"/>
  <c r="F29" i="9"/>
  <c r="D30" i="9"/>
  <c r="E30" i="9"/>
  <c r="F30" i="9"/>
  <c r="D31" i="9"/>
  <c r="E31" i="9"/>
  <c r="F31" i="9"/>
  <c r="D32" i="9"/>
  <c r="E32" i="9"/>
  <c r="F32" i="9"/>
  <c r="D33" i="9"/>
  <c r="E33" i="9"/>
  <c r="F33" i="9"/>
  <c r="C34" i="9"/>
  <c r="D34" i="9"/>
  <c r="E34" i="9"/>
  <c r="F34" i="9"/>
  <c r="C35" i="9"/>
  <c r="D35" i="9"/>
  <c r="E35" i="9"/>
  <c r="F35" i="9"/>
  <c r="D20" i="9"/>
  <c r="E20" i="9"/>
  <c r="F20" i="9"/>
  <c r="B184" i="9"/>
  <c r="B185" i="9"/>
  <c r="B186" i="9"/>
  <c r="B187" i="9"/>
  <c r="B188" i="9"/>
  <c r="B189" i="9"/>
  <c r="B190" i="9"/>
  <c r="B191" i="9"/>
  <c r="B192" i="9"/>
  <c r="B193" i="9"/>
  <c r="B194" i="9"/>
  <c r="B195" i="9"/>
  <c r="B196" i="9"/>
  <c r="B197" i="9"/>
  <c r="B198" i="9"/>
  <c r="B183" i="9"/>
  <c r="B168" i="9"/>
  <c r="B169" i="9"/>
  <c r="B170" i="9"/>
  <c r="B171" i="9"/>
  <c r="B172" i="9"/>
  <c r="B173" i="9"/>
  <c r="B174" i="9"/>
  <c r="B175" i="9"/>
  <c r="B176" i="9"/>
  <c r="B177" i="9"/>
  <c r="B178" i="9"/>
  <c r="B179" i="9"/>
  <c r="B180" i="9"/>
  <c r="B181" i="9"/>
  <c r="B182" i="9"/>
  <c r="B167" i="9"/>
  <c r="B152" i="9"/>
  <c r="B153" i="9"/>
  <c r="B154" i="9"/>
  <c r="B155" i="9"/>
  <c r="B156" i="9"/>
  <c r="B157" i="9"/>
  <c r="B158" i="9"/>
  <c r="B159" i="9"/>
  <c r="B160" i="9"/>
  <c r="B161" i="9"/>
  <c r="B162" i="9"/>
  <c r="B163" i="9"/>
  <c r="B164" i="9"/>
  <c r="B165" i="9"/>
  <c r="B166" i="9"/>
  <c r="B151" i="9"/>
  <c r="B136" i="9"/>
  <c r="B137" i="9"/>
  <c r="B138" i="9"/>
  <c r="B139" i="9"/>
  <c r="B140" i="9"/>
  <c r="B141" i="9"/>
  <c r="B142" i="9"/>
  <c r="B143" i="9"/>
  <c r="B144" i="9"/>
  <c r="B145" i="9"/>
  <c r="B146" i="9"/>
  <c r="B147" i="9"/>
  <c r="B148" i="9"/>
  <c r="B149" i="9"/>
  <c r="B150" i="9"/>
  <c r="B135" i="9"/>
  <c r="B120" i="9"/>
  <c r="B121" i="9"/>
  <c r="B122" i="9"/>
  <c r="B123" i="9"/>
  <c r="B124" i="9"/>
  <c r="B125" i="9"/>
  <c r="B126" i="9"/>
  <c r="B127" i="9"/>
  <c r="B128" i="9"/>
  <c r="B129" i="9"/>
  <c r="B130" i="9"/>
  <c r="B131" i="9"/>
  <c r="B132" i="9"/>
  <c r="B133" i="9"/>
  <c r="B134" i="9"/>
  <c r="B119" i="9"/>
  <c r="B104" i="9"/>
  <c r="B105" i="9"/>
  <c r="B106" i="9"/>
  <c r="B107" i="9"/>
  <c r="B108" i="9"/>
  <c r="B109" i="9"/>
  <c r="B110" i="9"/>
  <c r="B111" i="9"/>
  <c r="B112" i="9"/>
  <c r="B113" i="9"/>
  <c r="B114" i="9"/>
  <c r="B115" i="9"/>
  <c r="B116" i="9"/>
  <c r="B117" i="9"/>
  <c r="B118" i="9"/>
  <c r="B103" i="9"/>
  <c r="A198" i="9"/>
  <c r="A197" i="9"/>
  <c r="A196" i="9"/>
  <c r="A195" i="9"/>
  <c r="A194" i="9"/>
  <c r="A193" i="9"/>
  <c r="A192" i="9"/>
  <c r="A191" i="9"/>
  <c r="A190" i="9"/>
  <c r="A189" i="9"/>
  <c r="A188" i="9"/>
  <c r="A187" i="9"/>
  <c r="A186" i="9"/>
  <c r="A185" i="9"/>
  <c r="A184" i="9"/>
  <c r="A183" i="9"/>
  <c r="A182" i="9"/>
  <c r="A181" i="9"/>
  <c r="A180" i="9"/>
  <c r="A179" i="9"/>
  <c r="A178" i="9"/>
  <c r="A177" i="9"/>
  <c r="A176" i="9"/>
  <c r="A175" i="9"/>
  <c r="A174" i="9"/>
  <c r="A173" i="9"/>
  <c r="A172" i="9"/>
  <c r="A171" i="9"/>
  <c r="A170" i="9"/>
  <c r="A169" i="9"/>
  <c r="A168" i="9"/>
  <c r="A167" i="9"/>
  <c r="A166" i="9"/>
  <c r="A165" i="9"/>
  <c r="A164" i="9"/>
  <c r="A163" i="9"/>
  <c r="A162" i="9"/>
  <c r="A161" i="9"/>
  <c r="A160" i="9"/>
  <c r="A159" i="9"/>
  <c r="A158" i="9"/>
  <c r="A157" i="9"/>
  <c r="A156" i="9"/>
  <c r="A155" i="9"/>
  <c r="A154" i="9"/>
  <c r="A153" i="9"/>
  <c r="A152" i="9"/>
  <c r="A151" i="9"/>
  <c r="A150" i="9"/>
  <c r="A149" i="9"/>
  <c r="A148" i="9"/>
  <c r="A147" i="9"/>
  <c r="A146" i="9"/>
  <c r="A145" i="9"/>
  <c r="A144" i="9"/>
  <c r="A143" i="9"/>
  <c r="A142" i="9"/>
  <c r="A141" i="9"/>
  <c r="A140" i="9"/>
  <c r="A139" i="9"/>
  <c r="A138" i="9"/>
  <c r="A137" i="9"/>
  <c r="A136" i="9"/>
  <c r="A135" i="9"/>
  <c r="A134" i="9"/>
  <c r="A133" i="9"/>
  <c r="A132" i="9"/>
  <c r="A131" i="9"/>
  <c r="A130" i="9"/>
  <c r="A129" i="9"/>
  <c r="A128" i="9"/>
  <c r="A127" i="9"/>
  <c r="A126" i="9"/>
  <c r="A125" i="9"/>
  <c r="A124" i="9"/>
  <c r="A123" i="9"/>
  <c r="A122" i="9"/>
  <c r="A121" i="9"/>
  <c r="A120" i="9"/>
  <c r="A119" i="9"/>
  <c r="A118" i="9"/>
  <c r="A117" i="9"/>
  <c r="A116" i="9"/>
  <c r="A115" i="9"/>
  <c r="A114" i="9"/>
  <c r="A113" i="9"/>
  <c r="A112" i="9"/>
  <c r="A111" i="9"/>
  <c r="A110" i="9"/>
  <c r="A109" i="9"/>
  <c r="A108" i="9"/>
  <c r="A107" i="9"/>
  <c r="A106" i="9"/>
  <c r="A105" i="9"/>
  <c r="A104" i="9"/>
  <c r="A103" i="9"/>
  <c r="B99" i="9"/>
  <c r="Z99" i="9" s="1"/>
  <c r="B85" i="9"/>
  <c r="B86" i="9"/>
  <c r="B87" i="9"/>
  <c r="B88" i="9"/>
  <c r="B89" i="9"/>
  <c r="B90" i="9"/>
  <c r="B91" i="9"/>
  <c r="B92" i="9"/>
  <c r="B93" i="9"/>
  <c r="B94" i="9"/>
  <c r="B95" i="9"/>
  <c r="B96" i="9"/>
  <c r="Z96" i="9" s="1"/>
  <c r="B97" i="9"/>
  <c r="Z97" i="9" s="1"/>
  <c r="B98" i="9"/>
  <c r="Z98" i="9" s="1"/>
  <c r="B84" i="9"/>
  <c r="B69" i="9"/>
  <c r="B70" i="9"/>
  <c r="B71" i="9"/>
  <c r="B72" i="9"/>
  <c r="B73" i="9"/>
  <c r="B74" i="9"/>
  <c r="B75" i="9"/>
  <c r="B76" i="9"/>
  <c r="B77" i="9"/>
  <c r="B78" i="9"/>
  <c r="B79" i="9"/>
  <c r="B80" i="9"/>
  <c r="B81" i="9"/>
  <c r="B82" i="9"/>
  <c r="B83" i="9"/>
  <c r="B68" i="9"/>
  <c r="B53" i="9"/>
  <c r="B54" i="9"/>
  <c r="B55" i="9"/>
  <c r="B56" i="9"/>
  <c r="B57" i="9"/>
  <c r="B58" i="9"/>
  <c r="B59" i="9"/>
  <c r="B60" i="9"/>
  <c r="B61" i="9"/>
  <c r="B62" i="9"/>
  <c r="B63" i="9"/>
  <c r="B64" i="9"/>
  <c r="B65" i="9"/>
  <c r="B66" i="9"/>
  <c r="B67" i="9"/>
  <c r="B52" i="9"/>
  <c r="B37" i="9"/>
  <c r="B38" i="9"/>
  <c r="B39" i="9"/>
  <c r="B40" i="9"/>
  <c r="B41" i="9"/>
  <c r="B42" i="9"/>
  <c r="B43" i="9"/>
  <c r="B44" i="9"/>
  <c r="B45" i="9"/>
  <c r="B46" i="9"/>
  <c r="B47" i="9"/>
  <c r="B48" i="9"/>
  <c r="Z48" i="9" s="1"/>
  <c r="B49" i="9"/>
  <c r="Z49" i="9" s="1"/>
  <c r="B50" i="9"/>
  <c r="Z50" i="9" s="1"/>
  <c r="B51" i="9"/>
  <c r="Z51" i="9" s="1"/>
  <c r="B36" i="9"/>
  <c r="B21" i="9"/>
  <c r="B22" i="9"/>
  <c r="B23" i="9"/>
  <c r="B24" i="9"/>
  <c r="B25" i="9"/>
  <c r="B26" i="9"/>
  <c r="B27" i="9"/>
  <c r="B28" i="9"/>
  <c r="B29" i="9"/>
  <c r="B30" i="9"/>
  <c r="B31" i="9"/>
  <c r="B32" i="9"/>
  <c r="B33" i="9"/>
  <c r="B34" i="9"/>
  <c r="B35" i="9"/>
  <c r="B20" i="9"/>
  <c r="A99" i="9"/>
  <c r="Y99" i="9" s="1"/>
  <c r="A98" i="9"/>
  <c r="Y98" i="9" s="1"/>
  <c r="A97" i="9"/>
  <c r="Y97" i="9" s="1"/>
  <c r="A96" i="9"/>
  <c r="Y96" i="9" s="1"/>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Y51" i="9" s="1"/>
  <c r="A50" i="9"/>
  <c r="Y50" i="9" s="1"/>
  <c r="A49" i="9"/>
  <c r="Y49" i="9" s="1"/>
  <c r="A48" i="9"/>
  <c r="Y48" i="9" s="1"/>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B5" i="9"/>
  <c r="B6" i="9"/>
  <c r="B7" i="9"/>
  <c r="B8" i="9"/>
  <c r="B9" i="9"/>
  <c r="B10" i="9"/>
  <c r="B11" i="9"/>
  <c r="B12" i="9"/>
  <c r="B13" i="9"/>
  <c r="B14" i="9"/>
  <c r="B15" i="9"/>
  <c r="B16" i="9"/>
  <c r="B17" i="9"/>
  <c r="B18" i="9"/>
  <c r="B19" i="9"/>
  <c r="B4" i="9"/>
  <c r="N36" i="10"/>
  <c r="C202" i="9" s="1"/>
  <c r="AA202" i="9" s="1"/>
  <c r="C149" i="9"/>
  <c r="C150" i="9"/>
  <c r="AG20" i="18"/>
  <c r="C133" i="9"/>
  <c r="C134" i="9"/>
  <c r="C118" i="9"/>
  <c r="C196" i="9"/>
  <c r="C195" i="9"/>
  <c r="C194" i="9"/>
  <c r="C193" i="9"/>
  <c r="C192" i="9"/>
  <c r="C178" i="9"/>
  <c r="C177" i="9"/>
  <c r="C176" i="9"/>
  <c r="C175" i="9"/>
  <c r="C174" i="9"/>
  <c r="C173" i="9"/>
  <c r="C172" i="9"/>
  <c r="C171" i="9"/>
  <c r="C170" i="9"/>
  <c r="C169" i="9"/>
  <c r="C168" i="9"/>
  <c r="C167" i="9"/>
  <c r="C159" i="9"/>
  <c r="C158" i="9"/>
  <c r="C157" i="9"/>
  <c r="C156" i="9"/>
  <c r="C155" i="9"/>
  <c r="C154" i="9"/>
  <c r="C153" i="9"/>
  <c r="C152" i="9"/>
  <c r="C151" i="9"/>
  <c r="C148" i="9"/>
  <c r="C147" i="9"/>
  <c r="C146" i="9"/>
  <c r="C145" i="9"/>
  <c r="C144" i="9"/>
  <c r="C143" i="9"/>
  <c r="C142" i="9"/>
  <c r="C141" i="9"/>
  <c r="C140" i="9"/>
  <c r="C139" i="9"/>
  <c r="C138" i="9"/>
  <c r="C137" i="9"/>
  <c r="C136" i="9"/>
  <c r="C135" i="9"/>
  <c r="C132" i="9"/>
  <c r="C131" i="9"/>
  <c r="C130" i="9"/>
  <c r="C129" i="9"/>
  <c r="C128" i="9"/>
  <c r="C127" i="9"/>
  <c r="C126" i="9"/>
  <c r="C125" i="9"/>
  <c r="C124" i="9"/>
  <c r="C123" i="9"/>
  <c r="C122" i="9"/>
  <c r="C121" i="9"/>
  <c r="C120" i="9"/>
  <c r="C119" i="9"/>
  <c r="AN5" i="18"/>
  <c r="C92" i="9"/>
  <c r="C91" i="9"/>
  <c r="C90" i="9"/>
  <c r="C89" i="9"/>
  <c r="C88" i="9"/>
  <c r="C87" i="9"/>
  <c r="C86" i="9"/>
  <c r="AN6" i="18"/>
  <c r="C84" i="9" s="1"/>
  <c r="AG19" i="18"/>
  <c r="C81" i="9" s="1"/>
  <c r="AG18" i="18"/>
  <c r="C80" i="9" s="1"/>
  <c r="AG17" i="18"/>
  <c r="AG16" i="18"/>
  <c r="C78" i="9" s="1"/>
  <c r="AG15" i="18"/>
  <c r="C77" i="9" s="1"/>
  <c r="C76" i="9"/>
  <c r="C75" i="9"/>
  <c r="C74" i="9"/>
  <c r="C73" i="9"/>
  <c r="C72" i="9"/>
  <c r="C71" i="9"/>
  <c r="C70" i="9"/>
  <c r="C69" i="9"/>
  <c r="AG6" i="18"/>
  <c r="C68" i="9" s="1"/>
  <c r="AG5" i="18"/>
  <c r="Z19" i="18"/>
  <c r="C65" i="9" s="1"/>
  <c r="Z18" i="18"/>
  <c r="C64" i="9" s="1"/>
  <c r="Z17" i="18"/>
  <c r="C63" i="9" s="1"/>
  <c r="Z16" i="18"/>
  <c r="C62" i="9" s="1"/>
  <c r="Z15" i="18"/>
  <c r="C61" i="9" s="1"/>
  <c r="C60" i="9"/>
  <c r="C59" i="9"/>
  <c r="C58" i="9"/>
  <c r="C57" i="9"/>
  <c r="C56" i="9"/>
  <c r="C55" i="9"/>
  <c r="C54" i="9"/>
  <c r="C53" i="9"/>
  <c r="Z6" i="18"/>
  <c r="C52" i="9" s="1"/>
  <c r="Z5" i="18"/>
  <c r="S19" i="18"/>
  <c r="C49" i="9" s="1"/>
  <c r="AA49" i="9" s="1"/>
  <c r="S18" i="18"/>
  <c r="C48" i="9" s="1"/>
  <c r="AA48" i="9" s="1"/>
  <c r="S17" i="18"/>
  <c r="C47" i="9" s="1"/>
  <c r="S16" i="18"/>
  <c r="C46" i="9" s="1"/>
  <c r="S15" i="18"/>
  <c r="C45" i="9" s="1"/>
  <c r="C44" i="9"/>
  <c r="C43" i="9"/>
  <c r="C42" i="9"/>
  <c r="C41" i="9"/>
  <c r="C40" i="9"/>
  <c r="C39" i="9"/>
  <c r="C38" i="9"/>
  <c r="C37" i="9"/>
  <c r="S6" i="18"/>
  <c r="C36" i="9" s="1"/>
  <c r="S5" i="18"/>
  <c r="L5" i="18"/>
  <c r="C29" i="9"/>
  <c r="C30" i="9"/>
  <c r="C31" i="9"/>
  <c r="C32" i="9"/>
  <c r="C33" i="9"/>
  <c r="C28" i="9"/>
  <c r="C27" i="9"/>
  <c r="C26" i="9"/>
  <c r="C25" i="9"/>
  <c r="C24" i="9"/>
  <c r="C23" i="9"/>
  <c r="C22" i="9"/>
  <c r="C21" i="9"/>
  <c r="L6" i="18"/>
  <c r="C20" i="9" s="1"/>
  <c r="E6" i="18"/>
  <c r="C4" i="9" s="1"/>
  <c r="C6" i="9"/>
  <c r="C7" i="9"/>
  <c r="C8" i="9"/>
  <c r="E11" i="18"/>
  <c r="C9" i="9" s="1"/>
  <c r="E12" i="18"/>
  <c r="C10" i="9" s="1"/>
  <c r="E13" i="18"/>
  <c r="C11" i="9" s="1"/>
  <c r="E14" i="18"/>
  <c r="C12" i="9" s="1"/>
  <c r="E7" i="18"/>
  <c r="C5" i="9" s="1"/>
  <c r="CO21" i="18"/>
  <c r="H198" i="9" s="1"/>
  <c r="CO20" i="18"/>
  <c r="H197" i="9" s="1"/>
  <c r="CO19" i="18"/>
  <c r="H196" i="9" s="1"/>
  <c r="CO18" i="18"/>
  <c r="H195" i="9" s="1"/>
  <c r="CO17" i="18"/>
  <c r="H194" i="9" s="1"/>
  <c r="CO16" i="18"/>
  <c r="H193" i="9" s="1"/>
  <c r="CO15" i="18"/>
  <c r="H192" i="9" s="1"/>
  <c r="CO14" i="18"/>
  <c r="H191" i="9" s="1"/>
  <c r="CO13" i="18"/>
  <c r="H190" i="9" s="1"/>
  <c r="CO12" i="18"/>
  <c r="H189" i="9" s="1"/>
  <c r="CO11" i="18"/>
  <c r="H188" i="9" s="1"/>
  <c r="CO10" i="18"/>
  <c r="H187" i="9" s="1"/>
  <c r="CO9" i="18"/>
  <c r="H186" i="9" s="1"/>
  <c r="CO8" i="18"/>
  <c r="H185" i="9" s="1"/>
  <c r="CO7" i="18"/>
  <c r="H184" i="9" s="1"/>
  <c r="CO6" i="18"/>
  <c r="H183" i="9" s="1"/>
  <c r="CH21" i="18"/>
  <c r="H182" i="9" s="1"/>
  <c r="CH20" i="18"/>
  <c r="H181" i="9" s="1"/>
  <c r="CH19" i="18"/>
  <c r="H180" i="9" s="1"/>
  <c r="CH18" i="18"/>
  <c r="H179" i="9" s="1"/>
  <c r="CH17" i="18"/>
  <c r="H178" i="9" s="1"/>
  <c r="CH16" i="18"/>
  <c r="H177" i="9" s="1"/>
  <c r="CH15" i="18"/>
  <c r="H176" i="9" s="1"/>
  <c r="CH14" i="18"/>
  <c r="H175" i="9" s="1"/>
  <c r="CH13" i="18"/>
  <c r="H174" i="9" s="1"/>
  <c r="CH12" i="18"/>
  <c r="H173" i="9" s="1"/>
  <c r="CH11" i="18"/>
  <c r="H172" i="9" s="1"/>
  <c r="CH10" i="18"/>
  <c r="H171" i="9" s="1"/>
  <c r="CH9" i="18"/>
  <c r="H170" i="9" s="1"/>
  <c r="CH8" i="18"/>
  <c r="H169" i="9" s="1"/>
  <c r="CH7" i="18"/>
  <c r="H168" i="9" s="1"/>
  <c r="CH6" i="18"/>
  <c r="H167" i="9" s="1"/>
  <c r="CA21" i="18"/>
  <c r="H166" i="9" s="1"/>
  <c r="CA20" i="18"/>
  <c r="H165" i="9" s="1"/>
  <c r="CA19" i="18"/>
  <c r="H164" i="9" s="1"/>
  <c r="CA18" i="18"/>
  <c r="H163" i="9" s="1"/>
  <c r="CA17" i="18"/>
  <c r="H162" i="9" s="1"/>
  <c r="CA16" i="18"/>
  <c r="H161" i="9" s="1"/>
  <c r="CA15" i="18"/>
  <c r="H160" i="9" s="1"/>
  <c r="CA14" i="18"/>
  <c r="H159" i="9" s="1"/>
  <c r="CA13" i="18"/>
  <c r="H158" i="9" s="1"/>
  <c r="CA12" i="18"/>
  <c r="H157" i="9" s="1"/>
  <c r="CA11" i="18"/>
  <c r="H156" i="9" s="1"/>
  <c r="CA10" i="18"/>
  <c r="H155" i="9" s="1"/>
  <c r="CA9" i="18"/>
  <c r="H154" i="9" s="1"/>
  <c r="CA8" i="18"/>
  <c r="H153" i="9" s="1"/>
  <c r="CA7" i="18"/>
  <c r="H152" i="9" s="1"/>
  <c r="CA6" i="18"/>
  <c r="H151" i="9" s="1"/>
  <c r="BM21" i="18"/>
  <c r="H134" i="9" s="1"/>
  <c r="BM20" i="18"/>
  <c r="H133" i="9" s="1"/>
  <c r="BM19" i="18"/>
  <c r="H132" i="9" s="1"/>
  <c r="BM18" i="18"/>
  <c r="H131" i="9" s="1"/>
  <c r="BM17" i="18"/>
  <c r="H130" i="9" s="1"/>
  <c r="BM16" i="18"/>
  <c r="H129" i="9" s="1"/>
  <c r="BM15" i="18"/>
  <c r="H128" i="9" s="1"/>
  <c r="BM14" i="18"/>
  <c r="H127" i="9" s="1"/>
  <c r="BM13" i="18"/>
  <c r="H126" i="9" s="1"/>
  <c r="BM12" i="18"/>
  <c r="H125" i="9" s="1"/>
  <c r="BM11" i="18"/>
  <c r="H124" i="9" s="1"/>
  <c r="BM10" i="18"/>
  <c r="H123" i="9" s="1"/>
  <c r="BM9" i="18"/>
  <c r="H122" i="9" s="1"/>
  <c r="BM8" i="18"/>
  <c r="H121" i="9" s="1"/>
  <c r="BM7" i="18"/>
  <c r="H120" i="9" s="1"/>
  <c r="BM6" i="18"/>
  <c r="H119" i="9" s="1"/>
  <c r="BT21" i="18"/>
  <c r="H150" i="9" s="1"/>
  <c r="BT20" i="18"/>
  <c r="H149" i="9" s="1"/>
  <c r="BT19" i="18"/>
  <c r="H148" i="9" s="1"/>
  <c r="BT18" i="18"/>
  <c r="H147" i="9" s="1"/>
  <c r="BT17" i="18"/>
  <c r="H146" i="9" s="1"/>
  <c r="BT16" i="18"/>
  <c r="H145" i="9" s="1"/>
  <c r="BT15" i="18"/>
  <c r="H144" i="9" s="1"/>
  <c r="BT14" i="18"/>
  <c r="H143" i="9" s="1"/>
  <c r="BT13" i="18"/>
  <c r="H142" i="9" s="1"/>
  <c r="BT12" i="18"/>
  <c r="H141" i="9" s="1"/>
  <c r="BT11" i="18"/>
  <c r="H140" i="9" s="1"/>
  <c r="BT10" i="18"/>
  <c r="H139" i="9" s="1"/>
  <c r="BT9" i="18"/>
  <c r="H138" i="9" s="1"/>
  <c r="BT8" i="18"/>
  <c r="H137" i="9" s="1"/>
  <c r="BT7" i="18"/>
  <c r="H136" i="9" s="1"/>
  <c r="BT6" i="18"/>
  <c r="H135" i="9" s="1"/>
  <c r="BF21" i="18"/>
  <c r="H118" i="9" s="1"/>
  <c r="BF20" i="18"/>
  <c r="H117" i="9" s="1"/>
  <c r="BF19" i="18"/>
  <c r="H116" i="9" s="1"/>
  <c r="BF18" i="18"/>
  <c r="H115" i="9" s="1"/>
  <c r="BF17" i="18"/>
  <c r="H114" i="9" s="1"/>
  <c r="BF16" i="18"/>
  <c r="H113" i="9" s="1"/>
  <c r="BF15" i="18"/>
  <c r="H112" i="9" s="1"/>
  <c r="BF14" i="18"/>
  <c r="H111" i="9" s="1"/>
  <c r="BF13" i="18"/>
  <c r="H110" i="9" s="1"/>
  <c r="BF12" i="18"/>
  <c r="H109" i="9" s="1"/>
  <c r="BF11" i="18"/>
  <c r="H108" i="9" s="1"/>
  <c r="BF10" i="18"/>
  <c r="H107" i="9" s="1"/>
  <c r="BF9" i="18"/>
  <c r="H106" i="9" s="1"/>
  <c r="BF8" i="18"/>
  <c r="H105" i="9" s="1"/>
  <c r="BF7" i="18"/>
  <c r="H104" i="9" s="1"/>
  <c r="BF6" i="18"/>
  <c r="H103" i="9" s="1"/>
  <c r="AS21" i="18"/>
  <c r="H99" i="9" s="1"/>
  <c r="AI99" i="9" s="1"/>
  <c r="AS20" i="18"/>
  <c r="H98" i="9" s="1"/>
  <c r="AI98" i="9" s="1"/>
  <c r="AS19" i="18"/>
  <c r="H97" i="9" s="1"/>
  <c r="AI97" i="9" s="1"/>
  <c r="AS18" i="18"/>
  <c r="H96" i="9" s="1"/>
  <c r="AI96" i="9" s="1"/>
  <c r="AS17" i="18"/>
  <c r="H95" i="9" s="1"/>
  <c r="AS16" i="18"/>
  <c r="H94" i="9" s="1"/>
  <c r="AS15" i="18"/>
  <c r="H93" i="9" s="1"/>
  <c r="AS14" i="18"/>
  <c r="H92" i="9" s="1"/>
  <c r="AS13" i="18"/>
  <c r="H91" i="9" s="1"/>
  <c r="AS12" i="18"/>
  <c r="H90" i="9" s="1"/>
  <c r="AS11" i="18"/>
  <c r="H89" i="9" s="1"/>
  <c r="AS10" i="18"/>
  <c r="H88" i="9" s="1"/>
  <c r="AS9" i="18"/>
  <c r="H87" i="9" s="1"/>
  <c r="AS8" i="18"/>
  <c r="H86" i="9" s="1"/>
  <c r="AS7" i="18"/>
  <c r="H85" i="9" s="1"/>
  <c r="AS6" i="18"/>
  <c r="H84" i="9" s="1"/>
  <c r="AL21" i="18"/>
  <c r="H83" i="9" s="1"/>
  <c r="AL20" i="18"/>
  <c r="H82" i="9" s="1"/>
  <c r="AL19" i="18"/>
  <c r="H81" i="9" s="1"/>
  <c r="AL18" i="18"/>
  <c r="H80" i="9" s="1"/>
  <c r="AL17" i="18"/>
  <c r="H79" i="9" s="1"/>
  <c r="AL16" i="18"/>
  <c r="H78" i="9" s="1"/>
  <c r="AL15" i="18"/>
  <c r="H77" i="9" s="1"/>
  <c r="AL14" i="18"/>
  <c r="H76" i="9" s="1"/>
  <c r="AL13" i="18"/>
  <c r="H75" i="9" s="1"/>
  <c r="AL12" i="18"/>
  <c r="H74" i="9" s="1"/>
  <c r="AL11" i="18"/>
  <c r="H73" i="9" s="1"/>
  <c r="AL10" i="18"/>
  <c r="H72" i="9" s="1"/>
  <c r="AL9" i="18"/>
  <c r="H71" i="9" s="1"/>
  <c r="AL8" i="18"/>
  <c r="H70" i="9" s="1"/>
  <c r="AL7" i="18"/>
  <c r="H69" i="9" s="1"/>
  <c r="AL6" i="18"/>
  <c r="H68" i="9" s="1"/>
  <c r="AE21" i="18"/>
  <c r="H67" i="9" s="1"/>
  <c r="AE20" i="18"/>
  <c r="H66" i="9" s="1"/>
  <c r="AE19" i="18"/>
  <c r="H65" i="9" s="1"/>
  <c r="AE18" i="18"/>
  <c r="H64" i="9" s="1"/>
  <c r="AE17" i="18"/>
  <c r="H63" i="9" s="1"/>
  <c r="AE16" i="18"/>
  <c r="H62" i="9" s="1"/>
  <c r="AE15" i="18"/>
  <c r="H61" i="9" s="1"/>
  <c r="AE14" i="18"/>
  <c r="H60" i="9" s="1"/>
  <c r="AE13" i="18"/>
  <c r="H59" i="9" s="1"/>
  <c r="AE12" i="18"/>
  <c r="H58" i="9" s="1"/>
  <c r="AE11" i="18"/>
  <c r="H57" i="9" s="1"/>
  <c r="AE10" i="18"/>
  <c r="H56" i="9" s="1"/>
  <c r="AE9" i="18"/>
  <c r="H55" i="9" s="1"/>
  <c r="AE8" i="18"/>
  <c r="H54" i="9" s="1"/>
  <c r="AE7" i="18"/>
  <c r="H53" i="9" s="1"/>
  <c r="AE6" i="18"/>
  <c r="H52" i="9" s="1"/>
  <c r="CE5" i="18"/>
  <c r="CF5" i="18"/>
  <c r="CL5" i="18"/>
  <c r="CM5" i="18"/>
  <c r="X21" i="18"/>
  <c r="H51" i="9" s="1"/>
  <c r="AI51" i="9" s="1"/>
  <c r="X20" i="18"/>
  <c r="H50" i="9" s="1"/>
  <c r="AI50" i="9" s="1"/>
  <c r="X19" i="18"/>
  <c r="H49" i="9" s="1"/>
  <c r="AI49" i="9" s="1"/>
  <c r="X18" i="18"/>
  <c r="H48" i="9" s="1"/>
  <c r="AI48" i="9" s="1"/>
  <c r="X17" i="18"/>
  <c r="H47" i="9" s="1"/>
  <c r="X16" i="18"/>
  <c r="H46" i="9" s="1"/>
  <c r="X15" i="18"/>
  <c r="H45" i="9" s="1"/>
  <c r="X14" i="18"/>
  <c r="H44" i="9" s="1"/>
  <c r="X13" i="18"/>
  <c r="H43" i="9" s="1"/>
  <c r="X12" i="18"/>
  <c r="H42" i="9" s="1"/>
  <c r="X11" i="18"/>
  <c r="H41" i="9" s="1"/>
  <c r="X10" i="18"/>
  <c r="H40" i="9" s="1"/>
  <c r="X9" i="18"/>
  <c r="H39" i="9" s="1"/>
  <c r="X8" i="18"/>
  <c r="H38" i="9" s="1"/>
  <c r="X7" i="18"/>
  <c r="H37" i="9" s="1"/>
  <c r="X6" i="18"/>
  <c r="H36" i="9" s="1"/>
  <c r="Q21" i="18"/>
  <c r="H35" i="9" s="1"/>
  <c r="Q20" i="18"/>
  <c r="H34" i="9" s="1"/>
  <c r="Q19" i="18"/>
  <c r="H33" i="9" s="1"/>
  <c r="Q18" i="18"/>
  <c r="H32" i="9" s="1"/>
  <c r="Q17" i="18"/>
  <c r="H31" i="9" s="1"/>
  <c r="Q16" i="18"/>
  <c r="H30" i="9" s="1"/>
  <c r="Q15" i="18"/>
  <c r="H29" i="9" s="1"/>
  <c r="Q14" i="18"/>
  <c r="H28" i="9" s="1"/>
  <c r="Q13" i="18"/>
  <c r="H27" i="9" s="1"/>
  <c r="Q12" i="18"/>
  <c r="H26" i="9" s="1"/>
  <c r="Q11" i="18"/>
  <c r="H25" i="9" s="1"/>
  <c r="Q10" i="18"/>
  <c r="H24" i="9" s="1"/>
  <c r="Q9" i="18"/>
  <c r="H23" i="9" s="1"/>
  <c r="Q8" i="18"/>
  <c r="H22" i="9" s="1"/>
  <c r="Q7" i="18"/>
  <c r="H21" i="9" s="1"/>
  <c r="Q6" i="18"/>
  <c r="H20" i="9" s="1"/>
  <c r="J7" i="18"/>
  <c r="H16" i="10" s="1"/>
  <c r="J8" i="18"/>
  <c r="H17" i="10" s="1"/>
  <c r="J9" i="18"/>
  <c r="H7" i="9" s="1"/>
  <c r="J10" i="18"/>
  <c r="H19" i="10" s="1"/>
  <c r="J11" i="18"/>
  <c r="H20" i="10" s="1"/>
  <c r="J12" i="18"/>
  <c r="H21" i="10" s="1"/>
  <c r="J13" i="18"/>
  <c r="H22" i="10" s="1"/>
  <c r="J14" i="18"/>
  <c r="H23" i="10" s="1"/>
  <c r="J15" i="18"/>
  <c r="I24" i="10" s="1"/>
  <c r="J16" i="18"/>
  <c r="I25" i="10" s="1"/>
  <c r="J17" i="18"/>
  <c r="I26" i="10" s="1"/>
  <c r="J18" i="18"/>
  <c r="H16" i="9" s="1"/>
  <c r="J19" i="18"/>
  <c r="I28" i="10" s="1"/>
  <c r="J20" i="18"/>
  <c r="H18" i="9" s="1"/>
  <c r="J21" i="18"/>
  <c r="H19" i="9" s="1"/>
  <c r="J6" i="18"/>
  <c r="H4" i="9" s="1"/>
  <c r="AZ7" i="18"/>
  <c r="AZ8" i="18"/>
  <c r="AZ9" i="18"/>
  <c r="AZ10" i="18"/>
  <c r="AZ11" i="18"/>
  <c r="AZ12" i="18"/>
  <c r="AZ13" i="18"/>
  <c r="AZ14" i="18"/>
  <c r="AZ15" i="18"/>
  <c r="AZ16" i="18"/>
  <c r="AZ17" i="18"/>
  <c r="AZ18" i="18"/>
  <c r="AZ19" i="18"/>
  <c r="AZ20" i="18"/>
  <c r="AZ21" i="18"/>
  <c r="AZ6" i="18"/>
  <c r="D202" i="9" l="1"/>
  <c r="AE202" i="9" s="1"/>
  <c r="A153" i="6"/>
  <c r="FN6" i="6"/>
  <c r="A75" i="6"/>
  <c r="V237" i="9"/>
  <c r="W237" i="9" s="1"/>
  <c r="X237" i="9" s="1"/>
  <c r="V249" i="9"/>
  <c r="W249" i="9" s="1"/>
  <c r="V253" i="9"/>
  <c r="W253" i="9" s="1"/>
  <c r="X253" i="9" s="1"/>
  <c r="V256" i="9"/>
  <c r="W256" i="9" s="1"/>
  <c r="A76" i="6"/>
  <c r="V346" i="9"/>
  <c r="V322" i="9"/>
  <c r="W322" i="9" s="1"/>
  <c r="X322" i="9" s="1"/>
  <c r="V261" i="9"/>
  <c r="W261" i="9" s="1"/>
  <c r="X261" i="9" s="1"/>
  <c r="V273" i="9"/>
  <c r="W273" i="9" s="1"/>
  <c r="X273" i="9" s="1"/>
  <c r="V312" i="9"/>
  <c r="W312" i="9" s="1"/>
  <c r="X312" i="9" s="1"/>
  <c r="V361" i="9"/>
  <c r="W361" i="9" s="1"/>
  <c r="X361" i="9" s="1"/>
  <c r="H11" i="9"/>
  <c r="V320" i="9"/>
  <c r="V297" i="9"/>
  <c r="W297" i="9" s="1"/>
  <c r="X297" i="9" s="1"/>
  <c r="I22" i="10"/>
  <c r="V281" i="9"/>
  <c r="W281" i="9" s="1"/>
  <c r="X281" i="9" s="1"/>
  <c r="V345" i="9"/>
  <c r="W345" i="9" s="1"/>
  <c r="X345" i="9" s="1"/>
  <c r="H13" i="9"/>
  <c r="V277" i="9"/>
  <c r="W277" i="9" s="1"/>
  <c r="X277" i="9" s="1"/>
  <c r="H8" i="9"/>
  <c r="V280" i="9"/>
  <c r="W280" i="9" s="1"/>
  <c r="X280" i="9" s="1"/>
  <c r="V331" i="9"/>
  <c r="W331" i="9" s="1"/>
  <c r="X331" i="9" s="1"/>
  <c r="H15" i="9"/>
  <c r="I18" i="10"/>
  <c r="V245" i="9"/>
  <c r="W245" i="9" s="1"/>
  <c r="X245" i="9" s="1"/>
  <c r="H10" i="9"/>
  <c r="I30" i="10"/>
  <c r="I27" i="10"/>
  <c r="I21" i="10"/>
  <c r="H18" i="10"/>
  <c r="V321" i="9"/>
  <c r="W321" i="9" s="1"/>
  <c r="X321" i="9" s="1"/>
  <c r="H17" i="9"/>
  <c r="H5" i="9"/>
  <c r="V269" i="9"/>
  <c r="W269" i="9" s="1"/>
  <c r="X269" i="9" s="1"/>
  <c r="H12" i="9"/>
  <c r="I17" i="10"/>
  <c r="H14" i="9"/>
  <c r="I29" i="10"/>
  <c r="I23" i="10"/>
  <c r="I20" i="10"/>
  <c r="H9" i="9"/>
  <c r="I16" i="10"/>
  <c r="I19" i="10"/>
  <c r="H6" i="9"/>
  <c r="V241" i="9"/>
  <c r="W241" i="9" s="1"/>
  <c r="X241" i="9" s="1"/>
  <c r="V229" i="9"/>
  <c r="W229" i="9" s="1"/>
  <c r="X229" i="9" s="1"/>
  <c r="V340" i="9"/>
  <c r="W340" i="9" s="1"/>
  <c r="X340" i="9" s="1"/>
  <c r="V347" i="9"/>
  <c r="W347" i="9" s="1"/>
  <c r="X347" i="9" s="1"/>
  <c r="V349" i="9"/>
  <c r="W349" i="9" s="1"/>
  <c r="X349" i="9" s="1"/>
  <c r="C301" i="9"/>
  <c r="AA301" i="9" s="1"/>
  <c r="V244" i="9"/>
  <c r="W244" i="9" s="1"/>
  <c r="X244" i="9" s="1"/>
  <c r="V235" i="9"/>
  <c r="W235" i="9" s="1"/>
  <c r="X235" i="9" s="1"/>
  <c r="V352" i="9"/>
  <c r="W352" i="9" s="1"/>
  <c r="X352" i="9" s="1"/>
  <c r="V370" i="9"/>
  <c r="W370" i="9" s="1"/>
  <c r="X370" i="9" s="1"/>
  <c r="V395" i="9"/>
  <c r="W395" i="9" s="1"/>
  <c r="X395" i="9" s="1"/>
  <c r="V396" i="9"/>
  <c r="W396" i="9" s="1"/>
  <c r="X396" i="9" s="1"/>
  <c r="V319" i="9"/>
  <c r="W319" i="9" s="1"/>
  <c r="X319" i="9" s="1"/>
  <c r="V232" i="9"/>
  <c r="W232" i="9" s="1"/>
  <c r="X232" i="9" s="1"/>
  <c r="V371" i="9"/>
  <c r="W371" i="9" s="1"/>
  <c r="X371" i="9" s="1"/>
  <c r="V236" i="9"/>
  <c r="W236" i="9" s="1"/>
  <c r="X236" i="9" s="1"/>
  <c r="V327" i="9"/>
  <c r="W327" i="9" s="1"/>
  <c r="X327" i="9" s="1"/>
  <c r="V225" i="9"/>
  <c r="W225" i="9" s="1"/>
  <c r="X225" i="9" s="1"/>
  <c r="V332" i="9"/>
  <c r="W332" i="9" s="1"/>
  <c r="X332" i="9" s="1"/>
  <c r="V372" i="9"/>
  <c r="V385" i="9"/>
  <c r="W385" i="9" s="1"/>
  <c r="X385" i="9" s="1"/>
  <c r="V380" i="9"/>
  <c r="W380" i="9" s="1"/>
  <c r="X380" i="9" s="1"/>
  <c r="V226" i="9"/>
  <c r="W226" i="9" s="1"/>
  <c r="X226" i="9" s="1"/>
  <c r="V250" i="9"/>
  <c r="W250" i="9" s="1"/>
  <c r="X250" i="9" s="1"/>
  <c r="V325" i="9"/>
  <c r="W325" i="9" s="1"/>
  <c r="X325" i="9" s="1"/>
  <c r="V333" i="9"/>
  <c r="W333" i="9" s="1"/>
  <c r="X333" i="9" s="1"/>
  <c r="V341" i="9"/>
  <c r="W341" i="9" s="1"/>
  <c r="X341" i="9" s="1"/>
  <c r="V397" i="9"/>
  <c r="W397" i="9" s="1"/>
  <c r="X397" i="9" s="1"/>
  <c r="V272" i="9"/>
  <c r="W272" i="9" s="1"/>
  <c r="X272" i="9" s="1"/>
  <c r="V296" i="9"/>
  <c r="W296" i="9" s="1"/>
  <c r="X296" i="9" s="1"/>
  <c r="V288" i="9"/>
  <c r="W288" i="9" s="1"/>
  <c r="X288" i="9" s="1"/>
  <c r="X249" i="9"/>
  <c r="V378" i="9"/>
  <c r="W378" i="9" s="1"/>
  <c r="X378" i="9" s="1"/>
  <c r="V343" i="9"/>
  <c r="W343" i="9" s="1"/>
  <c r="X343" i="9" s="1"/>
  <c r="V295" i="9"/>
  <c r="W295" i="9" s="1"/>
  <c r="X295" i="9" s="1"/>
  <c r="V285" i="9"/>
  <c r="W285" i="9" s="1"/>
  <c r="X285" i="9" s="1"/>
  <c r="V344" i="9"/>
  <c r="W344" i="9" s="1"/>
  <c r="X344" i="9" s="1"/>
  <c r="V307" i="9"/>
  <c r="W307" i="9" s="1"/>
  <c r="X307" i="9" s="1"/>
  <c r="V284" i="9"/>
  <c r="V268" i="9"/>
  <c r="W268" i="9" s="1"/>
  <c r="X268" i="9" s="1"/>
  <c r="V238" i="9"/>
  <c r="W238" i="9" s="1"/>
  <c r="X238" i="9" s="1"/>
  <c r="V221" i="9"/>
  <c r="V220" i="9"/>
  <c r="W220" i="9" s="1"/>
  <c r="X220" i="9" s="1"/>
  <c r="FN79" i="6"/>
  <c r="V276" i="9"/>
  <c r="W276" i="9" s="1"/>
  <c r="X276" i="9" s="1"/>
  <c r="V270" i="9"/>
  <c r="W270" i="9" s="1"/>
  <c r="X270" i="9" s="1"/>
  <c r="V254" i="9"/>
  <c r="W254" i="9" s="1"/>
  <c r="X254" i="9" s="1"/>
  <c r="V230" i="9"/>
  <c r="W230" i="9" s="1"/>
  <c r="X230" i="9" s="1"/>
  <c r="C102" i="9"/>
  <c r="AA102" i="9" s="1"/>
  <c r="D301" i="9"/>
  <c r="AE301" i="9" s="1"/>
  <c r="V271" i="9"/>
  <c r="W271" i="9" s="1"/>
  <c r="X271" i="9" s="1"/>
  <c r="V248" i="9"/>
  <c r="W248" i="9" s="1"/>
  <c r="X248" i="9" s="1"/>
  <c r="V233" i="9"/>
  <c r="W233" i="9" s="1"/>
  <c r="X233" i="9" s="1"/>
  <c r="V231" i="9"/>
  <c r="W231" i="9" s="1"/>
  <c r="X231" i="9" s="1"/>
  <c r="V216" i="9"/>
  <c r="W216" i="9" s="1"/>
  <c r="X216" i="9" s="1"/>
  <c r="EE83" i="6"/>
  <c r="D102" i="9"/>
  <c r="AE102" i="9" s="1"/>
  <c r="V265" i="9"/>
  <c r="W265" i="9" s="1"/>
  <c r="X265" i="9" s="1"/>
  <c r="V264" i="9"/>
  <c r="W264" i="9" s="1"/>
  <c r="X264" i="9" s="1"/>
  <c r="V257" i="9"/>
  <c r="W257" i="9" s="1"/>
  <c r="X257" i="9" s="1"/>
  <c r="V255" i="9"/>
  <c r="W255" i="9" s="1"/>
  <c r="X255" i="9" s="1"/>
  <c r="FG83" i="6"/>
  <c r="X256" i="9"/>
  <c r="V243" i="9"/>
  <c r="V338" i="9"/>
  <c r="W338" i="9" s="1"/>
  <c r="X338" i="9" s="1"/>
  <c r="V275" i="9"/>
  <c r="W275" i="9" s="1"/>
  <c r="X275" i="9" s="1"/>
  <c r="FN83" i="6"/>
  <c r="V306" i="9"/>
  <c r="W306" i="9" s="1"/>
  <c r="X306" i="9" s="1"/>
  <c r="V330" i="9"/>
  <c r="W330" i="9" s="1"/>
  <c r="X330" i="9" s="1"/>
  <c r="V362" i="9"/>
  <c r="W362" i="9" s="1"/>
  <c r="X362" i="9" s="1"/>
  <c r="V368" i="9"/>
  <c r="W368" i="9" s="1"/>
  <c r="X368" i="9" s="1"/>
  <c r="V386" i="9"/>
  <c r="W386" i="9" s="1"/>
  <c r="X386" i="9" s="1"/>
  <c r="GM83" i="6"/>
  <c r="V304" i="9"/>
  <c r="W304" i="9" s="1"/>
  <c r="X304" i="9" s="1"/>
  <c r="V324" i="9"/>
  <c r="W324" i="9" s="1"/>
  <c r="X324" i="9" s="1"/>
  <c r="GD85" i="6"/>
  <c r="HE85" i="6"/>
  <c r="FX85" i="6"/>
  <c r="HI85" i="6"/>
  <c r="GM85" i="6"/>
  <c r="GO85" i="6"/>
  <c r="GS85" i="6"/>
  <c r="GU85" i="6"/>
  <c r="EF87" i="6"/>
  <c r="FZ85" i="6"/>
  <c r="GQ85" i="6"/>
  <c r="HG85" i="6"/>
  <c r="GB85" i="6"/>
  <c r="V389" i="9"/>
  <c r="W389" i="9" s="1"/>
  <c r="X389" i="9" s="1"/>
  <c r="V390" i="9"/>
  <c r="W390" i="9" s="1"/>
  <c r="X390" i="9" s="1"/>
  <c r="V388" i="9"/>
  <c r="W388" i="9" s="1"/>
  <c r="X388" i="9" s="1"/>
  <c r="V383" i="9"/>
  <c r="W383" i="9" s="1"/>
  <c r="X383" i="9" s="1"/>
  <c r="V384" i="9"/>
  <c r="W384" i="9" s="1"/>
  <c r="X384" i="9" s="1"/>
  <c r="V392" i="9"/>
  <c r="W392" i="9" s="1"/>
  <c r="X392" i="9" s="1"/>
  <c r="V394" i="9"/>
  <c r="W394" i="9" s="1"/>
  <c r="X394" i="9" s="1"/>
  <c r="V373" i="9"/>
  <c r="W373" i="9" s="1"/>
  <c r="X373" i="9" s="1"/>
  <c r="V381" i="9"/>
  <c r="W381" i="9" s="1"/>
  <c r="X381" i="9" s="1"/>
  <c r="V382" i="9"/>
  <c r="W382" i="9" s="1"/>
  <c r="X382" i="9" s="1"/>
  <c r="V375" i="9"/>
  <c r="W375" i="9" s="1"/>
  <c r="X375" i="9" s="1"/>
  <c r="V367" i="9"/>
  <c r="W367" i="9" s="1"/>
  <c r="X367" i="9" s="1"/>
  <c r="V376" i="9"/>
  <c r="W376" i="9" s="1"/>
  <c r="X376" i="9" s="1"/>
  <c r="V354" i="9"/>
  <c r="W354" i="9" s="1"/>
  <c r="X354" i="9" s="1"/>
  <c r="V356" i="9"/>
  <c r="W356" i="9" s="1"/>
  <c r="X356" i="9" s="1"/>
  <c r="V357" i="9"/>
  <c r="W357" i="9" s="1"/>
  <c r="X357" i="9" s="1"/>
  <c r="V364" i="9"/>
  <c r="W364" i="9" s="1"/>
  <c r="X364" i="9" s="1"/>
  <c r="V365" i="9"/>
  <c r="W365" i="9" s="1"/>
  <c r="X365" i="9" s="1"/>
  <c r="V358" i="9"/>
  <c r="W358" i="9" s="1"/>
  <c r="X358" i="9" s="1"/>
  <c r="V359" i="9"/>
  <c r="W359" i="9" s="1"/>
  <c r="X359" i="9" s="1"/>
  <c r="V366" i="9"/>
  <c r="W366" i="9" s="1"/>
  <c r="X366" i="9" s="1"/>
  <c r="V360" i="9"/>
  <c r="W360" i="9" s="1"/>
  <c r="X360" i="9" s="1"/>
  <c r="V348" i="9"/>
  <c r="W348" i="9" s="1"/>
  <c r="X348" i="9" s="1"/>
  <c r="V342" i="9"/>
  <c r="W342" i="9" s="1"/>
  <c r="X342" i="9" s="1"/>
  <c r="V335" i="9"/>
  <c r="W335" i="9" s="1"/>
  <c r="X335" i="9" s="1"/>
  <c r="V336" i="9"/>
  <c r="W336" i="9" s="1"/>
  <c r="X336" i="9" s="1"/>
  <c r="V337" i="9"/>
  <c r="W337" i="9" s="1"/>
  <c r="X337" i="9" s="1"/>
  <c r="V334" i="9"/>
  <c r="W334" i="9" s="1"/>
  <c r="X334" i="9" s="1"/>
  <c r="V326" i="9"/>
  <c r="W326" i="9" s="1"/>
  <c r="X326" i="9" s="1"/>
  <c r="V318" i="9"/>
  <c r="W318" i="9" s="1"/>
  <c r="X318" i="9" s="1"/>
  <c r="V311" i="9"/>
  <c r="W311" i="9" s="1"/>
  <c r="X311" i="9" s="1"/>
  <c r="V303" i="9"/>
  <c r="W303" i="9" s="1"/>
  <c r="X303" i="9" s="1"/>
  <c r="V314" i="9"/>
  <c r="W314" i="9" s="1"/>
  <c r="X314" i="9" s="1"/>
  <c r="V316" i="9"/>
  <c r="W316" i="9" s="1"/>
  <c r="X316" i="9" s="1"/>
  <c r="V308" i="9"/>
  <c r="W308" i="9" s="1"/>
  <c r="X308" i="9" s="1"/>
  <c r="V309" i="9"/>
  <c r="W309" i="9" s="1"/>
  <c r="X309" i="9" s="1"/>
  <c r="V317" i="9"/>
  <c r="W317" i="9" s="1"/>
  <c r="X317" i="9" s="1"/>
  <c r="V302" i="9"/>
  <c r="W302" i="9" s="1"/>
  <c r="X302" i="9" s="1"/>
  <c r="V289" i="9"/>
  <c r="W289" i="9" s="1"/>
  <c r="X289" i="9" s="1"/>
  <c r="V293" i="9"/>
  <c r="W293" i="9" s="1"/>
  <c r="X293" i="9" s="1"/>
  <c r="V292" i="9"/>
  <c r="W292" i="9" s="1"/>
  <c r="X292" i="9" s="1"/>
  <c r="V287" i="9"/>
  <c r="W287" i="9" s="1"/>
  <c r="X287" i="9" s="1"/>
  <c r="V286" i="9"/>
  <c r="W286" i="9" s="1"/>
  <c r="X286" i="9" s="1"/>
  <c r="V290" i="9"/>
  <c r="W290" i="9" s="1"/>
  <c r="X290" i="9" s="1"/>
  <c r="V294" i="9"/>
  <c r="W294" i="9" s="1"/>
  <c r="X294" i="9" s="1"/>
  <c r="V298" i="9"/>
  <c r="W298" i="9" s="1"/>
  <c r="X298" i="9" s="1"/>
  <c r="V279" i="9"/>
  <c r="W279" i="9" s="1"/>
  <c r="X279" i="9" s="1"/>
  <c r="V282" i="9"/>
  <c r="W282" i="9" s="1"/>
  <c r="X282" i="9" s="1"/>
  <c r="V278" i="9"/>
  <c r="W278" i="9" s="1"/>
  <c r="X278" i="9" s="1"/>
  <c r="V274" i="9"/>
  <c r="W274" i="9" s="1"/>
  <c r="X274" i="9" s="1"/>
  <c r="V263" i="9"/>
  <c r="W263" i="9" s="1"/>
  <c r="X263" i="9" s="1"/>
  <c r="V262" i="9"/>
  <c r="W262" i="9" s="1"/>
  <c r="X262" i="9" s="1"/>
  <c r="V258" i="9"/>
  <c r="W258" i="9" s="1"/>
  <c r="X258" i="9" s="1"/>
  <c r="V267" i="9"/>
  <c r="W267" i="9" s="1"/>
  <c r="X267" i="9" s="1"/>
  <c r="V266" i="9"/>
  <c r="W266" i="9" s="1"/>
  <c r="X266" i="9" s="1"/>
  <c r="W243" i="9"/>
  <c r="X243" i="9" s="1"/>
  <c r="V239" i="9"/>
  <c r="W239" i="9" s="1"/>
  <c r="X239" i="9" s="1"/>
  <c r="V242" i="9"/>
  <c r="W242" i="9" s="1"/>
  <c r="X242" i="9" s="1"/>
  <c r="V247" i="9"/>
  <c r="W247" i="9" s="1"/>
  <c r="X247" i="9" s="1"/>
  <c r="V246" i="9"/>
  <c r="W246" i="9" s="1"/>
  <c r="X246" i="9" s="1"/>
  <c r="V240" i="9"/>
  <c r="W240" i="9" s="1"/>
  <c r="X240" i="9" s="1"/>
  <c r="V228" i="9"/>
  <c r="W228" i="9" s="1"/>
  <c r="X228" i="9" s="1"/>
  <c r="V224" i="9"/>
  <c r="W224" i="9" s="1"/>
  <c r="X224" i="9" s="1"/>
  <c r="V223" i="9"/>
  <c r="W223" i="9" s="1"/>
  <c r="X223" i="9" s="1"/>
  <c r="V222" i="9"/>
  <c r="W222" i="9" s="1"/>
  <c r="X222" i="9" s="1"/>
  <c r="V234" i="9"/>
  <c r="W234" i="9" s="1"/>
  <c r="X234" i="9" s="1"/>
  <c r="V205" i="9"/>
  <c r="W205" i="9" s="1"/>
  <c r="X205" i="9" s="1"/>
  <c r="V204" i="9"/>
  <c r="W204" i="9" s="1"/>
  <c r="X204" i="9" s="1"/>
  <c r="V207" i="9"/>
  <c r="W207" i="9" s="1"/>
  <c r="X207" i="9" s="1"/>
  <c r="V206" i="9"/>
  <c r="W206" i="9" s="1"/>
  <c r="X206" i="9" s="1"/>
  <c r="V208" i="9"/>
  <c r="W208" i="9" s="1"/>
  <c r="X208" i="9" s="1"/>
  <c r="V218" i="9"/>
  <c r="W218" i="9" s="1"/>
  <c r="X218" i="9" s="1"/>
  <c r="V215" i="9"/>
  <c r="W215" i="9" s="1"/>
  <c r="X215" i="9" s="1"/>
  <c r="V214" i="9"/>
  <c r="W214" i="9" s="1"/>
  <c r="X214" i="9" s="1"/>
  <c r="V213" i="9"/>
  <c r="W213" i="9" s="1"/>
  <c r="X213" i="9" s="1"/>
  <c r="V212" i="9"/>
  <c r="W212" i="9" s="1"/>
  <c r="X212" i="9" s="1"/>
  <c r="V209" i="9"/>
  <c r="W209" i="9" s="1"/>
  <c r="X209" i="9" s="1"/>
  <c r="V210" i="9"/>
  <c r="W210" i="9" s="1"/>
  <c r="X210" i="9" s="1"/>
  <c r="V211" i="9"/>
  <c r="W211" i="9" s="1"/>
  <c r="X211" i="9" s="1"/>
  <c r="Y391" i="9"/>
  <c r="V393" i="9"/>
  <c r="W393" i="9" s="1"/>
  <c r="X393" i="9" s="1"/>
  <c r="V387" i="9"/>
  <c r="W387" i="9" s="1"/>
  <c r="X387" i="9" s="1"/>
  <c r="V374" i="9"/>
  <c r="W374" i="9" s="1"/>
  <c r="X374" i="9" s="1"/>
  <c r="V369" i="9"/>
  <c r="W369" i="9" s="1"/>
  <c r="X369" i="9" s="1"/>
  <c r="W372" i="9"/>
  <c r="X372" i="9" s="1"/>
  <c r="V379" i="9"/>
  <c r="W379" i="9" s="1"/>
  <c r="X379" i="9" s="1"/>
  <c r="V377" i="9"/>
  <c r="W377" i="9" s="1"/>
  <c r="X377" i="9" s="1"/>
  <c r="V355" i="9"/>
  <c r="W355" i="9" s="1"/>
  <c r="X355" i="9" s="1"/>
  <c r="Y351" i="9"/>
  <c r="V351" i="9" s="1"/>
  <c r="Y350" i="9"/>
  <c r="V350" i="9" s="1"/>
  <c r="V353" i="9"/>
  <c r="W353" i="9" s="1"/>
  <c r="X353" i="9" s="1"/>
  <c r="V363" i="9"/>
  <c r="W363" i="9" s="1"/>
  <c r="X363" i="9" s="1"/>
  <c r="V339" i="9"/>
  <c r="W339" i="9" s="1"/>
  <c r="X339" i="9" s="1"/>
  <c r="W346" i="9"/>
  <c r="X346" i="9" s="1"/>
  <c r="V328" i="9"/>
  <c r="W328" i="9" s="1"/>
  <c r="X328" i="9" s="1"/>
  <c r="V329" i="9"/>
  <c r="W329" i="9" s="1"/>
  <c r="X329" i="9" s="1"/>
  <c r="V323" i="9"/>
  <c r="W323" i="9" s="1"/>
  <c r="X323" i="9" s="1"/>
  <c r="W320" i="9"/>
  <c r="X320" i="9" s="1"/>
  <c r="Y310" i="9"/>
  <c r="V305" i="9"/>
  <c r="W305" i="9" s="1"/>
  <c r="X305" i="9" s="1"/>
  <c r="V315" i="9"/>
  <c r="W315" i="9" s="1"/>
  <c r="X315" i="9" s="1"/>
  <c r="V313" i="9"/>
  <c r="W313" i="9" s="1"/>
  <c r="X313" i="9" s="1"/>
  <c r="W284" i="9"/>
  <c r="X284" i="9" s="1"/>
  <c r="Y283" i="9"/>
  <c r="V283" i="9" s="1"/>
  <c r="Y291" i="9"/>
  <c r="V291" i="9" s="1"/>
  <c r="V252" i="9"/>
  <c r="W252" i="9" s="1"/>
  <c r="X252" i="9" s="1"/>
  <c r="Y251" i="9"/>
  <c r="V251" i="9" s="1"/>
  <c r="Y260" i="9"/>
  <c r="V260" i="9" s="1"/>
  <c r="Y259" i="9"/>
  <c r="Y227" i="9"/>
  <c r="V227" i="9" s="1"/>
  <c r="W221" i="9"/>
  <c r="X221" i="9" s="1"/>
  <c r="Y219" i="9"/>
  <c r="V219" i="9" s="1"/>
  <c r="Y217" i="9"/>
  <c r="V217" i="9" s="1"/>
  <c r="V391" i="9" l="1"/>
  <c r="W391" i="9" s="1"/>
  <c r="X391" i="9" s="1"/>
  <c r="W351" i="9"/>
  <c r="X351" i="9" s="1"/>
  <c r="W350" i="9"/>
  <c r="X350" i="9" s="1"/>
  <c r="V310" i="9"/>
  <c r="W310" i="9" s="1"/>
  <c r="X310" i="9" s="1"/>
  <c r="W291" i="9"/>
  <c r="X291" i="9" s="1"/>
  <c r="W283" i="9"/>
  <c r="X283" i="9" s="1"/>
  <c r="W260" i="9"/>
  <c r="X260" i="9" s="1"/>
  <c r="V259" i="9"/>
  <c r="W259" i="9" s="1"/>
  <c r="X259" i="9" s="1"/>
  <c r="W251" i="9"/>
  <c r="X251" i="9" s="1"/>
  <c r="W227" i="9"/>
  <c r="X227" i="9" s="1"/>
  <c r="W219" i="9"/>
  <c r="X219" i="9" s="1"/>
  <c r="W217" i="9"/>
  <c r="X217" i="9" s="1"/>
  <c r="C3" i="9" l="1"/>
  <c r="AA3" i="9" s="1"/>
  <c r="A19" i="9"/>
  <c r="A18" i="9"/>
  <c r="A17" i="9"/>
  <c r="A16" i="9"/>
  <c r="A15" i="9"/>
  <c r="A14" i="9"/>
  <c r="A13" i="9"/>
  <c r="A12" i="9"/>
  <c r="A11" i="9"/>
  <c r="A10" i="9"/>
  <c r="A9" i="9"/>
  <c r="A8" i="9"/>
  <c r="A7" i="9"/>
  <c r="A6" i="9"/>
  <c r="A4" i="9"/>
  <c r="G42" i="10"/>
  <c r="G41" i="10"/>
  <c r="G40" i="10"/>
  <c r="G39" i="10"/>
  <c r="G38" i="10"/>
  <c r="G37" i="10"/>
  <c r="B42" i="10"/>
  <c r="B41" i="10"/>
  <c r="B40" i="10"/>
  <c r="B39" i="10"/>
  <c r="B38" i="10"/>
  <c r="B37" i="10"/>
  <c r="Z3" i="9"/>
  <c r="K16" i="10"/>
  <c r="C93" i="6" s="1"/>
  <c r="K17" i="10"/>
  <c r="C97" i="6" s="1"/>
  <c r="K18" i="10"/>
  <c r="C101" i="6" s="1"/>
  <c r="K19" i="10"/>
  <c r="C105" i="6" s="1"/>
  <c r="K20" i="10"/>
  <c r="C109" i="6" s="1"/>
  <c r="K21" i="10"/>
  <c r="C113" i="6" s="1"/>
  <c r="K22" i="10"/>
  <c r="C117" i="6" s="1"/>
  <c r="K23" i="10"/>
  <c r="C121" i="6" s="1"/>
  <c r="K24" i="10"/>
  <c r="C125" i="6" s="1"/>
  <c r="K25" i="10"/>
  <c r="C129" i="6" s="1"/>
  <c r="K26" i="10"/>
  <c r="C133" i="6" s="1"/>
  <c r="K27" i="10"/>
  <c r="C137" i="6" s="1"/>
  <c r="K28" i="10"/>
  <c r="C141" i="6" s="1"/>
  <c r="K29" i="10"/>
  <c r="C145" i="6" s="1"/>
  <c r="K30" i="10"/>
  <c r="C149" i="6" s="1"/>
  <c r="K15" i="10"/>
  <c r="C89" i="6" s="1"/>
  <c r="J15" i="10"/>
  <c r="H15" i="10"/>
  <c r="G14" i="10"/>
  <c r="AY27" i="18"/>
  <c r="AY2" i="18"/>
  <c r="F13" i="10"/>
  <c r="J13" i="10"/>
  <c r="I13" i="10"/>
  <c r="H13" i="10"/>
  <c r="G13" i="10"/>
  <c r="B13" i="10"/>
  <c r="C16" i="10"/>
  <c r="C17" i="10"/>
  <c r="C18" i="10"/>
  <c r="C19" i="10"/>
  <c r="C20" i="10"/>
  <c r="C21" i="10"/>
  <c r="C22" i="10"/>
  <c r="C23" i="10"/>
  <c r="C24" i="10"/>
  <c r="C25" i="10"/>
  <c r="C26" i="10"/>
  <c r="C27" i="10"/>
  <c r="C28" i="10"/>
  <c r="C29" i="10"/>
  <c r="C30" i="10"/>
  <c r="C15" i="10"/>
  <c r="B16" i="10"/>
  <c r="B17" i="10"/>
  <c r="B18" i="10"/>
  <c r="B19" i="10"/>
  <c r="B20" i="10"/>
  <c r="B21" i="10"/>
  <c r="B22" i="10"/>
  <c r="B23" i="10"/>
  <c r="B24" i="10"/>
  <c r="B25" i="10"/>
  <c r="B26" i="10"/>
  <c r="B27" i="10"/>
  <c r="B28" i="10"/>
  <c r="B29" i="10"/>
  <c r="B30" i="10"/>
  <c r="B15" i="10"/>
  <c r="AY21" i="18"/>
  <c r="AX21" i="18"/>
  <c r="AY20" i="18"/>
  <c r="AX20" i="18"/>
  <c r="AY19" i="18"/>
  <c r="AX19" i="18"/>
  <c r="AY18" i="18"/>
  <c r="AX18" i="18"/>
  <c r="AY17" i="18"/>
  <c r="AX17" i="18"/>
  <c r="AY16" i="18"/>
  <c r="AX16" i="18"/>
  <c r="AY15" i="18"/>
  <c r="AX15" i="18"/>
  <c r="AY14" i="18"/>
  <c r="AX14" i="18"/>
  <c r="AY13" i="18"/>
  <c r="AX13" i="18"/>
  <c r="AY12" i="18"/>
  <c r="AX12" i="18"/>
  <c r="AY11" i="18"/>
  <c r="AX11" i="18"/>
  <c r="AY10" i="18"/>
  <c r="AX10" i="18"/>
  <c r="AY9" i="18"/>
  <c r="AX9" i="18"/>
  <c r="AY8" i="18"/>
  <c r="AX8" i="18"/>
  <c r="AY7" i="18"/>
  <c r="AX7" i="18"/>
  <c r="AY6" i="18"/>
  <c r="AX6" i="18"/>
  <c r="I15" i="10"/>
  <c r="O42" i="10" l="1"/>
  <c r="ER7" i="6"/>
  <c r="BC2" i="6" s="1"/>
  <c r="ER84" i="6"/>
  <c r="FL84" i="6"/>
  <c r="FL86" i="6" s="1"/>
  <c r="ET84" i="6"/>
  <c r="ET7" i="6"/>
  <c r="BI2" i="6" s="1"/>
  <c r="EV84" i="6"/>
  <c r="EV7" i="6"/>
  <c r="BO2" i="6" s="1"/>
  <c r="EH84" i="6"/>
  <c r="O37" i="10"/>
  <c r="FG84" i="6"/>
  <c r="FG86" i="6" s="1"/>
  <c r="EX84" i="6"/>
  <c r="EX7" i="6"/>
  <c r="BU2" i="6" s="1"/>
  <c r="FH84" i="6"/>
  <c r="FH86" i="6" s="1"/>
  <c r="EJ7" i="6"/>
  <c r="AD2" i="6" s="1"/>
  <c r="EJ84" i="6"/>
  <c r="O38" i="10"/>
  <c r="EZ84" i="6"/>
  <c r="EZ7" i="6"/>
  <c r="CA2" i="6" s="1"/>
  <c r="FI84" i="6"/>
  <c r="FI86" i="6" s="1"/>
  <c r="EL7" i="6"/>
  <c r="AK2" i="6" s="1"/>
  <c r="O39" i="10"/>
  <c r="EL84" i="6"/>
  <c r="FB7" i="6"/>
  <c r="CG2" i="6" s="1"/>
  <c r="FB84" i="6"/>
  <c r="FJ84" i="6"/>
  <c r="FJ86" i="6" s="1"/>
  <c r="EN7" i="6"/>
  <c r="AQ2" i="6" s="1"/>
  <c r="O40" i="10"/>
  <c r="EN84" i="6"/>
  <c r="FD7" i="6"/>
  <c r="CM2" i="6" s="1"/>
  <c r="FD84" i="6"/>
  <c r="O41" i="10"/>
  <c r="FK84" i="6"/>
  <c r="FK86" i="6" s="1"/>
  <c r="EP7" i="6"/>
  <c r="AW2" i="6" s="1"/>
  <c r="EP84" i="6"/>
  <c r="EV8" i="6"/>
  <c r="EH8" i="6"/>
  <c r="G101" i="9"/>
  <c r="G2" i="9"/>
  <c r="HA84" i="6" l="1"/>
  <c r="GB84" i="6"/>
  <c r="FZ84" i="6"/>
  <c r="GY84" i="6"/>
  <c r="GQ84" i="6"/>
  <c r="FR84" i="6"/>
  <c r="HC84" i="6"/>
  <c r="GD84" i="6"/>
  <c r="GO84" i="6"/>
  <c r="FP84" i="6"/>
  <c r="GW84" i="6"/>
  <c r="FX84" i="6"/>
  <c r="GJ84" i="6"/>
  <c r="HI84" i="6"/>
  <c r="FV84" i="6"/>
  <c r="GU84" i="6"/>
  <c r="HE84" i="6"/>
  <c r="GF84" i="6"/>
  <c r="FT84" i="6"/>
  <c r="GS84" i="6"/>
  <c r="GH84" i="6"/>
  <c r="HG84" i="6"/>
  <c r="GM84" i="6"/>
  <c r="FN84" i="6"/>
  <c r="AH159" i="6"/>
  <c r="AH5" i="6"/>
  <c r="C72" i="6"/>
  <c r="C68" i="6"/>
  <c r="C64" i="6"/>
  <c r="C60" i="6"/>
  <c r="C56" i="6"/>
  <c r="C52" i="6"/>
  <c r="C48" i="6"/>
  <c r="C44" i="6"/>
  <c r="C40" i="6"/>
  <c r="C36" i="6"/>
  <c r="C32" i="6"/>
  <c r="C28" i="6"/>
  <c r="C24" i="6"/>
  <c r="C20" i="6"/>
  <c r="C16" i="6"/>
  <c r="C12" i="6"/>
  <c r="AH395" i="6" l="1"/>
  <c r="AH84" i="6"/>
  <c r="AI198" i="9"/>
  <c r="AH198" i="9"/>
  <c r="AG198" i="9"/>
  <c r="AF198" i="9"/>
  <c r="AE198" i="9"/>
  <c r="AA198" i="9"/>
  <c r="Z198" i="9"/>
  <c r="Y198" i="9"/>
  <c r="AI197" i="9"/>
  <c r="AH197" i="9"/>
  <c r="AG197" i="9"/>
  <c r="AF197" i="9"/>
  <c r="AE197" i="9"/>
  <c r="AA197" i="9"/>
  <c r="Z197" i="9"/>
  <c r="Y197" i="9"/>
  <c r="AI196" i="9"/>
  <c r="AH196" i="9"/>
  <c r="AG196" i="9"/>
  <c r="AF196" i="9"/>
  <c r="AE196" i="9"/>
  <c r="AA196" i="9"/>
  <c r="Z196" i="9"/>
  <c r="Y196" i="9"/>
  <c r="AI195" i="9"/>
  <c r="AH195" i="9"/>
  <c r="AG195" i="9"/>
  <c r="AF195" i="9"/>
  <c r="AE195" i="9"/>
  <c r="AA195" i="9"/>
  <c r="Z195" i="9"/>
  <c r="Y195" i="9"/>
  <c r="AI194" i="9"/>
  <c r="AH194" i="9"/>
  <c r="AG194" i="9"/>
  <c r="AF194" i="9"/>
  <c r="AE194" i="9"/>
  <c r="AA194" i="9"/>
  <c r="Z194" i="9"/>
  <c r="Y194" i="9"/>
  <c r="AI193" i="9"/>
  <c r="AH193" i="9"/>
  <c r="AG193" i="9"/>
  <c r="AF193" i="9"/>
  <c r="AE193" i="9"/>
  <c r="AA193" i="9"/>
  <c r="Z193" i="9"/>
  <c r="Y193" i="9"/>
  <c r="AI192" i="9"/>
  <c r="AH192" i="9"/>
  <c r="AG192" i="9"/>
  <c r="AF192" i="9"/>
  <c r="AE192" i="9"/>
  <c r="AA192" i="9"/>
  <c r="Z192" i="9"/>
  <c r="Y192" i="9"/>
  <c r="AI191" i="9"/>
  <c r="AH191" i="9"/>
  <c r="AG191" i="9"/>
  <c r="AF191" i="9"/>
  <c r="AE191" i="9"/>
  <c r="AA191" i="9"/>
  <c r="Z191" i="9"/>
  <c r="Y191" i="9"/>
  <c r="AI190" i="9"/>
  <c r="AH190" i="9"/>
  <c r="AG190" i="9"/>
  <c r="AF190" i="9"/>
  <c r="AE190" i="9"/>
  <c r="AA190" i="9"/>
  <c r="Z190" i="9"/>
  <c r="Y190" i="9"/>
  <c r="AI189" i="9"/>
  <c r="AH189" i="9"/>
  <c r="AG189" i="9"/>
  <c r="AF189" i="9"/>
  <c r="AE189" i="9"/>
  <c r="AA189" i="9"/>
  <c r="Z189" i="9"/>
  <c r="Y189" i="9"/>
  <c r="AI188" i="9"/>
  <c r="AH188" i="9"/>
  <c r="AG188" i="9"/>
  <c r="AF188" i="9"/>
  <c r="AE188" i="9"/>
  <c r="AA188" i="9"/>
  <c r="Z188" i="9"/>
  <c r="Y188" i="9"/>
  <c r="AI187" i="9"/>
  <c r="AH187" i="9"/>
  <c r="AG187" i="9"/>
  <c r="AF187" i="9"/>
  <c r="AE187" i="9"/>
  <c r="AA187" i="9"/>
  <c r="Z187" i="9"/>
  <c r="Y187" i="9"/>
  <c r="AI186" i="9"/>
  <c r="AH186" i="9"/>
  <c r="AG186" i="9"/>
  <c r="AF186" i="9"/>
  <c r="AE186" i="9"/>
  <c r="AA186" i="9"/>
  <c r="Z186" i="9"/>
  <c r="Y186" i="9"/>
  <c r="AI185" i="9"/>
  <c r="AH185" i="9"/>
  <c r="AG185" i="9"/>
  <c r="AF185" i="9"/>
  <c r="AE185" i="9"/>
  <c r="AA185" i="9"/>
  <c r="Z185" i="9"/>
  <c r="Y185" i="9"/>
  <c r="AI184" i="9"/>
  <c r="AH184" i="9"/>
  <c r="AG184" i="9"/>
  <c r="AF184" i="9"/>
  <c r="AE184" i="9"/>
  <c r="AA184" i="9"/>
  <c r="Z184" i="9"/>
  <c r="Y184" i="9"/>
  <c r="AI183" i="9"/>
  <c r="AH183" i="9"/>
  <c r="AG183" i="9"/>
  <c r="AF183" i="9"/>
  <c r="AE183" i="9"/>
  <c r="AA183" i="9"/>
  <c r="Z183" i="9"/>
  <c r="Y183" i="9"/>
  <c r="AI182" i="9"/>
  <c r="AH182" i="9"/>
  <c r="AG182" i="9"/>
  <c r="AF182" i="9"/>
  <c r="AE182" i="9"/>
  <c r="AA182" i="9"/>
  <c r="Z182" i="9"/>
  <c r="Y182" i="9"/>
  <c r="AI181" i="9"/>
  <c r="AH181" i="9"/>
  <c r="AG181" i="9"/>
  <c r="AF181" i="9"/>
  <c r="AE181" i="9"/>
  <c r="AA181" i="9"/>
  <c r="Z181" i="9"/>
  <c r="Y181" i="9"/>
  <c r="AI180" i="9"/>
  <c r="AH180" i="9"/>
  <c r="AG180" i="9"/>
  <c r="AF180" i="9"/>
  <c r="AE180" i="9"/>
  <c r="AA180" i="9"/>
  <c r="Z180" i="9"/>
  <c r="Y180" i="9"/>
  <c r="AI179" i="9"/>
  <c r="AH179" i="9"/>
  <c r="AG179" i="9"/>
  <c r="AF179" i="9"/>
  <c r="AE179" i="9"/>
  <c r="AA179" i="9"/>
  <c r="Z179" i="9"/>
  <c r="Y179" i="9"/>
  <c r="AI178" i="9"/>
  <c r="AH178" i="9"/>
  <c r="AG178" i="9"/>
  <c r="AF178" i="9"/>
  <c r="AE178" i="9"/>
  <c r="AA178" i="9"/>
  <c r="Z178" i="9"/>
  <c r="Y178" i="9"/>
  <c r="AI177" i="9"/>
  <c r="AH177" i="9"/>
  <c r="AG177" i="9"/>
  <c r="AF177" i="9"/>
  <c r="AE177" i="9"/>
  <c r="AA177" i="9"/>
  <c r="Z177" i="9"/>
  <c r="Y177" i="9"/>
  <c r="AI176" i="9"/>
  <c r="AH176" i="9"/>
  <c r="AG176" i="9"/>
  <c r="AF176" i="9"/>
  <c r="AE176" i="9"/>
  <c r="AA176" i="9"/>
  <c r="Z176" i="9"/>
  <c r="Y176" i="9"/>
  <c r="AI175" i="9"/>
  <c r="AH175" i="9"/>
  <c r="AG175" i="9"/>
  <c r="AF175" i="9"/>
  <c r="AE175" i="9"/>
  <c r="AA175" i="9"/>
  <c r="Z175" i="9"/>
  <c r="Y175" i="9"/>
  <c r="AI174" i="9"/>
  <c r="AH174" i="9"/>
  <c r="AG174" i="9"/>
  <c r="AF174" i="9"/>
  <c r="AE174" i="9"/>
  <c r="AA174" i="9"/>
  <c r="Z174" i="9"/>
  <c r="Y174" i="9"/>
  <c r="AI173" i="9"/>
  <c r="AH173" i="9"/>
  <c r="AG173" i="9"/>
  <c r="AF173" i="9"/>
  <c r="AE173" i="9"/>
  <c r="AA173" i="9"/>
  <c r="Z173" i="9"/>
  <c r="Y173" i="9"/>
  <c r="AI172" i="9"/>
  <c r="AH172" i="9"/>
  <c r="AG172" i="9"/>
  <c r="AF172" i="9"/>
  <c r="AE172" i="9"/>
  <c r="AA172" i="9"/>
  <c r="Z172" i="9"/>
  <c r="Y172" i="9"/>
  <c r="AI171" i="9"/>
  <c r="AH171" i="9"/>
  <c r="AG171" i="9"/>
  <c r="AF171" i="9"/>
  <c r="AE171" i="9"/>
  <c r="AA171" i="9"/>
  <c r="Z171" i="9"/>
  <c r="Y171" i="9"/>
  <c r="AI170" i="9"/>
  <c r="AH170" i="9"/>
  <c r="AG170" i="9"/>
  <c r="AF170" i="9"/>
  <c r="AE170" i="9"/>
  <c r="AA170" i="9"/>
  <c r="Z170" i="9"/>
  <c r="Y170" i="9"/>
  <c r="AI169" i="9"/>
  <c r="AH169" i="9"/>
  <c r="AG169" i="9"/>
  <c r="AF169" i="9"/>
  <c r="AE169" i="9"/>
  <c r="AA169" i="9"/>
  <c r="Z169" i="9"/>
  <c r="Y169" i="9"/>
  <c r="AI168" i="9"/>
  <c r="AH168" i="9"/>
  <c r="AG168" i="9"/>
  <c r="AF168" i="9"/>
  <c r="AE168" i="9"/>
  <c r="AA168" i="9"/>
  <c r="Z168" i="9"/>
  <c r="Y168" i="9"/>
  <c r="AI167" i="9"/>
  <c r="AH167" i="9"/>
  <c r="AG167" i="9"/>
  <c r="AF167" i="9"/>
  <c r="AE167" i="9"/>
  <c r="AA167" i="9"/>
  <c r="Z167" i="9"/>
  <c r="Y167" i="9"/>
  <c r="AI166" i="9"/>
  <c r="AH166" i="9"/>
  <c r="AG166" i="9"/>
  <c r="AF166" i="9"/>
  <c r="AE166" i="9"/>
  <c r="AA166" i="9"/>
  <c r="Z166" i="9"/>
  <c r="Y166" i="9"/>
  <c r="AI165" i="9"/>
  <c r="AH165" i="9"/>
  <c r="AG165" i="9"/>
  <c r="AF165" i="9"/>
  <c r="AE165" i="9"/>
  <c r="AA165" i="9"/>
  <c r="Z165" i="9"/>
  <c r="Y165" i="9"/>
  <c r="AI164" i="9"/>
  <c r="AH164" i="9"/>
  <c r="AG164" i="9"/>
  <c r="AF164" i="9"/>
  <c r="AE164" i="9"/>
  <c r="AA164" i="9"/>
  <c r="Z164" i="9"/>
  <c r="Y164" i="9"/>
  <c r="AI163" i="9"/>
  <c r="AH163" i="9"/>
  <c r="AG163" i="9"/>
  <c r="AF163" i="9"/>
  <c r="AE163" i="9"/>
  <c r="AA163" i="9"/>
  <c r="Z163" i="9"/>
  <c r="Y163" i="9"/>
  <c r="AI162" i="9"/>
  <c r="AH162" i="9"/>
  <c r="AG162" i="9"/>
  <c r="AF162" i="9"/>
  <c r="AE162" i="9"/>
  <c r="AA162" i="9"/>
  <c r="Z162" i="9"/>
  <c r="Y162" i="9"/>
  <c r="AI161" i="9"/>
  <c r="AH161" i="9"/>
  <c r="AG161" i="9"/>
  <c r="AF161" i="9"/>
  <c r="AE161" i="9"/>
  <c r="AA161" i="9"/>
  <c r="Z161" i="9"/>
  <c r="Y161" i="9"/>
  <c r="AI160" i="9"/>
  <c r="AH160" i="9"/>
  <c r="AG160" i="9"/>
  <c r="AF160" i="9"/>
  <c r="AE160" i="9"/>
  <c r="AA160" i="9"/>
  <c r="Z160" i="9"/>
  <c r="Y160" i="9"/>
  <c r="AI159" i="9"/>
  <c r="AH159" i="9"/>
  <c r="AG159" i="9"/>
  <c r="AF159" i="9"/>
  <c r="AE159" i="9"/>
  <c r="AA159" i="9"/>
  <c r="Z159" i="9"/>
  <c r="Y159" i="9"/>
  <c r="AI158" i="9"/>
  <c r="AH158" i="9"/>
  <c r="AG158" i="9"/>
  <c r="AF158" i="9"/>
  <c r="AE158" i="9"/>
  <c r="AA158" i="9"/>
  <c r="Z158" i="9"/>
  <c r="Y158" i="9"/>
  <c r="AI157" i="9"/>
  <c r="AH157" i="9"/>
  <c r="AG157" i="9"/>
  <c r="AF157" i="9"/>
  <c r="AE157" i="9"/>
  <c r="AA157" i="9"/>
  <c r="Z157" i="9"/>
  <c r="Y157" i="9"/>
  <c r="AI156" i="9"/>
  <c r="AH156" i="9"/>
  <c r="AG156" i="9"/>
  <c r="AF156" i="9"/>
  <c r="AE156" i="9"/>
  <c r="AA156" i="9"/>
  <c r="Z156" i="9"/>
  <c r="Y156" i="9"/>
  <c r="AI155" i="9"/>
  <c r="AH155" i="9"/>
  <c r="AG155" i="9"/>
  <c r="AF155" i="9"/>
  <c r="AE155" i="9"/>
  <c r="AA155" i="9"/>
  <c r="Z155" i="9"/>
  <c r="Y155" i="9"/>
  <c r="AI154" i="9"/>
  <c r="AH154" i="9"/>
  <c r="AG154" i="9"/>
  <c r="AF154" i="9"/>
  <c r="AE154" i="9"/>
  <c r="AA154" i="9"/>
  <c r="Z154" i="9"/>
  <c r="Y154" i="9"/>
  <c r="AI153" i="9"/>
  <c r="AH153" i="9"/>
  <c r="AG153" i="9"/>
  <c r="AF153" i="9"/>
  <c r="AE153" i="9"/>
  <c r="AA153" i="9"/>
  <c r="Z153" i="9"/>
  <c r="Y153" i="9"/>
  <c r="AI152" i="9"/>
  <c r="AH152" i="9"/>
  <c r="AG152" i="9"/>
  <c r="AF152" i="9"/>
  <c r="AE152" i="9"/>
  <c r="AA152" i="9"/>
  <c r="Z152" i="9"/>
  <c r="Y152" i="9"/>
  <c r="AI151" i="9"/>
  <c r="AH151" i="9"/>
  <c r="AG151" i="9"/>
  <c r="AF151" i="9"/>
  <c r="AE151" i="9"/>
  <c r="AA151" i="9"/>
  <c r="Z151" i="9"/>
  <c r="Y151" i="9"/>
  <c r="AI95" i="9"/>
  <c r="AH95" i="9"/>
  <c r="AG95" i="9"/>
  <c r="AF95" i="9"/>
  <c r="AE95" i="9"/>
  <c r="AA95" i="9"/>
  <c r="Z95" i="9"/>
  <c r="Y95" i="9"/>
  <c r="AI94" i="9"/>
  <c r="AH94" i="9"/>
  <c r="AG94" i="9"/>
  <c r="AF94" i="9"/>
  <c r="AE94" i="9"/>
  <c r="AA94" i="9"/>
  <c r="Z94" i="9"/>
  <c r="Y94" i="9"/>
  <c r="AI93" i="9"/>
  <c r="AH93" i="9"/>
  <c r="AG93" i="9"/>
  <c r="AF93" i="9"/>
  <c r="AE93" i="9"/>
  <c r="AA93" i="9"/>
  <c r="Z93" i="9"/>
  <c r="Y93" i="9"/>
  <c r="AI92" i="9"/>
  <c r="AH92" i="9"/>
  <c r="AG92" i="9"/>
  <c r="AF92" i="9"/>
  <c r="AE92" i="9"/>
  <c r="AA92" i="9"/>
  <c r="Z92" i="9"/>
  <c r="Y92" i="9"/>
  <c r="AI91" i="9"/>
  <c r="AH91" i="9"/>
  <c r="AG91" i="9"/>
  <c r="AF91" i="9"/>
  <c r="AE91" i="9"/>
  <c r="AA91" i="9"/>
  <c r="Z91" i="9"/>
  <c r="Y91" i="9"/>
  <c r="AI90" i="9"/>
  <c r="AH90" i="9"/>
  <c r="AG90" i="9"/>
  <c r="AF90" i="9"/>
  <c r="AE90" i="9"/>
  <c r="AA90" i="9"/>
  <c r="Z90" i="9"/>
  <c r="Y90" i="9"/>
  <c r="AI89" i="9"/>
  <c r="AH89" i="9"/>
  <c r="AG89" i="9"/>
  <c r="AF89" i="9"/>
  <c r="AE89" i="9"/>
  <c r="AA89" i="9"/>
  <c r="Z89" i="9"/>
  <c r="Y89" i="9"/>
  <c r="AI88" i="9"/>
  <c r="AH88" i="9"/>
  <c r="AG88" i="9"/>
  <c r="AF88" i="9"/>
  <c r="AE88" i="9"/>
  <c r="AA88" i="9"/>
  <c r="Z88" i="9"/>
  <c r="Y88" i="9"/>
  <c r="AI87" i="9"/>
  <c r="AH87" i="9"/>
  <c r="AG87" i="9"/>
  <c r="AF87" i="9"/>
  <c r="AE87" i="9"/>
  <c r="AA87" i="9"/>
  <c r="Z87" i="9"/>
  <c r="Y87" i="9"/>
  <c r="AI86" i="9"/>
  <c r="AH86" i="9"/>
  <c r="AG86" i="9"/>
  <c r="AF86" i="9"/>
  <c r="AE86" i="9"/>
  <c r="AA86" i="9"/>
  <c r="Z86" i="9"/>
  <c r="Y86" i="9"/>
  <c r="AI85" i="9"/>
  <c r="AH85" i="9"/>
  <c r="AG85" i="9"/>
  <c r="AF85" i="9"/>
  <c r="AE85" i="9"/>
  <c r="AA85" i="9"/>
  <c r="Z85" i="9"/>
  <c r="Y85" i="9"/>
  <c r="AI84" i="9"/>
  <c r="AH84" i="9"/>
  <c r="AG84" i="9"/>
  <c r="AF84" i="9"/>
  <c r="AE84" i="9"/>
  <c r="AA84" i="9"/>
  <c r="Z84" i="9"/>
  <c r="Y84" i="9"/>
  <c r="AI83" i="9"/>
  <c r="AH83" i="9"/>
  <c r="AG83" i="9"/>
  <c r="AF83" i="9"/>
  <c r="AE83" i="9"/>
  <c r="AA83" i="9"/>
  <c r="Z83" i="9"/>
  <c r="Y83" i="9"/>
  <c r="AI82" i="9"/>
  <c r="AH82" i="9"/>
  <c r="AG82" i="9"/>
  <c r="AF82" i="9"/>
  <c r="AE82" i="9"/>
  <c r="AA82" i="9"/>
  <c r="Z82" i="9"/>
  <c r="Y82" i="9"/>
  <c r="AI81" i="9"/>
  <c r="AH81" i="9"/>
  <c r="AG81" i="9"/>
  <c r="AF81" i="9"/>
  <c r="AE81" i="9"/>
  <c r="AA81" i="9"/>
  <c r="Z81" i="9"/>
  <c r="Y81" i="9"/>
  <c r="AI80" i="9"/>
  <c r="AH80" i="9"/>
  <c r="AG80" i="9"/>
  <c r="AF80" i="9"/>
  <c r="AE80" i="9"/>
  <c r="AA80" i="9"/>
  <c r="Z80" i="9"/>
  <c r="Y80" i="9"/>
  <c r="AI79" i="9"/>
  <c r="AH79" i="9"/>
  <c r="AG79" i="9"/>
  <c r="AF79" i="9"/>
  <c r="AE79" i="9"/>
  <c r="AA79" i="9"/>
  <c r="Z79" i="9"/>
  <c r="Y79" i="9"/>
  <c r="AI78" i="9"/>
  <c r="AH78" i="9"/>
  <c r="AG78" i="9"/>
  <c r="AF78" i="9"/>
  <c r="AE78" i="9"/>
  <c r="AA78" i="9"/>
  <c r="Z78" i="9"/>
  <c r="Y78" i="9"/>
  <c r="AI77" i="9"/>
  <c r="AH77" i="9"/>
  <c r="AG77" i="9"/>
  <c r="AF77" i="9"/>
  <c r="AE77" i="9"/>
  <c r="AA77" i="9"/>
  <c r="Z77" i="9"/>
  <c r="Y77" i="9"/>
  <c r="AI76" i="9"/>
  <c r="AH76" i="9"/>
  <c r="AG76" i="9"/>
  <c r="AF76" i="9"/>
  <c r="AE76" i="9"/>
  <c r="AA76" i="9"/>
  <c r="Z76" i="9"/>
  <c r="Y76" i="9"/>
  <c r="AI75" i="9"/>
  <c r="AH75" i="9"/>
  <c r="AG75" i="9"/>
  <c r="AF75" i="9"/>
  <c r="AE75" i="9"/>
  <c r="AA75" i="9"/>
  <c r="Z75" i="9"/>
  <c r="Y75" i="9"/>
  <c r="AI74" i="9"/>
  <c r="AH74" i="9"/>
  <c r="AG74" i="9"/>
  <c r="AF74" i="9"/>
  <c r="AE74" i="9"/>
  <c r="AA74" i="9"/>
  <c r="Z74" i="9"/>
  <c r="Y74" i="9"/>
  <c r="AI73" i="9"/>
  <c r="AH73" i="9"/>
  <c r="AG73" i="9"/>
  <c r="AF73" i="9"/>
  <c r="AE73" i="9"/>
  <c r="AA73" i="9"/>
  <c r="Z73" i="9"/>
  <c r="Y73" i="9"/>
  <c r="AI72" i="9"/>
  <c r="AH72" i="9"/>
  <c r="AG72" i="9"/>
  <c r="AF72" i="9"/>
  <c r="AE72" i="9"/>
  <c r="AA72" i="9"/>
  <c r="Z72" i="9"/>
  <c r="Y72" i="9"/>
  <c r="AI71" i="9"/>
  <c r="AH71" i="9"/>
  <c r="AG71" i="9"/>
  <c r="AF71" i="9"/>
  <c r="AE71" i="9"/>
  <c r="AA71" i="9"/>
  <c r="Z71" i="9"/>
  <c r="Y71" i="9"/>
  <c r="AI70" i="9"/>
  <c r="AH70" i="9"/>
  <c r="AG70" i="9"/>
  <c r="AF70" i="9"/>
  <c r="AE70" i="9"/>
  <c r="AA70" i="9"/>
  <c r="Z70" i="9"/>
  <c r="Y70" i="9"/>
  <c r="AI69" i="9"/>
  <c r="AH69" i="9"/>
  <c r="AG69" i="9"/>
  <c r="AF69" i="9"/>
  <c r="AE69" i="9"/>
  <c r="AA69" i="9"/>
  <c r="Z69" i="9"/>
  <c r="Y69" i="9"/>
  <c r="AI68" i="9"/>
  <c r="AH68" i="9"/>
  <c r="AG68" i="9"/>
  <c r="AF68" i="9"/>
  <c r="AE68" i="9"/>
  <c r="AA68" i="9"/>
  <c r="Z68" i="9"/>
  <c r="Y68" i="9"/>
  <c r="AI67" i="9"/>
  <c r="AH67" i="9"/>
  <c r="AG67" i="9"/>
  <c r="AF67" i="9"/>
  <c r="AE67" i="9"/>
  <c r="AA67" i="9"/>
  <c r="Z67" i="9"/>
  <c r="Y67" i="9"/>
  <c r="AI66" i="9"/>
  <c r="AH66" i="9"/>
  <c r="AG66" i="9"/>
  <c r="AE66" i="9"/>
  <c r="AA66" i="9"/>
  <c r="Z66" i="9"/>
  <c r="Y66" i="9"/>
  <c r="AF66" i="9"/>
  <c r="AI65" i="9"/>
  <c r="AH65" i="9"/>
  <c r="AG65" i="9"/>
  <c r="AF65" i="9"/>
  <c r="AE65" i="9"/>
  <c r="AA65" i="9"/>
  <c r="Z65" i="9"/>
  <c r="Y65" i="9"/>
  <c r="AI64" i="9"/>
  <c r="AH64" i="9"/>
  <c r="AG64" i="9"/>
  <c r="AE64" i="9"/>
  <c r="AA64" i="9"/>
  <c r="Z64" i="9"/>
  <c r="Y64" i="9"/>
  <c r="AF64" i="9"/>
  <c r="AI63" i="9"/>
  <c r="AH63" i="9"/>
  <c r="AG63" i="9"/>
  <c r="AF63" i="9"/>
  <c r="AE63" i="9"/>
  <c r="AA63" i="9"/>
  <c r="Z63" i="9"/>
  <c r="Y63" i="9"/>
  <c r="AI62" i="9"/>
  <c r="AH62" i="9"/>
  <c r="AG62" i="9"/>
  <c r="AE62" i="9"/>
  <c r="AA62" i="9"/>
  <c r="Z62" i="9"/>
  <c r="Y62" i="9"/>
  <c r="AF62" i="9"/>
  <c r="AI61" i="9"/>
  <c r="AH61" i="9"/>
  <c r="AG61" i="9"/>
  <c r="AF61" i="9"/>
  <c r="AE61" i="9"/>
  <c r="AA61" i="9"/>
  <c r="Z61" i="9"/>
  <c r="Y61" i="9"/>
  <c r="AI60" i="9"/>
  <c r="AH60" i="9"/>
  <c r="AG60" i="9"/>
  <c r="AE60" i="9"/>
  <c r="AA60" i="9"/>
  <c r="Z60" i="9"/>
  <c r="Y60" i="9"/>
  <c r="AF60" i="9"/>
  <c r="AI59" i="9"/>
  <c r="AH59" i="9"/>
  <c r="AG59" i="9"/>
  <c r="AF59" i="9"/>
  <c r="AE59" i="9"/>
  <c r="AA59" i="9"/>
  <c r="Z59" i="9"/>
  <c r="Y59" i="9"/>
  <c r="AI58" i="9"/>
  <c r="AH58" i="9"/>
  <c r="AG58" i="9"/>
  <c r="AE58" i="9"/>
  <c r="AA58" i="9"/>
  <c r="Z58" i="9"/>
  <c r="Y58" i="9"/>
  <c r="AF58" i="9"/>
  <c r="AI57" i="9"/>
  <c r="AH57" i="9"/>
  <c r="AG57" i="9"/>
  <c r="AE57" i="9"/>
  <c r="AA57" i="9"/>
  <c r="Z57" i="9"/>
  <c r="Y57" i="9"/>
  <c r="AF57" i="9"/>
  <c r="AI56" i="9"/>
  <c r="AH56" i="9"/>
  <c r="AG56" i="9"/>
  <c r="AF56" i="9"/>
  <c r="AE56" i="9"/>
  <c r="AA56" i="9"/>
  <c r="Z56" i="9"/>
  <c r="Y56" i="9"/>
  <c r="AI55" i="9"/>
  <c r="AH55" i="9"/>
  <c r="AG55" i="9"/>
  <c r="AF55" i="9"/>
  <c r="AE55" i="9"/>
  <c r="AA55" i="9"/>
  <c r="Z55" i="9"/>
  <c r="Y55" i="9"/>
  <c r="AI54" i="9"/>
  <c r="AH54" i="9"/>
  <c r="AG54" i="9"/>
  <c r="AF54" i="9"/>
  <c r="AE54" i="9"/>
  <c r="AA54" i="9"/>
  <c r="Z54" i="9"/>
  <c r="Y54" i="9"/>
  <c r="AI53" i="9"/>
  <c r="AH53" i="9"/>
  <c r="AG53" i="9"/>
  <c r="AF53" i="9"/>
  <c r="AE53" i="9"/>
  <c r="AA53" i="9"/>
  <c r="Z53" i="9"/>
  <c r="Y53" i="9"/>
  <c r="AI52" i="9"/>
  <c r="AH52" i="9"/>
  <c r="AG52" i="9"/>
  <c r="AE52" i="9"/>
  <c r="AA52" i="9"/>
  <c r="Z52" i="9"/>
  <c r="Y52" i="9"/>
  <c r="AF52" i="9"/>
  <c r="AH2" i="9"/>
  <c r="V97" i="9" l="1"/>
  <c r="W97" i="9" s="1"/>
  <c r="X97" i="9" s="1"/>
  <c r="V51" i="9"/>
  <c r="W51" i="9" s="1"/>
  <c r="X51" i="9" s="1"/>
  <c r="V99" i="9"/>
  <c r="W99" i="9" s="1"/>
  <c r="X99" i="9" s="1"/>
  <c r="V49" i="9"/>
  <c r="W49" i="9" s="1"/>
  <c r="X49" i="9" s="1"/>
  <c r="V48" i="9"/>
  <c r="W48" i="9" s="1"/>
  <c r="X48" i="9" s="1"/>
  <c r="V50" i="9"/>
  <c r="W50" i="9" s="1"/>
  <c r="X50" i="9" s="1"/>
  <c r="V98" i="9"/>
  <c r="W98" i="9" s="1"/>
  <c r="X98" i="9" s="1"/>
  <c r="V96" i="9"/>
  <c r="W96" i="9" s="1"/>
  <c r="X96" i="9" s="1"/>
  <c r="V75" i="9"/>
  <c r="W75" i="9" s="1"/>
  <c r="X75" i="9" s="1"/>
  <c r="V87" i="9"/>
  <c r="W87" i="9" s="1"/>
  <c r="X87" i="9" s="1"/>
  <c r="V69" i="9"/>
  <c r="W69" i="9" s="1"/>
  <c r="X69" i="9" s="1"/>
  <c r="V81" i="9"/>
  <c r="W81" i="9" s="1"/>
  <c r="X81" i="9" s="1"/>
  <c r="V93" i="9"/>
  <c r="W93" i="9" s="1"/>
  <c r="X93" i="9" s="1"/>
  <c r="V52" i="9"/>
  <c r="W52" i="9" s="1"/>
  <c r="X52" i="9" s="1"/>
  <c r="V72" i="9"/>
  <c r="W72" i="9" s="1"/>
  <c r="X72" i="9" s="1"/>
  <c r="V54" i="9"/>
  <c r="W54" i="9" s="1"/>
  <c r="X54" i="9" s="1"/>
  <c r="V56" i="9"/>
  <c r="W56" i="9" s="1"/>
  <c r="X56" i="9" s="1"/>
  <c r="V94" i="9"/>
  <c r="W94" i="9" s="1"/>
  <c r="X94" i="9" s="1"/>
  <c r="V84" i="9"/>
  <c r="W84" i="9" s="1"/>
  <c r="X84" i="9" s="1"/>
  <c r="V57" i="9"/>
  <c r="W57" i="9" s="1"/>
  <c r="X57" i="9" s="1"/>
  <c r="V65" i="9"/>
  <c r="W65" i="9" s="1"/>
  <c r="X65" i="9" s="1"/>
  <c r="V79" i="9"/>
  <c r="W79" i="9" s="1"/>
  <c r="X79" i="9" s="1"/>
  <c r="V85" i="9"/>
  <c r="W85" i="9" s="1"/>
  <c r="X85" i="9" s="1"/>
  <c r="V91" i="9"/>
  <c r="W91" i="9" s="1"/>
  <c r="X91" i="9" s="1"/>
  <c r="V58" i="9"/>
  <c r="W58" i="9" s="1"/>
  <c r="X58" i="9" s="1"/>
  <c r="V64" i="9"/>
  <c r="W64" i="9" s="1"/>
  <c r="X64" i="9" s="1"/>
  <c r="V76" i="9"/>
  <c r="W76" i="9" s="1"/>
  <c r="X76" i="9" s="1"/>
  <c r="V83" i="9"/>
  <c r="W83" i="9" s="1"/>
  <c r="X83" i="9" s="1"/>
  <c r="V89" i="9"/>
  <c r="W89" i="9" s="1"/>
  <c r="X89" i="9" s="1"/>
  <c r="V55" i="9"/>
  <c r="W55" i="9" s="1"/>
  <c r="X55" i="9" s="1"/>
  <c r="V59" i="9"/>
  <c r="W59" i="9" s="1"/>
  <c r="X59" i="9" s="1"/>
  <c r="V61" i="9"/>
  <c r="W61" i="9" s="1"/>
  <c r="X61" i="9" s="1"/>
  <c r="V63" i="9"/>
  <c r="W63" i="9" s="1"/>
  <c r="X63" i="9" s="1"/>
  <c r="V67" i="9"/>
  <c r="W67" i="9" s="1"/>
  <c r="X67" i="9" s="1"/>
  <c r="V73" i="9"/>
  <c r="W73" i="9" s="1"/>
  <c r="X73" i="9" s="1"/>
  <c r="V60" i="9"/>
  <c r="W60" i="9" s="1"/>
  <c r="X60" i="9" s="1"/>
  <c r="V62" i="9"/>
  <c r="W62" i="9" s="1"/>
  <c r="X62" i="9" s="1"/>
  <c r="V70" i="9"/>
  <c r="W70" i="9" s="1"/>
  <c r="X70" i="9" s="1"/>
  <c r="V71" i="9"/>
  <c r="W71" i="9" s="1"/>
  <c r="X71" i="9" s="1"/>
  <c r="V77" i="9"/>
  <c r="W77" i="9" s="1"/>
  <c r="X77" i="9" s="1"/>
  <c r="V95" i="9"/>
  <c r="W95" i="9" s="1"/>
  <c r="X95" i="9" s="1"/>
  <c r="V78" i="9"/>
  <c r="W78" i="9" s="1"/>
  <c r="X78" i="9" s="1"/>
  <c r="V90" i="9"/>
  <c r="W90" i="9" s="1"/>
  <c r="X90" i="9" s="1"/>
  <c r="V68" i="9"/>
  <c r="W68" i="9" s="1"/>
  <c r="X68" i="9" s="1"/>
  <c r="V74" i="9"/>
  <c r="W74" i="9" s="1"/>
  <c r="X74" i="9" s="1"/>
  <c r="V80" i="9"/>
  <c r="W80" i="9" s="1"/>
  <c r="X80" i="9" s="1"/>
  <c r="V86" i="9"/>
  <c r="W86" i="9" s="1"/>
  <c r="X86" i="9" s="1"/>
  <c r="V92" i="9"/>
  <c r="W92" i="9" s="1"/>
  <c r="X92" i="9" s="1"/>
  <c r="V66" i="9"/>
  <c r="W66" i="9" s="1"/>
  <c r="X66" i="9" s="1"/>
  <c r="V82" i="9"/>
  <c r="W82" i="9" s="1"/>
  <c r="X82" i="9" s="1"/>
  <c r="V88" i="9"/>
  <c r="W88" i="9" s="1"/>
  <c r="X88" i="9" s="1"/>
  <c r="V53" i="9"/>
  <c r="W53" i="9" s="1"/>
  <c r="X53" i="9" s="1"/>
  <c r="AE4" i="9"/>
  <c r="Y3" i="9"/>
  <c r="M15" i="10"/>
  <c r="CJ395" i="6" l="1"/>
  <c r="BX395" i="6"/>
  <c r="CI395" i="6"/>
  <c r="BW395" i="6"/>
  <c r="CH395" i="6"/>
  <c r="BV395" i="6"/>
  <c r="CR395" i="6"/>
  <c r="CG395" i="6"/>
  <c r="BU395" i="6"/>
  <c r="CP395" i="6"/>
  <c r="CO395" i="6"/>
  <c r="CC395" i="6"/>
  <c r="BQ395" i="6"/>
  <c r="CN395" i="6"/>
  <c r="BP395" i="6"/>
  <c r="CM395" i="6"/>
  <c r="BO395" i="6"/>
  <c r="BZ395" i="6"/>
  <c r="CF395" i="6"/>
  <c r="BT395" i="6"/>
  <c r="CQ395" i="6"/>
  <c r="CE395" i="6"/>
  <c r="BS395" i="6"/>
  <c r="CD395" i="6"/>
  <c r="BR395" i="6"/>
  <c r="CB395" i="6"/>
  <c r="CA395" i="6"/>
  <c r="CL395" i="6"/>
  <c r="BN395" i="6"/>
  <c r="CK395" i="6"/>
  <c r="BY395" i="6"/>
  <c r="AK395" i="6"/>
  <c r="AW395" i="6"/>
  <c r="BI395" i="6"/>
  <c r="AL395" i="6"/>
  <c r="AX395" i="6"/>
  <c r="BJ395" i="6"/>
  <c r="AM395" i="6"/>
  <c r="AY395" i="6"/>
  <c r="BK395" i="6"/>
  <c r="AN395" i="6"/>
  <c r="AZ395" i="6"/>
  <c r="BL395" i="6"/>
  <c r="AQ395" i="6"/>
  <c r="AR395" i="6"/>
  <c r="BE395" i="6"/>
  <c r="BF395" i="6"/>
  <c r="AU395" i="6"/>
  <c r="BM395" i="6"/>
  <c r="AO395" i="6"/>
  <c r="BA395" i="6"/>
  <c r="AI395" i="6"/>
  <c r="AP395" i="6"/>
  <c r="BB395" i="6"/>
  <c r="BC395" i="6"/>
  <c r="BD395" i="6"/>
  <c r="AS395" i="6"/>
  <c r="AT395" i="6"/>
  <c r="BG395" i="6"/>
  <c r="AJ395" i="6"/>
  <c r="AV395" i="6"/>
  <c r="BH395" i="6"/>
  <c r="C233" i="6"/>
  <c r="C156" i="6"/>
  <c r="C79" i="6"/>
  <c r="C2" i="6"/>
  <c r="D3" i="9"/>
  <c r="AE3" i="9" s="1"/>
  <c r="V234" i="6"/>
  <c r="J233" i="6"/>
  <c r="B233" i="6"/>
  <c r="T233" i="6" s="1"/>
  <c r="V157" i="6"/>
  <c r="J156" i="6"/>
  <c r="B156" i="6"/>
  <c r="T156" i="6" s="1"/>
  <c r="V80" i="6"/>
  <c r="J79" i="6"/>
  <c r="B79" i="6"/>
  <c r="T79" i="6" s="1"/>
  <c r="N55" i="10"/>
  <c r="F55" i="10"/>
  <c r="B458" i="6"/>
  <c r="B454" i="6"/>
  <c r="B450" i="6"/>
  <c r="B446" i="6"/>
  <c r="B442" i="6"/>
  <c r="B438" i="6"/>
  <c r="B434" i="6"/>
  <c r="B430" i="6"/>
  <c r="B426" i="6"/>
  <c r="B422" i="6"/>
  <c r="B418" i="6"/>
  <c r="B414" i="6"/>
  <c r="B410" i="6"/>
  <c r="B406" i="6"/>
  <c r="B402" i="6"/>
  <c r="B398" i="6"/>
  <c r="B381" i="6"/>
  <c r="B377" i="6"/>
  <c r="B373" i="6"/>
  <c r="B369" i="6"/>
  <c r="B365" i="6"/>
  <c r="B361" i="6"/>
  <c r="B357" i="6"/>
  <c r="B353" i="6"/>
  <c r="B349" i="6"/>
  <c r="B345" i="6"/>
  <c r="B341" i="6"/>
  <c r="B337" i="6"/>
  <c r="B333" i="6"/>
  <c r="B329" i="6"/>
  <c r="B325" i="6"/>
  <c r="B321" i="6"/>
  <c r="L45" i="10" l="1"/>
  <c r="L50" i="10"/>
  <c r="EH7" i="6" l="1"/>
  <c r="X2" i="6" s="1"/>
  <c r="B70" i="6" l="1"/>
  <c r="B66" i="6"/>
  <c r="B62" i="6"/>
  <c r="B58" i="6"/>
  <c r="B54" i="6"/>
  <c r="C73" i="6"/>
  <c r="C71" i="6"/>
  <c r="C69" i="6"/>
  <c r="C67" i="6"/>
  <c r="C65" i="6"/>
  <c r="C63" i="6"/>
  <c r="C61" i="6"/>
  <c r="C59" i="6"/>
  <c r="C57" i="6"/>
  <c r="C55" i="6"/>
  <c r="C53" i="6"/>
  <c r="C51" i="6"/>
  <c r="C49" i="6"/>
  <c r="C47" i="6"/>
  <c r="C45" i="6"/>
  <c r="C43" i="6"/>
  <c r="C41" i="6"/>
  <c r="C39" i="6"/>
  <c r="C37" i="6"/>
  <c r="C35" i="6"/>
  <c r="C33" i="6"/>
  <c r="C31" i="6"/>
  <c r="C29" i="6"/>
  <c r="C27" i="6"/>
  <c r="B50" i="6"/>
  <c r="B46" i="6"/>
  <c r="B42" i="6"/>
  <c r="B38" i="6"/>
  <c r="B34" i="6"/>
  <c r="B30" i="6"/>
  <c r="B26" i="6"/>
  <c r="B22" i="6"/>
  <c r="B18" i="6"/>
  <c r="B10" i="6"/>
  <c r="B14" i="6"/>
  <c r="C150" i="6"/>
  <c r="C148" i="6"/>
  <c r="C146" i="6"/>
  <c r="C144" i="6"/>
  <c r="C142" i="6"/>
  <c r="C140" i="6"/>
  <c r="C138" i="6"/>
  <c r="C136" i="6"/>
  <c r="C134" i="6"/>
  <c r="C132" i="6"/>
  <c r="C130" i="6"/>
  <c r="C128" i="6"/>
  <c r="C126" i="6"/>
  <c r="C124" i="6"/>
  <c r="C122" i="6"/>
  <c r="C120" i="6"/>
  <c r="C118" i="6"/>
  <c r="C116" i="6"/>
  <c r="C114" i="6"/>
  <c r="C112" i="6"/>
  <c r="C110" i="6"/>
  <c r="C108" i="6"/>
  <c r="C106" i="6"/>
  <c r="C104" i="6"/>
  <c r="C102" i="6"/>
  <c r="C100" i="6"/>
  <c r="C98" i="6"/>
  <c r="C96" i="6"/>
  <c r="C94" i="6"/>
  <c r="C92" i="6"/>
  <c r="C90" i="6"/>
  <c r="C88" i="6"/>
  <c r="C25" i="6"/>
  <c r="C23" i="6"/>
  <c r="C21" i="6"/>
  <c r="C19" i="6"/>
  <c r="C17" i="6"/>
  <c r="C15" i="6"/>
  <c r="C11" i="6"/>
  <c r="EF119" i="6" l="1"/>
  <c r="EF99" i="6"/>
  <c r="EF91" i="6"/>
  <c r="FL234" i="6"/>
  <c r="FK234" i="6"/>
  <c r="FJ234" i="6"/>
  <c r="FI234" i="6"/>
  <c r="FH234" i="6"/>
  <c r="FG234" i="6"/>
  <c r="FL157" i="6"/>
  <c r="FL159" i="6" s="1"/>
  <c r="FK157" i="6"/>
  <c r="FJ157" i="6"/>
  <c r="FI157" i="6"/>
  <c r="FH157" i="6"/>
  <c r="FH159" i="6" s="1"/>
  <c r="FG157" i="6"/>
  <c r="FL158" i="6"/>
  <c r="FK158" i="6"/>
  <c r="FJ158" i="6"/>
  <c r="FI158" i="6"/>
  <c r="FH158" i="6"/>
  <c r="FG158" i="6"/>
  <c r="FL80" i="6"/>
  <c r="FL82" i="6" s="1"/>
  <c r="FK80" i="6"/>
  <c r="FK82" i="6" s="1"/>
  <c r="FJ80" i="6"/>
  <c r="FJ82" i="6" s="1"/>
  <c r="FI80" i="6"/>
  <c r="FI82" i="6" s="1"/>
  <c r="FH80" i="6"/>
  <c r="FG80" i="6"/>
  <c r="FG82" i="6" s="1"/>
  <c r="FL81" i="6"/>
  <c r="FK81" i="6"/>
  <c r="FJ81" i="6"/>
  <c r="FI81" i="6"/>
  <c r="FH81" i="6"/>
  <c r="FG81" i="6"/>
  <c r="FL7" i="6"/>
  <c r="FK7" i="6"/>
  <c r="FJ7" i="6"/>
  <c r="FI7" i="6"/>
  <c r="FH7" i="6"/>
  <c r="FG7" i="6"/>
  <c r="GM233" i="6"/>
  <c r="FG233" i="6"/>
  <c r="EE233" i="6"/>
  <c r="EG91" i="6"/>
  <c r="EG93" i="6"/>
  <c r="EG95" i="6"/>
  <c r="EG97" i="6"/>
  <c r="EG99" i="6"/>
  <c r="EG101" i="6"/>
  <c r="EG103" i="6"/>
  <c r="EG105" i="6"/>
  <c r="EG107" i="6"/>
  <c r="EG109" i="6"/>
  <c r="EG111" i="6"/>
  <c r="EG113" i="6"/>
  <c r="EG115" i="6"/>
  <c r="EG117" i="6"/>
  <c r="EG119" i="6"/>
  <c r="EG121" i="6"/>
  <c r="EG123" i="6"/>
  <c r="EG125" i="6"/>
  <c r="EG127" i="6"/>
  <c r="EG129" i="6"/>
  <c r="EG131" i="6"/>
  <c r="EG133" i="6"/>
  <c r="EG135" i="6"/>
  <c r="EG137" i="6"/>
  <c r="EG139" i="6"/>
  <c r="EG141" i="6"/>
  <c r="EG143" i="6"/>
  <c r="EG145" i="6"/>
  <c r="EG147" i="6"/>
  <c r="EG149" i="6"/>
  <c r="EG89" i="6"/>
  <c r="EG87" i="6"/>
  <c r="EG26" i="6"/>
  <c r="EG28" i="6"/>
  <c r="EG30" i="6"/>
  <c r="EG32" i="6"/>
  <c r="EG34" i="6"/>
  <c r="EG36" i="6"/>
  <c r="EG38" i="6"/>
  <c r="EG40" i="6"/>
  <c r="EG42" i="6"/>
  <c r="EG44" i="6"/>
  <c r="EG46" i="6"/>
  <c r="EG48" i="6"/>
  <c r="EG50" i="6"/>
  <c r="EG52" i="6"/>
  <c r="EG54" i="6"/>
  <c r="EG56" i="6"/>
  <c r="EG58" i="6"/>
  <c r="EG60" i="6"/>
  <c r="EG62" i="6"/>
  <c r="EG64" i="6"/>
  <c r="EG66" i="6"/>
  <c r="EG68" i="6"/>
  <c r="EG70" i="6"/>
  <c r="EG72" i="6"/>
  <c r="EG14" i="6"/>
  <c r="EG16" i="6"/>
  <c r="EG18" i="6"/>
  <c r="EG20" i="6"/>
  <c r="EG22" i="6"/>
  <c r="EG24" i="6"/>
  <c r="EG12" i="6"/>
  <c r="EG10" i="6"/>
  <c r="EF72" i="6"/>
  <c r="EF68" i="6"/>
  <c r="EF64" i="6"/>
  <c r="EF60" i="6"/>
  <c r="EF56" i="6"/>
  <c r="EF52" i="6"/>
  <c r="EF48" i="6"/>
  <c r="EF44" i="6"/>
  <c r="EF40" i="6"/>
  <c r="EF36" i="6"/>
  <c r="EF32" i="6"/>
  <c r="EF28" i="6"/>
  <c r="EF24" i="6"/>
  <c r="EF20" i="6"/>
  <c r="EF16" i="6"/>
  <c r="EF12" i="6"/>
  <c r="FL8" i="6"/>
  <c r="FK8" i="6"/>
  <c r="FJ8" i="6"/>
  <c r="FI8" i="6"/>
  <c r="FH8" i="6"/>
  <c r="FG8" i="6"/>
  <c r="EF30" i="6" l="1"/>
  <c r="EF62" i="6"/>
  <c r="CG79" i="6"/>
  <c r="CG156" i="6"/>
  <c r="CG233" i="6"/>
  <c r="AW234" i="6"/>
  <c r="AW157" i="6"/>
  <c r="AW80" i="6"/>
  <c r="AW3" i="6"/>
  <c r="FI9" i="6"/>
  <c r="AO234" i="6"/>
  <c r="AO157" i="6"/>
  <c r="AO80" i="6"/>
  <c r="AO3" i="6"/>
  <c r="CM233" i="6"/>
  <c r="CM79" i="6"/>
  <c r="CM156" i="6"/>
  <c r="FG9" i="6"/>
  <c r="X234" i="6"/>
  <c r="X157" i="6"/>
  <c r="X80" i="6"/>
  <c r="X3" i="6"/>
  <c r="BE157" i="6"/>
  <c r="BE234" i="6"/>
  <c r="BE80" i="6"/>
  <c r="BE3" i="6"/>
  <c r="FH9" i="6"/>
  <c r="AF234" i="6"/>
  <c r="AF157" i="6"/>
  <c r="AF80" i="6"/>
  <c r="AF3" i="6"/>
  <c r="BM234" i="6"/>
  <c r="BM157" i="6"/>
  <c r="BM80" i="6"/>
  <c r="BM3" i="6"/>
  <c r="HG8" i="6"/>
  <c r="GJ8" i="6"/>
  <c r="FK9" i="6"/>
  <c r="FJ9" i="6"/>
  <c r="FL9" i="6"/>
  <c r="EF95" i="6"/>
  <c r="EF34" i="6"/>
  <c r="EF139" i="6"/>
  <c r="EF107" i="6"/>
  <c r="EF127" i="6"/>
  <c r="GH7" i="6"/>
  <c r="HI8" i="6"/>
  <c r="EF111" i="6"/>
  <c r="EF131" i="6"/>
  <c r="EF143" i="6"/>
  <c r="GJ7" i="6"/>
  <c r="HG7" i="6"/>
  <c r="EF103" i="6"/>
  <c r="EF123" i="6"/>
  <c r="EF135" i="6"/>
  <c r="GH8" i="6"/>
  <c r="HI7" i="6"/>
  <c r="EF115" i="6"/>
  <c r="EF147" i="6"/>
  <c r="GI4" i="6"/>
  <c r="GK4" i="6"/>
  <c r="FH82" i="6"/>
  <c r="FK159" i="6"/>
  <c r="FG159" i="6"/>
  <c r="FJ159" i="6"/>
  <c r="FI159" i="6"/>
  <c r="EF42" i="6"/>
  <c r="EF26" i="6"/>
  <c r="EF14" i="6"/>
  <c r="EF46" i="6"/>
  <c r="EF18" i="6"/>
  <c r="EF50" i="6"/>
  <c r="EF22" i="6"/>
  <c r="EF38" i="6"/>
  <c r="EF54" i="6"/>
  <c r="EF70" i="6"/>
  <c r="EF10" i="6"/>
  <c r="EF66" i="6"/>
  <c r="EF58" i="6"/>
  <c r="FB4" i="6"/>
  <c r="FE4" i="6"/>
  <c r="C200" i="9"/>
  <c r="C1" i="9"/>
  <c r="FD4" i="6" l="1"/>
  <c r="HI4" i="6" s="1"/>
  <c r="HJ4" i="6" s="1"/>
  <c r="BD234" i="6"/>
  <c r="BD157" i="6"/>
  <c r="BD80" i="6"/>
  <c r="BD3" i="6"/>
  <c r="W234" i="6"/>
  <c r="W157" i="6"/>
  <c r="W80" i="6"/>
  <c r="W3" i="6"/>
  <c r="AN234" i="6"/>
  <c r="AN157" i="6"/>
  <c r="AN80" i="6"/>
  <c r="AN3" i="6"/>
  <c r="BL234" i="6"/>
  <c r="BL157" i="6"/>
  <c r="BL80" i="6"/>
  <c r="BL3" i="6"/>
  <c r="AV234" i="6"/>
  <c r="AV157" i="6"/>
  <c r="AV80" i="6"/>
  <c r="AV3" i="6"/>
  <c r="AE234" i="6"/>
  <c r="AE157" i="6"/>
  <c r="AE80" i="6"/>
  <c r="AE3" i="6"/>
  <c r="FC4" i="6"/>
  <c r="HG4" i="6" s="1"/>
  <c r="HH4" i="6" s="1"/>
  <c r="HH5" i="6" l="1"/>
  <c r="HJ5" i="6"/>
  <c r="A309" i="6"/>
  <c r="B391" i="6"/>
  <c r="B314" i="6"/>
  <c r="C231" i="6"/>
  <c r="A231" i="6"/>
  <c r="GM156" i="6"/>
  <c r="FG156" i="6"/>
  <c r="EE156" i="6"/>
  <c r="GM79" i="6"/>
  <c r="FG79" i="6"/>
  <c r="EE79" i="6"/>
  <c r="GM6" i="6"/>
  <c r="EE6" i="6"/>
  <c r="Q50" i="10"/>
  <c r="GM1" i="6"/>
  <c r="FG6" i="6"/>
  <c r="A154" i="6"/>
  <c r="A152" i="6"/>
  <c r="A77" i="6"/>
  <c r="B7" i="6"/>
  <c r="B84" i="6" s="1"/>
  <c r="V3" i="6"/>
  <c r="EE1" i="6"/>
  <c r="Q45" i="10"/>
  <c r="H45" i="10"/>
  <c r="H50" i="10"/>
  <c r="E45" i="10"/>
  <c r="C45" i="10"/>
  <c r="A87" i="6" l="1"/>
  <c r="A10" i="6"/>
  <c r="AI416" i="9"/>
  <c r="AH416" i="9"/>
  <c r="AA416" i="9"/>
  <c r="Z416" i="9"/>
  <c r="AI415" i="9"/>
  <c r="AH415" i="9"/>
  <c r="AA415" i="9"/>
  <c r="Z415" i="9"/>
  <c r="AI414" i="9"/>
  <c r="AH414" i="9"/>
  <c r="AA414" i="9"/>
  <c r="Z414" i="9"/>
  <c r="AI413" i="9"/>
  <c r="AH413" i="9"/>
  <c r="AA413" i="9"/>
  <c r="Z413" i="9"/>
  <c r="AI412" i="9"/>
  <c r="AH412" i="9"/>
  <c r="AA412" i="9"/>
  <c r="Z412" i="9"/>
  <c r="AI411" i="9"/>
  <c r="AH411" i="9"/>
  <c r="AA411" i="9"/>
  <c r="Z411" i="9"/>
  <c r="AI410" i="9"/>
  <c r="AH410" i="9"/>
  <c r="AA410" i="9"/>
  <c r="Z410" i="9"/>
  <c r="AI409" i="9"/>
  <c r="AH409" i="9"/>
  <c r="AA409" i="9"/>
  <c r="Z409" i="9"/>
  <c r="AI408" i="9"/>
  <c r="AH408" i="9"/>
  <c r="AA408" i="9"/>
  <c r="Z408" i="9"/>
  <c r="AI407" i="9"/>
  <c r="AH407" i="9"/>
  <c r="AA407" i="9"/>
  <c r="Z407" i="9"/>
  <c r="AI406" i="9"/>
  <c r="AH406" i="9"/>
  <c r="AA406" i="9"/>
  <c r="Z406" i="9"/>
  <c r="AI405" i="9"/>
  <c r="AH405" i="9"/>
  <c r="AA405" i="9"/>
  <c r="Z405" i="9"/>
  <c r="AI404" i="9"/>
  <c r="AH404" i="9"/>
  <c r="AA404" i="9"/>
  <c r="Z404" i="9"/>
  <c r="AI403" i="9"/>
  <c r="AH403" i="9"/>
  <c r="AA403" i="9"/>
  <c r="Z403" i="9"/>
  <c r="AI402" i="9"/>
  <c r="AH402" i="9"/>
  <c r="AA402" i="9"/>
  <c r="Z402" i="9"/>
  <c r="AI401" i="9"/>
  <c r="AH401" i="9"/>
  <c r="AA401" i="9"/>
  <c r="Z401" i="9"/>
  <c r="AI400" i="9"/>
  <c r="AH400" i="9"/>
  <c r="AA400" i="9"/>
  <c r="Z400" i="9"/>
  <c r="AI399" i="9"/>
  <c r="AH399" i="9"/>
  <c r="AA399" i="9"/>
  <c r="Z399" i="9"/>
  <c r="AI398" i="9"/>
  <c r="AH398" i="9"/>
  <c r="AA398" i="9"/>
  <c r="Z398" i="9"/>
  <c r="W401" i="9" l="1"/>
  <c r="X401" i="9"/>
  <c r="AG405" i="9"/>
  <c r="X405" i="9"/>
  <c r="AG409" i="9"/>
  <c r="X409" i="9"/>
  <c r="AG413" i="9"/>
  <c r="X413" i="9"/>
  <c r="W398" i="9"/>
  <c r="X398" i="9"/>
  <c r="W402" i="9"/>
  <c r="X402" i="9"/>
  <c r="AE406" i="9"/>
  <c r="X406" i="9"/>
  <c r="X410" i="9"/>
  <c r="W414" i="9"/>
  <c r="X414" i="9"/>
  <c r="W399" i="9"/>
  <c r="X399" i="9"/>
  <c r="AG403" i="9"/>
  <c r="X403" i="9"/>
  <c r="AG407" i="9"/>
  <c r="X407" i="9"/>
  <c r="AG411" i="9"/>
  <c r="X411" i="9"/>
  <c r="AG415" i="9"/>
  <c r="X415" i="9"/>
  <c r="W400" i="9"/>
  <c r="X400" i="9"/>
  <c r="AE404" i="9"/>
  <c r="X404" i="9"/>
  <c r="W408" i="9"/>
  <c r="X408" i="9"/>
  <c r="AE412" i="9"/>
  <c r="X412" i="9"/>
  <c r="X416" i="9"/>
  <c r="AF399" i="9"/>
  <c r="Y409" i="9"/>
  <c r="V409" i="9" s="1"/>
  <c r="AE398" i="9"/>
  <c r="Y398" i="9"/>
  <c r="V398" i="9" s="1"/>
  <c r="AF400" i="9"/>
  <c r="AF401" i="9"/>
  <c r="AF398" i="9"/>
  <c r="Y402" i="9"/>
  <c r="V402" i="9" s="1"/>
  <c r="W410" i="9"/>
  <c r="W416" i="9"/>
  <c r="AE399" i="9"/>
  <c r="Y399" i="9"/>
  <c r="V399" i="9" s="1"/>
  <c r="AE402" i="9"/>
  <c r="AF402" i="9"/>
  <c r="Y403" i="9"/>
  <c r="V403" i="9" s="1"/>
  <c r="Y405" i="9"/>
  <c r="V405" i="9" s="1"/>
  <c r="Y407" i="9"/>
  <c r="V407" i="9" s="1"/>
  <c r="Y411" i="9"/>
  <c r="V411" i="9" s="1"/>
  <c r="AE400" i="9"/>
  <c r="Y400" i="9"/>
  <c r="V400" i="9" s="1"/>
  <c r="AE401" i="9"/>
  <c r="Y401" i="9"/>
  <c r="V401" i="9" s="1"/>
  <c r="AF404" i="9"/>
  <c r="Y404" i="9"/>
  <c r="V404" i="9" s="1"/>
  <c r="AG404" i="9"/>
  <c r="W404" i="9"/>
  <c r="AF412" i="9"/>
  <c r="Y412" i="9"/>
  <c r="V412" i="9" s="1"/>
  <c r="AG412" i="9"/>
  <c r="W412" i="9"/>
  <c r="AF415" i="9"/>
  <c r="AE415" i="9"/>
  <c r="Y415" i="9"/>
  <c r="V415" i="9" s="1"/>
  <c r="W415" i="9"/>
  <c r="AF406" i="9"/>
  <c r="Y406" i="9"/>
  <c r="V406" i="9" s="1"/>
  <c r="AG406" i="9"/>
  <c r="W406" i="9"/>
  <c r="AF410" i="9"/>
  <c r="Y410" i="9"/>
  <c r="V410" i="9" s="1"/>
  <c r="AG410" i="9"/>
  <c r="AE410" i="9"/>
  <c r="AF408" i="9"/>
  <c r="Y408" i="9"/>
  <c r="V408" i="9" s="1"/>
  <c r="AG408" i="9"/>
  <c r="AE408" i="9"/>
  <c r="AF403" i="9"/>
  <c r="AF405" i="9"/>
  <c r="AF407" i="9"/>
  <c r="AF409" i="9"/>
  <c r="AF411" i="9"/>
  <c r="AF413" i="9"/>
  <c r="Y413" i="9"/>
  <c r="V413" i="9" s="1"/>
  <c r="AF414" i="9"/>
  <c r="AE414" i="9"/>
  <c r="Y414" i="9"/>
  <c r="V414" i="9" s="1"/>
  <c r="AG414" i="9"/>
  <c r="AF416" i="9"/>
  <c r="AE416" i="9"/>
  <c r="Y416" i="9"/>
  <c r="V416" i="9" s="1"/>
  <c r="AG416" i="9"/>
  <c r="AG398" i="9"/>
  <c r="AG399" i="9"/>
  <c r="AG400" i="9"/>
  <c r="AG401" i="9"/>
  <c r="AG402" i="9"/>
  <c r="AE403" i="9"/>
  <c r="W403" i="9"/>
  <c r="AE405" i="9"/>
  <c r="W405" i="9"/>
  <c r="AE407" i="9"/>
  <c r="W407" i="9"/>
  <c r="AE409" i="9"/>
  <c r="W409" i="9"/>
  <c r="AE411" i="9"/>
  <c r="W411" i="9"/>
  <c r="AE413" i="9"/>
  <c r="W413" i="9"/>
  <c r="C309" i="6" l="1"/>
  <c r="E50" i="10" l="1"/>
  <c r="B397" i="6"/>
  <c r="B396" i="6"/>
  <c r="B395" i="6"/>
  <c r="B394" i="6"/>
  <c r="B91" i="6"/>
  <c r="B95" i="6"/>
  <c r="B99" i="6"/>
  <c r="B103" i="6"/>
  <c r="B107" i="6"/>
  <c r="B111" i="6"/>
  <c r="B115" i="6"/>
  <c r="B119" i="6"/>
  <c r="B123" i="6"/>
  <c r="B127" i="6"/>
  <c r="B131" i="6"/>
  <c r="B135" i="6"/>
  <c r="B139" i="6"/>
  <c r="B143" i="6"/>
  <c r="B147" i="6"/>
  <c r="B87" i="6"/>
  <c r="B2" i="6"/>
  <c r="T2" i="6" s="1"/>
  <c r="J2" i="6"/>
  <c r="GO2" i="6"/>
  <c r="GQ2" i="6"/>
  <c r="GS2" i="6"/>
  <c r="GU2" i="6"/>
  <c r="GW2" i="6"/>
  <c r="GY2" i="6"/>
  <c r="HA2" i="6"/>
  <c r="HC2" i="6"/>
  <c r="HE2" i="6"/>
  <c r="GM2" i="6"/>
  <c r="AA300" i="9"/>
  <c r="AA299" i="9"/>
  <c r="AI300" i="9"/>
  <c r="AH300" i="9"/>
  <c r="Z300" i="9"/>
  <c r="AI299" i="9"/>
  <c r="AH299" i="9"/>
  <c r="Z299" i="9"/>
  <c r="X299" i="9"/>
  <c r="AI203" i="9"/>
  <c r="AH203" i="9"/>
  <c r="Z203" i="9"/>
  <c r="V203" i="9" s="1"/>
  <c r="Y299" i="9" l="1"/>
  <c r="V299" i="9" s="1"/>
  <c r="FQ4" i="6"/>
  <c r="FS4" i="6"/>
  <c r="FU4" i="6"/>
  <c r="FY4" i="6"/>
  <c r="EZ4" i="6"/>
  <c r="GG4" i="6"/>
  <c r="GA4" i="6"/>
  <c r="GC4" i="6"/>
  <c r="Y300" i="9"/>
  <c r="V300" i="9" s="1"/>
  <c r="W300" i="9" s="1"/>
  <c r="X300" i="9" s="1"/>
  <c r="FO4" i="6"/>
  <c r="GE4" i="6"/>
  <c r="FW4" i="6"/>
  <c r="FA4" i="6"/>
  <c r="AF299" i="9"/>
  <c r="W299" i="9"/>
  <c r="AE299" i="9"/>
  <c r="AG299" i="9"/>
  <c r="AF300" i="9"/>
  <c r="AE300" i="9"/>
  <c r="AG300" i="9"/>
  <c r="AF203" i="9"/>
  <c r="HE4" i="6" l="1"/>
  <c r="HF4" i="6" s="1"/>
  <c r="HF5" i="6" l="1"/>
  <c r="P156" i="6"/>
  <c r="P233" i="6"/>
  <c r="P79" i="6"/>
  <c r="AH101" i="9"/>
  <c r="V540" i="9" l="1"/>
  <c r="W540" i="9" s="1"/>
  <c r="V536" i="9"/>
  <c r="W536" i="9" s="1"/>
  <c r="V531" i="9"/>
  <c r="W531" i="9" s="1"/>
  <c r="V538" i="9"/>
  <c r="W538" i="9" s="1"/>
  <c r="V533" i="9"/>
  <c r="W533" i="9" s="1"/>
  <c r="V537" i="9"/>
  <c r="W537" i="9" s="1"/>
  <c r="V535" i="9"/>
  <c r="W535" i="9" s="1"/>
  <c r="V532" i="9"/>
  <c r="W532" i="9" s="1"/>
  <c r="V539" i="9"/>
  <c r="W539" i="9" s="1"/>
  <c r="V529" i="9"/>
  <c r="W529" i="9" s="1"/>
  <c r="V530" i="9"/>
  <c r="W530" i="9" s="1"/>
  <c r="V534" i="9"/>
  <c r="W534" i="9" s="1"/>
  <c r="V198" i="9"/>
  <c r="V196" i="9"/>
  <c r="W196" i="9" s="1"/>
  <c r="X196" i="9" s="1"/>
  <c r="V184" i="9"/>
  <c r="W184" i="9" s="1"/>
  <c r="X184" i="9" s="1"/>
  <c r="V195" i="9"/>
  <c r="W195" i="9" s="1"/>
  <c r="X195" i="9" s="1"/>
  <c r="V159" i="9"/>
  <c r="W159" i="9" s="1"/>
  <c r="X159" i="9" s="1"/>
  <c r="V188" i="9"/>
  <c r="W188" i="9" s="1"/>
  <c r="X188" i="9" s="1"/>
  <c r="V176" i="9"/>
  <c r="W176" i="9" s="1"/>
  <c r="X176" i="9" s="1"/>
  <c r="V164" i="9"/>
  <c r="W164" i="9" s="1"/>
  <c r="X164" i="9" s="1"/>
  <c r="V152" i="9"/>
  <c r="W152" i="9" s="1"/>
  <c r="X152" i="9" s="1"/>
  <c r="V181" i="9"/>
  <c r="W181" i="9" s="1"/>
  <c r="X181" i="9" s="1"/>
  <c r="V163" i="9"/>
  <c r="W163" i="9" s="1"/>
  <c r="X163" i="9" s="1"/>
  <c r="V151" i="9"/>
  <c r="W151" i="9" s="1"/>
  <c r="X151" i="9" s="1"/>
  <c r="V172" i="9"/>
  <c r="W172" i="9" s="1"/>
  <c r="X172" i="9" s="1"/>
  <c r="V183" i="9"/>
  <c r="W183" i="9" s="1"/>
  <c r="X183" i="9" s="1"/>
  <c r="V170" i="9"/>
  <c r="W170" i="9" s="1"/>
  <c r="X170" i="9" s="1"/>
  <c r="V175" i="9"/>
  <c r="W175" i="9" s="1"/>
  <c r="X175" i="9" s="1"/>
  <c r="V190" i="9"/>
  <c r="W190" i="9" s="1"/>
  <c r="X190" i="9" s="1"/>
  <c r="V178" i="9"/>
  <c r="W178" i="9" s="1"/>
  <c r="X178" i="9" s="1"/>
  <c r="V166" i="9"/>
  <c r="W166" i="9" s="1"/>
  <c r="X166" i="9" s="1"/>
  <c r="V177" i="9"/>
  <c r="W177" i="9" s="1"/>
  <c r="X177" i="9" s="1"/>
  <c r="V171" i="9"/>
  <c r="W171" i="9" s="1"/>
  <c r="X171" i="9" s="1"/>
  <c r="V182" i="9"/>
  <c r="W182" i="9" s="1"/>
  <c r="X182" i="9" s="1"/>
  <c r="V158" i="9"/>
  <c r="W158" i="9" s="1"/>
  <c r="X158" i="9" s="1"/>
  <c r="V193" i="9"/>
  <c r="W193" i="9" s="1"/>
  <c r="X193" i="9" s="1"/>
  <c r="V157" i="9"/>
  <c r="W157" i="9" s="1"/>
  <c r="X157" i="9" s="1"/>
  <c r="V160" i="9"/>
  <c r="W160" i="9" s="1"/>
  <c r="X160" i="9" s="1"/>
  <c r="V154" i="9"/>
  <c r="W154" i="9" s="1"/>
  <c r="X154" i="9" s="1"/>
  <c r="V189" i="9"/>
  <c r="W189" i="9" s="1"/>
  <c r="X189" i="9" s="1"/>
  <c r="V165" i="9"/>
  <c r="W165" i="9" s="1"/>
  <c r="X165" i="9" s="1"/>
  <c r="V153" i="9"/>
  <c r="W153" i="9" s="1"/>
  <c r="X153" i="9" s="1"/>
  <c r="V194" i="9"/>
  <c r="W194" i="9" s="1"/>
  <c r="X194" i="9" s="1"/>
  <c r="V187" i="9"/>
  <c r="W187" i="9" s="1"/>
  <c r="X187" i="9" s="1"/>
  <c r="V169" i="9"/>
  <c r="W169" i="9" s="1"/>
  <c r="X169" i="9" s="1"/>
  <c r="V162" i="9"/>
  <c r="W162" i="9" s="1"/>
  <c r="X162" i="9" s="1"/>
  <c r="V161" i="9"/>
  <c r="W161" i="9" s="1"/>
  <c r="X161" i="9" s="1"/>
  <c r="V167" i="9"/>
  <c r="W167" i="9" s="1"/>
  <c r="X167" i="9" s="1"/>
  <c r="W198" i="9"/>
  <c r="X198" i="9" s="1"/>
  <c r="V168" i="9"/>
  <c r="W168" i="9" s="1"/>
  <c r="X168" i="9" s="1"/>
  <c r="V186" i="9"/>
  <c r="W186" i="9" s="1"/>
  <c r="X186" i="9" s="1"/>
  <c r="V191" i="9"/>
  <c r="W191" i="9" s="1"/>
  <c r="X191" i="9" s="1"/>
  <c r="V179" i="9"/>
  <c r="W179" i="9" s="1"/>
  <c r="X179" i="9" s="1"/>
  <c r="V185" i="9"/>
  <c r="W185" i="9" s="1"/>
  <c r="X185" i="9" s="1"/>
  <c r="V156" i="9"/>
  <c r="W156" i="9" s="1"/>
  <c r="X156" i="9" s="1"/>
  <c r="V180" i="9"/>
  <c r="W180" i="9" s="1"/>
  <c r="X180" i="9" s="1"/>
  <c r="V174" i="9"/>
  <c r="W174" i="9" s="1"/>
  <c r="X174" i="9" s="1"/>
  <c r="V173" i="9"/>
  <c r="W173" i="9" s="1"/>
  <c r="X173" i="9" s="1"/>
  <c r="V197" i="9"/>
  <c r="W197" i="9" s="1"/>
  <c r="X197" i="9" s="1"/>
  <c r="V192" i="9"/>
  <c r="W192" i="9" s="1"/>
  <c r="X192" i="9" s="1"/>
  <c r="V155" i="9"/>
  <c r="W155" i="9" s="1"/>
  <c r="X155" i="9" s="1"/>
  <c r="C50" i="10" l="1"/>
  <c r="C13" i="6" l="1"/>
  <c r="D36" i="10"/>
  <c r="K36" i="10"/>
  <c r="AI150" i="9" l="1"/>
  <c r="AI149" i="9"/>
  <c r="AI148" i="9"/>
  <c r="AI147" i="9"/>
  <c r="AI146" i="9"/>
  <c r="AI145" i="9"/>
  <c r="AI144" i="9"/>
  <c r="AI143" i="9"/>
  <c r="AI142" i="9"/>
  <c r="AI141" i="9"/>
  <c r="AI140" i="9"/>
  <c r="AI139" i="9"/>
  <c r="AI138" i="9"/>
  <c r="AI137" i="9"/>
  <c r="AI136" i="9"/>
  <c r="AI135" i="9"/>
  <c r="AI134" i="9"/>
  <c r="AI133" i="9"/>
  <c r="AI132" i="9"/>
  <c r="AI131" i="9"/>
  <c r="AI130" i="9"/>
  <c r="AI129" i="9"/>
  <c r="AI128" i="9"/>
  <c r="AI127" i="9"/>
  <c r="AI126" i="9"/>
  <c r="AI125" i="9"/>
  <c r="AI124" i="9"/>
  <c r="AI123" i="9"/>
  <c r="AI122" i="9"/>
  <c r="AI121" i="9"/>
  <c r="AI120" i="9"/>
  <c r="AI119" i="9"/>
  <c r="AI118" i="9"/>
  <c r="AI117" i="9"/>
  <c r="AI116" i="9"/>
  <c r="AI115" i="9"/>
  <c r="AI114" i="9"/>
  <c r="AI113" i="9"/>
  <c r="AI112" i="9"/>
  <c r="AI111" i="9"/>
  <c r="AI110" i="9"/>
  <c r="AI109" i="9"/>
  <c r="AI108" i="9"/>
  <c r="AI107" i="9"/>
  <c r="AI106" i="9"/>
  <c r="AI105" i="9"/>
  <c r="AI104" i="9"/>
  <c r="AI103" i="9"/>
  <c r="AI5" i="9"/>
  <c r="AI6" i="9"/>
  <c r="AI7" i="9"/>
  <c r="AI8" i="9"/>
  <c r="AI9" i="9"/>
  <c r="AI10" i="9"/>
  <c r="AI11" i="9"/>
  <c r="AI12" i="9"/>
  <c r="AI13" i="9"/>
  <c r="AI14" i="9"/>
  <c r="AI15" i="9"/>
  <c r="AI16" i="9"/>
  <c r="AI17" i="9"/>
  <c r="AI18" i="9"/>
  <c r="AI19" i="9"/>
  <c r="AI20" i="9"/>
  <c r="AI21" i="9"/>
  <c r="AI22" i="9"/>
  <c r="AI23" i="9"/>
  <c r="AI24" i="9"/>
  <c r="AI25" i="9"/>
  <c r="AI26" i="9"/>
  <c r="AI27" i="9"/>
  <c r="AI28" i="9"/>
  <c r="AI29" i="9"/>
  <c r="AI30" i="9"/>
  <c r="AI31" i="9"/>
  <c r="AI32" i="9"/>
  <c r="AI33" i="9"/>
  <c r="AI34" i="9"/>
  <c r="AI35" i="9"/>
  <c r="AI36" i="9"/>
  <c r="AI37" i="9"/>
  <c r="AI38" i="9"/>
  <c r="AI39" i="9"/>
  <c r="AI40" i="9"/>
  <c r="AI41" i="9"/>
  <c r="AI42" i="9"/>
  <c r="AI43" i="9"/>
  <c r="AI44" i="9"/>
  <c r="AI45" i="9"/>
  <c r="AI46" i="9"/>
  <c r="AI47" i="9"/>
  <c r="AI4" i="9"/>
  <c r="Z119" i="9" l="1"/>
  <c r="AH119" i="9"/>
  <c r="Z120" i="9"/>
  <c r="AH120" i="9"/>
  <c r="Z121" i="9"/>
  <c r="AH121" i="9"/>
  <c r="Z122" i="9"/>
  <c r="AH122" i="9"/>
  <c r="Z123" i="9"/>
  <c r="AH123" i="9"/>
  <c r="AH124" i="9"/>
  <c r="Z125" i="9"/>
  <c r="AH125" i="9"/>
  <c r="Z126" i="9"/>
  <c r="AH126" i="9"/>
  <c r="Z127" i="9"/>
  <c r="AH127" i="9"/>
  <c r="Z128" i="9"/>
  <c r="AH128" i="9"/>
  <c r="Z129" i="9"/>
  <c r="AH129" i="9"/>
  <c r="Z130" i="9"/>
  <c r="AH130" i="9"/>
  <c r="Z131" i="9"/>
  <c r="AH131" i="9"/>
  <c r="Z132" i="9"/>
  <c r="AH132" i="9"/>
  <c r="Z133" i="9"/>
  <c r="AH133" i="9"/>
  <c r="Z134" i="9"/>
  <c r="AH134" i="9"/>
  <c r="Z135" i="9"/>
  <c r="AH135" i="9"/>
  <c r="Z136" i="9"/>
  <c r="AH136" i="9"/>
  <c r="Z137" i="9"/>
  <c r="AH137" i="9"/>
  <c r="Z138" i="9"/>
  <c r="AH138" i="9"/>
  <c r="Z139" i="9"/>
  <c r="AH139" i="9"/>
  <c r="Z140" i="9"/>
  <c r="AH140" i="9"/>
  <c r="Z141" i="9"/>
  <c r="AH141" i="9"/>
  <c r="Z142" i="9"/>
  <c r="AH142" i="9"/>
  <c r="Z143" i="9"/>
  <c r="AH143" i="9"/>
  <c r="Z144" i="9"/>
  <c r="AH144" i="9"/>
  <c r="Z145" i="9"/>
  <c r="AH145" i="9"/>
  <c r="Z146" i="9"/>
  <c r="AH146" i="9"/>
  <c r="Z147" i="9"/>
  <c r="AH147" i="9"/>
  <c r="Z148" i="9"/>
  <c r="AH148" i="9"/>
  <c r="Z149" i="9"/>
  <c r="AH149" i="9"/>
  <c r="Z150" i="9"/>
  <c r="AH150" i="9"/>
  <c r="AW233" i="6" l="1"/>
  <c r="AW156" i="6"/>
  <c r="AW79" i="6"/>
  <c r="AQ156" i="6"/>
  <c r="AQ79" i="6"/>
  <c r="AQ233" i="6"/>
  <c r="BI156" i="6"/>
  <c r="BI79" i="6"/>
  <c r="BI233" i="6"/>
  <c r="BC233" i="6"/>
  <c r="BC156" i="6"/>
  <c r="BC79" i="6"/>
  <c r="X79" i="6"/>
  <c r="X233" i="6"/>
  <c r="X156" i="6"/>
  <c r="BU233" i="6"/>
  <c r="BU156" i="6"/>
  <c r="BU79" i="6"/>
  <c r="BO79" i="6"/>
  <c r="BO233" i="6"/>
  <c r="BO156" i="6"/>
  <c r="AK156" i="6"/>
  <c r="AK233" i="6"/>
  <c r="AK79" i="6"/>
  <c r="AD233" i="6"/>
  <c r="AD156" i="6"/>
  <c r="AD79" i="6"/>
  <c r="CA156" i="6"/>
  <c r="CA79" i="6"/>
  <c r="CA233" i="6"/>
  <c r="Y146" i="9"/>
  <c r="V146" i="9" s="1"/>
  <c r="W146" i="9" s="1"/>
  <c r="X146" i="9" s="1"/>
  <c r="Y147" i="9"/>
  <c r="V147" i="9" s="1"/>
  <c r="AF127" i="9"/>
  <c r="AF119" i="9"/>
  <c r="Y144" i="9"/>
  <c r="V144" i="9" s="1"/>
  <c r="W144" i="9" s="1"/>
  <c r="X144" i="9" s="1"/>
  <c r="Y136" i="9"/>
  <c r="V136" i="9" s="1"/>
  <c r="W136" i="9" s="1"/>
  <c r="X136" i="9" s="1"/>
  <c r="Y128" i="9"/>
  <c r="V128" i="9" s="1"/>
  <c r="W128" i="9" s="1"/>
  <c r="X128" i="9" s="1"/>
  <c r="Y120" i="9"/>
  <c r="V120" i="9" s="1"/>
  <c r="AF145" i="9"/>
  <c r="AF137" i="9"/>
  <c r="AF129" i="9"/>
  <c r="AG125" i="9"/>
  <c r="AF121" i="9"/>
  <c r="Z124" i="9"/>
  <c r="AF142" i="9"/>
  <c r="AF135" i="9"/>
  <c r="AF122" i="9"/>
  <c r="FP7" i="6"/>
  <c r="GO7" i="6"/>
  <c r="FN8" i="6"/>
  <c r="GM8" i="6"/>
  <c r="FX8" i="6"/>
  <c r="GW8" i="6"/>
  <c r="GQ7" i="6"/>
  <c r="FR7" i="6"/>
  <c r="FR8" i="6"/>
  <c r="GQ8" i="6"/>
  <c r="GB8" i="6"/>
  <c r="HA8" i="6"/>
  <c r="GS7" i="6"/>
  <c r="FT7" i="6"/>
  <c r="FV8" i="6"/>
  <c r="GU8" i="6"/>
  <c r="HE8" i="6"/>
  <c r="GF8" i="6"/>
  <c r="GU7" i="6"/>
  <c r="FV7" i="6"/>
  <c r="FZ8" i="6"/>
  <c r="GY8" i="6"/>
  <c r="GW7" i="6"/>
  <c r="FX7" i="6"/>
  <c r="GD8" i="6"/>
  <c r="HC8" i="6"/>
  <c r="GY7" i="6"/>
  <c r="FZ7" i="6"/>
  <c r="HE7" i="6"/>
  <c r="GF7" i="6"/>
  <c r="HA7" i="6"/>
  <c r="GB7" i="6"/>
  <c r="GO8" i="6"/>
  <c r="FP8" i="6"/>
  <c r="FN7" i="6"/>
  <c r="GM7" i="6"/>
  <c r="HC7" i="6"/>
  <c r="GD7" i="6"/>
  <c r="FT8" i="6"/>
  <c r="GS8" i="6"/>
  <c r="AF126" i="9"/>
  <c r="AF149" i="9"/>
  <c r="AG123" i="9"/>
  <c r="AF139" i="9"/>
  <c r="AF147" i="9"/>
  <c r="AF143" i="9"/>
  <c r="AF133" i="9"/>
  <c r="AE128" i="9"/>
  <c r="AE144" i="9"/>
  <c r="AF138" i="9"/>
  <c r="AG144" i="9"/>
  <c r="AF150" i="9"/>
  <c r="AE142" i="9"/>
  <c r="AF141" i="9"/>
  <c r="AG138" i="9"/>
  <c r="AE136" i="9"/>
  <c r="AF131" i="9"/>
  <c r="AF123" i="9"/>
  <c r="AG131" i="9"/>
  <c r="AF130" i="9"/>
  <c r="Y133" i="9"/>
  <c r="V133" i="9" s="1"/>
  <c r="W133" i="9" s="1"/>
  <c r="X133" i="9" s="1"/>
  <c r="AF146" i="9"/>
  <c r="AF134" i="9"/>
  <c r="AF125" i="9"/>
  <c r="AG130" i="9"/>
  <c r="AG128" i="9"/>
  <c r="AG149" i="9"/>
  <c r="Y149" i="9"/>
  <c r="V149" i="9" s="1"/>
  <c r="W149" i="9" s="1"/>
  <c r="X149" i="9" s="1"/>
  <c r="AG145" i="9"/>
  <c r="Y145" i="9"/>
  <c r="V145" i="9" s="1"/>
  <c r="AG137" i="9"/>
  <c r="Y137" i="9"/>
  <c r="V137" i="9" s="1"/>
  <c r="W137" i="9" s="1"/>
  <c r="X137" i="9" s="1"/>
  <c r="Y129" i="9"/>
  <c r="V129" i="9" s="1"/>
  <c r="AG129" i="9"/>
  <c r="AG121" i="9"/>
  <c r="Y121" i="9"/>
  <c r="V121" i="9" s="1"/>
  <c r="Y148" i="9"/>
  <c r="V148" i="9" s="1"/>
  <c r="W148" i="9" s="1"/>
  <c r="X148" i="9" s="1"/>
  <c r="AF148" i="9"/>
  <c r="Y140" i="9"/>
  <c r="V140" i="9" s="1"/>
  <c r="AE140" i="9"/>
  <c r="AF140" i="9"/>
  <c r="Y132" i="9"/>
  <c r="V132" i="9" s="1"/>
  <c r="W132" i="9" s="1"/>
  <c r="X132" i="9" s="1"/>
  <c r="AF132" i="9"/>
  <c r="Y124" i="9"/>
  <c r="AE124" i="9"/>
  <c r="AF124" i="9"/>
  <c r="Y143" i="9"/>
  <c r="V143" i="9" s="1"/>
  <c r="Y138" i="9"/>
  <c r="V138" i="9" s="1"/>
  <c r="Y135" i="9"/>
  <c r="V135" i="9" s="1"/>
  <c r="W135" i="9" s="1"/>
  <c r="X135" i="9" s="1"/>
  <c r="Y130" i="9"/>
  <c r="V130" i="9" s="1"/>
  <c r="W130" i="9" s="1"/>
  <c r="X130" i="9" s="1"/>
  <c r="Y127" i="9"/>
  <c r="V127" i="9" s="1"/>
  <c r="Y122" i="9"/>
  <c r="V122" i="9" s="1"/>
  <c r="Y150" i="9"/>
  <c r="V150" i="9" s="1"/>
  <c r="Y119" i="9"/>
  <c r="V119" i="9" s="1"/>
  <c r="Y141" i="9"/>
  <c r="V141" i="9" s="1"/>
  <c r="Y125" i="9"/>
  <c r="V125" i="9" s="1"/>
  <c r="AF144" i="9"/>
  <c r="Y142" i="9"/>
  <c r="V142" i="9" s="1"/>
  <c r="Y139" i="9"/>
  <c r="V139" i="9" s="1"/>
  <c r="W139" i="9" s="1"/>
  <c r="X139" i="9" s="1"/>
  <c r="AF136" i="9"/>
  <c r="Y134" i="9"/>
  <c r="V134" i="9" s="1"/>
  <c r="Y131" i="9"/>
  <c r="V131" i="9" s="1"/>
  <c r="AE130" i="9"/>
  <c r="AF128" i="9"/>
  <c r="Y126" i="9"/>
  <c r="V126" i="9" s="1"/>
  <c r="Y123" i="9"/>
  <c r="V123" i="9" s="1"/>
  <c r="AF120" i="9"/>
  <c r="AE149" i="9"/>
  <c r="AE147" i="9"/>
  <c r="AE145" i="9"/>
  <c r="AE143" i="9"/>
  <c r="AE141" i="9"/>
  <c r="AE139" i="9"/>
  <c r="AE137" i="9"/>
  <c r="AE135" i="9"/>
  <c r="AE127" i="9"/>
  <c r="AE123" i="9"/>
  <c r="AE121" i="9"/>
  <c r="W121" i="9" l="1"/>
  <c r="X121" i="9" s="1"/>
  <c r="W126" i="9"/>
  <c r="X126" i="9" s="1"/>
  <c r="V124" i="9"/>
  <c r="W124" i="9" s="1"/>
  <c r="X124" i="9" s="1"/>
  <c r="W138" i="9"/>
  <c r="X138" i="9" s="1"/>
  <c r="W143" i="9"/>
  <c r="X143" i="9" s="1"/>
  <c r="AE134" i="9"/>
  <c r="AG147" i="9"/>
  <c r="W129" i="9"/>
  <c r="X129" i="9" s="1"/>
  <c r="W145" i="9"/>
  <c r="X145" i="9" s="1"/>
  <c r="AE148" i="9"/>
  <c r="AG146" i="9"/>
  <c r="AG135" i="9"/>
  <c r="AG133" i="9"/>
  <c r="AG136" i="9"/>
  <c r="W125" i="9"/>
  <c r="X125" i="9" s="1"/>
  <c r="AE125" i="9"/>
  <c r="AE146" i="9"/>
  <c r="AE150" i="9"/>
  <c r="AG142" i="9"/>
  <c r="W150" i="9"/>
  <c r="X150" i="9" s="1"/>
  <c r="W123" i="9"/>
  <c r="X123" i="9" s="1"/>
  <c r="W127" i="9"/>
  <c r="X127" i="9" s="1"/>
  <c r="AE129" i="9"/>
  <c r="AG122" i="9"/>
  <c r="AG148" i="9"/>
  <c r="AG150" i="9"/>
  <c r="AG141" i="9"/>
  <c r="W131" i="9"/>
  <c r="X131" i="9" s="1"/>
  <c r="AG124" i="9"/>
  <c r="W122" i="9"/>
  <c r="X122" i="9" s="1"/>
  <c r="W142" i="9"/>
  <c r="X142" i="9" s="1"/>
  <c r="AG140" i="9"/>
  <c r="W134" i="9"/>
  <c r="X134" i="9" s="1"/>
  <c r="W147" i="9"/>
  <c r="X147" i="9" s="1"/>
  <c r="AE131" i="9"/>
  <c r="AE138" i="9"/>
  <c r="W141" i="9"/>
  <c r="X141" i="9" s="1"/>
  <c r="W140" i="9"/>
  <c r="X140" i="9" s="1"/>
  <c r="AG134" i="9"/>
  <c r="AE122" i="9"/>
  <c r="AE132" i="9"/>
  <c r="AG139" i="9"/>
  <c r="AE133" i="9"/>
  <c r="AE126" i="9"/>
  <c r="AG132" i="9"/>
  <c r="AG126" i="9"/>
  <c r="AG143" i="9"/>
  <c r="AG127" i="9"/>
  <c r="W120" i="9"/>
  <c r="X120" i="9" s="1"/>
  <c r="W119" i="9"/>
  <c r="X119" i="9" s="1"/>
  <c r="B320" i="6" l="1"/>
  <c r="B319" i="6"/>
  <c r="B318" i="6"/>
  <c r="B317" i="6"/>
  <c r="AH111" i="9" l="1"/>
  <c r="Z104" i="9"/>
  <c r="AH104" i="9"/>
  <c r="Z105" i="9"/>
  <c r="AH105" i="9"/>
  <c r="Z106" i="9"/>
  <c r="AH106" i="9"/>
  <c r="Z107" i="9"/>
  <c r="AH107" i="9"/>
  <c r="Z108" i="9"/>
  <c r="AH108" i="9"/>
  <c r="Y109" i="9"/>
  <c r="Z109" i="9"/>
  <c r="AH109" i="9"/>
  <c r="Z110" i="9"/>
  <c r="AH110" i="9"/>
  <c r="Z111" i="9"/>
  <c r="Z112" i="9"/>
  <c r="AH112" i="9"/>
  <c r="Z113" i="9"/>
  <c r="AH113" i="9"/>
  <c r="Z114" i="9"/>
  <c r="AF114" i="9"/>
  <c r="Y114" i="9"/>
  <c r="AH114" i="9"/>
  <c r="Z115" i="9"/>
  <c r="AH115" i="9"/>
  <c r="Z116" i="9"/>
  <c r="AH116" i="9"/>
  <c r="Z117" i="9"/>
  <c r="AF117" i="9"/>
  <c r="Y117" i="9"/>
  <c r="AH117" i="9"/>
  <c r="Z118" i="9"/>
  <c r="AH118" i="9"/>
  <c r="AH6" i="9"/>
  <c r="AH8" i="9"/>
  <c r="AH10" i="9"/>
  <c r="AH12" i="9"/>
  <c r="AH14" i="9"/>
  <c r="AH16" i="9"/>
  <c r="AH17" i="9"/>
  <c r="AH20" i="9"/>
  <c r="AH24" i="9"/>
  <c r="AH25" i="9"/>
  <c r="AH26" i="9"/>
  <c r="AH28" i="9"/>
  <c r="AH32" i="9"/>
  <c r="AH33" i="9"/>
  <c r="AH34" i="9"/>
  <c r="AH36" i="9"/>
  <c r="AH38" i="9"/>
  <c r="AH40" i="9"/>
  <c r="AH42" i="9"/>
  <c r="AH43" i="9"/>
  <c r="AH44" i="9"/>
  <c r="AH4" i="9"/>
  <c r="AH103" i="9"/>
  <c r="AH47" i="9"/>
  <c r="AH46" i="9"/>
  <c r="AH45" i="9"/>
  <c r="AH41" i="9"/>
  <c r="AH39" i="9"/>
  <c r="AH37" i="9"/>
  <c r="AH35" i="9"/>
  <c r="AH31" i="9"/>
  <c r="AH30" i="9"/>
  <c r="AH29" i="9"/>
  <c r="AH27" i="9"/>
  <c r="AH23" i="9"/>
  <c r="AH22" i="9"/>
  <c r="AH21" i="9"/>
  <c r="AH19" i="9"/>
  <c r="AH18" i="9"/>
  <c r="AH15" i="9"/>
  <c r="AH13" i="9"/>
  <c r="AH11" i="9"/>
  <c r="AH9" i="9"/>
  <c r="AH7" i="9"/>
  <c r="AH5" i="9"/>
  <c r="Z5" i="9"/>
  <c r="Y6" i="9"/>
  <c r="Z6" i="9"/>
  <c r="AF7" i="9"/>
  <c r="Z7" i="9"/>
  <c r="Y8" i="9"/>
  <c r="Z8" i="9"/>
  <c r="Y9" i="9"/>
  <c r="Z9" i="9"/>
  <c r="Y10" i="9"/>
  <c r="Z10" i="9"/>
  <c r="Z11" i="9"/>
  <c r="Y12" i="9"/>
  <c r="Z12" i="9"/>
  <c r="Y13" i="9"/>
  <c r="Z13" i="9"/>
  <c r="Y14" i="9"/>
  <c r="Z14" i="9"/>
  <c r="Z15" i="9"/>
  <c r="Y16" i="9"/>
  <c r="Z16" i="9"/>
  <c r="Z17" i="9"/>
  <c r="Y18" i="9"/>
  <c r="Z18" i="9"/>
  <c r="Z19" i="9"/>
  <c r="Z20" i="9"/>
  <c r="Y21" i="9"/>
  <c r="Z21" i="9"/>
  <c r="Z22" i="9"/>
  <c r="Z23" i="9"/>
  <c r="Z24" i="9"/>
  <c r="Y25" i="9"/>
  <c r="Z25" i="9"/>
  <c r="Z26" i="9"/>
  <c r="Z27" i="9"/>
  <c r="Z28" i="9"/>
  <c r="AF29" i="9"/>
  <c r="Z29" i="9"/>
  <c r="Z30" i="9"/>
  <c r="Z31" i="9"/>
  <c r="Z32" i="9"/>
  <c r="Y33" i="9"/>
  <c r="Z33" i="9"/>
  <c r="Z34" i="9"/>
  <c r="Y35" i="9"/>
  <c r="Z35" i="9"/>
  <c r="Z36" i="9"/>
  <c r="Z37" i="9"/>
  <c r="Y38" i="9"/>
  <c r="Z38" i="9"/>
  <c r="Y39" i="9"/>
  <c r="Z39" i="9"/>
  <c r="Y40" i="9"/>
  <c r="Z40" i="9"/>
  <c r="Y41" i="9"/>
  <c r="Z41" i="9"/>
  <c r="Y42" i="9"/>
  <c r="Z42" i="9"/>
  <c r="Z43" i="9"/>
  <c r="Y44" i="9"/>
  <c r="Z44" i="9"/>
  <c r="Y45" i="9"/>
  <c r="Z45" i="9"/>
  <c r="Z46" i="9"/>
  <c r="Z47" i="9"/>
  <c r="W101" i="9"/>
  <c r="Z101" i="9"/>
  <c r="Z103" i="9"/>
  <c r="Z4" i="9"/>
  <c r="AF21" i="9"/>
  <c r="AF22" i="9"/>
  <c r="AF26" i="9"/>
  <c r="AF28" i="9"/>
  <c r="AF32" i="9"/>
  <c r="AF33" i="9"/>
  <c r="AF34" i="9"/>
  <c r="AF36" i="9"/>
  <c r="AF38" i="9"/>
  <c r="AF39" i="9"/>
  <c r="AF40" i="9"/>
  <c r="AF41" i="9"/>
  <c r="AF42" i="9"/>
  <c r="AF44" i="9"/>
  <c r="AF6" i="9"/>
  <c r="AF8" i="9"/>
  <c r="AF10" i="9"/>
  <c r="AF12" i="9"/>
  <c r="AF13" i="9"/>
  <c r="AF14" i="9"/>
  <c r="AF15" i="9"/>
  <c r="AF16" i="9"/>
  <c r="AF18" i="9"/>
  <c r="AF4" i="9"/>
  <c r="W203" i="9" l="1"/>
  <c r="X203" i="9" s="1"/>
  <c r="V109" i="9"/>
  <c r="W109" i="9" s="1"/>
  <c r="X109" i="9" s="1"/>
  <c r="V117" i="9"/>
  <c r="W117" i="9" s="1"/>
  <c r="X117" i="9" s="1"/>
  <c r="V114" i="9"/>
  <c r="W114" i="9" s="1"/>
  <c r="X114" i="9" s="1"/>
  <c r="V40" i="9"/>
  <c r="W40" i="9" s="1"/>
  <c r="X40" i="9" s="1"/>
  <c r="V35" i="9"/>
  <c r="W35" i="9" s="1"/>
  <c r="X35" i="9" s="1"/>
  <c r="V39" i="9"/>
  <c r="W39" i="9" s="1"/>
  <c r="X39" i="9" s="1"/>
  <c r="V41" i="9"/>
  <c r="W41" i="9" s="1"/>
  <c r="X41" i="9" s="1"/>
  <c r="V33" i="9"/>
  <c r="W33" i="9" s="1"/>
  <c r="X33" i="9" s="1"/>
  <c r="V16" i="9"/>
  <c r="W16" i="9" s="1"/>
  <c r="X16" i="9" s="1"/>
  <c r="V45" i="9"/>
  <c r="W45" i="9" s="1"/>
  <c r="X45" i="9" s="1"/>
  <c r="V9" i="9"/>
  <c r="W9" i="9" s="1"/>
  <c r="X9" i="9" s="1"/>
  <c r="V44" i="9"/>
  <c r="W44" i="9" s="1"/>
  <c r="X44" i="9" s="1"/>
  <c r="V25" i="9"/>
  <c r="W25" i="9" s="1"/>
  <c r="X25" i="9" s="1"/>
  <c r="V8" i="9"/>
  <c r="W8" i="9" s="1"/>
  <c r="X8" i="9" s="1"/>
  <c r="V12" i="9"/>
  <c r="W12" i="9" s="1"/>
  <c r="X12" i="9" s="1"/>
  <c r="Y43" i="9"/>
  <c r="V43" i="9" s="1"/>
  <c r="W43" i="9" s="1"/>
  <c r="X43" i="9" s="1"/>
  <c r="AE43" i="9"/>
  <c r="V42" i="9"/>
  <c r="W42" i="9" s="1"/>
  <c r="X42" i="9" s="1"/>
  <c r="V38" i="9"/>
  <c r="W38" i="9" s="1"/>
  <c r="X38" i="9" s="1"/>
  <c r="V18" i="9"/>
  <c r="W18" i="9" s="1"/>
  <c r="X18" i="9" s="1"/>
  <c r="V14" i="9"/>
  <c r="W14" i="9" s="1"/>
  <c r="X14" i="9" s="1"/>
  <c r="V10" i="9"/>
  <c r="W10" i="9" s="1"/>
  <c r="X10" i="9" s="1"/>
  <c r="V6" i="9"/>
  <c r="W6" i="9" s="1"/>
  <c r="X6" i="9" s="1"/>
  <c r="Y4" i="9"/>
  <c r="V4" i="9" s="1"/>
  <c r="Y37" i="9"/>
  <c r="V37" i="9" s="1"/>
  <c r="W37" i="9" s="1"/>
  <c r="X37" i="9" s="1"/>
  <c r="AG37" i="9"/>
  <c r="AE37" i="9"/>
  <c r="V21" i="9"/>
  <c r="W21" i="9" s="1"/>
  <c r="X21" i="9" s="1"/>
  <c r="Y17" i="9"/>
  <c r="V17" i="9" s="1"/>
  <c r="V13" i="9"/>
  <c r="W13" i="9" s="1"/>
  <c r="X13" i="9" s="1"/>
  <c r="Y5" i="9"/>
  <c r="V5" i="9" s="1"/>
  <c r="Y105" i="9"/>
  <c r="AF105" i="9"/>
  <c r="Y31" i="9"/>
  <c r="V31" i="9" s="1"/>
  <c r="W31" i="9" s="1"/>
  <c r="X31" i="9" s="1"/>
  <c r="AE31" i="9"/>
  <c r="AG31" i="9"/>
  <c r="AF110" i="9"/>
  <c r="Y110" i="9"/>
  <c r="Y27" i="9"/>
  <c r="V27" i="9" s="1"/>
  <c r="Y23" i="9"/>
  <c r="V23" i="9" s="1"/>
  <c r="W23" i="9" s="1"/>
  <c r="X23" i="9" s="1"/>
  <c r="Y19" i="9"/>
  <c r="V19" i="9" s="1"/>
  <c r="Y15" i="9"/>
  <c r="V15" i="9" s="1"/>
  <c r="Y11" i="9"/>
  <c r="V11" i="9" s="1"/>
  <c r="Y7" i="9"/>
  <c r="V7" i="9" s="1"/>
  <c r="Y116" i="9"/>
  <c r="Y113" i="9"/>
  <c r="AF109" i="9"/>
  <c r="AF106" i="9"/>
  <c r="AA101" i="9"/>
  <c r="Y101" i="9"/>
  <c r="V101" i="9" s="1"/>
  <c r="AF113" i="9"/>
  <c r="Y106" i="9"/>
  <c r="Y112" i="9"/>
  <c r="Y108" i="9"/>
  <c r="AF104" i="9"/>
  <c r="AF116" i="9"/>
  <c r="AF112" i="9"/>
  <c r="AF108" i="9"/>
  <c r="Y103" i="9"/>
  <c r="V103" i="9" s="1"/>
  <c r="AF118" i="9"/>
  <c r="Y118" i="9"/>
  <c r="Y104" i="9"/>
  <c r="Y115" i="9"/>
  <c r="AF115" i="9"/>
  <c r="Y111" i="9"/>
  <c r="AF111" i="9"/>
  <c r="Y107" i="9"/>
  <c r="AF107" i="9"/>
  <c r="AF5" i="9"/>
  <c r="AF37" i="9"/>
  <c r="AF35" i="9"/>
  <c r="Y29" i="9"/>
  <c r="V29" i="9" s="1"/>
  <c r="AF19" i="9"/>
  <c r="AF11" i="9"/>
  <c r="AF45" i="9"/>
  <c r="AG43" i="9"/>
  <c r="AF27" i="9"/>
  <c r="AF25" i="9"/>
  <c r="AF23" i="9"/>
  <c r="AF17" i="9"/>
  <c r="AF9" i="9"/>
  <c r="AF43" i="9"/>
  <c r="AF31" i="9"/>
  <c r="AF103" i="9"/>
  <c r="AF101" i="9"/>
  <c r="AG101" i="9"/>
  <c r="Y46" i="9"/>
  <c r="V46" i="9" s="1"/>
  <c r="W46" i="9" s="1"/>
  <c r="X46" i="9" s="1"/>
  <c r="AF46" i="9"/>
  <c r="AE46" i="9"/>
  <c r="AG46" i="9"/>
  <c r="AA46" i="9"/>
  <c r="Y36" i="9"/>
  <c r="V36" i="9" s="1"/>
  <c r="Y34" i="9"/>
  <c r="V34" i="9" s="1"/>
  <c r="Y32" i="9"/>
  <c r="V32" i="9" s="1"/>
  <c r="Y30" i="9"/>
  <c r="V30" i="9" s="1"/>
  <c r="AF30" i="9"/>
  <c r="Y28" i="9"/>
  <c r="V28" i="9" s="1"/>
  <c r="W28" i="9" s="1"/>
  <c r="X28" i="9" s="1"/>
  <c r="AG28" i="9"/>
  <c r="AE28" i="9"/>
  <c r="Y26" i="9"/>
  <c r="V26" i="9" s="1"/>
  <c r="Y24" i="9"/>
  <c r="V24" i="9" s="1"/>
  <c r="AF24" i="9"/>
  <c r="Y22" i="9"/>
  <c r="V22" i="9" s="1"/>
  <c r="Y20" i="9"/>
  <c r="V20" i="9" s="1"/>
  <c r="AF20" i="9"/>
  <c r="AE101" i="9"/>
  <c r="AA47" i="9"/>
  <c r="AE47" i="9"/>
  <c r="AG47" i="9"/>
  <c r="AF47" i="9"/>
  <c r="Y47" i="9"/>
  <c r="V47" i="9" s="1"/>
  <c r="AA28" i="9"/>
  <c r="AA31" i="9"/>
  <c r="AA37" i="9"/>
  <c r="AA43" i="9"/>
  <c r="W47" i="9" l="1"/>
  <c r="X47" i="9" s="1"/>
  <c r="V118" i="9"/>
  <c r="W118" i="9" s="1"/>
  <c r="X118" i="9" s="1"/>
  <c r="W5" i="9"/>
  <c r="X5" i="9" s="1"/>
  <c r="V107" i="9"/>
  <c r="W107" i="9" s="1"/>
  <c r="X107" i="9" s="1"/>
  <c r="V111" i="9"/>
  <c r="W111" i="9" s="1"/>
  <c r="X111" i="9" s="1"/>
  <c r="V115" i="9"/>
  <c r="W115" i="9" s="1"/>
  <c r="X115" i="9" s="1"/>
  <c r="V104" i="9"/>
  <c r="W104" i="9" s="1"/>
  <c r="X104" i="9" s="1"/>
  <c r="V108" i="9"/>
  <c r="W108" i="9" s="1"/>
  <c r="X108" i="9" s="1"/>
  <c r="V113" i="9"/>
  <c r="W113" i="9" s="1"/>
  <c r="X113" i="9" s="1"/>
  <c r="V105" i="9"/>
  <c r="W105" i="9" s="1"/>
  <c r="X105" i="9" s="1"/>
  <c r="V112" i="9"/>
  <c r="W112" i="9" s="1"/>
  <c r="X112" i="9" s="1"/>
  <c r="V116" i="9"/>
  <c r="W116" i="9" s="1"/>
  <c r="X116" i="9" s="1"/>
  <c r="V110" i="9"/>
  <c r="W110" i="9" s="1"/>
  <c r="X110" i="9" s="1"/>
  <c r="V106" i="9"/>
  <c r="W106" i="9" s="1"/>
  <c r="X106" i="9" s="1"/>
  <c r="W17" i="9"/>
  <c r="X17" i="9" s="1"/>
  <c r="W20" i="9"/>
  <c r="X20" i="9" s="1"/>
  <c r="W4" i="9"/>
  <c r="W26" i="9"/>
  <c r="X26" i="9" s="1"/>
  <c r="W19" i="9"/>
  <c r="X19" i="9" s="1"/>
  <c r="W30" i="9"/>
  <c r="X30" i="9" s="1"/>
  <c r="W34" i="9"/>
  <c r="X34" i="9" s="1"/>
  <c r="W7" i="9"/>
  <c r="X7" i="9" s="1"/>
  <c r="W29" i="9"/>
  <c r="X29" i="9" s="1"/>
  <c r="W11" i="9"/>
  <c r="X11" i="9" s="1"/>
  <c r="W27" i="9"/>
  <c r="X27" i="9" s="1"/>
  <c r="W24" i="9"/>
  <c r="X24" i="9" s="1"/>
  <c r="W32" i="9"/>
  <c r="X32" i="9" s="1"/>
  <c r="W15" i="9"/>
  <c r="X15" i="9" s="1"/>
  <c r="W22" i="9"/>
  <c r="X22" i="9" s="1"/>
  <c r="W36" i="9"/>
  <c r="X36" i="9" s="1"/>
  <c r="W103" i="9"/>
  <c r="FG10" i="6" l="1"/>
  <c r="X103" i="9"/>
  <c r="FG11" i="6"/>
  <c r="FK11" i="6"/>
  <c r="FJ11" i="6"/>
  <c r="FH11" i="6"/>
  <c r="FL11" i="6"/>
  <c r="FI11" i="6"/>
  <c r="FH10" i="6"/>
  <c r="FI10" i="6"/>
  <c r="FK10" i="6"/>
  <c r="FL10" i="6"/>
  <c r="FJ10" i="6"/>
  <c r="X4" i="9"/>
  <c r="CP151" i="6"/>
  <c r="CL151" i="6"/>
  <c r="CH151" i="6"/>
  <c r="CD151" i="6"/>
  <c r="BZ151" i="6"/>
  <c r="BV151" i="6"/>
  <c r="BR151" i="6"/>
  <c r="BN151" i="6"/>
  <c r="CO151" i="6"/>
  <c r="CK151" i="6"/>
  <c r="CG151" i="6"/>
  <c r="CC151" i="6"/>
  <c r="BY151" i="6"/>
  <c r="BU151" i="6"/>
  <c r="BQ151" i="6"/>
  <c r="BM151" i="6"/>
  <c r="CR151" i="6"/>
  <c r="CN151" i="6"/>
  <c r="CJ151" i="6"/>
  <c r="CF151" i="6"/>
  <c r="CB151" i="6"/>
  <c r="BX151" i="6"/>
  <c r="BT151" i="6"/>
  <c r="BP151" i="6"/>
  <c r="CE151" i="6"/>
  <c r="BO151" i="6"/>
  <c r="DS159" i="6"/>
  <c r="DO159" i="6"/>
  <c r="DK159" i="6"/>
  <c r="DG159" i="6"/>
  <c r="DC159" i="6"/>
  <c r="CY159" i="6"/>
  <c r="CU159" i="6"/>
  <c r="CQ159" i="6"/>
  <c r="CM159" i="6"/>
  <c r="CI159" i="6"/>
  <c r="CE159" i="6"/>
  <c r="CA159" i="6"/>
  <c r="BW159" i="6"/>
  <c r="BS159" i="6"/>
  <c r="BO159" i="6"/>
  <c r="BK159" i="6"/>
  <c r="BG159" i="6"/>
  <c r="BC159" i="6"/>
  <c r="AY159" i="6"/>
  <c r="AU159" i="6"/>
  <c r="AQ159" i="6"/>
  <c r="AM159" i="6"/>
  <c r="AI159" i="6"/>
  <c r="CQ151" i="6"/>
  <c r="CA151" i="6"/>
  <c r="DR159" i="6"/>
  <c r="DN159" i="6"/>
  <c r="DJ159" i="6"/>
  <c r="DF159" i="6"/>
  <c r="DB159" i="6"/>
  <c r="CX159" i="6"/>
  <c r="CT159" i="6"/>
  <c r="CP159" i="6"/>
  <c r="CL159" i="6"/>
  <c r="CH159" i="6"/>
  <c r="CD159" i="6"/>
  <c r="BZ159" i="6"/>
  <c r="BV159" i="6"/>
  <c r="BR159" i="6"/>
  <c r="BN159" i="6"/>
  <c r="BJ159" i="6"/>
  <c r="BF159" i="6"/>
  <c r="BB159" i="6"/>
  <c r="AX159" i="6"/>
  <c r="AT159" i="6"/>
  <c r="AP159" i="6"/>
  <c r="AL159" i="6"/>
  <c r="AG159" i="6"/>
  <c r="AC159" i="6"/>
  <c r="Y159" i="6"/>
  <c r="U159" i="6"/>
  <c r="CM151" i="6"/>
  <c r="BW151" i="6"/>
  <c r="DU159" i="6"/>
  <c r="DM159" i="6"/>
  <c r="DE159" i="6"/>
  <c r="CW159" i="6"/>
  <c r="CO159" i="6"/>
  <c r="CG159" i="6"/>
  <c r="BY159" i="6"/>
  <c r="BQ159" i="6"/>
  <c r="BI159" i="6"/>
  <c r="BA159" i="6"/>
  <c r="AS159" i="6"/>
  <c r="AK159" i="6"/>
  <c r="AD159" i="6"/>
  <c r="X159" i="6"/>
  <c r="S159" i="6"/>
  <c r="O159" i="6"/>
  <c r="K159" i="6"/>
  <c r="G159" i="6"/>
  <c r="AG5" i="6"/>
  <c r="CI151" i="6"/>
  <c r="DT159" i="6"/>
  <c r="DL159" i="6"/>
  <c r="DD159" i="6"/>
  <c r="CV159" i="6"/>
  <c r="CN159" i="6"/>
  <c r="CF159" i="6"/>
  <c r="BX159" i="6"/>
  <c r="BP159" i="6"/>
  <c r="BH159" i="6"/>
  <c r="AZ159" i="6"/>
  <c r="AR159" i="6"/>
  <c r="AJ159" i="6"/>
  <c r="AB159" i="6"/>
  <c r="W159" i="6"/>
  <c r="R159" i="6"/>
  <c r="N159" i="6"/>
  <c r="J159" i="6"/>
  <c r="F159" i="6"/>
  <c r="BS151" i="6"/>
  <c r="DQ159" i="6"/>
  <c r="DI159" i="6"/>
  <c r="DA159" i="6"/>
  <c r="CS159" i="6"/>
  <c r="CK159" i="6"/>
  <c r="CC159" i="6"/>
  <c r="BU159" i="6"/>
  <c r="BM159" i="6"/>
  <c r="BE159" i="6"/>
  <c r="AW159" i="6"/>
  <c r="AO159" i="6"/>
  <c r="AF159" i="6"/>
  <c r="AA159" i="6"/>
  <c r="V159" i="6"/>
  <c r="Q159" i="6"/>
  <c r="M159" i="6"/>
  <c r="I159" i="6"/>
  <c r="E159" i="6"/>
  <c r="DH159" i="6"/>
  <c r="CB159" i="6"/>
  <c r="AV159" i="6"/>
  <c r="T159" i="6"/>
  <c r="D159" i="6"/>
  <c r="AE5" i="6"/>
  <c r="AA5" i="6"/>
  <c r="W5" i="6"/>
  <c r="S5" i="6"/>
  <c r="O5" i="6"/>
  <c r="K5" i="6"/>
  <c r="K395" i="6" s="1"/>
  <c r="G5" i="6"/>
  <c r="Z5" i="6"/>
  <c r="N5" i="6"/>
  <c r="F5" i="6"/>
  <c r="U5" i="6"/>
  <c r="I5" i="6"/>
  <c r="CJ159" i="6"/>
  <c r="X5" i="6"/>
  <c r="L5" i="6"/>
  <c r="CZ159" i="6"/>
  <c r="BT159" i="6"/>
  <c r="AN159" i="6"/>
  <c r="P159" i="6"/>
  <c r="AD5" i="6"/>
  <c r="V5" i="6"/>
  <c r="R5" i="6"/>
  <c r="J5" i="6"/>
  <c r="J395" i="6" s="1"/>
  <c r="AC5" i="6"/>
  <c r="Q5" i="6"/>
  <c r="E5" i="6"/>
  <c r="DP159" i="6"/>
  <c r="Z159" i="6"/>
  <c r="H159" i="6"/>
  <c r="AF5" i="6"/>
  <c r="T5" i="6"/>
  <c r="H5" i="6"/>
  <c r="CR159" i="6"/>
  <c r="BL159" i="6"/>
  <c r="AE159" i="6"/>
  <c r="L159" i="6"/>
  <c r="Y5" i="6"/>
  <c r="M5" i="6"/>
  <c r="BD159" i="6"/>
  <c r="AB5" i="6"/>
  <c r="P5" i="6"/>
  <c r="D5" i="6"/>
  <c r="H395" i="6" l="1"/>
  <c r="L395" i="6"/>
  <c r="AA395" i="6"/>
  <c r="U395" i="6"/>
  <c r="T395" i="6"/>
  <c r="X395" i="6"/>
  <c r="AE395" i="6"/>
  <c r="AG395" i="6"/>
  <c r="O395" i="6"/>
  <c r="R395" i="6"/>
  <c r="F395" i="6"/>
  <c r="V395" i="6"/>
  <c r="N395" i="6"/>
  <c r="AD395" i="6"/>
  <c r="Z395" i="6"/>
  <c r="AC395" i="6"/>
  <c r="S395" i="6"/>
  <c r="W395" i="6"/>
  <c r="M395" i="6"/>
  <c r="AF395" i="6"/>
  <c r="Y395" i="6"/>
  <c r="D395" i="6"/>
  <c r="E395" i="6"/>
  <c r="G395" i="6"/>
  <c r="AB395" i="6"/>
  <c r="P395" i="6"/>
  <c r="Q395" i="6"/>
  <c r="I395" i="6"/>
  <c r="DC395" i="6"/>
  <c r="DD395" i="6"/>
  <c r="DR395" i="6"/>
  <c r="DG395" i="6"/>
  <c r="DH395" i="6"/>
  <c r="CS395" i="6"/>
  <c r="DL395" i="6"/>
  <c r="CW395" i="6"/>
  <c r="DK395" i="6"/>
  <c r="DJ395" i="6"/>
  <c r="DP395" i="6"/>
  <c r="DA395" i="6"/>
  <c r="CZ395" i="6"/>
  <c r="DN395" i="6"/>
  <c r="DT395" i="6"/>
  <c r="DE395" i="6"/>
  <c r="CV395" i="6"/>
  <c r="DS395" i="6"/>
  <c r="DI395" i="6"/>
  <c r="DM395" i="6"/>
  <c r="CT395" i="6"/>
  <c r="DQ395" i="6"/>
  <c r="CX395" i="6"/>
  <c r="CY395" i="6"/>
  <c r="DU395" i="6"/>
  <c r="DB395" i="6"/>
  <c r="CU395" i="6"/>
  <c r="DO395" i="6"/>
  <c r="DF395" i="6"/>
  <c r="FK56" i="6"/>
  <c r="FI121" i="6"/>
  <c r="FI133" i="6"/>
  <c r="FI27" i="6"/>
  <c r="FI59" i="6"/>
  <c r="FI29" i="6"/>
  <c r="FI61" i="6"/>
  <c r="FJ60" i="6"/>
  <c r="FJ97" i="6"/>
  <c r="FJ93" i="6"/>
  <c r="FJ47" i="6"/>
  <c r="FJ17" i="6"/>
  <c r="FJ49" i="6"/>
  <c r="FK64" i="6"/>
  <c r="FK97" i="6"/>
  <c r="FK93" i="6"/>
  <c r="FH21" i="6"/>
  <c r="FH53" i="6"/>
  <c r="FH27" i="6"/>
  <c r="FH63" i="6"/>
  <c r="FK27" i="6"/>
  <c r="FK59" i="6"/>
  <c r="FK29" i="6"/>
  <c r="FK61" i="6"/>
  <c r="FL93" i="6"/>
  <c r="FL89" i="6"/>
  <c r="FK24" i="6"/>
  <c r="FL23" i="6"/>
  <c r="FL55" i="6"/>
  <c r="FL29" i="6"/>
  <c r="FL73" i="6"/>
  <c r="FJ72" i="6"/>
  <c r="FJ44" i="6"/>
  <c r="FL48" i="6"/>
  <c r="FG97" i="6"/>
  <c r="FG125" i="6"/>
  <c r="FG25" i="6"/>
  <c r="FG57" i="6"/>
  <c r="FG27" i="6"/>
  <c r="FG59" i="6"/>
  <c r="FH101" i="6"/>
  <c r="FH141" i="6"/>
  <c r="FG113" i="6"/>
  <c r="FH97" i="6"/>
  <c r="FL56" i="6"/>
  <c r="FI149" i="6"/>
  <c r="FI137" i="6"/>
  <c r="FI31" i="6"/>
  <c r="FI63" i="6"/>
  <c r="FI33" i="6"/>
  <c r="FI65" i="6"/>
  <c r="FJ105" i="6"/>
  <c r="FJ101" i="6"/>
  <c r="FJ19" i="6"/>
  <c r="FJ51" i="6"/>
  <c r="FJ21" i="6"/>
  <c r="FJ53" i="6"/>
  <c r="FK32" i="6"/>
  <c r="FL64" i="6"/>
  <c r="FK101" i="6"/>
  <c r="FK133" i="6"/>
  <c r="FH25" i="6"/>
  <c r="FH57" i="6"/>
  <c r="FH31" i="6"/>
  <c r="FH59" i="6"/>
  <c r="FK31" i="6"/>
  <c r="FK63" i="6"/>
  <c r="FK33" i="6"/>
  <c r="FK65" i="6"/>
  <c r="FJ36" i="6"/>
  <c r="FL109" i="6"/>
  <c r="FL149" i="6"/>
  <c r="FL24" i="6"/>
  <c r="FL27" i="6"/>
  <c r="FL59" i="6"/>
  <c r="FL33" i="6"/>
  <c r="FL37" i="6"/>
  <c r="FI40" i="6"/>
  <c r="EZ12" i="6"/>
  <c r="FG137" i="6"/>
  <c r="FG121" i="6"/>
  <c r="FG29" i="6"/>
  <c r="FG61" i="6"/>
  <c r="FG31" i="6"/>
  <c r="FG63" i="6"/>
  <c r="FH117" i="6"/>
  <c r="FH93" i="6"/>
  <c r="FL31" i="6"/>
  <c r="FB12" i="6"/>
  <c r="FG65" i="6"/>
  <c r="FI141" i="6"/>
  <c r="FI145" i="6"/>
  <c r="FI35" i="6"/>
  <c r="FI67" i="6"/>
  <c r="FI37" i="6"/>
  <c r="FI69" i="6"/>
  <c r="FJ121" i="6"/>
  <c r="FJ149" i="6"/>
  <c r="FJ23" i="6"/>
  <c r="FJ55" i="6"/>
  <c r="FJ25" i="6"/>
  <c r="FJ57" i="6"/>
  <c r="FL32" i="6"/>
  <c r="FK113" i="6"/>
  <c r="FK105" i="6"/>
  <c r="FH29" i="6"/>
  <c r="FH61" i="6"/>
  <c r="FH15" i="6"/>
  <c r="FH39" i="6"/>
  <c r="FK35" i="6"/>
  <c r="FK67" i="6"/>
  <c r="FK37" i="6"/>
  <c r="FK69" i="6"/>
  <c r="FK68" i="6"/>
  <c r="FL125" i="6"/>
  <c r="FL113" i="6"/>
  <c r="FJ24" i="6"/>
  <c r="FL63" i="6"/>
  <c r="FL13" i="6"/>
  <c r="FL69" i="6"/>
  <c r="FJ40" i="6"/>
  <c r="FA12" i="6"/>
  <c r="FG33" i="6"/>
  <c r="FG35" i="6"/>
  <c r="FG67" i="6"/>
  <c r="FK52" i="6"/>
  <c r="FH133" i="6"/>
  <c r="FH56" i="6"/>
  <c r="FI93" i="6"/>
  <c r="FI89" i="6"/>
  <c r="FI39" i="6"/>
  <c r="FI71" i="6"/>
  <c r="FI41" i="6"/>
  <c r="FI73" i="6"/>
  <c r="FK60" i="6"/>
  <c r="FJ137" i="6"/>
  <c r="FJ109" i="6"/>
  <c r="FJ27" i="6"/>
  <c r="FJ59" i="6"/>
  <c r="FJ29" i="6"/>
  <c r="FJ61" i="6"/>
  <c r="FJ32" i="6"/>
  <c r="FK109" i="6"/>
  <c r="FK137" i="6"/>
  <c r="FH33" i="6"/>
  <c r="FH65" i="6"/>
  <c r="FH43" i="6"/>
  <c r="FH71" i="6"/>
  <c r="FK39" i="6"/>
  <c r="FK71" i="6"/>
  <c r="FK41" i="6"/>
  <c r="FK73" i="6"/>
  <c r="FL68" i="6"/>
  <c r="FL141" i="6"/>
  <c r="FL133" i="6"/>
  <c r="FL35" i="6"/>
  <c r="FL67" i="6"/>
  <c r="FL53" i="6"/>
  <c r="FL49" i="6"/>
  <c r="FK72" i="6"/>
  <c r="FK44" i="6"/>
  <c r="FI16" i="6"/>
  <c r="FG129" i="6"/>
  <c r="FG133" i="6"/>
  <c r="FG37" i="6"/>
  <c r="FG69" i="6"/>
  <c r="FG39" i="6"/>
  <c r="FG71" i="6"/>
  <c r="FL52" i="6"/>
  <c r="FH149" i="6"/>
  <c r="FH145" i="6"/>
  <c r="FK48" i="6"/>
  <c r="FJ52" i="6"/>
  <c r="FH113" i="6"/>
  <c r="FI56" i="6"/>
  <c r="FI97" i="6"/>
  <c r="FI109" i="6"/>
  <c r="FI43" i="6"/>
  <c r="FI13" i="6"/>
  <c r="FI45" i="6"/>
  <c r="FI15" i="6"/>
  <c r="FL60" i="6"/>
  <c r="FJ117" i="6"/>
  <c r="FJ129" i="6"/>
  <c r="FJ31" i="6"/>
  <c r="FJ63" i="6"/>
  <c r="FJ33" i="6"/>
  <c r="FJ65" i="6"/>
  <c r="FI64" i="6"/>
  <c r="FK121" i="6"/>
  <c r="FK125" i="6"/>
  <c r="FH37" i="6"/>
  <c r="FH69" i="6"/>
  <c r="FH55" i="6"/>
  <c r="FH51" i="6"/>
  <c r="FK43" i="6"/>
  <c r="FK13" i="6"/>
  <c r="FK45" i="6"/>
  <c r="FK36" i="6"/>
  <c r="FL145" i="6"/>
  <c r="FL137" i="6"/>
  <c r="FL39" i="6"/>
  <c r="FL71" i="6"/>
  <c r="FL65" i="6"/>
  <c r="FL61" i="6"/>
  <c r="FL72" i="6"/>
  <c r="FC12" i="6"/>
  <c r="FL44" i="6"/>
  <c r="FJ16" i="6"/>
  <c r="FJ48" i="6"/>
  <c r="FG149" i="6"/>
  <c r="FG105" i="6"/>
  <c r="FG41" i="6"/>
  <c r="FG73" i="6"/>
  <c r="FG43" i="6"/>
  <c r="FK20" i="6"/>
  <c r="FH137" i="6"/>
  <c r="FH105" i="6"/>
  <c r="FI23" i="6"/>
  <c r="FI25" i="6"/>
  <c r="FJ28" i="6"/>
  <c r="FJ141" i="6"/>
  <c r="FJ43" i="6"/>
  <c r="FJ15" i="6"/>
  <c r="FK149" i="6"/>
  <c r="FH49" i="6"/>
  <c r="FK23" i="6"/>
  <c r="FK57" i="6"/>
  <c r="FL105" i="6"/>
  <c r="FL19" i="6"/>
  <c r="FL51" i="6"/>
  <c r="FL41" i="6"/>
  <c r="FG117" i="6"/>
  <c r="FG53" i="6"/>
  <c r="FG23" i="6"/>
  <c r="FH121" i="6"/>
  <c r="FJ56" i="6"/>
  <c r="FI105" i="6"/>
  <c r="FI129" i="6"/>
  <c r="FI47" i="6"/>
  <c r="FI17" i="6"/>
  <c r="FI49" i="6"/>
  <c r="FK28" i="6"/>
  <c r="FJ113" i="6"/>
  <c r="FJ133" i="6"/>
  <c r="FJ35" i="6"/>
  <c r="FJ67" i="6"/>
  <c r="FJ37" i="6"/>
  <c r="FJ69" i="6"/>
  <c r="FJ64" i="6"/>
  <c r="FK129" i="6"/>
  <c r="FK117" i="6"/>
  <c r="FH41" i="6"/>
  <c r="FH73" i="6"/>
  <c r="FH35" i="6"/>
  <c r="FK15" i="6"/>
  <c r="FK47" i="6"/>
  <c r="FK17" i="6"/>
  <c r="FK49" i="6"/>
  <c r="FL36" i="6"/>
  <c r="FL129" i="6"/>
  <c r="FL97" i="6"/>
  <c r="FL43" i="6"/>
  <c r="FL17" i="6"/>
  <c r="FL45" i="6"/>
  <c r="FK40" i="6"/>
  <c r="FJ12" i="6"/>
  <c r="FK16" i="6"/>
  <c r="FG109" i="6"/>
  <c r="FG93" i="6"/>
  <c r="FG13" i="6"/>
  <c r="FG45" i="6"/>
  <c r="FG15" i="6"/>
  <c r="FG47" i="6"/>
  <c r="FL20" i="6"/>
  <c r="FH89" i="6"/>
  <c r="FH125" i="6"/>
  <c r="FI125" i="6"/>
  <c r="FI57" i="6"/>
  <c r="FI60" i="6"/>
  <c r="FJ13" i="6"/>
  <c r="FH17" i="6"/>
  <c r="FH47" i="6"/>
  <c r="FK25" i="6"/>
  <c r="FJ68" i="6"/>
  <c r="FL12" i="6"/>
  <c r="FG101" i="6"/>
  <c r="FI117" i="6"/>
  <c r="FI101" i="6"/>
  <c r="FI19" i="6"/>
  <c r="FI51" i="6"/>
  <c r="FI21" i="6"/>
  <c r="FI53" i="6"/>
  <c r="FL28" i="6"/>
  <c r="FJ89" i="6"/>
  <c r="FJ145" i="6"/>
  <c r="FJ39" i="6"/>
  <c r="FJ71" i="6"/>
  <c r="FJ41" i="6"/>
  <c r="FJ73" i="6"/>
  <c r="FK89" i="6"/>
  <c r="FK141" i="6"/>
  <c r="FH13" i="6"/>
  <c r="FH45" i="6"/>
  <c r="FH19" i="6"/>
  <c r="FH67" i="6"/>
  <c r="FK19" i="6"/>
  <c r="FK51" i="6"/>
  <c r="FK21" i="6"/>
  <c r="FK53" i="6"/>
  <c r="FI68" i="6"/>
  <c r="FL101" i="6"/>
  <c r="FL117" i="6"/>
  <c r="FL15" i="6"/>
  <c r="FL47" i="6"/>
  <c r="FL21" i="6"/>
  <c r="FL57" i="6"/>
  <c r="FL40" i="6"/>
  <c r="FK12" i="6"/>
  <c r="FH44" i="6"/>
  <c r="FL16" i="6"/>
  <c r="FG141" i="6"/>
  <c r="FG145" i="6"/>
  <c r="FG17" i="6"/>
  <c r="FG49" i="6"/>
  <c r="FG19" i="6"/>
  <c r="FG51" i="6"/>
  <c r="FJ20" i="6"/>
  <c r="FI52" i="6"/>
  <c r="FH109" i="6"/>
  <c r="FH129" i="6"/>
  <c r="FI55" i="6"/>
  <c r="FJ125" i="6"/>
  <c r="FJ45" i="6"/>
  <c r="FK145" i="6"/>
  <c r="FH23" i="6"/>
  <c r="FK55" i="6"/>
  <c r="FL121" i="6"/>
  <c r="FL25" i="6"/>
  <c r="FI72" i="6"/>
  <c r="FG21" i="6"/>
  <c r="FG55" i="6"/>
  <c r="FI113" i="6"/>
  <c r="FG26" i="6"/>
  <c r="FI42" i="6"/>
  <c r="FK62" i="6"/>
  <c r="FG66" i="6"/>
  <c r="FI70" i="6"/>
  <c r="FK38" i="6"/>
  <c r="FG22" i="6"/>
  <c r="FI46" i="6"/>
  <c r="FK34" i="6"/>
  <c r="FI14" i="6"/>
  <c r="FI18" i="6"/>
  <c r="FH26" i="6"/>
  <c r="FJ42" i="6"/>
  <c r="FL62" i="6"/>
  <c r="FH66" i="6"/>
  <c r="FJ70" i="6"/>
  <c r="FL38" i="6"/>
  <c r="FH22" i="6"/>
  <c r="FJ46" i="6"/>
  <c r="FL34" i="6"/>
  <c r="FJ14" i="6"/>
  <c r="FJ18" i="6"/>
  <c r="FI26" i="6"/>
  <c r="FK42" i="6"/>
  <c r="FG54" i="6"/>
  <c r="FI66" i="6"/>
  <c r="FK70" i="6"/>
  <c r="FG58" i="6"/>
  <c r="FI22" i="6"/>
  <c r="FK46" i="6"/>
  <c r="FG50" i="6"/>
  <c r="FK14" i="6"/>
  <c r="FK18" i="6"/>
  <c r="FJ26" i="6"/>
  <c r="FL42" i="6"/>
  <c r="FH54" i="6"/>
  <c r="FJ66" i="6"/>
  <c r="FL70" i="6"/>
  <c r="FH58" i="6"/>
  <c r="FJ22" i="6"/>
  <c r="FL46" i="6"/>
  <c r="FH50" i="6"/>
  <c r="FL14" i="6"/>
  <c r="FK26" i="6"/>
  <c r="FG62" i="6"/>
  <c r="FI54" i="6"/>
  <c r="FK66" i="6"/>
  <c r="FG38" i="6"/>
  <c r="FI58" i="6"/>
  <c r="FK22" i="6"/>
  <c r="FG34" i="6"/>
  <c r="FI50" i="6"/>
  <c r="FG14" i="6"/>
  <c r="FG30" i="6"/>
  <c r="FL26" i="6"/>
  <c r="FH62" i="6"/>
  <c r="FJ54" i="6"/>
  <c r="FL66" i="6"/>
  <c r="FH38" i="6"/>
  <c r="FJ58" i="6"/>
  <c r="FL22" i="6"/>
  <c r="FH34" i="6"/>
  <c r="FJ50" i="6"/>
  <c r="FH14" i="6"/>
  <c r="FH30" i="6"/>
  <c r="FG42" i="6"/>
  <c r="FI62" i="6"/>
  <c r="FK54" i="6"/>
  <c r="FG70" i="6"/>
  <c r="FI38" i="6"/>
  <c r="FK58" i="6"/>
  <c r="FG46" i="6"/>
  <c r="FI34" i="6"/>
  <c r="FK50" i="6"/>
  <c r="FG18" i="6"/>
  <c r="FI30" i="6"/>
  <c r="FK30" i="6"/>
  <c r="FL18" i="6"/>
  <c r="FH42" i="6"/>
  <c r="FJ62" i="6"/>
  <c r="FL54" i="6"/>
  <c r="FH70" i="6"/>
  <c r="FJ38" i="6"/>
  <c r="FL58" i="6"/>
  <c r="FH46" i="6"/>
  <c r="FJ34" i="6"/>
  <c r="FL50" i="6"/>
  <c r="FH18" i="6"/>
  <c r="FJ30" i="6"/>
  <c r="FL30" i="6"/>
  <c r="FG91" i="6"/>
  <c r="FG107" i="6"/>
  <c r="FG123" i="6"/>
  <c r="FG139" i="6"/>
  <c r="FJ144" i="6"/>
  <c r="FL144" i="6"/>
  <c r="FH103" i="6"/>
  <c r="FH119" i="6"/>
  <c r="FH135" i="6"/>
  <c r="FK148" i="6"/>
  <c r="FK96" i="6"/>
  <c r="FI107" i="6"/>
  <c r="FG118" i="6"/>
  <c r="FI131" i="6"/>
  <c r="FJ91" i="6"/>
  <c r="FH102" i="6"/>
  <c r="FL112" i="6"/>
  <c r="FJ123" i="6"/>
  <c r="FH134" i="6"/>
  <c r="FL148" i="6"/>
  <c r="FK103" i="6"/>
  <c r="FK119" i="6"/>
  <c r="FK135" i="6"/>
  <c r="FH136" i="6"/>
  <c r="FJ102" i="6"/>
  <c r="FJ118" i="6"/>
  <c r="FJ134" i="6"/>
  <c r="FJ150" i="6"/>
  <c r="FK150" i="6"/>
  <c r="FK90" i="6"/>
  <c r="FK106" i="6"/>
  <c r="FG124" i="6"/>
  <c r="FL122" i="6"/>
  <c r="FL98" i="6"/>
  <c r="FL118" i="6"/>
  <c r="FI92" i="6"/>
  <c r="FI108" i="6"/>
  <c r="FI124" i="6"/>
  <c r="FI140" i="6"/>
  <c r="FJ148" i="6"/>
  <c r="FH148" i="6"/>
  <c r="FJ104" i="6"/>
  <c r="FJ120" i="6"/>
  <c r="FJ136" i="6"/>
  <c r="FJ147" i="6"/>
  <c r="FG98" i="6"/>
  <c r="FK108" i="6"/>
  <c r="FI119" i="6"/>
  <c r="FG134" i="6"/>
  <c r="FL92" i="6"/>
  <c r="FJ103" i="6"/>
  <c r="FH114" i="6"/>
  <c r="FL124" i="6"/>
  <c r="FJ135" i="6"/>
  <c r="FI90" i="6"/>
  <c r="FI106" i="6"/>
  <c r="FI122" i="6"/>
  <c r="FI138" i="6"/>
  <c r="FH144" i="6"/>
  <c r="FL103" i="6"/>
  <c r="FL119" i="6"/>
  <c r="FL135" i="6"/>
  <c r="FK122" i="6"/>
  <c r="FL114" i="6"/>
  <c r="FG92" i="6"/>
  <c r="FH128" i="6"/>
  <c r="FG95" i="6"/>
  <c r="FG111" i="6"/>
  <c r="FG127" i="6"/>
  <c r="FG143" i="6"/>
  <c r="FG130" i="6"/>
  <c r="FH91" i="6"/>
  <c r="FH107" i="6"/>
  <c r="FH123" i="6"/>
  <c r="FJ140" i="6"/>
  <c r="FH150" i="6"/>
  <c r="FI99" i="6"/>
  <c r="FG110" i="6"/>
  <c r="FK120" i="6"/>
  <c r="FI139" i="6"/>
  <c r="FH94" i="6"/>
  <c r="FL104" i="6"/>
  <c r="FJ115" i="6"/>
  <c r="FH126" i="6"/>
  <c r="FL136" i="6"/>
  <c r="FK91" i="6"/>
  <c r="FK107" i="6"/>
  <c r="FK123" i="6"/>
  <c r="FK139" i="6"/>
  <c r="FJ90" i="6"/>
  <c r="FJ106" i="6"/>
  <c r="FJ122" i="6"/>
  <c r="FJ138" i="6"/>
  <c r="FK126" i="6"/>
  <c r="FH120" i="6"/>
  <c r="FK94" i="6"/>
  <c r="FK110" i="6"/>
  <c r="FK130" i="6"/>
  <c r="FH140" i="6"/>
  <c r="FL102" i="6"/>
  <c r="FH132" i="6"/>
  <c r="FK114" i="6"/>
  <c r="FK138" i="6"/>
  <c r="FG144" i="6"/>
  <c r="FK118" i="6"/>
  <c r="FL110" i="6"/>
  <c r="FH112" i="6"/>
  <c r="FH100" i="6"/>
  <c r="FI96" i="6"/>
  <c r="FI112" i="6"/>
  <c r="FI128" i="6"/>
  <c r="FI144" i="6"/>
  <c r="FK132" i="6"/>
  <c r="FJ92" i="6"/>
  <c r="FJ108" i="6"/>
  <c r="FJ124" i="6"/>
  <c r="FH147" i="6"/>
  <c r="FG90" i="6"/>
  <c r="FK100" i="6"/>
  <c r="FI111" i="6"/>
  <c r="FG122" i="6"/>
  <c r="FG142" i="6"/>
  <c r="FJ95" i="6"/>
  <c r="FH106" i="6"/>
  <c r="FL116" i="6"/>
  <c r="FJ127" i="6"/>
  <c r="FH138" i="6"/>
  <c r="FI94" i="6"/>
  <c r="FI110" i="6"/>
  <c r="FI126" i="6"/>
  <c r="FI142" i="6"/>
  <c r="FL91" i="6"/>
  <c r="FL107" i="6"/>
  <c r="FL123" i="6"/>
  <c r="FL139" i="6"/>
  <c r="FG132" i="6"/>
  <c r="FH124" i="6"/>
  <c r="FG96" i="6"/>
  <c r="FG112" i="6"/>
  <c r="FG136" i="6"/>
  <c r="FL146" i="6"/>
  <c r="FH104" i="6"/>
  <c r="FL138" i="6"/>
  <c r="FG140" i="6"/>
  <c r="FL106" i="6"/>
  <c r="FG116" i="6"/>
  <c r="FK102" i="6"/>
  <c r="FK146" i="6"/>
  <c r="FH96" i="6"/>
  <c r="FG128" i="6"/>
  <c r="FG99" i="6"/>
  <c r="FG115" i="6"/>
  <c r="FG131" i="6"/>
  <c r="FG147" i="6"/>
  <c r="FK136" i="6"/>
  <c r="FH95" i="6"/>
  <c r="FH111" i="6"/>
  <c r="FH127" i="6"/>
  <c r="FK128" i="6"/>
  <c r="FI91" i="6"/>
  <c r="FG102" i="6"/>
  <c r="FK112" i="6"/>
  <c r="FI123" i="6"/>
  <c r="FG146" i="6"/>
  <c r="FL96" i="6"/>
  <c r="FJ107" i="6"/>
  <c r="FH118" i="6"/>
  <c r="FL128" i="6"/>
  <c r="FJ139" i="6"/>
  <c r="FK95" i="6"/>
  <c r="FK111" i="6"/>
  <c r="FK127" i="6"/>
  <c r="FK143" i="6"/>
  <c r="FJ94" i="6"/>
  <c r="FJ110" i="6"/>
  <c r="FJ126" i="6"/>
  <c r="FJ142" i="6"/>
  <c r="FK134" i="6"/>
  <c r="FL130" i="6"/>
  <c r="FK98" i="6"/>
  <c r="FL90" i="6"/>
  <c r="FG100" i="6"/>
  <c r="FH92" i="6"/>
  <c r="FL94" i="6"/>
  <c r="FG108" i="6"/>
  <c r="FI100" i="6"/>
  <c r="FI116" i="6"/>
  <c r="FI132" i="6"/>
  <c r="FI148" i="6"/>
  <c r="FK140" i="6"/>
  <c r="FJ96" i="6"/>
  <c r="FJ112" i="6"/>
  <c r="FJ128" i="6"/>
  <c r="FI135" i="6"/>
  <c r="FK92" i="6"/>
  <c r="FI103" i="6"/>
  <c r="FG114" i="6"/>
  <c r="FK124" i="6"/>
  <c r="FG150" i="6"/>
  <c r="FH98" i="6"/>
  <c r="FL108" i="6"/>
  <c r="FJ119" i="6"/>
  <c r="FH130" i="6"/>
  <c r="FL140" i="6"/>
  <c r="FI98" i="6"/>
  <c r="FI114" i="6"/>
  <c r="FI130" i="6"/>
  <c r="FI146" i="6"/>
  <c r="FL95" i="6"/>
  <c r="FL111" i="6"/>
  <c r="FL127" i="6"/>
  <c r="FL143" i="6"/>
  <c r="FL134" i="6"/>
  <c r="FH108" i="6"/>
  <c r="FG120" i="6"/>
  <c r="FG103" i="6"/>
  <c r="FG119" i="6"/>
  <c r="FG135" i="6"/>
  <c r="FH139" i="6"/>
  <c r="FK144" i="6"/>
  <c r="FH99" i="6"/>
  <c r="FH115" i="6"/>
  <c r="FH131" i="6"/>
  <c r="FG138" i="6"/>
  <c r="FG94" i="6"/>
  <c r="FK104" i="6"/>
  <c r="FI115" i="6"/>
  <c r="FG126" i="6"/>
  <c r="FH146" i="6"/>
  <c r="FJ99" i="6"/>
  <c r="FH110" i="6"/>
  <c r="FL120" i="6"/>
  <c r="FJ131" i="6"/>
  <c r="FH142" i="6"/>
  <c r="FK99" i="6"/>
  <c r="FK115" i="6"/>
  <c r="FK131" i="6"/>
  <c r="FK147" i="6"/>
  <c r="FJ98" i="6"/>
  <c r="FJ114" i="6"/>
  <c r="FJ130" i="6"/>
  <c r="FJ146" i="6"/>
  <c r="FK142" i="6"/>
  <c r="FL142" i="6"/>
  <c r="FH116" i="6"/>
  <c r="FL126" i="6"/>
  <c r="FI104" i="6"/>
  <c r="FI120" i="6"/>
  <c r="FI136" i="6"/>
  <c r="FH143" i="6"/>
  <c r="FI147" i="6"/>
  <c r="FJ100" i="6"/>
  <c r="FJ116" i="6"/>
  <c r="FJ132" i="6"/>
  <c r="FI143" i="6"/>
  <c r="FI95" i="6"/>
  <c r="FG106" i="6"/>
  <c r="FK116" i="6"/>
  <c r="FI127" i="6"/>
  <c r="FH90" i="6"/>
  <c r="FL100" i="6"/>
  <c r="FJ111" i="6"/>
  <c r="FH122" i="6"/>
  <c r="FL132" i="6"/>
  <c r="FJ143" i="6"/>
  <c r="FI102" i="6"/>
  <c r="FI118" i="6"/>
  <c r="FI134" i="6"/>
  <c r="FI150" i="6"/>
  <c r="FL99" i="6"/>
  <c r="FL115" i="6"/>
  <c r="FL131" i="6"/>
  <c r="FL147" i="6"/>
  <c r="FG148" i="6"/>
  <c r="FL150" i="6"/>
  <c r="FG104" i="6"/>
  <c r="GX72" i="6"/>
  <c r="HF68" i="6"/>
  <c r="GP68" i="6"/>
  <c r="GX64" i="6"/>
  <c r="HF60" i="6"/>
  <c r="GP60" i="6"/>
  <c r="GX56" i="6"/>
  <c r="HF52" i="6"/>
  <c r="GP52" i="6"/>
  <c r="GX48" i="6"/>
  <c r="HF44" i="6"/>
  <c r="GP44" i="6"/>
  <c r="GX40" i="6"/>
  <c r="HF36" i="6"/>
  <c r="GP36" i="6"/>
  <c r="GX32" i="6"/>
  <c r="HF28" i="6"/>
  <c r="GP28" i="6"/>
  <c r="GX24" i="6"/>
  <c r="HF20" i="6"/>
  <c r="GP20" i="6"/>
  <c r="GX16" i="6"/>
  <c r="HF12" i="6"/>
  <c r="GP12" i="6"/>
  <c r="EH12" i="6"/>
  <c r="GV72" i="6"/>
  <c r="HD68" i="6"/>
  <c r="GN68" i="6"/>
  <c r="GV64" i="6"/>
  <c r="HD60" i="6"/>
  <c r="GN60" i="6"/>
  <c r="GV56" i="6"/>
  <c r="HD52" i="6"/>
  <c r="GN52" i="6"/>
  <c r="GV48" i="6"/>
  <c r="HD44" i="6"/>
  <c r="GN44" i="6"/>
  <c r="GV40" i="6"/>
  <c r="HD36" i="6"/>
  <c r="GN36" i="6"/>
  <c r="GV32" i="6"/>
  <c r="HD28" i="6"/>
  <c r="GN28" i="6"/>
  <c r="GV24" i="6"/>
  <c r="HD20" i="6"/>
  <c r="GN20" i="6"/>
  <c r="GV16" i="6"/>
  <c r="HD12" i="6"/>
  <c r="GN12" i="6"/>
  <c r="GT72" i="6"/>
  <c r="HB68" i="6"/>
  <c r="HJ64" i="6"/>
  <c r="GT64" i="6"/>
  <c r="HB60" i="6"/>
  <c r="HJ56" i="6"/>
  <c r="GT56" i="6"/>
  <c r="HB52" i="6"/>
  <c r="HJ48" i="6"/>
  <c r="GT48" i="6"/>
  <c r="HB44" i="6"/>
  <c r="HJ40" i="6"/>
  <c r="GT40" i="6"/>
  <c r="HB36" i="6"/>
  <c r="HJ32" i="6"/>
  <c r="GT32" i="6"/>
  <c r="HB28" i="6"/>
  <c r="HJ24" i="6"/>
  <c r="GT24" i="6"/>
  <c r="HB20" i="6"/>
  <c r="HJ16" i="6"/>
  <c r="GT16" i="6"/>
  <c r="HB12" i="6"/>
  <c r="GZ40" i="6"/>
  <c r="HH20" i="6"/>
  <c r="HH72" i="6"/>
  <c r="GR72" i="6"/>
  <c r="GZ68" i="6"/>
  <c r="HH64" i="6"/>
  <c r="GR64" i="6"/>
  <c r="GZ60" i="6"/>
  <c r="HH56" i="6"/>
  <c r="GR56" i="6"/>
  <c r="GZ52" i="6"/>
  <c r="HH48" i="6"/>
  <c r="GR48" i="6"/>
  <c r="GZ44" i="6"/>
  <c r="HH40" i="6"/>
  <c r="GR40" i="6"/>
  <c r="GZ36" i="6"/>
  <c r="HH32" i="6"/>
  <c r="GR32" i="6"/>
  <c r="GZ28" i="6"/>
  <c r="HH24" i="6"/>
  <c r="GR24" i="6"/>
  <c r="GZ20" i="6"/>
  <c r="HH16" i="6"/>
  <c r="GR16" i="6"/>
  <c r="GZ12" i="6"/>
  <c r="HH68" i="6"/>
  <c r="GR68" i="6"/>
  <c r="GR60" i="6"/>
  <c r="HH52" i="6"/>
  <c r="GZ48" i="6"/>
  <c r="HH44" i="6"/>
  <c r="HH36" i="6"/>
  <c r="GR28" i="6"/>
  <c r="GR20" i="6"/>
  <c r="HH12" i="6"/>
  <c r="HF72" i="6"/>
  <c r="GP72" i="6"/>
  <c r="GX68" i="6"/>
  <c r="HF64" i="6"/>
  <c r="GP64" i="6"/>
  <c r="GX60" i="6"/>
  <c r="HF56" i="6"/>
  <c r="GP56" i="6"/>
  <c r="GX52" i="6"/>
  <c r="HF48" i="6"/>
  <c r="GP48" i="6"/>
  <c r="GX44" i="6"/>
  <c r="HF40" i="6"/>
  <c r="GP40" i="6"/>
  <c r="GX36" i="6"/>
  <c r="HF32" i="6"/>
  <c r="GP32" i="6"/>
  <c r="GX28" i="6"/>
  <c r="HF24" i="6"/>
  <c r="GP24" i="6"/>
  <c r="GX20" i="6"/>
  <c r="HF16" i="6"/>
  <c r="GP16" i="6"/>
  <c r="GX12" i="6"/>
  <c r="GZ32" i="6"/>
  <c r="HD72" i="6"/>
  <c r="GN72" i="6"/>
  <c r="GV68" i="6"/>
  <c r="HD64" i="6"/>
  <c r="GN64" i="6"/>
  <c r="GV60" i="6"/>
  <c r="HD56" i="6"/>
  <c r="GN56" i="6"/>
  <c r="GV52" i="6"/>
  <c r="HD48" i="6"/>
  <c r="GN48" i="6"/>
  <c r="GV44" i="6"/>
  <c r="HD40" i="6"/>
  <c r="GN40" i="6"/>
  <c r="GV36" i="6"/>
  <c r="HD32" i="6"/>
  <c r="GN32" i="6"/>
  <c r="GV28" i="6"/>
  <c r="HD24" i="6"/>
  <c r="GN24" i="6"/>
  <c r="GV20" i="6"/>
  <c r="HD16" i="6"/>
  <c r="GN16" i="6"/>
  <c r="GV12" i="6"/>
  <c r="GZ24" i="6"/>
  <c r="HB72" i="6"/>
  <c r="HJ68" i="6"/>
  <c r="GT68" i="6"/>
  <c r="HB64" i="6"/>
  <c r="HJ60" i="6"/>
  <c r="GT60" i="6"/>
  <c r="HB56" i="6"/>
  <c r="HJ52" i="6"/>
  <c r="GT52" i="6"/>
  <c r="HB48" i="6"/>
  <c r="HJ44" i="6"/>
  <c r="GT44" i="6"/>
  <c r="HB40" i="6"/>
  <c r="HJ36" i="6"/>
  <c r="GT36" i="6"/>
  <c r="HB32" i="6"/>
  <c r="HJ28" i="6"/>
  <c r="GT28" i="6"/>
  <c r="HB24" i="6"/>
  <c r="HJ20" i="6"/>
  <c r="GT20" i="6"/>
  <c r="HB16" i="6"/>
  <c r="HJ12" i="6"/>
  <c r="GT12" i="6"/>
  <c r="GZ72" i="6"/>
  <c r="GZ64" i="6"/>
  <c r="HH60" i="6"/>
  <c r="GZ56" i="6"/>
  <c r="GR52" i="6"/>
  <c r="GR44" i="6"/>
  <c r="GR36" i="6"/>
  <c r="HH28" i="6"/>
  <c r="GZ16" i="6"/>
  <c r="GR12" i="6"/>
  <c r="HJ72" i="6"/>
  <c r="GV145" i="6"/>
  <c r="GN138" i="6"/>
  <c r="HD130" i="6"/>
  <c r="GV124" i="6"/>
  <c r="GR116" i="6"/>
  <c r="HH108" i="6"/>
  <c r="HJ148" i="6"/>
  <c r="HB141" i="6"/>
  <c r="GT134" i="6"/>
  <c r="HJ126" i="6"/>
  <c r="HF118" i="6"/>
  <c r="GX112" i="6"/>
  <c r="GZ149" i="6"/>
  <c r="GR142" i="6"/>
  <c r="HH134" i="6"/>
  <c r="GZ128" i="6"/>
  <c r="GV120" i="6"/>
  <c r="GN113" i="6"/>
  <c r="HD105" i="6"/>
  <c r="GV98" i="6"/>
  <c r="GN92" i="6"/>
  <c r="GX146" i="6"/>
  <c r="GP140" i="6"/>
  <c r="HF132" i="6"/>
  <c r="GX125" i="6"/>
  <c r="GT117" i="6"/>
  <c r="HJ109" i="6"/>
  <c r="HB102" i="6"/>
  <c r="GT96" i="6"/>
  <c r="HD150" i="6"/>
  <c r="GV144" i="6"/>
  <c r="HJ144" i="6"/>
  <c r="HB137" i="6"/>
  <c r="HD144" i="6"/>
  <c r="GV137" i="6"/>
  <c r="GN130" i="6"/>
  <c r="HD122" i="6"/>
  <c r="GZ114" i="6"/>
  <c r="GR108" i="6"/>
  <c r="GT148" i="6"/>
  <c r="HJ140" i="6"/>
  <c r="HB133" i="6"/>
  <c r="GT126" i="6"/>
  <c r="GP118" i="6"/>
  <c r="HF110" i="6"/>
  <c r="HH148" i="6"/>
  <c r="GZ141" i="6"/>
  <c r="GR134" i="6"/>
  <c r="HH126" i="6"/>
  <c r="HD118" i="6"/>
  <c r="GV112" i="6"/>
  <c r="GN105" i="6"/>
  <c r="HD97" i="6"/>
  <c r="HF145" i="6"/>
  <c r="GX138" i="6"/>
  <c r="GP132" i="6"/>
  <c r="HF124" i="6"/>
  <c r="HB116" i="6"/>
  <c r="GT109" i="6"/>
  <c r="HJ101" i="6"/>
  <c r="HB94" i="6"/>
  <c r="GV150" i="6"/>
  <c r="GN144" i="6"/>
  <c r="HD136" i="6"/>
  <c r="GV129" i="6"/>
  <c r="GN122" i="6"/>
  <c r="HH113" i="6"/>
  <c r="GZ106" i="6"/>
  <c r="HB146" i="6"/>
  <c r="GT140" i="6"/>
  <c r="HJ132" i="6"/>
  <c r="HB125" i="6"/>
  <c r="GX117" i="6"/>
  <c r="GP110" i="6"/>
  <c r="GR148" i="6"/>
  <c r="HH140" i="6"/>
  <c r="GZ133" i="6"/>
  <c r="GR126" i="6"/>
  <c r="GN118" i="6"/>
  <c r="HD110" i="6"/>
  <c r="GV104" i="6"/>
  <c r="GN97" i="6"/>
  <c r="GP145" i="6"/>
  <c r="HF137" i="6"/>
  <c r="GX130" i="6"/>
  <c r="GP124" i="6"/>
  <c r="HJ114" i="6"/>
  <c r="HB108" i="6"/>
  <c r="GT101" i="6"/>
  <c r="HJ93" i="6"/>
  <c r="GV149" i="6"/>
  <c r="GN142" i="6"/>
  <c r="HJ149" i="6"/>
  <c r="HB142" i="6"/>
  <c r="GT136" i="6"/>
  <c r="HJ128" i="6"/>
  <c r="HF120" i="6"/>
  <c r="GX113" i="6"/>
  <c r="HD149" i="6"/>
  <c r="GV142" i="6"/>
  <c r="GN136" i="6"/>
  <c r="HD128" i="6"/>
  <c r="GZ120" i="6"/>
  <c r="GR113" i="6"/>
  <c r="HJ145" i="6"/>
  <c r="HB138" i="6"/>
  <c r="GT132" i="6"/>
  <c r="HJ124" i="6"/>
  <c r="HF116" i="6"/>
  <c r="GX109" i="6"/>
  <c r="GZ146" i="6"/>
  <c r="GR140" i="6"/>
  <c r="HH132" i="6"/>
  <c r="GZ125" i="6"/>
  <c r="GV117" i="6"/>
  <c r="GN110" i="6"/>
  <c r="HD102" i="6"/>
  <c r="GV96" i="6"/>
  <c r="HF150" i="6"/>
  <c r="GX144" i="6"/>
  <c r="GP137" i="6"/>
  <c r="HF129" i="6"/>
  <c r="GX122" i="6"/>
  <c r="GT114" i="6"/>
  <c r="HJ106" i="6"/>
  <c r="HB100" i="6"/>
  <c r="GT93" i="6"/>
  <c r="HD148" i="6"/>
  <c r="GV141" i="6"/>
  <c r="GT149" i="6"/>
  <c r="HJ141" i="6"/>
  <c r="HB134" i="6"/>
  <c r="GT128" i="6"/>
  <c r="GP120" i="6"/>
  <c r="HF112" i="6"/>
  <c r="GZ150" i="6"/>
  <c r="GR144" i="6"/>
  <c r="GN149" i="6"/>
  <c r="HD141" i="6"/>
  <c r="GV134" i="6"/>
  <c r="GN128" i="6"/>
  <c r="HH118" i="6"/>
  <c r="GZ112" i="6"/>
  <c r="GT145" i="6"/>
  <c r="HJ137" i="6"/>
  <c r="HB130" i="6"/>
  <c r="GT124" i="6"/>
  <c r="GP116" i="6"/>
  <c r="HH145" i="6"/>
  <c r="GZ138" i="6"/>
  <c r="GR132" i="6"/>
  <c r="HH124" i="6"/>
  <c r="HD116" i="6"/>
  <c r="GV109" i="6"/>
  <c r="GN102" i="6"/>
  <c r="HD94" i="6"/>
  <c r="GP150" i="6"/>
  <c r="HF142" i="6"/>
  <c r="GX136" i="6"/>
  <c r="GP129" i="6"/>
  <c r="HJ120" i="6"/>
  <c r="HB113" i="6"/>
  <c r="GT106" i="6"/>
  <c r="HJ98" i="6"/>
  <c r="HB92" i="6"/>
  <c r="GV148" i="6"/>
  <c r="GN141" i="6"/>
  <c r="HD133" i="6"/>
  <c r="GV126" i="6"/>
  <c r="GR118" i="6"/>
  <c r="HH110" i="6"/>
  <c r="HJ150" i="6"/>
  <c r="HB144" i="6"/>
  <c r="GT137" i="6"/>
  <c r="HJ129" i="6"/>
  <c r="HB122" i="6"/>
  <c r="GX114" i="6"/>
  <c r="GR145" i="6"/>
  <c r="HH137" i="6"/>
  <c r="GZ130" i="6"/>
  <c r="GR124" i="6"/>
  <c r="GN116" i="6"/>
  <c r="HD108" i="6"/>
  <c r="GV101" i="6"/>
  <c r="GN94" i="6"/>
  <c r="GX149" i="6"/>
  <c r="GP142" i="6"/>
  <c r="HF134" i="6"/>
  <c r="GX128" i="6"/>
  <c r="GT120" i="6"/>
  <c r="HJ112" i="6"/>
  <c r="HB105" i="6"/>
  <c r="GT98" i="6"/>
  <c r="HJ90" i="6"/>
  <c r="GV146" i="6"/>
  <c r="GN140" i="6"/>
  <c r="HJ146" i="6"/>
  <c r="HB140" i="6"/>
  <c r="HD146" i="6"/>
  <c r="GV140" i="6"/>
  <c r="GN133" i="6"/>
  <c r="HD125" i="6"/>
  <c r="GZ117" i="6"/>
  <c r="GR110" i="6"/>
  <c r="GT150" i="6"/>
  <c r="HJ142" i="6"/>
  <c r="HB136" i="6"/>
  <c r="GT129" i="6"/>
  <c r="HF121" i="6"/>
  <c r="HF113" i="6"/>
  <c r="HH150" i="6"/>
  <c r="GZ144" i="6"/>
  <c r="GR137" i="6"/>
  <c r="HH129" i="6"/>
  <c r="GZ122" i="6"/>
  <c r="GV114" i="6"/>
  <c r="GN108" i="6"/>
  <c r="HD100" i="6"/>
  <c r="GV93" i="6"/>
  <c r="HF148" i="6"/>
  <c r="GX141" i="6"/>
  <c r="GP134" i="6"/>
  <c r="HF126" i="6"/>
  <c r="HB118" i="6"/>
  <c r="GT112" i="6"/>
  <c r="HJ104" i="6"/>
  <c r="HB97" i="6"/>
  <c r="HD145" i="6"/>
  <c r="GV138" i="6"/>
  <c r="GV106" i="6"/>
  <c r="GP126" i="6"/>
  <c r="GT146" i="6"/>
  <c r="GT133" i="6"/>
  <c r="HB124" i="6"/>
  <c r="GP114" i="6"/>
  <c r="GZ145" i="6"/>
  <c r="GZ137" i="6"/>
  <c r="GR130" i="6"/>
  <c r="HH122" i="6"/>
  <c r="HD114" i="6"/>
  <c r="GV108" i="6"/>
  <c r="HF146" i="6"/>
  <c r="GX140" i="6"/>
  <c r="GP133" i="6"/>
  <c r="HF125" i="6"/>
  <c r="HB117" i="6"/>
  <c r="GT110" i="6"/>
  <c r="GX105" i="6"/>
  <c r="GX96" i="6"/>
  <c r="GX73" i="6"/>
  <c r="GX65" i="6"/>
  <c r="GX57" i="6"/>
  <c r="GZ104" i="6"/>
  <c r="GV94" i="6"/>
  <c r="GV71" i="6"/>
  <c r="GV63" i="6"/>
  <c r="GV55" i="6"/>
  <c r="GV47" i="6"/>
  <c r="GV39" i="6"/>
  <c r="GV31" i="6"/>
  <c r="GZ108" i="6"/>
  <c r="HJ97" i="6"/>
  <c r="HB88" i="6"/>
  <c r="HJ67" i="6"/>
  <c r="HJ61" i="6"/>
  <c r="GT55" i="6"/>
  <c r="GT49" i="6"/>
  <c r="HB42" i="6"/>
  <c r="GN129" i="6"/>
  <c r="GZ101" i="6"/>
  <c r="GV92" i="6"/>
  <c r="GZ70" i="6"/>
  <c r="HH63" i="6"/>
  <c r="HH57" i="6"/>
  <c r="GR51" i="6"/>
  <c r="GR45" i="6"/>
  <c r="GZ38" i="6"/>
  <c r="HH31" i="6"/>
  <c r="HH25" i="6"/>
  <c r="GR19" i="6"/>
  <c r="GP108" i="6"/>
  <c r="HF97" i="6"/>
  <c r="GX88" i="6"/>
  <c r="HF67" i="6"/>
  <c r="HF61" i="6"/>
  <c r="GP55" i="6"/>
  <c r="GP49" i="6"/>
  <c r="GX42" i="6"/>
  <c r="HF35" i="6"/>
  <c r="HD126" i="6"/>
  <c r="GR101" i="6"/>
  <c r="GR92" i="6"/>
  <c r="GV70" i="6"/>
  <c r="HD63" i="6"/>
  <c r="HD57" i="6"/>
  <c r="GN51" i="6"/>
  <c r="GN45" i="6"/>
  <c r="GV38" i="6"/>
  <c r="HD31" i="6"/>
  <c r="HJ102" i="6"/>
  <c r="GN100" i="6"/>
  <c r="HJ117" i="6"/>
  <c r="GN150" i="6"/>
  <c r="HB145" i="6"/>
  <c r="HB132" i="6"/>
  <c r="HJ122" i="6"/>
  <c r="GP112" i="6"/>
  <c r="HH144" i="6"/>
  <c r="HH136" i="6"/>
  <c r="GZ129" i="6"/>
  <c r="GR122" i="6"/>
  <c r="GN114" i="6"/>
  <c r="HD106" i="6"/>
  <c r="GP146" i="6"/>
  <c r="HF138" i="6"/>
  <c r="GX132" i="6"/>
  <c r="GP125" i="6"/>
  <c r="HJ116" i="6"/>
  <c r="HB109" i="6"/>
  <c r="HB104" i="6"/>
  <c r="GX94" i="6"/>
  <c r="GX71" i="6"/>
  <c r="GX63" i="6"/>
  <c r="HD137" i="6"/>
  <c r="GZ102" i="6"/>
  <c r="GZ93" i="6"/>
  <c r="HD70" i="6"/>
  <c r="HD62" i="6"/>
  <c r="HD54" i="6"/>
  <c r="HD46" i="6"/>
  <c r="HD38" i="6"/>
  <c r="HD30" i="6"/>
  <c r="GP106" i="6"/>
  <c r="GP97" i="6"/>
  <c r="HJ73" i="6"/>
  <c r="GT67" i="6"/>
  <c r="GT61" i="6"/>
  <c r="HB54" i="6"/>
  <c r="HJ47" i="6"/>
  <c r="HJ41" i="6"/>
  <c r="HH120" i="6"/>
  <c r="GZ100" i="6"/>
  <c r="GZ90" i="6"/>
  <c r="HH69" i="6"/>
  <c r="GR63" i="6"/>
  <c r="GR57" i="6"/>
  <c r="GZ50" i="6"/>
  <c r="HH43" i="6"/>
  <c r="HH37" i="6"/>
  <c r="GR31" i="6"/>
  <c r="GR25" i="6"/>
  <c r="GZ18" i="6"/>
  <c r="HJ105" i="6"/>
  <c r="HF96" i="6"/>
  <c r="HF73" i="6"/>
  <c r="HF74" i="6" s="1"/>
  <c r="GP67" i="6"/>
  <c r="GP61" i="6"/>
  <c r="GX54" i="6"/>
  <c r="HF47" i="6"/>
  <c r="HF41" i="6"/>
  <c r="GP35" i="6"/>
  <c r="GZ118" i="6"/>
  <c r="GV100" i="6"/>
  <c r="GV90" i="6"/>
  <c r="HD69" i="6"/>
  <c r="GN63" i="6"/>
  <c r="GN57" i="6"/>
  <c r="GV50" i="6"/>
  <c r="HD43" i="6"/>
  <c r="GN146" i="6"/>
  <c r="HB149" i="6"/>
  <c r="GR150" i="6"/>
  <c r="HD92" i="6"/>
  <c r="HB110" i="6"/>
  <c r="GN148" i="6"/>
  <c r="GT144" i="6"/>
  <c r="HJ130" i="6"/>
  <c r="GT122" i="6"/>
  <c r="GX110" i="6"/>
  <c r="GZ142" i="6"/>
  <c r="GR136" i="6"/>
  <c r="HH128" i="6"/>
  <c r="HD120" i="6"/>
  <c r="GV113" i="6"/>
  <c r="GX145" i="6"/>
  <c r="GP138" i="6"/>
  <c r="HF130" i="6"/>
  <c r="GX124" i="6"/>
  <c r="GT116" i="6"/>
  <c r="HJ108" i="6"/>
  <c r="HF102" i="6"/>
  <c r="HB93" i="6"/>
  <c r="HF70" i="6"/>
  <c r="HF62" i="6"/>
  <c r="GV130" i="6"/>
  <c r="HD101" i="6"/>
  <c r="GZ92" i="6"/>
  <c r="GN70" i="6"/>
  <c r="GN62" i="6"/>
  <c r="GN54" i="6"/>
  <c r="GN46" i="6"/>
  <c r="GN38" i="6"/>
  <c r="GN30" i="6"/>
  <c r="GT105" i="6"/>
  <c r="GP96" i="6"/>
  <c r="GT73" i="6"/>
  <c r="HB66" i="6"/>
  <c r="HJ59" i="6"/>
  <c r="HJ53" i="6"/>
  <c r="GT47" i="6"/>
  <c r="GT41" i="6"/>
  <c r="GZ113" i="6"/>
  <c r="HD98" i="6"/>
  <c r="HD89" i="6"/>
  <c r="GR69" i="6"/>
  <c r="GZ62" i="6"/>
  <c r="HH55" i="6"/>
  <c r="HH49" i="6"/>
  <c r="GR43" i="6"/>
  <c r="GR37" i="6"/>
  <c r="GZ30" i="6"/>
  <c r="HH23" i="6"/>
  <c r="HH17" i="6"/>
  <c r="GP105" i="6"/>
  <c r="HJ94" i="6"/>
  <c r="GP73" i="6"/>
  <c r="GX66" i="6"/>
  <c r="HF59" i="6"/>
  <c r="HF53" i="6"/>
  <c r="GP47" i="6"/>
  <c r="GP41" i="6"/>
  <c r="GX34" i="6"/>
  <c r="GR112" i="6"/>
  <c r="GZ98" i="6"/>
  <c r="GN89" i="6"/>
  <c r="GN69" i="6"/>
  <c r="GV62" i="6"/>
  <c r="HD55" i="6"/>
  <c r="HD49" i="6"/>
  <c r="GN43" i="6"/>
  <c r="HD138" i="6"/>
  <c r="GT142" i="6"/>
  <c r="HH142" i="6"/>
  <c r="GT104" i="6"/>
  <c r="GN145" i="6"/>
  <c r="GT141" i="6"/>
  <c r="GT130" i="6"/>
  <c r="GX118" i="6"/>
  <c r="HF109" i="6"/>
  <c r="HH149" i="6"/>
  <c r="HH141" i="6"/>
  <c r="GZ134" i="6"/>
  <c r="GR128" i="6"/>
  <c r="GN120" i="6"/>
  <c r="HD112" i="6"/>
  <c r="HF144" i="6"/>
  <c r="GX137" i="6"/>
  <c r="GP130" i="6"/>
  <c r="HF122" i="6"/>
  <c r="HB114" i="6"/>
  <c r="GN132" i="6"/>
  <c r="HF101" i="6"/>
  <c r="HF92" i="6"/>
  <c r="GP70" i="6"/>
  <c r="GP62" i="6"/>
  <c r="GN124" i="6"/>
  <c r="HH100" i="6"/>
  <c r="HD90" i="6"/>
  <c r="GV69" i="6"/>
  <c r="GV61" i="6"/>
  <c r="GV53" i="6"/>
  <c r="GV45" i="6"/>
  <c r="GV37" i="6"/>
  <c r="GV29" i="6"/>
  <c r="GX104" i="6"/>
  <c r="GT94" i="6"/>
  <c r="HJ71" i="6"/>
  <c r="HJ65" i="6"/>
  <c r="GT59" i="6"/>
  <c r="GT53" i="6"/>
  <c r="HB46" i="6"/>
  <c r="HJ39" i="6"/>
  <c r="GT108" i="6"/>
  <c r="HH97" i="6"/>
  <c r="GZ88" i="6"/>
  <c r="HH67" i="6"/>
  <c r="HH61" i="6"/>
  <c r="GR55" i="6"/>
  <c r="GR49" i="6"/>
  <c r="GZ42" i="6"/>
  <c r="HH35" i="6"/>
  <c r="HH29" i="6"/>
  <c r="GR23" i="6"/>
  <c r="GR17" i="6"/>
  <c r="GP104" i="6"/>
  <c r="GP94" i="6"/>
  <c r="HF71" i="6"/>
  <c r="HF65" i="6"/>
  <c r="GP59" i="6"/>
  <c r="GP53" i="6"/>
  <c r="GX46" i="6"/>
  <c r="HF39" i="6"/>
  <c r="HF33" i="6"/>
  <c r="HH106" i="6"/>
  <c r="GZ97" i="6"/>
  <c r="GV88" i="6"/>
  <c r="HD67" i="6"/>
  <c r="HD61" i="6"/>
  <c r="GN55" i="6"/>
  <c r="GN49" i="6"/>
  <c r="GV42" i="6"/>
  <c r="HD35" i="6"/>
  <c r="HH117" i="6"/>
  <c r="GT100" i="6"/>
  <c r="GT90" i="6"/>
  <c r="HB67" i="6"/>
  <c r="HB59" i="6"/>
  <c r="HB51" i="6"/>
  <c r="HB43" i="6"/>
  <c r="HB35" i="6"/>
  <c r="GV132" i="6"/>
  <c r="HJ134" i="6"/>
  <c r="GZ136" i="6"/>
  <c r="HJ96" i="6"/>
  <c r="HD142" i="6"/>
  <c r="HJ138" i="6"/>
  <c r="HB129" i="6"/>
  <c r="HF117" i="6"/>
  <c r="GP109" i="6"/>
  <c r="GR149" i="6"/>
  <c r="GR141" i="6"/>
  <c r="HH133" i="6"/>
  <c r="GZ126" i="6"/>
  <c r="GV118" i="6"/>
  <c r="GN112" i="6"/>
  <c r="GX150" i="6"/>
  <c r="GP144" i="6"/>
  <c r="HF136" i="6"/>
  <c r="GX129" i="6"/>
  <c r="GP122" i="6"/>
  <c r="HJ113" i="6"/>
  <c r="HD124" i="6"/>
  <c r="HJ100" i="6"/>
  <c r="HF90" i="6"/>
  <c r="GX69" i="6"/>
  <c r="GX61" i="6"/>
  <c r="HH114" i="6"/>
  <c r="HH98" i="6"/>
  <c r="GN90" i="6"/>
  <c r="GV67" i="6"/>
  <c r="GV59" i="6"/>
  <c r="GV51" i="6"/>
  <c r="GV43" i="6"/>
  <c r="GV35" i="6"/>
  <c r="GN137" i="6"/>
  <c r="GX102" i="6"/>
  <c r="GX93" i="6"/>
  <c r="GT71" i="6"/>
  <c r="GT65" i="6"/>
  <c r="HB58" i="6"/>
  <c r="HJ51" i="6"/>
  <c r="HJ45" i="6"/>
  <c r="GT39" i="6"/>
  <c r="GN106" i="6"/>
  <c r="HH96" i="6"/>
  <c r="HH73" i="6"/>
  <c r="GR67" i="6"/>
  <c r="GR61" i="6"/>
  <c r="GZ54" i="6"/>
  <c r="HH47" i="6"/>
  <c r="HH41" i="6"/>
  <c r="GR35" i="6"/>
  <c r="GR29" i="6"/>
  <c r="GZ22" i="6"/>
  <c r="HD134" i="6"/>
  <c r="GT102" i="6"/>
  <c r="GP93" i="6"/>
  <c r="GP71" i="6"/>
  <c r="GP65" i="6"/>
  <c r="GX58" i="6"/>
  <c r="HF51" i="6"/>
  <c r="HF45" i="6"/>
  <c r="GP39" i="6"/>
  <c r="GP33" i="6"/>
  <c r="HH105" i="6"/>
  <c r="HD96" i="6"/>
  <c r="HD73" i="6"/>
  <c r="HD74" i="6" s="1"/>
  <c r="GN67" i="6"/>
  <c r="GN61" i="6"/>
  <c r="GV54" i="6"/>
  <c r="GN125" i="6"/>
  <c r="HB128" i="6"/>
  <c r="GR129" i="6"/>
  <c r="GP148" i="6"/>
  <c r="HD140" i="6"/>
  <c r="GT138" i="6"/>
  <c r="HB126" i="6"/>
  <c r="GP117" i="6"/>
  <c r="GX108" i="6"/>
  <c r="GZ148" i="6"/>
  <c r="GZ140" i="6"/>
  <c r="GR133" i="6"/>
  <c r="HH125" i="6"/>
  <c r="HD117" i="6"/>
  <c r="GV110" i="6"/>
  <c r="HF149" i="6"/>
  <c r="GX142" i="6"/>
  <c r="GP136" i="6"/>
  <c r="HF128" i="6"/>
  <c r="HB120" i="6"/>
  <c r="GT113" i="6"/>
  <c r="GZ116" i="6"/>
  <c r="GP100" i="6"/>
  <c r="GP90" i="6"/>
  <c r="GX67" i="6"/>
  <c r="GX59" i="6"/>
  <c r="HF108" i="6"/>
  <c r="GN98" i="6"/>
  <c r="HD88" i="6"/>
  <c r="HD66" i="6"/>
  <c r="HD58" i="6"/>
  <c r="HD50" i="6"/>
  <c r="HD42" i="6"/>
  <c r="HD34" i="6"/>
  <c r="HD129" i="6"/>
  <c r="HB101" i="6"/>
  <c r="GX92" i="6"/>
  <c r="HB70" i="6"/>
  <c r="HJ63" i="6"/>
  <c r="HJ57" i="6"/>
  <c r="GT51" i="6"/>
  <c r="GT45" i="6"/>
  <c r="HB38" i="6"/>
  <c r="GR105" i="6"/>
  <c r="GN96" i="6"/>
  <c r="GR73" i="6"/>
  <c r="GZ66" i="6"/>
  <c r="HH59" i="6"/>
  <c r="HH53" i="6"/>
  <c r="GR47" i="6"/>
  <c r="GR41" i="6"/>
  <c r="GZ34" i="6"/>
  <c r="HH27" i="6"/>
  <c r="HH21" i="6"/>
  <c r="GV128" i="6"/>
  <c r="GX101" i="6"/>
  <c r="GT92" i="6"/>
  <c r="GX70" i="6"/>
  <c r="HF63" i="6"/>
  <c r="HF57" i="6"/>
  <c r="GP51" i="6"/>
  <c r="GP45" i="6"/>
  <c r="GX38" i="6"/>
  <c r="HF31" i="6"/>
  <c r="HH104" i="6"/>
  <c r="HH94" i="6"/>
  <c r="GN73" i="6"/>
  <c r="GN74" i="6" s="1"/>
  <c r="GV66" i="6"/>
  <c r="HD59" i="6"/>
  <c r="HD53" i="6"/>
  <c r="GN47" i="6"/>
  <c r="GN41" i="6"/>
  <c r="GV34" i="6"/>
  <c r="HF106" i="6"/>
  <c r="HH116" i="6"/>
  <c r="GX120" i="6"/>
  <c r="GP121" i="6"/>
  <c r="HF140" i="6"/>
  <c r="HB150" i="6"/>
  <c r="HJ136" i="6"/>
  <c r="HJ125" i="6"/>
  <c r="GX116" i="6"/>
  <c r="HH146" i="6"/>
  <c r="HH138" i="6"/>
  <c r="GZ132" i="6"/>
  <c r="GR125" i="6"/>
  <c r="GN117" i="6"/>
  <c r="HD109" i="6"/>
  <c r="GP149" i="6"/>
  <c r="HF141" i="6"/>
  <c r="GX134" i="6"/>
  <c r="GP128" i="6"/>
  <c r="HJ118" i="6"/>
  <c r="HB112" i="6"/>
  <c r="GR109" i="6"/>
  <c r="GP98" i="6"/>
  <c r="HF88" i="6"/>
  <c r="HF66" i="6"/>
  <c r="HF58" i="6"/>
  <c r="GR106" i="6"/>
  <c r="GR97" i="6"/>
  <c r="GN88" i="6"/>
  <c r="GN66" i="6"/>
  <c r="GN58" i="6"/>
  <c r="GN50" i="6"/>
  <c r="GN42" i="6"/>
  <c r="GN34" i="6"/>
  <c r="GV122" i="6"/>
  <c r="HF100" i="6"/>
  <c r="HB90" i="6"/>
  <c r="HJ69" i="6"/>
  <c r="GT63" i="6"/>
  <c r="GT57" i="6"/>
  <c r="HB50" i="6"/>
  <c r="HJ43" i="6"/>
  <c r="HJ37" i="6"/>
  <c r="GR104" i="6"/>
  <c r="GR94" i="6"/>
  <c r="HH71" i="6"/>
  <c r="HH65" i="6"/>
  <c r="GR59" i="6"/>
  <c r="GR53" i="6"/>
  <c r="GZ46" i="6"/>
  <c r="HH39" i="6"/>
  <c r="HH33" i="6"/>
  <c r="GR27" i="6"/>
  <c r="GR21" i="6"/>
  <c r="GR120" i="6"/>
  <c r="GX100" i="6"/>
  <c r="GX90" i="6"/>
  <c r="HF69" i="6"/>
  <c r="GP63" i="6"/>
  <c r="GP57" i="6"/>
  <c r="GX50" i="6"/>
  <c r="HF43" i="6"/>
  <c r="HF37" i="6"/>
  <c r="GP31" i="6"/>
  <c r="GN104" i="6"/>
  <c r="HH93" i="6"/>
  <c r="GZ109" i="6"/>
  <c r="GP113" i="6"/>
  <c r="HD113" i="6"/>
  <c r="GX133" i="6"/>
  <c r="HB148" i="6"/>
  <c r="HJ133" i="6"/>
  <c r="GT125" i="6"/>
  <c r="HF114" i="6"/>
  <c r="GR146" i="6"/>
  <c r="GR138" i="6"/>
  <c r="HH130" i="6"/>
  <c r="GZ124" i="6"/>
  <c r="GV116" i="6"/>
  <c r="GN109" i="6"/>
  <c r="GX148" i="6"/>
  <c r="GP141" i="6"/>
  <c r="HF133" i="6"/>
  <c r="GX126" i="6"/>
  <c r="GT118" i="6"/>
  <c r="HJ110" i="6"/>
  <c r="GX106" i="6"/>
  <c r="GT97" i="6"/>
  <c r="GP88" i="6"/>
  <c r="GP66" i="6"/>
  <c r="GP58" i="6"/>
  <c r="GV105" i="6"/>
  <c r="GR96" i="6"/>
  <c r="GV73" i="6"/>
  <c r="GV74" i="6" s="1"/>
  <c r="GV65" i="6"/>
  <c r="GV57" i="6"/>
  <c r="GV49" i="6"/>
  <c r="GV41" i="6"/>
  <c r="GV33" i="6"/>
  <c r="GR114" i="6"/>
  <c r="HF98" i="6"/>
  <c r="HF89" i="6"/>
  <c r="GT69" i="6"/>
  <c r="HB62" i="6"/>
  <c r="HJ55" i="6"/>
  <c r="HJ49" i="6"/>
  <c r="GT43" i="6"/>
  <c r="GV136" i="6"/>
  <c r="GV102" i="6"/>
  <c r="GR93" i="6"/>
  <c r="GR71" i="6"/>
  <c r="GR65" i="6"/>
  <c r="GZ58" i="6"/>
  <c r="HH51" i="6"/>
  <c r="HH45" i="6"/>
  <c r="GR39" i="6"/>
  <c r="GR33" i="6"/>
  <c r="GZ26" i="6"/>
  <c r="HH19" i="6"/>
  <c r="HH112" i="6"/>
  <c r="HB98" i="6"/>
  <c r="GP89" i="6"/>
  <c r="GP69" i="6"/>
  <c r="GX62" i="6"/>
  <c r="HF55" i="6"/>
  <c r="HF49" i="6"/>
  <c r="GP43" i="6"/>
  <c r="GP37" i="6"/>
  <c r="GN134" i="6"/>
  <c r="GR102" i="6"/>
  <c r="GN93" i="6"/>
  <c r="GN71" i="6"/>
  <c r="GN65" i="6"/>
  <c r="GV58" i="6"/>
  <c r="HD51" i="6"/>
  <c r="HD45" i="6"/>
  <c r="GN39" i="6"/>
  <c r="GN33" i="6"/>
  <c r="HF104" i="6"/>
  <c r="HF94" i="6"/>
  <c r="HB71" i="6"/>
  <c r="HB63" i="6"/>
  <c r="HB55" i="6"/>
  <c r="HB47" i="6"/>
  <c r="HB39" i="6"/>
  <c r="HD71" i="6"/>
  <c r="HD37" i="6"/>
  <c r="GP102" i="6"/>
  <c r="HJ88" i="6"/>
  <c r="HB65" i="6"/>
  <c r="GT54" i="6"/>
  <c r="HJ42" i="6"/>
  <c r="HB33" i="6"/>
  <c r="HB25" i="6"/>
  <c r="HB17" i="6"/>
  <c r="HD132" i="6"/>
  <c r="HH101" i="6"/>
  <c r="HH92" i="6"/>
  <c r="GR70" i="6"/>
  <c r="GR62" i="6"/>
  <c r="GR54" i="6"/>
  <c r="GR46" i="6"/>
  <c r="GR38" i="6"/>
  <c r="GR30" i="6"/>
  <c r="GX49" i="6"/>
  <c r="HD26" i="6"/>
  <c r="GT17" i="6"/>
  <c r="GX30" i="6"/>
  <c r="HF19" i="6"/>
  <c r="GV11" i="6"/>
  <c r="GV25" i="6"/>
  <c r="GN17" i="6"/>
  <c r="GX10" i="6"/>
  <c r="GT25" i="6"/>
  <c r="GZ15" i="6"/>
  <c r="HJ29" i="6"/>
  <c r="HB18" i="6"/>
  <c r="GV10" i="6"/>
  <c r="GX33" i="6"/>
  <c r="HD21" i="6"/>
  <c r="GZ11" i="6"/>
  <c r="GN31" i="6"/>
  <c r="GV18" i="6"/>
  <c r="GP10" i="6"/>
  <c r="GP38" i="6"/>
  <c r="GV22" i="6"/>
  <c r="HB89" i="6"/>
  <c r="HJ89" i="6"/>
  <c r="GN121" i="6"/>
  <c r="HB87" i="6"/>
  <c r="HD119" i="6"/>
  <c r="HB119" i="6"/>
  <c r="HD99" i="6"/>
  <c r="HB99" i="6"/>
  <c r="GX99" i="6"/>
  <c r="HD107" i="6"/>
  <c r="GN103" i="6"/>
  <c r="GR111" i="6"/>
  <c r="GX103" i="6"/>
  <c r="HB147" i="6"/>
  <c r="GV103" i="6"/>
  <c r="GZ147" i="6"/>
  <c r="GX127" i="6"/>
  <c r="HF131" i="6"/>
  <c r="HJ139" i="6"/>
  <c r="GP131" i="6"/>
  <c r="GT139" i="6"/>
  <c r="HH143" i="6"/>
  <c r="HB139" i="6"/>
  <c r="HF127" i="6"/>
  <c r="GZ111" i="6"/>
  <c r="GV135" i="6"/>
  <c r="GN135" i="6"/>
  <c r="HD65" i="6"/>
  <c r="GN37" i="6"/>
  <c r="GP101" i="6"/>
  <c r="GT88" i="6"/>
  <c r="HJ62" i="6"/>
  <c r="HB53" i="6"/>
  <c r="GT42" i="6"/>
  <c r="HB31" i="6"/>
  <c r="HB23" i="6"/>
  <c r="HB15" i="6"/>
  <c r="GV125" i="6"/>
  <c r="GN101" i="6"/>
  <c r="HH90" i="6"/>
  <c r="GZ69" i="6"/>
  <c r="GZ61" i="6"/>
  <c r="GZ53" i="6"/>
  <c r="GZ45" i="6"/>
  <c r="GZ37" i="6"/>
  <c r="GZ29" i="6"/>
  <c r="GX45" i="6"/>
  <c r="HD25" i="6"/>
  <c r="HH15" i="6"/>
  <c r="GP29" i="6"/>
  <c r="HH18" i="6"/>
  <c r="HB10" i="6"/>
  <c r="HJ23" i="6"/>
  <c r="HD15" i="6"/>
  <c r="GR10" i="6"/>
  <c r="HF23" i="6"/>
  <c r="HF14" i="6"/>
  <c r="GT27" i="6"/>
  <c r="HD17" i="6"/>
  <c r="GP13" i="6"/>
  <c r="GT31" i="6"/>
  <c r="GV19" i="6"/>
  <c r="HF54" i="6"/>
  <c r="HD29" i="6"/>
  <c r="GX17" i="6"/>
  <c r="HJ15" i="6"/>
  <c r="GX35" i="6"/>
  <c r="GX21" i="6"/>
  <c r="HD121" i="6"/>
  <c r="HJ121" i="6"/>
  <c r="EH87" i="6"/>
  <c r="GR87" i="6"/>
  <c r="GN91" i="6"/>
  <c r="HH119" i="6"/>
  <c r="GR99" i="6"/>
  <c r="GP99" i="6"/>
  <c r="GN119" i="6"/>
  <c r="GX107" i="6"/>
  <c r="GP103" i="6"/>
  <c r="GN147" i="6"/>
  <c r="GX143" i="6"/>
  <c r="HH147" i="6"/>
  <c r="GV143" i="6"/>
  <c r="GR147" i="6"/>
  <c r="HD115" i="6"/>
  <c r="HD95" i="6"/>
  <c r="HF123" i="6"/>
  <c r="GN95" i="6"/>
  <c r="GP123" i="6"/>
  <c r="GX131" i="6"/>
  <c r="HH139" i="6"/>
  <c r="GR103" i="6"/>
  <c r="GV111" i="6"/>
  <c r="GZ127" i="6"/>
  <c r="GP127" i="6"/>
  <c r="GN59" i="6"/>
  <c r="GN35" i="6"/>
  <c r="GX98" i="6"/>
  <c r="HB73" i="6"/>
  <c r="GT62" i="6"/>
  <c r="HJ50" i="6"/>
  <c r="HB41" i="6"/>
  <c r="HJ30" i="6"/>
  <c r="HJ22" i="6"/>
  <c r="HJ14" i="6"/>
  <c r="GR117" i="6"/>
  <c r="GR100" i="6"/>
  <c r="GR90" i="6"/>
  <c r="GZ67" i="6"/>
  <c r="GZ59" i="6"/>
  <c r="GZ51" i="6"/>
  <c r="GZ43" i="6"/>
  <c r="GZ35" i="6"/>
  <c r="GZ27" i="6"/>
  <c r="GX41" i="6"/>
  <c r="GP23" i="6"/>
  <c r="GP15" i="6"/>
  <c r="HD27" i="6"/>
  <c r="GN18" i="6"/>
  <c r="GN10" i="6"/>
  <c r="HH22" i="6"/>
  <c r="HH14" i="6"/>
  <c r="HD10" i="6"/>
  <c r="HF22" i="6"/>
  <c r="GN14" i="6"/>
  <c r="GP26" i="6"/>
  <c r="GX15" i="6"/>
  <c r="HD13" i="6"/>
  <c r="HF29" i="6"/>
  <c r="GX18" i="6"/>
  <c r="HF50" i="6"/>
  <c r="GN27" i="6"/>
  <c r="GT15" i="6"/>
  <c r="GX14" i="6"/>
  <c r="HF30" i="6"/>
  <c r="GP19" i="6"/>
  <c r="GR89" i="6"/>
  <c r="GX89" i="6"/>
  <c r="HJ87" i="6"/>
  <c r="GX87" i="6"/>
  <c r="HF91" i="6"/>
  <c r="GZ91" i="6"/>
  <c r="HF119" i="6"/>
  <c r="GX119" i="6"/>
  <c r="HD103" i="6"/>
  <c r="HH111" i="6"/>
  <c r="GP143" i="6"/>
  <c r="GT147" i="6"/>
  <c r="HB131" i="6"/>
  <c r="GX139" i="6"/>
  <c r="GZ131" i="6"/>
  <c r="GV139" i="6"/>
  <c r="HF135" i="6"/>
  <c r="HF95" i="6"/>
  <c r="GX115" i="6"/>
  <c r="GP95" i="6"/>
  <c r="GN115" i="6"/>
  <c r="HB95" i="6"/>
  <c r="GX123" i="6"/>
  <c r="GZ143" i="6"/>
  <c r="GV147" i="6"/>
  <c r="GR127" i="6"/>
  <c r="GN53" i="6"/>
  <c r="HD33" i="6"/>
  <c r="GX97" i="6"/>
  <c r="HJ70" i="6"/>
  <c r="HB61" i="6"/>
  <c r="GT50" i="6"/>
  <c r="HJ38" i="6"/>
  <c r="GT30" i="6"/>
  <c r="GT22" i="6"/>
  <c r="GT14" i="6"/>
  <c r="HH109" i="6"/>
  <c r="GR98" i="6"/>
  <c r="HH88" i="6"/>
  <c r="HH66" i="6"/>
  <c r="HH58" i="6"/>
  <c r="HH50" i="6"/>
  <c r="HH42" i="6"/>
  <c r="HH34" i="6"/>
  <c r="HH26" i="6"/>
  <c r="GX37" i="6"/>
  <c r="GR22" i="6"/>
  <c r="GV14" i="6"/>
  <c r="HB26" i="6"/>
  <c r="GP17" i="6"/>
  <c r="HB34" i="6"/>
  <c r="GN22" i="6"/>
  <c r="GP14" i="6"/>
  <c r="GP34" i="6"/>
  <c r="HJ21" i="6"/>
  <c r="GT13" i="6"/>
  <c r="GP25" i="6"/>
  <c r="HD14" i="6"/>
  <c r="GX55" i="6"/>
  <c r="GP27" i="6"/>
  <c r="GZ17" i="6"/>
  <c r="HF46" i="6"/>
  <c r="HJ25" i="6"/>
  <c r="GZ14" i="6"/>
  <c r="HF10" i="6"/>
  <c r="GX29" i="6"/>
  <c r="GR18" i="6"/>
  <c r="GR121" i="6"/>
  <c r="GV89" i="6"/>
  <c r="HH87" i="6"/>
  <c r="GN87" i="6"/>
  <c r="HJ99" i="6"/>
  <c r="GV91" i="6"/>
  <c r="HJ91" i="6"/>
  <c r="HJ119" i="6"/>
  <c r="HF103" i="6"/>
  <c r="HD147" i="6"/>
  <c r="GN131" i="6"/>
  <c r="GP139" i="6"/>
  <c r="HH131" i="6"/>
  <c r="HB123" i="6"/>
  <c r="GR131" i="6"/>
  <c r="GZ123" i="6"/>
  <c r="GV127" i="6"/>
  <c r="HH107" i="6"/>
  <c r="HD127" i="6"/>
  <c r="GR107" i="6"/>
  <c r="GV115" i="6"/>
  <c r="GX95" i="6"/>
  <c r="HB115" i="6"/>
  <c r="GR143" i="6"/>
  <c r="GZ139" i="6"/>
  <c r="HJ147" i="6"/>
  <c r="HJ115" i="6"/>
  <c r="GR139" i="6"/>
  <c r="HD123" i="6"/>
  <c r="GV95" i="6"/>
  <c r="HD47" i="6"/>
  <c r="GV133" i="6"/>
  <c r="HB96" i="6"/>
  <c r="GT70" i="6"/>
  <c r="HJ58" i="6"/>
  <c r="HB49" i="6"/>
  <c r="GT38" i="6"/>
  <c r="HB29" i="6"/>
  <c r="HB21" i="6"/>
  <c r="HB13" i="6"/>
  <c r="HB106" i="6"/>
  <c r="GV97" i="6"/>
  <c r="GR88" i="6"/>
  <c r="GR66" i="6"/>
  <c r="GR58" i="6"/>
  <c r="GR50" i="6"/>
  <c r="GR42" i="6"/>
  <c r="GR34" i="6"/>
  <c r="GR26" i="6"/>
  <c r="GT35" i="6"/>
  <c r="GV21" i="6"/>
  <c r="GZ13" i="6"/>
  <c r="GX25" i="6"/>
  <c r="HF15" i="6"/>
  <c r="GV30" i="6"/>
  <c r="GP21" i="6"/>
  <c r="GV13" i="6"/>
  <c r="HJ31" i="6"/>
  <c r="GN21" i="6"/>
  <c r="HJ11" i="6"/>
  <c r="HD23" i="6"/>
  <c r="HJ13" i="6"/>
  <c r="GX51" i="6"/>
  <c r="GN26" i="6"/>
  <c r="GV15" i="6"/>
  <c r="HF42" i="6"/>
  <c r="GV23" i="6"/>
  <c r="HF13" i="6"/>
  <c r="GP54" i="6"/>
  <c r="HJ27" i="6"/>
  <c r="GV17" i="6"/>
  <c r="HH89" i="6"/>
  <c r="GZ89" i="6"/>
  <c r="GP87" i="6"/>
  <c r="HD87" i="6"/>
  <c r="GT119" i="6"/>
  <c r="HH99" i="6"/>
  <c r="GN99" i="6"/>
  <c r="HH91" i="6"/>
  <c r="HF143" i="6"/>
  <c r="HF139" i="6"/>
  <c r="GT131" i="6"/>
  <c r="GN123" i="6"/>
  <c r="HH95" i="6"/>
  <c r="HH123" i="6"/>
  <c r="GR95" i="6"/>
  <c r="GR123" i="6"/>
  <c r="GN127" i="6"/>
  <c r="HD111" i="6"/>
  <c r="HJ127" i="6"/>
  <c r="GN111" i="6"/>
  <c r="GP135" i="6"/>
  <c r="HF107" i="6"/>
  <c r="GV131" i="6"/>
  <c r="GZ115" i="6"/>
  <c r="GV46" i="6"/>
  <c r="GN126" i="6"/>
  <c r="HF93" i="6"/>
  <c r="HB69" i="6"/>
  <c r="GT58" i="6"/>
  <c r="HJ46" i="6"/>
  <c r="HB37" i="6"/>
  <c r="HB27" i="6"/>
  <c r="HB19" i="6"/>
  <c r="HB11" i="6"/>
  <c r="GZ105" i="6"/>
  <c r="GZ96" i="6"/>
  <c r="GZ73" i="6"/>
  <c r="GZ74" i="6" s="1"/>
  <c r="GZ65" i="6"/>
  <c r="GZ57" i="6"/>
  <c r="GZ49" i="6"/>
  <c r="GZ41" i="6"/>
  <c r="GZ33" i="6"/>
  <c r="GZ25" i="6"/>
  <c r="HB30" i="6"/>
  <c r="HJ19" i="6"/>
  <c r="GX11" i="6"/>
  <c r="GN23" i="6"/>
  <c r="GN15" i="6"/>
  <c r="GN29" i="6"/>
  <c r="HD19" i="6"/>
  <c r="GT11" i="6"/>
  <c r="GP30" i="6"/>
  <c r="GZ19" i="6"/>
  <c r="HF11" i="6"/>
  <c r="HD22" i="6"/>
  <c r="GR13" i="6"/>
  <c r="GX47" i="6"/>
  <c r="GN25" i="6"/>
  <c r="HB14" i="6"/>
  <c r="HF38" i="6"/>
  <c r="GX22" i="6"/>
  <c r="GN13" i="6"/>
  <c r="GP50" i="6"/>
  <c r="HF26" i="6"/>
  <c r="GR15" i="6"/>
  <c r="HH121" i="6"/>
  <c r="HB121" i="6"/>
  <c r="GZ87" i="6"/>
  <c r="GV87" i="6"/>
  <c r="HB91" i="6"/>
  <c r="GZ119" i="6"/>
  <c r="HF99" i="6"/>
  <c r="GZ99" i="6"/>
  <c r="HD131" i="6"/>
  <c r="HJ123" i="6"/>
  <c r="GT95" i="6"/>
  <c r="GT123" i="6"/>
  <c r="HB107" i="6"/>
  <c r="HF115" i="6"/>
  <c r="GZ107" i="6"/>
  <c r="GP115" i="6"/>
  <c r="GT103" i="6"/>
  <c r="GX111" i="6"/>
  <c r="GZ103" i="6"/>
  <c r="HJ111" i="6"/>
  <c r="HH135" i="6"/>
  <c r="HB111" i="6"/>
  <c r="GX135" i="6"/>
  <c r="GZ95" i="6"/>
  <c r="GV123" i="6"/>
  <c r="HH115" i="6"/>
  <c r="HD41" i="6"/>
  <c r="GZ110" i="6"/>
  <c r="HJ92" i="6"/>
  <c r="HJ66" i="6"/>
  <c r="HB57" i="6"/>
  <c r="GT46" i="6"/>
  <c r="HJ34" i="6"/>
  <c r="HJ26" i="6"/>
  <c r="HJ18" i="6"/>
  <c r="HJ10" i="6"/>
  <c r="HD104" i="6"/>
  <c r="GZ94" i="6"/>
  <c r="GZ71" i="6"/>
  <c r="GZ63" i="6"/>
  <c r="GZ55" i="6"/>
  <c r="GZ47" i="6"/>
  <c r="GZ39" i="6"/>
  <c r="GZ31" i="6"/>
  <c r="GZ23" i="6"/>
  <c r="GT29" i="6"/>
  <c r="GN19" i="6"/>
  <c r="GT37" i="6"/>
  <c r="GP22" i="6"/>
  <c r="GR14" i="6"/>
  <c r="GX27" i="6"/>
  <c r="HF18" i="6"/>
  <c r="GZ10" i="6"/>
  <c r="GV27" i="6"/>
  <c r="HD18" i="6"/>
  <c r="HJ33" i="6"/>
  <c r="HF21" i="6"/>
  <c r="HH11" i="6"/>
  <c r="GX43" i="6"/>
  <c r="GX23" i="6"/>
  <c r="HH13" i="6"/>
  <c r="HJ35" i="6"/>
  <c r="GZ21" i="6"/>
  <c r="HD11" i="6"/>
  <c r="GP46" i="6"/>
  <c r="HF25" i="6"/>
  <c r="GT89" i="6"/>
  <c r="GV121" i="6"/>
  <c r="GT87" i="6"/>
  <c r="HD91" i="6"/>
  <c r="GP91" i="6"/>
  <c r="GR119" i="6"/>
  <c r="GP119" i="6"/>
  <c r="GV99" i="6"/>
  <c r="HJ131" i="6"/>
  <c r="HJ135" i="6"/>
  <c r="GN107" i="6"/>
  <c r="GT135" i="6"/>
  <c r="HJ107" i="6"/>
  <c r="HB135" i="6"/>
  <c r="GT107" i="6"/>
  <c r="GZ135" i="6"/>
  <c r="HD143" i="6"/>
  <c r="HF147" i="6"/>
  <c r="GN143" i="6"/>
  <c r="GP147" i="6"/>
  <c r="HH103" i="6"/>
  <c r="GT111" i="6"/>
  <c r="HB127" i="6"/>
  <c r="HD135" i="6"/>
  <c r="HD39" i="6"/>
  <c r="HF105" i="6"/>
  <c r="GP92" i="6"/>
  <c r="GT66" i="6"/>
  <c r="HJ54" i="6"/>
  <c r="HB45" i="6"/>
  <c r="GT34" i="6"/>
  <c r="GT26" i="6"/>
  <c r="GT18" i="6"/>
  <c r="GT10" i="6"/>
  <c r="HH102" i="6"/>
  <c r="HD93" i="6"/>
  <c r="HH70" i="6"/>
  <c r="HH62" i="6"/>
  <c r="HH54" i="6"/>
  <c r="HH46" i="6"/>
  <c r="HH38" i="6"/>
  <c r="HH30" i="6"/>
  <c r="GX53" i="6"/>
  <c r="HF27" i="6"/>
  <c r="GP18" i="6"/>
  <c r="HF34" i="6"/>
  <c r="GT21" i="6"/>
  <c r="GX13" i="6"/>
  <c r="GX26" i="6"/>
  <c r="HJ17" i="6"/>
  <c r="GR11" i="6"/>
  <c r="GV26" i="6"/>
  <c r="HF17" i="6"/>
  <c r="GX31" i="6"/>
  <c r="GX19" i="6"/>
  <c r="GP11" i="6"/>
  <c r="GX39" i="6"/>
  <c r="HB22" i="6"/>
  <c r="GN11" i="6"/>
  <c r="GT33" i="6"/>
  <c r="GT19" i="6"/>
  <c r="HH10" i="6"/>
  <c r="GP42" i="6"/>
  <c r="GT23" i="6"/>
  <c r="GX121" i="6"/>
  <c r="GT121" i="6"/>
  <c r="GZ121" i="6"/>
  <c r="HF87" i="6"/>
  <c r="GR91" i="6"/>
  <c r="GT99" i="6"/>
  <c r="GX91" i="6"/>
  <c r="GT91" i="6"/>
  <c r="GV119" i="6"/>
  <c r="HJ95" i="6"/>
  <c r="GR115" i="6"/>
  <c r="GV107" i="6"/>
  <c r="HB103" i="6"/>
  <c r="HF111" i="6"/>
  <c r="HJ103" i="6"/>
  <c r="GP111" i="6"/>
  <c r="GR135" i="6"/>
  <c r="HJ143" i="6"/>
  <c r="HD139" i="6"/>
  <c r="GT143" i="6"/>
  <c r="GN139" i="6"/>
  <c r="HB143" i="6"/>
  <c r="GX147" i="6"/>
  <c r="HH127" i="6"/>
  <c r="GP107" i="6"/>
  <c r="GT115" i="6"/>
  <c r="GT127" i="6"/>
  <c r="FB87" i="6"/>
  <c r="FY12" i="6"/>
  <c r="FW20" i="6"/>
  <c r="FQ32" i="6"/>
  <c r="FQ12" i="6"/>
  <c r="GA62" i="6"/>
  <c r="GC52" i="6"/>
  <c r="GC44" i="6"/>
  <c r="FY16" i="6"/>
  <c r="FW30" i="6"/>
  <c r="FO12" i="6"/>
  <c r="FQ28" i="6"/>
  <c r="FQ36" i="6"/>
  <c r="GA28" i="6"/>
  <c r="GA40" i="6"/>
  <c r="GC64" i="6"/>
  <c r="GC28" i="6"/>
  <c r="FW32" i="6"/>
  <c r="FO24" i="6"/>
  <c r="FQ24" i="6"/>
  <c r="GA44" i="6"/>
  <c r="GA48" i="6"/>
  <c r="GC48" i="6"/>
  <c r="GC56" i="6"/>
  <c r="FY36" i="6"/>
  <c r="FS14" i="6"/>
  <c r="FW18" i="6"/>
  <c r="FO26" i="6"/>
  <c r="FQ16" i="6"/>
  <c r="GA60" i="6"/>
  <c r="GA56" i="6"/>
  <c r="GC40" i="6"/>
  <c r="GC60" i="6"/>
  <c r="FY32" i="6"/>
  <c r="FY20" i="6"/>
  <c r="FC65" i="6"/>
  <c r="FC57" i="6"/>
  <c r="FB52" i="6"/>
  <c r="FC13" i="6"/>
  <c r="FC33" i="6"/>
  <c r="FC39" i="6"/>
  <c r="FI88" i="6"/>
  <c r="FC149" i="6"/>
  <c r="FC48" i="6"/>
  <c r="FE92" i="6"/>
  <c r="FD88" i="6"/>
  <c r="FC71" i="6"/>
  <c r="FC29" i="6"/>
  <c r="FC45" i="6"/>
  <c r="FC21" i="6"/>
  <c r="FE104" i="6"/>
  <c r="FC35" i="6"/>
  <c r="FC120" i="6"/>
  <c r="FC63" i="6"/>
  <c r="FB109" i="6"/>
  <c r="FC67" i="6"/>
  <c r="FC119" i="6"/>
  <c r="FC49" i="6"/>
  <c r="FB68" i="6"/>
  <c r="FY34" i="6"/>
  <c r="FC128" i="6"/>
  <c r="FC31" i="6"/>
  <c r="FE133" i="6"/>
  <c r="FD68" i="6"/>
  <c r="FC40" i="6"/>
  <c r="FD97" i="6"/>
  <c r="FE36" i="6"/>
  <c r="FC56" i="6"/>
  <c r="FC41" i="6"/>
  <c r="FE90" i="6"/>
  <c r="FE68" i="6"/>
  <c r="FC36" i="6"/>
  <c r="FC97" i="6"/>
  <c r="FB20" i="6"/>
  <c r="FC60" i="6"/>
  <c r="FC64" i="6"/>
  <c r="FE97" i="6"/>
  <c r="FE125" i="6"/>
  <c r="FE108" i="6"/>
  <c r="FC47" i="6"/>
  <c r="FC142" i="6"/>
  <c r="FC69" i="6"/>
  <c r="FC28" i="6"/>
  <c r="FC44" i="6"/>
  <c r="FC27" i="6"/>
  <c r="FD72" i="6"/>
  <c r="FE96" i="6"/>
  <c r="FC141" i="6"/>
  <c r="FD109" i="6"/>
  <c r="FE100" i="6"/>
  <c r="FE119" i="6"/>
  <c r="FB73" i="6"/>
  <c r="FD119" i="6"/>
  <c r="FC89" i="6"/>
  <c r="FC59" i="6"/>
  <c r="FB141" i="6"/>
  <c r="FC15" i="6"/>
  <c r="FC19" i="6"/>
  <c r="FD52" i="6"/>
  <c r="FC32" i="6"/>
  <c r="FD20" i="6"/>
  <c r="FC17" i="6"/>
  <c r="FE117" i="6"/>
  <c r="FC62" i="6"/>
  <c r="FB36" i="6"/>
  <c r="FE98" i="6"/>
  <c r="FE102" i="6"/>
  <c r="FC93" i="6"/>
  <c r="FC30" i="6"/>
  <c r="FB97" i="6"/>
  <c r="FC11" i="6"/>
  <c r="FC16" i="6"/>
  <c r="FC105" i="6"/>
  <c r="FE110" i="6"/>
  <c r="FC53" i="6"/>
  <c r="FC68" i="6"/>
  <c r="FC51" i="6"/>
  <c r="FC112" i="6"/>
  <c r="FC23" i="6"/>
  <c r="FC136" i="6"/>
  <c r="FE141" i="6"/>
  <c r="FD141" i="6"/>
  <c r="FE106" i="6"/>
  <c r="FC61" i="6"/>
  <c r="FC91" i="6"/>
  <c r="FC37" i="6"/>
  <c r="FB119" i="6"/>
  <c r="FC43" i="6"/>
  <c r="FC25" i="6"/>
  <c r="FD36" i="6"/>
  <c r="FC55" i="6"/>
  <c r="FE94" i="6"/>
  <c r="FE52" i="6"/>
  <c r="FC20" i="6"/>
  <c r="FC144" i="6"/>
  <c r="FE20" i="6"/>
  <c r="FI87" i="6"/>
  <c r="FC87" i="6"/>
  <c r="FD87" i="6"/>
  <c r="FJ88" i="6"/>
  <c r="FD133" i="6"/>
  <c r="FE109" i="6"/>
  <c r="FL87" i="6"/>
  <c r="FG87" i="6"/>
  <c r="FK87" i="6"/>
  <c r="FB121" i="6"/>
  <c r="FC129" i="6"/>
  <c r="FD129" i="6"/>
  <c r="FJ87" i="6"/>
  <c r="FD37" i="6"/>
  <c r="FB106" i="6"/>
  <c r="FD23" i="6"/>
  <c r="FB118" i="6"/>
  <c r="FD64" i="6"/>
  <c r="FC134" i="6"/>
  <c r="FC109" i="6"/>
  <c r="FE129" i="6"/>
  <c r="FH87" i="6"/>
  <c r="FC52" i="6"/>
  <c r="FE87" i="6"/>
  <c r="FB133" i="6"/>
  <c r="FC133" i="6"/>
  <c r="FD121" i="6"/>
  <c r="FC121" i="6"/>
  <c r="FB129" i="6"/>
  <c r="FB138" i="6"/>
  <c r="FD65" i="6"/>
  <c r="FD51" i="6"/>
  <c r="FD35" i="6"/>
  <c r="FD21" i="6"/>
  <c r="FC126" i="6"/>
  <c r="FD44" i="6"/>
  <c r="FD13" i="6"/>
  <c r="FD28" i="6"/>
  <c r="FD12" i="6"/>
  <c r="FB98" i="6"/>
  <c r="FB92" i="6"/>
  <c r="FB132" i="6"/>
  <c r="FB94" i="6"/>
  <c r="FB122" i="6"/>
  <c r="FB144" i="6"/>
  <c r="FD62" i="6"/>
  <c r="FD47" i="6"/>
  <c r="FD31" i="6"/>
  <c r="FD16" i="6"/>
  <c r="FD99" i="6"/>
  <c r="FD93" i="6"/>
  <c r="FB126" i="6"/>
  <c r="FE88" i="6"/>
  <c r="FB148" i="6"/>
  <c r="FE25" i="6"/>
  <c r="FC96" i="6"/>
  <c r="FE67" i="6"/>
  <c r="GK30" i="6"/>
  <c r="FE99" i="6"/>
  <c r="FE15" i="6"/>
  <c r="GK62" i="6"/>
  <c r="FC124" i="6"/>
  <c r="FB125" i="6"/>
  <c r="FE39" i="6"/>
  <c r="FC102" i="6"/>
  <c r="FE69" i="6"/>
  <c r="FE137" i="6"/>
  <c r="FE55" i="6"/>
  <c r="FC110" i="6"/>
  <c r="FE65" i="6"/>
  <c r="FE43" i="6"/>
  <c r="FB88" i="6"/>
  <c r="FE145" i="6"/>
  <c r="FC145" i="6"/>
  <c r="FE59" i="6"/>
  <c r="FE56" i="6"/>
  <c r="FE30" i="6"/>
  <c r="FD15" i="6"/>
  <c r="FD59" i="6"/>
  <c r="FD49" i="6"/>
  <c r="FD33" i="6"/>
  <c r="FD105" i="6"/>
  <c r="FD19" i="6"/>
  <c r="FB100" i="6"/>
  <c r="FD27" i="6"/>
  <c r="FB102" i="6"/>
  <c r="FD11" i="6"/>
  <c r="FB112" i="6"/>
  <c r="FB134" i="6"/>
  <c r="FD69" i="6"/>
  <c r="FD55" i="6"/>
  <c r="FC118" i="6"/>
  <c r="FD39" i="6"/>
  <c r="FD24" i="6"/>
  <c r="FD101" i="6"/>
  <c r="FB96" i="6"/>
  <c r="FB116" i="6"/>
  <c r="FE41" i="6"/>
  <c r="FC104" i="6"/>
  <c r="GK16" i="6"/>
  <c r="FE48" i="6"/>
  <c r="FD113" i="6"/>
  <c r="FE31" i="6"/>
  <c r="FB124" i="6"/>
  <c r="FE12" i="6"/>
  <c r="GK56" i="6"/>
  <c r="FE17" i="6"/>
  <c r="FE71" i="6"/>
  <c r="FC140" i="6"/>
  <c r="FE16" i="6"/>
  <c r="FC92" i="6"/>
  <c r="GK60" i="6"/>
  <c r="FE24" i="6"/>
  <c r="FG88" i="6"/>
  <c r="FB72" i="6"/>
  <c r="FE47" i="6"/>
  <c r="FC106" i="6"/>
  <c r="FE62" i="6"/>
  <c r="FE121" i="6"/>
  <c r="FE112" i="6"/>
  <c r="FB53" i="6"/>
  <c r="FD60" i="6"/>
  <c r="FD29" i="6"/>
  <c r="FB130" i="6"/>
  <c r="FE72" i="6"/>
  <c r="FB150" i="6"/>
  <c r="FD57" i="6"/>
  <c r="FD41" i="6"/>
  <c r="FB108" i="6"/>
  <c r="FD48" i="6"/>
  <c r="FD32" i="6"/>
  <c r="FD17" i="6"/>
  <c r="FD89" i="6"/>
  <c r="FB146" i="6"/>
  <c r="FD61" i="6"/>
  <c r="FD45" i="6"/>
  <c r="FB110" i="6"/>
  <c r="FD30" i="6"/>
  <c r="FB104" i="6"/>
  <c r="FE60" i="6"/>
  <c r="FC116" i="6"/>
  <c r="GK32" i="6"/>
  <c r="FE64" i="6"/>
  <c r="GK48" i="6"/>
  <c r="GK113" i="6"/>
  <c r="FE29" i="6"/>
  <c r="FD73" i="6"/>
  <c r="FE33" i="6"/>
  <c r="FE19" i="6"/>
  <c r="FE93" i="6"/>
  <c r="FE32" i="6"/>
  <c r="FC100" i="6"/>
  <c r="FE89" i="6"/>
  <c r="FD125" i="6"/>
  <c r="FE40" i="6"/>
  <c r="GK24" i="6"/>
  <c r="FE21" i="6"/>
  <c r="FE63" i="6"/>
  <c r="FB128" i="6"/>
  <c r="FC73" i="6"/>
  <c r="FD43" i="6"/>
  <c r="FB120" i="6"/>
  <c r="FB90" i="6"/>
  <c r="FB142" i="6"/>
  <c r="FD63" i="6"/>
  <c r="FD71" i="6"/>
  <c r="FD56" i="6"/>
  <c r="FD40" i="6"/>
  <c r="FC150" i="6"/>
  <c r="FD25" i="6"/>
  <c r="FB114" i="6"/>
  <c r="FD91" i="6"/>
  <c r="FB136" i="6"/>
  <c r="FD67" i="6"/>
  <c r="FD53" i="6"/>
  <c r="FB140" i="6"/>
  <c r="FK88" i="6"/>
  <c r="FE51" i="6"/>
  <c r="FE13" i="6"/>
  <c r="FE91" i="6"/>
  <c r="GK64" i="6"/>
  <c r="FD145" i="6"/>
  <c r="FE45" i="6"/>
  <c r="FE23" i="6"/>
  <c r="FC94" i="6"/>
  <c r="FB145" i="6"/>
  <c r="FE53" i="6"/>
  <c r="FC113" i="6"/>
  <c r="FE35" i="6"/>
  <c r="FE101" i="6"/>
  <c r="FE49" i="6"/>
  <c r="FC108" i="6"/>
  <c r="FE27" i="6"/>
  <c r="FE57" i="6"/>
  <c r="FB113" i="6"/>
  <c r="GK40" i="6"/>
  <c r="FE37" i="6"/>
  <c r="GK12" i="6"/>
  <c r="FC125" i="6"/>
  <c r="FE44" i="6"/>
  <c r="GK28" i="6"/>
  <c r="FC98" i="6"/>
  <c r="FE28" i="6"/>
  <c r="FC90" i="6"/>
  <c r="FD132" i="6"/>
  <c r="FD117" i="6"/>
  <c r="FE142" i="6"/>
  <c r="GI137" i="6"/>
  <c r="FB15" i="6"/>
  <c r="FE124" i="6"/>
  <c r="FB61" i="6"/>
  <c r="FC114" i="6"/>
  <c r="GI149" i="6"/>
  <c r="FB29" i="6"/>
  <c r="GI99" i="6"/>
  <c r="FC132" i="6"/>
  <c r="FE136" i="6"/>
  <c r="FB35" i="6"/>
  <c r="FD122" i="6"/>
  <c r="FD90" i="6"/>
  <c r="FE148" i="6"/>
  <c r="FB44" i="6"/>
  <c r="FD137" i="6"/>
  <c r="FD116" i="6"/>
  <c r="GI89" i="6"/>
  <c r="FE126" i="6"/>
  <c r="FB48" i="6"/>
  <c r="FD128" i="6"/>
  <c r="GI117" i="6"/>
  <c r="GI91" i="6"/>
  <c r="FE114" i="6"/>
  <c r="FB62" i="6"/>
  <c r="FD140" i="6"/>
  <c r="FB69" i="6"/>
  <c r="FE150" i="6"/>
  <c r="FB31" i="6"/>
  <c r="FE61" i="6"/>
  <c r="FE105" i="6"/>
  <c r="GK149" i="6"/>
  <c r="FB30" i="6"/>
  <c r="FD130" i="6"/>
  <c r="FB37" i="6"/>
  <c r="GI101" i="6"/>
  <c r="FD144" i="6"/>
  <c r="FE130" i="6"/>
  <c r="FB51" i="6"/>
  <c r="FD106" i="6"/>
  <c r="FB59" i="6"/>
  <c r="FB21" i="6"/>
  <c r="FE116" i="6"/>
  <c r="FB65" i="6"/>
  <c r="FC122" i="6"/>
  <c r="FB33" i="6"/>
  <c r="FB19" i="6"/>
  <c r="FD96" i="6"/>
  <c r="FD146" i="6"/>
  <c r="FB71" i="6"/>
  <c r="FC130" i="6"/>
  <c r="FB28" i="6"/>
  <c r="FD134" i="6"/>
  <c r="GK137" i="6"/>
  <c r="FE118" i="6"/>
  <c r="FB55" i="6"/>
  <c r="FD108" i="6"/>
  <c r="FD120" i="6"/>
  <c r="FB11" i="6"/>
  <c r="FD70" i="6"/>
  <c r="FB58" i="6"/>
  <c r="FE42" i="6"/>
  <c r="GI116" i="6"/>
  <c r="FD147" i="6"/>
  <c r="FE11" i="6"/>
  <c r="FB60" i="6"/>
  <c r="FD112" i="6"/>
  <c r="FB16" i="6"/>
  <c r="FD94" i="6"/>
  <c r="GI72" i="6"/>
  <c r="FD124" i="6"/>
  <c r="FC117" i="6"/>
  <c r="FL88" i="6"/>
  <c r="FE134" i="6"/>
  <c r="FB43" i="6"/>
  <c r="FD104" i="6"/>
  <c r="FD136" i="6"/>
  <c r="FE122" i="6"/>
  <c r="FB57" i="6"/>
  <c r="FD110" i="6"/>
  <c r="FC148" i="6"/>
  <c r="FE128" i="6"/>
  <c r="FB41" i="6"/>
  <c r="FD114" i="6"/>
  <c r="FB117" i="6"/>
  <c r="FE140" i="6"/>
  <c r="FB49" i="6"/>
  <c r="GI105" i="6"/>
  <c r="FC137" i="6"/>
  <c r="FB17" i="6"/>
  <c r="FE149" i="6"/>
  <c r="FB25" i="6"/>
  <c r="FD138" i="6"/>
  <c r="FE73" i="6"/>
  <c r="FC138" i="6"/>
  <c r="GK125" i="6"/>
  <c r="GK44" i="6"/>
  <c r="FE113" i="6"/>
  <c r="FE144" i="6"/>
  <c r="FD100" i="6"/>
  <c r="GK117" i="6"/>
  <c r="FB89" i="6"/>
  <c r="FC146" i="6"/>
  <c r="FD149" i="6"/>
  <c r="FB39" i="6"/>
  <c r="FD118" i="6"/>
  <c r="FD92" i="6"/>
  <c r="FB137" i="6"/>
  <c r="FB13" i="6"/>
  <c r="GI93" i="6"/>
  <c r="FB64" i="6"/>
  <c r="FB23" i="6"/>
  <c r="FD98" i="6"/>
  <c r="FD142" i="6"/>
  <c r="FH88" i="6"/>
  <c r="FD148" i="6"/>
  <c r="FB63" i="6"/>
  <c r="FB27" i="6"/>
  <c r="FC72" i="6"/>
  <c r="FE146" i="6"/>
  <c r="FB40" i="6"/>
  <c r="FD102" i="6"/>
  <c r="FE120" i="6"/>
  <c r="FB47" i="6"/>
  <c r="FD150" i="6"/>
  <c r="FB93" i="6"/>
  <c r="FE132" i="6"/>
  <c r="FB56" i="6"/>
  <c r="FD54" i="6"/>
  <c r="FE10" i="6"/>
  <c r="GI39" i="6"/>
  <c r="GI60" i="6"/>
  <c r="FE138" i="6"/>
  <c r="FE14" i="6"/>
  <c r="GI148" i="6"/>
  <c r="GK148" i="6"/>
  <c r="GI61" i="6"/>
  <c r="GK121" i="6"/>
  <c r="GI38" i="6"/>
  <c r="GI19" i="6"/>
  <c r="GI18" i="6"/>
  <c r="FC58" i="6"/>
  <c r="FD42" i="6"/>
  <c r="FB105" i="6"/>
  <c r="FC10" i="6"/>
  <c r="GK115" i="6"/>
  <c r="GI31" i="6"/>
  <c r="GI62" i="6"/>
  <c r="FE70" i="6"/>
  <c r="GI130" i="6"/>
  <c r="GI87" i="6"/>
  <c r="GK146" i="6"/>
  <c r="FC135" i="6"/>
  <c r="GK66" i="6"/>
  <c r="GI92" i="6"/>
  <c r="GI48" i="6"/>
  <c r="GK38" i="6"/>
  <c r="FD22" i="6"/>
  <c r="FE26" i="6"/>
  <c r="GI132" i="6"/>
  <c r="GK105" i="6"/>
  <c r="GI94" i="6"/>
  <c r="GI40" i="6"/>
  <c r="GI10" i="6"/>
  <c r="FD115" i="6"/>
  <c r="GI35" i="6"/>
  <c r="GI70" i="6"/>
  <c r="FD26" i="6"/>
  <c r="GI126" i="6"/>
  <c r="FB91" i="6"/>
  <c r="GK54" i="6"/>
  <c r="GI47" i="6"/>
  <c r="FE22" i="6"/>
  <c r="GI146" i="6"/>
  <c r="GI52" i="6"/>
  <c r="GK50" i="6"/>
  <c r="GI108" i="6"/>
  <c r="GI141" i="6"/>
  <c r="GI33" i="6"/>
  <c r="GI30" i="6"/>
  <c r="GK43" i="6"/>
  <c r="FB149" i="6"/>
  <c r="FB32" i="6"/>
  <c r="FD126" i="6"/>
  <c r="GI71" i="6"/>
  <c r="FB38" i="6"/>
  <c r="GI29" i="6"/>
  <c r="GI125" i="6"/>
  <c r="GI26" i="6"/>
  <c r="GI128" i="6"/>
  <c r="GI97" i="6"/>
  <c r="GK25" i="6"/>
  <c r="FB135" i="6"/>
  <c r="FC66" i="6"/>
  <c r="GK22" i="6"/>
  <c r="FC14" i="6"/>
  <c r="GI140" i="6"/>
  <c r="GI109" i="6"/>
  <c r="FD135" i="6"/>
  <c r="GI50" i="6"/>
  <c r="GI102" i="6"/>
  <c r="GI43" i="6"/>
  <c r="GI28" i="6"/>
  <c r="GK26" i="6"/>
  <c r="FD18" i="6"/>
  <c r="FB50" i="6"/>
  <c r="GI104" i="6"/>
  <c r="FC54" i="6"/>
  <c r="FB10" i="6"/>
  <c r="GI45" i="6"/>
  <c r="GI12" i="6"/>
  <c r="FC103" i="6"/>
  <c r="GI14" i="6"/>
  <c r="GI144" i="6"/>
  <c r="GI68" i="6"/>
  <c r="GK135" i="6"/>
  <c r="FC50" i="6"/>
  <c r="FC38" i="6"/>
  <c r="FB115" i="6"/>
  <c r="GI15" i="6"/>
  <c r="FE18" i="6"/>
  <c r="GI58" i="6"/>
  <c r="GI114" i="6"/>
  <c r="FB54" i="6"/>
  <c r="GK46" i="6"/>
  <c r="GI59" i="6"/>
  <c r="FE103" i="6"/>
  <c r="FE58" i="6"/>
  <c r="GK144" i="6"/>
  <c r="GK131" i="6"/>
  <c r="GI143" i="6"/>
  <c r="FC88" i="6"/>
  <c r="GI36" i="6"/>
  <c r="FB26" i="6"/>
  <c r="GI138" i="6"/>
  <c r="FD50" i="6"/>
  <c r="GI100" i="6"/>
  <c r="GI16" i="6"/>
  <c r="FB147" i="6"/>
  <c r="FD10" i="6"/>
  <c r="GK18" i="6"/>
  <c r="FC42" i="6"/>
  <c r="GI73" i="6"/>
  <c r="GI20" i="6"/>
  <c r="FE54" i="6"/>
  <c r="GI46" i="6"/>
  <c r="GI53" i="6"/>
  <c r="FE115" i="6"/>
  <c r="GI11" i="6"/>
  <c r="FE50" i="6"/>
  <c r="FB67" i="6"/>
  <c r="FE135" i="6"/>
  <c r="FB46" i="6"/>
  <c r="GI55" i="6"/>
  <c r="GI145" i="6"/>
  <c r="FD103" i="6"/>
  <c r="GK145" i="6"/>
  <c r="FB14" i="6"/>
  <c r="GI13" i="6"/>
  <c r="FD58" i="6"/>
  <c r="GI42" i="6"/>
  <c r="GI112" i="6"/>
  <c r="GK147" i="6"/>
  <c r="GI54" i="6"/>
  <c r="FC46" i="6"/>
  <c r="GK70" i="6"/>
  <c r="FC26" i="6"/>
  <c r="GI124" i="6"/>
  <c r="GK57" i="6"/>
  <c r="GI66" i="6"/>
  <c r="GI69" i="6"/>
  <c r="GI103" i="6"/>
  <c r="GI27" i="6"/>
  <c r="GK42" i="6"/>
  <c r="GI88" i="6"/>
  <c r="GK143" i="6"/>
  <c r="FB66" i="6"/>
  <c r="GI64" i="6"/>
  <c r="FC18" i="6"/>
  <c r="GI110" i="6"/>
  <c r="GI119" i="6"/>
  <c r="FC147" i="6"/>
  <c r="FD46" i="6"/>
  <c r="GI51" i="6"/>
  <c r="GI129" i="6"/>
  <c r="GK103" i="6"/>
  <c r="GI22" i="6"/>
  <c r="FD14" i="6"/>
  <c r="GI142" i="6"/>
  <c r="FB45" i="6"/>
  <c r="GI135" i="6"/>
  <c r="GI63" i="6"/>
  <c r="FB103" i="6"/>
  <c r="GI115" i="6"/>
  <c r="GI21" i="6"/>
  <c r="FB18" i="6"/>
  <c r="GK58" i="6"/>
  <c r="GI120" i="6"/>
  <c r="GK106" i="6"/>
  <c r="FE46" i="6"/>
  <c r="FE38" i="6"/>
  <c r="GI23" i="6"/>
  <c r="FC70" i="6"/>
  <c r="FB42" i="6"/>
  <c r="GI122" i="6"/>
  <c r="GK90" i="6"/>
  <c r="FD66" i="6"/>
  <c r="GI67" i="6"/>
  <c r="GI121" i="6"/>
  <c r="FD38" i="6"/>
  <c r="GI96" i="6"/>
  <c r="GI32" i="6"/>
  <c r="FE147" i="6"/>
  <c r="GI37" i="6"/>
  <c r="GI133" i="6"/>
  <c r="FB70" i="6"/>
  <c r="GI136" i="6"/>
  <c r="FC115" i="6"/>
  <c r="GI65" i="6"/>
  <c r="GK68" i="6"/>
  <c r="GK61" i="6"/>
  <c r="GK127" i="6"/>
  <c r="GK150" i="6"/>
  <c r="GK118" i="6"/>
  <c r="GK51" i="6"/>
  <c r="GK21" i="6"/>
  <c r="GI127" i="6"/>
  <c r="FD95" i="6"/>
  <c r="GK55" i="6"/>
  <c r="FD139" i="6"/>
  <c r="FC143" i="6"/>
  <c r="GI25" i="6"/>
  <c r="GK138" i="6"/>
  <c r="GK122" i="6"/>
  <c r="GK65" i="6"/>
  <c r="GK34" i="6"/>
  <c r="GK36" i="6"/>
  <c r="GK94" i="6"/>
  <c r="FD127" i="6"/>
  <c r="GI95" i="6"/>
  <c r="GK10" i="6"/>
  <c r="GI134" i="6"/>
  <c r="GK41" i="6"/>
  <c r="GK49" i="6"/>
  <c r="GK109" i="6"/>
  <c r="FB131" i="6"/>
  <c r="FD111" i="6"/>
  <c r="GK102" i="6"/>
  <c r="GK92" i="6"/>
  <c r="GK140" i="6"/>
  <c r="GI41" i="6"/>
  <c r="GI44" i="6"/>
  <c r="GI107" i="6"/>
  <c r="GK112" i="6"/>
  <c r="GI139" i="6"/>
  <c r="GI123" i="6"/>
  <c r="GK52" i="6"/>
  <c r="GK69" i="6"/>
  <c r="GK27" i="6"/>
  <c r="GK134" i="6"/>
  <c r="GK136" i="6"/>
  <c r="GK95" i="6"/>
  <c r="GK47" i="6"/>
  <c r="GK20" i="6"/>
  <c r="FC107" i="6"/>
  <c r="GK98" i="6"/>
  <c r="FE131" i="6"/>
  <c r="FE34" i="6"/>
  <c r="FE66" i="6"/>
  <c r="GI150" i="6"/>
  <c r="GK87" i="6"/>
  <c r="GK99" i="6"/>
  <c r="FB139" i="6"/>
  <c r="FE143" i="6"/>
  <c r="FB123" i="6"/>
  <c r="GK132" i="6"/>
  <c r="GK11" i="6"/>
  <c r="GI98" i="6"/>
  <c r="GI24" i="6"/>
  <c r="FB143" i="6"/>
  <c r="GK93" i="6"/>
  <c r="GK133" i="6"/>
  <c r="GK89" i="6"/>
  <c r="GK39" i="6"/>
  <c r="GK139" i="6"/>
  <c r="GK123" i="6"/>
  <c r="GK67" i="6"/>
  <c r="GK13" i="6"/>
  <c r="FB107" i="6"/>
  <c r="GK37" i="6"/>
  <c r="FC127" i="6"/>
  <c r="FE95" i="6"/>
  <c r="GK96" i="6"/>
  <c r="GK107" i="6"/>
  <c r="GK126" i="6"/>
  <c r="GI131" i="6"/>
  <c r="GK73" i="6"/>
  <c r="GK108" i="6"/>
  <c r="GI106" i="6"/>
  <c r="GI147" i="6"/>
  <c r="FC123" i="6"/>
  <c r="GK124" i="6"/>
  <c r="GK72" i="6"/>
  <c r="FE127" i="6"/>
  <c r="GK23" i="6"/>
  <c r="FD131" i="6"/>
  <c r="GI49" i="6"/>
  <c r="FE111" i="6"/>
  <c r="GK101" i="6"/>
  <c r="FB127" i="6"/>
  <c r="GK31" i="6"/>
  <c r="GK100" i="6"/>
  <c r="GK14" i="6"/>
  <c r="GI118" i="6"/>
  <c r="GK130" i="6"/>
  <c r="GK116" i="6"/>
  <c r="GK114" i="6"/>
  <c r="GI34" i="6"/>
  <c r="GK53" i="6"/>
  <c r="FB95" i="6"/>
  <c r="GK104" i="6"/>
  <c r="GK15" i="6"/>
  <c r="FC139" i="6"/>
  <c r="GK88" i="6"/>
  <c r="FD107" i="6"/>
  <c r="GK33" i="6"/>
  <c r="FB34" i="6"/>
  <c r="FE123" i="6"/>
  <c r="GK142" i="6"/>
  <c r="GK120" i="6"/>
  <c r="GK119" i="6"/>
  <c r="GK129" i="6"/>
  <c r="FC95" i="6"/>
  <c r="GI57" i="6"/>
  <c r="GI113" i="6"/>
  <c r="GI111" i="6"/>
  <c r="GK29" i="6"/>
  <c r="GK63" i="6"/>
  <c r="FD143" i="6"/>
  <c r="GK19" i="6"/>
  <c r="FC34" i="6"/>
  <c r="FB111" i="6"/>
  <c r="GI17" i="6"/>
  <c r="GK71" i="6"/>
  <c r="GK128" i="6"/>
  <c r="FD34" i="6"/>
  <c r="FC111" i="6"/>
  <c r="GK45" i="6"/>
  <c r="GI90" i="6"/>
  <c r="GI56" i="6"/>
  <c r="GK110" i="6"/>
  <c r="GK59" i="6"/>
  <c r="FE107" i="6"/>
  <c r="GK17" i="6"/>
  <c r="GK141" i="6"/>
  <c r="FE139" i="6"/>
  <c r="GK111" i="6"/>
  <c r="FD123" i="6"/>
  <c r="GK35" i="6"/>
  <c r="GK91" i="6"/>
  <c r="FC131" i="6"/>
  <c r="GK97" i="6"/>
  <c r="EP126" i="6"/>
  <c r="EP67" i="6"/>
  <c r="EP35" i="6"/>
  <c r="EP88" i="6"/>
  <c r="EP92" i="6"/>
  <c r="EQ63" i="6"/>
  <c r="EQ41" i="6"/>
  <c r="EQ13" i="6"/>
  <c r="EP119" i="6"/>
  <c r="EP129" i="6"/>
  <c r="EP135" i="6"/>
  <c r="EQ111" i="6"/>
  <c r="EP54" i="6"/>
  <c r="EQ22" i="6"/>
  <c r="EQ115" i="6"/>
  <c r="EO120" i="6"/>
  <c r="EN140" i="6"/>
  <c r="EN110" i="6"/>
  <c r="EO43" i="6"/>
  <c r="EO11" i="6"/>
  <c r="EN47" i="6"/>
  <c r="EN15" i="6"/>
  <c r="EO102" i="6"/>
  <c r="EN129" i="6"/>
  <c r="EO89" i="6"/>
  <c r="EN113" i="6"/>
  <c r="EO70" i="6"/>
  <c r="EN143" i="6"/>
  <c r="ET148" i="6"/>
  <c r="ET116" i="6"/>
  <c r="ET55" i="6"/>
  <c r="ET23" i="6"/>
  <c r="EU108" i="6"/>
  <c r="EU114" i="6"/>
  <c r="EU59" i="6"/>
  <c r="EU35" i="6"/>
  <c r="EU13" i="6"/>
  <c r="ET141" i="6"/>
  <c r="ET149" i="6"/>
  <c r="EU54" i="6"/>
  <c r="ET66" i="6"/>
  <c r="EU111" i="6"/>
  <c r="EU143" i="6"/>
  <c r="ES120" i="6"/>
  <c r="ER136" i="6"/>
  <c r="ER106" i="6"/>
  <c r="ES65" i="6"/>
  <c r="ES33" i="6"/>
  <c r="ER71" i="6"/>
  <c r="ER39" i="6"/>
  <c r="ES98" i="6"/>
  <c r="ES121" i="6"/>
  <c r="ES40" i="6"/>
  <c r="ES135" i="6"/>
  <c r="ES54" i="6"/>
  <c r="ES127" i="6"/>
  <c r="ES143" i="6"/>
  <c r="ER103" i="6"/>
  <c r="EH120" i="6"/>
  <c r="EH61" i="6"/>
  <c r="EH29" i="6"/>
  <c r="EI110" i="6"/>
  <c r="EI124" i="6"/>
  <c r="EI105" i="6"/>
  <c r="EI57" i="6"/>
  <c r="EI35" i="6"/>
  <c r="EH73" i="6"/>
  <c r="EH133" i="6"/>
  <c r="EH46" i="6"/>
  <c r="EH123" i="6"/>
  <c r="EH42" i="6"/>
  <c r="EI127" i="6"/>
  <c r="EW148" i="6"/>
  <c r="EW116" i="6"/>
  <c r="EV132" i="6"/>
  <c r="EV102" i="6"/>
  <c r="EW67" i="6"/>
  <c r="EW35" i="6"/>
  <c r="EP124" i="6"/>
  <c r="EP65" i="6"/>
  <c r="EP33" i="6"/>
  <c r="EQ142" i="6"/>
  <c r="EQ146" i="6"/>
  <c r="EP90" i="6"/>
  <c r="EQ62" i="6"/>
  <c r="EQ40" i="6"/>
  <c r="EQ17" i="6"/>
  <c r="EP141" i="6"/>
  <c r="EP14" i="6"/>
  <c r="EQ131" i="6"/>
  <c r="EQ147" i="6"/>
  <c r="EQ10" i="6"/>
  <c r="EN150" i="6"/>
  <c r="EO150" i="6"/>
  <c r="EO118" i="6"/>
  <c r="EN138" i="6"/>
  <c r="EN108" i="6"/>
  <c r="EN73" i="6"/>
  <c r="EO41" i="6"/>
  <c r="EO125" i="6"/>
  <c r="EN45" i="6"/>
  <c r="EN13" i="6"/>
  <c r="EO94" i="6"/>
  <c r="EP150" i="6"/>
  <c r="EP118" i="6"/>
  <c r="EP59" i="6"/>
  <c r="EP27" i="6"/>
  <c r="EQ118" i="6"/>
  <c r="EQ128" i="6"/>
  <c r="EQ93" i="6"/>
  <c r="EQ59" i="6"/>
  <c r="EQ35" i="6"/>
  <c r="EP68" i="6"/>
  <c r="EQ87" i="6"/>
  <c r="EP145" i="6"/>
  <c r="EP38" i="6"/>
  <c r="EP115" i="6"/>
  <c r="EP46" i="6"/>
  <c r="EP131" i="6"/>
  <c r="EO144" i="6"/>
  <c r="EO112" i="6"/>
  <c r="EN132" i="6"/>
  <c r="EN102" i="6"/>
  <c r="EO67" i="6"/>
  <c r="EO35" i="6"/>
  <c r="EN71" i="6"/>
  <c r="EN39" i="6"/>
  <c r="EO104" i="6"/>
  <c r="EO109" i="6"/>
  <c r="EN93" i="6"/>
  <c r="EO101" i="6"/>
  <c r="EN137" i="6"/>
  <c r="EN149" i="6"/>
  <c r="EN38" i="6"/>
  <c r="EO54" i="6"/>
  <c r="EN95" i="6"/>
  <c r="ET140" i="6"/>
  <c r="EU134" i="6"/>
  <c r="ET47" i="6"/>
  <c r="ET15" i="6"/>
  <c r="EU100" i="6"/>
  <c r="ET104" i="6"/>
  <c r="EU91" i="6"/>
  <c r="EU53" i="6"/>
  <c r="EU30" i="6"/>
  <c r="ET93" i="6"/>
  <c r="EU50" i="6"/>
  <c r="EU123" i="6"/>
  <c r="ES144" i="6"/>
  <c r="ES112" i="6"/>
  <c r="ER128" i="6"/>
  <c r="ER98" i="6"/>
  <c r="ES57" i="6"/>
  <c r="ES25" i="6"/>
  <c r="ER63" i="6"/>
  <c r="ER31" i="6"/>
  <c r="ES100" i="6"/>
  <c r="ES129" i="6"/>
  <c r="ER119" i="6"/>
  <c r="ER60" i="6"/>
  <c r="ER91" i="6"/>
  <c r="ER14" i="6"/>
  <c r="ES50" i="6"/>
  <c r="ER66" i="6"/>
  <c r="ER131" i="6"/>
  <c r="EH144" i="6"/>
  <c r="EH112" i="6"/>
  <c r="EH53" i="6"/>
  <c r="EH21" i="6"/>
  <c r="EI102" i="6"/>
  <c r="EH106" i="6"/>
  <c r="EI30" i="6"/>
  <c r="EI17" i="6"/>
  <c r="EI109" i="6"/>
  <c r="EH34" i="6"/>
  <c r="EH18" i="6"/>
  <c r="EW140" i="6"/>
  <c r="EV124" i="6"/>
  <c r="EV94" i="6"/>
  <c r="EW59" i="6"/>
  <c r="EP148" i="6"/>
  <c r="EP116" i="6"/>
  <c r="EP57" i="6"/>
  <c r="EP25" i="6"/>
  <c r="EQ110" i="6"/>
  <c r="EQ120" i="6"/>
  <c r="EQ71" i="6"/>
  <c r="EQ57" i="6"/>
  <c r="EQ33" i="6"/>
  <c r="EP105" i="6"/>
  <c r="EQ139" i="6"/>
  <c r="EP111" i="6"/>
  <c r="EO142" i="6"/>
  <c r="EN130" i="6"/>
  <c r="EN100" i="6"/>
  <c r="EO65" i="6"/>
  <c r="EO33" i="6"/>
  <c r="EN69" i="6"/>
  <c r="EN37" i="6"/>
  <c r="EO96" i="6"/>
  <c r="EP142" i="6"/>
  <c r="EQ148" i="6"/>
  <c r="EP51" i="6"/>
  <c r="EP19" i="6"/>
  <c r="EQ104" i="6"/>
  <c r="EP108" i="6"/>
  <c r="EQ65" i="6"/>
  <c r="EQ53" i="6"/>
  <c r="EQ25" i="6"/>
  <c r="EP91" i="6"/>
  <c r="EP42" i="6"/>
  <c r="EQ127" i="6"/>
  <c r="EP139" i="6"/>
  <c r="EP123" i="6"/>
  <c r="EO136" i="6"/>
  <c r="EN124" i="6"/>
  <c r="EN94" i="6"/>
  <c r="EO59" i="6"/>
  <c r="EO27" i="6"/>
  <c r="EN63" i="6"/>
  <c r="EN31" i="6"/>
  <c r="EO98" i="6"/>
  <c r="EN141" i="6"/>
  <c r="EN26" i="6"/>
  <c r="EO50" i="6"/>
  <c r="EO46" i="6"/>
  <c r="EN127" i="6"/>
  <c r="ET132" i="6"/>
  <c r="ET71" i="6"/>
  <c r="ET39" i="6"/>
  <c r="EU132" i="6"/>
  <c r="EU92" i="6"/>
  <c r="ET96" i="6"/>
  <c r="EU67" i="6"/>
  <c r="EU47" i="6"/>
  <c r="EU25" i="6"/>
  <c r="EU113" i="6"/>
  <c r="EU147" i="6"/>
  <c r="EU34" i="6"/>
  <c r="EU66" i="6"/>
  <c r="ET135" i="6"/>
  <c r="EU127" i="6"/>
  <c r="ES136" i="6"/>
  <c r="ER120" i="6"/>
  <c r="ER90" i="6"/>
  <c r="ES49" i="6"/>
  <c r="ES17" i="6"/>
  <c r="ER55" i="6"/>
  <c r="ER23" i="6"/>
  <c r="ES94" i="6"/>
  <c r="ER68" i="6"/>
  <c r="ER30" i="6"/>
  <c r="ER137" i="6"/>
  <c r="ER42" i="6"/>
  <c r="ER95" i="6"/>
  <c r="ES115" i="6"/>
  <c r="ER10" i="6"/>
  <c r="ER127" i="6"/>
  <c r="EH136" i="6"/>
  <c r="EI120" i="6"/>
  <c r="EH45" i="6"/>
  <c r="EH13" i="6"/>
  <c r="EI94" i="6"/>
  <c r="EH98" i="6"/>
  <c r="EI67" i="6"/>
  <c r="EI47" i="6"/>
  <c r="EI25" i="6"/>
  <c r="EI113" i="6"/>
  <c r="EH117" i="6"/>
  <c r="EI95" i="6"/>
  <c r="EH50" i="6"/>
  <c r="EI123" i="6"/>
  <c r="EW132" i="6"/>
  <c r="EV148" i="6"/>
  <c r="EV116" i="6"/>
  <c r="EW51" i="6"/>
  <c r="EP140" i="6"/>
  <c r="EQ140" i="6"/>
  <c r="EP49" i="6"/>
  <c r="EP17" i="6"/>
  <c r="EQ102" i="6"/>
  <c r="EP106" i="6"/>
  <c r="EQ64" i="6"/>
  <c r="EQ51" i="6"/>
  <c r="EQ29" i="6"/>
  <c r="EP149" i="6"/>
  <c r="EP64" i="6"/>
  <c r="EP70" i="6"/>
  <c r="EQ123" i="6"/>
  <c r="EQ66" i="6"/>
  <c r="EO134" i="6"/>
  <c r="EN122" i="6"/>
  <c r="EN92" i="6"/>
  <c r="EO57" i="6"/>
  <c r="EO25" i="6"/>
  <c r="EN61" i="6"/>
  <c r="EN29" i="6"/>
  <c r="EO90" i="6"/>
  <c r="EO141" i="6"/>
  <c r="EP134" i="6"/>
  <c r="EQ116" i="6"/>
  <c r="EP43" i="6"/>
  <c r="EP11" i="6"/>
  <c r="EQ96" i="6"/>
  <c r="EP100" i="6"/>
  <c r="EQ105" i="6"/>
  <c r="EQ47" i="6"/>
  <c r="EQ19" i="6"/>
  <c r="EP121" i="6"/>
  <c r="EQ145" i="6"/>
  <c r="EQ117" i="6"/>
  <c r="EP62" i="6"/>
  <c r="EP22" i="6"/>
  <c r="EQ50" i="6"/>
  <c r="EO128" i="6"/>
  <c r="EN148" i="6"/>
  <c r="EN116" i="6"/>
  <c r="EO149" i="6"/>
  <c r="EO51" i="6"/>
  <c r="EO19" i="6"/>
  <c r="EN55" i="6"/>
  <c r="EN23" i="6"/>
  <c r="EO100" i="6"/>
  <c r="EN101" i="6"/>
  <c r="EN121" i="6"/>
  <c r="EN117" i="6"/>
  <c r="EN123" i="6"/>
  <c r="EO139" i="6"/>
  <c r="EO147" i="6"/>
  <c r="EO103" i="6"/>
  <c r="ET124" i="6"/>
  <c r="ET63" i="6"/>
  <c r="ET31" i="6"/>
  <c r="EU128" i="6"/>
  <c r="EU146" i="6"/>
  <c r="EU73" i="6"/>
  <c r="EU63" i="6"/>
  <c r="EU41" i="6"/>
  <c r="EU19" i="6"/>
  <c r="ET101" i="6"/>
  <c r="ET22" i="6"/>
  <c r="EU115" i="6"/>
  <c r="ET26" i="6"/>
  <c r="ES128" i="6"/>
  <c r="ER144" i="6"/>
  <c r="ER112" i="6"/>
  <c r="ER73" i="6"/>
  <c r="ES41" i="6"/>
  <c r="ER47" i="6"/>
  <c r="ER15" i="6"/>
  <c r="ES117" i="6"/>
  <c r="ER64" i="6"/>
  <c r="ER117" i="6"/>
  <c r="ES70" i="6"/>
  <c r="ER107" i="6"/>
  <c r="EH128" i="6"/>
  <c r="EH69" i="6"/>
  <c r="EH37" i="6"/>
  <c r="EI138" i="6"/>
  <c r="EI134" i="6"/>
  <c r="EH90" i="6"/>
  <c r="EI62" i="6"/>
  <c r="EI15" i="6"/>
  <c r="EH97" i="6"/>
  <c r="EH113" i="6"/>
  <c r="EI137" i="6"/>
  <c r="EI22" i="6"/>
  <c r="EI111" i="6"/>
  <c r="EI115" i="6"/>
  <c r="EH38" i="6"/>
  <c r="EI147" i="6"/>
  <c r="EV150" i="6"/>
  <c r="EW124" i="6"/>
  <c r="EV140" i="6"/>
  <c r="EV110" i="6"/>
  <c r="EW43" i="6"/>
  <c r="EQ150" i="6"/>
  <c r="EP132" i="6"/>
  <c r="EQ88" i="6"/>
  <c r="EP41" i="6"/>
  <c r="EQ138" i="6"/>
  <c r="EQ94" i="6"/>
  <c r="EP98" i="6"/>
  <c r="EQ89" i="6"/>
  <c r="EQ45" i="6"/>
  <c r="EQ133" i="6"/>
  <c r="EP72" i="6"/>
  <c r="EP56" i="6"/>
  <c r="EP58" i="6"/>
  <c r="EQ70" i="6"/>
  <c r="EP147" i="6"/>
  <c r="EO126" i="6"/>
  <c r="EN146" i="6"/>
  <c r="EN114" i="6"/>
  <c r="EO133" i="6"/>
  <c r="EO49" i="6"/>
  <c r="EO17" i="6"/>
  <c r="EN53" i="6"/>
  <c r="EN21" i="6"/>
  <c r="EO92" i="6"/>
  <c r="EO91" i="6"/>
  <c r="EO44" i="6"/>
  <c r="EO99" i="6"/>
  <c r="EN147" i="6"/>
  <c r="EN135" i="6"/>
  <c r="EN70" i="6"/>
  <c r="EO123" i="6"/>
  <c r="EO143" i="6"/>
  <c r="ET138" i="6"/>
  <c r="EU126" i="6"/>
  <c r="ET45" i="6"/>
  <c r="ET13" i="6"/>
  <c r="EU98" i="6"/>
  <c r="ET102" i="6"/>
  <c r="EU101" i="6"/>
  <c r="EU45" i="6"/>
  <c r="EU17" i="6"/>
  <c r="ET145" i="6"/>
  <c r="ET103" i="6"/>
  <c r="ET147" i="6"/>
  <c r="ET42" i="6"/>
  <c r="ES134" i="6"/>
  <c r="ER118" i="6"/>
  <c r="ES73" i="6"/>
  <c r="ES47" i="6"/>
  <c r="ES15" i="6"/>
  <c r="ER53" i="6"/>
  <c r="ER21" i="6"/>
  <c r="ES104" i="6"/>
  <c r="ES52" i="6"/>
  <c r="ES119" i="6"/>
  <c r="ER62" i="6"/>
  <c r="ER149" i="6"/>
  <c r="ES38" i="6"/>
  <c r="ER54" i="6"/>
  <c r="EH150" i="6"/>
  <c r="EH118" i="6"/>
  <c r="EH59" i="6"/>
  <c r="EH27" i="6"/>
  <c r="EI108" i="6"/>
  <c r="EI116" i="6"/>
  <c r="EI33" i="6"/>
  <c r="EI41" i="6"/>
  <c r="EI97" i="6"/>
  <c r="EI119" i="6"/>
  <c r="EH99" i="6"/>
  <c r="EI70" i="6"/>
  <c r="EH147" i="6"/>
  <c r="EH14" i="6"/>
  <c r="EI131" i="6"/>
  <c r="EW130" i="6"/>
  <c r="EV146" i="6"/>
  <c r="EV114" i="6"/>
  <c r="EW145" i="6"/>
  <c r="EP130" i="6"/>
  <c r="EP71" i="6"/>
  <c r="EP39" i="6"/>
  <c r="EQ130" i="6"/>
  <c r="EQ92" i="6"/>
  <c r="EP96" i="6"/>
  <c r="EQ99" i="6"/>
  <c r="EQ16" i="6"/>
  <c r="EP113" i="6"/>
  <c r="EQ121" i="6"/>
  <c r="EP117" i="6"/>
  <c r="EP26" i="6"/>
  <c r="EQ54" i="6"/>
  <c r="EO140" i="6"/>
  <c r="EN128" i="6"/>
  <c r="EN98" i="6"/>
  <c r="EO63" i="6"/>
  <c r="EO31" i="6"/>
  <c r="EN67" i="6"/>
  <c r="EN35" i="6"/>
  <c r="EN88" i="6"/>
  <c r="EN119" i="6"/>
  <c r="EN14" i="6"/>
  <c r="EO131" i="6"/>
  <c r="EO58" i="6"/>
  <c r="EO66" i="6"/>
  <c r="EN131" i="6"/>
  <c r="ET136" i="6"/>
  <c r="EU118" i="6"/>
  <c r="ET43" i="6"/>
  <c r="ET11" i="6"/>
  <c r="EU96" i="6"/>
  <c r="ET100" i="6"/>
  <c r="EU93" i="6"/>
  <c r="EU39" i="6"/>
  <c r="EU11" i="6"/>
  <c r="EU129" i="6"/>
  <c r="EU14" i="6"/>
  <c r="ET107" i="6"/>
  <c r="EU95" i="6"/>
  <c r="ES140" i="6"/>
  <c r="ER124" i="6"/>
  <c r="ER94" i="6"/>
  <c r="ES53" i="6"/>
  <c r="ES21" i="6"/>
  <c r="ER59" i="6"/>
  <c r="ER27" i="6"/>
  <c r="ES110" i="6"/>
  <c r="ER52" i="6"/>
  <c r="ER141" i="6"/>
  <c r="ES133" i="6"/>
  <c r="ER99" i="6"/>
  <c r="ES22" i="6"/>
  <c r="ES103" i="6"/>
  <c r="ER139" i="6"/>
  <c r="EI150" i="6"/>
  <c r="EH132" i="6"/>
  <c r="EI88" i="6"/>
  <c r="EH41" i="6"/>
  <c r="EI142" i="6"/>
  <c r="EI90" i="6"/>
  <c r="EH94" i="6"/>
  <c r="EH145" i="6"/>
  <c r="EH91" i="6"/>
  <c r="EI58" i="6"/>
  <c r="EI66" i="6"/>
  <c r="EW128" i="6"/>
  <c r="EV144" i="6"/>
  <c r="EV112" i="6"/>
  <c r="EW47" i="6"/>
  <c r="EP120" i="6"/>
  <c r="EP61" i="6"/>
  <c r="EP29" i="6"/>
  <c r="EQ126" i="6"/>
  <c r="EQ136" i="6"/>
  <c r="EQ101" i="6"/>
  <c r="EQ60" i="6"/>
  <c r="EQ37" i="6"/>
  <c r="EQ15" i="6"/>
  <c r="EQ68" i="6"/>
  <c r="EP101" i="6"/>
  <c r="EQ143" i="6"/>
  <c r="EQ38" i="6"/>
  <c r="EP66" i="6"/>
  <c r="EO122" i="6"/>
  <c r="EN142" i="6"/>
  <c r="EO45" i="6"/>
  <c r="EO13" i="6"/>
  <c r="EN49" i="6"/>
  <c r="EN17" i="6"/>
  <c r="EO110" i="6"/>
  <c r="EO87" i="6"/>
  <c r="EO62" i="6"/>
  <c r="EO115" i="6"/>
  <c r="EN34" i="6"/>
  <c r="EN22" i="6"/>
  <c r="ET118" i="6"/>
  <c r="ET57" i="6"/>
  <c r="ET25" i="6"/>
  <c r="EU110" i="6"/>
  <c r="EU122" i="6"/>
  <c r="ET73" i="6"/>
  <c r="EU55" i="6"/>
  <c r="EU27" i="6"/>
  <c r="ET143" i="6"/>
  <c r="EU38" i="6"/>
  <c r="ET14" i="6"/>
  <c r="ES138" i="6"/>
  <c r="ER122" i="6"/>
  <c r="ER92" i="6"/>
  <c r="ES51" i="6"/>
  <c r="ES19" i="6"/>
  <c r="ER57" i="6"/>
  <c r="ER25" i="6"/>
  <c r="ES102" i="6"/>
  <c r="ER101" i="6"/>
  <c r="ER125" i="6"/>
  <c r="ES30" i="6"/>
  <c r="ES14" i="6"/>
  <c r="ER58" i="6"/>
  <c r="ES66" i="6"/>
  <c r="EH138" i="6"/>
  <c r="EI128" i="6"/>
  <c r="EH47" i="6"/>
  <c r="EH15" i="6"/>
  <c r="EI96" i="6"/>
  <c r="EH100" i="6"/>
  <c r="EI69" i="6"/>
  <c r="EI23" i="6"/>
  <c r="EH105" i="6"/>
  <c r="EH143" i="6"/>
  <c r="EI50" i="6"/>
  <c r="EI46" i="6"/>
  <c r="EW126" i="6"/>
  <c r="EV142" i="6"/>
  <c r="EW33" i="6"/>
  <c r="EV69" i="6"/>
  <c r="EV37" i="6"/>
  <c r="EW108" i="6"/>
  <c r="EW20" i="6"/>
  <c r="EV91" i="6"/>
  <c r="EW149" i="6"/>
  <c r="EW62" i="6"/>
  <c r="EW58" i="6"/>
  <c r="EV95" i="6"/>
  <c r="EX128" i="6"/>
  <c r="EX71" i="6"/>
  <c r="EX39" i="6"/>
  <c r="EY146" i="6"/>
  <c r="EX88" i="6"/>
  <c r="EX92" i="6"/>
  <c r="EX73" i="6"/>
  <c r="EY44" i="6"/>
  <c r="EY21" i="6"/>
  <c r="EY125" i="6"/>
  <c r="EY149" i="6"/>
  <c r="EX30" i="6"/>
  <c r="EX34" i="6"/>
  <c r="EY70" i="6"/>
  <c r="EL130" i="6"/>
  <c r="EM88" i="6"/>
  <c r="EL41" i="6"/>
  <c r="EM92" i="6"/>
  <c r="EL94" i="6"/>
  <c r="EM63" i="6"/>
  <c r="EM41" i="6"/>
  <c r="EM125" i="6"/>
  <c r="EL95" i="6"/>
  <c r="EM58" i="6"/>
  <c r="EL107" i="6"/>
  <c r="EL127" i="6"/>
  <c r="EK130" i="6"/>
  <c r="EK150" i="6"/>
  <c r="EJ118" i="6"/>
  <c r="EJ92" i="6"/>
  <c r="EK51" i="6"/>
  <c r="EK19" i="6"/>
  <c r="EJ53" i="6"/>
  <c r="EJ21" i="6"/>
  <c r="EK97" i="6"/>
  <c r="EJ97" i="6"/>
  <c r="EK129" i="6"/>
  <c r="EJ87" i="6"/>
  <c r="EK103" i="6"/>
  <c r="EK135" i="6"/>
  <c r="EJ95" i="6"/>
  <c r="FA148" i="6"/>
  <c r="FA116" i="6"/>
  <c r="EZ136" i="6"/>
  <c r="EZ108" i="6"/>
  <c r="FA69" i="6"/>
  <c r="FA37" i="6"/>
  <c r="EZ71" i="6"/>
  <c r="EZ39" i="6"/>
  <c r="FA102" i="6"/>
  <c r="FA36" i="6"/>
  <c r="FA40" i="6"/>
  <c r="FA28" i="6"/>
  <c r="FA10" i="6"/>
  <c r="FA107" i="6"/>
  <c r="FA26" i="6"/>
  <c r="FA50" i="6"/>
  <c r="EW41" i="6"/>
  <c r="EW150" i="6"/>
  <c r="EV43" i="6"/>
  <c r="EV11" i="6"/>
  <c r="EW36" i="6"/>
  <c r="EW99" i="6"/>
  <c r="EV62" i="6"/>
  <c r="EW72" i="6"/>
  <c r="EV18" i="6"/>
  <c r="EW123" i="6"/>
  <c r="EV143" i="6"/>
  <c r="EV147" i="6"/>
  <c r="EW95" i="6"/>
  <c r="EW111" i="6"/>
  <c r="EX142" i="6"/>
  <c r="EX53" i="6"/>
  <c r="EX21" i="6"/>
  <c r="EY102" i="6"/>
  <c r="EX106" i="6"/>
  <c r="EY93" i="6"/>
  <c r="EY53" i="6"/>
  <c r="EY32" i="6"/>
  <c r="EY23" i="6"/>
  <c r="EX121" i="6"/>
  <c r="EY72" i="6"/>
  <c r="EX137" i="6"/>
  <c r="EX66" i="6"/>
  <c r="EX42" i="6"/>
  <c r="EY147" i="6"/>
  <c r="EL136" i="6"/>
  <c r="EM130" i="6"/>
  <c r="EL47" i="6"/>
  <c r="EL15" i="6"/>
  <c r="EM98" i="6"/>
  <c r="EL100" i="6"/>
  <c r="EL73" i="6"/>
  <c r="EM45" i="6"/>
  <c r="EM69" i="6"/>
  <c r="EM97" i="6"/>
  <c r="EL133" i="6"/>
  <c r="EL149" i="6"/>
  <c r="EM143" i="6"/>
  <c r="EL54" i="6"/>
  <c r="EN133" i="6"/>
  <c r="EO145" i="6"/>
  <c r="EN111" i="6"/>
  <c r="EO14" i="6"/>
  <c r="EN54" i="6"/>
  <c r="ET130" i="6"/>
  <c r="ET69" i="6"/>
  <c r="ET37" i="6"/>
  <c r="EU124" i="6"/>
  <c r="EU90" i="6"/>
  <c r="ET94" i="6"/>
  <c r="EU65" i="6"/>
  <c r="EU33" i="6"/>
  <c r="ET109" i="6"/>
  <c r="EU145" i="6"/>
  <c r="ET70" i="6"/>
  <c r="ET95" i="6"/>
  <c r="ET123" i="6"/>
  <c r="ES126" i="6"/>
  <c r="ER142" i="6"/>
  <c r="ES71" i="6"/>
  <c r="ES39" i="6"/>
  <c r="ER45" i="6"/>
  <c r="ER13" i="6"/>
  <c r="ES141" i="6"/>
  <c r="ES149" i="6"/>
  <c r="ER40" i="6"/>
  <c r="ES62" i="6"/>
  <c r="ES26" i="6"/>
  <c r="ER50" i="6"/>
  <c r="ES46" i="6"/>
  <c r="ES131" i="6"/>
  <c r="ER111" i="6"/>
  <c r="EH142" i="6"/>
  <c r="EI144" i="6"/>
  <c r="EH51" i="6"/>
  <c r="EH19" i="6"/>
  <c r="EI100" i="6"/>
  <c r="EH104" i="6"/>
  <c r="EI93" i="6"/>
  <c r="EI51" i="6"/>
  <c r="EI29" i="6"/>
  <c r="EI117" i="6"/>
  <c r="EI10" i="6"/>
  <c r="EH131" i="6"/>
  <c r="EI139" i="6"/>
  <c r="EW122" i="6"/>
  <c r="EV138" i="6"/>
  <c r="EV108" i="6"/>
  <c r="EV73" i="6"/>
  <c r="EP122" i="6"/>
  <c r="EP63" i="6"/>
  <c r="EP31" i="6"/>
  <c r="EQ134" i="6"/>
  <c r="EQ144" i="6"/>
  <c r="EQ73" i="6"/>
  <c r="EQ61" i="6"/>
  <c r="EQ39" i="6"/>
  <c r="EQ11" i="6"/>
  <c r="EP143" i="6"/>
  <c r="EP10" i="6"/>
  <c r="EP34" i="6"/>
  <c r="EO132" i="6"/>
  <c r="EN120" i="6"/>
  <c r="EN90" i="6"/>
  <c r="EO55" i="6"/>
  <c r="EO23" i="6"/>
  <c r="EN59" i="6"/>
  <c r="EN27" i="6"/>
  <c r="EN62" i="6"/>
  <c r="EN42" i="6"/>
  <c r="EO10" i="6"/>
  <c r="EO107" i="6"/>
  <c r="ET128" i="6"/>
  <c r="ET67" i="6"/>
  <c r="ET35" i="6"/>
  <c r="EU144" i="6"/>
  <c r="ET88" i="6"/>
  <c r="ET92" i="6"/>
  <c r="EU71" i="6"/>
  <c r="EU109" i="6"/>
  <c r="ET30" i="6"/>
  <c r="ET89" i="6"/>
  <c r="EU103" i="6"/>
  <c r="ET10" i="6"/>
  <c r="ET38" i="6"/>
  <c r="ES150" i="6"/>
  <c r="ES132" i="6"/>
  <c r="ER148" i="6"/>
  <c r="ER116" i="6"/>
  <c r="ES45" i="6"/>
  <c r="ES13" i="6"/>
  <c r="ER51" i="6"/>
  <c r="ER19" i="6"/>
  <c r="ES96" i="6"/>
  <c r="ES87" i="6"/>
  <c r="ES99" i="6"/>
  <c r="ES18" i="6"/>
  <c r="ER34" i="6"/>
  <c r="EH124" i="6"/>
  <c r="EH65" i="6"/>
  <c r="EH33" i="6"/>
  <c r="EI122" i="6"/>
  <c r="EI140" i="6"/>
  <c r="EI126" i="6"/>
  <c r="EI37" i="6"/>
  <c r="EI27" i="6"/>
  <c r="EI87" i="6"/>
  <c r="EI141" i="6"/>
  <c r="EH62" i="6"/>
  <c r="EI135" i="6"/>
  <c r="EH22" i="6"/>
  <c r="EW120" i="6"/>
  <c r="EV136" i="6"/>
  <c r="EV106" i="6"/>
  <c r="EW71" i="6"/>
  <c r="EP144" i="6"/>
  <c r="EP112" i="6"/>
  <c r="EP53" i="6"/>
  <c r="EP21" i="6"/>
  <c r="EQ106" i="6"/>
  <c r="EP110" i="6"/>
  <c r="EQ67" i="6"/>
  <c r="EQ55" i="6"/>
  <c r="EQ31" i="6"/>
  <c r="EP52" i="6"/>
  <c r="EQ125" i="6"/>
  <c r="EP133" i="6"/>
  <c r="EQ149" i="6"/>
  <c r="EP16" i="6"/>
  <c r="EQ137" i="6"/>
  <c r="EQ46" i="6"/>
  <c r="EP127" i="6"/>
  <c r="EO146" i="6"/>
  <c r="EO114" i="6"/>
  <c r="EN134" i="6"/>
  <c r="EN104" i="6"/>
  <c r="EO69" i="6"/>
  <c r="EO37" i="6"/>
  <c r="EO88" i="6"/>
  <c r="EN41" i="6"/>
  <c r="EN91" i="6"/>
  <c r="EO113" i="6"/>
  <c r="EO137" i="6"/>
  <c r="EO38" i="6"/>
  <c r="EN18" i="6"/>
  <c r="ET142" i="6"/>
  <c r="EU142" i="6"/>
  <c r="ET49" i="6"/>
  <c r="ET17" i="6"/>
  <c r="EU102" i="6"/>
  <c r="ET106" i="6"/>
  <c r="EU99" i="6"/>
  <c r="EU43" i="6"/>
  <c r="EU21" i="6"/>
  <c r="ET113" i="6"/>
  <c r="ET54" i="6"/>
  <c r="ET111" i="6"/>
  <c r="EU135" i="6"/>
  <c r="ES130" i="6"/>
  <c r="ER146" i="6"/>
  <c r="ER114" i="6"/>
  <c r="ES43" i="6"/>
  <c r="ES11" i="6"/>
  <c r="ER49" i="6"/>
  <c r="ER17" i="6"/>
  <c r="ER88" i="6"/>
  <c r="ER145" i="6"/>
  <c r="ER56" i="6"/>
  <c r="ES101" i="6"/>
  <c r="ES42" i="6"/>
  <c r="ES95" i="6"/>
  <c r="ER115" i="6"/>
  <c r="ES10" i="6"/>
  <c r="EH130" i="6"/>
  <c r="EH71" i="6"/>
  <c r="EH39" i="6"/>
  <c r="EI146" i="6"/>
  <c r="EH88" i="6"/>
  <c r="EH92" i="6"/>
  <c r="EI63" i="6"/>
  <c r="EI43" i="6"/>
  <c r="EI19" i="6"/>
  <c r="EH129" i="6"/>
  <c r="EI121" i="6"/>
  <c r="EH137" i="6"/>
  <c r="EH66" i="6"/>
  <c r="EH70" i="6"/>
  <c r="EH111" i="6"/>
  <c r="EW118" i="6"/>
  <c r="EV134" i="6"/>
  <c r="EV104" i="6"/>
  <c r="EW69" i="6"/>
  <c r="EW25" i="6"/>
  <c r="EV61" i="6"/>
  <c r="EV29" i="6"/>
  <c r="EW102" i="6"/>
  <c r="EV97" i="6"/>
  <c r="EV149" i="6"/>
  <c r="EV66" i="6"/>
  <c r="EV14" i="6"/>
  <c r="EX120" i="6"/>
  <c r="EX63" i="6"/>
  <c r="EX31" i="6"/>
  <c r="EY114" i="6"/>
  <c r="EY132" i="6"/>
  <c r="EY105" i="6"/>
  <c r="EY60" i="6"/>
  <c r="EY39" i="6"/>
  <c r="EY12" i="6"/>
  <c r="EY121" i="6"/>
  <c r="EX24" i="6"/>
  <c r="EX105" i="6"/>
  <c r="EX10" i="6"/>
  <c r="EX38" i="6"/>
  <c r="EX58" i="6"/>
  <c r="EL122" i="6"/>
  <c r="EL65" i="6"/>
  <c r="EL33" i="6"/>
  <c r="EM132" i="6"/>
  <c r="EM142" i="6"/>
  <c r="EM59" i="6"/>
  <c r="EM30" i="6"/>
  <c r="EM33" i="6"/>
  <c r="EL141" i="6"/>
  <c r="EM113" i="6"/>
  <c r="EL113" i="6"/>
  <c r="EL99" i="6"/>
  <c r="EL115" i="6"/>
  <c r="EM135" i="6"/>
  <c r="EL143" i="6"/>
  <c r="EK122" i="6"/>
  <c r="EJ142" i="6"/>
  <c r="EK43" i="6"/>
  <c r="EK11" i="6"/>
  <c r="EJ45" i="6"/>
  <c r="EJ13" i="6"/>
  <c r="EJ119" i="6"/>
  <c r="EJ99" i="6"/>
  <c r="EJ143" i="6"/>
  <c r="EK34" i="6"/>
  <c r="EJ70" i="6"/>
  <c r="EK123" i="6"/>
  <c r="FA140" i="6"/>
  <c r="EZ128" i="6"/>
  <c r="EZ100" i="6"/>
  <c r="FA61" i="6"/>
  <c r="FA29" i="6"/>
  <c r="EZ63" i="6"/>
  <c r="EZ31" i="6"/>
  <c r="EZ88" i="6"/>
  <c r="FA68" i="6"/>
  <c r="EZ40" i="6"/>
  <c r="FA105" i="6"/>
  <c r="FA99" i="6"/>
  <c r="FA91" i="6"/>
  <c r="FA95" i="6"/>
  <c r="FA147" i="6"/>
  <c r="EW31" i="6"/>
  <c r="EV67" i="6"/>
  <c r="EV35" i="6"/>
  <c r="EW100" i="6"/>
  <c r="EV20" i="6"/>
  <c r="EW68" i="6"/>
  <c r="EW119" i="6"/>
  <c r="EW32" i="6"/>
  <c r="EW91" i="6"/>
  <c r="EV58" i="6"/>
  <c r="EV111" i="6"/>
  <c r="EW38" i="6"/>
  <c r="EX134" i="6"/>
  <c r="EY120" i="6"/>
  <c r="EX45" i="6"/>
  <c r="EX13" i="6"/>
  <c r="EY94" i="6"/>
  <c r="EX98" i="6"/>
  <c r="EY65" i="6"/>
  <c r="EY48" i="6"/>
  <c r="EY28" i="6"/>
  <c r="EX36" i="6"/>
  <c r="EX119" i="6"/>
  <c r="EY145" i="6"/>
  <c r="EX56" i="6"/>
  <c r="EX149" i="6"/>
  <c r="EX139" i="6"/>
  <c r="EX123" i="6"/>
  <c r="EX22" i="6"/>
  <c r="EX111" i="6"/>
  <c r="EL128" i="6"/>
  <c r="EL71" i="6"/>
  <c r="EL39" i="6"/>
  <c r="EM144" i="6"/>
  <c r="EM90" i="6"/>
  <c r="EL92" i="6"/>
  <c r="EM62" i="6"/>
  <c r="EN30" i="6"/>
  <c r="EN109" i="6"/>
  <c r="EO42" i="6"/>
  <c r="EN50" i="6"/>
  <c r="EN46" i="6"/>
  <c r="EO127" i="6"/>
  <c r="ET122" i="6"/>
  <c r="ET61" i="6"/>
  <c r="ET29" i="6"/>
  <c r="EU120" i="6"/>
  <c r="EU138" i="6"/>
  <c r="EU57" i="6"/>
  <c r="EU29" i="6"/>
  <c r="ET58" i="6"/>
  <c r="ET46" i="6"/>
  <c r="ET127" i="6"/>
  <c r="ET34" i="6"/>
  <c r="ES118" i="6"/>
  <c r="ER134" i="6"/>
  <c r="ER104" i="6"/>
  <c r="ES63" i="6"/>
  <c r="ES31" i="6"/>
  <c r="ER69" i="6"/>
  <c r="ER37" i="6"/>
  <c r="ES90" i="6"/>
  <c r="ES60" i="6"/>
  <c r="ES72" i="6"/>
  <c r="ES64" i="6"/>
  <c r="ES145" i="6"/>
  <c r="ES147" i="6"/>
  <c r="ES107" i="6"/>
  <c r="EH134" i="6"/>
  <c r="EI112" i="6"/>
  <c r="EH43" i="6"/>
  <c r="EH11" i="6"/>
  <c r="EI92" i="6"/>
  <c r="EH96" i="6"/>
  <c r="EI65" i="6"/>
  <c r="EI45" i="6"/>
  <c r="EI21" i="6"/>
  <c r="EH119" i="6"/>
  <c r="EH109" i="6"/>
  <c r="EH125" i="6"/>
  <c r="EI149" i="6"/>
  <c r="EH127" i="6"/>
  <c r="EI34" i="6"/>
  <c r="EI18" i="6"/>
  <c r="EW146" i="6"/>
  <c r="EW114" i="6"/>
  <c r="EV130" i="6"/>
  <c r="EV100" i="6"/>
  <c r="EP146" i="6"/>
  <c r="EP114" i="6"/>
  <c r="EP55" i="6"/>
  <c r="EP23" i="6"/>
  <c r="EQ108" i="6"/>
  <c r="EQ112" i="6"/>
  <c r="EQ69" i="6"/>
  <c r="EQ56" i="6"/>
  <c r="EQ119" i="6"/>
  <c r="EQ52" i="6"/>
  <c r="EQ113" i="6"/>
  <c r="EP93" i="6"/>
  <c r="EQ72" i="6"/>
  <c r="EP50" i="6"/>
  <c r="EQ135" i="6"/>
  <c r="EQ103" i="6"/>
  <c r="EO124" i="6"/>
  <c r="EN144" i="6"/>
  <c r="EN112" i="6"/>
  <c r="EO47" i="6"/>
  <c r="EO15" i="6"/>
  <c r="EN51" i="6"/>
  <c r="EN19" i="6"/>
  <c r="EO117" i="6"/>
  <c r="EO30" i="6"/>
  <c r="EN56" i="6"/>
  <c r="EO34" i="6"/>
  <c r="EO22" i="6"/>
  <c r="ET150" i="6"/>
  <c r="ET120" i="6"/>
  <c r="ET59" i="6"/>
  <c r="ET27" i="6"/>
  <c r="EU112" i="6"/>
  <c r="EU130" i="6"/>
  <c r="EU61" i="6"/>
  <c r="EU23" i="6"/>
  <c r="EU141" i="6"/>
  <c r="ET91" i="6"/>
  <c r="ET18" i="6"/>
  <c r="EU70" i="6"/>
  <c r="EU42" i="6"/>
  <c r="ER150" i="6"/>
  <c r="ES124" i="6"/>
  <c r="ER140" i="6"/>
  <c r="ER110" i="6"/>
  <c r="ES69" i="6"/>
  <c r="ES37" i="6"/>
  <c r="ER43" i="6"/>
  <c r="ER11" i="6"/>
  <c r="ER38" i="6"/>
  <c r="ES123" i="6"/>
  <c r="ES58" i="6"/>
  <c r="EH148" i="6"/>
  <c r="EH116" i="6"/>
  <c r="EH57" i="6"/>
  <c r="EH25" i="6"/>
  <c r="EI106" i="6"/>
  <c r="EH110" i="6"/>
  <c r="EI99" i="6"/>
  <c r="EI55" i="6"/>
  <c r="EI129" i="6"/>
  <c r="EH121" i="6"/>
  <c r="EH149" i="6"/>
  <c r="EH93" i="6"/>
  <c r="EI14" i="6"/>
  <c r="EH54" i="6"/>
  <c r="EW144" i="6"/>
  <c r="EW112" i="6"/>
  <c r="EV128" i="6"/>
  <c r="EV98" i="6"/>
  <c r="EW63" i="6"/>
  <c r="EP136" i="6"/>
  <c r="EQ124" i="6"/>
  <c r="EP45" i="6"/>
  <c r="EP13" i="6"/>
  <c r="EQ98" i="6"/>
  <c r="EP102" i="6"/>
  <c r="EP73" i="6"/>
  <c r="EQ27" i="6"/>
  <c r="EQ141" i="6"/>
  <c r="EP40" i="6"/>
  <c r="EQ26" i="6"/>
  <c r="EQ58" i="6"/>
  <c r="EO138" i="6"/>
  <c r="EN126" i="6"/>
  <c r="EN96" i="6"/>
  <c r="EO61" i="6"/>
  <c r="EO29" i="6"/>
  <c r="EN65" i="6"/>
  <c r="EN33" i="6"/>
  <c r="EO106" i="6"/>
  <c r="EO119" i="6"/>
  <c r="EO26" i="6"/>
  <c r="EN58" i="6"/>
  <c r="EN66" i="6"/>
  <c r="EU150" i="6"/>
  <c r="ET134" i="6"/>
  <c r="EU88" i="6"/>
  <c r="ET41" i="6"/>
  <c r="EU140" i="6"/>
  <c r="EU94" i="6"/>
  <c r="ET98" i="6"/>
  <c r="EU69" i="6"/>
  <c r="EU37" i="6"/>
  <c r="EU15" i="6"/>
  <c r="EU87" i="6"/>
  <c r="ET50" i="6"/>
  <c r="EU26" i="6"/>
  <c r="ES122" i="6"/>
  <c r="ER138" i="6"/>
  <c r="ER108" i="6"/>
  <c r="ES67" i="6"/>
  <c r="ES35" i="6"/>
  <c r="ES88" i="6"/>
  <c r="ER41" i="6"/>
  <c r="ES106" i="6"/>
  <c r="ER121" i="6"/>
  <c r="ER133" i="6"/>
  <c r="ES105" i="6"/>
  <c r="ES56" i="6"/>
  <c r="ER22" i="6"/>
  <c r="ES139" i="6"/>
  <c r="ER123" i="6"/>
  <c r="EH122" i="6"/>
  <c r="EH63" i="6"/>
  <c r="EH31" i="6"/>
  <c r="EI114" i="6"/>
  <c r="EI132" i="6"/>
  <c r="EI118" i="6"/>
  <c r="EI59" i="6"/>
  <c r="EI11" i="6"/>
  <c r="EI42" i="6"/>
  <c r="EI107" i="6"/>
  <c r="EI143" i="6"/>
  <c r="EH58" i="6"/>
  <c r="EW142" i="6"/>
  <c r="EV126" i="6"/>
  <c r="EV96" i="6"/>
  <c r="EW61" i="6"/>
  <c r="EW17" i="6"/>
  <c r="EV53" i="6"/>
  <c r="EV21" i="6"/>
  <c r="EV88" i="6"/>
  <c r="EV87" i="6"/>
  <c r="EV30" i="6"/>
  <c r="EV32" i="6"/>
  <c r="EW22" i="6"/>
  <c r="EV10" i="6"/>
  <c r="EV123" i="6"/>
  <c r="EV42" i="6"/>
  <c r="EX144" i="6"/>
  <c r="EX112" i="6"/>
  <c r="EX55" i="6"/>
  <c r="EX23" i="6"/>
  <c r="EY104" i="6"/>
  <c r="EX108" i="6"/>
  <c r="EY101" i="6"/>
  <c r="EY55" i="6"/>
  <c r="EY33" i="6"/>
  <c r="EY25" i="6"/>
  <c r="EY117" i="6"/>
  <c r="EX64" i="6"/>
  <c r="EX72" i="6"/>
  <c r="EY50" i="6"/>
  <c r="EX131" i="6"/>
  <c r="EX147" i="6"/>
  <c r="EX26" i="6"/>
  <c r="EX115" i="6"/>
  <c r="EL146" i="6"/>
  <c r="EL114" i="6"/>
  <c r="EL57" i="6"/>
  <c r="EL25" i="6"/>
  <c r="EM108" i="6"/>
  <c r="EL110" i="6"/>
  <c r="EM99" i="6"/>
  <c r="EM53" i="6"/>
  <c r="EM133" i="6"/>
  <c r="EM115" i="6"/>
  <c r="EM42" i="6"/>
  <c r="EL22" i="6"/>
  <c r="EM46" i="6"/>
  <c r="EK146" i="6"/>
  <c r="EK114" i="6"/>
  <c r="EJ134" i="6"/>
  <c r="EJ108" i="6"/>
  <c r="EK67" i="6"/>
  <c r="EK35" i="6"/>
  <c r="EJ69" i="6"/>
  <c r="EJ37" i="6"/>
  <c r="EK102" i="6"/>
  <c r="EK133" i="6"/>
  <c r="EK38" i="6"/>
  <c r="EJ54" i="6"/>
  <c r="EK127" i="6"/>
  <c r="FA132" i="6"/>
  <c r="EZ120" i="6"/>
  <c r="EZ92" i="6"/>
  <c r="FA53" i="6"/>
  <c r="FA21" i="6"/>
  <c r="EZ55" i="6"/>
  <c r="EZ23" i="6"/>
  <c r="EZ72" i="6"/>
  <c r="FA87" i="6"/>
  <c r="FA72" i="6"/>
  <c r="EZ44" i="6"/>
  <c r="EZ101" i="6"/>
  <c r="EZ34" i="6"/>
  <c r="FA70" i="6"/>
  <c r="EW23" i="6"/>
  <c r="EV59" i="6"/>
  <c r="EV27" i="6"/>
  <c r="EW94" i="6"/>
  <c r="EW109" i="6"/>
  <c r="EV109" i="6"/>
  <c r="EV93" i="6"/>
  <c r="EW24" i="6"/>
  <c r="EV115" i="6"/>
  <c r="EW46" i="6"/>
  <c r="EV127" i="6"/>
  <c r="EW26" i="6"/>
  <c r="EX126" i="6"/>
  <c r="EX69" i="6"/>
  <c r="EX37" i="6"/>
  <c r="EY138" i="6"/>
  <c r="EY134" i="6"/>
  <c r="EX90" i="6"/>
  <c r="EY63" i="6"/>
  <c r="EY43" i="6"/>
  <c r="EX145" i="6"/>
  <c r="EX32" i="6"/>
  <c r="EX95" i="6"/>
  <c r="EY143" i="6"/>
  <c r="EX18" i="6"/>
  <c r="EY123" i="6"/>
  <c r="EL120" i="6"/>
  <c r="EL63" i="6"/>
  <c r="EL31" i="6"/>
  <c r="EM124" i="6"/>
  <c r="EM134" i="6"/>
  <c r="EM128" i="6"/>
  <c r="EM57" i="6"/>
  <c r="EM29" i="6"/>
  <c r="EL125" i="6"/>
  <c r="EM109" i="6"/>
  <c r="EN125" i="6"/>
  <c r="EN105" i="6"/>
  <c r="EN107" i="6"/>
  <c r="EO95" i="6"/>
  <c r="ET146" i="6"/>
  <c r="ET114" i="6"/>
  <c r="ET53" i="6"/>
  <c r="ET21" i="6"/>
  <c r="EU106" i="6"/>
  <c r="ET110" i="6"/>
  <c r="EU89" i="6"/>
  <c r="EU51" i="6"/>
  <c r="EU119" i="6"/>
  <c r="ET129" i="6"/>
  <c r="ET99" i="6"/>
  <c r="EU149" i="6"/>
  <c r="EU10" i="6"/>
  <c r="EU131" i="6"/>
  <c r="ES142" i="6"/>
  <c r="ER126" i="6"/>
  <c r="ER96" i="6"/>
  <c r="ES55" i="6"/>
  <c r="ES23" i="6"/>
  <c r="ER61" i="6"/>
  <c r="ER29" i="6"/>
  <c r="ES92" i="6"/>
  <c r="ER105" i="6"/>
  <c r="ES111" i="6"/>
  <c r="ER70" i="6"/>
  <c r="ES34" i="6"/>
  <c r="EH126" i="6"/>
  <c r="EH67" i="6"/>
  <c r="EH35" i="6"/>
  <c r="EI130" i="6"/>
  <c r="EI148" i="6"/>
  <c r="EI73" i="6"/>
  <c r="EI61" i="6"/>
  <c r="EI39" i="6"/>
  <c r="EI13" i="6"/>
  <c r="EI125" i="6"/>
  <c r="EI54" i="6"/>
  <c r="EH10" i="6"/>
  <c r="EW138" i="6"/>
  <c r="EV122" i="6"/>
  <c r="EV92" i="6"/>
  <c r="EP138" i="6"/>
  <c r="EQ132" i="6"/>
  <c r="EP47" i="6"/>
  <c r="EP15" i="6"/>
  <c r="EQ100" i="6"/>
  <c r="EP104" i="6"/>
  <c r="EQ114" i="6"/>
  <c r="EQ49" i="6"/>
  <c r="EQ23" i="6"/>
  <c r="EQ129" i="6"/>
  <c r="EP137" i="6"/>
  <c r="EP89" i="6"/>
  <c r="EP103" i="6"/>
  <c r="EQ42" i="6"/>
  <c r="EO148" i="6"/>
  <c r="EO116" i="6"/>
  <c r="EN136" i="6"/>
  <c r="EN106" i="6"/>
  <c r="EO71" i="6"/>
  <c r="EO39" i="6"/>
  <c r="EN43" i="6"/>
  <c r="EN11" i="6"/>
  <c r="EO97" i="6"/>
  <c r="EN97" i="6"/>
  <c r="EO93" i="6"/>
  <c r="EN89" i="6"/>
  <c r="EO56" i="6"/>
  <c r="EO105" i="6"/>
  <c r="EN103" i="6"/>
  <c r="EO135" i="6"/>
  <c r="EO111" i="6"/>
  <c r="EO18" i="6"/>
  <c r="ET144" i="6"/>
  <c r="ET112" i="6"/>
  <c r="ET51" i="6"/>
  <c r="ET19" i="6"/>
  <c r="EU104" i="6"/>
  <c r="ET108" i="6"/>
  <c r="EU116" i="6"/>
  <c r="EU49" i="6"/>
  <c r="EU58" i="6"/>
  <c r="EU46" i="6"/>
  <c r="ET131" i="6"/>
  <c r="ES148" i="6"/>
  <c r="ES116" i="6"/>
  <c r="ER132" i="6"/>
  <c r="ER102" i="6"/>
  <c r="ES61" i="6"/>
  <c r="ES29" i="6"/>
  <c r="ER67" i="6"/>
  <c r="ER35" i="6"/>
  <c r="ER72" i="6"/>
  <c r="ER129" i="6"/>
  <c r="ES125" i="6"/>
  <c r="ES91" i="6"/>
  <c r="ER26" i="6"/>
  <c r="ER46" i="6"/>
  <c r="EH140" i="6"/>
  <c r="EI136" i="6"/>
  <c r="EH49" i="6"/>
  <c r="EH17" i="6"/>
  <c r="EI98" i="6"/>
  <c r="EH102" i="6"/>
  <c r="EI71" i="6"/>
  <c r="EI49" i="6"/>
  <c r="EH141" i="6"/>
  <c r="EI145" i="6"/>
  <c r="EH139" i="6"/>
  <c r="EH95" i="6"/>
  <c r="EI38" i="6"/>
  <c r="EH107" i="6"/>
  <c r="EW136" i="6"/>
  <c r="EV120" i="6"/>
  <c r="EV90" i="6"/>
  <c r="EW55" i="6"/>
  <c r="EP128" i="6"/>
  <c r="EP69" i="6"/>
  <c r="EP37" i="6"/>
  <c r="EQ122" i="6"/>
  <c r="EQ90" i="6"/>
  <c r="EP94" i="6"/>
  <c r="EQ91" i="6"/>
  <c r="EQ43" i="6"/>
  <c r="EQ21" i="6"/>
  <c r="EP87" i="6"/>
  <c r="EP125" i="6"/>
  <c r="EP99" i="6"/>
  <c r="EP60" i="6"/>
  <c r="EQ14" i="6"/>
  <c r="EQ34" i="6"/>
  <c r="EO130" i="6"/>
  <c r="EN118" i="6"/>
  <c r="EO73" i="6"/>
  <c r="EO53" i="6"/>
  <c r="EO21" i="6"/>
  <c r="EN57" i="6"/>
  <c r="EN25" i="6"/>
  <c r="EO108" i="6"/>
  <c r="EN87" i="6"/>
  <c r="EN99" i="6"/>
  <c r="EO129" i="6"/>
  <c r="EN44" i="6"/>
  <c r="EO121" i="6"/>
  <c r="EN145" i="6"/>
  <c r="EN115" i="6"/>
  <c r="EN10" i="6"/>
  <c r="EN139" i="6"/>
  <c r="ET126" i="6"/>
  <c r="ET65" i="6"/>
  <c r="ET33" i="6"/>
  <c r="EU136" i="6"/>
  <c r="EU148" i="6"/>
  <c r="ET90" i="6"/>
  <c r="EU31" i="6"/>
  <c r="ET97" i="6"/>
  <c r="EU97" i="6"/>
  <c r="ET119" i="6"/>
  <c r="ET87" i="6"/>
  <c r="ET115" i="6"/>
  <c r="EU107" i="6"/>
  <c r="EU18" i="6"/>
  <c r="EU22" i="6"/>
  <c r="ES146" i="6"/>
  <c r="ES114" i="6"/>
  <c r="ER130" i="6"/>
  <c r="ER100" i="6"/>
  <c r="ES59" i="6"/>
  <c r="ES27" i="6"/>
  <c r="ER65" i="6"/>
  <c r="ER33" i="6"/>
  <c r="ES108" i="6"/>
  <c r="ER87" i="6"/>
  <c r="ES68" i="6"/>
  <c r="ES137" i="6"/>
  <c r="ER135" i="6"/>
  <c r="ER18" i="6"/>
  <c r="ER143" i="6"/>
  <c r="ER147" i="6"/>
  <c r="EH146" i="6"/>
  <c r="EH114" i="6"/>
  <c r="EH55" i="6"/>
  <c r="EH23" i="6"/>
  <c r="EI104" i="6"/>
  <c r="EH108" i="6"/>
  <c r="EI91" i="6"/>
  <c r="EI53" i="6"/>
  <c r="EI31" i="6"/>
  <c r="EI133" i="6"/>
  <c r="EH30" i="6"/>
  <c r="EH135" i="6"/>
  <c r="EH115" i="6"/>
  <c r="EW134" i="6"/>
  <c r="EV118" i="6"/>
  <c r="EW73" i="6"/>
  <c r="EW45" i="6"/>
  <c r="EV45" i="6"/>
  <c r="EV13" i="6"/>
  <c r="EV72" i="6"/>
  <c r="EV119" i="6"/>
  <c r="EW18" i="6"/>
  <c r="EV34" i="6"/>
  <c r="EX136" i="6"/>
  <c r="EY128" i="6"/>
  <c r="EX47" i="6"/>
  <c r="EX15" i="6"/>
  <c r="EY96" i="6"/>
  <c r="EX100" i="6"/>
  <c r="EY67" i="6"/>
  <c r="EY49" i="6"/>
  <c r="EY29" i="6"/>
  <c r="EY68" i="6"/>
  <c r="EY109" i="6"/>
  <c r="EX125" i="6"/>
  <c r="EX44" i="6"/>
  <c r="EX117" i="6"/>
  <c r="EY107" i="6"/>
  <c r="EY139" i="6"/>
  <c r="EL138" i="6"/>
  <c r="EM138" i="6"/>
  <c r="EL49" i="6"/>
  <c r="EL17" i="6"/>
  <c r="EM100" i="6"/>
  <c r="EL102" i="6"/>
  <c r="EM71" i="6"/>
  <c r="EM47" i="6"/>
  <c r="EM11" i="6"/>
  <c r="EM141" i="6"/>
  <c r="EM121" i="6"/>
  <c r="EL30" i="6"/>
  <c r="EM117" i="6"/>
  <c r="EL123" i="6"/>
  <c r="EM18" i="6"/>
  <c r="EK138" i="6"/>
  <c r="EJ126" i="6"/>
  <c r="EJ100" i="6"/>
  <c r="EK59" i="6"/>
  <c r="EK27" i="6"/>
  <c r="EJ61" i="6"/>
  <c r="EJ29" i="6"/>
  <c r="EJ88" i="6"/>
  <c r="EK119" i="6"/>
  <c r="EK30" i="6"/>
  <c r="EK99" i="6"/>
  <c r="EJ66" i="6"/>
  <c r="EK107" i="6"/>
  <c r="EJ111" i="6"/>
  <c r="EK26" i="6"/>
  <c r="EJ50" i="6"/>
  <c r="FA124" i="6"/>
  <c r="EZ144" i="6"/>
  <c r="EZ112" i="6"/>
  <c r="FA45" i="6"/>
  <c r="FA13" i="6"/>
  <c r="EZ47" i="6"/>
  <c r="EZ15" i="6"/>
  <c r="EZ89" i="6"/>
  <c r="FA137" i="6"/>
  <c r="EZ145" i="6"/>
  <c r="FA125" i="6"/>
  <c r="FA66" i="6"/>
  <c r="EZ111" i="6"/>
  <c r="FA38" i="6"/>
  <c r="FA54" i="6"/>
  <c r="EW57" i="6"/>
  <c r="EW15" i="6"/>
  <c r="EV51" i="6"/>
  <c r="EV19" i="6"/>
  <c r="EW106" i="6"/>
  <c r="EW89" i="6"/>
  <c r="EV22" i="6"/>
  <c r="EW103" i="6"/>
  <c r="EW127" i="6"/>
  <c r="EX150" i="6"/>
  <c r="EX118" i="6"/>
  <c r="EX61" i="6"/>
  <c r="EX29" i="6"/>
  <c r="EY110" i="6"/>
  <c r="EY124" i="6"/>
  <c r="EY89" i="6"/>
  <c r="EY59" i="6"/>
  <c r="EY37" i="6"/>
  <c r="EY11" i="6"/>
  <c r="EY87" i="6"/>
  <c r="EX87" i="6"/>
  <c r="EX133" i="6"/>
  <c r="EX48" i="6"/>
  <c r="EX99" i="6"/>
  <c r="EY135" i="6"/>
  <c r="EY26" i="6"/>
  <c r="EY38" i="6"/>
  <c r="EX50" i="6"/>
  <c r="EL144" i="6"/>
  <c r="EL112" i="6"/>
  <c r="EL55" i="6"/>
  <c r="EL23" i="6"/>
  <c r="EM106" i="6"/>
  <c r="EL108" i="6"/>
  <c r="EM51" i="6"/>
  <c r="EM19" i="6"/>
  <c r="EM23" i="6"/>
  <c r="EL101" i="6"/>
  <c r="EM22" i="6"/>
  <c r="EM95" i="6"/>
  <c r="EL50" i="6"/>
  <c r="EL66" i="6"/>
  <c r="EK120" i="6"/>
  <c r="EJ140" i="6"/>
  <c r="EJ73" i="6"/>
  <c r="EK41" i="6"/>
  <c r="EJ43" i="6"/>
  <c r="EJ11" i="6"/>
  <c r="EJ141" i="6"/>
  <c r="EJ133" i="6"/>
  <c r="EJ117" i="6"/>
  <c r="EK46" i="6"/>
  <c r="EJ139" i="6"/>
  <c r="EJ26" i="6"/>
  <c r="FA122" i="6"/>
  <c r="EZ142" i="6"/>
  <c r="FA43" i="6"/>
  <c r="FA11" i="6"/>
  <c r="EZ45" i="6"/>
  <c r="EZ13" i="6"/>
  <c r="FA16" i="6"/>
  <c r="EZ91" i="6"/>
  <c r="EZ87" i="6"/>
  <c r="FA117" i="6"/>
  <c r="EZ66" i="6"/>
  <c r="EZ131" i="6"/>
  <c r="EZ38" i="6"/>
  <c r="EZ54" i="6"/>
  <c r="EW53" i="6"/>
  <c r="EW13" i="6"/>
  <c r="EV49" i="6"/>
  <c r="EV17" i="6"/>
  <c r="EW98" i="6"/>
  <c r="EW97" i="6"/>
  <c r="EW54" i="6"/>
  <c r="EW143" i="6"/>
  <c r="EV103" i="6"/>
  <c r="EV135" i="6"/>
  <c r="EX140" i="6"/>
  <c r="EY144" i="6"/>
  <c r="EX51" i="6"/>
  <c r="EX19" i="6"/>
  <c r="EY100" i="6"/>
  <c r="EX104" i="6"/>
  <c r="EY71" i="6"/>
  <c r="EY52" i="6"/>
  <c r="EY31" i="6"/>
  <c r="EY15" i="6"/>
  <c r="EY133" i="6"/>
  <c r="EX101" i="6"/>
  <c r="EX46" i="6"/>
  <c r="EX103" i="6"/>
  <c r="EL142" i="6"/>
  <c r="EL53" i="6"/>
  <c r="EL21" i="6"/>
  <c r="EM104" i="6"/>
  <c r="EL106" i="6"/>
  <c r="EM101" i="6"/>
  <c r="EM49" i="6"/>
  <c r="EM17" i="6"/>
  <c r="EL87" i="6"/>
  <c r="EL56" i="6"/>
  <c r="EL145" i="6"/>
  <c r="EL147" i="6"/>
  <c r="EL26" i="6"/>
  <c r="EM107" i="6"/>
  <c r="EL103" i="6"/>
  <c r="EM66" i="6"/>
  <c r="EK142" i="6"/>
  <c r="EJ130" i="6"/>
  <c r="EJ104" i="6"/>
  <c r="EK63" i="6"/>
  <c r="EK31" i="6"/>
  <c r="EJ65" i="6"/>
  <c r="EJ33" i="6"/>
  <c r="EK104" i="6"/>
  <c r="EK141" i="6"/>
  <c r="EJ91" i="6"/>
  <c r="EK121" i="6"/>
  <c r="EK14" i="6"/>
  <c r="EJ58" i="6"/>
  <c r="FA120" i="6"/>
  <c r="EZ140" i="6"/>
  <c r="EZ73" i="6"/>
  <c r="FA41" i="6"/>
  <c r="EZ43" i="6"/>
  <c r="EZ11" i="6"/>
  <c r="FA97" i="6"/>
  <c r="FA24" i="6"/>
  <c r="EZ93" i="6"/>
  <c r="FA129" i="6"/>
  <c r="FA101" i="6"/>
  <c r="FA46" i="6"/>
  <c r="FA14" i="6"/>
  <c r="FA131" i="6"/>
  <c r="FA58" i="6"/>
  <c r="EZ115" i="6"/>
  <c r="EW37" i="6"/>
  <c r="EV71" i="6"/>
  <c r="EV39" i="6"/>
  <c r="EW113" i="6"/>
  <c r="EV89" i="6"/>
  <c r="EW87" i="6"/>
  <c r="EV70" i="6"/>
  <c r="EW115" i="6"/>
  <c r="EW34" i="6"/>
  <c r="EX146" i="6"/>
  <c r="EX114" i="6"/>
  <c r="EX57" i="6"/>
  <c r="EX25" i="6"/>
  <c r="EY106" i="6"/>
  <c r="EX110" i="6"/>
  <c r="EY91" i="6"/>
  <c r="EY56" i="6"/>
  <c r="EY35" i="6"/>
  <c r="EY16" i="6"/>
  <c r="EY141" i="6"/>
  <c r="EX62" i="6"/>
  <c r="EY58" i="6"/>
  <c r="EY14" i="6"/>
  <c r="EY131" i="6"/>
  <c r="EL148" i="6"/>
  <c r="EL116" i="6"/>
  <c r="EL59" i="6"/>
  <c r="EL27" i="6"/>
  <c r="EM110" i="6"/>
  <c r="EM118" i="6"/>
  <c r="EM112" i="6"/>
  <c r="EM55" i="6"/>
  <c r="EM21" i="6"/>
  <c r="EM25" i="6"/>
  <c r="EL121" i="6"/>
  <c r="EM38" i="6"/>
  <c r="EL38" i="6"/>
  <c r="EK124" i="6"/>
  <c r="EJ144" i="6"/>
  <c r="EJ112" i="6"/>
  <c r="EK45" i="6"/>
  <c r="EK13" i="6"/>
  <c r="EJ47" i="6"/>
  <c r="EJ15" i="6"/>
  <c r="EK92" i="6"/>
  <c r="EK145" i="6"/>
  <c r="EJ149" i="6"/>
  <c r="EK66" i="6"/>
  <c r="EJ127" i="6"/>
  <c r="EJ14" i="6"/>
  <c r="EK50" i="6"/>
  <c r="FA126" i="6"/>
  <c r="EZ146" i="6"/>
  <c r="EZ114" i="6"/>
  <c r="FA47" i="6"/>
  <c r="FA15" i="6"/>
  <c r="EZ49" i="6"/>
  <c r="EZ17" i="6"/>
  <c r="FA92" i="6"/>
  <c r="EZ97" i="6"/>
  <c r="FA113" i="6"/>
  <c r="EZ113" i="6"/>
  <c r="FA133" i="6"/>
  <c r="FA135" i="6"/>
  <c r="FA143" i="6"/>
  <c r="EZ18" i="6"/>
  <c r="FS134" i="6"/>
  <c r="FS106" i="6"/>
  <c r="FS57" i="6"/>
  <c r="FS25" i="6"/>
  <c r="FS141" i="6"/>
  <c r="FS103" i="6"/>
  <c r="FU142" i="6"/>
  <c r="FU90" i="6"/>
  <c r="FU41" i="6"/>
  <c r="FU134" i="6"/>
  <c r="FU68" i="6"/>
  <c r="FU60" i="6"/>
  <c r="FU125" i="6"/>
  <c r="FU24" i="6"/>
  <c r="FU115" i="6"/>
  <c r="GG144" i="6"/>
  <c r="GG112" i="6"/>
  <c r="GG104" i="6"/>
  <c r="GG102" i="6"/>
  <c r="GG44" i="6"/>
  <c r="GG23" i="6"/>
  <c r="GG109" i="6"/>
  <c r="GG149" i="6"/>
  <c r="GG42" i="6"/>
  <c r="FW134" i="6"/>
  <c r="FW102" i="6"/>
  <c r="FW53" i="6"/>
  <c r="FW21" i="6"/>
  <c r="FW105" i="6"/>
  <c r="FW28" i="6"/>
  <c r="FW143" i="6"/>
  <c r="FW107" i="6"/>
  <c r="FW42" i="6"/>
  <c r="FO140" i="6"/>
  <c r="FO110" i="6"/>
  <c r="FO61" i="6"/>
  <c r="FO29" i="6"/>
  <c r="FO20" i="6"/>
  <c r="FO40" i="6"/>
  <c r="FO42" i="6"/>
  <c r="FO143" i="6"/>
  <c r="FO107" i="6"/>
  <c r="FQ120" i="6"/>
  <c r="FQ104" i="6"/>
  <c r="FQ49" i="6"/>
  <c r="FQ11" i="6"/>
  <c r="FQ68" i="6"/>
  <c r="FQ101" i="6"/>
  <c r="FQ89" i="6"/>
  <c r="FQ18" i="6"/>
  <c r="FS132" i="6"/>
  <c r="FS104" i="6"/>
  <c r="FS55" i="6"/>
  <c r="FS23" i="6"/>
  <c r="FS113" i="6"/>
  <c r="FS139" i="6"/>
  <c r="FS46" i="6"/>
  <c r="FS107" i="6"/>
  <c r="FU114" i="6"/>
  <c r="FU63" i="6"/>
  <c r="FU31" i="6"/>
  <c r="FU116" i="6"/>
  <c r="FU149" i="6"/>
  <c r="FU123" i="6"/>
  <c r="GG134" i="6"/>
  <c r="GG90" i="6"/>
  <c r="GG59" i="6"/>
  <c r="GG36" i="6"/>
  <c r="GG21" i="6"/>
  <c r="GG121" i="6"/>
  <c r="GG14" i="6"/>
  <c r="GG139" i="6"/>
  <c r="FW124" i="6"/>
  <c r="FW92" i="6"/>
  <c r="FW43" i="6"/>
  <c r="FW11" i="6"/>
  <c r="FW141" i="6"/>
  <c r="FW48" i="6"/>
  <c r="FW70" i="6"/>
  <c r="FW103" i="6"/>
  <c r="FO138" i="6"/>
  <c r="FO108" i="6"/>
  <c r="FO59" i="6"/>
  <c r="FO27" i="6"/>
  <c r="FO97" i="6"/>
  <c r="FO56" i="6"/>
  <c r="FO127" i="6"/>
  <c r="FQ142" i="6"/>
  <c r="FQ108" i="6"/>
  <c r="FQ90" i="6"/>
  <c r="FQ43" i="6"/>
  <c r="FQ21" i="6"/>
  <c r="EM147" i="6"/>
  <c r="EM26" i="6"/>
  <c r="EK144" i="6"/>
  <c r="EK112" i="6"/>
  <c r="EJ132" i="6"/>
  <c r="EJ106" i="6"/>
  <c r="EK65" i="6"/>
  <c r="EK33" i="6"/>
  <c r="EJ67" i="6"/>
  <c r="EJ35" i="6"/>
  <c r="EK94" i="6"/>
  <c r="EK22" i="6"/>
  <c r="FA146" i="6"/>
  <c r="FA114" i="6"/>
  <c r="EZ134" i="6"/>
  <c r="EZ106" i="6"/>
  <c r="FA67" i="6"/>
  <c r="FA35" i="6"/>
  <c r="EZ69" i="6"/>
  <c r="EZ37" i="6"/>
  <c r="FA94" i="6"/>
  <c r="EZ36" i="6"/>
  <c r="EZ16" i="6"/>
  <c r="FA48" i="6"/>
  <c r="FA60" i="6"/>
  <c r="EZ10" i="6"/>
  <c r="EZ139" i="6"/>
  <c r="EZ26" i="6"/>
  <c r="EZ50" i="6"/>
  <c r="EW39" i="6"/>
  <c r="EW88" i="6"/>
  <c r="EV41" i="6"/>
  <c r="EV36" i="6"/>
  <c r="EW101" i="6"/>
  <c r="EV99" i="6"/>
  <c r="EW50" i="6"/>
  <c r="EV131" i="6"/>
  <c r="EV38" i="6"/>
  <c r="EW131" i="6"/>
  <c r="EX132" i="6"/>
  <c r="EY112" i="6"/>
  <c r="EX43" i="6"/>
  <c r="EX11" i="6"/>
  <c r="EY92" i="6"/>
  <c r="EX96" i="6"/>
  <c r="EY64" i="6"/>
  <c r="EY47" i="6"/>
  <c r="EY27" i="6"/>
  <c r="EX52" i="6"/>
  <c r="EX141" i="6"/>
  <c r="EX89" i="6"/>
  <c r="EX16" i="6"/>
  <c r="EY34" i="6"/>
  <c r="EY22" i="6"/>
  <c r="EY111" i="6"/>
  <c r="EL134" i="6"/>
  <c r="EM122" i="6"/>
  <c r="EL45" i="6"/>
  <c r="EL13" i="6"/>
  <c r="EM96" i="6"/>
  <c r="EL98" i="6"/>
  <c r="EM105" i="6"/>
  <c r="EM67" i="6"/>
  <c r="EM87" i="6"/>
  <c r="EM129" i="6"/>
  <c r="EL70" i="6"/>
  <c r="EM111" i="6"/>
  <c r="EK134" i="6"/>
  <c r="EJ122" i="6"/>
  <c r="EJ96" i="6"/>
  <c r="EK55" i="6"/>
  <c r="EK23" i="6"/>
  <c r="EJ57" i="6"/>
  <c r="EJ25" i="6"/>
  <c r="EK98" i="6"/>
  <c r="EJ125" i="6"/>
  <c r="EK91" i="6"/>
  <c r="EJ46" i="6"/>
  <c r="EK42" i="6"/>
  <c r="EJ115" i="6"/>
  <c r="FA144" i="6"/>
  <c r="FA112" i="6"/>
  <c r="EZ132" i="6"/>
  <c r="EZ104" i="6"/>
  <c r="FA65" i="6"/>
  <c r="FA33" i="6"/>
  <c r="EZ67" i="6"/>
  <c r="EZ35" i="6"/>
  <c r="FA104" i="6"/>
  <c r="FA52" i="6"/>
  <c r="EZ119" i="6"/>
  <c r="EZ24" i="6"/>
  <c r="FA56" i="6"/>
  <c r="FA89" i="6"/>
  <c r="FA30" i="6"/>
  <c r="EZ123" i="6"/>
  <c r="FA42" i="6"/>
  <c r="FA127" i="6"/>
  <c r="EW27" i="6"/>
  <c r="EV63" i="6"/>
  <c r="EV31" i="6"/>
  <c r="EW110" i="6"/>
  <c r="EV145" i="6"/>
  <c r="EV54" i="6"/>
  <c r="EW135" i="6"/>
  <c r="EX138" i="6"/>
  <c r="EY136" i="6"/>
  <c r="EX49" i="6"/>
  <c r="EX17" i="6"/>
  <c r="EY98" i="6"/>
  <c r="EX102" i="6"/>
  <c r="EY69" i="6"/>
  <c r="EY51" i="6"/>
  <c r="EY30" i="6"/>
  <c r="EX109" i="6"/>
  <c r="EY113" i="6"/>
  <c r="EX93" i="6"/>
  <c r="EY10" i="6"/>
  <c r="EX127" i="6"/>
  <c r="EY103" i="6"/>
  <c r="EY127" i="6"/>
  <c r="EL140" i="6"/>
  <c r="EM146" i="6"/>
  <c r="EL51" i="6"/>
  <c r="EL19" i="6"/>
  <c r="EM102" i="6"/>
  <c r="EL104" i="6"/>
  <c r="EM93" i="6"/>
  <c r="EM13" i="6"/>
  <c r="EM15" i="6"/>
  <c r="EL129" i="6"/>
  <c r="EM119" i="6"/>
  <c r="EL89" i="6"/>
  <c r="EL42" i="6"/>
  <c r="EM139" i="6"/>
  <c r="EL46" i="6"/>
  <c r="EJ150" i="6"/>
  <c r="EK148" i="6"/>
  <c r="EK116" i="6"/>
  <c r="EJ136" i="6"/>
  <c r="EJ110" i="6"/>
  <c r="EK69" i="6"/>
  <c r="EK37" i="6"/>
  <c r="EJ71" i="6"/>
  <c r="EJ39" i="6"/>
  <c r="EK110" i="6"/>
  <c r="EK95" i="6"/>
  <c r="EJ42" i="6"/>
  <c r="EK115" i="6"/>
  <c r="EZ150" i="6"/>
  <c r="FA118" i="6"/>
  <c r="EZ138" i="6"/>
  <c r="EZ110" i="6"/>
  <c r="FA71" i="6"/>
  <c r="FA39" i="6"/>
  <c r="FA88" i="6"/>
  <c r="EZ41" i="6"/>
  <c r="FA110" i="6"/>
  <c r="FA119" i="6"/>
  <c r="FA32" i="6"/>
  <c r="EZ125" i="6"/>
  <c r="EZ121" i="6"/>
  <c r="EZ117" i="6"/>
  <c r="EZ46" i="6"/>
  <c r="EZ127" i="6"/>
  <c r="EZ14" i="6"/>
  <c r="EZ58" i="6"/>
  <c r="FS126" i="6"/>
  <c r="FS98" i="6"/>
  <c r="FS49" i="6"/>
  <c r="FS17" i="6"/>
  <c r="FS129" i="6"/>
  <c r="FS12" i="6"/>
  <c r="FS16" i="6"/>
  <c r="FS127" i="6"/>
  <c r="FS66" i="6"/>
  <c r="FU122" i="6"/>
  <c r="FU65" i="6"/>
  <c r="FU33" i="6"/>
  <c r="FU124" i="6"/>
  <c r="FU87" i="6"/>
  <c r="FU117" i="6"/>
  <c r="GG136" i="6"/>
  <c r="GG98" i="6"/>
  <c r="GG60" i="6"/>
  <c r="GG37" i="6"/>
  <c r="GG40" i="6"/>
  <c r="GG72" i="6"/>
  <c r="GG38" i="6"/>
  <c r="GG107" i="6"/>
  <c r="FW126" i="6"/>
  <c r="FW94" i="6"/>
  <c r="FW45" i="6"/>
  <c r="FW13" i="6"/>
  <c r="FW119" i="6"/>
  <c r="FW133" i="6"/>
  <c r="FW137" i="6"/>
  <c r="FW127" i="6"/>
  <c r="FO132" i="6"/>
  <c r="FO102" i="6"/>
  <c r="FO53" i="6"/>
  <c r="FO21" i="6"/>
  <c r="FO121" i="6"/>
  <c r="FO105" i="6"/>
  <c r="FO44" i="6"/>
  <c r="FO111" i="6"/>
  <c r="FQ144" i="6"/>
  <c r="FQ112" i="6"/>
  <c r="FQ98" i="6"/>
  <c r="FQ44" i="6"/>
  <c r="FQ52" i="6"/>
  <c r="FQ143" i="6"/>
  <c r="FQ34" i="6"/>
  <c r="FS124" i="6"/>
  <c r="FS96" i="6"/>
  <c r="FS47" i="6"/>
  <c r="FS15" i="6"/>
  <c r="FS28" i="6"/>
  <c r="FS24" i="6"/>
  <c r="FS101" i="6"/>
  <c r="FS72" i="6"/>
  <c r="FS54" i="6"/>
  <c r="FU144" i="6"/>
  <c r="FU104" i="6"/>
  <c r="FU55" i="6"/>
  <c r="FU23" i="6"/>
  <c r="FU72" i="6"/>
  <c r="FU30" i="6"/>
  <c r="FU38" i="6"/>
  <c r="FU22" i="6"/>
  <c r="FU66" i="6"/>
  <c r="GG126" i="6"/>
  <c r="GG71" i="6"/>
  <c r="GG53" i="6"/>
  <c r="GG31" i="6"/>
  <c r="GG12" i="6"/>
  <c r="GG93" i="6"/>
  <c r="GG46" i="6"/>
  <c r="GG54" i="6"/>
  <c r="FW148" i="6"/>
  <c r="FW116" i="6"/>
  <c r="FW67" i="6"/>
  <c r="FW35" i="6"/>
  <c r="FW125" i="6"/>
  <c r="FW113" i="6"/>
  <c r="FW149" i="6"/>
  <c r="FW58" i="6"/>
  <c r="FW38" i="6"/>
  <c r="FO150" i="6"/>
  <c r="FO130" i="6"/>
  <c r="FO100" i="6"/>
  <c r="FO51" i="6"/>
  <c r="FO19" i="6"/>
  <c r="FO60" i="6"/>
  <c r="FO22" i="6"/>
  <c r="FO147" i="6"/>
  <c r="FQ134" i="6"/>
  <c r="FQ69" i="6"/>
  <c r="FQ60" i="6"/>
  <c r="FQ37" i="6"/>
  <c r="FQ15" i="6"/>
  <c r="FQ141" i="6"/>
  <c r="FQ117" i="6"/>
  <c r="FQ93" i="6"/>
  <c r="EL111" i="6"/>
  <c r="EM103" i="6"/>
  <c r="EK136" i="6"/>
  <c r="EJ124" i="6"/>
  <c r="EJ98" i="6"/>
  <c r="EK57" i="6"/>
  <c r="EK25" i="6"/>
  <c r="EJ59" i="6"/>
  <c r="EJ27" i="6"/>
  <c r="EK106" i="6"/>
  <c r="EK87" i="6"/>
  <c r="EK137" i="6"/>
  <c r="EJ121" i="6"/>
  <c r="EK62" i="6"/>
  <c r="EK149" i="6"/>
  <c r="EJ34" i="6"/>
  <c r="EK18" i="6"/>
  <c r="EK131" i="6"/>
  <c r="FA138" i="6"/>
  <c r="EZ126" i="6"/>
  <c r="EZ98" i="6"/>
  <c r="FA59" i="6"/>
  <c r="FA27" i="6"/>
  <c r="EZ61" i="6"/>
  <c r="EZ29" i="6"/>
  <c r="FA106" i="6"/>
  <c r="EZ68" i="6"/>
  <c r="EZ48" i="6"/>
  <c r="FA109" i="6"/>
  <c r="EZ30" i="6"/>
  <c r="EZ149" i="6"/>
  <c r="EZ137" i="6"/>
  <c r="FA115" i="6"/>
  <c r="EZ95" i="6"/>
  <c r="EW29" i="6"/>
  <c r="EV65" i="6"/>
  <c r="EV33" i="6"/>
  <c r="EW92" i="6"/>
  <c r="EV68" i="6"/>
  <c r="EW147" i="6"/>
  <c r="EV46" i="6"/>
  <c r="EW107" i="6"/>
  <c r="EV26" i="6"/>
  <c r="EX124" i="6"/>
  <c r="EX67" i="6"/>
  <c r="EX35" i="6"/>
  <c r="EY130" i="6"/>
  <c r="EY148" i="6"/>
  <c r="EY73" i="6"/>
  <c r="EY62" i="6"/>
  <c r="EY41" i="6"/>
  <c r="EY19" i="6"/>
  <c r="EX40" i="6"/>
  <c r="EX143" i="6"/>
  <c r="EY66" i="6"/>
  <c r="EX135" i="6"/>
  <c r="EY18" i="6"/>
  <c r="EL126" i="6"/>
  <c r="EL69" i="6"/>
  <c r="EL37" i="6"/>
  <c r="EM148" i="6"/>
  <c r="EL88" i="6"/>
  <c r="EL90" i="6"/>
  <c r="EM61" i="6"/>
  <c r="EM35" i="6"/>
  <c r="EM39" i="6"/>
  <c r="EL109" i="6"/>
  <c r="EL117" i="6"/>
  <c r="EM70" i="6"/>
  <c r="EM54" i="6"/>
  <c r="EK126" i="6"/>
  <c r="EJ146" i="6"/>
  <c r="EJ114" i="6"/>
  <c r="EK73" i="6"/>
  <c r="EK47" i="6"/>
  <c r="EK15" i="6"/>
  <c r="EJ49" i="6"/>
  <c r="EJ17" i="6"/>
  <c r="EK100" i="6"/>
  <c r="EJ129" i="6"/>
  <c r="EJ30" i="6"/>
  <c r="EJ123" i="6"/>
  <c r="EK147" i="6"/>
  <c r="EJ22" i="6"/>
  <c r="FA136" i="6"/>
  <c r="EZ124" i="6"/>
  <c r="EZ96" i="6"/>
  <c r="FA57" i="6"/>
  <c r="FA25" i="6"/>
  <c r="EZ59" i="6"/>
  <c r="EZ27" i="6"/>
  <c r="FA98" i="6"/>
  <c r="FA141" i="6"/>
  <c r="EZ56" i="6"/>
  <c r="EZ62" i="6"/>
  <c r="FA149" i="6"/>
  <c r="EZ147" i="6"/>
  <c r="EZ107" i="6"/>
  <c r="FA22" i="6"/>
  <c r="EW65" i="6"/>
  <c r="EW19" i="6"/>
  <c r="EV55" i="6"/>
  <c r="EV23" i="6"/>
  <c r="EW96" i="6"/>
  <c r="EV24" i="6"/>
  <c r="EV50" i="6"/>
  <c r="EW66" i="6"/>
  <c r="EW14" i="6"/>
  <c r="EY150" i="6"/>
  <c r="EX130" i="6"/>
  <c r="EY88" i="6"/>
  <c r="EX41" i="6"/>
  <c r="EY142" i="6"/>
  <c r="EY90" i="6"/>
  <c r="EX94" i="6"/>
  <c r="EY118" i="6"/>
  <c r="EY45" i="6"/>
  <c r="EY24" i="6"/>
  <c r="EX68" i="6"/>
  <c r="EX113" i="6"/>
  <c r="EY137" i="6"/>
  <c r="EX28" i="6"/>
  <c r="EY95" i="6"/>
  <c r="EX70" i="6"/>
  <c r="EM150" i="6"/>
  <c r="EL132" i="6"/>
  <c r="EM114" i="6"/>
  <c r="EL43" i="6"/>
  <c r="EL11" i="6"/>
  <c r="EM94" i="6"/>
  <c r="EL96" i="6"/>
  <c r="EM89" i="6"/>
  <c r="EM43" i="6"/>
  <c r="EM65" i="6"/>
  <c r="EL137" i="6"/>
  <c r="EL34" i="6"/>
  <c r="EL18" i="6"/>
  <c r="EL131" i="6"/>
  <c r="EK140" i="6"/>
  <c r="EJ128" i="6"/>
  <c r="EJ102" i="6"/>
  <c r="EK61" i="6"/>
  <c r="EK29" i="6"/>
  <c r="EJ63" i="6"/>
  <c r="EJ31" i="6"/>
  <c r="EK96" i="6"/>
  <c r="EJ62" i="6"/>
  <c r="EJ137" i="6"/>
  <c r="EJ107" i="6"/>
  <c r="EK70" i="6"/>
  <c r="FA142" i="6"/>
  <c r="EZ130" i="6"/>
  <c r="EZ102" i="6"/>
  <c r="FA63" i="6"/>
  <c r="FA31" i="6"/>
  <c r="EZ65" i="6"/>
  <c r="EZ33" i="6"/>
  <c r="FA96" i="6"/>
  <c r="EZ52" i="6"/>
  <c r="EZ141" i="6"/>
  <c r="EZ32" i="6"/>
  <c r="FA64" i="6"/>
  <c r="FA93" i="6"/>
  <c r="FA62" i="6"/>
  <c r="FA103" i="6"/>
  <c r="FA123" i="6"/>
  <c r="EZ42" i="6"/>
  <c r="FA139" i="6"/>
  <c r="FS150" i="6"/>
  <c r="FS118" i="6"/>
  <c r="FS90" i="6"/>
  <c r="FS41" i="6"/>
  <c r="FS68" i="6"/>
  <c r="FS48" i="6"/>
  <c r="FS117" i="6"/>
  <c r="FS38" i="6"/>
  <c r="FS18" i="6"/>
  <c r="FU106" i="6"/>
  <c r="FU57" i="6"/>
  <c r="FU25" i="6"/>
  <c r="FU89" i="6"/>
  <c r="FU109" i="6"/>
  <c r="FU135" i="6"/>
  <c r="FU95" i="6"/>
  <c r="GG128" i="6"/>
  <c r="GG92" i="6"/>
  <c r="GG55" i="6"/>
  <c r="GG32" i="6"/>
  <c r="GG13" i="6"/>
  <c r="GG91" i="6"/>
  <c r="GG66" i="6"/>
  <c r="GG111" i="6"/>
  <c r="GG135" i="6"/>
  <c r="FW118" i="6"/>
  <c r="FW69" i="6"/>
  <c r="FW37" i="6"/>
  <c r="FW93" i="6"/>
  <c r="FW101" i="6"/>
  <c r="FW64" i="6"/>
  <c r="FW22" i="6"/>
  <c r="FW147" i="6"/>
  <c r="FO124" i="6"/>
  <c r="FO94" i="6"/>
  <c r="FO45" i="6"/>
  <c r="FO13" i="6"/>
  <c r="FO36" i="6"/>
  <c r="FO133" i="6"/>
  <c r="FO48" i="6"/>
  <c r="FO46" i="6"/>
  <c r="FQ136" i="6"/>
  <c r="FQ71" i="6"/>
  <c r="FQ61" i="6"/>
  <c r="FQ39" i="6"/>
  <c r="FQ22" i="6"/>
  <c r="FQ50" i="6"/>
  <c r="FQ26" i="6"/>
  <c r="FS148" i="6"/>
  <c r="FS116" i="6"/>
  <c r="FS71" i="6"/>
  <c r="FS39" i="6"/>
  <c r="FS56" i="6"/>
  <c r="FS149" i="6"/>
  <c r="FU112" i="6"/>
  <c r="FU96" i="6"/>
  <c r="FU47" i="6"/>
  <c r="FU15" i="6"/>
  <c r="FU101" i="6"/>
  <c r="FU12" i="6"/>
  <c r="FU143" i="6"/>
  <c r="GG150" i="6"/>
  <c r="GG118" i="6"/>
  <c r="GG88" i="6"/>
  <c r="GG64" i="6"/>
  <c r="GG48" i="6"/>
  <c r="GG27" i="6"/>
  <c r="GG68" i="6"/>
  <c r="GG147" i="6"/>
  <c r="GG70" i="6"/>
  <c r="FW140" i="6"/>
  <c r="FW108" i="6"/>
  <c r="FW59" i="6"/>
  <c r="FW27" i="6"/>
  <c r="FW24" i="6"/>
  <c r="FO122" i="6"/>
  <c r="FO92" i="6"/>
  <c r="FO43" i="6"/>
  <c r="FO11" i="6"/>
  <c r="FO52" i="6"/>
  <c r="FO89" i="6"/>
  <c r="FO28" i="6"/>
  <c r="FO38" i="6"/>
  <c r="FO58" i="6"/>
  <c r="FQ126" i="6"/>
  <c r="FQ150" i="6"/>
  <c r="FQ110" i="6"/>
  <c r="FQ55" i="6"/>
  <c r="FQ31" i="6"/>
  <c r="EL105" i="6"/>
  <c r="EM127" i="6"/>
  <c r="EM34" i="6"/>
  <c r="EL139" i="6"/>
  <c r="EK128" i="6"/>
  <c r="EJ148" i="6"/>
  <c r="EJ116" i="6"/>
  <c r="EJ90" i="6"/>
  <c r="EK49" i="6"/>
  <c r="EK17" i="6"/>
  <c r="EJ51" i="6"/>
  <c r="EJ19" i="6"/>
  <c r="EK108" i="6"/>
  <c r="EK117" i="6"/>
  <c r="EJ131" i="6"/>
  <c r="EJ38" i="6"/>
  <c r="EK58" i="6"/>
  <c r="EK139" i="6"/>
  <c r="FA130" i="6"/>
  <c r="FA150" i="6"/>
  <c r="EZ118" i="6"/>
  <c r="EZ90" i="6"/>
  <c r="FA51" i="6"/>
  <c r="FA19" i="6"/>
  <c r="EZ53" i="6"/>
  <c r="EZ21" i="6"/>
  <c r="FA108" i="6"/>
  <c r="EZ129" i="6"/>
  <c r="FA20" i="6"/>
  <c r="EZ60" i="6"/>
  <c r="FA121" i="6"/>
  <c r="EZ143" i="6"/>
  <c r="FA111" i="6"/>
  <c r="EZ70" i="6"/>
  <c r="EW21" i="6"/>
  <c r="EV57" i="6"/>
  <c r="EV25" i="6"/>
  <c r="EW104" i="6"/>
  <c r="EV113" i="6"/>
  <c r="EW93" i="6"/>
  <c r="EW30" i="6"/>
  <c r="EW70" i="6"/>
  <c r="EV107" i="6"/>
  <c r="EX148" i="6"/>
  <c r="EX116" i="6"/>
  <c r="EX59" i="6"/>
  <c r="EX27" i="6"/>
  <c r="EY108" i="6"/>
  <c r="EY116" i="6"/>
  <c r="EY99" i="6"/>
  <c r="EY57" i="6"/>
  <c r="EY36" i="6"/>
  <c r="EY17" i="6"/>
  <c r="EX129" i="6"/>
  <c r="EY119" i="6"/>
  <c r="EY129" i="6"/>
  <c r="EX60" i="6"/>
  <c r="EY54" i="6"/>
  <c r="EY115" i="6"/>
  <c r="EX14" i="6"/>
  <c r="EY42" i="6"/>
  <c r="EL150" i="6"/>
  <c r="EL118" i="6"/>
  <c r="EL61" i="6"/>
  <c r="EL29" i="6"/>
  <c r="EM116" i="6"/>
  <c r="EM126" i="6"/>
  <c r="EM120" i="6"/>
  <c r="EM56" i="6"/>
  <c r="EM27" i="6"/>
  <c r="EL97" i="6"/>
  <c r="EM145" i="6"/>
  <c r="EM137" i="6"/>
  <c r="EL62" i="6"/>
  <c r="EL10" i="6"/>
  <c r="EM10" i="6"/>
  <c r="EM131" i="6"/>
  <c r="EM50" i="6"/>
  <c r="EK118" i="6"/>
  <c r="EJ138" i="6"/>
  <c r="EK71" i="6"/>
  <c r="EK39" i="6"/>
  <c r="EK88" i="6"/>
  <c r="EJ41" i="6"/>
  <c r="EJ147" i="6"/>
  <c r="EK143" i="6"/>
  <c r="EJ18" i="6"/>
  <c r="FA128" i="6"/>
  <c r="EZ148" i="6"/>
  <c r="EZ116" i="6"/>
  <c r="FA73" i="6"/>
  <c r="FA49" i="6"/>
  <c r="FA17" i="6"/>
  <c r="EZ51" i="6"/>
  <c r="EZ19" i="6"/>
  <c r="FA100" i="6"/>
  <c r="EZ109" i="6"/>
  <c r="EZ20" i="6"/>
  <c r="EZ105" i="6"/>
  <c r="FA145" i="6"/>
  <c r="EZ135" i="6"/>
  <c r="FA18" i="6"/>
  <c r="EW49" i="6"/>
  <c r="EW11" i="6"/>
  <c r="EV47" i="6"/>
  <c r="EV15" i="6"/>
  <c r="EW90" i="6"/>
  <c r="EV101" i="6"/>
  <c r="EW10" i="6"/>
  <c r="EV139" i="6"/>
  <c r="EW42" i="6"/>
  <c r="EW139" i="6"/>
  <c r="EX122" i="6"/>
  <c r="EX65" i="6"/>
  <c r="EX33" i="6"/>
  <c r="EY122" i="6"/>
  <c r="EY140" i="6"/>
  <c r="EY126" i="6"/>
  <c r="EY61" i="6"/>
  <c r="EY40" i="6"/>
  <c r="EY13" i="6"/>
  <c r="EX12" i="6"/>
  <c r="EX91" i="6"/>
  <c r="EY46" i="6"/>
  <c r="EX54" i="6"/>
  <c r="EX107" i="6"/>
  <c r="EL124" i="6"/>
  <c r="EL67" i="6"/>
  <c r="EL35" i="6"/>
  <c r="EM140" i="6"/>
  <c r="EM136" i="6"/>
  <c r="EM73" i="6"/>
  <c r="EM31" i="6"/>
  <c r="EM37" i="6"/>
  <c r="EL119" i="6"/>
  <c r="EM149" i="6"/>
  <c r="EL93" i="6"/>
  <c r="EL135" i="6"/>
  <c r="EL58" i="6"/>
  <c r="EM123" i="6"/>
  <c r="EK132" i="6"/>
  <c r="EJ120" i="6"/>
  <c r="EJ94" i="6"/>
  <c r="EK53" i="6"/>
  <c r="EK21" i="6"/>
  <c r="EJ55" i="6"/>
  <c r="EJ23" i="6"/>
  <c r="EK90" i="6"/>
  <c r="EJ145" i="6"/>
  <c r="EK125" i="6"/>
  <c r="EJ103" i="6"/>
  <c r="EJ135" i="6"/>
  <c r="EK111" i="6"/>
  <c r="EK54" i="6"/>
  <c r="FA134" i="6"/>
  <c r="EZ122" i="6"/>
  <c r="EZ94" i="6"/>
  <c r="FA55" i="6"/>
  <c r="FA23" i="6"/>
  <c r="EZ57" i="6"/>
  <c r="EZ25" i="6"/>
  <c r="FA90" i="6"/>
  <c r="EZ64" i="6"/>
  <c r="EZ133" i="6"/>
  <c r="EZ28" i="6"/>
  <c r="EZ99" i="6"/>
  <c r="FA44" i="6"/>
  <c r="EZ103" i="6"/>
  <c r="FA34" i="6"/>
  <c r="EZ22" i="6"/>
  <c r="FS142" i="6"/>
  <c r="FS88" i="6"/>
  <c r="FS65" i="6"/>
  <c r="FS33" i="6"/>
  <c r="FS30" i="6"/>
  <c r="FS121" i="6"/>
  <c r="FS99" i="6"/>
  <c r="FS147" i="6"/>
  <c r="FU120" i="6"/>
  <c r="FU98" i="6"/>
  <c r="FU49" i="6"/>
  <c r="FU17" i="6"/>
  <c r="FU118" i="6"/>
  <c r="FU137" i="6"/>
  <c r="FU42" i="6"/>
  <c r="FU54" i="6"/>
  <c r="GG120" i="6"/>
  <c r="GG65" i="6"/>
  <c r="GG49" i="6"/>
  <c r="GG28" i="6"/>
  <c r="GG141" i="6"/>
  <c r="GG105" i="6"/>
  <c r="GG95" i="6"/>
  <c r="GG103" i="6"/>
  <c r="FW142" i="6"/>
  <c r="FW110" i="6"/>
  <c r="FW61" i="6"/>
  <c r="FW29" i="6"/>
  <c r="FW109" i="6"/>
  <c r="FW97" i="6"/>
  <c r="FW12" i="6"/>
  <c r="FW95" i="6"/>
  <c r="FO148" i="6"/>
  <c r="FO116" i="6"/>
  <c r="FO69" i="6"/>
  <c r="FO37" i="6"/>
  <c r="FO141" i="6"/>
  <c r="FO113" i="6"/>
  <c r="FO16" i="6"/>
  <c r="FO54" i="6"/>
  <c r="FQ128" i="6"/>
  <c r="FQ64" i="6"/>
  <c r="FQ56" i="6"/>
  <c r="FQ23" i="6"/>
  <c r="FQ91" i="6"/>
  <c r="FQ115" i="6"/>
  <c r="FS140" i="6"/>
  <c r="FS73" i="6"/>
  <c r="FS63" i="6"/>
  <c r="FS31" i="6"/>
  <c r="FS62" i="6"/>
  <c r="FS95" i="6"/>
  <c r="FU146" i="6"/>
  <c r="FU71" i="6"/>
  <c r="FU39" i="6"/>
  <c r="FU148" i="6"/>
  <c r="FU121" i="6"/>
  <c r="FU56" i="6"/>
  <c r="FU103" i="6"/>
  <c r="FU127" i="6"/>
  <c r="GG142" i="6"/>
  <c r="GG96" i="6"/>
  <c r="GG94" i="6"/>
  <c r="GG43" i="6"/>
  <c r="GG17" i="6"/>
  <c r="GG87" i="6"/>
  <c r="FW132" i="6"/>
  <c r="FW100" i="6"/>
  <c r="FW51" i="6"/>
  <c r="FW19" i="6"/>
  <c r="FW36" i="6"/>
  <c r="FW87" i="6"/>
  <c r="FW139" i="6"/>
  <c r="FW111" i="6"/>
  <c r="FO146" i="6"/>
  <c r="FO114" i="6"/>
  <c r="FO67" i="6"/>
  <c r="FO35" i="6"/>
  <c r="FO145" i="6"/>
  <c r="FO149" i="6"/>
  <c r="FO135" i="6"/>
  <c r="FQ118" i="6"/>
  <c r="FQ96" i="6"/>
  <c r="FQ48" i="6"/>
  <c r="FQ27" i="6"/>
  <c r="FQ109" i="6"/>
  <c r="FQ87" i="6"/>
  <c r="FQ72" i="6"/>
  <c r="FQ38" i="6"/>
  <c r="FQ131" i="6"/>
  <c r="FS130" i="6"/>
  <c r="FS102" i="6"/>
  <c r="FS53" i="6"/>
  <c r="FS21" i="6"/>
  <c r="FS145" i="6"/>
  <c r="FS131" i="6"/>
  <c r="FS135" i="6"/>
  <c r="FU138" i="6"/>
  <c r="FU69" i="6"/>
  <c r="FU37" i="6"/>
  <c r="FU140" i="6"/>
  <c r="FU16" i="6"/>
  <c r="FU139" i="6"/>
  <c r="GG140" i="6"/>
  <c r="GG117" i="6"/>
  <c r="GG62" i="6"/>
  <c r="GG41" i="6"/>
  <c r="GG16" i="6"/>
  <c r="GG123" i="6"/>
  <c r="GG115" i="6"/>
  <c r="GG131" i="6"/>
  <c r="FW150" i="6"/>
  <c r="FW130" i="6"/>
  <c r="FW98" i="6"/>
  <c r="FW49" i="6"/>
  <c r="FW17" i="6"/>
  <c r="FW89" i="6"/>
  <c r="FW60" i="6"/>
  <c r="FW50" i="6"/>
  <c r="FW14" i="6"/>
  <c r="FO136" i="6"/>
  <c r="FO106" i="6"/>
  <c r="FO57" i="6"/>
  <c r="FO25" i="6"/>
  <c r="FO125" i="6"/>
  <c r="FO139" i="6"/>
  <c r="FQ140" i="6"/>
  <c r="FQ100" i="6"/>
  <c r="FQ63" i="6"/>
  <c r="FQ41" i="6"/>
  <c r="FQ19" i="6"/>
  <c r="FQ129" i="6"/>
  <c r="FQ10" i="6"/>
  <c r="FQ14" i="6"/>
  <c r="FS144" i="6"/>
  <c r="FS112" i="6"/>
  <c r="FS67" i="6"/>
  <c r="FS35" i="6"/>
  <c r="FS87" i="6"/>
  <c r="FS42" i="6"/>
  <c r="FS50" i="6"/>
  <c r="FU128" i="6"/>
  <c r="FU100" i="6"/>
  <c r="FU51" i="6"/>
  <c r="FU19" i="6"/>
  <c r="FU91" i="6"/>
  <c r="FU129" i="6"/>
  <c r="FU62" i="6"/>
  <c r="FU26" i="6"/>
  <c r="FU18" i="6"/>
  <c r="FU10" i="6"/>
  <c r="GG122" i="6"/>
  <c r="GG133" i="6"/>
  <c r="GG67" i="6"/>
  <c r="GG51" i="6"/>
  <c r="GG29" i="6"/>
  <c r="GG97" i="6"/>
  <c r="GG119" i="6"/>
  <c r="GG99" i="6"/>
  <c r="GG127" i="6"/>
  <c r="GG50" i="6"/>
  <c r="FW144" i="6"/>
  <c r="FW112" i="6"/>
  <c r="FW63" i="6"/>
  <c r="FW31" i="6"/>
  <c r="FW129" i="6"/>
  <c r="FW54" i="6"/>
  <c r="FW34" i="6"/>
  <c r="FO134" i="6"/>
  <c r="FO104" i="6"/>
  <c r="FO55" i="6"/>
  <c r="FO23" i="6"/>
  <c r="FO109" i="6"/>
  <c r="FO87" i="6"/>
  <c r="FO72" i="6"/>
  <c r="FO137" i="6"/>
  <c r="FO95" i="6"/>
  <c r="FO66" i="6"/>
  <c r="FQ138" i="6"/>
  <c r="FQ92" i="6"/>
  <c r="FQ62" i="6"/>
  <c r="FQ40" i="6"/>
  <c r="FQ20" i="6"/>
  <c r="FQ149" i="6"/>
  <c r="FQ107" i="6"/>
  <c r="FQ139" i="6"/>
  <c r="GA128" i="6"/>
  <c r="GA100" i="6"/>
  <c r="GA51" i="6"/>
  <c r="GA19" i="6"/>
  <c r="GA36" i="6"/>
  <c r="GA133" i="6"/>
  <c r="GA30" i="6"/>
  <c r="GA54" i="6"/>
  <c r="GA38" i="6"/>
  <c r="GC98" i="6"/>
  <c r="GC49" i="6"/>
  <c r="GC17" i="6"/>
  <c r="GC119" i="6"/>
  <c r="GC62" i="6"/>
  <c r="GC46" i="6"/>
  <c r="GE120" i="6"/>
  <c r="GE71" i="6"/>
  <c r="GE39" i="6"/>
  <c r="GE73" i="6"/>
  <c r="GE62" i="6"/>
  <c r="GE40" i="6"/>
  <c r="GE139" i="6"/>
  <c r="FY128" i="6"/>
  <c r="FY100" i="6"/>
  <c r="FY49" i="6"/>
  <c r="FY23" i="6"/>
  <c r="FY131" i="6"/>
  <c r="GA134" i="6"/>
  <c r="GA106" i="6"/>
  <c r="GA57" i="6"/>
  <c r="GA25" i="6"/>
  <c r="GA87" i="6"/>
  <c r="GA117" i="6"/>
  <c r="GA22" i="6"/>
  <c r="GA66" i="6"/>
  <c r="GA107" i="6"/>
  <c r="GC146" i="6"/>
  <c r="GC116" i="6"/>
  <c r="GC63" i="6"/>
  <c r="GC31" i="6"/>
  <c r="GC91" i="6"/>
  <c r="GC109" i="6"/>
  <c r="GC121" i="6"/>
  <c r="GC10" i="6"/>
  <c r="GE126" i="6"/>
  <c r="GE94" i="6"/>
  <c r="GE45" i="6"/>
  <c r="GE13" i="6"/>
  <c r="GE97" i="6"/>
  <c r="GE99" i="6"/>
  <c r="GE109" i="6"/>
  <c r="GE28" i="6"/>
  <c r="GE10" i="6"/>
  <c r="GE131" i="6"/>
  <c r="FY134" i="6"/>
  <c r="FY98" i="6"/>
  <c r="FY55" i="6"/>
  <c r="FY31" i="6"/>
  <c r="FY71" i="6"/>
  <c r="FY10" i="6"/>
  <c r="FQ111" i="6"/>
  <c r="FQ135" i="6"/>
  <c r="FQ95" i="6"/>
  <c r="FS122" i="6"/>
  <c r="FS94" i="6"/>
  <c r="FS45" i="6"/>
  <c r="FS13" i="6"/>
  <c r="FS36" i="6"/>
  <c r="FS44" i="6"/>
  <c r="FS32" i="6"/>
  <c r="FS93" i="6"/>
  <c r="FS91" i="6"/>
  <c r="FS22" i="6"/>
  <c r="FS10" i="6"/>
  <c r="FS34" i="6"/>
  <c r="FU150" i="6"/>
  <c r="FU110" i="6"/>
  <c r="FU61" i="6"/>
  <c r="FU29" i="6"/>
  <c r="FU126" i="6"/>
  <c r="FU119" i="6"/>
  <c r="FU113" i="6"/>
  <c r="FU32" i="6"/>
  <c r="FU107" i="6"/>
  <c r="GG132" i="6"/>
  <c r="GG108" i="6"/>
  <c r="GG57" i="6"/>
  <c r="GG35" i="6"/>
  <c r="GG20" i="6"/>
  <c r="GG113" i="6"/>
  <c r="GG34" i="6"/>
  <c r="FW122" i="6"/>
  <c r="FW90" i="6"/>
  <c r="FW41" i="6"/>
  <c r="FW73" i="6"/>
  <c r="FW145" i="6"/>
  <c r="FW131" i="6"/>
  <c r="FW135" i="6"/>
  <c r="FW115" i="6"/>
  <c r="FO128" i="6"/>
  <c r="FO98" i="6"/>
  <c r="FO49" i="6"/>
  <c r="FO17" i="6"/>
  <c r="FO62" i="6"/>
  <c r="FO70" i="6"/>
  <c r="FO103" i="6"/>
  <c r="FQ132" i="6"/>
  <c r="FQ67" i="6"/>
  <c r="FQ59" i="6"/>
  <c r="FQ35" i="6"/>
  <c r="FQ13" i="6"/>
  <c r="FS136" i="6"/>
  <c r="FS108" i="6"/>
  <c r="FS59" i="6"/>
  <c r="FS27" i="6"/>
  <c r="FS119" i="6"/>
  <c r="FS137" i="6"/>
  <c r="FS123" i="6"/>
  <c r="FS115" i="6"/>
  <c r="FU73" i="6"/>
  <c r="FU92" i="6"/>
  <c r="FU43" i="6"/>
  <c r="FU11" i="6"/>
  <c r="FU97" i="6"/>
  <c r="FU52" i="6"/>
  <c r="FU44" i="6"/>
  <c r="FU50" i="6"/>
  <c r="FU131" i="6"/>
  <c r="GG146" i="6"/>
  <c r="GG114" i="6"/>
  <c r="GG125" i="6"/>
  <c r="GG110" i="6"/>
  <c r="GG45" i="6"/>
  <c r="GG24" i="6"/>
  <c r="GG145" i="6"/>
  <c r="GG10" i="6"/>
  <c r="FW136" i="6"/>
  <c r="FW104" i="6"/>
  <c r="FW55" i="6"/>
  <c r="FW23" i="6"/>
  <c r="FW72" i="6"/>
  <c r="FW16" i="6"/>
  <c r="FW123" i="6"/>
  <c r="FW26" i="6"/>
  <c r="GX74" i="6"/>
  <c r="FO126" i="6"/>
  <c r="FO96" i="6"/>
  <c r="FO47" i="6"/>
  <c r="FO15" i="6"/>
  <c r="FO129" i="6"/>
  <c r="FO117" i="6"/>
  <c r="FO18" i="6"/>
  <c r="FO34" i="6"/>
  <c r="FQ130" i="6"/>
  <c r="FQ137" i="6"/>
  <c r="FQ65" i="6"/>
  <c r="FQ57" i="6"/>
  <c r="FQ33" i="6"/>
  <c r="FQ58" i="6"/>
  <c r="FQ46" i="6"/>
  <c r="GA120" i="6"/>
  <c r="GA92" i="6"/>
  <c r="GA43" i="6"/>
  <c r="GA11" i="6"/>
  <c r="GA109" i="6"/>
  <c r="GA16" i="6"/>
  <c r="GA147" i="6"/>
  <c r="GC120" i="6"/>
  <c r="GC90" i="6"/>
  <c r="GC41" i="6"/>
  <c r="GC142" i="6"/>
  <c r="GC16" i="6"/>
  <c r="GC34" i="6"/>
  <c r="GC95" i="6"/>
  <c r="GE144" i="6"/>
  <c r="GE112" i="6"/>
  <c r="GE63" i="6"/>
  <c r="GE31" i="6"/>
  <c r="GE36" i="6"/>
  <c r="GE103" i="6"/>
  <c r="GE18" i="6"/>
  <c r="FY120" i="6"/>
  <c r="FY73" i="6"/>
  <c r="FY67" i="6"/>
  <c r="FY44" i="6"/>
  <c r="FY11" i="6"/>
  <c r="FY129" i="6"/>
  <c r="FY105" i="6"/>
  <c r="FY149" i="6"/>
  <c r="FY107" i="6"/>
  <c r="GA126" i="6"/>
  <c r="GA98" i="6"/>
  <c r="GA49" i="6"/>
  <c r="GA17" i="6"/>
  <c r="GA52" i="6"/>
  <c r="GA89" i="6"/>
  <c r="GA58" i="6"/>
  <c r="GA14" i="6"/>
  <c r="GC114" i="6"/>
  <c r="GC104" i="6"/>
  <c r="GC55" i="6"/>
  <c r="GC23" i="6"/>
  <c r="GC105" i="6"/>
  <c r="GC113" i="6"/>
  <c r="GC22" i="6"/>
  <c r="GC135" i="6"/>
  <c r="GE118" i="6"/>
  <c r="GE69" i="6"/>
  <c r="GE37" i="6"/>
  <c r="GE87" i="6"/>
  <c r="GE64" i="6"/>
  <c r="GE66" i="6"/>
  <c r="GE95" i="6"/>
  <c r="FY126" i="6"/>
  <c r="FY92" i="6"/>
  <c r="FY48" i="6"/>
  <c r="FY27" i="6"/>
  <c r="FY46" i="6"/>
  <c r="GR74" i="6"/>
  <c r="FQ70" i="6"/>
  <c r="FQ66" i="6"/>
  <c r="FQ147" i="6"/>
  <c r="FS146" i="6"/>
  <c r="FS114" i="6"/>
  <c r="FS69" i="6"/>
  <c r="FS37" i="6"/>
  <c r="FS109" i="6"/>
  <c r="FS133" i="6"/>
  <c r="FS64" i="6"/>
  <c r="FS26" i="6"/>
  <c r="FS58" i="6"/>
  <c r="FU136" i="6"/>
  <c r="FU102" i="6"/>
  <c r="FU53" i="6"/>
  <c r="FU21" i="6"/>
  <c r="FU99" i="6"/>
  <c r="FU40" i="6"/>
  <c r="FU14" i="6"/>
  <c r="FU70" i="6"/>
  <c r="FU46" i="6"/>
  <c r="GG124" i="6"/>
  <c r="GG69" i="6"/>
  <c r="GG52" i="6"/>
  <c r="GG30" i="6"/>
  <c r="GG11" i="6"/>
  <c r="GG137" i="6"/>
  <c r="GG26" i="6"/>
  <c r="GG58" i="6"/>
  <c r="FW146" i="6"/>
  <c r="FW114" i="6"/>
  <c r="FW65" i="6"/>
  <c r="FW33" i="6"/>
  <c r="FW117" i="6"/>
  <c r="FW66" i="6"/>
  <c r="FO120" i="6"/>
  <c r="FO90" i="6"/>
  <c r="FO41" i="6"/>
  <c r="FO73" i="6"/>
  <c r="FO68" i="6"/>
  <c r="FO91" i="6"/>
  <c r="FO99" i="6"/>
  <c r="FO30" i="6"/>
  <c r="FO14" i="6"/>
  <c r="FO50" i="6"/>
  <c r="FQ124" i="6"/>
  <c r="FQ145" i="6"/>
  <c r="FQ102" i="6"/>
  <c r="FQ53" i="6"/>
  <c r="FQ30" i="6"/>
  <c r="FQ125" i="6"/>
  <c r="FQ105" i="6"/>
  <c r="FQ127" i="6"/>
  <c r="FS128" i="6"/>
  <c r="FS100" i="6"/>
  <c r="FS51" i="6"/>
  <c r="FS19" i="6"/>
  <c r="FS89" i="6"/>
  <c r="FU130" i="6"/>
  <c r="FU67" i="6"/>
  <c r="FU35" i="6"/>
  <c r="FU132" i="6"/>
  <c r="FU48" i="6"/>
  <c r="FU111" i="6"/>
  <c r="FU147" i="6"/>
  <c r="GG138" i="6"/>
  <c r="GG106" i="6"/>
  <c r="GG61" i="6"/>
  <c r="GG39" i="6"/>
  <c r="GG15" i="6"/>
  <c r="FW128" i="6"/>
  <c r="FW96" i="6"/>
  <c r="FW47" i="6"/>
  <c r="FW15" i="6"/>
  <c r="FW68" i="6"/>
  <c r="FW40" i="6"/>
  <c r="FW10" i="6"/>
  <c r="FO118" i="6"/>
  <c r="FO71" i="6"/>
  <c r="FO39" i="6"/>
  <c r="FO88" i="6"/>
  <c r="FO119" i="6"/>
  <c r="FO93" i="6"/>
  <c r="FO101" i="6"/>
  <c r="FO64" i="6"/>
  <c r="FO123" i="6"/>
  <c r="FQ122" i="6"/>
  <c r="FQ121" i="6"/>
  <c r="FQ94" i="6"/>
  <c r="FQ51" i="6"/>
  <c r="FQ29" i="6"/>
  <c r="FQ119" i="6"/>
  <c r="FQ42" i="6"/>
  <c r="GA144" i="6"/>
  <c r="GA112" i="6"/>
  <c r="GA67" i="6"/>
  <c r="GA35" i="6"/>
  <c r="GA119" i="6"/>
  <c r="GA97" i="6"/>
  <c r="GA113" i="6"/>
  <c r="GA145" i="6"/>
  <c r="GA123" i="6"/>
  <c r="GA103" i="6"/>
  <c r="GC150" i="6"/>
  <c r="GC124" i="6"/>
  <c r="GC65" i="6"/>
  <c r="GC33" i="6"/>
  <c r="GC99" i="6"/>
  <c r="GC87" i="6"/>
  <c r="GC54" i="6"/>
  <c r="GC26" i="6"/>
  <c r="GE136" i="6"/>
  <c r="GE104" i="6"/>
  <c r="GE55" i="6"/>
  <c r="GE23" i="6"/>
  <c r="GE141" i="6"/>
  <c r="GE20" i="6"/>
  <c r="GE44" i="6"/>
  <c r="GE38" i="6"/>
  <c r="FY144" i="6"/>
  <c r="FY112" i="6"/>
  <c r="FY102" i="6"/>
  <c r="FY61" i="6"/>
  <c r="FY39" i="6"/>
  <c r="FY52" i="6"/>
  <c r="FY125" i="6"/>
  <c r="FY38" i="6"/>
  <c r="GA150" i="6"/>
  <c r="GA118" i="6"/>
  <c r="GA90" i="6"/>
  <c r="GA41" i="6"/>
  <c r="GA24" i="6"/>
  <c r="GC144" i="6"/>
  <c r="GC96" i="6"/>
  <c r="GC47" i="6"/>
  <c r="GC15" i="6"/>
  <c r="GC20" i="6"/>
  <c r="GC141" i="6"/>
  <c r="GC42" i="6"/>
  <c r="GE142" i="6"/>
  <c r="GE110" i="6"/>
  <c r="GE61" i="6"/>
  <c r="GE29" i="6"/>
  <c r="GE52" i="6"/>
  <c r="GE121" i="6"/>
  <c r="GE149" i="6"/>
  <c r="GE12" i="6"/>
  <c r="GE54" i="6"/>
  <c r="FY118" i="6"/>
  <c r="FY65" i="6"/>
  <c r="FY43" i="6"/>
  <c r="FY21" i="6"/>
  <c r="FY70" i="6"/>
  <c r="FQ103" i="6"/>
  <c r="FQ123" i="6"/>
  <c r="FS138" i="6"/>
  <c r="FS110" i="6"/>
  <c r="FS61" i="6"/>
  <c r="FS29" i="6"/>
  <c r="FS20" i="6"/>
  <c r="FS97" i="6"/>
  <c r="FS125" i="6"/>
  <c r="FS143" i="6"/>
  <c r="FS111" i="6"/>
  <c r="FU88" i="6"/>
  <c r="FU94" i="6"/>
  <c r="FU45" i="6"/>
  <c r="FU13" i="6"/>
  <c r="FU93" i="6"/>
  <c r="FU36" i="6"/>
  <c r="FU28" i="6"/>
  <c r="FU133" i="6"/>
  <c r="FU58" i="6"/>
  <c r="GG148" i="6"/>
  <c r="GG116" i="6"/>
  <c r="GG73" i="6"/>
  <c r="GG63" i="6"/>
  <c r="GG47" i="6"/>
  <c r="GG25" i="6"/>
  <c r="GG101" i="6"/>
  <c r="GG18" i="6"/>
  <c r="FW138" i="6"/>
  <c r="FW106" i="6"/>
  <c r="FW57" i="6"/>
  <c r="FW25" i="6"/>
  <c r="FW52" i="6"/>
  <c r="FW121" i="6"/>
  <c r="FW44" i="6"/>
  <c r="FO144" i="6"/>
  <c r="FO112" i="6"/>
  <c r="FO65" i="6"/>
  <c r="FO33" i="6"/>
  <c r="FO115" i="6"/>
  <c r="FO10" i="6"/>
  <c r="FQ148" i="6"/>
  <c r="FQ116" i="6"/>
  <c r="FQ88" i="6"/>
  <c r="FQ113" i="6"/>
  <c r="FQ47" i="6"/>
  <c r="FQ25" i="6"/>
  <c r="FQ54" i="6"/>
  <c r="FS120" i="6"/>
  <c r="FS92" i="6"/>
  <c r="FS43" i="6"/>
  <c r="FS11" i="6"/>
  <c r="FS52" i="6"/>
  <c r="FS60" i="6"/>
  <c r="FS40" i="6"/>
  <c r="FS105" i="6"/>
  <c r="FS70" i="6"/>
  <c r="FU108" i="6"/>
  <c r="FU59" i="6"/>
  <c r="FU27" i="6"/>
  <c r="FU105" i="6"/>
  <c r="FU20" i="6"/>
  <c r="FU141" i="6"/>
  <c r="FU145" i="6"/>
  <c r="FU64" i="6"/>
  <c r="FU34" i="6"/>
  <c r="GG130" i="6"/>
  <c r="GG100" i="6"/>
  <c r="GG56" i="6"/>
  <c r="GG33" i="6"/>
  <c r="GG19" i="6"/>
  <c r="GG129" i="6"/>
  <c r="GG89" i="6"/>
  <c r="GG143" i="6"/>
  <c r="GG22" i="6"/>
  <c r="FW120" i="6"/>
  <c r="FW71" i="6"/>
  <c r="FW39" i="6"/>
  <c r="FW88" i="6"/>
  <c r="FW91" i="6"/>
  <c r="FW99" i="6"/>
  <c r="FW62" i="6"/>
  <c r="FW56" i="6"/>
  <c r="FW46" i="6"/>
  <c r="FO142" i="6"/>
  <c r="FO63" i="6"/>
  <c r="FO31" i="6"/>
  <c r="FO32" i="6"/>
  <c r="FO131" i="6"/>
  <c r="FQ146" i="6"/>
  <c r="FQ114" i="6"/>
  <c r="FQ73" i="6"/>
  <c r="FQ106" i="6"/>
  <c r="FQ45" i="6"/>
  <c r="FQ17" i="6"/>
  <c r="FQ97" i="6"/>
  <c r="FQ99" i="6"/>
  <c r="FQ133" i="6"/>
  <c r="GA136" i="6"/>
  <c r="GA108" i="6"/>
  <c r="GA59" i="6"/>
  <c r="GA27" i="6"/>
  <c r="GA91" i="6"/>
  <c r="GA105" i="6"/>
  <c r="GA139" i="6"/>
  <c r="GC122" i="6"/>
  <c r="GC106" i="6"/>
  <c r="GC57" i="6"/>
  <c r="GC25" i="6"/>
  <c r="GC112" i="6"/>
  <c r="GC97" i="6"/>
  <c r="GC32" i="6"/>
  <c r="GC12" i="6"/>
  <c r="GC115" i="6"/>
  <c r="GE128" i="6"/>
  <c r="GE96" i="6"/>
  <c r="GE47" i="6"/>
  <c r="GE15" i="6"/>
  <c r="GE129" i="6"/>
  <c r="GE93" i="6"/>
  <c r="GE117" i="6"/>
  <c r="GE16" i="6"/>
  <c r="GE135" i="6"/>
  <c r="GE115" i="6"/>
  <c r="FY136" i="6"/>
  <c r="FY106" i="6"/>
  <c r="FY56" i="6"/>
  <c r="FY28" i="6"/>
  <c r="FY97" i="6"/>
  <c r="FY68" i="6"/>
  <c r="FY101" i="6"/>
  <c r="FY111" i="6"/>
  <c r="GA142" i="6"/>
  <c r="GA88" i="6"/>
  <c r="GA65" i="6"/>
  <c r="GA33" i="6"/>
  <c r="GA141" i="6"/>
  <c r="GA12" i="6"/>
  <c r="GA131" i="6"/>
  <c r="GC148" i="6"/>
  <c r="GC71" i="6"/>
  <c r="GC39" i="6"/>
  <c r="GC134" i="6"/>
  <c r="GC36" i="6"/>
  <c r="GC30" i="6"/>
  <c r="GE134" i="6"/>
  <c r="GE102" i="6"/>
  <c r="GE53" i="6"/>
  <c r="GE21" i="6"/>
  <c r="GE56" i="6"/>
  <c r="GE123" i="6"/>
  <c r="GE14" i="6"/>
  <c r="FY142" i="6"/>
  <c r="FY94" i="6"/>
  <c r="FY60" i="6"/>
  <c r="FY37" i="6"/>
  <c r="FY15" i="6"/>
  <c r="FY121" i="6"/>
  <c r="FY72" i="6"/>
  <c r="FY127" i="6"/>
  <c r="FY50" i="6"/>
  <c r="GA124" i="6"/>
  <c r="GA96" i="6"/>
  <c r="GA47" i="6"/>
  <c r="GA15" i="6"/>
  <c r="GA68" i="6"/>
  <c r="GA125" i="6"/>
  <c r="GA149" i="6"/>
  <c r="GA70" i="6"/>
  <c r="GA46" i="6"/>
  <c r="GA34" i="6"/>
  <c r="GC88" i="6"/>
  <c r="GC102" i="6"/>
  <c r="GC53" i="6"/>
  <c r="GC21" i="6"/>
  <c r="GC89" i="6"/>
  <c r="GC129" i="6"/>
  <c r="GC125" i="6"/>
  <c r="GC117" i="6"/>
  <c r="GC103" i="6"/>
  <c r="GC147" i="6"/>
  <c r="GE124" i="6"/>
  <c r="GE92" i="6"/>
  <c r="GE43" i="6"/>
  <c r="GE11" i="6"/>
  <c r="GE101" i="6"/>
  <c r="GE72" i="6"/>
  <c r="GE48" i="6"/>
  <c r="GE30" i="6"/>
  <c r="GE111" i="6"/>
  <c r="FY132" i="6"/>
  <c r="FY150" i="6"/>
  <c r="FY90" i="6"/>
  <c r="FY53" i="6"/>
  <c r="FY30" i="6"/>
  <c r="FY113" i="6"/>
  <c r="FY117" i="6"/>
  <c r="FY135" i="6"/>
  <c r="GA146" i="6"/>
  <c r="GA114" i="6"/>
  <c r="GA69" i="6"/>
  <c r="GA37" i="6"/>
  <c r="GA20" i="6"/>
  <c r="GA115" i="6"/>
  <c r="GC130" i="6"/>
  <c r="GC108" i="6"/>
  <c r="GC59" i="6"/>
  <c r="GC27" i="6"/>
  <c r="GC93" i="6"/>
  <c r="GC66" i="6"/>
  <c r="GC139" i="6"/>
  <c r="GE146" i="6"/>
  <c r="GE114" i="6"/>
  <c r="GE65" i="6"/>
  <c r="GE33" i="6"/>
  <c r="GE145" i="6"/>
  <c r="GE137" i="6"/>
  <c r="GE147" i="6"/>
  <c r="GE70" i="6"/>
  <c r="FY122" i="6"/>
  <c r="FY88" i="6"/>
  <c r="FY69" i="6"/>
  <c r="FY45" i="6"/>
  <c r="FY24" i="6"/>
  <c r="FY119" i="6"/>
  <c r="FY137" i="6"/>
  <c r="FY133" i="6"/>
  <c r="FY143" i="6"/>
  <c r="FY54" i="6"/>
  <c r="FY58" i="6"/>
  <c r="GA148" i="6"/>
  <c r="GA116" i="6"/>
  <c r="GA71" i="6"/>
  <c r="GA39" i="6"/>
  <c r="GA32" i="6"/>
  <c r="GA101" i="6"/>
  <c r="GA50" i="6"/>
  <c r="GA26" i="6"/>
  <c r="GC136" i="6"/>
  <c r="GC94" i="6"/>
  <c r="GC45" i="6"/>
  <c r="GC13" i="6"/>
  <c r="GC133" i="6"/>
  <c r="GC70" i="6"/>
  <c r="GC38" i="6"/>
  <c r="GE148" i="6"/>
  <c r="GE116" i="6"/>
  <c r="GE67" i="6"/>
  <c r="GE35" i="6"/>
  <c r="GE46" i="6"/>
  <c r="GE22" i="6"/>
  <c r="FY124" i="6"/>
  <c r="FY64" i="6"/>
  <c r="FY47" i="6"/>
  <c r="FY25" i="6"/>
  <c r="FY145" i="6"/>
  <c r="FY139" i="6"/>
  <c r="FY66" i="6"/>
  <c r="GA138" i="6"/>
  <c r="GA110" i="6"/>
  <c r="GA61" i="6"/>
  <c r="GA29" i="6"/>
  <c r="GA121" i="6"/>
  <c r="GA72" i="6"/>
  <c r="GA99" i="6"/>
  <c r="GA135" i="6"/>
  <c r="GA127" i="6"/>
  <c r="GC73" i="6"/>
  <c r="GC100" i="6"/>
  <c r="GC51" i="6"/>
  <c r="GC19" i="6"/>
  <c r="GC72" i="6"/>
  <c r="GC137" i="6"/>
  <c r="GC123" i="6"/>
  <c r="GC107" i="6"/>
  <c r="GE138" i="6"/>
  <c r="GE106" i="6"/>
  <c r="GE57" i="6"/>
  <c r="GE25" i="6"/>
  <c r="GE119" i="6"/>
  <c r="GE50" i="6"/>
  <c r="FY146" i="6"/>
  <c r="FY114" i="6"/>
  <c r="FY110" i="6"/>
  <c r="FY62" i="6"/>
  <c r="FY40" i="6"/>
  <c r="FY17" i="6"/>
  <c r="FY87" i="6"/>
  <c r="FY99" i="6"/>
  <c r="FY91" i="6"/>
  <c r="FY22" i="6"/>
  <c r="FY14" i="6"/>
  <c r="GA140" i="6"/>
  <c r="GA73" i="6"/>
  <c r="GA63" i="6"/>
  <c r="GA31" i="6"/>
  <c r="GA64" i="6"/>
  <c r="GA111" i="6"/>
  <c r="GA143" i="6"/>
  <c r="GC140" i="6"/>
  <c r="GC69" i="6"/>
  <c r="GC37" i="6"/>
  <c r="GC126" i="6"/>
  <c r="GC149" i="6"/>
  <c r="GC58" i="6"/>
  <c r="GE140" i="6"/>
  <c r="GE108" i="6"/>
  <c r="GE59" i="6"/>
  <c r="GE27" i="6"/>
  <c r="GE68" i="6"/>
  <c r="GE24" i="6"/>
  <c r="GE34" i="6"/>
  <c r="GE58" i="6"/>
  <c r="FY148" i="6"/>
  <c r="FY116" i="6"/>
  <c r="FY63" i="6"/>
  <c r="FY41" i="6"/>
  <c r="FY19" i="6"/>
  <c r="FY95" i="6"/>
  <c r="FY42" i="6"/>
  <c r="GA130" i="6"/>
  <c r="GA102" i="6"/>
  <c r="GA53" i="6"/>
  <c r="GA21" i="6"/>
  <c r="GA18" i="6"/>
  <c r="GA10" i="6"/>
  <c r="GC128" i="6"/>
  <c r="GC92" i="6"/>
  <c r="GC43" i="6"/>
  <c r="GC11" i="6"/>
  <c r="GC18" i="6"/>
  <c r="GC143" i="6"/>
  <c r="GC14" i="6"/>
  <c r="GE130" i="6"/>
  <c r="GE98" i="6"/>
  <c r="GE49" i="6"/>
  <c r="GE17" i="6"/>
  <c r="GE133" i="6"/>
  <c r="GE91" i="6"/>
  <c r="GE42" i="6"/>
  <c r="GE143" i="6"/>
  <c r="FY138" i="6"/>
  <c r="FY96" i="6"/>
  <c r="FY57" i="6"/>
  <c r="FY33" i="6"/>
  <c r="FY109" i="6"/>
  <c r="FY18" i="6"/>
  <c r="FY147" i="6"/>
  <c r="GA132" i="6"/>
  <c r="GA104" i="6"/>
  <c r="GA55" i="6"/>
  <c r="GA23" i="6"/>
  <c r="GA129" i="6"/>
  <c r="GA93" i="6"/>
  <c r="GA95" i="6"/>
  <c r="GC138" i="6"/>
  <c r="GC110" i="6"/>
  <c r="GC61" i="6"/>
  <c r="GC29" i="6"/>
  <c r="GC101" i="6"/>
  <c r="GC145" i="6"/>
  <c r="GC24" i="6"/>
  <c r="GC127" i="6"/>
  <c r="GC111" i="6"/>
  <c r="GE150" i="6"/>
  <c r="GE132" i="6"/>
  <c r="GE100" i="6"/>
  <c r="GE51" i="6"/>
  <c r="GE19" i="6"/>
  <c r="GE89" i="6"/>
  <c r="GE113" i="6"/>
  <c r="GE107" i="6"/>
  <c r="GE26" i="6"/>
  <c r="FY140" i="6"/>
  <c r="FY104" i="6"/>
  <c r="FY59" i="6"/>
  <c r="FY35" i="6"/>
  <c r="FY13" i="6"/>
  <c r="FY141" i="6"/>
  <c r="FY89" i="6"/>
  <c r="FY26" i="6"/>
  <c r="FY115" i="6"/>
  <c r="FY123" i="6"/>
  <c r="GA122" i="6"/>
  <c r="GA94" i="6"/>
  <c r="GA45" i="6"/>
  <c r="GA13" i="6"/>
  <c r="GA137" i="6"/>
  <c r="GA42" i="6"/>
  <c r="GC132" i="6"/>
  <c r="GC67" i="6"/>
  <c r="GC35" i="6"/>
  <c r="GC118" i="6"/>
  <c r="GC68" i="6"/>
  <c r="GC50" i="6"/>
  <c r="GC131" i="6"/>
  <c r="GE122" i="6"/>
  <c r="GE90" i="6"/>
  <c r="GE41" i="6"/>
  <c r="GE88" i="6"/>
  <c r="GE125" i="6"/>
  <c r="GE105" i="6"/>
  <c r="GE60" i="6"/>
  <c r="GE32" i="6"/>
  <c r="GE127" i="6"/>
  <c r="FY130" i="6"/>
  <c r="FY108" i="6"/>
  <c r="FY51" i="6"/>
  <c r="FY29" i="6"/>
  <c r="FY93" i="6"/>
  <c r="FY103" i="6"/>
  <c r="DW455" i="6" l="1"/>
  <c r="DW454" i="6"/>
  <c r="DV455" i="6"/>
  <c r="DV454" i="6"/>
  <c r="DW443" i="6"/>
  <c r="DW442" i="6"/>
  <c r="DV443" i="6"/>
  <c r="DV442" i="6"/>
  <c r="DW426" i="6"/>
  <c r="DW427" i="6"/>
  <c r="DV426" i="6"/>
  <c r="DV427" i="6"/>
  <c r="DW439" i="6"/>
  <c r="DW438" i="6"/>
  <c r="DV439" i="6"/>
  <c r="DV438" i="6"/>
  <c r="DW422" i="6"/>
  <c r="DW423" i="6"/>
  <c r="DV423" i="6"/>
  <c r="DV422" i="6"/>
  <c r="DW458" i="6"/>
  <c r="DW459" i="6"/>
  <c r="DV458" i="6"/>
  <c r="DV459" i="6"/>
  <c r="DW446" i="6"/>
  <c r="DW447" i="6"/>
  <c r="DV447" i="6"/>
  <c r="DV446" i="6"/>
  <c r="DW366" i="6"/>
  <c r="DW365" i="6"/>
  <c r="DV366" i="6"/>
  <c r="DV365" i="6"/>
  <c r="DW457" i="6"/>
  <c r="DW456" i="6"/>
  <c r="DV456" i="6"/>
  <c r="DV457" i="6"/>
  <c r="DW434" i="6"/>
  <c r="DW435" i="6"/>
  <c r="DV435" i="6"/>
  <c r="DV434" i="6"/>
  <c r="DW349" i="6"/>
  <c r="DW350" i="6"/>
  <c r="DV349" i="6"/>
  <c r="DV350" i="6"/>
  <c r="DW357" i="6"/>
  <c r="DW358" i="6"/>
  <c r="DV358" i="6"/>
  <c r="DV357" i="6"/>
  <c r="DW398" i="6"/>
  <c r="DW399" i="6"/>
  <c r="DV399" i="6"/>
  <c r="DV398" i="6"/>
  <c r="DW354" i="6"/>
  <c r="DW353" i="6"/>
  <c r="DV354" i="6"/>
  <c r="DV353" i="6"/>
  <c r="DW378" i="6"/>
  <c r="DW377" i="6"/>
  <c r="DV378" i="6"/>
  <c r="DV377" i="6"/>
  <c r="DW345" i="6"/>
  <c r="DW346" i="6"/>
  <c r="DV346" i="6"/>
  <c r="DV345" i="6"/>
  <c r="DW369" i="6"/>
  <c r="DW370" i="6"/>
  <c r="DV370" i="6"/>
  <c r="DV369" i="6"/>
  <c r="DW381" i="6"/>
  <c r="DW382" i="6"/>
  <c r="DV381" i="6"/>
  <c r="DV382" i="6"/>
  <c r="DW431" i="6"/>
  <c r="DW430" i="6"/>
  <c r="DV431" i="6"/>
  <c r="DV430" i="6"/>
  <c r="DW362" i="6"/>
  <c r="DW361" i="6"/>
  <c r="DV362" i="6"/>
  <c r="DV361" i="6"/>
  <c r="DW461" i="6"/>
  <c r="DW460" i="6"/>
  <c r="DV461" i="6"/>
  <c r="DV460" i="6"/>
  <c r="DM446" i="6"/>
  <c r="DA446" i="6"/>
  <c r="CO446" i="6"/>
  <c r="CC446" i="6"/>
  <c r="BQ446" i="6"/>
  <c r="BE446" i="6"/>
  <c r="AS446" i="6"/>
  <c r="AG446" i="6"/>
  <c r="U446" i="6"/>
  <c r="I446" i="6"/>
  <c r="DL446" i="6"/>
  <c r="CZ446" i="6"/>
  <c r="CN446" i="6"/>
  <c r="CB446" i="6"/>
  <c r="BP446" i="6"/>
  <c r="BD446" i="6"/>
  <c r="AR446" i="6"/>
  <c r="AF446" i="6"/>
  <c r="T446" i="6"/>
  <c r="H446" i="6"/>
  <c r="DK446" i="6"/>
  <c r="CY446" i="6"/>
  <c r="CM446" i="6"/>
  <c r="CA446" i="6"/>
  <c r="BO446" i="6"/>
  <c r="BC446" i="6"/>
  <c r="AQ446" i="6"/>
  <c r="AE446" i="6"/>
  <c r="S446" i="6"/>
  <c r="G446" i="6"/>
  <c r="DJ446" i="6"/>
  <c r="CX446" i="6"/>
  <c r="CL446" i="6"/>
  <c r="BZ446" i="6"/>
  <c r="BN446" i="6"/>
  <c r="BB446" i="6"/>
  <c r="AP446" i="6"/>
  <c r="AD446" i="6"/>
  <c r="R446" i="6"/>
  <c r="F446" i="6"/>
  <c r="DU446" i="6"/>
  <c r="DI446" i="6"/>
  <c r="CW446" i="6"/>
  <c r="CK446" i="6"/>
  <c r="BY446" i="6"/>
  <c r="BM446" i="6"/>
  <c r="BA446" i="6"/>
  <c r="AO446" i="6"/>
  <c r="AC446" i="6"/>
  <c r="Q446" i="6"/>
  <c r="E446" i="6"/>
  <c r="DT446" i="6"/>
  <c r="DH446" i="6"/>
  <c r="CV446" i="6"/>
  <c r="CJ446" i="6"/>
  <c r="BX446" i="6"/>
  <c r="BL446" i="6"/>
  <c r="AZ446" i="6"/>
  <c r="AN446" i="6"/>
  <c r="AB446" i="6"/>
  <c r="P446" i="6"/>
  <c r="D446" i="6"/>
  <c r="DS446" i="6"/>
  <c r="DG446" i="6"/>
  <c r="CU446" i="6"/>
  <c r="CI446" i="6"/>
  <c r="BW446" i="6"/>
  <c r="BK446" i="6"/>
  <c r="AY446" i="6"/>
  <c r="AM446" i="6"/>
  <c r="AA446" i="6"/>
  <c r="O446" i="6"/>
  <c r="DR446" i="6"/>
  <c r="DF446" i="6"/>
  <c r="CT446" i="6"/>
  <c r="CH446" i="6"/>
  <c r="BV446" i="6"/>
  <c r="BJ446" i="6"/>
  <c r="AX446" i="6"/>
  <c r="AL446" i="6"/>
  <c r="Z446" i="6"/>
  <c r="N446" i="6"/>
  <c r="DQ446" i="6"/>
  <c r="DE446" i="6"/>
  <c r="CS446" i="6"/>
  <c r="CG446" i="6"/>
  <c r="BU446" i="6"/>
  <c r="BI446" i="6"/>
  <c r="AW446" i="6"/>
  <c r="AK446" i="6"/>
  <c r="Y446" i="6"/>
  <c r="M446" i="6"/>
  <c r="DP446" i="6"/>
  <c r="DD446" i="6"/>
  <c r="CR446" i="6"/>
  <c r="CF446" i="6"/>
  <c r="BT446" i="6"/>
  <c r="BH446" i="6"/>
  <c r="AV446" i="6"/>
  <c r="AJ446" i="6"/>
  <c r="X446" i="6"/>
  <c r="L446" i="6"/>
  <c r="DO446" i="6"/>
  <c r="DC446" i="6"/>
  <c r="CQ446" i="6"/>
  <c r="CE446" i="6"/>
  <c r="BS446" i="6"/>
  <c r="BG446" i="6"/>
  <c r="AU446" i="6"/>
  <c r="AI446" i="6"/>
  <c r="W446" i="6"/>
  <c r="K446" i="6"/>
  <c r="AT446" i="6"/>
  <c r="AH446" i="6"/>
  <c r="V446" i="6"/>
  <c r="J446" i="6"/>
  <c r="DN446" i="6"/>
  <c r="DB446" i="6"/>
  <c r="CP446" i="6"/>
  <c r="BR446" i="6"/>
  <c r="CD446" i="6"/>
  <c r="BF446" i="6"/>
  <c r="DT365" i="6"/>
  <c r="DH365" i="6"/>
  <c r="CV365" i="6"/>
  <c r="CJ365" i="6"/>
  <c r="BX365" i="6"/>
  <c r="BL365" i="6"/>
  <c r="AZ365" i="6"/>
  <c r="AN365" i="6"/>
  <c r="AB365" i="6"/>
  <c r="P365" i="6"/>
  <c r="D365" i="6"/>
  <c r="DS365" i="6"/>
  <c r="DG365" i="6"/>
  <c r="CU365" i="6"/>
  <c r="CI365" i="6"/>
  <c r="BW365" i="6"/>
  <c r="BK365" i="6"/>
  <c r="AY365" i="6"/>
  <c r="AM365" i="6"/>
  <c r="AA365" i="6"/>
  <c r="O365" i="6"/>
  <c r="DR365" i="6"/>
  <c r="DF365" i="6"/>
  <c r="CT365" i="6"/>
  <c r="CH365" i="6"/>
  <c r="BV365" i="6"/>
  <c r="BJ365" i="6"/>
  <c r="AX365" i="6"/>
  <c r="DQ365" i="6"/>
  <c r="DE365" i="6"/>
  <c r="CS365" i="6"/>
  <c r="CG365" i="6"/>
  <c r="BU365" i="6"/>
  <c r="BI365" i="6"/>
  <c r="AW365" i="6"/>
  <c r="AK365" i="6"/>
  <c r="Y365" i="6"/>
  <c r="M365" i="6"/>
  <c r="DP365" i="6"/>
  <c r="DD365" i="6"/>
  <c r="CR365" i="6"/>
  <c r="CF365" i="6"/>
  <c r="BT365" i="6"/>
  <c r="BH365" i="6"/>
  <c r="AV365" i="6"/>
  <c r="AJ365" i="6"/>
  <c r="X365" i="6"/>
  <c r="L365" i="6"/>
  <c r="DO365" i="6"/>
  <c r="DC365" i="6"/>
  <c r="CQ365" i="6"/>
  <c r="CE365" i="6"/>
  <c r="BS365" i="6"/>
  <c r="BG365" i="6"/>
  <c r="AU365" i="6"/>
  <c r="AI365" i="6"/>
  <c r="W365" i="6"/>
  <c r="K365" i="6"/>
  <c r="DN365" i="6"/>
  <c r="DB365" i="6"/>
  <c r="CP365" i="6"/>
  <c r="CD365" i="6"/>
  <c r="BR365" i="6"/>
  <c r="BF365" i="6"/>
  <c r="AT365" i="6"/>
  <c r="AH365" i="6"/>
  <c r="V365" i="6"/>
  <c r="J365" i="6"/>
  <c r="DA365" i="6"/>
  <c r="CA365" i="6"/>
  <c r="BA365" i="6"/>
  <c r="Z365" i="6"/>
  <c r="CZ365" i="6"/>
  <c r="BZ365" i="6"/>
  <c r="AS365" i="6"/>
  <c r="U365" i="6"/>
  <c r="CY365" i="6"/>
  <c r="BY365" i="6"/>
  <c r="AR365" i="6"/>
  <c r="T365" i="6"/>
  <c r="CX365" i="6"/>
  <c r="BQ365" i="6"/>
  <c r="AQ365" i="6"/>
  <c r="S365" i="6"/>
  <c r="CW365" i="6"/>
  <c r="BP365" i="6"/>
  <c r="AP365" i="6"/>
  <c r="R365" i="6"/>
  <c r="CO365" i="6"/>
  <c r="BO365" i="6"/>
  <c r="AO365" i="6"/>
  <c r="Q365" i="6"/>
  <c r="DU365" i="6"/>
  <c r="CN365" i="6"/>
  <c r="BN365" i="6"/>
  <c r="AL365" i="6"/>
  <c r="N365" i="6"/>
  <c r="DL365" i="6"/>
  <c r="CL365" i="6"/>
  <c r="BE365" i="6"/>
  <c r="AF365" i="6"/>
  <c r="H365" i="6"/>
  <c r="DI365" i="6"/>
  <c r="CB365" i="6"/>
  <c r="BB365" i="6"/>
  <c r="AC365" i="6"/>
  <c r="E365" i="6"/>
  <c r="CM365" i="6"/>
  <c r="CK365" i="6"/>
  <c r="CC365" i="6"/>
  <c r="BM365" i="6"/>
  <c r="BD365" i="6"/>
  <c r="BC365" i="6"/>
  <c r="AG365" i="6"/>
  <c r="AE365" i="6"/>
  <c r="AD365" i="6"/>
  <c r="DM365" i="6"/>
  <c r="I365" i="6"/>
  <c r="DJ365" i="6"/>
  <c r="F365" i="6"/>
  <c r="DK365" i="6"/>
  <c r="G365" i="6"/>
  <c r="DT456" i="6"/>
  <c r="DH456" i="6"/>
  <c r="CV456" i="6"/>
  <c r="CJ456" i="6"/>
  <c r="BX456" i="6"/>
  <c r="BL456" i="6"/>
  <c r="AZ456" i="6"/>
  <c r="AN456" i="6"/>
  <c r="AB456" i="6"/>
  <c r="P456" i="6"/>
  <c r="D456" i="6"/>
  <c r="DS456" i="6"/>
  <c r="DG456" i="6"/>
  <c r="CU456" i="6"/>
  <c r="CI456" i="6"/>
  <c r="BK456" i="6"/>
  <c r="AY456" i="6"/>
  <c r="AM456" i="6"/>
  <c r="AA456" i="6"/>
  <c r="O456" i="6"/>
  <c r="DR456" i="6"/>
  <c r="DF456" i="6"/>
  <c r="CT456" i="6"/>
  <c r="CH456" i="6"/>
  <c r="BV456" i="6"/>
  <c r="BJ456" i="6"/>
  <c r="AX456" i="6"/>
  <c r="AL456" i="6"/>
  <c r="Z456" i="6"/>
  <c r="N456" i="6"/>
  <c r="DQ456" i="6"/>
  <c r="DE456" i="6"/>
  <c r="CS456" i="6"/>
  <c r="CG456" i="6"/>
  <c r="BU456" i="6"/>
  <c r="BI456" i="6"/>
  <c r="AW456" i="6"/>
  <c r="AK456" i="6"/>
  <c r="Y456" i="6"/>
  <c r="M456" i="6"/>
  <c r="DP456" i="6"/>
  <c r="DD456" i="6"/>
  <c r="CR456" i="6"/>
  <c r="CF456" i="6"/>
  <c r="BT456" i="6"/>
  <c r="BH456" i="6"/>
  <c r="AV456" i="6"/>
  <c r="AJ456" i="6"/>
  <c r="X456" i="6"/>
  <c r="L456" i="6"/>
  <c r="DO456" i="6"/>
  <c r="DC456" i="6"/>
  <c r="CE456" i="6"/>
  <c r="BS456" i="6"/>
  <c r="BG456" i="6"/>
  <c r="AU456" i="6"/>
  <c r="AI456" i="6"/>
  <c r="W456" i="6"/>
  <c r="K456" i="6"/>
  <c r="DM456" i="6"/>
  <c r="DA456" i="6"/>
  <c r="CO456" i="6"/>
  <c r="CC456" i="6"/>
  <c r="BQ456" i="6"/>
  <c r="BE456" i="6"/>
  <c r="AS456" i="6"/>
  <c r="AG456" i="6"/>
  <c r="U456" i="6"/>
  <c r="I456" i="6"/>
  <c r="DL456" i="6"/>
  <c r="CZ456" i="6"/>
  <c r="CN456" i="6"/>
  <c r="CB456" i="6"/>
  <c r="BP456" i="6"/>
  <c r="BD456" i="6"/>
  <c r="AR456" i="6"/>
  <c r="AF456" i="6"/>
  <c r="T456" i="6"/>
  <c r="H456" i="6"/>
  <c r="DK456" i="6"/>
  <c r="CY456" i="6"/>
  <c r="CM456" i="6"/>
  <c r="CA456" i="6"/>
  <c r="BO456" i="6"/>
  <c r="BC456" i="6"/>
  <c r="AQ456" i="6"/>
  <c r="AE456" i="6"/>
  <c r="S456" i="6"/>
  <c r="G456" i="6"/>
  <c r="DJ456" i="6"/>
  <c r="CX456" i="6"/>
  <c r="CL456" i="6"/>
  <c r="BZ456" i="6"/>
  <c r="BN456" i="6"/>
  <c r="AP456" i="6"/>
  <c r="AD456" i="6"/>
  <c r="R456" i="6"/>
  <c r="F456" i="6"/>
  <c r="DU456" i="6"/>
  <c r="DI456" i="6"/>
  <c r="CW456" i="6"/>
  <c r="CK456" i="6"/>
  <c r="BY456" i="6"/>
  <c r="BM456" i="6"/>
  <c r="BA456" i="6"/>
  <c r="AO456" i="6"/>
  <c r="AC456" i="6"/>
  <c r="Q456" i="6"/>
  <c r="E456" i="6"/>
  <c r="BF456" i="6"/>
  <c r="AT456" i="6"/>
  <c r="AH456" i="6"/>
  <c r="V456" i="6"/>
  <c r="J456" i="6"/>
  <c r="DN456" i="6"/>
  <c r="DB456" i="6"/>
  <c r="CP456" i="6"/>
  <c r="CD456" i="6"/>
  <c r="BR456" i="6"/>
  <c r="DM434" i="6"/>
  <c r="DA434" i="6"/>
  <c r="CO434" i="6"/>
  <c r="CC434" i="6"/>
  <c r="BQ434" i="6"/>
  <c r="BE434" i="6"/>
  <c r="AS434" i="6"/>
  <c r="DL434" i="6"/>
  <c r="CZ434" i="6"/>
  <c r="CN434" i="6"/>
  <c r="CB434" i="6"/>
  <c r="BP434" i="6"/>
  <c r="BD434" i="6"/>
  <c r="AR434" i="6"/>
  <c r="AF434" i="6"/>
  <c r="T434" i="6"/>
  <c r="H434" i="6"/>
  <c r="DU434" i="6"/>
  <c r="DI434" i="6"/>
  <c r="CW434" i="6"/>
  <c r="CK434" i="6"/>
  <c r="BY434" i="6"/>
  <c r="BM434" i="6"/>
  <c r="BA434" i="6"/>
  <c r="AO434" i="6"/>
  <c r="AC434" i="6"/>
  <c r="DT434" i="6"/>
  <c r="DH434" i="6"/>
  <c r="CV434" i="6"/>
  <c r="CJ434" i="6"/>
  <c r="BX434" i="6"/>
  <c r="BL434" i="6"/>
  <c r="AZ434" i="6"/>
  <c r="AN434" i="6"/>
  <c r="AB434" i="6"/>
  <c r="DS434" i="6"/>
  <c r="DG434" i="6"/>
  <c r="CU434" i="6"/>
  <c r="CI434" i="6"/>
  <c r="BW434" i="6"/>
  <c r="BK434" i="6"/>
  <c r="DD434" i="6"/>
  <c r="CH434" i="6"/>
  <c r="BO434" i="6"/>
  <c r="AV434" i="6"/>
  <c r="AE434" i="6"/>
  <c r="P434" i="6"/>
  <c r="DC434" i="6"/>
  <c r="CG434" i="6"/>
  <c r="BN434" i="6"/>
  <c r="AU434" i="6"/>
  <c r="AD434" i="6"/>
  <c r="O434" i="6"/>
  <c r="DB434" i="6"/>
  <c r="CF434" i="6"/>
  <c r="BJ434" i="6"/>
  <c r="AT434" i="6"/>
  <c r="AA434" i="6"/>
  <c r="N434" i="6"/>
  <c r="DR434" i="6"/>
  <c r="CY434" i="6"/>
  <c r="CE434" i="6"/>
  <c r="BI434" i="6"/>
  <c r="AQ434" i="6"/>
  <c r="Z434" i="6"/>
  <c r="M434" i="6"/>
  <c r="DQ434" i="6"/>
  <c r="CX434" i="6"/>
  <c r="CD434" i="6"/>
  <c r="BH434" i="6"/>
  <c r="AP434" i="6"/>
  <c r="Y434" i="6"/>
  <c r="L434" i="6"/>
  <c r="DP434" i="6"/>
  <c r="CT434" i="6"/>
  <c r="CA434" i="6"/>
  <c r="BG434" i="6"/>
  <c r="AM434" i="6"/>
  <c r="X434" i="6"/>
  <c r="K434" i="6"/>
  <c r="DO434" i="6"/>
  <c r="CS434" i="6"/>
  <c r="BZ434" i="6"/>
  <c r="BF434" i="6"/>
  <c r="AL434" i="6"/>
  <c r="W434" i="6"/>
  <c r="J434" i="6"/>
  <c r="DN434" i="6"/>
  <c r="CR434" i="6"/>
  <c r="BV434" i="6"/>
  <c r="BC434" i="6"/>
  <c r="AK434" i="6"/>
  <c r="V434" i="6"/>
  <c r="I434" i="6"/>
  <c r="DK434" i="6"/>
  <c r="CQ434" i="6"/>
  <c r="BU434" i="6"/>
  <c r="BB434" i="6"/>
  <c r="AJ434" i="6"/>
  <c r="U434" i="6"/>
  <c r="G434" i="6"/>
  <c r="DF434" i="6"/>
  <c r="CM434" i="6"/>
  <c r="BS434" i="6"/>
  <c r="AX434" i="6"/>
  <c r="AH434" i="6"/>
  <c r="R434" i="6"/>
  <c r="E434" i="6"/>
  <c r="DJ434" i="6"/>
  <c r="F434" i="6"/>
  <c r="DE434" i="6"/>
  <c r="D434" i="6"/>
  <c r="CP434" i="6"/>
  <c r="CL434" i="6"/>
  <c r="BT434" i="6"/>
  <c r="BR434" i="6"/>
  <c r="AY434" i="6"/>
  <c r="AW434" i="6"/>
  <c r="AI434" i="6"/>
  <c r="AG434" i="6"/>
  <c r="Q434" i="6"/>
  <c r="S434" i="6"/>
  <c r="DU349" i="6"/>
  <c r="DI349" i="6"/>
  <c r="CW349" i="6"/>
  <c r="CK349" i="6"/>
  <c r="BY349" i="6"/>
  <c r="BM349" i="6"/>
  <c r="BA349" i="6"/>
  <c r="AO349" i="6"/>
  <c r="AC349" i="6"/>
  <c r="Q349" i="6"/>
  <c r="E349" i="6"/>
  <c r="DT349" i="6"/>
  <c r="DH349" i="6"/>
  <c r="CV349" i="6"/>
  <c r="CJ349" i="6"/>
  <c r="BX349" i="6"/>
  <c r="BL349" i="6"/>
  <c r="AZ349" i="6"/>
  <c r="AN349" i="6"/>
  <c r="AB349" i="6"/>
  <c r="P349" i="6"/>
  <c r="D349" i="6"/>
  <c r="DS349" i="6"/>
  <c r="DG349" i="6"/>
  <c r="CU349" i="6"/>
  <c r="CI349" i="6"/>
  <c r="BW349" i="6"/>
  <c r="BK349" i="6"/>
  <c r="AY349" i="6"/>
  <c r="AM349" i="6"/>
  <c r="AA349" i="6"/>
  <c r="O349" i="6"/>
  <c r="DR349" i="6"/>
  <c r="DF349" i="6"/>
  <c r="CT349" i="6"/>
  <c r="CH349" i="6"/>
  <c r="BV349" i="6"/>
  <c r="BJ349" i="6"/>
  <c r="AX349" i="6"/>
  <c r="AL349" i="6"/>
  <c r="Z349" i="6"/>
  <c r="N349" i="6"/>
  <c r="DQ349" i="6"/>
  <c r="DE349" i="6"/>
  <c r="CS349" i="6"/>
  <c r="CG349" i="6"/>
  <c r="BU349" i="6"/>
  <c r="BI349" i="6"/>
  <c r="AW349" i="6"/>
  <c r="AK349" i="6"/>
  <c r="Y349" i="6"/>
  <c r="M349" i="6"/>
  <c r="DP349" i="6"/>
  <c r="DD349" i="6"/>
  <c r="CR349" i="6"/>
  <c r="CF349" i="6"/>
  <c r="BT349" i="6"/>
  <c r="BH349" i="6"/>
  <c r="AV349" i="6"/>
  <c r="AJ349" i="6"/>
  <c r="X349" i="6"/>
  <c r="L349" i="6"/>
  <c r="DJ349" i="6"/>
  <c r="DB349" i="6"/>
  <c r="CD349" i="6"/>
  <c r="BF349" i="6"/>
  <c r="AH349" i="6"/>
  <c r="J349" i="6"/>
  <c r="DA349" i="6"/>
  <c r="CC349" i="6"/>
  <c r="BE349" i="6"/>
  <c r="AG349" i="6"/>
  <c r="I349" i="6"/>
  <c r="CZ349" i="6"/>
  <c r="CB349" i="6"/>
  <c r="BD349" i="6"/>
  <c r="AF349" i="6"/>
  <c r="H349" i="6"/>
  <c r="CY349" i="6"/>
  <c r="CA349" i="6"/>
  <c r="BC349" i="6"/>
  <c r="AE349" i="6"/>
  <c r="G349" i="6"/>
  <c r="CX349" i="6"/>
  <c r="BZ349" i="6"/>
  <c r="BB349" i="6"/>
  <c r="AD349" i="6"/>
  <c r="F349" i="6"/>
  <c r="CQ349" i="6"/>
  <c r="BS349" i="6"/>
  <c r="AU349" i="6"/>
  <c r="W349" i="6"/>
  <c r="DN349" i="6"/>
  <c r="CO349" i="6"/>
  <c r="BQ349" i="6"/>
  <c r="AS349" i="6"/>
  <c r="DM349" i="6"/>
  <c r="CN349" i="6"/>
  <c r="BP349" i="6"/>
  <c r="AR349" i="6"/>
  <c r="T349" i="6"/>
  <c r="DL349" i="6"/>
  <c r="CM349" i="6"/>
  <c r="BO349" i="6"/>
  <c r="AQ349" i="6"/>
  <c r="S349" i="6"/>
  <c r="DC349" i="6"/>
  <c r="CE349" i="6"/>
  <c r="BG349" i="6"/>
  <c r="AI349" i="6"/>
  <c r="K349" i="6"/>
  <c r="R349" i="6"/>
  <c r="DO349" i="6"/>
  <c r="DK349" i="6"/>
  <c r="CP349" i="6"/>
  <c r="CL349" i="6"/>
  <c r="BR349" i="6"/>
  <c r="BN349" i="6"/>
  <c r="AT349" i="6"/>
  <c r="AP349" i="6"/>
  <c r="V349" i="6"/>
  <c r="U349" i="6"/>
  <c r="DM357" i="6"/>
  <c r="DA357" i="6"/>
  <c r="CO357" i="6"/>
  <c r="CC357" i="6"/>
  <c r="BQ357" i="6"/>
  <c r="BE357" i="6"/>
  <c r="AS357" i="6"/>
  <c r="AG357" i="6"/>
  <c r="U357" i="6"/>
  <c r="I357" i="6"/>
  <c r="DL357" i="6"/>
  <c r="CZ357" i="6"/>
  <c r="CN357" i="6"/>
  <c r="CB357" i="6"/>
  <c r="BP357" i="6"/>
  <c r="BD357" i="6"/>
  <c r="AR357" i="6"/>
  <c r="AF357" i="6"/>
  <c r="T357" i="6"/>
  <c r="H357" i="6"/>
  <c r="DK357" i="6"/>
  <c r="CY357" i="6"/>
  <c r="CM357" i="6"/>
  <c r="CA357" i="6"/>
  <c r="BO357" i="6"/>
  <c r="BC357" i="6"/>
  <c r="AQ357" i="6"/>
  <c r="AE357" i="6"/>
  <c r="S357" i="6"/>
  <c r="G357" i="6"/>
  <c r="DJ357" i="6"/>
  <c r="CX357" i="6"/>
  <c r="CL357" i="6"/>
  <c r="BZ357" i="6"/>
  <c r="BN357" i="6"/>
  <c r="BB357" i="6"/>
  <c r="AP357" i="6"/>
  <c r="AD357" i="6"/>
  <c r="R357" i="6"/>
  <c r="F357" i="6"/>
  <c r="DU357" i="6"/>
  <c r="DI357" i="6"/>
  <c r="CW357" i="6"/>
  <c r="CK357" i="6"/>
  <c r="BY357" i="6"/>
  <c r="BM357" i="6"/>
  <c r="BA357" i="6"/>
  <c r="AO357" i="6"/>
  <c r="AC357" i="6"/>
  <c r="Q357" i="6"/>
  <c r="E357" i="6"/>
  <c r="DT357" i="6"/>
  <c r="DH357" i="6"/>
  <c r="CV357" i="6"/>
  <c r="CJ357" i="6"/>
  <c r="BX357" i="6"/>
  <c r="BL357" i="6"/>
  <c r="AZ357" i="6"/>
  <c r="AN357" i="6"/>
  <c r="AB357" i="6"/>
  <c r="P357" i="6"/>
  <c r="D357" i="6"/>
  <c r="DS357" i="6"/>
  <c r="DG357" i="6"/>
  <c r="CU357" i="6"/>
  <c r="CI357" i="6"/>
  <c r="BW357" i="6"/>
  <c r="BK357" i="6"/>
  <c r="AY357" i="6"/>
  <c r="AM357" i="6"/>
  <c r="AA357" i="6"/>
  <c r="O357" i="6"/>
  <c r="DQ357" i="6"/>
  <c r="DE357" i="6"/>
  <c r="CS357" i="6"/>
  <c r="CG357" i="6"/>
  <c r="BU357" i="6"/>
  <c r="BI357" i="6"/>
  <c r="AW357" i="6"/>
  <c r="AK357" i="6"/>
  <c r="Y357" i="6"/>
  <c r="M357" i="6"/>
  <c r="DN357" i="6"/>
  <c r="DB357" i="6"/>
  <c r="CP357" i="6"/>
  <c r="CD357" i="6"/>
  <c r="BR357" i="6"/>
  <c r="BF357" i="6"/>
  <c r="AT357" i="6"/>
  <c r="AH357" i="6"/>
  <c r="V357" i="6"/>
  <c r="J357" i="6"/>
  <c r="DR357" i="6"/>
  <c r="BV357" i="6"/>
  <c r="Z357" i="6"/>
  <c r="DP357" i="6"/>
  <c r="BT357" i="6"/>
  <c r="X357" i="6"/>
  <c r="DO357" i="6"/>
  <c r="BS357" i="6"/>
  <c r="W357" i="6"/>
  <c r="DF357" i="6"/>
  <c r="BJ357" i="6"/>
  <c r="N357" i="6"/>
  <c r="DD357" i="6"/>
  <c r="BH357" i="6"/>
  <c r="L357" i="6"/>
  <c r="DC357" i="6"/>
  <c r="BG357" i="6"/>
  <c r="K357" i="6"/>
  <c r="CT357" i="6"/>
  <c r="AX357" i="6"/>
  <c r="CR357" i="6"/>
  <c r="AV357" i="6"/>
  <c r="CQ357" i="6"/>
  <c r="AU357" i="6"/>
  <c r="CH357" i="6"/>
  <c r="AL357" i="6"/>
  <c r="CE357" i="6"/>
  <c r="AI357" i="6"/>
  <c r="CF357" i="6"/>
  <c r="AJ357" i="6"/>
  <c r="DK398" i="6"/>
  <c r="CY398" i="6"/>
  <c r="CM398" i="6"/>
  <c r="CA398" i="6"/>
  <c r="BO398" i="6"/>
  <c r="BC398" i="6"/>
  <c r="AQ398" i="6"/>
  <c r="AE398" i="6"/>
  <c r="S398" i="6"/>
  <c r="G398" i="6"/>
  <c r="DU398" i="6"/>
  <c r="DI398" i="6"/>
  <c r="CW398" i="6"/>
  <c r="CK398" i="6"/>
  <c r="BY398" i="6"/>
  <c r="BM398" i="6"/>
  <c r="BA398" i="6"/>
  <c r="AO398" i="6"/>
  <c r="AC398" i="6"/>
  <c r="Q398" i="6"/>
  <c r="E398" i="6"/>
  <c r="DT398" i="6"/>
  <c r="DH398" i="6"/>
  <c r="CV398" i="6"/>
  <c r="CJ398" i="6"/>
  <c r="BX398" i="6"/>
  <c r="DS398" i="6"/>
  <c r="DG398" i="6"/>
  <c r="CU398" i="6"/>
  <c r="CI398" i="6"/>
  <c r="BW398" i="6"/>
  <c r="BK398" i="6"/>
  <c r="AY398" i="6"/>
  <c r="AM398" i="6"/>
  <c r="AA398" i="6"/>
  <c r="O398" i="6"/>
  <c r="DQ398" i="6"/>
  <c r="DA398" i="6"/>
  <c r="CG398" i="6"/>
  <c r="BQ398" i="6"/>
  <c r="AZ398" i="6"/>
  <c r="AJ398" i="6"/>
  <c r="U398" i="6"/>
  <c r="D398" i="6"/>
  <c r="DP398" i="6"/>
  <c r="CZ398" i="6"/>
  <c r="CF398" i="6"/>
  <c r="BP398" i="6"/>
  <c r="AX398" i="6"/>
  <c r="AI398" i="6"/>
  <c r="T398" i="6"/>
  <c r="DO398" i="6"/>
  <c r="CX398" i="6"/>
  <c r="CE398" i="6"/>
  <c r="BN398" i="6"/>
  <c r="AW398" i="6"/>
  <c r="AH398" i="6"/>
  <c r="R398" i="6"/>
  <c r="DN398" i="6"/>
  <c r="CT398" i="6"/>
  <c r="CD398" i="6"/>
  <c r="BL398" i="6"/>
  <c r="AV398" i="6"/>
  <c r="AG398" i="6"/>
  <c r="P398" i="6"/>
  <c r="DM398" i="6"/>
  <c r="CS398" i="6"/>
  <c r="CC398" i="6"/>
  <c r="BJ398" i="6"/>
  <c r="AU398" i="6"/>
  <c r="AF398" i="6"/>
  <c r="N398" i="6"/>
  <c r="DL398" i="6"/>
  <c r="CR398" i="6"/>
  <c r="CB398" i="6"/>
  <c r="BI398" i="6"/>
  <c r="AT398" i="6"/>
  <c r="AD398" i="6"/>
  <c r="M398" i="6"/>
  <c r="DJ398" i="6"/>
  <c r="CQ398" i="6"/>
  <c r="BZ398" i="6"/>
  <c r="BH398" i="6"/>
  <c r="AS398" i="6"/>
  <c r="AB398" i="6"/>
  <c r="L398" i="6"/>
  <c r="DF398" i="6"/>
  <c r="CP398" i="6"/>
  <c r="BV398" i="6"/>
  <c r="BG398" i="6"/>
  <c r="AR398" i="6"/>
  <c r="Z398" i="6"/>
  <c r="K398" i="6"/>
  <c r="DE398" i="6"/>
  <c r="CO398" i="6"/>
  <c r="BU398" i="6"/>
  <c r="BF398" i="6"/>
  <c r="AP398" i="6"/>
  <c r="Y398" i="6"/>
  <c r="J398" i="6"/>
  <c r="DD398" i="6"/>
  <c r="CN398" i="6"/>
  <c r="BT398" i="6"/>
  <c r="BE398" i="6"/>
  <c r="AN398" i="6"/>
  <c r="X398" i="6"/>
  <c r="I398" i="6"/>
  <c r="DR398" i="6"/>
  <c r="DB398" i="6"/>
  <c r="CH398" i="6"/>
  <c r="BR398" i="6"/>
  <c r="BB398" i="6"/>
  <c r="AK398" i="6"/>
  <c r="V398" i="6"/>
  <c r="F398" i="6"/>
  <c r="DC398" i="6"/>
  <c r="CL398" i="6"/>
  <c r="BS398" i="6"/>
  <c r="BD398" i="6"/>
  <c r="AL398" i="6"/>
  <c r="W398" i="6"/>
  <c r="H398" i="6"/>
  <c r="DU377" i="6"/>
  <c r="DI377" i="6"/>
  <c r="CW377" i="6"/>
  <c r="CK377" i="6"/>
  <c r="BY377" i="6"/>
  <c r="BM377" i="6"/>
  <c r="BA377" i="6"/>
  <c r="AO377" i="6"/>
  <c r="AC377" i="6"/>
  <c r="Q377" i="6"/>
  <c r="E377" i="6"/>
  <c r="DT377" i="6"/>
  <c r="DH377" i="6"/>
  <c r="CV377" i="6"/>
  <c r="CJ377" i="6"/>
  <c r="BX377" i="6"/>
  <c r="BL377" i="6"/>
  <c r="AZ377" i="6"/>
  <c r="AN377" i="6"/>
  <c r="AB377" i="6"/>
  <c r="P377" i="6"/>
  <c r="D377" i="6"/>
  <c r="DS377" i="6"/>
  <c r="DG377" i="6"/>
  <c r="CU377" i="6"/>
  <c r="CI377" i="6"/>
  <c r="BW377" i="6"/>
  <c r="BK377" i="6"/>
  <c r="DQ377" i="6"/>
  <c r="DE377" i="6"/>
  <c r="CS377" i="6"/>
  <c r="CG377" i="6"/>
  <c r="BU377" i="6"/>
  <c r="BI377" i="6"/>
  <c r="AW377" i="6"/>
  <c r="AK377" i="6"/>
  <c r="Y377" i="6"/>
  <c r="M377" i="6"/>
  <c r="DP377" i="6"/>
  <c r="DD377" i="6"/>
  <c r="CR377" i="6"/>
  <c r="CF377" i="6"/>
  <c r="BT377" i="6"/>
  <c r="BH377" i="6"/>
  <c r="AV377" i="6"/>
  <c r="AJ377" i="6"/>
  <c r="X377" i="6"/>
  <c r="L377" i="6"/>
  <c r="DO377" i="6"/>
  <c r="DC377" i="6"/>
  <c r="CQ377" i="6"/>
  <c r="CE377" i="6"/>
  <c r="BS377" i="6"/>
  <c r="BG377" i="6"/>
  <c r="AU377" i="6"/>
  <c r="AI377" i="6"/>
  <c r="W377" i="6"/>
  <c r="K377" i="6"/>
  <c r="DN377" i="6"/>
  <c r="DB377" i="6"/>
  <c r="CP377" i="6"/>
  <c r="CD377" i="6"/>
  <c r="DM377" i="6"/>
  <c r="DA377" i="6"/>
  <c r="CO377" i="6"/>
  <c r="CC377" i="6"/>
  <c r="DL377" i="6"/>
  <c r="CZ377" i="6"/>
  <c r="CN377" i="6"/>
  <c r="CB377" i="6"/>
  <c r="BP377" i="6"/>
  <c r="BD377" i="6"/>
  <c r="AR377" i="6"/>
  <c r="AF377" i="6"/>
  <c r="T377" i="6"/>
  <c r="H377" i="6"/>
  <c r="DK377" i="6"/>
  <c r="BR377" i="6"/>
  <c r="AS377" i="6"/>
  <c r="U377" i="6"/>
  <c r="DJ377" i="6"/>
  <c r="BQ377" i="6"/>
  <c r="AQ377" i="6"/>
  <c r="S377" i="6"/>
  <c r="DF377" i="6"/>
  <c r="BO377" i="6"/>
  <c r="AP377" i="6"/>
  <c r="R377" i="6"/>
  <c r="CY377" i="6"/>
  <c r="BN377" i="6"/>
  <c r="AM377" i="6"/>
  <c r="O377" i="6"/>
  <c r="CX377" i="6"/>
  <c r="BJ377" i="6"/>
  <c r="AL377" i="6"/>
  <c r="N377" i="6"/>
  <c r="CT377" i="6"/>
  <c r="BF377" i="6"/>
  <c r="AH377" i="6"/>
  <c r="J377" i="6"/>
  <c r="CM377" i="6"/>
  <c r="BE377" i="6"/>
  <c r="AG377" i="6"/>
  <c r="I377" i="6"/>
  <c r="CL377" i="6"/>
  <c r="BC377" i="6"/>
  <c r="AE377" i="6"/>
  <c r="G377" i="6"/>
  <c r="CH377" i="6"/>
  <c r="BB377" i="6"/>
  <c r="AD377" i="6"/>
  <c r="F377" i="6"/>
  <c r="DR377" i="6"/>
  <c r="BV377" i="6"/>
  <c r="AT377" i="6"/>
  <c r="V377" i="6"/>
  <c r="AA377" i="6"/>
  <c r="Z377" i="6"/>
  <c r="CA377" i="6"/>
  <c r="AX377" i="6"/>
  <c r="BZ377" i="6"/>
  <c r="AY377" i="6"/>
  <c r="DM345" i="6"/>
  <c r="DA345" i="6"/>
  <c r="CO345" i="6"/>
  <c r="CC345" i="6"/>
  <c r="BQ345" i="6"/>
  <c r="BE345" i="6"/>
  <c r="AS345" i="6"/>
  <c r="AG345" i="6"/>
  <c r="U345" i="6"/>
  <c r="I345" i="6"/>
  <c r="DL345" i="6"/>
  <c r="CZ345" i="6"/>
  <c r="CN345" i="6"/>
  <c r="CB345" i="6"/>
  <c r="BP345" i="6"/>
  <c r="BD345" i="6"/>
  <c r="AR345" i="6"/>
  <c r="AF345" i="6"/>
  <c r="T345" i="6"/>
  <c r="H345" i="6"/>
  <c r="DU345" i="6"/>
  <c r="DI345" i="6"/>
  <c r="CW345" i="6"/>
  <c r="CK345" i="6"/>
  <c r="BY345" i="6"/>
  <c r="BM345" i="6"/>
  <c r="BA345" i="6"/>
  <c r="AO345" i="6"/>
  <c r="AC345" i="6"/>
  <c r="Q345" i="6"/>
  <c r="E345" i="6"/>
  <c r="DH345" i="6"/>
  <c r="CS345" i="6"/>
  <c r="CD345" i="6"/>
  <c r="BL345" i="6"/>
  <c r="AW345" i="6"/>
  <c r="AH345" i="6"/>
  <c r="P345" i="6"/>
  <c r="DG345" i="6"/>
  <c r="CR345" i="6"/>
  <c r="CA345" i="6"/>
  <c r="BK345" i="6"/>
  <c r="AV345" i="6"/>
  <c r="AE345" i="6"/>
  <c r="O345" i="6"/>
  <c r="DF345" i="6"/>
  <c r="CQ345" i="6"/>
  <c r="BZ345" i="6"/>
  <c r="BJ345" i="6"/>
  <c r="AU345" i="6"/>
  <c r="AD345" i="6"/>
  <c r="N345" i="6"/>
  <c r="DT345" i="6"/>
  <c r="DE345" i="6"/>
  <c r="CP345" i="6"/>
  <c r="BX345" i="6"/>
  <c r="BI345" i="6"/>
  <c r="AT345" i="6"/>
  <c r="AB345" i="6"/>
  <c r="M345" i="6"/>
  <c r="DS345" i="6"/>
  <c r="DD345" i="6"/>
  <c r="CM345" i="6"/>
  <c r="BW345" i="6"/>
  <c r="BH345" i="6"/>
  <c r="AQ345" i="6"/>
  <c r="AA345" i="6"/>
  <c r="L345" i="6"/>
  <c r="DR345" i="6"/>
  <c r="DC345" i="6"/>
  <c r="CL345" i="6"/>
  <c r="BV345" i="6"/>
  <c r="BG345" i="6"/>
  <c r="AP345" i="6"/>
  <c r="Z345" i="6"/>
  <c r="K345" i="6"/>
  <c r="DO345" i="6"/>
  <c r="CX345" i="6"/>
  <c r="CH345" i="6"/>
  <c r="BS345" i="6"/>
  <c r="BB345" i="6"/>
  <c r="AL345" i="6"/>
  <c r="W345" i="6"/>
  <c r="F345" i="6"/>
  <c r="DN345" i="6"/>
  <c r="CV345" i="6"/>
  <c r="CG345" i="6"/>
  <c r="BR345" i="6"/>
  <c r="AZ345" i="6"/>
  <c r="AK345" i="6"/>
  <c r="V345" i="6"/>
  <c r="D345" i="6"/>
  <c r="DJ345" i="6"/>
  <c r="CT345" i="6"/>
  <c r="CE345" i="6"/>
  <c r="BN345" i="6"/>
  <c r="AX345" i="6"/>
  <c r="AI345" i="6"/>
  <c r="R345" i="6"/>
  <c r="CU345" i="6"/>
  <c r="AJ345" i="6"/>
  <c r="AN345" i="6"/>
  <c r="CJ345" i="6"/>
  <c r="Y345" i="6"/>
  <c r="CI345" i="6"/>
  <c r="X345" i="6"/>
  <c r="CF345" i="6"/>
  <c r="S345" i="6"/>
  <c r="DB345" i="6"/>
  <c r="BU345" i="6"/>
  <c r="J345" i="6"/>
  <c r="BT345" i="6"/>
  <c r="G345" i="6"/>
  <c r="BO345" i="6"/>
  <c r="DQ345" i="6"/>
  <c r="BF345" i="6"/>
  <c r="DP345" i="6"/>
  <c r="BC345" i="6"/>
  <c r="DK345" i="6"/>
  <c r="AY345" i="6"/>
  <c r="CY345" i="6"/>
  <c r="AM345" i="6"/>
  <c r="DP369" i="6"/>
  <c r="DD369" i="6"/>
  <c r="CR369" i="6"/>
  <c r="CF369" i="6"/>
  <c r="BT369" i="6"/>
  <c r="BH369" i="6"/>
  <c r="AV369" i="6"/>
  <c r="AJ369" i="6"/>
  <c r="X369" i="6"/>
  <c r="L369" i="6"/>
  <c r="DO369" i="6"/>
  <c r="DC369" i="6"/>
  <c r="CQ369" i="6"/>
  <c r="CE369" i="6"/>
  <c r="BS369" i="6"/>
  <c r="BG369" i="6"/>
  <c r="AU369" i="6"/>
  <c r="AI369" i="6"/>
  <c r="W369" i="6"/>
  <c r="K369" i="6"/>
  <c r="DN369" i="6"/>
  <c r="DB369" i="6"/>
  <c r="CP369" i="6"/>
  <c r="CD369" i="6"/>
  <c r="BR369" i="6"/>
  <c r="BF369" i="6"/>
  <c r="AT369" i="6"/>
  <c r="AH369" i="6"/>
  <c r="V369" i="6"/>
  <c r="J369" i="6"/>
  <c r="DM369" i="6"/>
  <c r="DA369" i="6"/>
  <c r="CO369" i="6"/>
  <c r="CC369" i="6"/>
  <c r="BQ369" i="6"/>
  <c r="BE369" i="6"/>
  <c r="AS369" i="6"/>
  <c r="AG369" i="6"/>
  <c r="U369" i="6"/>
  <c r="I369" i="6"/>
  <c r="DL369" i="6"/>
  <c r="CZ369" i="6"/>
  <c r="CN369" i="6"/>
  <c r="CB369" i="6"/>
  <c r="BP369" i="6"/>
  <c r="BD369" i="6"/>
  <c r="AR369" i="6"/>
  <c r="AF369" i="6"/>
  <c r="T369" i="6"/>
  <c r="H369" i="6"/>
  <c r="DK369" i="6"/>
  <c r="CY369" i="6"/>
  <c r="CM369" i="6"/>
  <c r="CA369" i="6"/>
  <c r="BO369" i="6"/>
  <c r="BC369" i="6"/>
  <c r="AQ369" i="6"/>
  <c r="AE369" i="6"/>
  <c r="S369" i="6"/>
  <c r="G369" i="6"/>
  <c r="DJ369" i="6"/>
  <c r="CX369" i="6"/>
  <c r="CL369" i="6"/>
  <c r="BZ369" i="6"/>
  <c r="BN369" i="6"/>
  <c r="BB369" i="6"/>
  <c r="AP369" i="6"/>
  <c r="AD369" i="6"/>
  <c r="R369" i="6"/>
  <c r="F369" i="6"/>
  <c r="DU369" i="6"/>
  <c r="DI369" i="6"/>
  <c r="CW369" i="6"/>
  <c r="CK369" i="6"/>
  <c r="BY369" i="6"/>
  <c r="BM369" i="6"/>
  <c r="BA369" i="6"/>
  <c r="AO369" i="6"/>
  <c r="AC369" i="6"/>
  <c r="Q369" i="6"/>
  <c r="E369" i="6"/>
  <c r="DF369" i="6"/>
  <c r="BV369" i="6"/>
  <c r="AL369" i="6"/>
  <c r="DE369" i="6"/>
  <c r="BU369" i="6"/>
  <c r="AK369" i="6"/>
  <c r="CV369" i="6"/>
  <c r="BL369" i="6"/>
  <c r="AB369" i="6"/>
  <c r="CU369" i="6"/>
  <c r="BK369" i="6"/>
  <c r="AA369" i="6"/>
  <c r="CT369" i="6"/>
  <c r="BJ369" i="6"/>
  <c r="Z369" i="6"/>
  <c r="CS369" i="6"/>
  <c r="BI369" i="6"/>
  <c r="Y369" i="6"/>
  <c r="DT369" i="6"/>
  <c r="CJ369" i="6"/>
  <c r="AZ369" i="6"/>
  <c r="P369" i="6"/>
  <c r="DS369" i="6"/>
  <c r="CI369" i="6"/>
  <c r="AY369" i="6"/>
  <c r="O369" i="6"/>
  <c r="DR369" i="6"/>
  <c r="CH369" i="6"/>
  <c r="AX369" i="6"/>
  <c r="N369" i="6"/>
  <c r="DG369" i="6"/>
  <c r="BW369" i="6"/>
  <c r="AM369" i="6"/>
  <c r="M369" i="6"/>
  <c r="D369" i="6"/>
  <c r="DQ369" i="6"/>
  <c r="DH369" i="6"/>
  <c r="CG369" i="6"/>
  <c r="BX369" i="6"/>
  <c r="AN369" i="6"/>
  <c r="AW369" i="6"/>
  <c r="DK430" i="6"/>
  <c r="CY430" i="6"/>
  <c r="CM430" i="6"/>
  <c r="CA430" i="6"/>
  <c r="BO430" i="6"/>
  <c r="BC430" i="6"/>
  <c r="AQ430" i="6"/>
  <c r="AE430" i="6"/>
  <c r="S430" i="6"/>
  <c r="G430" i="6"/>
  <c r="DJ430" i="6"/>
  <c r="CX430" i="6"/>
  <c r="CL430" i="6"/>
  <c r="BZ430" i="6"/>
  <c r="BN430" i="6"/>
  <c r="BB430" i="6"/>
  <c r="AP430" i="6"/>
  <c r="AD430" i="6"/>
  <c r="R430" i="6"/>
  <c r="F430" i="6"/>
  <c r="DU430" i="6"/>
  <c r="DI430" i="6"/>
  <c r="CW430" i="6"/>
  <c r="CK430" i="6"/>
  <c r="BY430" i="6"/>
  <c r="BM430" i="6"/>
  <c r="BA430" i="6"/>
  <c r="AO430" i="6"/>
  <c r="AC430" i="6"/>
  <c r="Q430" i="6"/>
  <c r="E430" i="6"/>
  <c r="DT430" i="6"/>
  <c r="DH430" i="6"/>
  <c r="CV430" i="6"/>
  <c r="CJ430" i="6"/>
  <c r="BX430" i="6"/>
  <c r="BL430" i="6"/>
  <c r="AZ430" i="6"/>
  <c r="AN430" i="6"/>
  <c r="AB430" i="6"/>
  <c r="P430" i="6"/>
  <c r="D430" i="6"/>
  <c r="DS430" i="6"/>
  <c r="DG430" i="6"/>
  <c r="CU430" i="6"/>
  <c r="CI430" i="6"/>
  <c r="BW430" i="6"/>
  <c r="BK430" i="6"/>
  <c r="AY430" i="6"/>
  <c r="AM430" i="6"/>
  <c r="AA430" i="6"/>
  <c r="O430" i="6"/>
  <c r="DR430" i="6"/>
  <c r="DF430" i="6"/>
  <c r="CT430" i="6"/>
  <c r="CH430" i="6"/>
  <c r="BV430" i="6"/>
  <c r="BJ430" i="6"/>
  <c r="AX430" i="6"/>
  <c r="AL430" i="6"/>
  <c r="Z430" i="6"/>
  <c r="N430" i="6"/>
  <c r="DQ430" i="6"/>
  <c r="DE430" i="6"/>
  <c r="CS430" i="6"/>
  <c r="CG430" i="6"/>
  <c r="BU430" i="6"/>
  <c r="BI430" i="6"/>
  <c r="AW430" i="6"/>
  <c r="AK430" i="6"/>
  <c r="Y430" i="6"/>
  <c r="M430" i="6"/>
  <c r="DP430" i="6"/>
  <c r="DD430" i="6"/>
  <c r="CR430" i="6"/>
  <c r="CF430" i="6"/>
  <c r="BT430" i="6"/>
  <c r="BH430" i="6"/>
  <c r="AV430" i="6"/>
  <c r="AJ430" i="6"/>
  <c r="X430" i="6"/>
  <c r="L430" i="6"/>
  <c r="DO430" i="6"/>
  <c r="DC430" i="6"/>
  <c r="CQ430" i="6"/>
  <c r="CE430" i="6"/>
  <c r="BS430" i="6"/>
  <c r="BG430" i="6"/>
  <c r="AU430" i="6"/>
  <c r="AI430" i="6"/>
  <c r="W430" i="6"/>
  <c r="K430" i="6"/>
  <c r="DM430" i="6"/>
  <c r="DA430" i="6"/>
  <c r="CO430" i="6"/>
  <c r="CC430" i="6"/>
  <c r="BQ430" i="6"/>
  <c r="BE430" i="6"/>
  <c r="AS430" i="6"/>
  <c r="AG430" i="6"/>
  <c r="U430" i="6"/>
  <c r="I430" i="6"/>
  <c r="DB430" i="6"/>
  <c r="AH430" i="6"/>
  <c r="CZ430" i="6"/>
  <c r="AF430" i="6"/>
  <c r="CP430" i="6"/>
  <c r="V430" i="6"/>
  <c r="CN430" i="6"/>
  <c r="T430" i="6"/>
  <c r="CD430" i="6"/>
  <c r="J430" i="6"/>
  <c r="CB430" i="6"/>
  <c r="H430" i="6"/>
  <c r="BR430" i="6"/>
  <c r="BP430" i="6"/>
  <c r="BF430" i="6"/>
  <c r="BD430" i="6"/>
  <c r="DN430" i="6"/>
  <c r="DL430" i="6"/>
  <c r="AT430" i="6"/>
  <c r="AR430" i="6"/>
  <c r="DK361" i="6"/>
  <c r="CY361" i="6"/>
  <c r="CM361" i="6"/>
  <c r="CA361" i="6"/>
  <c r="BO361" i="6"/>
  <c r="BC361" i="6"/>
  <c r="AQ361" i="6"/>
  <c r="AE361" i="6"/>
  <c r="S361" i="6"/>
  <c r="G361" i="6"/>
  <c r="DU361" i="6"/>
  <c r="DI361" i="6"/>
  <c r="CW361" i="6"/>
  <c r="CK361" i="6"/>
  <c r="BY361" i="6"/>
  <c r="BM361" i="6"/>
  <c r="DT361" i="6"/>
  <c r="DH361" i="6"/>
  <c r="DS361" i="6"/>
  <c r="DG361" i="6"/>
  <c r="DR361" i="6"/>
  <c r="DF361" i="6"/>
  <c r="CT361" i="6"/>
  <c r="DP361" i="6"/>
  <c r="CX361" i="6"/>
  <c r="CH361" i="6"/>
  <c r="BT361" i="6"/>
  <c r="BF361" i="6"/>
  <c r="AS361" i="6"/>
  <c r="AF361" i="6"/>
  <c r="R361" i="6"/>
  <c r="E361" i="6"/>
  <c r="DO361" i="6"/>
  <c r="CV361" i="6"/>
  <c r="CG361" i="6"/>
  <c r="BS361" i="6"/>
  <c r="BE361" i="6"/>
  <c r="AR361" i="6"/>
  <c r="AD361" i="6"/>
  <c r="Q361" i="6"/>
  <c r="D361" i="6"/>
  <c r="DN361" i="6"/>
  <c r="CU361" i="6"/>
  <c r="CF361" i="6"/>
  <c r="BR361" i="6"/>
  <c r="BD361" i="6"/>
  <c r="AP361" i="6"/>
  <c r="AC361" i="6"/>
  <c r="P361" i="6"/>
  <c r="DM361" i="6"/>
  <c r="CS361" i="6"/>
  <c r="CE361" i="6"/>
  <c r="BQ361" i="6"/>
  <c r="BB361" i="6"/>
  <c r="AO361" i="6"/>
  <c r="AB361" i="6"/>
  <c r="O361" i="6"/>
  <c r="DL361" i="6"/>
  <c r="CR361" i="6"/>
  <c r="CD361" i="6"/>
  <c r="BP361" i="6"/>
  <c r="BA361" i="6"/>
  <c r="AN361" i="6"/>
  <c r="AA361" i="6"/>
  <c r="N361" i="6"/>
  <c r="DJ361" i="6"/>
  <c r="CQ361" i="6"/>
  <c r="CC361" i="6"/>
  <c r="BN361" i="6"/>
  <c r="AZ361" i="6"/>
  <c r="AM361" i="6"/>
  <c r="Z361" i="6"/>
  <c r="M361" i="6"/>
  <c r="DE361" i="6"/>
  <c r="CP361" i="6"/>
  <c r="CB361" i="6"/>
  <c r="BL361" i="6"/>
  <c r="AY361" i="6"/>
  <c r="AL361" i="6"/>
  <c r="Y361" i="6"/>
  <c r="L361" i="6"/>
  <c r="DC361" i="6"/>
  <c r="CN361" i="6"/>
  <c r="BX361" i="6"/>
  <c r="BJ361" i="6"/>
  <c r="AW361" i="6"/>
  <c r="AJ361" i="6"/>
  <c r="W361" i="6"/>
  <c r="J361" i="6"/>
  <c r="DQ361" i="6"/>
  <c r="CZ361" i="6"/>
  <c r="CI361" i="6"/>
  <c r="BU361" i="6"/>
  <c r="BG361" i="6"/>
  <c r="AT361" i="6"/>
  <c r="AG361" i="6"/>
  <c r="T361" i="6"/>
  <c r="F361" i="6"/>
  <c r="BZ361" i="6"/>
  <c r="X361" i="6"/>
  <c r="BW361" i="6"/>
  <c r="V361" i="6"/>
  <c r="BV361" i="6"/>
  <c r="U361" i="6"/>
  <c r="BK361" i="6"/>
  <c r="K361" i="6"/>
  <c r="BI361" i="6"/>
  <c r="I361" i="6"/>
  <c r="BH361" i="6"/>
  <c r="H361" i="6"/>
  <c r="DD361" i="6"/>
  <c r="AX361" i="6"/>
  <c r="DB361" i="6"/>
  <c r="AV361" i="6"/>
  <c r="DA361" i="6"/>
  <c r="AU361" i="6"/>
  <c r="CO361" i="6"/>
  <c r="AK361" i="6"/>
  <c r="CJ361" i="6"/>
  <c r="AH361" i="6"/>
  <c r="AI361" i="6"/>
  <c r="CL361" i="6"/>
  <c r="DP460" i="6"/>
  <c r="DD460" i="6"/>
  <c r="CR460" i="6"/>
  <c r="CF460" i="6"/>
  <c r="BT460" i="6"/>
  <c r="BH460" i="6"/>
  <c r="AV460" i="6"/>
  <c r="AJ460" i="6"/>
  <c r="X460" i="6"/>
  <c r="L460" i="6"/>
  <c r="DO460" i="6"/>
  <c r="DC460" i="6"/>
  <c r="CQ460" i="6"/>
  <c r="CE460" i="6"/>
  <c r="BS460" i="6"/>
  <c r="BG460" i="6"/>
  <c r="AU460" i="6"/>
  <c r="AI460" i="6"/>
  <c r="W460" i="6"/>
  <c r="K460" i="6"/>
  <c r="DN460" i="6"/>
  <c r="DB460" i="6"/>
  <c r="CP460" i="6"/>
  <c r="CD460" i="6"/>
  <c r="BR460" i="6"/>
  <c r="BF460" i="6"/>
  <c r="AT460" i="6"/>
  <c r="AH460" i="6"/>
  <c r="V460" i="6"/>
  <c r="J460" i="6"/>
  <c r="DM460" i="6"/>
  <c r="DA460" i="6"/>
  <c r="CO460" i="6"/>
  <c r="CC460" i="6"/>
  <c r="BQ460" i="6"/>
  <c r="BE460" i="6"/>
  <c r="AS460" i="6"/>
  <c r="AG460" i="6"/>
  <c r="U460" i="6"/>
  <c r="I460" i="6"/>
  <c r="DL460" i="6"/>
  <c r="CZ460" i="6"/>
  <c r="CN460" i="6"/>
  <c r="CB460" i="6"/>
  <c r="BP460" i="6"/>
  <c r="BD460" i="6"/>
  <c r="AR460" i="6"/>
  <c r="AF460" i="6"/>
  <c r="T460" i="6"/>
  <c r="H460" i="6"/>
  <c r="DK460" i="6"/>
  <c r="CY460" i="6"/>
  <c r="CM460" i="6"/>
  <c r="CA460" i="6"/>
  <c r="BO460" i="6"/>
  <c r="BC460" i="6"/>
  <c r="AQ460" i="6"/>
  <c r="AE460" i="6"/>
  <c r="S460" i="6"/>
  <c r="G460" i="6"/>
  <c r="DU460" i="6"/>
  <c r="DI460" i="6"/>
  <c r="CW460" i="6"/>
  <c r="CK460" i="6"/>
  <c r="BY460" i="6"/>
  <c r="BM460" i="6"/>
  <c r="BA460" i="6"/>
  <c r="AO460" i="6"/>
  <c r="AC460" i="6"/>
  <c r="Q460" i="6"/>
  <c r="E460" i="6"/>
  <c r="DT460" i="6"/>
  <c r="DH460" i="6"/>
  <c r="CV460" i="6"/>
  <c r="CJ460" i="6"/>
  <c r="BX460" i="6"/>
  <c r="BL460" i="6"/>
  <c r="AZ460" i="6"/>
  <c r="AN460" i="6"/>
  <c r="AB460" i="6"/>
  <c r="P460" i="6"/>
  <c r="D460" i="6"/>
  <c r="DS460" i="6"/>
  <c r="DG460" i="6"/>
  <c r="CU460" i="6"/>
  <c r="CI460" i="6"/>
  <c r="BW460" i="6"/>
  <c r="BK460" i="6"/>
  <c r="AY460" i="6"/>
  <c r="AM460" i="6"/>
  <c r="AA460" i="6"/>
  <c r="O460" i="6"/>
  <c r="DR460" i="6"/>
  <c r="DF460" i="6"/>
  <c r="CT460" i="6"/>
  <c r="CH460" i="6"/>
  <c r="BV460" i="6"/>
  <c r="BJ460" i="6"/>
  <c r="AX460" i="6"/>
  <c r="AL460" i="6"/>
  <c r="Z460" i="6"/>
  <c r="N460" i="6"/>
  <c r="DQ460" i="6"/>
  <c r="DE460" i="6"/>
  <c r="CS460" i="6"/>
  <c r="CG460" i="6"/>
  <c r="BU460" i="6"/>
  <c r="BI460" i="6"/>
  <c r="AW460" i="6"/>
  <c r="AK460" i="6"/>
  <c r="Y460" i="6"/>
  <c r="M460" i="6"/>
  <c r="CX460" i="6"/>
  <c r="CL460" i="6"/>
  <c r="BZ460" i="6"/>
  <c r="BN460" i="6"/>
  <c r="BB460" i="6"/>
  <c r="AP460" i="6"/>
  <c r="AD460" i="6"/>
  <c r="R460" i="6"/>
  <c r="DJ460" i="6"/>
  <c r="DJ454" i="6"/>
  <c r="CX454" i="6"/>
  <c r="CL454" i="6"/>
  <c r="BZ454" i="6"/>
  <c r="BN454" i="6"/>
  <c r="BB454" i="6"/>
  <c r="AP454" i="6"/>
  <c r="AD454" i="6"/>
  <c r="R454" i="6"/>
  <c r="F454" i="6"/>
  <c r="DU454" i="6"/>
  <c r="DI454" i="6"/>
  <c r="CW454" i="6"/>
  <c r="CK454" i="6"/>
  <c r="BY454" i="6"/>
  <c r="BM454" i="6"/>
  <c r="BA454" i="6"/>
  <c r="AO454" i="6"/>
  <c r="AC454" i="6"/>
  <c r="Q454" i="6"/>
  <c r="E454" i="6"/>
  <c r="DT454" i="6"/>
  <c r="DH454" i="6"/>
  <c r="CV454" i="6"/>
  <c r="CJ454" i="6"/>
  <c r="BX454" i="6"/>
  <c r="BL454" i="6"/>
  <c r="AZ454" i="6"/>
  <c r="AN454" i="6"/>
  <c r="AB454" i="6"/>
  <c r="P454" i="6"/>
  <c r="D454" i="6"/>
  <c r="DS454" i="6"/>
  <c r="DG454" i="6"/>
  <c r="CU454" i="6"/>
  <c r="CI454" i="6"/>
  <c r="BW454" i="6"/>
  <c r="BK454" i="6"/>
  <c r="AY454" i="6"/>
  <c r="AM454" i="6"/>
  <c r="AA454" i="6"/>
  <c r="O454" i="6"/>
  <c r="DR454" i="6"/>
  <c r="DF454" i="6"/>
  <c r="CT454" i="6"/>
  <c r="CH454" i="6"/>
  <c r="BV454" i="6"/>
  <c r="BJ454" i="6"/>
  <c r="AX454" i="6"/>
  <c r="AL454" i="6"/>
  <c r="Z454" i="6"/>
  <c r="N454" i="6"/>
  <c r="DQ454" i="6"/>
  <c r="DE454" i="6"/>
  <c r="CS454" i="6"/>
  <c r="CG454" i="6"/>
  <c r="BU454" i="6"/>
  <c r="BI454" i="6"/>
  <c r="AW454" i="6"/>
  <c r="AK454" i="6"/>
  <c r="Y454" i="6"/>
  <c r="M454" i="6"/>
  <c r="DO454" i="6"/>
  <c r="DC454" i="6"/>
  <c r="CQ454" i="6"/>
  <c r="CE454" i="6"/>
  <c r="BS454" i="6"/>
  <c r="BG454" i="6"/>
  <c r="AU454" i="6"/>
  <c r="AI454" i="6"/>
  <c r="W454" i="6"/>
  <c r="K454" i="6"/>
  <c r="DN454" i="6"/>
  <c r="DB454" i="6"/>
  <c r="CP454" i="6"/>
  <c r="CD454" i="6"/>
  <c r="BR454" i="6"/>
  <c r="BF454" i="6"/>
  <c r="AT454" i="6"/>
  <c r="AH454" i="6"/>
  <c r="V454" i="6"/>
  <c r="J454" i="6"/>
  <c r="DM454" i="6"/>
  <c r="DA454" i="6"/>
  <c r="CO454" i="6"/>
  <c r="CC454" i="6"/>
  <c r="BQ454" i="6"/>
  <c r="BE454" i="6"/>
  <c r="AS454" i="6"/>
  <c r="AG454" i="6"/>
  <c r="U454" i="6"/>
  <c r="I454" i="6"/>
  <c r="DL454" i="6"/>
  <c r="CZ454" i="6"/>
  <c r="CN454" i="6"/>
  <c r="CB454" i="6"/>
  <c r="BP454" i="6"/>
  <c r="BD454" i="6"/>
  <c r="AR454" i="6"/>
  <c r="AF454" i="6"/>
  <c r="T454" i="6"/>
  <c r="H454" i="6"/>
  <c r="DK454" i="6"/>
  <c r="CY454" i="6"/>
  <c r="CM454" i="6"/>
  <c r="CA454" i="6"/>
  <c r="BO454" i="6"/>
  <c r="BC454" i="6"/>
  <c r="AQ454" i="6"/>
  <c r="AE454" i="6"/>
  <c r="S454" i="6"/>
  <c r="G454" i="6"/>
  <c r="AJ454" i="6"/>
  <c r="X454" i="6"/>
  <c r="L454" i="6"/>
  <c r="DP454" i="6"/>
  <c r="DD454" i="6"/>
  <c r="CR454" i="6"/>
  <c r="CF454" i="6"/>
  <c r="BT454" i="6"/>
  <c r="BH454" i="6"/>
  <c r="AV454" i="6"/>
  <c r="DQ442" i="6"/>
  <c r="DE442" i="6"/>
  <c r="CS442" i="6"/>
  <c r="CG442" i="6"/>
  <c r="BU442" i="6"/>
  <c r="BI442" i="6"/>
  <c r="AW442" i="6"/>
  <c r="AK442" i="6"/>
  <c r="Y442" i="6"/>
  <c r="M442" i="6"/>
  <c r="DP442" i="6"/>
  <c r="DD442" i="6"/>
  <c r="CR442" i="6"/>
  <c r="CF442" i="6"/>
  <c r="BT442" i="6"/>
  <c r="BH442" i="6"/>
  <c r="AV442" i="6"/>
  <c r="AJ442" i="6"/>
  <c r="X442" i="6"/>
  <c r="L442" i="6"/>
  <c r="DO442" i="6"/>
  <c r="DC442" i="6"/>
  <c r="CQ442" i="6"/>
  <c r="CE442" i="6"/>
  <c r="BS442" i="6"/>
  <c r="BG442" i="6"/>
  <c r="AU442" i="6"/>
  <c r="AI442" i="6"/>
  <c r="W442" i="6"/>
  <c r="K442" i="6"/>
  <c r="DN442" i="6"/>
  <c r="DB442" i="6"/>
  <c r="CP442" i="6"/>
  <c r="CD442" i="6"/>
  <c r="BR442" i="6"/>
  <c r="BF442" i="6"/>
  <c r="AT442" i="6"/>
  <c r="AH442" i="6"/>
  <c r="V442" i="6"/>
  <c r="J442" i="6"/>
  <c r="DM442" i="6"/>
  <c r="DA442" i="6"/>
  <c r="CO442" i="6"/>
  <c r="CC442" i="6"/>
  <c r="BQ442" i="6"/>
  <c r="BE442" i="6"/>
  <c r="AS442" i="6"/>
  <c r="AG442" i="6"/>
  <c r="U442" i="6"/>
  <c r="I442" i="6"/>
  <c r="DL442" i="6"/>
  <c r="CZ442" i="6"/>
  <c r="CN442" i="6"/>
  <c r="CB442" i="6"/>
  <c r="BP442" i="6"/>
  <c r="BD442" i="6"/>
  <c r="AR442" i="6"/>
  <c r="AF442" i="6"/>
  <c r="T442" i="6"/>
  <c r="H442" i="6"/>
  <c r="DK442" i="6"/>
  <c r="CY442" i="6"/>
  <c r="CM442" i="6"/>
  <c r="CA442" i="6"/>
  <c r="BO442" i="6"/>
  <c r="BC442" i="6"/>
  <c r="AQ442" i="6"/>
  <c r="AE442" i="6"/>
  <c r="S442" i="6"/>
  <c r="G442" i="6"/>
  <c r="DJ442" i="6"/>
  <c r="CX442" i="6"/>
  <c r="CL442" i="6"/>
  <c r="BZ442" i="6"/>
  <c r="BN442" i="6"/>
  <c r="BB442" i="6"/>
  <c r="AP442" i="6"/>
  <c r="AD442" i="6"/>
  <c r="R442" i="6"/>
  <c r="F442" i="6"/>
  <c r="DU442" i="6"/>
  <c r="DI442" i="6"/>
  <c r="CW442" i="6"/>
  <c r="CK442" i="6"/>
  <c r="BY442" i="6"/>
  <c r="BM442" i="6"/>
  <c r="BA442" i="6"/>
  <c r="AO442" i="6"/>
  <c r="AC442" i="6"/>
  <c r="Q442" i="6"/>
  <c r="E442" i="6"/>
  <c r="DT442" i="6"/>
  <c r="DH442" i="6"/>
  <c r="CV442" i="6"/>
  <c r="CJ442" i="6"/>
  <c r="BX442" i="6"/>
  <c r="BL442" i="6"/>
  <c r="AZ442" i="6"/>
  <c r="AN442" i="6"/>
  <c r="AB442" i="6"/>
  <c r="P442" i="6"/>
  <c r="D442" i="6"/>
  <c r="DS442" i="6"/>
  <c r="DG442" i="6"/>
  <c r="CU442" i="6"/>
  <c r="CI442" i="6"/>
  <c r="BW442" i="6"/>
  <c r="BK442" i="6"/>
  <c r="AY442" i="6"/>
  <c r="AM442" i="6"/>
  <c r="AA442" i="6"/>
  <c r="O442" i="6"/>
  <c r="DR442" i="6"/>
  <c r="DF442" i="6"/>
  <c r="CT442" i="6"/>
  <c r="CH442" i="6"/>
  <c r="BV442" i="6"/>
  <c r="BJ442" i="6"/>
  <c r="AX442" i="6"/>
  <c r="Z442" i="6"/>
  <c r="AL442" i="6"/>
  <c r="N442" i="6"/>
  <c r="DO426" i="6"/>
  <c r="DC426" i="6"/>
  <c r="CQ426" i="6"/>
  <c r="CE426" i="6"/>
  <c r="BS426" i="6"/>
  <c r="BG426" i="6"/>
  <c r="AU426" i="6"/>
  <c r="AI426" i="6"/>
  <c r="W426" i="6"/>
  <c r="K426" i="6"/>
  <c r="DN426" i="6"/>
  <c r="DB426" i="6"/>
  <c r="CP426" i="6"/>
  <c r="CD426" i="6"/>
  <c r="BR426" i="6"/>
  <c r="BF426" i="6"/>
  <c r="AT426" i="6"/>
  <c r="AH426" i="6"/>
  <c r="V426" i="6"/>
  <c r="J426" i="6"/>
  <c r="DM426" i="6"/>
  <c r="DA426" i="6"/>
  <c r="CO426" i="6"/>
  <c r="CC426" i="6"/>
  <c r="BQ426" i="6"/>
  <c r="BE426" i="6"/>
  <c r="AS426" i="6"/>
  <c r="AG426" i="6"/>
  <c r="U426" i="6"/>
  <c r="I426" i="6"/>
  <c r="DL426" i="6"/>
  <c r="CZ426" i="6"/>
  <c r="CN426" i="6"/>
  <c r="CB426" i="6"/>
  <c r="BP426" i="6"/>
  <c r="BD426" i="6"/>
  <c r="AR426" i="6"/>
  <c r="AF426" i="6"/>
  <c r="T426" i="6"/>
  <c r="H426" i="6"/>
  <c r="DK426" i="6"/>
  <c r="CY426" i="6"/>
  <c r="CM426" i="6"/>
  <c r="CA426" i="6"/>
  <c r="BO426" i="6"/>
  <c r="BC426" i="6"/>
  <c r="AQ426" i="6"/>
  <c r="AE426" i="6"/>
  <c r="S426" i="6"/>
  <c r="G426" i="6"/>
  <c r="DJ426" i="6"/>
  <c r="CX426" i="6"/>
  <c r="CL426" i="6"/>
  <c r="BZ426" i="6"/>
  <c r="BN426" i="6"/>
  <c r="BB426" i="6"/>
  <c r="AP426" i="6"/>
  <c r="AD426" i="6"/>
  <c r="R426" i="6"/>
  <c r="F426" i="6"/>
  <c r="DU426" i="6"/>
  <c r="DI426" i="6"/>
  <c r="CW426" i="6"/>
  <c r="CK426" i="6"/>
  <c r="BY426" i="6"/>
  <c r="BM426" i="6"/>
  <c r="BA426" i="6"/>
  <c r="AO426" i="6"/>
  <c r="AC426" i="6"/>
  <c r="Q426" i="6"/>
  <c r="E426" i="6"/>
  <c r="DT426" i="6"/>
  <c r="DH426" i="6"/>
  <c r="CV426" i="6"/>
  <c r="CJ426" i="6"/>
  <c r="BX426" i="6"/>
  <c r="BL426" i="6"/>
  <c r="AZ426" i="6"/>
  <c r="AN426" i="6"/>
  <c r="AB426" i="6"/>
  <c r="P426" i="6"/>
  <c r="D426" i="6"/>
  <c r="DS426" i="6"/>
  <c r="DG426" i="6"/>
  <c r="CU426" i="6"/>
  <c r="CI426" i="6"/>
  <c r="BW426" i="6"/>
  <c r="BK426" i="6"/>
  <c r="AY426" i="6"/>
  <c r="AM426" i="6"/>
  <c r="AA426" i="6"/>
  <c r="O426" i="6"/>
  <c r="DQ426" i="6"/>
  <c r="DE426" i="6"/>
  <c r="CS426" i="6"/>
  <c r="CG426" i="6"/>
  <c r="BU426" i="6"/>
  <c r="BI426" i="6"/>
  <c r="AW426" i="6"/>
  <c r="AK426" i="6"/>
  <c r="Y426" i="6"/>
  <c r="M426" i="6"/>
  <c r="BJ426" i="6"/>
  <c r="BH426" i="6"/>
  <c r="DR426" i="6"/>
  <c r="AX426" i="6"/>
  <c r="DP426" i="6"/>
  <c r="AV426" i="6"/>
  <c r="DF426" i="6"/>
  <c r="AL426" i="6"/>
  <c r="DD426" i="6"/>
  <c r="AJ426" i="6"/>
  <c r="CT426" i="6"/>
  <c r="Z426" i="6"/>
  <c r="CR426" i="6"/>
  <c r="X426" i="6"/>
  <c r="CH426" i="6"/>
  <c r="N426" i="6"/>
  <c r="CF426" i="6"/>
  <c r="L426" i="6"/>
  <c r="BT426" i="6"/>
  <c r="BV426" i="6"/>
  <c r="DU438" i="6"/>
  <c r="DI438" i="6"/>
  <c r="CW438" i="6"/>
  <c r="CK438" i="6"/>
  <c r="BY438" i="6"/>
  <c r="BM438" i="6"/>
  <c r="BA438" i="6"/>
  <c r="AO438" i="6"/>
  <c r="AC438" i="6"/>
  <c r="Q438" i="6"/>
  <c r="E438" i="6"/>
  <c r="DT438" i="6"/>
  <c r="DH438" i="6"/>
  <c r="CV438" i="6"/>
  <c r="CJ438" i="6"/>
  <c r="BX438" i="6"/>
  <c r="BL438" i="6"/>
  <c r="AZ438" i="6"/>
  <c r="AN438" i="6"/>
  <c r="AB438" i="6"/>
  <c r="P438" i="6"/>
  <c r="D438" i="6"/>
  <c r="DS438" i="6"/>
  <c r="DQ438" i="6"/>
  <c r="DE438" i="6"/>
  <c r="CS438" i="6"/>
  <c r="CG438" i="6"/>
  <c r="BU438" i="6"/>
  <c r="BI438" i="6"/>
  <c r="AW438" i="6"/>
  <c r="AK438" i="6"/>
  <c r="Y438" i="6"/>
  <c r="M438" i="6"/>
  <c r="DP438" i="6"/>
  <c r="DD438" i="6"/>
  <c r="CR438" i="6"/>
  <c r="CF438" i="6"/>
  <c r="BT438" i="6"/>
  <c r="BH438" i="6"/>
  <c r="AV438" i="6"/>
  <c r="AJ438" i="6"/>
  <c r="X438" i="6"/>
  <c r="L438" i="6"/>
  <c r="DO438" i="6"/>
  <c r="DC438" i="6"/>
  <c r="CQ438" i="6"/>
  <c r="CE438" i="6"/>
  <c r="BS438" i="6"/>
  <c r="BG438" i="6"/>
  <c r="AU438" i="6"/>
  <c r="AI438" i="6"/>
  <c r="W438" i="6"/>
  <c r="K438" i="6"/>
  <c r="DK438" i="6"/>
  <c r="CY438" i="6"/>
  <c r="CM438" i="6"/>
  <c r="CA438" i="6"/>
  <c r="BO438" i="6"/>
  <c r="BC438" i="6"/>
  <c r="AQ438" i="6"/>
  <c r="AE438" i="6"/>
  <c r="S438" i="6"/>
  <c r="G438" i="6"/>
  <c r="DL438" i="6"/>
  <c r="CN438" i="6"/>
  <c r="BP438" i="6"/>
  <c r="AR438" i="6"/>
  <c r="T438" i="6"/>
  <c r="DJ438" i="6"/>
  <c r="CL438" i="6"/>
  <c r="BN438" i="6"/>
  <c r="AP438" i="6"/>
  <c r="R438" i="6"/>
  <c r="DG438" i="6"/>
  <c r="CI438" i="6"/>
  <c r="BK438" i="6"/>
  <c r="AM438" i="6"/>
  <c r="O438" i="6"/>
  <c r="DF438" i="6"/>
  <c r="CH438" i="6"/>
  <c r="BJ438" i="6"/>
  <c r="AL438" i="6"/>
  <c r="N438" i="6"/>
  <c r="DB438" i="6"/>
  <c r="CD438" i="6"/>
  <c r="BF438" i="6"/>
  <c r="AH438" i="6"/>
  <c r="J438" i="6"/>
  <c r="DA438" i="6"/>
  <c r="CC438" i="6"/>
  <c r="BE438" i="6"/>
  <c r="AG438" i="6"/>
  <c r="I438" i="6"/>
  <c r="CZ438" i="6"/>
  <c r="CB438" i="6"/>
  <c r="BD438" i="6"/>
  <c r="AF438" i="6"/>
  <c r="H438" i="6"/>
  <c r="CX438" i="6"/>
  <c r="BZ438" i="6"/>
  <c r="BB438" i="6"/>
  <c r="AD438" i="6"/>
  <c r="F438" i="6"/>
  <c r="CU438" i="6"/>
  <c r="BW438" i="6"/>
  <c r="AY438" i="6"/>
  <c r="AA438" i="6"/>
  <c r="DN438" i="6"/>
  <c r="CP438" i="6"/>
  <c r="BR438" i="6"/>
  <c r="AT438" i="6"/>
  <c r="V438" i="6"/>
  <c r="DR438" i="6"/>
  <c r="DM438" i="6"/>
  <c r="CT438" i="6"/>
  <c r="CO438" i="6"/>
  <c r="BV438" i="6"/>
  <c r="BQ438" i="6"/>
  <c r="AX438" i="6"/>
  <c r="AS438" i="6"/>
  <c r="Z438" i="6"/>
  <c r="U438" i="6"/>
  <c r="DS422" i="6"/>
  <c r="DG422" i="6"/>
  <c r="CU422" i="6"/>
  <c r="CI422" i="6"/>
  <c r="BW422" i="6"/>
  <c r="BK422" i="6"/>
  <c r="AY422" i="6"/>
  <c r="AM422" i="6"/>
  <c r="AA422" i="6"/>
  <c r="O422" i="6"/>
  <c r="DR422" i="6"/>
  <c r="DF422" i="6"/>
  <c r="CT422" i="6"/>
  <c r="CH422" i="6"/>
  <c r="BV422" i="6"/>
  <c r="BJ422" i="6"/>
  <c r="AX422" i="6"/>
  <c r="AL422" i="6"/>
  <c r="Z422" i="6"/>
  <c r="N422" i="6"/>
  <c r="DQ422" i="6"/>
  <c r="DE422" i="6"/>
  <c r="DP422" i="6"/>
  <c r="DD422" i="6"/>
  <c r="CR422" i="6"/>
  <c r="CF422" i="6"/>
  <c r="BT422" i="6"/>
  <c r="BH422" i="6"/>
  <c r="AV422" i="6"/>
  <c r="AJ422" i="6"/>
  <c r="X422" i="6"/>
  <c r="L422" i="6"/>
  <c r="DO422" i="6"/>
  <c r="DC422" i="6"/>
  <c r="CQ422" i="6"/>
  <c r="CE422" i="6"/>
  <c r="BS422" i="6"/>
  <c r="BG422" i="6"/>
  <c r="AU422" i="6"/>
  <c r="AI422" i="6"/>
  <c r="W422" i="6"/>
  <c r="K422" i="6"/>
  <c r="DM422" i="6"/>
  <c r="DA422" i="6"/>
  <c r="CO422" i="6"/>
  <c r="CC422" i="6"/>
  <c r="BQ422" i="6"/>
  <c r="BE422" i="6"/>
  <c r="AS422" i="6"/>
  <c r="AG422" i="6"/>
  <c r="U422" i="6"/>
  <c r="I422" i="6"/>
  <c r="DL422" i="6"/>
  <c r="CZ422" i="6"/>
  <c r="CN422" i="6"/>
  <c r="CB422" i="6"/>
  <c r="BP422" i="6"/>
  <c r="BD422" i="6"/>
  <c r="DU422" i="6"/>
  <c r="DI422" i="6"/>
  <c r="CW422" i="6"/>
  <c r="CK422" i="6"/>
  <c r="BY422" i="6"/>
  <c r="BM422" i="6"/>
  <c r="BA422" i="6"/>
  <c r="AO422" i="6"/>
  <c r="CS422" i="6"/>
  <c r="BO422" i="6"/>
  <c r="AP422" i="6"/>
  <c r="S422" i="6"/>
  <c r="CP422" i="6"/>
  <c r="BN422" i="6"/>
  <c r="AN422" i="6"/>
  <c r="R422" i="6"/>
  <c r="CM422" i="6"/>
  <c r="BL422" i="6"/>
  <c r="AK422" i="6"/>
  <c r="Q422" i="6"/>
  <c r="DT422" i="6"/>
  <c r="CL422" i="6"/>
  <c r="BI422" i="6"/>
  <c r="AH422" i="6"/>
  <c r="P422" i="6"/>
  <c r="DN422" i="6"/>
  <c r="CJ422" i="6"/>
  <c r="BF422" i="6"/>
  <c r="AF422" i="6"/>
  <c r="M422" i="6"/>
  <c r="DK422" i="6"/>
  <c r="CG422" i="6"/>
  <c r="BC422" i="6"/>
  <c r="AE422" i="6"/>
  <c r="J422" i="6"/>
  <c r="DJ422" i="6"/>
  <c r="CD422" i="6"/>
  <c r="BB422" i="6"/>
  <c r="AD422" i="6"/>
  <c r="H422" i="6"/>
  <c r="DH422" i="6"/>
  <c r="CA422" i="6"/>
  <c r="AZ422" i="6"/>
  <c r="AC422" i="6"/>
  <c r="G422" i="6"/>
  <c r="DB422" i="6"/>
  <c r="BZ422" i="6"/>
  <c r="AW422" i="6"/>
  <c r="AB422" i="6"/>
  <c r="F422" i="6"/>
  <c r="CY422" i="6"/>
  <c r="BX422" i="6"/>
  <c r="AT422" i="6"/>
  <c r="Y422" i="6"/>
  <c r="E422" i="6"/>
  <c r="V422" i="6"/>
  <c r="T422" i="6"/>
  <c r="D422" i="6"/>
  <c r="CX422" i="6"/>
  <c r="CV422" i="6"/>
  <c r="BU422" i="6"/>
  <c r="BR422" i="6"/>
  <c r="AQ422" i="6"/>
  <c r="AR422" i="6"/>
  <c r="DR458" i="6"/>
  <c r="DF458" i="6"/>
  <c r="CT458" i="6"/>
  <c r="CH458" i="6"/>
  <c r="BV458" i="6"/>
  <c r="BJ458" i="6"/>
  <c r="AX458" i="6"/>
  <c r="AL458" i="6"/>
  <c r="Z458" i="6"/>
  <c r="N458" i="6"/>
  <c r="DQ458" i="6"/>
  <c r="DE458" i="6"/>
  <c r="CS458" i="6"/>
  <c r="CG458" i="6"/>
  <c r="BU458" i="6"/>
  <c r="BI458" i="6"/>
  <c r="AW458" i="6"/>
  <c r="AK458" i="6"/>
  <c r="Y458" i="6"/>
  <c r="M458" i="6"/>
  <c r="DP458" i="6"/>
  <c r="DD458" i="6"/>
  <c r="CR458" i="6"/>
  <c r="CF458" i="6"/>
  <c r="BT458" i="6"/>
  <c r="BH458" i="6"/>
  <c r="AV458" i="6"/>
  <c r="AJ458" i="6"/>
  <c r="X458" i="6"/>
  <c r="L458" i="6"/>
  <c r="DO458" i="6"/>
  <c r="DC458" i="6"/>
  <c r="CQ458" i="6"/>
  <c r="CE458" i="6"/>
  <c r="BS458" i="6"/>
  <c r="BG458" i="6"/>
  <c r="AU458" i="6"/>
  <c r="AI458" i="6"/>
  <c r="W458" i="6"/>
  <c r="K458" i="6"/>
  <c r="DN458" i="6"/>
  <c r="DB458" i="6"/>
  <c r="CP458" i="6"/>
  <c r="CD458" i="6"/>
  <c r="BR458" i="6"/>
  <c r="BF458" i="6"/>
  <c r="AT458" i="6"/>
  <c r="AH458" i="6"/>
  <c r="V458" i="6"/>
  <c r="J458" i="6"/>
  <c r="DM458" i="6"/>
  <c r="DA458" i="6"/>
  <c r="CO458" i="6"/>
  <c r="CC458" i="6"/>
  <c r="BQ458" i="6"/>
  <c r="BE458" i="6"/>
  <c r="AS458" i="6"/>
  <c r="AG458" i="6"/>
  <c r="U458" i="6"/>
  <c r="I458" i="6"/>
  <c r="DK458" i="6"/>
  <c r="CY458" i="6"/>
  <c r="CM458" i="6"/>
  <c r="CA458" i="6"/>
  <c r="BO458" i="6"/>
  <c r="BC458" i="6"/>
  <c r="AQ458" i="6"/>
  <c r="AE458" i="6"/>
  <c r="S458" i="6"/>
  <c r="G458" i="6"/>
  <c r="DJ458" i="6"/>
  <c r="CX458" i="6"/>
  <c r="CL458" i="6"/>
  <c r="BZ458" i="6"/>
  <c r="BN458" i="6"/>
  <c r="BB458" i="6"/>
  <c r="AP458" i="6"/>
  <c r="AD458" i="6"/>
  <c r="R458" i="6"/>
  <c r="F458" i="6"/>
  <c r="DU458" i="6"/>
  <c r="DI458" i="6"/>
  <c r="CW458" i="6"/>
  <c r="CK458" i="6"/>
  <c r="BY458" i="6"/>
  <c r="BM458" i="6"/>
  <c r="BA458" i="6"/>
  <c r="AO458" i="6"/>
  <c r="AC458" i="6"/>
  <c r="Q458" i="6"/>
  <c r="E458" i="6"/>
  <c r="DT458" i="6"/>
  <c r="DH458" i="6"/>
  <c r="CV458" i="6"/>
  <c r="CJ458" i="6"/>
  <c r="BX458" i="6"/>
  <c r="BL458" i="6"/>
  <c r="AZ458" i="6"/>
  <c r="AN458" i="6"/>
  <c r="AB458" i="6"/>
  <c r="P458" i="6"/>
  <c r="D458" i="6"/>
  <c r="DS458" i="6"/>
  <c r="DG458" i="6"/>
  <c r="CU458" i="6"/>
  <c r="CI458" i="6"/>
  <c r="BW458" i="6"/>
  <c r="BK458" i="6"/>
  <c r="AY458" i="6"/>
  <c r="AM458" i="6"/>
  <c r="AA458" i="6"/>
  <c r="O458" i="6"/>
  <c r="CB458" i="6"/>
  <c r="BP458" i="6"/>
  <c r="BD458" i="6"/>
  <c r="AR458" i="6"/>
  <c r="AF458" i="6"/>
  <c r="T458" i="6"/>
  <c r="H458" i="6"/>
  <c r="DL458" i="6"/>
  <c r="CZ458" i="6"/>
  <c r="CN458" i="6"/>
  <c r="DO381" i="6"/>
  <c r="DC381" i="6"/>
  <c r="CQ381" i="6"/>
  <c r="CE381" i="6"/>
  <c r="BS381" i="6"/>
  <c r="DK381" i="6"/>
  <c r="CY381" i="6"/>
  <c r="CM381" i="6"/>
  <c r="CA381" i="6"/>
  <c r="DM381" i="6"/>
  <c r="CX381" i="6"/>
  <c r="CJ381" i="6"/>
  <c r="BV381" i="6"/>
  <c r="BI381" i="6"/>
  <c r="AW381" i="6"/>
  <c r="AK381" i="6"/>
  <c r="Y381" i="6"/>
  <c r="M381" i="6"/>
  <c r="DL381" i="6"/>
  <c r="CW381" i="6"/>
  <c r="CI381" i="6"/>
  <c r="BU381" i="6"/>
  <c r="BH381" i="6"/>
  <c r="AV381" i="6"/>
  <c r="AJ381" i="6"/>
  <c r="X381" i="6"/>
  <c r="L381" i="6"/>
  <c r="DJ381" i="6"/>
  <c r="CV381" i="6"/>
  <c r="CH381" i="6"/>
  <c r="BT381" i="6"/>
  <c r="BG381" i="6"/>
  <c r="AU381" i="6"/>
  <c r="AI381" i="6"/>
  <c r="W381" i="6"/>
  <c r="K381" i="6"/>
  <c r="DI381" i="6"/>
  <c r="CU381" i="6"/>
  <c r="CG381" i="6"/>
  <c r="BR381" i="6"/>
  <c r="BF381" i="6"/>
  <c r="AT381" i="6"/>
  <c r="AH381" i="6"/>
  <c r="V381" i="6"/>
  <c r="J381" i="6"/>
  <c r="DH381" i="6"/>
  <c r="CT381" i="6"/>
  <c r="CF381" i="6"/>
  <c r="BQ381" i="6"/>
  <c r="BE381" i="6"/>
  <c r="AS381" i="6"/>
  <c r="AG381" i="6"/>
  <c r="U381" i="6"/>
  <c r="I381" i="6"/>
  <c r="DU381" i="6"/>
  <c r="DG381" i="6"/>
  <c r="CS381" i="6"/>
  <c r="CD381" i="6"/>
  <c r="BP381" i="6"/>
  <c r="BD381" i="6"/>
  <c r="AR381" i="6"/>
  <c r="AF381" i="6"/>
  <c r="T381" i="6"/>
  <c r="H381" i="6"/>
  <c r="DT381" i="6"/>
  <c r="DF381" i="6"/>
  <c r="CR381" i="6"/>
  <c r="CC381" i="6"/>
  <c r="BO381" i="6"/>
  <c r="BC381" i="6"/>
  <c r="AQ381" i="6"/>
  <c r="AE381" i="6"/>
  <c r="S381" i="6"/>
  <c r="G381" i="6"/>
  <c r="DS381" i="6"/>
  <c r="DE381" i="6"/>
  <c r="CP381" i="6"/>
  <c r="CB381" i="6"/>
  <c r="BN381" i="6"/>
  <c r="BB381" i="6"/>
  <c r="AP381" i="6"/>
  <c r="AD381" i="6"/>
  <c r="R381" i="6"/>
  <c r="F381" i="6"/>
  <c r="DR381" i="6"/>
  <c r="DD381" i="6"/>
  <c r="CO381" i="6"/>
  <c r="BZ381" i="6"/>
  <c r="BM381" i="6"/>
  <c r="BA381" i="6"/>
  <c r="AO381" i="6"/>
  <c r="AC381" i="6"/>
  <c r="Q381" i="6"/>
  <c r="E381" i="6"/>
  <c r="DQ381" i="6"/>
  <c r="DB381" i="6"/>
  <c r="CN381" i="6"/>
  <c r="BY381" i="6"/>
  <c r="BL381" i="6"/>
  <c r="AZ381" i="6"/>
  <c r="AN381" i="6"/>
  <c r="AB381" i="6"/>
  <c r="P381" i="6"/>
  <c r="D381" i="6"/>
  <c r="DN381" i="6"/>
  <c r="AL381" i="6"/>
  <c r="DA381" i="6"/>
  <c r="AA381" i="6"/>
  <c r="CZ381" i="6"/>
  <c r="Z381" i="6"/>
  <c r="CL381" i="6"/>
  <c r="O381" i="6"/>
  <c r="CK381" i="6"/>
  <c r="N381" i="6"/>
  <c r="BX381" i="6"/>
  <c r="BW381" i="6"/>
  <c r="BK381" i="6"/>
  <c r="BJ381" i="6"/>
  <c r="DP381" i="6"/>
  <c r="AM381" i="6"/>
  <c r="AY381" i="6"/>
  <c r="AX381" i="6"/>
  <c r="DQ353" i="6"/>
  <c r="DE353" i="6"/>
  <c r="CS353" i="6"/>
  <c r="CG353" i="6"/>
  <c r="BU353" i="6"/>
  <c r="BI353" i="6"/>
  <c r="AW353" i="6"/>
  <c r="AK353" i="6"/>
  <c r="Y353" i="6"/>
  <c r="M353" i="6"/>
  <c r="DP353" i="6"/>
  <c r="DD353" i="6"/>
  <c r="CR353" i="6"/>
  <c r="CF353" i="6"/>
  <c r="BT353" i="6"/>
  <c r="BH353" i="6"/>
  <c r="AV353" i="6"/>
  <c r="AJ353" i="6"/>
  <c r="X353" i="6"/>
  <c r="L353" i="6"/>
  <c r="DO353" i="6"/>
  <c r="DC353" i="6"/>
  <c r="CQ353" i="6"/>
  <c r="CE353" i="6"/>
  <c r="BS353" i="6"/>
  <c r="BG353" i="6"/>
  <c r="AU353" i="6"/>
  <c r="AI353" i="6"/>
  <c r="W353" i="6"/>
  <c r="K353" i="6"/>
  <c r="DN353" i="6"/>
  <c r="DB353" i="6"/>
  <c r="CP353" i="6"/>
  <c r="CD353" i="6"/>
  <c r="BR353" i="6"/>
  <c r="BF353" i="6"/>
  <c r="AT353" i="6"/>
  <c r="AH353" i="6"/>
  <c r="V353" i="6"/>
  <c r="J353" i="6"/>
  <c r="DM353" i="6"/>
  <c r="DA353" i="6"/>
  <c r="CO353" i="6"/>
  <c r="CC353" i="6"/>
  <c r="BQ353" i="6"/>
  <c r="BE353" i="6"/>
  <c r="AS353" i="6"/>
  <c r="AG353" i="6"/>
  <c r="U353" i="6"/>
  <c r="I353" i="6"/>
  <c r="DL353" i="6"/>
  <c r="CZ353" i="6"/>
  <c r="CN353" i="6"/>
  <c r="CB353" i="6"/>
  <c r="BP353" i="6"/>
  <c r="BD353" i="6"/>
  <c r="AR353" i="6"/>
  <c r="AF353" i="6"/>
  <c r="T353" i="6"/>
  <c r="H353" i="6"/>
  <c r="DK353" i="6"/>
  <c r="CY353" i="6"/>
  <c r="CM353" i="6"/>
  <c r="CA353" i="6"/>
  <c r="BO353" i="6"/>
  <c r="BC353" i="6"/>
  <c r="AQ353" i="6"/>
  <c r="AE353" i="6"/>
  <c r="S353" i="6"/>
  <c r="G353" i="6"/>
  <c r="DU353" i="6"/>
  <c r="DI353" i="6"/>
  <c r="CW353" i="6"/>
  <c r="CK353" i="6"/>
  <c r="BY353" i="6"/>
  <c r="BM353" i="6"/>
  <c r="BA353" i="6"/>
  <c r="AO353" i="6"/>
  <c r="AC353" i="6"/>
  <c r="Q353" i="6"/>
  <c r="E353" i="6"/>
  <c r="DR353" i="6"/>
  <c r="DF353" i="6"/>
  <c r="CT353" i="6"/>
  <c r="CH353" i="6"/>
  <c r="BV353" i="6"/>
  <c r="BJ353" i="6"/>
  <c r="AX353" i="6"/>
  <c r="AL353" i="6"/>
  <c r="Z353" i="6"/>
  <c r="N353" i="6"/>
  <c r="BZ353" i="6"/>
  <c r="AD353" i="6"/>
  <c r="DT353" i="6"/>
  <c r="BX353" i="6"/>
  <c r="AB353" i="6"/>
  <c r="DS353" i="6"/>
  <c r="BW353" i="6"/>
  <c r="AA353" i="6"/>
  <c r="DJ353" i="6"/>
  <c r="BN353" i="6"/>
  <c r="R353" i="6"/>
  <c r="DH353" i="6"/>
  <c r="BL353" i="6"/>
  <c r="P353" i="6"/>
  <c r="DG353" i="6"/>
  <c r="BK353" i="6"/>
  <c r="O353" i="6"/>
  <c r="CX353" i="6"/>
  <c r="BB353" i="6"/>
  <c r="F353" i="6"/>
  <c r="CV353" i="6"/>
  <c r="AZ353" i="6"/>
  <c r="D353" i="6"/>
  <c r="CU353" i="6"/>
  <c r="AY353" i="6"/>
  <c r="CL353" i="6"/>
  <c r="AP353" i="6"/>
  <c r="CI353" i="6"/>
  <c r="AM353" i="6"/>
  <c r="CJ353" i="6"/>
  <c r="AN353" i="6"/>
  <c r="AH431" i="6"/>
  <c r="AH443" i="6"/>
  <c r="AH427" i="6"/>
  <c r="AH461" i="6"/>
  <c r="AH447" i="6"/>
  <c r="AH362" i="6"/>
  <c r="AH346" i="6"/>
  <c r="AH358" i="6"/>
  <c r="AH423" i="6"/>
  <c r="AH457" i="6"/>
  <c r="AH378" i="6"/>
  <c r="AH382" i="6"/>
  <c r="AH354" i="6"/>
  <c r="AH459" i="6"/>
  <c r="AH435" i="6"/>
  <c r="AH366" i="6"/>
  <c r="AH439" i="6"/>
  <c r="AH455" i="6"/>
  <c r="AH399" i="6"/>
  <c r="AH370" i="6"/>
  <c r="AH350" i="6"/>
  <c r="DU427" i="6"/>
  <c r="DQ427" i="6"/>
  <c r="DM427" i="6"/>
  <c r="DI427" i="6"/>
  <c r="DE427" i="6"/>
  <c r="DA427" i="6"/>
  <c r="CW427" i="6"/>
  <c r="CS427" i="6"/>
  <c r="CO427" i="6"/>
  <c r="CK427" i="6"/>
  <c r="CG427" i="6"/>
  <c r="CC427" i="6"/>
  <c r="BY427" i="6"/>
  <c r="BU427" i="6"/>
  <c r="BQ427" i="6"/>
  <c r="BM427" i="6"/>
  <c r="BI427" i="6"/>
  <c r="BE427" i="6"/>
  <c r="BA427" i="6"/>
  <c r="AW427" i="6"/>
  <c r="AS427" i="6"/>
  <c r="AO427" i="6"/>
  <c r="AK427" i="6"/>
  <c r="AF427" i="6"/>
  <c r="AB427" i="6"/>
  <c r="X427" i="6"/>
  <c r="T427" i="6"/>
  <c r="P427" i="6"/>
  <c r="L427" i="6"/>
  <c r="H427" i="6"/>
  <c r="D427" i="6"/>
  <c r="DT427" i="6"/>
  <c r="DP427" i="6"/>
  <c r="DL427" i="6"/>
  <c r="DH427" i="6"/>
  <c r="DD427" i="6"/>
  <c r="CZ427" i="6"/>
  <c r="CV427" i="6"/>
  <c r="CR427" i="6"/>
  <c r="CN427" i="6"/>
  <c r="CJ427" i="6"/>
  <c r="CF427" i="6"/>
  <c r="CB427" i="6"/>
  <c r="BX427" i="6"/>
  <c r="BT427" i="6"/>
  <c r="BP427" i="6"/>
  <c r="BL427" i="6"/>
  <c r="BH427" i="6"/>
  <c r="BD427" i="6"/>
  <c r="AZ427" i="6"/>
  <c r="AV427" i="6"/>
  <c r="AR427" i="6"/>
  <c r="AN427" i="6"/>
  <c r="AJ427" i="6"/>
  <c r="AE427" i="6"/>
  <c r="AA427" i="6"/>
  <c r="W427" i="6"/>
  <c r="S427" i="6"/>
  <c r="O427" i="6"/>
  <c r="K427" i="6"/>
  <c r="G427" i="6"/>
  <c r="DS427" i="6"/>
  <c r="DO427" i="6"/>
  <c r="DK427" i="6"/>
  <c r="DG427" i="6"/>
  <c r="DC427" i="6"/>
  <c r="CY427" i="6"/>
  <c r="CU427" i="6"/>
  <c r="CQ427" i="6"/>
  <c r="CM427" i="6"/>
  <c r="CI427" i="6"/>
  <c r="CE427" i="6"/>
  <c r="CA427" i="6"/>
  <c r="BW427" i="6"/>
  <c r="BS427" i="6"/>
  <c r="BO427" i="6"/>
  <c r="BK427" i="6"/>
  <c r="BG427" i="6"/>
  <c r="BC427" i="6"/>
  <c r="AY427" i="6"/>
  <c r="AU427" i="6"/>
  <c r="AQ427" i="6"/>
  <c r="AM427" i="6"/>
  <c r="AI427" i="6"/>
  <c r="AD427" i="6"/>
  <c r="Z427" i="6"/>
  <c r="V427" i="6"/>
  <c r="R427" i="6"/>
  <c r="N427" i="6"/>
  <c r="J427" i="6"/>
  <c r="F427" i="6"/>
  <c r="DR427" i="6"/>
  <c r="DN427" i="6"/>
  <c r="DJ427" i="6"/>
  <c r="DF427" i="6"/>
  <c r="DB427" i="6"/>
  <c r="CX427" i="6"/>
  <c r="CT427" i="6"/>
  <c r="CP427" i="6"/>
  <c r="CL427" i="6"/>
  <c r="CH427" i="6"/>
  <c r="CD427" i="6"/>
  <c r="BZ427" i="6"/>
  <c r="BV427" i="6"/>
  <c r="BR427" i="6"/>
  <c r="BN427" i="6"/>
  <c r="BJ427" i="6"/>
  <c r="BF427" i="6"/>
  <c r="BB427" i="6"/>
  <c r="AX427" i="6"/>
  <c r="AT427" i="6"/>
  <c r="AP427" i="6"/>
  <c r="AL427" i="6"/>
  <c r="AG427" i="6"/>
  <c r="AC427" i="6"/>
  <c r="Y427" i="6"/>
  <c r="U427" i="6"/>
  <c r="Q427" i="6"/>
  <c r="M427" i="6"/>
  <c r="I427" i="6"/>
  <c r="E427" i="6"/>
  <c r="DU423" i="6"/>
  <c r="DQ423" i="6"/>
  <c r="DM423" i="6"/>
  <c r="DI423" i="6"/>
  <c r="DE423" i="6"/>
  <c r="DA423" i="6"/>
  <c r="CW423" i="6"/>
  <c r="CS423" i="6"/>
  <c r="CO423" i="6"/>
  <c r="CK423" i="6"/>
  <c r="CG423" i="6"/>
  <c r="CC423" i="6"/>
  <c r="BY423" i="6"/>
  <c r="BU423" i="6"/>
  <c r="BQ423" i="6"/>
  <c r="BM423" i="6"/>
  <c r="BI423" i="6"/>
  <c r="BE423" i="6"/>
  <c r="BA423" i="6"/>
  <c r="AW423" i="6"/>
  <c r="AS423" i="6"/>
  <c r="AO423" i="6"/>
  <c r="AK423" i="6"/>
  <c r="AF423" i="6"/>
  <c r="AB423" i="6"/>
  <c r="X423" i="6"/>
  <c r="T423" i="6"/>
  <c r="P423" i="6"/>
  <c r="L423" i="6"/>
  <c r="H423" i="6"/>
  <c r="D423" i="6"/>
  <c r="DT423" i="6"/>
  <c r="DP423" i="6"/>
  <c r="DL423" i="6"/>
  <c r="DH423" i="6"/>
  <c r="DD423" i="6"/>
  <c r="CZ423" i="6"/>
  <c r="CV423" i="6"/>
  <c r="CR423" i="6"/>
  <c r="CN423" i="6"/>
  <c r="CJ423" i="6"/>
  <c r="CF423" i="6"/>
  <c r="CB423" i="6"/>
  <c r="BX423" i="6"/>
  <c r="BT423" i="6"/>
  <c r="BP423" i="6"/>
  <c r="BL423" i="6"/>
  <c r="BH423" i="6"/>
  <c r="BD423" i="6"/>
  <c r="AZ423" i="6"/>
  <c r="AV423" i="6"/>
  <c r="AR423" i="6"/>
  <c r="AN423" i="6"/>
  <c r="AJ423" i="6"/>
  <c r="AE423" i="6"/>
  <c r="AA423" i="6"/>
  <c r="W423" i="6"/>
  <c r="S423" i="6"/>
  <c r="O423" i="6"/>
  <c r="K423" i="6"/>
  <c r="G423" i="6"/>
  <c r="DS423" i="6"/>
  <c r="DO423" i="6"/>
  <c r="DK423" i="6"/>
  <c r="DG423" i="6"/>
  <c r="DC423" i="6"/>
  <c r="CY423" i="6"/>
  <c r="CU423" i="6"/>
  <c r="CQ423" i="6"/>
  <c r="CM423" i="6"/>
  <c r="CI423" i="6"/>
  <c r="CE423" i="6"/>
  <c r="CA423" i="6"/>
  <c r="BW423" i="6"/>
  <c r="BS423" i="6"/>
  <c r="BO423" i="6"/>
  <c r="BK423" i="6"/>
  <c r="BG423" i="6"/>
  <c r="BC423" i="6"/>
  <c r="AY423" i="6"/>
  <c r="AU423" i="6"/>
  <c r="AQ423" i="6"/>
  <c r="AM423" i="6"/>
  <c r="AI423" i="6"/>
  <c r="AD423" i="6"/>
  <c r="Z423" i="6"/>
  <c r="V423" i="6"/>
  <c r="R423" i="6"/>
  <c r="N423" i="6"/>
  <c r="J423" i="6"/>
  <c r="F423" i="6"/>
  <c r="DR423" i="6"/>
  <c r="DN423" i="6"/>
  <c r="DJ423" i="6"/>
  <c r="DF423" i="6"/>
  <c r="DB423" i="6"/>
  <c r="CX423" i="6"/>
  <c r="CT423" i="6"/>
  <c r="CP423" i="6"/>
  <c r="CL423" i="6"/>
  <c r="CH423" i="6"/>
  <c r="CD423" i="6"/>
  <c r="BZ423" i="6"/>
  <c r="BV423" i="6"/>
  <c r="BR423" i="6"/>
  <c r="BN423" i="6"/>
  <c r="BJ423" i="6"/>
  <c r="BF423" i="6"/>
  <c r="BB423" i="6"/>
  <c r="AX423" i="6"/>
  <c r="AT423" i="6"/>
  <c r="AP423" i="6"/>
  <c r="AL423" i="6"/>
  <c r="AG423" i="6"/>
  <c r="AC423" i="6"/>
  <c r="Y423" i="6"/>
  <c r="U423" i="6"/>
  <c r="Q423" i="6"/>
  <c r="M423" i="6"/>
  <c r="I423" i="6"/>
  <c r="E423" i="6"/>
  <c r="DT457" i="6"/>
  <c r="DP457" i="6"/>
  <c r="DL457" i="6"/>
  <c r="DH457" i="6"/>
  <c r="DD457" i="6"/>
  <c r="CZ457" i="6"/>
  <c r="CV457" i="6"/>
  <c r="CR457" i="6"/>
  <c r="CN457" i="6"/>
  <c r="CJ457" i="6"/>
  <c r="CF457" i="6"/>
  <c r="CB457" i="6"/>
  <c r="BX457" i="6"/>
  <c r="BT457" i="6"/>
  <c r="BP457" i="6"/>
  <c r="BL457" i="6"/>
  <c r="BH457" i="6"/>
  <c r="BD457" i="6"/>
  <c r="AZ457" i="6"/>
  <c r="AV457" i="6"/>
  <c r="AR457" i="6"/>
  <c r="AN457" i="6"/>
  <c r="AJ457" i="6"/>
  <c r="AE457" i="6"/>
  <c r="AA457" i="6"/>
  <c r="W457" i="6"/>
  <c r="S457" i="6"/>
  <c r="O457" i="6"/>
  <c r="K457" i="6"/>
  <c r="G457" i="6"/>
  <c r="DS457" i="6"/>
  <c r="DO457" i="6"/>
  <c r="DK457" i="6"/>
  <c r="DG457" i="6"/>
  <c r="DC457" i="6"/>
  <c r="CY457" i="6"/>
  <c r="CU457" i="6"/>
  <c r="CQ457" i="6"/>
  <c r="CM457" i="6"/>
  <c r="CI457" i="6"/>
  <c r="CE457" i="6"/>
  <c r="CA457" i="6"/>
  <c r="BW457" i="6"/>
  <c r="BS457" i="6"/>
  <c r="BO457" i="6"/>
  <c r="BK457" i="6"/>
  <c r="BG457" i="6"/>
  <c r="BC457" i="6"/>
  <c r="AY457" i="6"/>
  <c r="AU457" i="6"/>
  <c r="AQ457" i="6"/>
  <c r="AM457" i="6"/>
  <c r="AI457" i="6"/>
  <c r="AD457" i="6"/>
  <c r="Z457" i="6"/>
  <c r="V457" i="6"/>
  <c r="R457" i="6"/>
  <c r="N457" i="6"/>
  <c r="J457" i="6"/>
  <c r="F457" i="6"/>
  <c r="DR457" i="6"/>
  <c r="DN457" i="6"/>
  <c r="DJ457" i="6"/>
  <c r="DF457" i="6"/>
  <c r="DB457" i="6"/>
  <c r="CX457" i="6"/>
  <c r="CT457" i="6"/>
  <c r="CP457" i="6"/>
  <c r="CL457" i="6"/>
  <c r="CH457" i="6"/>
  <c r="CD457" i="6"/>
  <c r="BZ457" i="6"/>
  <c r="BV457" i="6"/>
  <c r="BR457" i="6"/>
  <c r="BN457" i="6"/>
  <c r="BJ457" i="6"/>
  <c r="BF457" i="6"/>
  <c r="BB457" i="6"/>
  <c r="AX457" i="6"/>
  <c r="AT457" i="6"/>
  <c r="AP457" i="6"/>
  <c r="AL457" i="6"/>
  <c r="AG457" i="6"/>
  <c r="AC457" i="6"/>
  <c r="Y457" i="6"/>
  <c r="U457" i="6"/>
  <c r="Q457" i="6"/>
  <c r="M457" i="6"/>
  <c r="I457" i="6"/>
  <c r="E457" i="6"/>
  <c r="DU457" i="6"/>
  <c r="DQ457" i="6"/>
  <c r="DM457" i="6"/>
  <c r="DI457" i="6"/>
  <c r="DE457" i="6"/>
  <c r="DA457" i="6"/>
  <c r="CW457" i="6"/>
  <c r="CS457" i="6"/>
  <c r="CO457" i="6"/>
  <c r="CK457" i="6"/>
  <c r="CG457" i="6"/>
  <c r="CC457" i="6"/>
  <c r="BY457" i="6"/>
  <c r="BU457" i="6"/>
  <c r="BQ457" i="6"/>
  <c r="BM457" i="6"/>
  <c r="BI457" i="6"/>
  <c r="BE457" i="6"/>
  <c r="BA457" i="6"/>
  <c r="AW457" i="6"/>
  <c r="AS457" i="6"/>
  <c r="AO457" i="6"/>
  <c r="AK457" i="6"/>
  <c r="AF457" i="6"/>
  <c r="AB457" i="6"/>
  <c r="X457" i="6"/>
  <c r="T457" i="6"/>
  <c r="P457" i="6"/>
  <c r="L457" i="6"/>
  <c r="H457" i="6"/>
  <c r="D457" i="6"/>
  <c r="DU435" i="6"/>
  <c r="DQ435" i="6"/>
  <c r="DM435" i="6"/>
  <c r="DI435" i="6"/>
  <c r="DE435" i="6"/>
  <c r="DA435" i="6"/>
  <c r="CW435" i="6"/>
  <c r="CS435" i="6"/>
  <c r="CO435" i="6"/>
  <c r="CK435" i="6"/>
  <c r="CG435" i="6"/>
  <c r="CC435" i="6"/>
  <c r="BY435" i="6"/>
  <c r="BU435" i="6"/>
  <c r="BQ435" i="6"/>
  <c r="BM435" i="6"/>
  <c r="BI435" i="6"/>
  <c r="BE435" i="6"/>
  <c r="BA435" i="6"/>
  <c r="AW435" i="6"/>
  <c r="AS435" i="6"/>
  <c r="AO435" i="6"/>
  <c r="AK435" i="6"/>
  <c r="AF435" i="6"/>
  <c r="AB435" i="6"/>
  <c r="X435" i="6"/>
  <c r="T435" i="6"/>
  <c r="P435" i="6"/>
  <c r="L435" i="6"/>
  <c r="H435" i="6"/>
  <c r="D435" i="6"/>
  <c r="DT435" i="6"/>
  <c r="DP435" i="6"/>
  <c r="DL435" i="6"/>
  <c r="DH435" i="6"/>
  <c r="DD435" i="6"/>
  <c r="CZ435" i="6"/>
  <c r="CV435" i="6"/>
  <c r="CR435" i="6"/>
  <c r="CN435" i="6"/>
  <c r="CJ435" i="6"/>
  <c r="CF435" i="6"/>
  <c r="CB435" i="6"/>
  <c r="BX435" i="6"/>
  <c r="BT435" i="6"/>
  <c r="BP435" i="6"/>
  <c r="BL435" i="6"/>
  <c r="BH435" i="6"/>
  <c r="BD435" i="6"/>
  <c r="AZ435" i="6"/>
  <c r="AV435" i="6"/>
  <c r="AR435" i="6"/>
  <c r="AN435" i="6"/>
  <c r="AJ435" i="6"/>
  <c r="AE435" i="6"/>
  <c r="AA435" i="6"/>
  <c r="W435" i="6"/>
  <c r="S435" i="6"/>
  <c r="O435" i="6"/>
  <c r="K435" i="6"/>
  <c r="G435" i="6"/>
  <c r="DS435" i="6"/>
  <c r="DO435" i="6"/>
  <c r="DK435" i="6"/>
  <c r="DG435" i="6"/>
  <c r="DC435" i="6"/>
  <c r="CY435" i="6"/>
  <c r="CU435" i="6"/>
  <c r="CQ435" i="6"/>
  <c r="CM435" i="6"/>
  <c r="CI435" i="6"/>
  <c r="CE435" i="6"/>
  <c r="CA435" i="6"/>
  <c r="BW435" i="6"/>
  <c r="BS435" i="6"/>
  <c r="BO435" i="6"/>
  <c r="BK435" i="6"/>
  <c r="BG435" i="6"/>
  <c r="BC435" i="6"/>
  <c r="AY435" i="6"/>
  <c r="AU435" i="6"/>
  <c r="AQ435" i="6"/>
  <c r="AM435" i="6"/>
  <c r="AI435" i="6"/>
  <c r="AD435" i="6"/>
  <c r="Z435" i="6"/>
  <c r="V435" i="6"/>
  <c r="R435" i="6"/>
  <c r="N435" i="6"/>
  <c r="J435" i="6"/>
  <c r="F435" i="6"/>
  <c r="DR435" i="6"/>
  <c r="DN435" i="6"/>
  <c r="DJ435" i="6"/>
  <c r="DF435" i="6"/>
  <c r="DB435" i="6"/>
  <c r="CX435" i="6"/>
  <c r="CT435" i="6"/>
  <c r="CP435" i="6"/>
  <c r="CL435" i="6"/>
  <c r="CH435" i="6"/>
  <c r="CD435" i="6"/>
  <c r="BZ435" i="6"/>
  <c r="BV435" i="6"/>
  <c r="BR435" i="6"/>
  <c r="BN435" i="6"/>
  <c r="BJ435" i="6"/>
  <c r="BF435" i="6"/>
  <c r="BB435" i="6"/>
  <c r="AX435" i="6"/>
  <c r="AT435" i="6"/>
  <c r="AP435" i="6"/>
  <c r="AL435" i="6"/>
  <c r="AG435" i="6"/>
  <c r="AC435" i="6"/>
  <c r="Y435" i="6"/>
  <c r="U435" i="6"/>
  <c r="Q435" i="6"/>
  <c r="M435" i="6"/>
  <c r="I435" i="6"/>
  <c r="E435" i="6"/>
  <c r="DR455" i="6"/>
  <c r="DN455" i="6"/>
  <c r="DJ455" i="6"/>
  <c r="DF455" i="6"/>
  <c r="DB455" i="6"/>
  <c r="CX455" i="6"/>
  <c r="CT455" i="6"/>
  <c r="CP455" i="6"/>
  <c r="CL455" i="6"/>
  <c r="CH455" i="6"/>
  <c r="CD455" i="6"/>
  <c r="BZ455" i="6"/>
  <c r="BV455" i="6"/>
  <c r="BR455" i="6"/>
  <c r="BN455" i="6"/>
  <c r="BJ455" i="6"/>
  <c r="BF455" i="6"/>
  <c r="BB455" i="6"/>
  <c r="AX455" i="6"/>
  <c r="AT455" i="6"/>
  <c r="AP455" i="6"/>
  <c r="AL455" i="6"/>
  <c r="AG455" i="6"/>
  <c r="AC455" i="6"/>
  <c r="Y455" i="6"/>
  <c r="U455" i="6"/>
  <c r="Q455" i="6"/>
  <c r="M455" i="6"/>
  <c r="I455" i="6"/>
  <c r="E455" i="6"/>
  <c r="DU455" i="6"/>
  <c r="DQ455" i="6"/>
  <c r="DM455" i="6"/>
  <c r="DI455" i="6"/>
  <c r="DE455" i="6"/>
  <c r="DA455" i="6"/>
  <c r="CW455" i="6"/>
  <c r="CS455" i="6"/>
  <c r="CO455" i="6"/>
  <c r="CK455" i="6"/>
  <c r="CG455" i="6"/>
  <c r="CC455" i="6"/>
  <c r="BY455" i="6"/>
  <c r="BU455" i="6"/>
  <c r="BQ455" i="6"/>
  <c r="BM455" i="6"/>
  <c r="BI455" i="6"/>
  <c r="BE455" i="6"/>
  <c r="BA455" i="6"/>
  <c r="AW455" i="6"/>
  <c r="AS455" i="6"/>
  <c r="AO455" i="6"/>
  <c r="AK455" i="6"/>
  <c r="AF455" i="6"/>
  <c r="AB455" i="6"/>
  <c r="X455" i="6"/>
  <c r="T455" i="6"/>
  <c r="P455" i="6"/>
  <c r="L455" i="6"/>
  <c r="H455" i="6"/>
  <c r="D455" i="6"/>
  <c r="DT455" i="6"/>
  <c r="DP455" i="6"/>
  <c r="DL455" i="6"/>
  <c r="DH455" i="6"/>
  <c r="DD455" i="6"/>
  <c r="CZ455" i="6"/>
  <c r="CV455" i="6"/>
  <c r="CR455" i="6"/>
  <c r="CN455" i="6"/>
  <c r="CJ455" i="6"/>
  <c r="CF455" i="6"/>
  <c r="CB455" i="6"/>
  <c r="BX455" i="6"/>
  <c r="BT455" i="6"/>
  <c r="BP455" i="6"/>
  <c r="BL455" i="6"/>
  <c r="BH455" i="6"/>
  <c r="BD455" i="6"/>
  <c r="AZ455" i="6"/>
  <c r="AV455" i="6"/>
  <c r="AR455" i="6"/>
  <c r="AN455" i="6"/>
  <c r="AJ455" i="6"/>
  <c r="AE455" i="6"/>
  <c r="AA455" i="6"/>
  <c r="W455" i="6"/>
  <c r="S455" i="6"/>
  <c r="O455" i="6"/>
  <c r="K455" i="6"/>
  <c r="G455" i="6"/>
  <c r="DS455" i="6"/>
  <c r="DO455" i="6"/>
  <c r="DK455" i="6"/>
  <c r="DG455" i="6"/>
  <c r="DC455" i="6"/>
  <c r="CY455" i="6"/>
  <c r="CU455" i="6"/>
  <c r="CQ455" i="6"/>
  <c r="CM455" i="6"/>
  <c r="CI455" i="6"/>
  <c r="CE455" i="6"/>
  <c r="CA455" i="6"/>
  <c r="BW455" i="6"/>
  <c r="BS455" i="6"/>
  <c r="BO455" i="6"/>
  <c r="BK455" i="6"/>
  <c r="BG455" i="6"/>
  <c r="BC455" i="6"/>
  <c r="AY455" i="6"/>
  <c r="AU455" i="6"/>
  <c r="AQ455" i="6"/>
  <c r="AM455" i="6"/>
  <c r="AI455" i="6"/>
  <c r="AD455" i="6"/>
  <c r="Z455" i="6"/>
  <c r="V455" i="6"/>
  <c r="R455" i="6"/>
  <c r="N455" i="6"/>
  <c r="J455" i="6"/>
  <c r="F455" i="6"/>
  <c r="DR459" i="6"/>
  <c r="DN459" i="6"/>
  <c r="DJ459" i="6"/>
  <c r="DF459" i="6"/>
  <c r="DB459" i="6"/>
  <c r="CX459" i="6"/>
  <c r="CT459" i="6"/>
  <c r="CP459" i="6"/>
  <c r="CL459" i="6"/>
  <c r="CH459" i="6"/>
  <c r="CD459" i="6"/>
  <c r="BZ459" i="6"/>
  <c r="BV459" i="6"/>
  <c r="BR459" i="6"/>
  <c r="BN459" i="6"/>
  <c r="BJ459" i="6"/>
  <c r="BF459" i="6"/>
  <c r="BB459" i="6"/>
  <c r="AX459" i="6"/>
  <c r="AT459" i="6"/>
  <c r="AP459" i="6"/>
  <c r="AL459" i="6"/>
  <c r="AG459" i="6"/>
  <c r="AC459" i="6"/>
  <c r="Y459" i="6"/>
  <c r="U459" i="6"/>
  <c r="Q459" i="6"/>
  <c r="M459" i="6"/>
  <c r="I459" i="6"/>
  <c r="E459" i="6"/>
  <c r="DU459" i="6"/>
  <c r="DQ459" i="6"/>
  <c r="DM459" i="6"/>
  <c r="DI459" i="6"/>
  <c r="DE459" i="6"/>
  <c r="DA459" i="6"/>
  <c r="CW459" i="6"/>
  <c r="CS459" i="6"/>
  <c r="CO459" i="6"/>
  <c r="CK459" i="6"/>
  <c r="CG459" i="6"/>
  <c r="CC459" i="6"/>
  <c r="BY459" i="6"/>
  <c r="BU459" i="6"/>
  <c r="BQ459" i="6"/>
  <c r="BM459" i="6"/>
  <c r="BI459" i="6"/>
  <c r="BE459" i="6"/>
  <c r="BA459" i="6"/>
  <c r="AW459" i="6"/>
  <c r="AS459" i="6"/>
  <c r="AO459" i="6"/>
  <c r="AK459" i="6"/>
  <c r="AF459" i="6"/>
  <c r="AB459" i="6"/>
  <c r="X459" i="6"/>
  <c r="T459" i="6"/>
  <c r="P459" i="6"/>
  <c r="L459" i="6"/>
  <c r="H459" i="6"/>
  <c r="D459" i="6"/>
  <c r="DT459" i="6"/>
  <c r="DP459" i="6"/>
  <c r="DL459" i="6"/>
  <c r="DH459" i="6"/>
  <c r="DD459" i="6"/>
  <c r="CZ459" i="6"/>
  <c r="CV459" i="6"/>
  <c r="CR459" i="6"/>
  <c r="CN459" i="6"/>
  <c r="CJ459" i="6"/>
  <c r="CF459" i="6"/>
  <c r="CB459" i="6"/>
  <c r="BX459" i="6"/>
  <c r="BT459" i="6"/>
  <c r="BP459" i="6"/>
  <c r="BL459" i="6"/>
  <c r="BH459" i="6"/>
  <c r="BD459" i="6"/>
  <c r="AZ459" i="6"/>
  <c r="AV459" i="6"/>
  <c r="AR459" i="6"/>
  <c r="AN459" i="6"/>
  <c r="AJ459" i="6"/>
  <c r="AE459" i="6"/>
  <c r="AA459" i="6"/>
  <c r="W459" i="6"/>
  <c r="S459" i="6"/>
  <c r="O459" i="6"/>
  <c r="K459" i="6"/>
  <c r="G459" i="6"/>
  <c r="DS459" i="6"/>
  <c r="DO459" i="6"/>
  <c r="DK459" i="6"/>
  <c r="DG459" i="6"/>
  <c r="DC459" i="6"/>
  <c r="CY459" i="6"/>
  <c r="CU459" i="6"/>
  <c r="CQ459" i="6"/>
  <c r="CM459" i="6"/>
  <c r="CI459" i="6"/>
  <c r="CE459" i="6"/>
  <c r="CA459" i="6"/>
  <c r="BW459" i="6"/>
  <c r="BS459" i="6"/>
  <c r="BO459" i="6"/>
  <c r="BK459" i="6"/>
  <c r="BG459" i="6"/>
  <c r="BC459" i="6"/>
  <c r="AY459" i="6"/>
  <c r="AU459" i="6"/>
  <c r="AQ459" i="6"/>
  <c r="AM459" i="6"/>
  <c r="AI459" i="6"/>
  <c r="AD459" i="6"/>
  <c r="Z459" i="6"/>
  <c r="V459" i="6"/>
  <c r="R459" i="6"/>
  <c r="N459" i="6"/>
  <c r="J459" i="6"/>
  <c r="F459" i="6"/>
  <c r="DU447" i="6"/>
  <c r="DQ447" i="6"/>
  <c r="DM447" i="6"/>
  <c r="DI447" i="6"/>
  <c r="DE447" i="6"/>
  <c r="DA447" i="6"/>
  <c r="CW447" i="6"/>
  <c r="CS447" i="6"/>
  <c r="CO447" i="6"/>
  <c r="CK447" i="6"/>
  <c r="CG447" i="6"/>
  <c r="CC447" i="6"/>
  <c r="BY447" i="6"/>
  <c r="BU447" i="6"/>
  <c r="BQ447" i="6"/>
  <c r="BM447" i="6"/>
  <c r="BI447" i="6"/>
  <c r="BE447" i="6"/>
  <c r="BA447" i="6"/>
  <c r="AW447" i="6"/>
  <c r="AS447" i="6"/>
  <c r="AO447" i="6"/>
  <c r="AK447" i="6"/>
  <c r="AF447" i="6"/>
  <c r="AB447" i="6"/>
  <c r="X447" i="6"/>
  <c r="T447" i="6"/>
  <c r="P447" i="6"/>
  <c r="L447" i="6"/>
  <c r="H447" i="6"/>
  <c r="D447" i="6"/>
  <c r="DT447" i="6"/>
  <c r="DP447" i="6"/>
  <c r="DL447" i="6"/>
  <c r="DH447" i="6"/>
  <c r="DD447" i="6"/>
  <c r="CZ447" i="6"/>
  <c r="CV447" i="6"/>
  <c r="CR447" i="6"/>
  <c r="CN447" i="6"/>
  <c r="CJ447" i="6"/>
  <c r="CF447" i="6"/>
  <c r="CB447" i="6"/>
  <c r="BX447" i="6"/>
  <c r="BT447" i="6"/>
  <c r="BP447" i="6"/>
  <c r="BL447" i="6"/>
  <c r="BH447" i="6"/>
  <c r="BD447" i="6"/>
  <c r="AZ447" i="6"/>
  <c r="AV447" i="6"/>
  <c r="AR447" i="6"/>
  <c r="AN447" i="6"/>
  <c r="AJ447" i="6"/>
  <c r="AE447" i="6"/>
  <c r="AA447" i="6"/>
  <c r="W447" i="6"/>
  <c r="S447" i="6"/>
  <c r="O447" i="6"/>
  <c r="K447" i="6"/>
  <c r="G447" i="6"/>
  <c r="DS447" i="6"/>
  <c r="DO447" i="6"/>
  <c r="DK447" i="6"/>
  <c r="DG447" i="6"/>
  <c r="DC447" i="6"/>
  <c r="CY447" i="6"/>
  <c r="CU447" i="6"/>
  <c r="CQ447" i="6"/>
  <c r="CM447" i="6"/>
  <c r="CI447" i="6"/>
  <c r="CE447" i="6"/>
  <c r="CA447" i="6"/>
  <c r="BW447" i="6"/>
  <c r="BS447" i="6"/>
  <c r="BO447" i="6"/>
  <c r="BK447" i="6"/>
  <c r="BG447" i="6"/>
  <c r="BC447" i="6"/>
  <c r="AY447" i="6"/>
  <c r="AU447" i="6"/>
  <c r="AQ447" i="6"/>
  <c r="AM447" i="6"/>
  <c r="AI447" i="6"/>
  <c r="AD447" i="6"/>
  <c r="Z447" i="6"/>
  <c r="V447" i="6"/>
  <c r="R447" i="6"/>
  <c r="N447" i="6"/>
  <c r="J447" i="6"/>
  <c r="F447" i="6"/>
  <c r="DR447" i="6"/>
  <c r="DN447" i="6"/>
  <c r="DJ447" i="6"/>
  <c r="DF447" i="6"/>
  <c r="DB447" i="6"/>
  <c r="CX447" i="6"/>
  <c r="CT447" i="6"/>
  <c r="CP447" i="6"/>
  <c r="CL447" i="6"/>
  <c r="CH447" i="6"/>
  <c r="CD447" i="6"/>
  <c r="BZ447" i="6"/>
  <c r="BV447" i="6"/>
  <c r="BR447" i="6"/>
  <c r="BN447" i="6"/>
  <c r="BJ447" i="6"/>
  <c r="BF447" i="6"/>
  <c r="BB447" i="6"/>
  <c r="AX447" i="6"/>
  <c r="AT447" i="6"/>
  <c r="AP447" i="6"/>
  <c r="AL447" i="6"/>
  <c r="AG447" i="6"/>
  <c r="AC447" i="6"/>
  <c r="Y447" i="6"/>
  <c r="U447" i="6"/>
  <c r="Q447" i="6"/>
  <c r="M447" i="6"/>
  <c r="I447" i="6"/>
  <c r="E447" i="6"/>
  <c r="DT461" i="6"/>
  <c r="DP461" i="6"/>
  <c r="DL461" i="6"/>
  <c r="DH461" i="6"/>
  <c r="DD461" i="6"/>
  <c r="CZ461" i="6"/>
  <c r="CV461" i="6"/>
  <c r="CR461" i="6"/>
  <c r="CN461" i="6"/>
  <c r="CJ461" i="6"/>
  <c r="CF461" i="6"/>
  <c r="CB461" i="6"/>
  <c r="BX461" i="6"/>
  <c r="BT461" i="6"/>
  <c r="BP461" i="6"/>
  <c r="BL461" i="6"/>
  <c r="BH461" i="6"/>
  <c r="BD461" i="6"/>
  <c r="AZ461" i="6"/>
  <c r="AV461" i="6"/>
  <c r="AR461" i="6"/>
  <c r="AN461" i="6"/>
  <c r="AJ461" i="6"/>
  <c r="AE461" i="6"/>
  <c r="AA461" i="6"/>
  <c r="W461" i="6"/>
  <c r="S461" i="6"/>
  <c r="O461" i="6"/>
  <c r="K461" i="6"/>
  <c r="G461" i="6"/>
  <c r="DS461" i="6"/>
  <c r="DO461" i="6"/>
  <c r="DK461" i="6"/>
  <c r="DG461" i="6"/>
  <c r="DC461" i="6"/>
  <c r="CY461" i="6"/>
  <c r="CU461" i="6"/>
  <c r="CQ461" i="6"/>
  <c r="CM461" i="6"/>
  <c r="CI461" i="6"/>
  <c r="CE461" i="6"/>
  <c r="CA461" i="6"/>
  <c r="BW461" i="6"/>
  <c r="BS461" i="6"/>
  <c r="BO461" i="6"/>
  <c r="BK461" i="6"/>
  <c r="BG461" i="6"/>
  <c r="BC461" i="6"/>
  <c r="AY461" i="6"/>
  <c r="AU461" i="6"/>
  <c r="AQ461" i="6"/>
  <c r="AM461" i="6"/>
  <c r="AI461" i="6"/>
  <c r="AD461" i="6"/>
  <c r="Z461" i="6"/>
  <c r="V461" i="6"/>
  <c r="R461" i="6"/>
  <c r="N461" i="6"/>
  <c r="J461" i="6"/>
  <c r="F461" i="6"/>
  <c r="DR461" i="6"/>
  <c r="DN461" i="6"/>
  <c r="DJ461" i="6"/>
  <c r="DF461" i="6"/>
  <c r="DB461" i="6"/>
  <c r="CX461" i="6"/>
  <c r="CT461" i="6"/>
  <c r="CP461" i="6"/>
  <c r="CL461" i="6"/>
  <c r="CH461" i="6"/>
  <c r="CD461" i="6"/>
  <c r="BZ461" i="6"/>
  <c r="BV461" i="6"/>
  <c r="BR461" i="6"/>
  <c r="BN461" i="6"/>
  <c r="BJ461" i="6"/>
  <c r="BF461" i="6"/>
  <c r="BB461" i="6"/>
  <c r="AX461" i="6"/>
  <c r="AT461" i="6"/>
  <c r="AP461" i="6"/>
  <c r="AL461" i="6"/>
  <c r="AG461" i="6"/>
  <c r="AC461" i="6"/>
  <c r="Y461" i="6"/>
  <c r="U461" i="6"/>
  <c r="Q461" i="6"/>
  <c r="M461" i="6"/>
  <c r="I461" i="6"/>
  <c r="E461" i="6"/>
  <c r="DU461" i="6"/>
  <c r="DQ461" i="6"/>
  <c r="DM461" i="6"/>
  <c r="DI461" i="6"/>
  <c r="DE461" i="6"/>
  <c r="DA461" i="6"/>
  <c r="CW461" i="6"/>
  <c r="CS461" i="6"/>
  <c r="CO461" i="6"/>
  <c r="CK461" i="6"/>
  <c r="CG461" i="6"/>
  <c r="CC461" i="6"/>
  <c r="BY461" i="6"/>
  <c r="BU461" i="6"/>
  <c r="BQ461" i="6"/>
  <c r="BM461" i="6"/>
  <c r="BI461" i="6"/>
  <c r="BE461" i="6"/>
  <c r="BA461" i="6"/>
  <c r="AW461" i="6"/>
  <c r="AS461" i="6"/>
  <c r="AO461" i="6"/>
  <c r="AK461" i="6"/>
  <c r="AF461" i="6"/>
  <c r="AB461" i="6"/>
  <c r="X461" i="6"/>
  <c r="T461" i="6"/>
  <c r="P461" i="6"/>
  <c r="L461" i="6"/>
  <c r="H461" i="6"/>
  <c r="D461" i="6"/>
  <c r="DU439" i="6"/>
  <c r="DQ439" i="6"/>
  <c r="DM439" i="6"/>
  <c r="DI439" i="6"/>
  <c r="DE439" i="6"/>
  <c r="DA439" i="6"/>
  <c r="CW439" i="6"/>
  <c r="CS439" i="6"/>
  <c r="CO439" i="6"/>
  <c r="CK439" i="6"/>
  <c r="CG439" i="6"/>
  <c r="CC439" i="6"/>
  <c r="BY439" i="6"/>
  <c r="BU439" i="6"/>
  <c r="BQ439" i="6"/>
  <c r="BM439" i="6"/>
  <c r="BI439" i="6"/>
  <c r="BE439" i="6"/>
  <c r="BA439" i="6"/>
  <c r="AW439" i="6"/>
  <c r="AS439" i="6"/>
  <c r="AO439" i="6"/>
  <c r="AK439" i="6"/>
  <c r="AF439" i="6"/>
  <c r="AB439" i="6"/>
  <c r="X439" i="6"/>
  <c r="T439" i="6"/>
  <c r="P439" i="6"/>
  <c r="L439" i="6"/>
  <c r="H439" i="6"/>
  <c r="D439" i="6"/>
  <c r="DT439" i="6"/>
  <c r="DP439" i="6"/>
  <c r="DL439" i="6"/>
  <c r="DH439" i="6"/>
  <c r="DD439" i="6"/>
  <c r="CZ439" i="6"/>
  <c r="CV439" i="6"/>
  <c r="CR439" i="6"/>
  <c r="CN439" i="6"/>
  <c r="CJ439" i="6"/>
  <c r="CF439" i="6"/>
  <c r="CB439" i="6"/>
  <c r="BX439" i="6"/>
  <c r="BT439" i="6"/>
  <c r="BP439" i="6"/>
  <c r="BL439" i="6"/>
  <c r="BH439" i="6"/>
  <c r="BD439" i="6"/>
  <c r="AZ439" i="6"/>
  <c r="AV439" i="6"/>
  <c r="AR439" i="6"/>
  <c r="AN439" i="6"/>
  <c r="AJ439" i="6"/>
  <c r="AE439" i="6"/>
  <c r="AA439" i="6"/>
  <c r="W439" i="6"/>
  <c r="S439" i="6"/>
  <c r="O439" i="6"/>
  <c r="K439" i="6"/>
  <c r="G439" i="6"/>
  <c r="DS439" i="6"/>
  <c r="DO439" i="6"/>
  <c r="DK439" i="6"/>
  <c r="DG439" i="6"/>
  <c r="DC439" i="6"/>
  <c r="CY439" i="6"/>
  <c r="CU439" i="6"/>
  <c r="CQ439" i="6"/>
  <c r="CM439" i="6"/>
  <c r="CI439" i="6"/>
  <c r="CE439" i="6"/>
  <c r="CA439" i="6"/>
  <c r="BW439" i="6"/>
  <c r="BS439" i="6"/>
  <c r="BO439" i="6"/>
  <c r="BK439" i="6"/>
  <c r="BG439" i="6"/>
  <c r="BC439" i="6"/>
  <c r="AY439" i="6"/>
  <c r="AU439" i="6"/>
  <c r="AQ439" i="6"/>
  <c r="AM439" i="6"/>
  <c r="AI439" i="6"/>
  <c r="AD439" i="6"/>
  <c r="Z439" i="6"/>
  <c r="V439" i="6"/>
  <c r="R439" i="6"/>
  <c r="N439" i="6"/>
  <c r="J439" i="6"/>
  <c r="F439" i="6"/>
  <c r="DR439" i="6"/>
  <c r="DN439" i="6"/>
  <c r="DJ439" i="6"/>
  <c r="DF439" i="6"/>
  <c r="DB439" i="6"/>
  <c r="CX439" i="6"/>
  <c r="CT439" i="6"/>
  <c r="CP439" i="6"/>
  <c r="CL439" i="6"/>
  <c r="CH439" i="6"/>
  <c r="CD439" i="6"/>
  <c r="BZ439" i="6"/>
  <c r="BV439" i="6"/>
  <c r="BR439" i="6"/>
  <c r="BN439" i="6"/>
  <c r="BJ439" i="6"/>
  <c r="BF439" i="6"/>
  <c r="BB439" i="6"/>
  <c r="AX439" i="6"/>
  <c r="AT439" i="6"/>
  <c r="AP439" i="6"/>
  <c r="AL439" i="6"/>
  <c r="AG439" i="6"/>
  <c r="AC439" i="6"/>
  <c r="Y439" i="6"/>
  <c r="U439" i="6"/>
  <c r="Q439" i="6"/>
  <c r="M439" i="6"/>
  <c r="I439" i="6"/>
  <c r="E439" i="6"/>
  <c r="DU443" i="6"/>
  <c r="DQ443" i="6"/>
  <c r="DM443" i="6"/>
  <c r="DI443" i="6"/>
  <c r="DE443" i="6"/>
  <c r="DA443" i="6"/>
  <c r="CW443" i="6"/>
  <c r="CS443" i="6"/>
  <c r="CO443" i="6"/>
  <c r="CK443" i="6"/>
  <c r="CG443" i="6"/>
  <c r="CC443" i="6"/>
  <c r="BY443" i="6"/>
  <c r="BU443" i="6"/>
  <c r="BQ443" i="6"/>
  <c r="BM443" i="6"/>
  <c r="BI443" i="6"/>
  <c r="BE443" i="6"/>
  <c r="BA443" i="6"/>
  <c r="AW443" i="6"/>
  <c r="AS443" i="6"/>
  <c r="AO443" i="6"/>
  <c r="AK443" i="6"/>
  <c r="AF443" i="6"/>
  <c r="AB443" i="6"/>
  <c r="X443" i="6"/>
  <c r="T443" i="6"/>
  <c r="P443" i="6"/>
  <c r="L443" i="6"/>
  <c r="H443" i="6"/>
  <c r="D443" i="6"/>
  <c r="DT443" i="6"/>
  <c r="DP443" i="6"/>
  <c r="DL443" i="6"/>
  <c r="DH443" i="6"/>
  <c r="DD443" i="6"/>
  <c r="CZ443" i="6"/>
  <c r="CV443" i="6"/>
  <c r="CR443" i="6"/>
  <c r="CN443" i="6"/>
  <c r="CJ443" i="6"/>
  <c r="CF443" i="6"/>
  <c r="CB443" i="6"/>
  <c r="BX443" i="6"/>
  <c r="BT443" i="6"/>
  <c r="BP443" i="6"/>
  <c r="BL443" i="6"/>
  <c r="BH443" i="6"/>
  <c r="BD443" i="6"/>
  <c r="AZ443" i="6"/>
  <c r="AV443" i="6"/>
  <c r="AR443" i="6"/>
  <c r="AN443" i="6"/>
  <c r="AJ443" i="6"/>
  <c r="AE443" i="6"/>
  <c r="AA443" i="6"/>
  <c r="W443" i="6"/>
  <c r="S443" i="6"/>
  <c r="O443" i="6"/>
  <c r="K443" i="6"/>
  <c r="G443" i="6"/>
  <c r="DS443" i="6"/>
  <c r="DO443" i="6"/>
  <c r="DK443" i="6"/>
  <c r="DG443" i="6"/>
  <c r="DC443" i="6"/>
  <c r="CY443" i="6"/>
  <c r="CU443" i="6"/>
  <c r="CQ443" i="6"/>
  <c r="CM443" i="6"/>
  <c r="CI443" i="6"/>
  <c r="CE443" i="6"/>
  <c r="CA443" i="6"/>
  <c r="BW443" i="6"/>
  <c r="BS443" i="6"/>
  <c r="BO443" i="6"/>
  <c r="BK443" i="6"/>
  <c r="BG443" i="6"/>
  <c r="BC443" i="6"/>
  <c r="AY443" i="6"/>
  <c r="AU443" i="6"/>
  <c r="AQ443" i="6"/>
  <c r="AM443" i="6"/>
  <c r="AI443" i="6"/>
  <c r="AD443" i="6"/>
  <c r="Z443" i="6"/>
  <c r="V443" i="6"/>
  <c r="R443" i="6"/>
  <c r="N443" i="6"/>
  <c r="J443" i="6"/>
  <c r="F443" i="6"/>
  <c r="DR443" i="6"/>
  <c r="DN443" i="6"/>
  <c r="DJ443" i="6"/>
  <c r="DF443" i="6"/>
  <c r="DB443" i="6"/>
  <c r="CX443" i="6"/>
  <c r="CT443" i="6"/>
  <c r="CP443" i="6"/>
  <c r="CL443" i="6"/>
  <c r="CH443" i="6"/>
  <c r="CD443" i="6"/>
  <c r="BZ443" i="6"/>
  <c r="BV443" i="6"/>
  <c r="BR443" i="6"/>
  <c r="BN443" i="6"/>
  <c r="BJ443" i="6"/>
  <c r="BF443" i="6"/>
  <c r="BB443" i="6"/>
  <c r="AX443" i="6"/>
  <c r="AT443" i="6"/>
  <c r="AP443" i="6"/>
  <c r="AL443" i="6"/>
  <c r="AG443" i="6"/>
  <c r="AC443" i="6"/>
  <c r="Y443" i="6"/>
  <c r="U443" i="6"/>
  <c r="Q443" i="6"/>
  <c r="M443" i="6"/>
  <c r="I443" i="6"/>
  <c r="E443" i="6"/>
  <c r="DU431" i="6"/>
  <c r="DQ431" i="6"/>
  <c r="DM431" i="6"/>
  <c r="DI431" i="6"/>
  <c r="DE431" i="6"/>
  <c r="DA431" i="6"/>
  <c r="CW431" i="6"/>
  <c r="CS431" i="6"/>
  <c r="CO431" i="6"/>
  <c r="CK431" i="6"/>
  <c r="CG431" i="6"/>
  <c r="CC431" i="6"/>
  <c r="BY431" i="6"/>
  <c r="BU431" i="6"/>
  <c r="BQ431" i="6"/>
  <c r="BM431" i="6"/>
  <c r="BI431" i="6"/>
  <c r="BE431" i="6"/>
  <c r="BA431" i="6"/>
  <c r="AW431" i="6"/>
  <c r="AS431" i="6"/>
  <c r="AO431" i="6"/>
  <c r="AK431" i="6"/>
  <c r="AF431" i="6"/>
  <c r="AB431" i="6"/>
  <c r="X431" i="6"/>
  <c r="T431" i="6"/>
  <c r="P431" i="6"/>
  <c r="L431" i="6"/>
  <c r="H431" i="6"/>
  <c r="D431" i="6"/>
  <c r="DT431" i="6"/>
  <c r="DP431" i="6"/>
  <c r="DL431" i="6"/>
  <c r="DH431" i="6"/>
  <c r="DD431" i="6"/>
  <c r="CZ431" i="6"/>
  <c r="CV431" i="6"/>
  <c r="CR431" i="6"/>
  <c r="CN431" i="6"/>
  <c r="CJ431" i="6"/>
  <c r="CF431" i="6"/>
  <c r="CB431" i="6"/>
  <c r="BX431" i="6"/>
  <c r="BT431" i="6"/>
  <c r="BP431" i="6"/>
  <c r="BL431" i="6"/>
  <c r="BH431" i="6"/>
  <c r="BD431" i="6"/>
  <c r="AZ431" i="6"/>
  <c r="AV431" i="6"/>
  <c r="AR431" i="6"/>
  <c r="AN431" i="6"/>
  <c r="AJ431" i="6"/>
  <c r="AE431" i="6"/>
  <c r="AA431" i="6"/>
  <c r="W431" i="6"/>
  <c r="S431" i="6"/>
  <c r="O431" i="6"/>
  <c r="K431" i="6"/>
  <c r="G431" i="6"/>
  <c r="DS431" i="6"/>
  <c r="DO431" i="6"/>
  <c r="DK431" i="6"/>
  <c r="DG431" i="6"/>
  <c r="DC431" i="6"/>
  <c r="CY431" i="6"/>
  <c r="CU431" i="6"/>
  <c r="CQ431" i="6"/>
  <c r="CM431" i="6"/>
  <c r="CI431" i="6"/>
  <c r="CE431" i="6"/>
  <c r="CA431" i="6"/>
  <c r="BW431" i="6"/>
  <c r="BS431" i="6"/>
  <c r="BO431" i="6"/>
  <c r="BK431" i="6"/>
  <c r="BG431" i="6"/>
  <c r="BC431" i="6"/>
  <c r="AY431" i="6"/>
  <c r="AU431" i="6"/>
  <c r="AQ431" i="6"/>
  <c r="AM431" i="6"/>
  <c r="AI431" i="6"/>
  <c r="AD431" i="6"/>
  <c r="Z431" i="6"/>
  <c r="V431" i="6"/>
  <c r="R431" i="6"/>
  <c r="N431" i="6"/>
  <c r="J431" i="6"/>
  <c r="F431" i="6"/>
  <c r="DR431" i="6"/>
  <c r="DN431" i="6"/>
  <c r="DJ431" i="6"/>
  <c r="DF431" i="6"/>
  <c r="DB431" i="6"/>
  <c r="CX431" i="6"/>
  <c r="CT431" i="6"/>
  <c r="CP431" i="6"/>
  <c r="CL431" i="6"/>
  <c r="CH431" i="6"/>
  <c r="CD431" i="6"/>
  <c r="BZ431" i="6"/>
  <c r="BV431" i="6"/>
  <c r="BR431" i="6"/>
  <c r="BN431" i="6"/>
  <c r="BJ431" i="6"/>
  <c r="BF431" i="6"/>
  <c r="BB431" i="6"/>
  <c r="AX431" i="6"/>
  <c r="AT431" i="6"/>
  <c r="AP431" i="6"/>
  <c r="AL431" i="6"/>
  <c r="AG431" i="6"/>
  <c r="AC431" i="6"/>
  <c r="Y431" i="6"/>
  <c r="U431" i="6"/>
  <c r="Q431" i="6"/>
  <c r="M431" i="6"/>
  <c r="I431" i="6"/>
  <c r="E431" i="6"/>
  <c r="DR399" i="6"/>
  <c r="DN399" i="6"/>
  <c r="DJ399" i="6"/>
  <c r="DF399" i="6"/>
  <c r="DB399" i="6"/>
  <c r="CX399" i="6"/>
  <c r="CT399" i="6"/>
  <c r="CP399" i="6"/>
  <c r="CL399" i="6"/>
  <c r="CH399" i="6"/>
  <c r="CD399" i="6"/>
  <c r="BZ399" i="6"/>
  <c r="BV399" i="6"/>
  <c r="BR399" i="6"/>
  <c r="BN399" i="6"/>
  <c r="BJ399" i="6"/>
  <c r="BF399" i="6"/>
  <c r="BB399" i="6"/>
  <c r="AX399" i="6"/>
  <c r="AT399" i="6"/>
  <c r="AP399" i="6"/>
  <c r="AL399" i="6"/>
  <c r="AG399" i="6"/>
  <c r="AC399" i="6"/>
  <c r="Y399" i="6"/>
  <c r="U399" i="6"/>
  <c r="Q399" i="6"/>
  <c r="M399" i="6"/>
  <c r="I399" i="6"/>
  <c r="E399" i="6"/>
  <c r="DU399" i="6"/>
  <c r="DQ399" i="6"/>
  <c r="DM399" i="6"/>
  <c r="DI399" i="6"/>
  <c r="DE399" i="6"/>
  <c r="DA399" i="6"/>
  <c r="CW399" i="6"/>
  <c r="CS399" i="6"/>
  <c r="CO399" i="6"/>
  <c r="CK399" i="6"/>
  <c r="CG399" i="6"/>
  <c r="CC399" i="6"/>
  <c r="BY399" i="6"/>
  <c r="BU399" i="6"/>
  <c r="BQ399" i="6"/>
  <c r="BM399" i="6"/>
  <c r="BI399" i="6"/>
  <c r="BE399" i="6"/>
  <c r="BA399" i="6"/>
  <c r="AW399" i="6"/>
  <c r="AS399" i="6"/>
  <c r="AO399" i="6"/>
  <c r="AK399" i="6"/>
  <c r="AF399" i="6"/>
  <c r="AB399" i="6"/>
  <c r="X399" i="6"/>
  <c r="T399" i="6"/>
  <c r="P399" i="6"/>
  <c r="L399" i="6"/>
  <c r="H399" i="6"/>
  <c r="D399" i="6"/>
  <c r="DT399" i="6"/>
  <c r="DP399" i="6"/>
  <c r="DL399" i="6"/>
  <c r="DH399" i="6"/>
  <c r="DD399" i="6"/>
  <c r="CZ399" i="6"/>
  <c r="CV399" i="6"/>
  <c r="CR399" i="6"/>
  <c r="CN399" i="6"/>
  <c r="CJ399" i="6"/>
  <c r="CF399" i="6"/>
  <c r="CB399" i="6"/>
  <c r="BX399" i="6"/>
  <c r="BT399" i="6"/>
  <c r="BP399" i="6"/>
  <c r="BL399" i="6"/>
  <c r="BH399" i="6"/>
  <c r="BD399" i="6"/>
  <c r="AZ399" i="6"/>
  <c r="AV399" i="6"/>
  <c r="AR399" i="6"/>
  <c r="AN399" i="6"/>
  <c r="AJ399" i="6"/>
  <c r="AE399" i="6"/>
  <c r="AA399" i="6"/>
  <c r="W399" i="6"/>
  <c r="S399" i="6"/>
  <c r="O399" i="6"/>
  <c r="K399" i="6"/>
  <c r="G399" i="6"/>
  <c r="DS399" i="6"/>
  <c r="DO399" i="6"/>
  <c r="DK399" i="6"/>
  <c r="DG399" i="6"/>
  <c r="DC399" i="6"/>
  <c r="CY399" i="6"/>
  <c r="CU399" i="6"/>
  <c r="CQ399" i="6"/>
  <c r="CM399" i="6"/>
  <c r="CI399" i="6"/>
  <c r="CE399" i="6"/>
  <c r="CA399" i="6"/>
  <c r="BW399" i="6"/>
  <c r="BS399" i="6"/>
  <c r="BO399" i="6"/>
  <c r="BK399" i="6"/>
  <c r="BG399" i="6"/>
  <c r="BC399" i="6"/>
  <c r="AY399" i="6"/>
  <c r="AU399" i="6"/>
  <c r="AQ399" i="6"/>
  <c r="AM399" i="6"/>
  <c r="AI399" i="6"/>
  <c r="AD399" i="6"/>
  <c r="Z399" i="6"/>
  <c r="V399" i="6"/>
  <c r="R399" i="6"/>
  <c r="N399" i="6"/>
  <c r="J399" i="6"/>
  <c r="F399" i="6"/>
  <c r="DS370" i="6"/>
  <c r="DO370" i="6"/>
  <c r="DK370" i="6"/>
  <c r="DG370" i="6"/>
  <c r="DC370" i="6"/>
  <c r="CY370" i="6"/>
  <c r="CU370" i="6"/>
  <c r="CQ370" i="6"/>
  <c r="CM370" i="6"/>
  <c r="CI370" i="6"/>
  <c r="CE370" i="6"/>
  <c r="CA370" i="6"/>
  <c r="BW370" i="6"/>
  <c r="BS370" i="6"/>
  <c r="BO370" i="6"/>
  <c r="BK370" i="6"/>
  <c r="BG370" i="6"/>
  <c r="BC370" i="6"/>
  <c r="AY370" i="6"/>
  <c r="AU370" i="6"/>
  <c r="AQ370" i="6"/>
  <c r="AM370" i="6"/>
  <c r="AI370" i="6"/>
  <c r="AD370" i="6"/>
  <c r="Z370" i="6"/>
  <c r="V370" i="6"/>
  <c r="R370" i="6"/>
  <c r="N370" i="6"/>
  <c r="J370" i="6"/>
  <c r="F370" i="6"/>
  <c r="DR370" i="6"/>
  <c r="DN370" i="6"/>
  <c r="DJ370" i="6"/>
  <c r="DF370" i="6"/>
  <c r="DB370" i="6"/>
  <c r="CX370" i="6"/>
  <c r="CT370" i="6"/>
  <c r="CP370" i="6"/>
  <c r="CL370" i="6"/>
  <c r="CH370" i="6"/>
  <c r="CD370" i="6"/>
  <c r="BZ370" i="6"/>
  <c r="BV370" i="6"/>
  <c r="BR370" i="6"/>
  <c r="BN370" i="6"/>
  <c r="BJ370" i="6"/>
  <c r="BF370" i="6"/>
  <c r="BB370" i="6"/>
  <c r="AX370" i="6"/>
  <c r="AT370" i="6"/>
  <c r="AP370" i="6"/>
  <c r="AL370" i="6"/>
  <c r="AG370" i="6"/>
  <c r="AC370" i="6"/>
  <c r="Y370" i="6"/>
  <c r="U370" i="6"/>
  <c r="Q370" i="6"/>
  <c r="M370" i="6"/>
  <c r="I370" i="6"/>
  <c r="E370" i="6"/>
  <c r="DU370" i="6"/>
  <c r="DQ370" i="6"/>
  <c r="DM370" i="6"/>
  <c r="DI370" i="6"/>
  <c r="DE370" i="6"/>
  <c r="DA370" i="6"/>
  <c r="CW370" i="6"/>
  <c r="CS370" i="6"/>
  <c r="CO370" i="6"/>
  <c r="CK370" i="6"/>
  <c r="CG370" i="6"/>
  <c r="CC370" i="6"/>
  <c r="BY370" i="6"/>
  <c r="BU370" i="6"/>
  <c r="BQ370" i="6"/>
  <c r="BM370" i="6"/>
  <c r="BI370" i="6"/>
  <c r="BE370" i="6"/>
  <c r="BA370" i="6"/>
  <c r="AW370" i="6"/>
  <c r="AS370" i="6"/>
  <c r="AO370" i="6"/>
  <c r="AK370" i="6"/>
  <c r="AF370" i="6"/>
  <c r="AB370" i="6"/>
  <c r="X370" i="6"/>
  <c r="T370" i="6"/>
  <c r="P370" i="6"/>
  <c r="L370" i="6"/>
  <c r="H370" i="6"/>
  <c r="DH370" i="6"/>
  <c r="CR370" i="6"/>
  <c r="CB370" i="6"/>
  <c r="BL370" i="6"/>
  <c r="AV370" i="6"/>
  <c r="AE370" i="6"/>
  <c r="O370" i="6"/>
  <c r="DT370" i="6"/>
  <c r="DD370" i="6"/>
  <c r="CN370" i="6"/>
  <c r="BX370" i="6"/>
  <c r="BH370" i="6"/>
  <c r="AR370" i="6"/>
  <c r="AA370" i="6"/>
  <c r="K370" i="6"/>
  <c r="DP370" i="6"/>
  <c r="CZ370" i="6"/>
  <c r="CJ370" i="6"/>
  <c r="BT370" i="6"/>
  <c r="BD370" i="6"/>
  <c r="AN370" i="6"/>
  <c r="W370" i="6"/>
  <c r="G370" i="6"/>
  <c r="CV370" i="6"/>
  <c r="AJ370" i="6"/>
  <c r="CF370" i="6"/>
  <c r="S370" i="6"/>
  <c r="BP370" i="6"/>
  <c r="AZ370" i="6"/>
  <c r="DL370" i="6"/>
  <c r="D370" i="6"/>
  <c r="DU382" i="6"/>
  <c r="DQ382" i="6"/>
  <c r="DM382" i="6"/>
  <c r="DI382" i="6"/>
  <c r="DE382" i="6"/>
  <c r="DA382" i="6"/>
  <c r="CW382" i="6"/>
  <c r="CS382" i="6"/>
  <c r="CO382" i="6"/>
  <c r="CK382" i="6"/>
  <c r="CG382" i="6"/>
  <c r="CC382" i="6"/>
  <c r="BY382" i="6"/>
  <c r="BU382" i="6"/>
  <c r="BQ382" i="6"/>
  <c r="BM382" i="6"/>
  <c r="BI382" i="6"/>
  <c r="BE382" i="6"/>
  <c r="BA382" i="6"/>
  <c r="AW382" i="6"/>
  <c r="AS382" i="6"/>
  <c r="AO382" i="6"/>
  <c r="AK382" i="6"/>
  <c r="AF382" i="6"/>
  <c r="AB382" i="6"/>
  <c r="DT382" i="6"/>
  <c r="DP382" i="6"/>
  <c r="DL382" i="6"/>
  <c r="DH382" i="6"/>
  <c r="DD382" i="6"/>
  <c r="CZ382" i="6"/>
  <c r="CV382" i="6"/>
  <c r="CR382" i="6"/>
  <c r="CN382" i="6"/>
  <c r="CJ382" i="6"/>
  <c r="CF382" i="6"/>
  <c r="CB382" i="6"/>
  <c r="BX382" i="6"/>
  <c r="BT382" i="6"/>
  <c r="BP382" i="6"/>
  <c r="BL382" i="6"/>
  <c r="BH382" i="6"/>
  <c r="BD382" i="6"/>
  <c r="AZ382" i="6"/>
  <c r="AV382" i="6"/>
  <c r="AR382" i="6"/>
  <c r="AN382" i="6"/>
  <c r="AJ382" i="6"/>
  <c r="AE382" i="6"/>
  <c r="AA382" i="6"/>
  <c r="DN382" i="6"/>
  <c r="DF382" i="6"/>
  <c r="CX382" i="6"/>
  <c r="CP382" i="6"/>
  <c r="CH382" i="6"/>
  <c r="BZ382" i="6"/>
  <c r="BR382" i="6"/>
  <c r="BJ382" i="6"/>
  <c r="BB382" i="6"/>
  <c r="AT382" i="6"/>
  <c r="AL382" i="6"/>
  <c r="AC382" i="6"/>
  <c r="W382" i="6"/>
  <c r="S382" i="6"/>
  <c r="O382" i="6"/>
  <c r="K382" i="6"/>
  <c r="G382" i="6"/>
  <c r="DS382" i="6"/>
  <c r="DK382" i="6"/>
  <c r="DC382" i="6"/>
  <c r="CU382" i="6"/>
  <c r="CM382" i="6"/>
  <c r="CE382" i="6"/>
  <c r="BW382" i="6"/>
  <c r="BO382" i="6"/>
  <c r="BG382" i="6"/>
  <c r="AY382" i="6"/>
  <c r="AQ382" i="6"/>
  <c r="AI382" i="6"/>
  <c r="Z382" i="6"/>
  <c r="V382" i="6"/>
  <c r="R382" i="6"/>
  <c r="N382" i="6"/>
  <c r="J382" i="6"/>
  <c r="F382" i="6"/>
  <c r="DR382" i="6"/>
  <c r="DJ382" i="6"/>
  <c r="DB382" i="6"/>
  <c r="CT382" i="6"/>
  <c r="CL382" i="6"/>
  <c r="CD382" i="6"/>
  <c r="BV382" i="6"/>
  <c r="BN382" i="6"/>
  <c r="BF382" i="6"/>
  <c r="AX382" i="6"/>
  <c r="AP382" i="6"/>
  <c r="AG382" i="6"/>
  <c r="Y382" i="6"/>
  <c r="U382" i="6"/>
  <c r="Q382" i="6"/>
  <c r="M382" i="6"/>
  <c r="I382" i="6"/>
  <c r="E382" i="6"/>
  <c r="CY382" i="6"/>
  <c r="BS382" i="6"/>
  <c r="AM382" i="6"/>
  <c r="P382" i="6"/>
  <c r="CQ382" i="6"/>
  <c r="BK382" i="6"/>
  <c r="AD382" i="6"/>
  <c r="L382" i="6"/>
  <c r="DO382" i="6"/>
  <c r="CI382" i="6"/>
  <c r="BC382" i="6"/>
  <c r="X382" i="6"/>
  <c r="H382" i="6"/>
  <c r="CA382" i="6"/>
  <c r="AU382" i="6"/>
  <c r="T382" i="6"/>
  <c r="DG382" i="6"/>
  <c r="D382" i="6"/>
  <c r="DR378" i="6"/>
  <c r="DN378" i="6"/>
  <c r="DJ378" i="6"/>
  <c r="DF378" i="6"/>
  <c r="DB378" i="6"/>
  <c r="CX378" i="6"/>
  <c r="CT378" i="6"/>
  <c r="CP378" i="6"/>
  <c r="CL378" i="6"/>
  <c r="CH378" i="6"/>
  <c r="CD378" i="6"/>
  <c r="BZ378" i="6"/>
  <c r="BV378" i="6"/>
  <c r="BR378" i="6"/>
  <c r="BN378" i="6"/>
  <c r="BJ378" i="6"/>
  <c r="BF378" i="6"/>
  <c r="BB378" i="6"/>
  <c r="AX378" i="6"/>
  <c r="AT378" i="6"/>
  <c r="AP378" i="6"/>
  <c r="AL378" i="6"/>
  <c r="AG378" i="6"/>
  <c r="AC378" i="6"/>
  <c r="Y378" i="6"/>
  <c r="U378" i="6"/>
  <c r="Q378" i="6"/>
  <c r="M378" i="6"/>
  <c r="I378" i="6"/>
  <c r="E378" i="6"/>
  <c r="DU378" i="6"/>
  <c r="DQ378" i="6"/>
  <c r="DM378" i="6"/>
  <c r="DI378" i="6"/>
  <c r="DE378" i="6"/>
  <c r="DA378" i="6"/>
  <c r="CW378" i="6"/>
  <c r="CS378" i="6"/>
  <c r="CO378" i="6"/>
  <c r="CK378" i="6"/>
  <c r="CG378" i="6"/>
  <c r="CC378" i="6"/>
  <c r="BY378" i="6"/>
  <c r="BU378" i="6"/>
  <c r="BQ378" i="6"/>
  <c r="BM378" i="6"/>
  <c r="BI378" i="6"/>
  <c r="BE378" i="6"/>
  <c r="BA378" i="6"/>
  <c r="AW378" i="6"/>
  <c r="AS378" i="6"/>
  <c r="AO378" i="6"/>
  <c r="AK378" i="6"/>
  <c r="AF378" i="6"/>
  <c r="AB378" i="6"/>
  <c r="X378" i="6"/>
  <c r="T378" i="6"/>
  <c r="P378" i="6"/>
  <c r="L378" i="6"/>
  <c r="H378" i="6"/>
  <c r="DT378" i="6"/>
  <c r="DP378" i="6"/>
  <c r="DL378" i="6"/>
  <c r="DH378" i="6"/>
  <c r="DD378" i="6"/>
  <c r="CZ378" i="6"/>
  <c r="CV378" i="6"/>
  <c r="CR378" i="6"/>
  <c r="CN378" i="6"/>
  <c r="CJ378" i="6"/>
  <c r="CF378" i="6"/>
  <c r="CB378" i="6"/>
  <c r="BX378" i="6"/>
  <c r="BT378" i="6"/>
  <c r="BP378" i="6"/>
  <c r="BL378" i="6"/>
  <c r="BH378" i="6"/>
  <c r="BD378" i="6"/>
  <c r="AZ378" i="6"/>
  <c r="AV378" i="6"/>
  <c r="AR378" i="6"/>
  <c r="AN378" i="6"/>
  <c r="AJ378" i="6"/>
  <c r="AE378" i="6"/>
  <c r="AA378" i="6"/>
  <c r="W378" i="6"/>
  <c r="S378" i="6"/>
  <c r="O378" i="6"/>
  <c r="K378" i="6"/>
  <c r="G378" i="6"/>
  <c r="DO378" i="6"/>
  <c r="CY378" i="6"/>
  <c r="CI378" i="6"/>
  <c r="BS378" i="6"/>
  <c r="BC378" i="6"/>
  <c r="AM378" i="6"/>
  <c r="V378" i="6"/>
  <c r="F378" i="6"/>
  <c r="DK378" i="6"/>
  <c r="CU378" i="6"/>
  <c r="CE378" i="6"/>
  <c r="BO378" i="6"/>
  <c r="AY378" i="6"/>
  <c r="AI378" i="6"/>
  <c r="R378" i="6"/>
  <c r="DG378" i="6"/>
  <c r="CQ378" i="6"/>
  <c r="CA378" i="6"/>
  <c r="BK378" i="6"/>
  <c r="AU378" i="6"/>
  <c r="AD378" i="6"/>
  <c r="N378" i="6"/>
  <c r="CM378" i="6"/>
  <c r="Z378" i="6"/>
  <c r="BW378" i="6"/>
  <c r="J378" i="6"/>
  <c r="DS378" i="6"/>
  <c r="BG378" i="6"/>
  <c r="DC378" i="6"/>
  <c r="AQ378" i="6"/>
  <c r="D378" i="6"/>
  <c r="DS346" i="6"/>
  <c r="DO346" i="6"/>
  <c r="DK346" i="6"/>
  <c r="DG346" i="6"/>
  <c r="DC346" i="6"/>
  <c r="CY346" i="6"/>
  <c r="CU346" i="6"/>
  <c r="CQ346" i="6"/>
  <c r="CM346" i="6"/>
  <c r="CI346" i="6"/>
  <c r="CE346" i="6"/>
  <c r="CA346" i="6"/>
  <c r="BW346" i="6"/>
  <c r="BS346" i="6"/>
  <c r="BO346" i="6"/>
  <c r="BK346" i="6"/>
  <c r="BG346" i="6"/>
  <c r="BC346" i="6"/>
  <c r="AY346" i="6"/>
  <c r="AU346" i="6"/>
  <c r="AQ346" i="6"/>
  <c r="AM346" i="6"/>
  <c r="AI346" i="6"/>
  <c r="AD346" i="6"/>
  <c r="Z346" i="6"/>
  <c r="V346" i="6"/>
  <c r="R346" i="6"/>
  <c r="N346" i="6"/>
  <c r="J346" i="6"/>
  <c r="F346" i="6"/>
  <c r="DR346" i="6"/>
  <c r="DN346" i="6"/>
  <c r="DJ346" i="6"/>
  <c r="DF346" i="6"/>
  <c r="DB346" i="6"/>
  <c r="CX346" i="6"/>
  <c r="CT346" i="6"/>
  <c r="CP346" i="6"/>
  <c r="CL346" i="6"/>
  <c r="CH346" i="6"/>
  <c r="CD346" i="6"/>
  <c r="BZ346" i="6"/>
  <c r="BV346" i="6"/>
  <c r="BR346" i="6"/>
  <c r="BN346" i="6"/>
  <c r="BJ346" i="6"/>
  <c r="BF346" i="6"/>
  <c r="BB346" i="6"/>
  <c r="AX346" i="6"/>
  <c r="AT346" i="6"/>
  <c r="AP346" i="6"/>
  <c r="AL346" i="6"/>
  <c r="AG346" i="6"/>
  <c r="AC346" i="6"/>
  <c r="Y346" i="6"/>
  <c r="U346" i="6"/>
  <c r="Q346" i="6"/>
  <c r="M346" i="6"/>
  <c r="I346" i="6"/>
  <c r="E346" i="6"/>
  <c r="DU346" i="6"/>
  <c r="DQ346" i="6"/>
  <c r="DM346" i="6"/>
  <c r="DI346" i="6"/>
  <c r="DE346" i="6"/>
  <c r="DA346" i="6"/>
  <c r="CW346" i="6"/>
  <c r="CS346" i="6"/>
  <c r="CO346" i="6"/>
  <c r="CK346" i="6"/>
  <c r="CG346" i="6"/>
  <c r="CC346" i="6"/>
  <c r="BY346" i="6"/>
  <c r="BU346" i="6"/>
  <c r="BQ346" i="6"/>
  <c r="BM346" i="6"/>
  <c r="BI346" i="6"/>
  <c r="BE346" i="6"/>
  <c r="BA346" i="6"/>
  <c r="AW346" i="6"/>
  <c r="AS346" i="6"/>
  <c r="AO346" i="6"/>
  <c r="AK346" i="6"/>
  <c r="AF346" i="6"/>
  <c r="AB346" i="6"/>
  <c r="X346" i="6"/>
  <c r="T346" i="6"/>
  <c r="P346" i="6"/>
  <c r="L346" i="6"/>
  <c r="H346" i="6"/>
  <c r="DL346" i="6"/>
  <c r="CV346" i="6"/>
  <c r="CF346" i="6"/>
  <c r="BP346" i="6"/>
  <c r="AZ346" i="6"/>
  <c r="AJ346" i="6"/>
  <c r="S346" i="6"/>
  <c r="DH346" i="6"/>
  <c r="CR346" i="6"/>
  <c r="CB346" i="6"/>
  <c r="BL346" i="6"/>
  <c r="AV346" i="6"/>
  <c r="AE346" i="6"/>
  <c r="O346" i="6"/>
  <c r="DT346" i="6"/>
  <c r="DD346" i="6"/>
  <c r="CN346" i="6"/>
  <c r="BX346" i="6"/>
  <c r="BH346" i="6"/>
  <c r="AR346" i="6"/>
  <c r="AA346" i="6"/>
  <c r="K346" i="6"/>
  <c r="DP346" i="6"/>
  <c r="BD346" i="6"/>
  <c r="CZ346" i="6"/>
  <c r="AN346" i="6"/>
  <c r="BT346" i="6"/>
  <c r="CJ346" i="6"/>
  <c r="W346" i="6"/>
  <c r="G346" i="6"/>
  <c r="D346" i="6"/>
  <c r="DR358" i="6"/>
  <c r="DN358" i="6"/>
  <c r="DJ358" i="6"/>
  <c r="DF358" i="6"/>
  <c r="DB358" i="6"/>
  <c r="CX358" i="6"/>
  <c r="CT358" i="6"/>
  <c r="CP358" i="6"/>
  <c r="CL358" i="6"/>
  <c r="CH358" i="6"/>
  <c r="CD358" i="6"/>
  <c r="BZ358" i="6"/>
  <c r="BV358" i="6"/>
  <c r="BR358" i="6"/>
  <c r="BN358" i="6"/>
  <c r="BJ358" i="6"/>
  <c r="BF358" i="6"/>
  <c r="BB358" i="6"/>
  <c r="AX358" i="6"/>
  <c r="AT358" i="6"/>
  <c r="AP358" i="6"/>
  <c r="AL358" i="6"/>
  <c r="AG358" i="6"/>
  <c r="AC358" i="6"/>
  <c r="Y358" i="6"/>
  <c r="U358" i="6"/>
  <c r="Q358" i="6"/>
  <c r="M358" i="6"/>
  <c r="I358" i="6"/>
  <c r="E358" i="6"/>
  <c r="DU358" i="6"/>
  <c r="DQ358" i="6"/>
  <c r="DM358" i="6"/>
  <c r="DI358" i="6"/>
  <c r="DE358" i="6"/>
  <c r="DA358" i="6"/>
  <c r="CW358" i="6"/>
  <c r="CS358" i="6"/>
  <c r="CO358" i="6"/>
  <c r="CK358" i="6"/>
  <c r="CG358" i="6"/>
  <c r="CC358" i="6"/>
  <c r="BY358" i="6"/>
  <c r="BU358" i="6"/>
  <c r="BQ358" i="6"/>
  <c r="BM358" i="6"/>
  <c r="BI358" i="6"/>
  <c r="BE358" i="6"/>
  <c r="BA358" i="6"/>
  <c r="AW358" i="6"/>
  <c r="AS358" i="6"/>
  <c r="AO358" i="6"/>
  <c r="AK358" i="6"/>
  <c r="AF358" i="6"/>
  <c r="AB358" i="6"/>
  <c r="X358" i="6"/>
  <c r="T358" i="6"/>
  <c r="P358" i="6"/>
  <c r="L358" i="6"/>
  <c r="H358" i="6"/>
  <c r="DT358" i="6"/>
  <c r="DP358" i="6"/>
  <c r="DL358" i="6"/>
  <c r="DH358" i="6"/>
  <c r="DD358" i="6"/>
  <c r="CZ358" i="6"/>
  <c r="CV358" i="6"/>
  <c r="CR358" i="6"/>
  <c r="CN358" i="6"/>
  <c r="CJ358" i="6"/>
  <c r="CF358" i="6"/>
  <c r="CB358" i="6"/>
  <c r="BX358" i="6"/>
  <c r="BT358" i="6"/>
  <c r="BP358" i="6"/>
  <c r="BL358" i="6"/>
  <c r="BH358" i="6"/>
  <c r="DO358" i="6"/>
  <c r="CY358" i="6"/>
  <c r="CI358" i="6"/>
  <c r="BS358" i="6"/>
  <c r="BD358" i="6"/>
  <c r="AV358" i="6"/>
  <c r="AN358" i="6"/>
  <c r="AE358" i="6"/>
  <c r="W358" i="6"/>
  <c r="O358" i="6"/>
  <c r="G358" i="6"/>
  <c r="DK358" i="6"/>
  <c r="CU358" i="6"/>
  <c r="CE358" i="6"/>
  <c r="BO358" i="6"/>
  <c r="BC358" i="6"/>
  <c r="AU358" i="6"/>
  <c r="AM358" i="6"/>
  <c r="AD358" i="6"/>
  <c r="V358" i="6"/>
  <c r="N358" i="6"/>
  <c r="F358" i="6"/>
  <c r="DG358" i="6"/>
  <c r="CQ358" i="6"/>
  <c r="CA358" i="6"/>
  <c r="BK358" i="6"/>
  <c r="AZ358" i="6"/>
  <c r="AR358" i="6"/>
  <c r="AJ358" i="6"/>
  <c r="AA358" i="6"/>
  <c r="S358" i="6"/>
  <c r="K358" i="6"/>
  <c r="DS358" i="6"/>
  <c r="BG358" i="6"/>
  <c r="Z358" i="6"/>
  <c r="DC358" i="6"/>
  <c r="AY358" i="6"/>
  <c r="R358" i="6"/>
  <c r="CM358" i="6"/>
  <c r="AQ358" i="6"/>
  <c r="J358" i="6"/>
  <c r="BW358" i="6"/>
  <c r="AI358" i="6"/>
  <c r="D358" i="6"/>
  <c r="DR366" i="6"/>
  <c r="DN366" i="6"/>
  <c r="DJ366" i="6"/>
  <c r="DF366" i="6"/>
  <c r="DB366" i="6"/>
  <c r="CX366" i="6"/>
  <c r="CT366" i="6"/>
  <c r="CP366" i="6"/>
  <c r="CL366" i="6"/>
  <c r="CH366" i="6"/>
  <c r="CD366" i="6"/>
  <c r="BZ366" i="6"/>
  <c r="BV366" i="6"/>
  <c r="BR366" i="6"/>
  <c r="BN366" i="6"/>
  <c r="BJ366" i="6"/>
  <c r="BF366" i="6"/>
  <c r="BB366" i="6"/>
  <c r="AX366" i="6"/>
  <c r="AT366" i="6"/>
  <c r="AP366" i="6"/>
  <c r="AL366" i="6"/>
  <c r="AG366" i="6"/>
  <c r="AC366" i="6"/>
  <c r="Y366" i="6"/>
  <c r="U366" i="6"/>
  <c r="Q366" i="6"/>
  <c r="M366" i="6"/>
  <c r="I366" i="6"/>
  <c r="E366" i="6"/>
  <c r="DU366" i="6"/>
  <c r="DQ366" i="6"/>
  <c r="DM366" i="6"/>
  <c r="DI366" i="6"/>
  <c r="DE366" i="6"/>
  <c r="DA366" i="6"/>
  <c r="CW366" i="6"/>
  <c r="CS366" i="6"/>
  <c r="CO366" i="6"/>
  <c r="CK366" i="6"/>
  <c r="CG366" i="6"/>
  <c r="CC366" i="6"/>
  <c r="BY366" i="6"/>
  <c r="BU366" i="6"/>
  <c r="BQ366" i="6"/>
  <c r="BM366" i="6"/>
  <c r="BI366" i="6"/>
  <c r="BE366" i="6"/>
  <c r="BA366" i="6"/>
  <c r="AW366" i="6"/>
  <c r="AS366" i="6"/>
  <c r="AO366" i="6"/>
  <c r="AK366" i="6"/>
  <c r="AF366" i="6"/>
  <c r="AB366" i="6"/>
  <c r="X366" i="6"/>
  <c r="T366" i="6"/>
  <c r="P366" i="6"/>
  <c r="L366" i="6"/>
  <c r="H366" i="6"/>
  <c r="DT366" i="6"/>
  <c r="DP366" i="6"/>
  <c r="DL366" i="6"/>
  <c r="DH366" i="6"/>
  <c r="DD366" i="6"/>
  <c r="CZ366" i="6"/>
  <c r="CV366" i="6"/>
  <c r="CR366" i="6"/>
  <c r="CN366" i="6"/>
  <c r="CJ366" i="6"/>
  <c r="CF366" i="6"/>
  <c r="CB366" i="6"/>
  <c r="BX366" i="6"/>
  <c r="BT366" i="6"/>
  <c r="BP366" i="6"/>
  <c r="BL366" i="6"/>
  <c r="BH366" i="6"/>
  <c r="BD366" i="6"/>
  <c r="AZ366" i="6"/>
  <c r="AV366" i="6"/>
  <c r="AR366" i="6"/>
  <c r="AN366" i="6"/>
  <c r="AJ366" i="6"/>
  <c r="AE366" i="6"/>
  <c r="AA366" i="6"/>
  <c r="W366" i="6"/>
  <c r="S366" i="6"/>
  <c r="O366" i="6"/>
  <c r="K366" i="6"/>
  <c r="G366" i="6"/>
  <c r="DO366" i="6"/>
  <c r="CY366" i="6"/>
  <c r="CI366" i="6"/>
  <c r="BS366" i="6"/>
  <c r="BC366" i="6"/>
  <c r="AM366" i="6"/>
  <c r="V366" i="6"/>
  <c r="F366" i="6"/>
  <c r="DK366" i="6"/>
  <c r="CU366" i="6"/>
  <c r="CE366" i="6"/>
  <c r="BO366" i="6"/>
  <c r="AY366" i="6"/>
  <c r="AI366" i="6"/>
  <c r="R366" i="6"/>
  <c r="DG366" i="6"/>
  <c r="CQ366" i="6"/>
  <c r="CA366" i="6"/>
  <c r="BK366" i="6"/>
  <c r="AU366" i="6"/>
  <c r="AD366" i="6"/>
  <c r="N366" i="6"/>
  <c r="DS366" i="6"/>
  <c r="BG366" i="6"/>
  <c r="DC366" i="6"/>
  <c r="AQ366" i="6"/>
  <c r="CM366" i="6"/>
  <c r="Z366" i="6"/>
  <c r="J366" i="6"/>
  <c r="BW366" i="6"/>
  <c r="D366" i="6"/>
  <c r="DU350" i="6"/>
  <c r="DQ350" i="6"/>
  <c r="DM350" i="6"/>
  <c r="DI350" i="6"/>
  <c r="DE350" i="6"/>
  <c r="DA350" i="6"/>
  <c r="CW350" i="6"/>
  <c r="CS350" i="6"/>
  <c r="CO350" i="6"/>
  <c r="CK350" i="6"/>
  <c r="CG350" i="6"/>
  <c r="CC350" i="6"/>
  <c r="BY350" i="6"/>
  <c r="BU350" i="6"/>
  <c r="BQ350" i="6"/>
  <c r="BM350" i="6"/>
  <c r="BI350" i="6"/>
  <c r="BE350" i="6"/>
  <c r="BA350" i="6"/>
  <c r="AW350" i="6"/>
  <c r="AS350" i="6"/>
  <c r="AO350" i="6"/>
  <c r="AK350" i="6"/>
  <c r="AF350" i="6"/>
  <c r="AB350" i="6"/>
  <c r="X350" i="6"/>
  <c r="T350" i="6"/>
  <c r="P350" i="6"/>
  <c r="L350" i="6"/>
  <c r="H350" i="6"/>
  <c r="DS350" i="6"/>
  <c r="DN350" i="6"/>
  <c r="DH350" i="6"/>
  <c r="DC350" i="6"/>
  <c r="CX350" i="6"/>
  <c r="CR350" i="6"/>
  <c r="CM350" i="6"/>
  <c r="CH350" i="6"/>
  <c r="CB350" i="6"/>
  <c r="BW350" i="6"/>
  <c r="BR350" i="6"/>
  <c r="BL350" i="6"/>
  <c r="BG350" i="6"/>
  <c r="BB350" i="6"/>
  <c r="AV350" i="6"/>
  <c r="AQ350" i="6"/>
  <c r="AL350" i="6"/>
  <c r="AE350" i="6"/>
  <c r="Z350" i="6"/>
  <c r="U350" i="6"/>
  <c r="O350" i="6"/>
  <c r="J350" i="6"/>
  <c r="E350" i="6"/>
  <c r="DR350" i="6"/>
  <c r="DL350" i="6"/>
  <c r="DG350" i="6"/>
  <c r="DB350" i="6"/>
  <c r="CV350" i="6"/>
  <c r="CQ350" i="6"/>
  <c r="CL350" i="6"/>
  <c r="CF350" i="6"/>
  <c r="CA350" i="6"/>
  <c r="BV350" i="6"/>
  <c r="BP350" i="6"/>
  <c r="BK350" i="6"/>
  <c r="BF350" i="6"/>
  <c r="AZ350" i="6"/>
  <c r="AU350" i="6"/>
  <c r="AP350" i="6"/>
  <c r="AJ350" i="6"/>
  <c r="AD350" i="6"/>
  <c r="Y350" i="6"/>
  <c r="S350" i="6"/>
  <c r="N350" i="6"/>
  <c r="I350" i="6"/>
  <c r="DP350" i="6"/>
  <c r="DK350" i="6"/>
  <c r="DF350" i="6"/>
  <c r="CZ350" i="6"/>
  <c r="CU350" i="6"/>
  <c r="CP350" i="6"/>
  <c r="CJ350" i="6"/>
  <c r="CE350" i="6"/>
  <c r="BZ350" i="6"/>
  <c r="BT350" i="6"/>
  <c r="BO350" i="6"/>
  <c r="BJ350" i="6"/>
  <c r="BD350" i="6"/>
  <c r="AY350" i="6"/>
  <c r="AT350" i="6"/>
  <c r="AN350" i="6"/>
  <c r="AI350" i="6"/>
  <c r="AC350" i="6"/>
  <c r="W350" i="6"/>
  <c r="R350" i="6"/>
  <c r="M350" i="6"/>
  <c r="G350" i="6"/>
  <c r="DO350" i="6"/>
  <c r="CT350" i="6"/>
  <c r="BX350" i="6"/>
  <c r="BC350" i="6"/>
  <c r="AG350" i="6"/>
  <c r="K350" i="6"/>
  <c r="DJ350" i="6"/>
  <c r="CN350" i="6"/>
  <c r="BS350" i="6"/>
  <c r="AX350" i="6"/>
  <c r="AA350" i="6"/>
  <c r="F350" i="6"/>
  <c r="DD350" i="6"/>
  <c r="CI350" i="6"/>
  <c r="BN350" i="6"/>
  <c r="AR350" i="6"/>
  <c r="V350" i="6"/>
  <c r="BH350" i="6"/>
  <c r="DT350" i="6"/>
  <c r="AM350" i="6"/>
  <c r="CD350" i="6"/>
  <c r="D350" i="6"/>
  <c r="CY350" i="6"/>
  <c r="Q350" i="6"/>
  <c r="DR362" i="6"/>
  <c r="DN362" i="6"/>
  <c r="DJ362" i="6"/>
  <c r="DF362" i="6"/>
  <c r="DB362" i="6"/>
  <c r="CX362" i="6"/>
  <c r="CT362" i="6"/>
  <c r="CP362" i="6"/>
  <c r="CL362" i="6"/>
  <c r="CH362" i="6"/>
  <c r="CD362" i="6"/>
  <c r="BZ362" i="6"/>
  <c r="BV362" i="6"/>
  <c r="BR362" i="6"/>
  <c r="BN362" i="6"/>
  <c r="BJ362" i="6"/>
  <c r="BF362" i="6"/>
  <c r="BB362" i="6"/>
  <c r="AX362" i="6"/>
  <c r="AT362" i="6"/>
  <c r="AP362" i="6"/>
  <c r="AL362" i="6"/>
  <c r="AG362" i="6"/>
  <c r="AC362" i="6"/>
  <c r="Y362" i="6"/>
  <c r="U362" i="6"/>
  <c r="Q362" i="6"/>
  <c r="M362" i="6"/>
  <c r="I362" i="6"/>
  <c r="E362" i="6"/>
  <c r="DU362" i="6"/>
  <c r="DQ362" i="6"/>
  <c r="DM362" i="6"/>
  <c r="DI362" i="6"/>
  <c r="DE362" i="6"/>
  <c r="DA362" i="6"/>
  <c r="CW362" i="6"/>
  <c r="CS362" i="6"/>
  <c r="CO362" i="6"/>
  <c r="CK362" i="6"/>
  <c r="CG362" i="6"/>
  <c r="CC362" i="6"/>
  <c r="BY362" i="6"/>
  <c r="BU362" i="6"/>
  <c r="BQ362" i="6"/>
  <c r="BM362" i="6"/>
  <c r="BI362" i="6"/>
  <c r="BE362" i="6"/>
  <c r="BA362" i="6"/>
  <c r="AW362" i="6"/>
  <c r="AS362" i="6"/>
  <c r="AO362" i="6"/>
  <c r="AK362" i="6"/>
  <c r="AF362" i="6"/>
  <c r="AB362" i="6"/>
  <c r="X362" i="6"/>
  <c r="T362" i="6"/>
  <c r="P362" i="6"/>
  <c r="L362" i="6"/>
  <c r="H362" i="6"/>
  <c r="DT362" i="6"/>
  <c r="DP362" i="6"/>
  <c r="DL362" i="6"/>
  <c r="DH362" i="6"/>
  <c r="DD362" i="6"/>
  <c r="CZ362" i="6"/>
  <c r="CV362" i="6"/>
  <c r="CR362" i="6"/>
  <c r="CN362" i="6"/>
  <c r="CJ362" i="6"/>
  <c r="CF362" i="6"/>
  <c r="CB362" i="6"/>
  <c r="BX362" i="6"/>
  <c r="BT362" i="6"/>
  <c r="BP362" i="6"/>
  <c r="BL362" i="6"/>
  <c r="BH362" i="6"/>
  <c r="BD362" i="6"/>
  <c r="AZ362" i="6"/>
  <c r="AV362" i="6"/>
  <c r="AR362" i="6"/>
  <c r="AN362" i="6"/>
  <c r="AJ362" i="6"/>
  <c r="AE362" i="6"/>
  <c r="AA362" i="6"/>
  <c r="W362" i="6"/>
  <c r="S362" i="6"/>
  <c r="O362" i="6"/>
  <c r="K362" i="6"/>
  <c r="G362" i="6"/>
  <c r="DO362" i="6"/>
  <c r="CY362" i="6"/>
  <c r="CI362" i="6"/>
  <c r="BS362" i="6"/>
  <c r="BC362" i="6"/>
  <c r="AM362" i="6"/>
  <c r="V362" i="6"/>
  <c r="F362" i="6"/>
  <c r="DK362" i="6"/>
  <c r="CU362" i="6"/>
  <c r="CE362" i="6"/>
  <c r="BO362" i="6"/>
  <c r="AY362" i="6"/>
  <c r="AI362" i="6"/>
  <c r="R362" i="6"/>
  <c r="DG362" i="6"/>
  <c r="CQ362" i="6"/>
  <c r="CA362" i="6"/>
  <c r="BK362" i="6"/>
  <c r="AU362" i="6"/>
  <c r="AD362" i="6"/>
  <c r="N362" i="6"/>
  <c r="CM362" i="6"/>
  <c r="Z362" i="6"/>
  <c r="BW362" i="6"/>
  <c r="J362" i="6"/>
  <c r="DS362" i="6"/>
  <c r="BG362" i="6"/>
  <c r="DC362" i="6"/>
  <c r="AQ362" i="6"/>
  <c r="D362" i="6"/>
  <c r="DR354" i="6"/>
  <c r="DN354" i="6"/>
  <c r="DJ354" i="6"/>
  <c r="DF354" i="6"/>
  <c r="DB354" i="6"/>
  <c r="CX354" i="6"/>
  <c r="CT354" i="6"/>
  <c r="CP354" i="6"/>
  <c r="CL354" i="6"/>
  <c r="CH354" i="6"/>
  <c r="CD354" i="6"/>
  <c r="BZ354" i="6"/>
  <c r="BV354" i="6"/>
  <c r="BR354" i="6"/>
  <c r="BN354" i="6"/>
  <c r="BJ354" i="6"/>
  <c r="BF354" i="6"/>
  <c r="BB354" i="6"/>
  <c r="AX354" i="6"/>
  <c r="AT354" i="6"/>
  <c r="AP354" i="6"/>
  <c r="AL354" i="6"/>
  <c r="AG354" i="6"/>
  <c r="AC354" i="6"/>
  <c r="Y354" i="6"/>
  <c r="U354" i="6"/>
  <c r="Q354" i="6"/>
  <c r="M354" i="6"/>
  <c r="I354" i="6"/>
  <c r="E354" i="6"/>
  <c r="DU354" i="6"/>
  <c r="DQ354" i="6"/>
  <c r="DM354" i="6"/>
  <c r="DI354" i="6"/>
  <c r="DE354" i="6"/>
  <c r="DA354" i="6"/>
  <c r="CW354" i="6"/>
  <c r="CS354" i="6"/>
  <c r="CO354" i="6"/>
  <c r="CK354" i="6"/>
  <c r="CG354" i="6"/>
  <c r="CC354" i="6"/>
  <c r="BY354" i="6"/>
  <c r="BU354" i="6"/>
  <c r="BQ354" i="6"/>
  <c r="BM354" i="6"/>
  <c r="BI354" i="6"/>
  <c r="BE354" i="6"/>
  <c r="BA354" i="6"/>
  <c r="AW354" i="6"/>
  <c r="AS354" i="6"/>
  <c r="AO354" i="6"/>
  <c r="AK354" i="6"/>
  <c r="AF354" i="6"/>
  <c r="AB354" i="6"/>
  <c r="X354" i="6"/>
  <c r="T354" i="6"/>
  <c r="P354" i="6"/>
  <c r="L354" i="6"/>
  <c r="H354" i="6"/>
  <c r="DO354" i="6"/>
  <c r="DG354" i="6"/>
  <c r="CY354" i="6"/>
  <c r="CQ354" i="6"/>
  <c r="CI354" i="6"/>
  <c r="CA354" i="6"/>
  <c r="BS354" i="6"/>
  <c r="BK354" i="6"/>
  <c r="BC354" i="6"/>
  <c r="AU354" i="6"/>
  <c r="AM354" i="6"/>
  <c r="AD354" i="6"/>
  <c r="V354" i="6"/>
  <c r="N354" i="6"/>
  <c r="F354" i="6"/>
  <c r="DT354" i="6"/>
  <c r="DL354" i="6"/>
  <c r="DD354" i="6"/>
  <c r="CV354" i="6"/>
  <c r="CN354" i="6"/>
  <c r="CF354" i="6"/>
  <c r="BX354" i="6"/>
  <c r="BP354" i="6"/>
  <c r="BH354" i="6"/>
  <c r="AZ354" i="6"/>
  <c r="AR354" i="6"/>
  <c r="AJ354" i="6"/>
  <c r="AA354" i="6"/>
  <c r="S354" i="6"/>
  <c r="K354" i="6"/>
  <c r="DS354" i="6"/>
  <c r="DK354" i="6"/>
  <c r="DC354" i="6"/>
  <c r="CU354" i="6"/>
  <c r="CM354" i="6"/>
  <c r="CE354" i="6"/>
  <c r="BW354" i="6"/>
  <c r="BO354" i="6"/>
  <c r="BG354" i="6"/>
  <c r="AY354" i="6"/>
  <c r="AQ354" i="6"/>
  <c r="AI354" i="6"/>
  <c r="Z354" i="6"/>
  <c r="R354" i="6"/>
  <c r="J354" i="6"/>
  <c r="DP354" i="6"/>
  <c r="CJ354" i="6"/>
  <c r="BD354" i="6"/>
  <c r="W354" i="6"/>
  <c r="DH354" i="6"/>
  <c r="CB354" i="6"/>
  <c r="AV354" i="6"/>
  <c r="O354" i="6"/>
  <c r="CZ354" i="6"/>
  <c r="BT354" i="6"/>
  <c r="AN354" i="6"/>
  <c r="G354" i="6"/>
  <c r="AE354" i="6"/>
  <c r="CR354" i="6"/>
  <c r="BL354" i="6"/>
  <c r="D354" i="6"/>
  <c r="HJ74" i="6"/>
  <c r="HH74" i="6"/>
  <c r="HH151" i="6"/>
  <c r="HJ151" i="6"/>
  <c r="HB74" i="6"/>
  <c r="C54" i="6"/>
  <c r="GP74" i="6"/>
  <c r="C34" i="6"/>
  <c r="GT74" i="6"/>
  <c r="C103" i="6"/>
  <c r="C30" i="6"/>
  <c r="C119" i="6"/>
  <c r="C46" i="6"/>
  <c r="C66" i="6"/>
  <c r="C123" i="6"/>
  <c r="GR151" i="6"/>
  <c r="C58" i="6"/>
  <c r="C139" i="6"/>
  <c r="GT151" i="6"/>
  <c r="HB151" i="6"/>
  <c r="HF151" i="6"/>
  <c r="C42" i="6"/>
  <c r="HF152" i="6"/>
  <c r="HH152" i="6"/>
  <c r="HH75" i="6"/>
  <c r="C91" i="6"/>
  <c r="C87" i="6"/>
  <c r="GV151" i="6"/>
  <c r="C22" i="6"/>
  <c r="C131" i="6"/>
  <c r="C111" i="6"/>
  <c r="GP151" i="6"/>
  <c r="C147" i="6"/>
  <c r="C135" i="6"/>
  <c r="HD151" i="6"/>
  <c r="HJ75" i="6"/>
  <c r="C107" i="6"/>
  <c r="C115" i="6"/>
  <c r="C62" i="6"/>
  <c r="C14" i="6"/>
  <c r="HF75" i="6"/>
  <c r="C70" i="6"/>
  <c r="C127" i="6"/>
  <c r="C50" i="6"/>
  <c r="HD75" i="6"/>
  <c r="GZ151" i="6"/>
  <c r="HJ152" i="6"/>
  <c r="C143" i="6"/>
  <c r="GN151" i="6"/>
  <c r="C95" i="6"/>
  <c r="C99" i="6"/>
  <c r="C10" i="6"/>
  <c r="C18" i="6"/>
  <c r="GX151" i="6"/>
  <c r="HD152" i="6"/>
  <c r="C38" i="6"/>
  <c r="C26" i="6"/>
  <c r="HE36" i="6"/>
  <c r="GF36" i="6"/>
  <c r="HE31" i="6"/>
  <c r="GF31" i="6"/>
  <c r="GO141" i="6"/>
  <c r="FP141" i="6"/>
  <c r="GO120" i="6"/>
  <c r="FP120" i="6"/>
  <c r="GO19" i="6"/>
  <c r="FP19" i="6"/>
  <c r="GO90" i="6"/>
  <c r="FP90" i="6"/>
  <c r="GQ56" i="6"/>
  <c r="FR56" i="6"/>
  <c r="GQ53" i="6"/>
  <c r="FR53" i="6"/>
  <c r="HC56" i="6"/>
  <c r="GD56" i="6"/>
  <c r="HE14" i="6"/>
  <c r="GF14" i="6"/>
  <c r="HE51" i="6"/>
  <c r="GF51" i="6"/>
  <c r="GO99" i="6"/>
  <c r="FP99" i="6"/>
  <c r="GO131" i="6"/>
  <c r="FP131" i="6"/>
  <c r="GO129" i="6"/>
  <c r="FP129" i="6"/>
  <c r="GO22" i="6"/>
  <c r="FP22" i="6"/>
  <c r="GO132" i="6"/>
  <c r="FP132" i="6"/>
  <c r="GO122" i="6"/>
  <c r="FP122" i="6"/>
  <c r="GO31" i="6"/>
  <c r="FP31" i="6"/>
  <c r="GO55" i="6"/>
  <c r="FP55" i="6"/>
  <c r="GQ149" i="6"/>
  <c r="FR149" i="6"/>
  <c r="GQ103" i="6"/>
  <c r="FR103" i="6"/>
  <c r="GQ107" i="6"/>
  <c r="FR107" i="6"/>
  <c r="GQ125" i="6"/>
  <c r="FR125" i="6"/>
  <c r="GQ46" i="6"/>
  <c r="FR46" i="6"/>
  <c r="GQ43" i="6"/>
  <c r="FR43" i="6"/>
  <c r="GQ71" i="6"/>
  <c r="FR71" i="6"/>
  <c r="GQ122" i="6"/>
  <c r="FR122" i="6"/>
  <c r="HC139" i="6"/>
  <c r="GD139" i="6"/>
  <c r="HC121" i="6"/>
  <c r="GD121" i="6"/>
  <c r="HC66" i="6"/>
  <c r="GD66" i="6"/>
  <c r="HC32" i="6"/>
  <c r="GD32" i="6"/>
  <c r="HC15" i="6"/>
  <c r="GD15" i="6"/>
  <c r="HC43" i="6"/>
  <c r="GD43" i="6"/>
  <c r="HC71" i="6"/>
  <c r="GD71" i="6"/>
  <c r="HC136" i="6"/>
  <c r="GD136" i="6"/>
  <c r="HC104" i="6"/>
  <c r="GD104" i="6"/>
  <c r="HA127" i="6"/>
  <c r="GB127" i="6"/>
  <c r="HA97" i="6"/>
  <c r="GB97" i="6"/>
  <c r="HA36" i="6"/>
  <c r="GB36" i="6"/>
  <c r="HA126" i="6"/>
  <c r="GB126" i="6"/>
  <c r="HA98" i="6"/>
  <c r="GB98" i="6"/>
  <c r="HA57" i="6"/>
  <c r="GB57" i="6"/>
  <c r="GM143" i="6"/>
  <c r="FN143" i="6"/>
  <c r="GM35" i="6"/>
  <c r="FN35" i="6"/>
  <c r="GM126" i="6"/>
  <c r="FN126" i="6"/>
  <c r="GW123" i="6"/>
  <c r="FX123" i="6"/>
  <c r="GW26" i="6"/>
  <c r="FX26" i="6"/>
  <c r="GW64" i="6"/>
  <c r="FX64" i="6"/>
  <c r="GW30" i="6"/>
  <c r="FX30" i="6"/>
  <c r="GW148" i="6"/>
  <c r="FX148" i="6"/>
  <c r="GW126" i="6"/>
  <c r="FX126" i="6"/>
  <c r="GW31" i="6"/>
  <c r="FX31" i="6"/>
  <c r="GW47" i="6"/>
  <c r="FX47" i="6"/>
  <c r="GW49" i="6"/>
  <c r="FX49" i="6"/>
  <c r="GY95" i="6"/>
  <c r="FZ95" i="6"/>
  <c r="GY109" i="6"/>
  <c r="FZ109" i="6"/>
  <c r="GY38" i="6"/>
  <c r="FZ38" i="6"/>
  <c r="GY10" i="6"/>
  <c r="FZ10" i="6"/>
  <c r="GY29" i="6"/>
  <c r="FZ29" i="6"/>
  <c r="GY61" i="6"/>
  <c r="FZ61" i="6"/>
  <c r="GY150" i="6"/>
  <c r="FZ150" i="6"/>
  <c r="GY118" i="6"/>
  <c r="FZ118" i="6"/>
  <c r="GS107" i="6"/>
  <c r="FT107" i="6"/>
  <c r="GS54" i="6"/>
  <c r="FT54" i="6"/>
  <c r="GS38" i="6"/>
  <c r="FT38" i="6"/>
  <c r="GS136" i="6"/>
  <c r="FT136" i="6"/>
  <c r="GS100" i="6"/>
  <c r="FT100" i="6"/>
  <c r="GS33" i="6"/>
  <c r="FT33" i="6"/>
  <c r="GU119" i="6"/>
  <c r="FV119" i="6"/>
  <c r="GU42" i="6"/>
  <c r="FV42" i="6"/>
  <c r="GU52" i="6"/>
  <c r="FV52" i="6"/>
  <c r="GU21" i="6"/>
  <c r="FV21" i="6"/>
  <c r="GU13" i="6"/>
  <c r="FV13" i="6"/>
  <c r="GU55" i="6"/>
  <c r="FV55" i="6"/>
  <c r="GU150" i="6"/>
  <c r="FV150" i="6"/>
  <c r="GU118" i="6"/>
  <c r="FV118" i="6"/>
  <c r="HE87" i="6"/>
  <c r="GF87" i="6"/>
  <c r="HE141" i="6"/>
  <c r="GF141" i="6"/>
  <c r="HE54" i="6"/>
  <c r="GF54" i="6"/>
  <c r="HE66" i="6"/>
  <c r="GF66" i="6"/>
  <c r="HE20" i="6"/>
  <c r="GF20" i="6"/>
  <c r="HE28" i="6"/>
  <c r="GF28" i="6"/>
  <c r="HE108" i="6"/>
  <c r="GF108" i="6"/>
  <c r="HE47" i="6"/>
  <c r="GF47" i="6"/>
  <c r="HE49" i="6"/>
  <c r="GF49" i="6"/>
  <c r="GO87" i="6"/>
  <c r="FP87" i="6"/>
  <c r="GO14" i="6"/>
  <c r="FP14" i="6"/>
  <c r="GO124" i="6"/>
  <c r="FP124" i="6"/>
  <c r="GO118" i="6"/>
  <c r="FP118" i="6"/>
  <c r="GO29" i="6"/>
  <c r="FP29" i="6"/>
  <c r="GO53" i="6"/>
  <c r="FP53" i="6"/>
  <c r="GQ87" i="6"/>
  <c r="FR87" i="6"/>
  <c r="GQ21" i="6"/>
  <c r="FR21" i="6"/>
  <c r="GQ33" i="6"/>
  <c r="FR33" i="6"/>
  <c r="GQ144" i="6"/>
  <c r="FR144" i="6"/>
  <c r="GQ112" i="6"/>
  <c r="FR112" i="6"/>
  <c r="HC99" i="6"/>
  <c r="GD99" i="6"/>
  <c r="HC87" i="6"/>
  <c r="GD87" i="6"/>
  <c r="HC12" i="6"/>
  <c r="GD12" i="6"/>
  <c r="HC33" i="6"/>
  <c r="GD33" i="6"/>
  <c r="HC126" i="6"/>
  <c r="GD126" i="6"/>
  <c r="HC94" i="6"/>
  <c r="GD94" i="6"/>
  <c r="HA113" i="6"/>
  <c r="GB113" i="6"/>
  <c r="HA18" i="6"/>
  <c r="GB18" i="6"/>
  <c r="HA10" i="6"/>
  <c r="GB10" i="6"/>
  <c r="HA68" i="6"/>
  <c r="GB68" i="6"/>
  <c r="HA124" i="6"/>
  <c r="GB124" i="6"/>
  <c r="HA96" i="6"/>
  <c r="GB96" i="6"/>
  <c r="HA55" i="6"/>
  <c r="GB55" i="6"/>
  <c r="GM123" i="6"/>
  <c r="FN123" i="6"/>
  <c r="GM133" i="6"/>
  <c r="FN133" i="6"/>
  <c r="GM66" i="6"/>
  <c r="FN66" i="6"/>
  <c r="GM30" i="6"/>
  <c r="FN30" i="6"/>
  <c r="GM34" i="6"/>
  <c r="FN34" i="6"/>
  <c r="GM21" i="6"/>
  <c r="FN21" i="6"/>
  <c r="GM29" i="6"/>
  <c r="FN29" i="6"/>
  <c r="GM51" i="6"/>
  <c r="FN51" i="6"/>
  <c r="GM140" i="6"/>
  <c r="FN140" i="6"/>
  <c r="GM108" i="6"/>
  <c r="FN108" i="6"/>
  <c r="GW139" i="6"/>
  <c r="FX139" i="6"/>
  <c r="GW22" i="6"/>
  <c r="FX22" i="6"/>
  <c r="GW128" i="6"/>
  <c r="FX128" i="6"/>
  <c r="GW138" i="6"/>
  <c r="FX138" i="6"/>
  <c r="GW17" i="6"/>
  <c r="FX17" i="6"/>
  <c r="GW55" i="6"/>
  <c r="FX55" i="6"/>
  <c r="GY149" i="6"/>
  <c r="FZ149" i="6"/>
  <c r="GY101" i="6"/>
  <c r="FZ101" i="6"/>
  <c r="GY14" i="6"/>
  <c r="FZ14" i="6"/>
  <c r="GY33" i="6"/>
  <c r="FZ33" i="6"/>
  <c r="GY124" i="6"/>
  <c r="FZ124" i="6"/>
  <c r="GS127" i="6"/>
  <c r="FT127" i="6"/>
  <c r="GS137" i="6"/>
  <c r="FT137" i="6"/>
  <c r="GS46" i="6"/>
  <c r="FT46" i="6"/>
  <c r="GS30" i="6"/>
  <c r="FT30" i="6"/>
  <c r="GS44" i="6"/>
  <c r="FT44" i="6"/>
  <c r="GS142" i="6"/>
  <c r="FT142" i="6"/>
  <c r="GS110" i="6"/>
  <c r="FT110" i="6"/>
  <c r="GS39" i="6"/>
  <c r="FT39" i="6"/>
  <c r="GS67" i="6"/>
  <c r="FT67" i="6"/>
  <c r="GU131" i="6"/>
  <c r="FV131" i="6"/>
  <c r="GU50" i="6"/>
  <c r="FV50" i="6"/>
  <c r="GU19" i="6"/>
  <c r="FV19" i="6"/>
  <c r="GU31" i="6"/>
  <c r="FV31" i="6"/>
  <c r="GU53" i="6"/>
  <c r="FV53" i="6"/>
  <c r="GU148" i="6"/>
  <c r="FV148" i="6"/>
  <c r="GU116" i="6"/>
  <c r="FV116" i="6"/>
  <c r="HE103" i="6"/>
  <c r="GF103" i="6"/>
  <c r="HE93" i="6"/>
  <c r="GF93" i="6"/>
  <c r="HE50" i="6"/>
  <c r="GF50" i="6"/>
  <c r="HE72" i="6"/>
  <c r="GF72" i="6"/>
  <c r="HE44" i="6"/>
  <c r="GF44" i="6"/>
  <c r="HE45" i="6"/>
  <c r="GF45" i="6"/>
  <c r="HE73" i="6"/>
  <c r="GF73" i="6"/>
  <c r="GO119" i="6"/>
  <c r="FP119" i="6"/>
  <c r="GO133" i="6"/>
  <c r="FP133" i="6"/>
  <c r="GO62" i="6"/>
  <c r="FP62" i="6"/>
  <c r="GO116" i="6"/>
  <c r="FP116" i="6"/>
  <c r="GO114" i="6"/>
  <c r="FP114" i="6"/>
  <c r="GO51" i="6"/>
  <c r="FP51" i="6"/>
  <c r="GQ147" i="6"/>
  <c r="FR147" i="6"/>
  <c r="GQ119" i="6"/>
  <c r="FR119" i="6"/>
  <c r="GQ62" i="6"/>
  <c r="FR62" i="6"/>
  <c r="GQ19" i="6"/>
  <c r="FR19" i="6"/>
  <c r="GQ65" i="6"/>
  <c r="FR65" i="6"/>
  <c r="GQ142" i="6"/>
  <c r="FR142" i="6"/>
  <c r="GQ110" i="6"/>
  <c r="FR110" i="6"/>
  <c r="HC137" i="6"/>
  <c r="GD137" i="6"/>
  <c r="HC70" i="6"/>
  <c r="GD70" i="6"/>
  <c r="HC68" i="6"/>
  <c r="GD68" i="6"/>
  <c r="HC24" i="6"/>
  <c r="GD24" i="6"/>
  <c r="HC65" i="6"/>
  <c r="GD65" i="6"/>
  <c r="HC124" i="6"/>
  <c r="GD124" i="6"/>
  <c r="HA145" i="6"/>
  <c r="GB145" i="6"/>
  <c r="HA89" i="6"/>
  <c r="GB89" i="6"/>
  <c r="HA14" i="6"/>
  <c r="GB14" i="6"/>
  <c r="HA32" i="6"/>
  <c r="GB32" i="6"/>
  <c r="HA146" i="6"/>
  <c r="GB146" i="6"/>
  <c r="HA114" i="6"/>
  <c r="GB114" i="6"/>
  <c r="HA21" i="6"/>
  <c r="GB21" i="6"/>
  <c r="HA43" i="6"/>
  <c r="GB43" i="6"/>
  <c r="HA71" i="6"/>
  <c r="GB71" i="6"/>
  <c r="GM115" i="6"/>
  <c r="FN115" i="6"/>
  <c r="GM111" i="6"/>
  <c r="FN111" i="6"/>
  <c r="GM109" i="6"/>
  <c r="FN109" i="6"/>
  <c r="GM70" i="6"/>
  <c r="FN70" i="6"/>
  <c r="GM19" i="6"/>
  <c r="FN19" i="6"/>
  <c r="GM47" i="6"/>
  <c r="FN47" i="6"/>
  <c r="GM49" i="6"/>
  <c r="FN49" i="6"/>
  <c r="GM138" i="6"/>
  <c r="FN138" i="6"/>
  <c r="GM106" i="6"/>
  <c r="FN106" i="6"/>
  <c r="GW127" i="6"/>
  <c r="FX127" i="6"/>
  <c r="GW95" i="6"/>
  <c r="FX95" i="6"/>
  <c r="GW18" i="6"/>
  <c r="FX18" i="6"/>
  <c r="GW40" i="6"/>
  <c r="FX40" i="6"/>
  <c r="GW94" i="6"/>
  <c r="FX94" i="6"/>
  <c r="GW35" i="6"/>
  <c r="FX35" i="6"/>
  <c r="GW92" i="6"/>
  <c r="FX92" i="6"/>
  <c r="GY23" i="6"/>
  <c r="FZ23" i="6"/>
  <c r="GY47" i="6"/>
  <c r="FZ47" i="6"/>
  <c r="GY49" i="6"/>
  <c r="FZ49" i="6"/>
  <c r="GY138" i="6"/>
  <c r="FZ138" i="6"/>
  <c r="GY106" i="6"/>
  <c r="FZ106" i="6"/>
  <c r="GS113" i="6"/>
  <c r="FT113" i="6"/>
  <c r="GS124" i="6"/>
  <c r="FT124" i="6"/>
  <c r="GS21" i="6"/>
  <c r="FT21" i="6"/>
  <c r="GS55" i="6"/>
  <c r="FT55" i="6"/>
  <c r="GU145" i="6"/>
  <c r="BW456" i="6" s="1"/>
  <c r="FV145" i="6"/>
  <c r="GU137" i="6"/>
  <c r="FV137" i="6"/>
  <c r="GU40" i="6"/>
  <c r="FV40" i="6"/>
  <c r="GU41" i="6"/>
  <c r="FV41" i="6"/>
  <c r="GU69" i="6"/>
  <c r="FV69" i="6"/>
  <c r="GU138" i="6"/>
  <c r="FV138" i="6"/>
  <c r="GU106" i="6"/>
  <c r="FV106" i="6"/>
  <c r="HE127" i="6"/>
  <c r="GF127" i="6"/>
  <c r="HE68" i="6"/>
  <c r="GF68" i="6"/>
  <c r="HE116" i="6"/>
  <c r="GF116" i="6"/>
  <c r="HE53" i="6"/>
  <c r="GF53" i="6"/>
  <c r="GO139" i="6"/>
  <c r="FP139" i="6"/>
  <c r="GO91" i="6"/>
  <c r="FP91" i="6"/>
  <c r="GO54" i="6"/>
  <c r="FP54" i="6"/>
  <c r="GO66" i="6"/>
  <c r="FP66" i="6"/>
  <c r="GO140" i="6"/>
  <c r="FP140" i="6"/>
  <c r="GO126" i="6"/>
  <c r="FP126" i="6"/>
  <c r="GO13" i="6"/>
  <c r="FP13" i="6"/>
  <c r="GO57" i="6"/>
  <c r="FP57" i="6"/>
  <c r="GQ137" i="6"/>
  <c r="FR137" i="6"/>
  <c r="GQ34" i="6"/>
  <c r="FR34" i="6"/>
  <c r="GQ17" i="6"/>
  <c r="FR17" i="6"/>
  <c r="GQ63" i="6"/>
  <c r="FR63" i="6"/>
  <c r="GQ140" i="6"/>
  <c r="FR140" i="6"/>
  <c r="GQ108" i="6"/>
  <c r="FR108" i="6"/>
  <c r="GQ94" i="6"/>
  <c r="FR94" i="6"/>
  <c r="HC107" i="6"/>
  <c r="GD107" i="6"/>
  <c r="HC145" i="6"/>
  <c r="GD145" i="6"/>
  <c r="HC101" i="6"/>
  <c r="GD101" i="6"/>
  <c r="HC125" i="6"/>
  <c r="GD125" i="6"/>
  <c r="HC50" i="6"/>
  <c r="GD50" i="6"/>
  <c r="HC63" i="6"/>
  <c r="GD63" i="6"/>
  <c r="HC122" i="6"/>
  <c r="GD122" i="6"/>
  <c r="HA107" i="6"/>
  <c r="GB107" i="6"/>
  <c r="HA101" i="6"/>
  <c r="GB101" i="6"/>
  <c r="HA26" i="6"/>
  <c r="GB26" i="6"/>
  <c r="HA136" i="6"/>
  <c r="GB136" i="6"/>
  <c r="HA31" i="6"/>
  <c r="GB31" i="6"/>
  <c r="HA33" i="6"/>
  <c r="GB33" i="6"/>
  <c r="GM91" i="6"/>
  <c r="FN91" i="6"/>
  <c r="GM50" i="6"/>
  <c r="FN50" i="6"/>
  <c r="GM37" i="6"/>
  <c r="FN37" i="6"/>
  <c r="GM88" i="6"/>
  <c r="FN88" i="6"/>
  <c r="GM128" i="6"/>
  <c r="FN128" i="6"/>
  <c r="GM96" i="6"/>
  <c r="FN96" i="6"/>
  <c r="GW112" i="6"/>
  <c r="FX112" i="6"/>
  <c r="GW130" i="6"/>
  <c r="FX130" i="6"/>
  <c r="GW13" i="6"/>
  <c r="FX13" i="6"/>
  <c r="GW51" i="6"/>
  <c r="FX51" i="6"/>
  <c r="GY147" i="6"/>
  <c r="FZ147" i="6"/>
  <c r="GY145" i="6"/>
  <c r="FZ145" i="6"/>
  <c r="GY89" i="6"/>
  <c r="FZ89" i="6"/>
  <c r="GY31" i="6"/>
  <c r="FZ31" i="6"/>
  <c r="GY63" i="6"/>
  <c r="FZ63" i="6"/>
  <c r="GY120" i="6"/>
  <c r="FZ120" i="6"/>
  <c r="GS145" i="6"/>
  <c r="BB456" i="6" s="1"/>
  <c r="FT145" i="6"/>
  <c r="GS125" i="6"/>
  <c r="FT125" i="6"/>
  <c r="GS34" i="6"/>
  <c r="FT34" i="6"/>
  <c r="GS138" i="6"/>
  <c r="FT138" i="6"/>
  <c r="GS106" i="6"/>
  <c r="FT106" i="6"/>
  <c r="GS102" i="6"/>
  <c r="FT102" i="6"/>
  <c r="GS35" i="6"/>
  <c r="FT35" i="6"/>
  <c r="GU111" i="6"/>
  <c r="FV111" i="6"/>
  <c r="GU117" i="6"/>
  <c r="FV117" i="6"/>
  <c r="GU14" i="6"/>
  <c r="FV14" i="6"/>
  <c r="GU56" i="6"/>
  <c r="FV56" i="6"/>
  <c r="GU62" i="6"/>
  <c r="FV62" i="6"/>
  <c r="GU65" i="6"/>
  <c r="FV65" i="6"/>
  <c r="GU128" i="6"/>
  <c r="FV128" i="6"/>
  <c r="GU96" i="6"/>
  <c r="FV96" i="6"/>
  <c r="HI139" i="6"/>
  <c r="GJ139" i="6"/>
  <c r="HG149" i="6"/>
  <c r="GH149" i="6"/>
  <c r="HI147" i="6"/>
  <c r="GJ147" i="6"/>
  <c r="HG141" i="6"/>
  <c r="GH141" i="6"/>
  <c r="HI107" i="6"/>
  <c r="GJ107" i="6"/>
  <c r="HI89" i="6"/>
  <c r="GJ89" i="6"/>
  <c r="HG113" i="6"/>
  <c r="GH113" i="6"/>
  <c r="HG133" i="6"/>
  <c r="GH133" i="6"/>
  <c r="HG137" i="6"/>
  <c r="GH137" i="6"/>
  <c r="HI125" i="6"/>
  <c r="GJ125" i="6"/>
  <c r="HG129" i="6"/>
  <c r="GH129" i="6"/>
  <c r="HI97" i="6"/>
  <c r="GJ97" i="6"/>
  <c r="HG105" i="6"/>
  <c r="GH105" i="6"/>
  <c r="HI58" i="6"/>
  <c r="GJ58" i="6"/>
  <c r="HG50" i="6"/>
  <c r="GH50" i="6"/>
  <c r="HI54" i="6"/>
  <c r="GJ54" i="6"/>
  <c r="HI22" i="6"/>
  <c r="GJ22" i="6"/>
  <c r="HG26" i="6"/>
  <c r="GH26" i="6"/>
  <c r="HG18" i="6"/>
  <c r="GH18" i="6"/>
  <c r="HI10" i="6"/>
  <c r="GJ10" i="6"/>
  <c r="HG46" i="6"/>
  <c r="GH46" i="6"/>
  <c r="HG14" i="6"/>
  <c r="GH14" i="6"/>
  <c r="HI50" i="6"/>
  <c r="GJ50" i="6"/>
  <c r="HI30" i="6"/>
  <c r="GJ30" i="6"/>
  <c r="HG27" i="6"/>
  <c r="GH27" i="6"/>
  <c r="HG33" i="6"/>
  <c r="GH33" i="6"/>
  <c r="HI68" i="6"/>
  <c r="GJ68" i="6"/>
  <c r="HG43" i="6"/>
  <c r="GH43" i="6"/>
  <c r="HG12" i="6"/>
  <c r="GH12" i="6"/>
  <c r="HG36" i="6"/>
  <c r="GH36" i="6"/>
  <c r="HG23" i="6"/>
  <c r="GH23" i="6"/>
  <c r="HG59" i="6"/>
  <c r="GH59" i="6"/>
  <c r="HG21" i="6"/>
  <c r="GH21" i="6"/>
  <c r="HG53" i="6"/>
  <c r="GH53" i="6"/>
  <c r="HG55" i="6"/>
  <c r="GH55" i="6"/>
  <c r="HG130" i="6"/>
  <c r="GH130" i="6"/>
  <c r="HG98" i="6"/>
  <c r="GH98" i="6"/>
  <c r="HI120" i="6"/>
  <c r="GJ120" i="6"/>
  <c r="HI17" i="6"/>
  <c r="GJ17" i="6"/>
  <c r="HI53" i="6"/>
  <c r="GJ53" i="6"/>
  <c r="HG128" i="6"/>
  <c r="GH128" i="6"/>
  <c r="HG96" i="6"/>
  <c r="GH96" i="6"/>
  <c r="HI134" i="6"/>
  <c r="GJ134" i="6"/>
  <c r="HI100" i="6"/>
  <c r="GJ100" i="6"/>
  <c r="HI33" i="6"/>
  <c r="GJ33" i="6"/>
  <c r="HG134" i="6"/>
  <c r="GH134" i="6"/>
  <c r="HG102" i="6"/>
  <c r="GH102" i="6"/>
  <c r="HI124" i="6"/>
  <c r="GJ124" i="6"/>
  <c r="HI21" i="6"/>
  <c r="GJ21" i="6"/>
  <c r="HI90" i="6"/>
  <c r="GJ90" i="6"/>
  <c r="HI57" i="6"/>
  <c r="GJ57" i="6"/>
  <c r="HG65" i="6"/>
  <c r="GH65" i="6"/>
  <c r="HG140" i="6"/>
  <c r="GH140" i="6"/>
  <c r="HG108" i="6"/>
  <c r="GH108" i="6"/>
  <c r="HG90" i="6"/>
  <c r="GH90" i="6"/>
  <c r="HI62" i="6"/>
  <c r="GJ62" i="6"/>
  <c r="HI130" i="6"/>
  <c r="GJ130" i="6"/>
  <c r="HI27" i="6"/>
  <c r="GJ27" i="6"/>
  <c r="HI96" i="6"/>
  <c r="GJ96" i="6"/>
  <c r="HI63" i="6"/>
  <c r="GJ63" i="6"/>
  <c r="HE89" i="6"/>
  <c r="GF89" i="6"/>
  <c r="HE18" i="6"/>
  <c r="GF18" i="6"/>
  <c r="HE59" i="6"/>
  <c r="GF59" i="6"/>
  <c r="GQ130" i="6"/>
  <c r="FR130" i="6"/>
  <c r="HE99" i="6"/>
  <c r="GF99" i="6"/>
  <c r="HE52" i="6"/>
  <c r="GF52" i="6"/>
  <c r="HE95" i="6"/>
  <c r="GF95" i="6"/>
  <c r="HE101" i="6"/>
  <c r="GF101" i="6"/>
  <c r="HE30" i="6"/>
  <c r="GF30" i="6"/>
  <c r="HE27" i="6"/>
  <c r="GF27" i="6"/>
  <c r="HE41" i="6"/>
  <c r="GF41" i="6"/>
  <c r="HE69" i="6"/>
  <c r="GF69" i="6"/>
  <c r="GO111" i="6"/>
  <c r="FP111" i="6"/>
  <c r="GO103" i="6"/>
  <c r="FP103" i="6"/>
  <c r="GO46" i="6"/>
  <c r="FP46" i="6"/>
  <c r="GO106" i="6"/>
  <c r="FP106" i="6"/>
  <c r="GO45" i="6"/>
  <c r="FP45" i="6"/>
  <c r="GO73" i="6"/>
  <c r="FP73" i="6"/>
  <c r="GQ123" i="6"/>
  <c r="FR123" i="6"/>
  <c r="GQ23" i="6"/>
  <c r="FR23" i="6"/>
  <c r="GQ35" i="6"/>
  <c r="FR35" i="6"/>
  <c r="GQ146" i="6"/>
  <c r="FR146" i="6"/>
  <c r="GQ114" i="6"/>
  <c r="FR114" i="6"/>
  <c r="HC133" i="6"/>
  <c r="GD133" i="6"/>
  <c r="HC35" i="6"/>
  <c r="GD35" i="6"/>
  <c r="HC128" i="6"/>
  <c r="GD128" i="6"/>
  <c r="HC96" i="6"/>
  <c r="GD96" i="6"/>
  <c r="HA91" i="6"/>
  <c r="GB91" i="6"/>
  <c r="HA109" i="6"/>
  <c r="GB109" i="6"/>
  <c r="HA22" i="6"/>
  <c r="GB22" i="6"/>
  <c r="HA72" i="6"/>
  <c r="GB72" i="6"/>
  <c r="HA150" i="6"/>
  <c r="GB150" i="6"/>
  <c r="HA118" i="6"/>
  <c r="GB118" i="6"/>
  <c r="HA25" i="6"/>
  <c r="GB25" i="6"/>
  <c r="HA47" i="6"/>
  <c r="GB47" i="6"/>
  <c r="HA49" i="6"/>
  <c r="GB49" i="6"/>
  <c r="GM131" i="6"/>
  <c r="FN131" i="6"/>
  <c r="GM119" i="6"/>
  <c r="FN119" i="6"/>
  <c r="GM121" i="6"/>
  <c r="FN121" i="6"/>
  <c r="GM22" i="6"/>
  <c r="FN22" i="6"/>
  <c r="GM61" i="6"/>
  <c r="FN61" i="6"/>
  <c r="GM150" i="6"/>
  <c r="FN150" i="6"/>
  <c r="GM118" i="6"/>
  <c r="FN118" i="6"/>
  <c r="GW143" i="6"/>
  <c r="FX143" i="6"/>
  <c r="GW91" i="6"/>
  <c r="FX91" i="6"/>
  <c r="GW119" i="6"/>
  <c r="FX119" i="6"/>
  <c r="GW133" i="6"/>
  <c r="FX133" i="6"/>
  <c r="GW116" i="6"/>
  <c r="FX116" i="6"/>
  <c r="GW110" i="6"/>
  <c r="FX110" i="6"/>
  <c r="GW98" i="6"/>
  <c r="FX98" i="6"/>
  <c r="GW39" i="6"/>
  <c r="FX39" i="6"/>
  <c r="GW67" i="6"/>
  <c r="FX67" i="6"/>
  <c r="GY119" i="6"/>
  <c r="FZ119" i="6"/>
  <c r="GY123" i="6"/>
  <c r="FZ123" i="6"/>
  <c r="GY58" i="6"/>
  <c r="FZ58" i="6"/>
  <c r="GY27" i="6"/>
  <c r="FZ27" i="6"/>
  <c r="GY53" i="6"/>
  <c r="FZ53" i="6"/>
  <c r="GY142" i="6"/>
  <c r="FZ142" i="6"/>
  <c r="GY110" i="6"/>
  <c r="FZ110" i="6"/>
  <c r="GS121" i="6"/>
  <c r="FT121" i="6"/>
  <c r="GS128" i="6"/>
  <c r="FT128" i="6"/>
  <c r="GS25" i="6"/>
  <c r="FT25" i="6"/>
  <c r="GS92" i="6"/>
  <c r="FT92" i="6"/>
  <c r="GS59" i="6"/>
  <c r="FT59" i="6"/>
  <c r="GU101" i="6"/>
  <c r="FV101" i="6"/>
  <c r="GU38" i="6"/>
  <c r="FV38" i="6"/>
  <c r="GU45" i="6"/>
  <c r="FV45" i="6"/>
  <c r="GU73" i="6"/>
  <c r="FV73" i="6"/>
  <c r="GU142" i="6"/>
  <c r="FV142" i="6"/>
  <c r="GU110" i="6"/>
  <c r="FV110" i="6"/>
  <c r="GU92" i="6"/>
  <c r="FV92" i="6"/>
  <c r="HE34" i="6"/>
  <c r="GF34" i="6"/>
  <c r="HE146" i="6"/>
  <c r="GF146" i="6"/>
  <c r="HE25" i="6"/>
  <c r="GF25" i="6"/>
  <c r="HE92" i="6"/>
  <c r="GF92" i="6"/>
  <c r="HE39" i="6"/>
  <c r="GF39" i="6"/>
  <c r="HE67" i="6"/>
  <c r="GF67" i="6"/>
  <c r="GO95" i="6"/>
  <c r="FP95" i="6"/>
  <c r="GO137" i="6"/>
  <c r="FP137" i="6"/>
  <c r="GO70" i="6"/>
  <c r="FP70" i="6"/>
  <c r="GO43" i="6"/>
  <c r="FP43" i="6"/>
  <c r="GO71" i="6"/>
  <c r="FP71" i="6"/>
  <c r="GQ131" i="6"/>
  <c r="FR131" i="6"/>
  <c r="GQ121" i="6"/>
  <c r="FR121" i="6"/>
  <c r="GQ101" i="6"/>
  <c r="FR101" i="6"/>
  <c r="GQ59" i="6"/>
  <c r="FR59" i="6"/>
  <c r="GQ136" i="6"/>
  <c r="FR136" i="6"/>
  <c r="GQ104" i="6"/>
  <c r="FR104" i="6"/>
  <c r="GQ90" i="6"/>
  <c r="FR90" i="6"/>
  <c r="HC91" i="6"/>
  <c r="GD91" i="6"/>
  <c r="HC105" i="6"/>
  <c r="GD105" i="6"/>
  <c r="HC22" i="6"/>
  <c r="GD22" i="6"/>
  <c r="HC11" i="6"/>
  <c r="GD11" i="6"/>
  <c r="HC59" i="6"/>
  <c r="GD59" i="6"/>
  <c r="HC150" i="6"/>
  <c r="GD150" i="6"/>
  <c r="HC118" i="6"/>
  <c r="GD118" i="6"/>
  <c r="HA147" i="6"/>
  <c r="GB147" i="6"/>
  <c r="HA99" i="6"/>
  <c r="GB99" i="6"/>
  <c r="HA119" i="6"/>
  <c r="GB119" i="6"/>
  <c r="HA58" i="6"/>
  <c r="GB58" i="6"/>
  <c r="HA148" i="6"/>
  <c r="GB148" i="6"/>
  <c r="HA116" i="6"/>
  <c r="GB116" i="6"/>
  <c r="HA23" i="6"/>
  <c r="GB23" i="6"/>
  <c r="HA45" i="6"/>
  <c r="GB45" i="6"/>
  <c r="HA73" i="6"/>
  <c r="GB73" i="6"/>
  <c r="GM149" i="6"/>
  <c r="FN149" i="6"/>
  <c r="GM125" i="6"/>
  <c r="FN125" i="6"/>
  <c r="GM18" i="6"/>
  <c r="FN18" i="6"/>
  <c r="GM46" i="6"/>
  <c r="FN46" i="6"/>
  <c r="GM41" i="6"/>
  <c r="FN41" i="6"/>
  <c r="GM69" i="6"/>
  <c r="FN69" i="6"/>
  <c r="GM132" i="6"/>
  <c r="FN132" i="6"/>
  <c r="GM100" i="6"/>
  <c r="FN100" i="6"/>
  <c r="GM90" i="6"/>
  <c r="FN90" i="6"/>
  <c r="GW101" i="6"/>
  <c r="FX101" i="6"/>
  <c r="GW46" i="6"/>
  <c r="FX46" i="6"/>
  <c r="GW140" i="6"/>
  <c r="FX140" i="6"/>
  <c r="GW122" i="6"/>
  <c r="FX122" i="6"/>
  <c r="GW29" i="6"/>
  <c r="FX29" i="6"/>
  <c r="GW104" i="6"/>
  <c r="FX104" i="6"/>
  <c r="GW45" i="6"/>
  <c r="FX45" i="6"/>
  <c r="GW73" i="6"/>
  <c r="FX73" i="6"/>
  <c r="GY93" i="6"/>
  <c r="FZ93" i="6"/>
  <c r="GY66" i="6"/>
  <c r="FZ66" i="6"/>
  <c r="GY54" i="6"/>
  <c r="FZ54" i="6"/>
  <c r="GY30" i="6"/>
  <c r="FZ30" i="6"/>
  <c r="GY59" i="6"/>
  <c r="FZ59" i="6"/>
  <c r="GY148" i="6"/>
  <c r="FZ148" i="6"/>
  <c r="GY116" i="6"/>
  <c r="FZ116" i="6"/>
  <c r="GS91" i="6"/>
  <c r="FT91" i="6"/>
  <c r="GS93" i="6"/>
  <c r="FT93" i="6"/>
  <c r="GS14" i="6"/>
  <c r="FT14" i="6"/>
  <c r="GS134" i="6"/>
  <c r="FT134" i="6"/>
  <c r="GS98" i="6"/>
  <c r="FT98" i="6"/>
  <c r="GS65" i="6"/>
  <c r="FT65" i="6"/>
  <c r="GU135" i="6"/>
  <c r="FV135" i="6"/>
  <c r="GU127" i="6"/>
  <c r="FV127" i="6"/>
  <c r="GU72" i="6"/>
  <c r="FV72" i="6"/>
  <c r="GU43" i="6"/>
  <c r="FV43" i="6"/>
  <c r="GU71" i="6"/>
  <c r="FV71" i="6"/>
  <c r="GU140" i="6"/>
  <c r="FV140" i="6"/>
  <c r="GU108" i="6"/>
  <c r="FV108" i="6"/>
  <c r="GU90" i="6"/>
  <c r="FV90" i="6"/>
  <c r="HE133" i="6"/>
  <c r="GF133" i="6"/>
  <c r="HE10" i="6"/>
  <c r="GF10" i="6"/>
  <c r="HE138" i="6"/>
  <c r="GF138" i="6"/>
  <c r="HE23" i="6"/>
  <c r="GF23" i="6"/>
  <c r="HE37" i="6"/>
  <c r="GF37" i="6"/>
  <c r="HE88" i="6"/>
  <c r="GF88" i="6"/>
  <c r="GO125" i="6"/>
  <c r="FP125" i="6"/>
  <c r="GO50" i="6"/>
  <c r="FP50" i="6"/>
  <c r="GO92" i="6"/>
  <c r="FP92" i="6"/>
  <c r="GO41" i="6"/>
  <c r="FP41" i="6"/>
  <c r="GO69" i="6"/>
  <c r="FP69" i="6"/>
  <c r="GQ135" i="6"/>
  <c r="FR135" i="6"/>
  <c r="GQ109" i="6"/>
  <c r="FR109" i="6"/>
  <c r="GQ50" i="6"/>
  <c r="FR50" i="6"/>
  <c r="GQ15" i="6"/>
  <c r="FR15" i="6"/>
  <c r="GQ57" i="6"/>
  <c r="FR57" i="6"/>
  <c r="GQ134" i="6"/>
  <c r="FR134" i="6"/>
  <c r="GQ102" i="6"/>
  <c r="FR102" i="6"/>
  <c r="HC26" i="6"/>
  <c r="GD26" i="6"/>
  <c r="HC30" i="6"/>
  <c r="GD30" i="6"/>
  <c r="HC62" i="6"/>
  <c r="GD62" i="6"/>
  <c r="HC27" i="6"/>
  <c r="GD27" i="6"/>
  <c r="HC57" i="6"/>
  <c r="GD57" i="6"/>
  <c r="HC148" i="6"/>
  <c r="GD148" i="6"/>
  <c r="HC116" i="6"/>
  <c r="GD116" i="6"/>
  <c r="HA42" i="6"/>
  <c r="GB42" i="6"/>
  <c r="HA138" i="6"/>
  <c r="GB138" i="6"/>
  <c r="HA106" i="6"/>
  <c r="GB106" i="6"/>
  <c r="HA13" i="6"/>
  <c r="GB13" i="6"/>
  <c r="HA35" i="6"/>
  <c r="GB35" i="6"/>
  <c r="GM87" i="6"/>
  <c r="FN87" i="6"/>
  <c r="GM39" i="6"/>
  <c r="FN39" i="6"/>
  <c r="GM67" i="6"/>
  <c r="FN67" i="6"/>
  <c r="GM130" i="6"/>
  <c r="FN130" i="6"/>
  <c r="GM98" i="6"/>
  <c r="FN98" i="6"/>
  <c r="GW147" i="6"/>
  <c r="FX147" i="6"/>
  <c r="GW107" i="6"/>
  <c r="FX107" i="6"/>
  <c r="GW105" i="6"/>
  <c r="FX105" i="6"/>
  <c r="GW10" i="6"/>
  <c r="FX10" i="6"/>
  <c r="GW60" i="6"/>
  <c r="FX60" i="6"/>
  <c r="GW150" i="6"/>
  <c r="FX150" i="6"/>
  <c r="GW23" i="6"/>
  <c r="FX23" i="6"/>
  <c r="GW61" i="6"/>
  <c r="FX61" i="6"/>
  <c r="GY111" i="6"/>
  <c r="FZ111" i="6"/>
  <c r="GY129" i="6"/>
  <c r="FZ129" i="6"/>
  <c r="GY50" i="6"/>
  <c r="FZ50" i="6"/>
  <c r="GY15" i="6"/>
  <c r="FZ15" i="6"/>
  <c r="GY39" i="6"/>
  <c r="FZ39" i="6"/>
  <c r="GY67" i="6"/>
  <c r="FZ67" i="6"/>
  <c r="GY130" i="6"/>
  <c r="FZ130" i="6"/>
  <c r="GY98" i="6"/>
  <c r="FZ98" i="6"/>
  <c r="GS135" i="6"/>
  <c r="FT135" i="6"/>
  <c r="GS115" i="6"/>
  <c r="FT115" i="6"/>
  <c r="GS42" i="6"/>
  <c r="FT42" i="6"/>
  <c r="GS148" i="6"/>
  <c r="FT148" i="6"/>
  <c r="GS116" i="6"/>
  <c r="FT116" i="6"/>
  <c r="GS13" i="6"/>
  <c r="FT13" i="6"/>
  <c r="GS45" i="6"/>
  <c r="FT45" i="6"/>
  <c r="GS73" i="6"/>
  <c r="FT73" i="6"/>
  <c r="GU139" i="6"/>
  <c r="FV139" i="6"/>
  <c r="GU103" i="6"/>
  <c r="FV103" i="6"/>
  <c r="GU123" i="6"/>
  <c r="FV123" i="6"/>
  <c r="GU33" i="6"/>
  <c r="FV33" i="6"/>
  <c r="GU130" i="6"/>
  <c r="FV130" i="6"/>
  <c r="GU98" i="6"/>
  <c r="FV98" i="6"/>
  <c r="HE91" i="6"/>
  <c r="GF91" i="6"/>
  <c r="HE129" i="6"/>
  <c r="GF129" i="6"/>
  <c r="HE109" i="6"/>
  <c r="GF109" i="6"/>
  <c r="HE48" i="6"/>
  <c r="GF48" i="6"/>
  <c r="HE62" i="6"/>
  <c r="GF62" i="6"/>
  <c r="GF11" i="6"/>
  <c r="HE11" i="6"/>
  <c r="HE43" i="6"/>
  <c r="GF43" i="6"/>
  <c r="HE71" i="6"/>
  <c r="GF71" i="6"/>
  <c r="GO117" i="6"/>
  <c r="FP117" i="6"/>
  <c r="GO30" i="6"/>
  <c r="FP30" i="6"/>
  <c r="GO108" i="6"/>
  <c r="FP108" i="6"/>
  <c r="GO110" i="6"/>
  <c r="FP110" i="6"/>
  <c r="GO47" i="6"/>
  <c r="FP47" i="6"/>
  <c r="GO49" i="6"/>
  <c r="FP49" i="6"/>
  <c r="GQ141" i="6"/>
  <c r="FR141" i="6"/>
  <c r="GQ97" i="6"/>
  <c r="FR97" i="6"/>
  <c r="GQ13" i="6"/>
  <c r="FR13" i="6"/>
  <c r="GQ55" i="6"/>
  <c r="FR55" i="6"/>
  <c r="GQ132" i="6"/>
  <c r="FR132" i="6"/>
  <c r="GQ100" i="6"/>
  <c r="FR100" i="6"/>
  <c r="HC143" i="6"/>
  <c r="GD143" i="6"/>
  <c r="HC123" i="6"/>
  <c r="GD123" i="6"/>
  <c r="HC103" i="6"/>
  <c r="GD103" i="6"/>
  <c r="HC93" i="6"/>
  <c r="GD93" i="6"/>
  <c r="HC18" i="6"/>
  <c r="GD18" i="6"/>
  <c r="HC46" i="6"/>
  <c r="GD46" i="6"/>
  <c r="HC58" i="6"/>
  <c r="GD58" i="6"/>
  <c r="HC48" i="6"/>
  <c r="GD48" i="6"/>
  <c r="HC25" i="6"/>
  <c r="GD25" i="6"/>
  <c r="HC13" i="6"/>
  <c r="GD13" i="6"/>
  <c r="HC55" i="6"/>
  <c r="GD55" i="6"/>
  <c r="HC146" i="6"/>
  <c r="GD146" i="6"/>
  <c r="HC114" i="6"/>
  <c r="GD114" i="6"/>
  <c r="HA143" i="6"/>
  <c r="GB143" i="6"/>
  <c r="HA123" i="6"/>
  <c r="GB123" i="6"/>
  <c r="HA87" i="6"/>
  <c r="GB87" i="6"/>
  <c r="HA93" i="6"/>
  <c r="GB93" i="6"/>
  <c r="HA30" i="6"/>
  <c r="GB30" i="6"/>
  <c r="HA128" i="6"/>
  <c r="GB128" i="6"/>
  <c r="HA100" i="6"/>
  <c r="GB100" i="6"/>
  <c r="HA59" i="6"/>
  <c r="GB59" i="6"/>
  <c r="HA90" i="6"/>
  <c r="GB90" i="6"/>
  <c r="GM141" i="6"/>
  <c r="FN141" i="6"/>
  <c r="GM113" i="6"/>
  <c r="FN113" i="6"/>
  <c r="GM42" i="6"/>
  <c r="FN42" i="6"/>
  <c r="GM63" i="6"/>
  <c r="FN63" i="6"/>
  <c r="GM120" i="6"/>
  <c r="FN120" i="6"/>
  <c r="GW87" i="6"/>
  <c r="FX87" i="6"/>
  <c r="GW42" i="6"/>
  <c r="FX42" i="6"/>
  <c r="GW56" i="6"/>
  <c r="FX56" i="6"/>
  <c r="GW62" i="6"/>
  <c r="FX62" i="6"/>
  <c r="GW124" i="6"/>
  <c r="FX124" i="6"/>
  <c r="GW114" i="6"/>
  <c r="FX114" i="6"/>
  <c r="GW100" i="6"/>
  <c r="FX100" i="6"/>
  <c r="GW41" i="6"/>
  <c r="FX41" i="6"/>
  <c r="GW69" i="6"/>
  <c r="FX69" i="6"/>
  <c r="GY143" i="6"/>
  <c r="FZ143" i="6"/>
  <c r="GY103" i="6"/>
  <c r="FZ103" i="6"/>
  <c r="GY11" i="6"/>
  <c r="FZ11" i="6"/>
  <c r="GY55" i="6"/>
  <c r="FZ55" i="6"/>
  <c r="GY144" i="6"/>
  <c r="FZ144" i="6"/>
  <c r="GY112" i="6"/>
  <c r="FZ112" i="6"/>
  <c r="GS139" i="6"/>
  <c r="FT139" i="6"/>
  <c r="GS97" i="6"/>
  <c r="FT97" i="6"/>
  <c r="GS50" i="6"/>
  <c r="FT50" i="6"/>
  <c r="GS130" i="6"/>
  <c r="FT130" i="6"/>
  <c r="GS27" i="6"/>
  <c r="FT27" i="6"/>
  <c r="GS94" i="6"/>
  <c r="FT94" i="6"/>
  <c r="GS61" i="6"/>
  <c r="FT61" i="6"/>
  <c r="GU143" i="6"/>
  <c r="FV143" i="6"/>
  <c r="GU89" i="6"/>
  <c r="FV89" i="6"/>
  <c r="GU70" i="6"/>
  <c r="FV70" i="6"/>
  <c r="GU22" i="6"/>
  <c r="FV22" i="6"/>
  <c r="GU23" i="6"/>
  <c r="FV23" i="6"/>
  <c r="GU15" i="6"/>
  <c r="FV15" i="6"/>
  <c r="GU57" i="6"/>
  <c r="FV57" i="6"/>
  <c r="GU120" i="6"/>
  <c r="FV120" i="6"/>
  <c r="HI143" i="6"/>
  <c r="GJ143" i="6"/>
  <c r="HG139" i="6"/>
  <c r="GH139" i="6"/>
  <c r="HG147" i="6"/>
  <c r="GH147" i="6"/>
  <c r="HI131" i="6"/>
  <c r="GJ131" i="6"/>
  <c r="HI115" i="6"/>
  <c r="GJ115" i="6"/>
  <c r="HI127" i="6"/>
  <c r="GJ127" i="6"/>
  <c r="HI87" i="6"/>
  <c r="GJ87" i="6"/>
  <c r="HI135" i="6"/>
  <c r="GJ135" i="6"/>
  <c r="HG107" i="6"/>
  <c r="GH107" i="6"/>
  <c r="HI95" i="6"/>
  <c r="GJ95" i="6"/>
  <c r="HI105" i="6"/>
  <c r="GJ105" i="6"/>
  <c r="HI109" i="6"/>
  <c r="GJ109" i="6"/>
  <c r="HG89" i="6"/>
  <c r="GH89" i="6"/>
  <c r="HG125" i="6"/>
  <c r="GH125" i="6"/>
  <c r="HG97" i="6"/>
  <c r="GH97" i="6"/>
  <c r="HI101" i="6"/>
  <c r="GJ101" i="6"/>
  <c r="HI26" i="6"/>
  <c r="GJ26" i="6"/>
  <c r="HI18" i="6"/>
  <c r="GJ18" i="6"/>
  <c r="HI66" i="6"/>
  <c r="GJ66" i="6"/>
  <c r="HG54" i="6"/>
  <c r="GH54" i="6"/>
  <c r="HI14" i="6"/>
  <c r="GJ14" i="6"/>
  <c r="HI48" i="6"/>
  <c r="GJ48" i="6"/>
  <c r="HG19" i="6"/>
  <c r="GH19" i="6"/>
  <c r="HG51" i="6"/>
  <c r="GH51" i="6"/>
  <c r="HI52" i="6"/>
  <c r="GJ52" i="6"/>
  <c r="HG68" i="6"/>
  <c r="GH68" i="6"/>
  <c r="HG16" i="6"/>
  <c r="GH16" i="6"/>
  <c r="HG25" i="6"/>
  <c r="GH25" i="6"/>
  <c r="HG61" i="6"/>
  <c r="GH61" i="6"/>
  <c r="HI72" i="6"/>
  <c r="GJ72" i="6"/>
  <c r="HI12" i="6"/>
  <c r="GJ12" i="6"/>
  <c r="HI34" i="6"/>
  <c r="GJ34" i="6"/>
  <c r="HG15" i="6"/>
  <c r="GH15" i="6"/>
  <c r="HG69" i="6"/>
  <c r="GH69" i="6"/>
  <c r="HG56" i="6"/>
  <c r="GH56" i="6"/>
  <c r="HG20" i="6"/>
  <c r="GH20" i="6"/>
  <c r="HI32" i="6"/>
  <c r="GJ32" i="6"/>
  <c r="HG45" i="6"/>
  <c r="GH45" i="6"/>
  <c r="HG73" i="6"/>
  <c r="GH73" i="6"/>
  <c r="HG122" i="6"/>
  <c r="GH122" i="6"/>
  <c r="HG62" i="6"/>
  <c r="GH62" i="6"/>
  <c r="HI144" i="6"/>
  <c r="GJ144" i="6"/>
  <c r="HI112" i="6"/>
  <c r="GJ112" i="6"/>
  <c r="HI29" i="6"/>
  <c r="GJ29" i="6"/>
  <c r="HI43" i="6"/>
  <c r="GJ43" i="6"/>
  <c r="HI71" i="6"/>
  <c r="GJ71" i="6"/>
  <c r="HG120" i="6"/>
  <c r="GH120" i="6"/>
  <c r="HG60" i="6"/>
  <c r="GH60" i="6"/>
  <c r="HI126" i="6"/>
  <c r="GJ126" i="6"/>
  <c r="HI23" i="6"/>
  <c r="GJ23" i="6"/>
  <c r="HI92" i="6"/>
  <c r="GJ92" i="6"/>
  <c r="HI59" i="6"/>
  <c r="GJ59" i="6"/>
  <c r="HG126" i="6"/>
  <c r="GH126" i="6"/>
  <c r="HG94" i="6"/>
  <c r="GH94" i="6"/>
  <c r="HI44" i="6"/>
  <c r="GJ44" i="6"/>
  <c r="HI148" i="6"/>
  <c r="GJ148" i="6"/>
  <c r="HI116" i="6"/>
  <c r="GJ116" i="6"/>
  <c r="HI13" i="6"/>
  <c r="GJ13" i="6"/>
  <c r="HI47" i="6"/>
  <c r="GJ47" i="6"/>
  <c r="HI49" i="6"/>
  <c r="GJ49" i="6"/>
  <c r="HG57" i="6"/>
  <c r="GH57" i="6"/>
  <c r="HG132" i="6"/>
  <c r="GH132" i="6"/>
  <c r="HG100" i="6"/>
  <c r="GH100" i="6"/>
  <c r="HG44" i="6"/>
  <c r="GH44" i="6"/>
  <c r="HI122" i="6"/>
  <c r="GJ122" i="6"/>
  <c r="HI19" i="6"/>
  <c r="GJ19" i="6"/>
  <c r="HI55" i="6"/>
  <c r="GJ55" i="6"/>
  <c r="HE128" i="6"/>
  <c r="GF128" i="6"/>
  <c r="HE94" i="6"/>
  <c r="GF94" i="6"/>
  <c r="GO63" i="6"/>
  <c r="FP63" i="6"/>
  <c r="GQ98" i="6"/>
  <c r="FR98" i="6"/>
  <c r="HC89" i="6"/>
  <c r="GD89" i="6"/>
  <c r="HC23" i="6"/>
  <c r="GD23" i="6"/>
  <c r="HE107" i="6"/>
  <c r="GF107" i="6"/>
  <c r="HE121" i="6"/>
  <c r="GF121" i="6"/>
  <c r="HE16" i="6"/>
  <c r="GF16" i="6"/>
  <c r="HE112" i="6"/>
  <c r="GF112" i="6"/>
  <c r="HE149" i="6"/>
  <c r="GF149" i="6"/>
  <c r="HE123" i="6"/>
  <c r="GF123" i="6"/>
  <c r="HE113" i="6"/>
  <c r="GF113" i="6"/>
  <c r="HE12" i="6"/>
  <c r="GF12" i="6"/>
  <c r="HE139" i="6"/>
  <c r="GF139" i="6"/>
  <c r="HE131" i="6"/>
  <c r="GF131" i="6"/>
  <c r="HE70" i="6"/>
  <c r="GF70" i="6"/>
  <c r="HE64" i="6"/>
  <c r="GF64" i="6"/>
  <c r="HE122" i="6"/>
  <c r="GF122" i="6"/>
  <c r="HE144" i="6"/>
  <c r="GF144" i="6"/>
  <c r="HE19" i="6"/>
  <c r="GF19" i="6"/>
  <c r="HE102" i="6"/>
  <c r="GF102" i="6"/>
  <c r="HE33" i="6"/>
  <c r="GF33" i="6"/>
  <c r="GO27" i="6"/>
  <c r="FP27" i="6"/>
  <c r="GO37" i="6"/>
  <c r="FP37" i="6"/>
  <c r="GO88" i="6"/>
  <c r="FP88" i="6"/>
  <c r="GQ111" i="6"/>
  <c r="FR111" i="6"/>
  <c r="GQ54" i="6"/>
  <c r="FR54" i="6"/>
  <c r="GQ66" i="6"/>
  <c r="FR66" i="6"/>
  <c r="GQ22" i="6"/>
  <c r="FR22" i="6"/>
  <c r="GQ61" i="6"/>
  <c r="FR61" i="6"/>
  <c r="GQ138" i="6"/>
  <c r="FR138" i="6"/>
  <c r="GQ106" i="6"/>
  <c r="FR106" i="6"/>
  <c r="GQ92" i="6"/>
  <c r="FR92" i="6"/>
  <c r="HC147" i="6"/>
  <c r="GD147" i="6"/>
  <c r="HC95" i="6"/>
  <c r="GD95" i="6"/>
  <c r="HC129" i="6"/>
  <c r="GD129" i="6"/>
  <c r="HC42" i="6"/>
  <c r="GD42" i="6"/>
  <c r="HC64" i="6"/>
  <c r="GD64" i="6"/>
  <c r="HC52" i="6"/>
  <c r="GD52" i="6"/>
  <c r="HC61" i="6"/>
  <c r="GD61" i="6"/>
  <c r="HC120" i="6"/>
  <c r="GD120" i="6"/>
  <c r="HA46" i="6"/>
  <c r="GB46" i="6"/>
  <c r="HA34" i="6"/>
  <c r="GB34" i="6"/>
  <c r="HA142" i="6"/>
  <c r="GB142" i="6"/>
  <c r="HA110" i="6"/>
  <c r="GB110" i="6"/>
  <c r="HA17" i="6"/>
  <c r="GB17" i="6"/>
  <c r="HA39" i="6"/>
  <c r="GB39" i="6"/>
  <c r="HA67" i="6"/>
  <c r="GB67" i="6"/>
  <c r="GM135" i="6"/>
  <c r="FN135" i="6"/>
  <c r="GM10" i="6"/>
  <c r="FN10" i="6"/>
  <c r="GM23" i="6"/>
  <c r="FN23" i="6"/>
  <c r="GM31" i="6"/>
  <c r="FN31" i="6"/>
  <c r="GM53" i="6"/>
  <c r="FN53" i="6"/>
  <c r="GM142" i="6"/>
  <c r="FN142" i="6"/>
  <c r="GM110" i="6"/>
  <c r="FN110" i="6"/>
  <c r="GW149" i="6"/>
  <c r="F460" i="6" s="1"/>
  <c r="FX149" i="6"/>
  <c r="GW103" i="6"/>
  <c r="FX103" i="6"/>
  <c r="GW129" i="6"/>
  <c r="FX129" i="6"/>
  <c r="GW54" i="6"/>
  <c r="FX54" i="6"/>
  <c r="GW14" i="6"/>
  <c r="FX14" i="6"/>
  <c r="GW27" i="6"/>
  <c r="FX27" i="6"/>
  <c r="GW65" i="6"/>
  <c r="FX65" i="6"/>
  <c r="GY135" i="6"/>
  <c r="FZ135" i="6"/>
  <c r="GY131" i="6"/>
  <c r="FZ131" i="6"/>
  <c r="GY97" i="6"/>
  <c r="FZ97" i="6"/>
  <c r="GY19" i="6"/>
  <c r="FZ19" i="6"/>
  <c r="GY43" i="6"/>
  <c r="FZ43" i="6"/>
  <c r="GY71" i="6"/>
  <c r="FZ71" i="6"/>
  <c r="GY134" i="6"/>
  <c r="FZ134" i="6"/>
  <c r="GY102" i="6"/>
  <c r="FZ102" i="6"/>
  <c r="GY90" i="6"/>
  <c r="FZ90" i="6"/>
  <c r="GS111" i="6"/>
  <c r="FT111" i="6"/>
  <c r="GS131" i="6"/>
  <c r="FT131" i="6"/>
  <c r="GS70" i="6"/>
  <c r="FT70" i="6"/>
  <c r="GS120" i="6"/>
  <c r="FT120" i="6"/>
  <c r="GS17" i="6"/>
  <c r="FT17" i="6"/>
  <c r="GS51" i="6"/>
  <c r="FT51" i="6"/>
  <c r="GU91" i="6"/>
  <c r="FV91" i="6"/>
  <c r="GU99" i="6"/>
  <c r="FV99" i="6"/>
  <c r="GU133" i="6"/>
  <c r="FV133" i="6"/>
  <c r="GU93" i="6"/>
  <c r="FV93" i="6"/>
  <c r="GU66" i="6"/>
  <c r="FV66" i="6"/>
  <c r="GU37" i="6"/>
  <c r="FV37" i="6"/>
  <c r="GU88" i="6"/>
  <c r="FV88" i="6"/>
  <c r="GU134" i="6"/>
  <c r="FV134" i="6"/>
  <c r="GU102" i="6"/>
  <c r="FV102" i="6"/>
  <c r="HE119" i="6"/>
  <c r="GF119" i="6"/>
  <c r="HE137" i="6"/>
  <c r="GF137" i="6"/>
  <c r="HE42" i="6"/>
  <c r="GF42" i="6"/>
  <c r="HE150" i="6"/>
  <c r="GF150" i="6"/>
  <c r="HE114" i="6"/>
  <c r="GF114" i="6"/>
  <c r="HE140" i="6"/>
  <c r="GF140" i="6"/>
  <c r="HE17" i="6"/>
  <c r="GF17" i="6"/>
  <c r="HE100" i="6"/>
  <c r="GF100" i="6"/>
  <c r="HE65" i="6"/>
  <c r="GF65" i="6"/>
  <c r="GO149" i="6"/>
  <c r="FP149" i="6"/>
  <c r="GO18" i="6"/>
  <c r="FP18" i="6"/>
  <c r="GO34" i="6"/>
  <c r="FP34" i="6"/>
  <c r="GO144" i="6"/>
  <c r="FP144" i="6"/>
  <c r="GO150" i="6"/>
  <c r="FP150" i="6"/>
  <c r="GO25" i="6"/>
  <c r="FP25" i="6"/>
  <c r="GO104" i="6"/>
  <c r="FP104" i="6"/>
  <c r="GO35" i="6"/>
  <c r="FP35" i="6"/>
  <c r="GQ143" i="6"/>
  <c r="FR143" i="6"/>
  <c r="GQ127" i="6"/>
  <c r="FR127" i="6"/>
  <c r="GQ99" i="6"/>
  <c r="FR99" i="6"/>
  <c r="GQ133" i="6"/>
  <c r="FR133" i="6"/>
  <c r="GQ89" i="6"/>
  <c r="FR89" i="6"/>
  <c r="GQ18" i="6"/>
  <c r="FR18" i="6"/>
  <c r="GQ70" i="6"/>
  <c r="FR70" i="6"/>
  <c r="GQ29" i="6"/>
  <c r="FR29" i="6"/>
  <c r="GQ51" i="6"/>
  <c r="FR51" i="6"/>
  <c r="GQ128" i="6"/>
  <c r="FR128" i="6"/>
  <c r="GQ96" i="6"/>
  <c r="FR96" i="6"/>
  <c r="HC141" i="6"/>
  <c r="GD141" i="6"/>
  <c r="HC40" i="6"/>
  <c r="GD40" i="6"/>
  <c r="HC21" i="6"/>
  <c r="GD21" i="6"/>
  <c r="HC29" i="6"/>
  <c r="GD29" i="6"/>
  <c r="HC51" i="6"/>
  <c r="GD51" i="6"/>
  <c r="HC142" i="6"/>
  <c r="GD142" i="6"/>
  <c r="HC110" i="6"/>
  <c r="GD110" i="6"/>
  <c r="HA95" i="6"/>
  <c r="GB95" i="6"/>
  <c r="HA103" i="6"/>
  <c r="GB103" i="6"/>
  <c r="HA20" i="6"/>
  <c r="GB20" i="6"/>
  <c r="HA140" i="6"/>
  <c r="GB140" i="6"/>
  <c r="HA108" i="6"/>
  <c r="GB108" i="6"/>
  <c r="HA15" i="6"/>
  <c r="GB15" i="6"/>
  <c r="HA37" i="6"/>
  <c r="GB37" i="6"/>
  <c r="HA88" i="6"/>
  <c r="GB88" i="6"/>
  <c r="GM99" i="6"/>
  <c r="FN99" i="6"/>
  <c r="GM127" i="6"/>
  <c r="FN127" i="6"/>
  <c r="GM105" i="6"/>
  <c r="FN105" i="6"/>
  <c r="GM33" i="6"/>
  <c r="FN33" i="6"/>
  <c r="GM124" i="6"/>
  <c r="FN124" i="6"/>
  <c r="GW145" i="6"/>
  <c r="CQ456" i="6" s="1"/>
  <c r="FX145" i="6"/>
  <c r="GW121" i="6"/>
  <c r="FX121" i="6"/>
  <c r="GW72" i="6"/>
  <c r="FX72" i="6"/>
  <c r="GW108" i="6"/>
  <c r="FX108" i="6"/>
  <c r="GW106" i="6"/>
  <c r="FX106" i="6"/>
  <c r="GW96" i="6"/>
  <c r="FX96" i="6"/>
  <c r="GW37" i="6"/>
  <c r="FX37" i="6"/>
  <c r="GW88" i="6"/>
  <c r="FX88" i="6"/>
  <c r="GY91" i="6"/>
  <c r="FZ91" i="6"/>
  <c r="GY22" i="6"/>
  <c r="FZ22" i="6"/>
  <c r="GY70" i="6"/>
  <c r="FZ70" i="6"/>
  <c r="GY25" i="6"/>
  <c r="FZ25" i="6"/>
  <c r="GY51" i="6"/>
  <c r="FZ51" i="6"/>
  <c r="GY140" i="6"/>
  <c r="FZ140" i="6"/>
  <c r="GY108" i="6"/>
  <c r="FZ108" i="6"/>
  <c r="GS123" i="6"/>
  <c r="FT123" i="6"/>
  <c r="GS141" i="6"/>
  <c r="FT141" i="6"/>
  <c r="GS109" i="6"/>
  <c r="FT109" i="6"/>
  <c r="GS22" i="6"/>
  <c r="FT22" i="6"/>
  <c r="GS62" i="6"/>
  <c r="FT62" i="6"/>
  <c r="GS126" i="6"/>
  <c r="FT126" i="6"/>
  <c r="GS23" i="6"/>
  <c r="FT23" i="6"/>
  <c r="GS57" i="6"/>
  <c r="FT57" i="6"/>
  <c r="GS90" i="6"/>
  <c r="FT90" i="6"/>
  <c r="GU68" i="6"/>
  <c r="FV68" i="6"/>
  <c r="GU34" i="6"/>
  <c r="FV34" i="6"/>
  <c r="GU35" i="6"/>
  <c r="FV35" i="6"/>
  <c r="GU132" i="6"/>
  <c r="FV132" i="6"/>
  <c r="GU100" i="6"/>
  <c r="FV100" i="6"/>
  <c r="HE26" i="6"/>
  <c r="GF26" i="6"/>
  <c r="HE32" i="6"/>
  <c r="GF32" i="6"/>
  <c r="HE60" i="6"/>
  <c r="GF60" i="6"/>
  <c r="HE142" i="6"/>
  <c r="GF142" i="6"/>
  <c r="HE106" i="6"/>
  <c r="GF106" i="6"/>
  <c r="HE136" i="6"/>
  <c r="GF136" i="6"/>
  <c r="HE15" i="6"/>
  <c r="GF15" i="6"/>
  <c r="HE98" i="6"/>
  <c r="GF98" i="6"/>
  <c r="HE63" i="6"/>
  <c r="GF63" i="6"/>
  <c r="GO143" i="6"/>
  <c r="FP143" i="6"/>
  <c r="GO145" i="6"/>
  <c r="FP145" i="6"/>
  <c r="GO127" i="6"/>
  <c r="FP127" i="6"/>
  <c r="GO42" i="6"/>
  <c r="FP42" i="6"/>
  <c r="GO136" i="6"/>
  <c r="FP136" i="6"/>
  <c r="GO146" i="6"/>
  <c r="FP146" i="6"/>
  <c r="GO94" i="6"/>
  <c r="FP94" i="6"/>
  <c r="GO23" i="6"/>
  <c r="FP23" i="6"/>
  <c r="GO102" i="6"/>
  <c r="FP102" i="6"/>
  <c r="GO33" i="6"/>
  <c r="FP33" i="6"/>
  <c r="GQ93" i="6"/>
  <c r="FR93" i="6"/>
  <c r="GQ42" i="6"/>
  <c r="FR42" i="6"/>
  <c r="GQ10" i="6"/>
  <c r="FR10" i="6"/>
  <c r="GQ47" i="6"/>
  <c r="FR47" i="6"/>
  <c r="GQ49" i="6"/>
  <c r="FR49" i="6"/>
  <c r="GQ126" i="6"/>
  <c r="FR126" i="6"/>
  <c r="HC131" i="6"/>
  <c r="GD131" i="6"/>
  <c r="HC117" i="6"/>
  <c r="GD117" i="6"/>
  <c r="HC38" i="6"/>
  <c r="GD38" i="6"/>
  <c r="HC10" i="6"/>
  <c r="GD10" i="6"/>
  <c r="HC19" i="6"/>
  <c r="GD19" i="6"/>
  <c r="HC47" i="6"/>
  <c r="GD47" i="6"/>
  <c r="HC49" i="6"/>
  <c r="GD49" i="6"/>
  <c r="HC140" i="6"/>
  <c r="GD140" i="6"/>
  <c r="HC108" i="6"/>
  <c r="GD108" i="6"/>
  <c r="HC92" i="6"/>
  <c r="GD92" i="6"/>
  <c r="HA135" i="6"/>
  <c r="GB135" i="6"/>
  <c r="HA38" i="6"/>
  <c r="GB38" i="6"/>
  <c r="HA62" i="6"/>
  <c r="GB62" i="6"/>
  <c r="HA130" i="6"/>
  <c r="GB130" i="6"/>
  <c r="HA102" i="6"/>
  <c r="GB102" i="6"/>
  <c r="HA61" i="6"/>
  <c r="GB61" i="6"/>
  <c r="HA92" i="6"/>
  <c r="GB92" i="6"/>
  <c r="GM95" i="6"/>
  <c r="FN95" i="6"/>
  <c r="GM129" i="6"/>
  <c r="FN129" i="6"/>
  <c r="GM14" i="6"/>
  <c r="FN14" i="6"/>
  <c r="GM54" i="6"/>
  <c r="FN54" i="6"/>
  <c r="GM65" i="6"/>
  <c r="FN65" i="6"/>
  <c r="GM122" i="6"/>
  <c r="FN122" i="6"/>
  <c r="GW131" i="6"/>
  <c r="FX131" i="6"/>
  <c r="GW99" i="6"/>
  <c r="FX99" i="6"/>
  <c r="GW137" i="6"/>
  <c r="FX137" i="6"/>
  <c r="GW66" i="6"/>
  <c r="FX66" i="6"/>
  <c r="GW120" i="6"/>
  <c r="FX120" i="6"/>
  <c r="GW134" i="6"/>
  <c r="FX134" i="6"/>
  <c r="GW15" i="6"/>
  <c r="FX15" i="6"/>
  <c r="GW53" i="6"/>
  <c r="FX53" i="6"/>
  <c r="GY115" i="6"/>
  <c r="FZ115" i="6"/>
  <c r="GY13" i="6"/>
  <c r="FZ13" i="6"/>
  <c r="GY65" i="6"/>
  <c r="FZ65" i="6"/>
  <c r="GY122" i="6"/>
  <c r="FZ122" i="6"/>
  <c r="GS143" i="6"/>
  <c r="FT143" i="6"/>
  <c r="GS87" i="6"/>
  <c r="FT87" i="6"/>
  <c r="GS99" i="6"/>
  <c r="FT99" i="6"/>
  <c r="GS58" i="6"/>
  <c r="FT58" i="6"/>
  <c r="GS18" i="6"/>
  <c r="FT18" i="6"/>
  <c r="GS140" i="6"/>
  <c r="FT140" i="6"/>
  <c r="GS108" i="6"/>
  <c r="FT108" i="6"/>
  <c r="GS104" i="6"/>
  <c r="FT104" i="6"/>
  <c r="GS37" i="6"/>
  <c r="FT37" i="6"/>
  <c r="GS88" i="6"/>
  <c r="FT88" i="6"/>
  <c r="GU147" i="6"/>
  <c r="FV147" i="6"/>
  <c r="GU105" i="6"/>
  <c r="FV105" i="6"/>
  <c r="GU46" i="6"/>
  <c r="FV46" i="6"/>
  <c r="GU25" i="6"/>
  <c r="FV25" i="6"/>
  <c r="GU59" i="6"/>
  <c r="FV59" i="6"/>
  <c r="GU122" i="6"/>
  <c r="FV122" i="6"/>
  <c r="HE145" i="6"/>
  <c r="GF145" i="6"/>
  <c r="HE105" i="6"/>
  <c r="GF105" i="6"/>
  <c r="HE97" i="6"/>
  <c r="GF97" i="6"/>
  <c r="HE22" i="6"/>
  <c r="GF22" i="6"/>
  <c r="HE56" i="6"/>
  <c r="GF56" i="6"/>
  <c r="HE40" i="6"/>
  <c r="GF40" i="6"/>
  <c r="HE130" i="6"/>
  <c r="GF130" i="6"/>
  <c r="HE148" i="6"/>
  <c r="GF148" i="6"/>
  <c r="HE21" i="6"/>
  <c r="GF21" i="6"/>
  <c r="HE104" i="6"/>
  <c r="GF104" i="6"/>
  <c r="HE35" i="6"/>
  <c r="GF35" i="6"/>
  <c r="GO147" i="6"/>
  <c r="FP147" i="6"/>
  <c r="GO135" i="6"/>
  <c r="FP135" i="6"/>
  <c r="GO115" i="6"/>
  <c r="FP115" i="6"/>
  <c r="GO26" i="6"/>
  <c r="FP26" i="6"/>
  <c r="FP11" i="6"/>
  <c r="GO11" i="6"/>
  <c r="GO39" i="6"/>
  <c r="FP39" i="6"/>
  <c r="GO67" i="6"/>
  <c r="FP67" i="6"/>
  <c r="GQ115" i="6"/>
  <c r="FR115" i="6"/>
  <c r="GQ117" i="6"/>
  <c r="FR117" i="6"/>
  <c r="GQ30" i="6"/>
  <c r="FR30" i="6"/>
  <c r="GQ45" i="6"/>
  <c r="FR45" i="6"/>
  <c r="GQ73" i="6"/>
  <c r="FR73" i="6"/>
  <c r="GQ124" i="6"/>
  <c r="FR124" i="6"/>
  <c r="HC119" i="6"/>
  <c r="GD119" i="6"/>
  <c r="HC72" i="6"/>
  <c r="GD72" i="6"/>
  <c r="HC44" i="6"/>
  <c r="GD44" i="6"/>
  <c r="HC17" i="6"/>
  <c r="GD17" i="6"/>
  <c r="HC45" i="6"/>
  <c r="GD45" i="6"/>
  <c r="HC73" i="6"/>
  <c r="GD73" i="6"/>
  <c r="HC138" i="6"/>
  <c r="GD138" i="6"/>
  <c r="HC106" i="6"/>
  <c r="GD106" i="6"/>
  <c r="HC90" i="6"/>
  <c r="GD90" i="6"/>
  <c r="HA131" i="6"/>
  <c r="GB131" i="6"/>
  <c r="HA111" i="6"/>
  <c r="GB111" i="6"/>
  <c r="HA54" i="6"/>
  <c r="GB54" i="6"/>
  <c r="HA120" i="6"/>
  <c r="GB120" i="6"/>
  <c r="HA27" i="6"/>
  <c r="GB27" i="6"/>
  <c r="HA51" i="6"/>
  <c r="GB51" i="6"/>
  <c r="GM139" i="6"/>
  <c r="FN139" i="6"/>
  <c r="GM137" i="6"/>
  <c r="FN137" i="6"/>
  <c r="GM38" i="6"/>
  <c r="FN38" i="6"/>
  <c r="GM25" i="6"/>
  <c r="FN25" i="6"/>
  <c r="GM13" i="6"/>
  <c r="FN13" i="6"/>
  <c r="GM55" i="6"/>
  <c r="FN55" i="6"/>
  <c r="GM144" i="6"/>
  <c r="FN144" i="6"/>
  <c r="GM112" i="6"/>
  <c r="FN112" i="6"/>
  <c r="GW111" i="6"/>
  <c r="FX111" i="6"/>
  <c r="GW38" i="6"/>
  <c r="FX38" i="6"/>
  <c r="FX11" i="6"/>
  <c r="GW11" i="6"/>
  <c r="GW33" i="6"/>
  <c r="FX33" i="6"/>
  <c r="GW90" i="6"/>
  <c r="FX90" i="6"/>
  <c r="GY21" i="6"/>
  <c r="FZ21" i="6"/>
  <c r="GY45" i="6"/>
  <c r="FZ45" i="6"/>
  <c r="GY73" i="6"/>
  <c r="FZ73" i="6"/>
  <c r="GY136" i="6"/>
  <c r="FZ136" i="6"/>
  <c r="GY104" i="6"/>
  <c r="FZ104" i="6"/>
  <c r="GY92" i="6"/>
  <c r="FZ92" i="6"/>
  <c r="GS119" i="6"/>
  <c r="FT119" i="6"/>
  <c r="GS129" i="6"/>
  <c r="FT129" i="6"/>
  <c r="GS101" i="6"/>
  <c r="FT101" i="6"/>
  <c r="GS66" i="6"/>
  <c r="FT66" i="6"/>
  <c r="GS122" i="6"/>
  <c r="FT122" i="6"/>
  <c r="GS19" i="6"/>
  <c r="FT19" i="6"/>
  <c r="GS53" i="6"/>
  <c r="FT53" i="6"/>
  <c r="GU26" i="6"/>
  <c r="FV26" i="6"/>
  <c r="GU60" i="6"/>
  <c r="FV60" i="6"/>
  <c r="GU47" i="6"/>
  <c r="FV47" i="6"/>
  <c r="GU49" i="6"/>
  <c r="FV49" i="6"/>
  <c r="GU144" i="6"/>
  <c r="FV144" i="6"/>
  <c r="GU112" i="6"/>
  <c r="FV112" i="6"/>
  <c r="HG143" i="6"/>
  <c r="GH143" i="6"/>
  <c r="HG87" i="6"/>
  <c r="GH87" i="6"/>
  <c r="HG131" i="6"/>
  <c r="GH131" i="6"/>
  <c r="HG115" i="6"/>
  <c r="GH115" i="6"/>
  <c r="HG127" i="6"/>
  <c r="GH127" i="6"/>
  <c r="HI145" i="6"/>
  <c r="GJ145" i="6"/>
  <c r="HG91" i="6"/>
  <c r="GH91" i="6"/>
  <c r="HI103" i="6"/>
  <c r="GJ103" i="6"/>
  <c r="HI119" i="6"/>
  <c r="GJ119" i="6"/>
  <c r="HI111" i="6"/>
  <c r="GJ111" i="6"/>
  <c r="HG135" i="6"/>
  <c r="GH135" i="6"/>
  <c r="HI99" i="6"/>
  <c r="GJ99" i="6"/>
  <c r="HG95" i="6"/>
  <c r="GH95" i="6"/>
  <c r="HI123" i="6"/>
  <c r="GJ123" i="6"/>
  <c r="HI117" i="6"/>
  <c r="GJ117" i="6"/>
  <c r="HI121" i="6"/>
  <c r="GJ121" i="6"/>
  <c r="HG109" i="6"/>
  <c r="GH109" i="6"/>
  <c r="HG58" i="6"/>
  <c r="GH58" i="6"/>
  <c r="HI70" i="6"/>
  <c r="GJ70" i="6"/>
  <c r="HI46" i="6"/>
  <c r="GJ46" i="6"/>
  <c r="HI38" i="6"/>
  <c r="GJ38" i="6"/>
  <c r="HG70" i="6"/>
  <c r="GH70" i="6"/>
  <c r="HG38" i="6"/>
  <c r="GH38" i="6"/>
  <c r="HG32" i="6"/>
  <c r="GH32" i="6"/>
  <c r="HI40" i="6"/>
  <c r="GJ40" i="6"/>
  <c r="HG52" i="6"/>
  <c r="GH52" i="6"/>
  <c r="HI16" i="6"/>
  <c r="GJ16" i="6"/>
  <c r="HG17" i="6"/>
  <c r="GH17" i="6"/>
  <c r="HG71" i="6"/>
  <c r="GH71" i="6"/>
  <c r="HG40" i="6"/>
  <c r="GH40" i="6"/>
  <c r="HI64" i="6"/>
  <c r="GJ64" i="6"/>
  <c r="HG31" i="6"/>
  <c r="GH31" i="6"/>
  <c r="HG72" i="6"/>
  <c r="GH72" i="6"/>
  <c r="HI20" i="6"/>
  <c r="GJ20" i="6"/>
  <c r="HG29" i="6"/>
  <c r="GH29" i="6"/>
  <c r="HG37" i="6"/>
  <c r="GH37" i="6"/>
  <c r="HG88" i="6"/>
  <c r="GH88" i="6"/>
  <c r="HG146" i="6"/>
  <c r="GH146" i="6"/>
  <c r="HG114" i="6"/>
  <c r="GH114" i="6"/>
  <c r="HI60" i="6"/>
  <c r="GJ60" i="6"/>
  <c r="HI136" i="6"/>
  <c r="GJ136" i="6"/>
  <c r="HI102" i="6"/>
  <c r="GJ102" i="6"/>
  <c r="HI35" i="6"/>
  <c r="GJ35" i="6"/>
  <c r="HG144" i="6"/>
  <c r="GH144" i="6"/>
  <c r="HG112" i="6"/>
  <c r="GH112" i="6"/>
  <c r="HI150" i="6"/>
  <c r="GJ150" i="6"/>
  <c r="HI118" i="6"/>
  <c r="GJ118" i="6"/>
  <c r="HI15" i="6"/>
  <c r="GJ15" i="6"/>
  <c r="HI51" i="6"/>
  <c r="GJ51" i="6"/>
  <c r="HG150" i="6"/>
  <c r="GH150" i="6"/>
  <c r="HG118" i="6"/>
  <c r="GH118" i="6"/>
  <c r="HI140" i="6"/>
  <c r="GJ140" i="6"/>
  <c r="HI108" i="6"/>
  <c r="GJ108" i="6"/>
  <c r="HI39" i="6"/>
  <c r="GJ39" i="6"/>
  <c r="HI67" i="6"/>
  <c r="GJ67" i="6"/>
  <c r="HG47" i="6"/>
  <c r="GH47" i="6"/>
  <c r="HG49" i="6"/>
  <c r="GH49" i="6"/>
  <c r="HG124" i="6"/>
  <c r="GH124" i="6"/>
  <c r="HG28" i="6"/>
  <c r="GH28" i="6"/>
  <c r="HI146" i="6"/>
  <c r="GJ146" i="6"/>
  <c r="HI114" i="6"/>
  <c r="GJ114" i="6"/>
  <c r="HI31" i="6"/>
  <c r="GJ31" i="6"/>
  <c r="HI45" i="6"/>
  <c r="GJ45" i="6"/>
  <c r="HI73" i="6"/>
  <c r="GJ73" i="6"/>
  <c r="HE147" i="6"/>
  <c r="GF147" i="6"/>
  <c r="HE58" i="6"/>
  <c r="GF58" i="6"/>
  <c r="HE126" i="6"/>
  <c r="GF126" i="6"/>
  <c r="GO138" i="6"/>
  <c r="FP138" i="6"/>
  <c r="GO98" i="6"/>
  <c r="FP98" i="6"/>
  <c r="GQ31" i="6"/>
  <c r="FR31" i="6"/>
  <c r="HC16" i="6"/>
  <c r="GD16" i="6"/>
  <c r="HC31" i="6"/>
  <c r="GD31" i="6"/>
  <c r="HC53" i="6"/>
  <c r="GD53" i="6"/>
  <c r="HC144" i="6"/>
  <c r="GD144" i="6"/>
  <c r="HC112" i="6"/>
  <c r="GD112" i="6"/>
  <c r="HA134" i="6"/>
  <c r="GB134" i="6"/>
  <c r="HA29" i="6"/>
  <c r="GB29" i="6"/>
  <c r="HA65" i="6"/>
  <c r="GB65" i="6"/>
  <c r="GM147" i="6"/>
  <c r="FN147" i="6"/>
  <c r="GM107" i="6"/>
  <c r="FN107" i="6"/>
  <c r="GM97" i="6"/>
  <c r="FN97" i="6"/>
  <c r="GM58" i="6"/>
  <c r="FN58" i="6"/>
  <c r="GM62" i="6"/>
  <c r="FN62" i="6"/>
  <c r="GM43" i="6"/>
  <c r="FN43" i="6"/>
  <c r="GM71" i="6"/>
  <c r="FN71" i="6"/>
  <c r="GM134" i="6"/>
  <c r="FN134" i="6"/>
  <c r="GM102" i="6"/>
  <c r="FN102" i="6"/>
  <c r="GM92" i="6"/>
  <c r="FN92" i="6"/>
  <c r="GW141" i="6"/>
  <c r="FX141" i="6"/>
  <c r="GW34" i="6"/>
  <c r="FX34" i="6"/>
  <c r="GW52" i="6"/>
  <c r="FX52" i="6"/>
  <c r="GW136" i="6"/>
  <c r="FX136" i="6"/>
  <c r="GW142" i="6"/>
  <c r="FX142" i="6"/>
  <c r="GW19" i="6"/>
  <c r="FX19" i="6"/>
  <c r="GW57" i="6"/>
  <c r="FX57" i="6"/>
  <c r="GY127" i="6"/>
  <c r="FZ127" i="6"/>
  <c r="GY35" i="6"/>
  <c r="FZ35" i="6"/>
  <c r="GY126" i="6"/>
  <c r="FZ126" i="6"/>
  <c r="GY94" i="6"/>
  <c r="FZ94" i="6"/>
  <c r="GS147" i="6"/>
  <c r="FT147" i="6"/>
  <c r="GS89" i="6"/>
  <c r="FT89" i="6"/>
  <c r="GS10" i="6"/>
  <c r="FT10" i="6"/>
  <c r="GS144" i="6"/>
  <c r="FT144" i="6"/>
  <c r="GS112" i="6"/>
  <c r="FT112" i="6"/>
  <c r="GS29" i="6"/>
  <c r="FT29" i="6"/>
  <c r="GS41" i="6"/>
  <c r="FT41" i="6"/>
  <c r="GS69" i="6"/>
  <c r="FT69" i="6"/>
  <c r="GU149" i="6"/>
  <c r="FV149" i="6"/>
  <c r="GU125" i="6"/>
  <c r="FV125" i="6"/>
  <c r="GU54" i="6"/>
  <c r="FV54" i="6"/>
  <c r="GU16" i="6"/>
  <c r="FV16" i="6"/>
  <c r="GU11" i="6"/>
  <c r="FV11" i="6"/>
  <c r="GU63" i="6"/>
  <c r="FV63" i="6"/>
  <c r="GU126" i="6"/>
  <c r="FV126" i="6"/>
  <c r="GU94" i="6"/>
  <c r="FV94" i="6"/>
  <c r="HE38" i="6"/>
  <c r="GF38" i="6"/>
  <c r="HE24" i="6"/>
  <c r="GF24" i="6"/>
  <c r="HE118" i="6"/>
  <c r="GF118" i="6"/>
  <c r="HE124" i="6"/>
  <c r="GF124" i="6"/>
  <c r="HE29" i="6"/>
  <c r="GF29" i="6"/>
  <c r="HE57" i="6"/>
  <c r="GF57" i="6"/>
  <c r="GO121" i="6"/>
  <c r="FP121" i="6"/>
  <c r="GO58" i="6"/>
  <c r="FP58" i="6"/>
  <c r="GO112" i="6"/>
  <c r="FP112" i="6"/>
  <c r="GO134" i="6"/>
  <c r="FP134" i="6"/>
  <c r="GO17" i="6"/>
  <c r="FP17" i="6"/>
  <c r="GO96" i="6"/>
  <c r="FP96" i="6"/>
  <c r="GO61" i="6"/>
  <c r="FP61" i="6"/>
  <c r="GQ95" i="6"/>
  <c r="FR95" i="6"/>
  <c r="GQ129" i="6"/>
  <c r="FR129" i="6"/>
  <c r="GQ11" i="6"/>
  <c r="FR11" i="6"/>
  <c r="GQ41" i="6"/>
  <c r="FR41" i="6"/>
  <c r="GQ69" i="6"/>
  <c r="FR69" i="6"/>
  <c r="GQ120" i="6"/>
  <c r="FR120" i="6"/>
  <c r="HC115" i="6"/>
  <c r="GD115" i="6"/>
  <c r="HC111" i="6"/>
  <c r="GD111" i="6"/>
  <c r="HC109" i="6"/>
  <c r="GD109" i="6"/>
  <c r="HC14" i="6"/>
  <c r="GD14" i="6"/>
  <c r="HC28" i="6"/>
  <c r="GD28" i="6"/>
  <c r="HC60" i="6"/>
  <c r="GD60" i="6"/>
  <c r="HC41" i="6"/>
  <c r="GD41" i="6"/>
  <c r="HC69" i="6"/>
  <c r="GD69" i="6"/>
  <c r="HC134" i="6"/>
  <c r="GD134" i="6"/>
  <c r="HC102" i="6"/>
  <c r="GD102" i="6"/>
  <c r="HA139" i="6"/>
  <c r="GB139" i="6"/>
  <c r="HA70" i="6"/>
  <c r="GB70" i="6"/>
  <c r="HA132" i="6"/>
  <c r="GB132" i="6"/>
  <c r="HA104" i="6"/>
  <c r="GB104" i="6"/>
  <c r="HA63" i="6"/>
  <c r="GB63" i="6"/>
  <c r="GM145" i="6"/>
  <c r="FN145" i="6"/>
  <c r="GM11" i="6"/>
  <c r="FN11" i="6"/>
  <c r="GM59" i="6"/>
  <c r="FN59" i="6"/>
  <c r="GM148" i="6"/>
  <c r="FN148" i="6"/>
  <c r="GM116" i="6"/>
  <c r="FN116" i="6"/>
  <c r="GW115" i="6"/>
  <c r="FX115" i="6"/>
  <c r="GW50" i="6"/>
  <c r="FX50" i="6"/>
  <c r="GW25" i="6"/>
  <c r="FX25" i="6"/>
  <c r="GW63" i="6"/>
  <c r="FX63" i="6"/>
  <c r="GY141" i="6"/>
  <c r="FZ141" i="6"/>
  <c r="GY113" i="6"/>
  <c r="FZ113" i="6"/>
  <c r="GY17" i="6"/>
  <c r="FZ17" i="6"/>
  <c r="GY41" i="6"/>
  <c r="FZ41" i="6"/>
  <c r="GY69" i="6"/>
  <c r="FZ69" i="6"/>
  <c r="GY132" i="6"/>
  <c r="FZ132" i="6"/>
  <c r="GY100" i="6"/>
  <c r="FZ100" i="6"/>
  <c r="GS149" i="6"/>
  <c r="FT149" i="6"/>
  <c r="GS133" i="6"/>
  <c r="FT133" i="6"/>
  <c r="GS56" i="6"/>
  <c r="FT56" i="6"/>
  <c r="GS150" i="6"/>
  <c r="FT150" i="6"/>
  <c r="GS118" i="6"/>
  <c r="FT118" i="6"/>
  <c r="GS15" i="6"/>
  <c r="FT15" i="6"/>
  <c r="GS47" i="6"/>
  <c r="FT47" i="6"/>
  <c r="GS49" i="6"/>
  <c r="FT49" i="6"/>
  <c r="GU141" i="6"/>
  <c r="FV141" i="6"/>
  <c r="GU129" i="6"/>
  <c r="FV129" i="6"/>
  <c r="GU121" i="6"/>
  <c r="FV121" i="6"/>
  <c r="GU27" i="6"/>
  <c r="FV27" i="6"/>
  <c r="GU61" i="6"/>
  <c r="FV61" i="6"/>
  <c r="GU124" i="6"/>
  <c r="FV124" i="6"/>
  <c r="HE143" i="6"/>
  <c r="GF143" i="6"/>
  <c r="HE135" i="6"/>
  <c r="GF135" i="6"/>
  <c r="HE117" i="6"/>
  <c r="GF117" i="6"/>
  <c r="HE110" i="6"/>
  <c r="GF110" i="6"/>
  <c r="HE120" i="6"/>
  <c r="GF120" i="6"/>
  <c r="HE55" i="6"/>
  <c r="GF55" i="6"/>
  <c r="GO123" i="6"/>
  <c r="FP123" i="6"/>
  <c r="GO97" i="6"/>
  <c r="FP97" i="6"/>
  <c r="GO38" i="6"/>
  <c r="FP38" i="6"/>
  <c r="GO148" i="6"/>
  <c r="FP148" i="6"/>
  <c r="GO130" i="6"/>
  <c r="FP130" i="6"/>
  <c r="GO15" i="6"/>
  <c r="FP15" i="6"/>
  <c r="GO59" i="6"/>
  <c r="FP59" i="6"/>
  <c r="GQ139" i="6"/>
  <c r="FR139" i="6"/>
  <c r="GQ38" i="6"/>
  <c r="FR38" i="6"/>
  <c r="GQ27" i="6"/>
  <c r="FR27" i="6"/>
  <c r="GQ39" i="6"/>
  <c r="FR39" i="6"/>
  <c r="GQ67" i="6"/>
  <c r="FR67" i="6"/>
  <c r="GQ150" i="6"/>
  <c r="FR150" i="6"/>
  <c r="GQ118" i="6"/>
  <c r="FR118" i="6"/>
  <c r="HC149" i="6"/>
  <c r="GD149" i="6"/>
  <c r="HC113" i="6"/>
  <c r="GD113" i="6"/>
  <c r="HC54" i="6"/>
  <c r="GD54" i="6"/>
  <c r="HC36" i="6"/>
  <c r="GD36" i="6"/>
  <c r="HC39" i="6"/>
  <c r="GD39" i="6"/>
  <c r="HC67" i="6"/>
  <c r="GD67" i="6"/>
  <c r="HC132" i="6"/>
  <c r="GD132" i="6"/>
  <c r="HC100" i="6"/>
  <c r="GD100" i="6"/>
  <c r="HA149" i="6"/>
  <c r="GB149" i="6"/>
  <c r="HA115" i="6"/>
  <c r="GB115" i="6"/>
  <c r="HA66" i="6"/>
  <c r="GB66" i="6"/>
  <c r="HA122" i="6"/>
  <c r="GB122" i="6"/>
  <c r="GB11" i="6"/>
  <c r="HA11" i="6"/>
  <c r="HA94" i="6"/>
  <c r="GB94" i="6"/>
  <c r="HA53" i="6"/>
  <c r="GB53" i="6"/>
  <c r="GM117" i="6"/>
  <c r="FN117" i="6"/>
  <c r="GM27" i="6"/>
  <c r="FN27" i="6"/>
  <c r="GM15" i="6"/>
  <c r="FN15" i="6"/>
  <c r="GM57" i="6"/>
  <c r="FN57" i="6"/>
  <c r="GM146" i="6"/>
  <c r="FN146" i="6"/>
  <c r="GM114" i="6"/>
  <c r="FN114" i="6"/>
  <c r="GW125" i="6"/>
  <c r="FX125" i="6"/>
  <c r="GW70" i="6"/>
  <c r="FX70" i="6"/>
  <c r="GW132" i="6"/>
  <c r="FX132" i="6"/>
  <c r="GW118" i="6"/>
  <c r="FX118" i="6"/>
  <c r="GW102" i="6"/>
  <c r="FX102" i="6"/>
  <c r="GW43" i="6"/>
  <c r="FX43" i="6"/>
  <c r="GW71" i="6"/>
  <c r="FX71" i="6"/>
  <c r="GY107" i="6"/>
  <c r="FZ107" i="6"/>
  <c r="GY87" i="6"/>
  <c r="FZ87" i="6"/>
  <c r="GY42" i="6"/>
  <c r="FZ42" i="6"/>
  <c r="GY26" i="6"/>
  <c r="FZ26" i="6"/>
  <c r="GY57" i="6"/>
  <c r="FZ57" i="6"/>
  <c r="GY146" i="6"/>
  <c r="FZ146" i="6"/>
  <c r="GY114" i="6"/>
  <c r="FZ114" i="6"/>
  <c r="GS103" i="6"/>
  <c r="FT103" i="6"/>
  <c r="GS95" i="6"/>
  <c r="FT95" i="6"/>
  <c r="GS117" i="6"/>
  <c r="FT117" i="6"/>
  <c r="GS132" i="6"/>
  <c r="FT132" i="6"/>
  <c r="FT11" i="6"/>
  <c r="GS11" i="6"/>
  <c r="GS96" i="6"/>
  <c r="FT96" i="6"/>
  <c r="GS63" i="6"/>
  <c r="FT63" i="6"/>
  <c r="GU113" i="6"/>
  <c r="FV113" i="6"/>
  <c r="GU10" i="6"/>
  <c r="FV10" i="6"/>
  <c r="GU17" i="6"/>
  <c r="FV17" i="6"/>
  <c r="GU29" i="6"/>
  <c r="FV29" i="6"/>
  <c r="GU51" i="6"/>
  <c r="FV51" i="6"/>
  <c r="GU146" i="6"/>
  <c r="FV146" i="6"/>
  <c r="GU114" i="6"/>
  <c r="FV114" i="6"/>
  <c r="HE111" i="6"/>
  <c r="GF111" i="6"/>
  <c r="HE115" i="6"/>
  <c r="GF115" i="6"/>
  <c r="HE125" i="6"/>
  <c r="GF125" i="6"/>
  <c r="HE46" i="6"/>
  <c r="GF46" i="6"/>
  <c r="HE134" i="6"/>
  <c r="GF134" i="6"/>
  <c r="HE90" i="6"/>
  <c r="GF90" i="6"/>
  <c r="HE132" i="6"/>
  <c r="GF132" i="6"/>
  <c r="HE13" i="6"/>
  <c r="GF13" i="6"/>
  <c r="HE96" i="6"/>
  <c r="GF96" i="6"/>
  <c r="HE61" i="6"/>
  <c r="GF61" i="6"/>
  <c r="GO107" i="6"/>
  <c r="FP107" i="6"/>
  <c r="GO128" i="6"/>
  <c r="FP128" i="6"/>
  <c r="GO142" i="6"/>
  <c r="FP142" i="6"/>
  <c r="GO21" i="6"/>
  <c r="FP21" i="6"/>
  <c r="GO100" i="6"/>
  <c r="FP100" i="6"/>
  <c r="GO65" i="6"/>
  <c r="FP65" i="6"/>
  <c r="GQ145" i="6"/>
  <c r="FR145" i="6"/>
  <c r="GQ113" i="6"/>
  <c r="FR113" i="6"/>
  <c r="GQ105" i="6"/>
  <c r="FR105" i="6"/>
  <c r="GQ26" i="6"/>
  <c r="FR26" i="6"/>
  <c r="GQ58" i="6"/>
  <c r="FR58" i="6"/>
  <c r="GQ25" i="6"/>
  <c r="FR25" i="6"/>
  <c r="GQ37" i="6"/>
  <c r="FR37" i="6"/>
  <c r="GQ88" i="6"/>
  <c r="FR88" i="6"/>
  <c r="GQ148" i="6"/>
  <c r="FR148" i="6"/>
  <c r="GQ116" i="6"/>
  <c r="FR116" i="6"/>
  <c r="HC127" i="6"/>
  <c r="GD127" i="6"/>
  <c r="HC135" i="6"/>
  <c r="GD135" i="6"/>
  <c r="HC34" i="6"/>
  <c r="GD34" i="6"/>
  <c r="HC37" i="6"/>
  <c r="GD37" i="6"/>
  <c r="HC88" i="6"/>
  <c r="GD88" i="6"/>
  <c r="HC130" i="6"/>
  <c r="GD130" i="6"/>
  <c r="HC98" i="6"/>
  <c r="GD98" i="6"/>
  <c r="HA50" i="6"/>
  <c r="GB50" i="6"/>
  <c r="HA24" i="6"/>
  <c r="GB24" i="6"/>
  <c r="HA144" i="6"/>
  <c r="GB144" i="6"/>
  <c r="HA112" i="6"/>
  <c r="GB112" i="6"/>
  <c r="HA19" i="6"/>
  <c r="GB19" i="6"/>
  <c r="HA41" i="6"/>
  <c r="GB41" i="6"/>
  <c r="HA69" i="6"/>
  <c r="GB69" i="6"/>
  <c r="GM93" i="6"/>
  <c r="FN93" i="6"/>
  <c r="GM17" i="6"/>
  <c r="FN17" i="6"/>
  <c r="GM45" i="6"/>
  <c r="FN45" i="6"/>
  <c r="GM73" i="6"/>
  <c r="FN73" i="6"/>
  <c r="GM136" i="6"/>
  <c r="FN136" i="6"/>
  <c r="GM104" i="6"/>
  <c r="FN104" i="6"/>
  <c r="GM94" i="6"/>
  <c r="FN94" i="6"/>
  <c r="GW135" i="6"/>
  <c r="FX135" i="6"/>
  <c r="GW117" i="6"/>
  <c r="FX117" i="6"/>
  <c r="GW58" i="6"/>
  <c r="FX58" i="6"/>
  <c r="GW68" i="6"/>
  <c r="FX68" i="6"/>
  <c r="GW144" i="6"/>
  <c r="FX144" i="6"/>
  <c r="GW146" i="6"/>
  <c r="FX146" i="6"/>
  <c r="GW21" i="6"/>
  <c r="FX21" i="6"/>
  <c r="GW59" i="6"/>
  <c r="FX59" i="6"/>
  <c r="GY99" i="6"/>
  <c r="FZ99" i="6"/>
  <c r="GY46" i="6"/>
  <c r="FZ46" i="6"/>
  <c r="GY18" i="6"/>
  <c r="FZ18" i="6"/>
  <c r="GY34" i="6"/>
  <c r="FZ34" i="6"/>
  <c r="GY37" i="6"/>
  <c r="FZ37" i="6"/>
  <c r="GY88" i="6"/>
  <c r="FZ88" i="6"/>
  <c r="GY128" i="6"/>
  <c r="FZ128" i="6"/>
  <c r="GY96" i="6"/>
  <c r="FZ96" i="6"/>
  <c r="GS105" i="6"/>
  <c r="FT105" i="6"/>
  <c r="GS26" i="6"/>
  <c r="FT26" i="6"/>
  <c r="GS146" i="6"/>
  <c r="FT146" i="6"/>
  <c r="GS114" i="6"/>
  <c r="FT114" i="6"/>
  <c r="GS31" i="6"/>
  <c r="FT31" i="6"/>
  <c r="GS43" i="6"/>
  <c r="FT43" i="6"/>
  <c r="GS71" i="6"/>
  <c r="FT71" i="6"/>
  <c r="GU87" i="6"/>
  <c r="FV87" i="6"/>
  <c r="GU115" i="6"/>
  <c r="FV115" i="6"/>
  <c r="GU58" i="6"/>
  <c r="FV58" i="6"/>
  <c r="GU64" i="6"/>
  <c r="FV64" i="6"/>
  <c r="GU39" i="6"/>
  <c r="FV39" i="6"/>
  <c r="GU67" i="6"/>
  <c r="FV67" i="6"/>
  <c r="GU136" i="6"/>
  <c r="FV136" i="6"/>
  <c r="GU104" i="6"/>
  <c r="FV104" i="6"/>
  <c r="HI149" i="6"/>
  <c r="GJ149" i="6"/>
  <c r="HI91" i="6"/>
  <c r="GJ91" i="6"/>
  <c r="HG145" i="6"/>
  <c r="GH145" i="6"/>
  <c r="HG103" i="6"/>
  <c r="GH103" i="6"/>
  <c r="HI141" i="6"/>
  <c r="GJ141" i="6"/>
  <c r="HG119" i="6"/>
  <c r="GH119" i="6"/>
  <c r="HG111" i="6"/>
  <c r="GH111" i="6"/>
  <c r="HG123" i="6"/>
  <c r="GH123" i="6"/>
  <c r="HG117" i="6"/>
  <c r="GH117" i="6"/>
  <c r="HG121" i="6"/>
  <c r="GH121" i="6"/>
  <c r="HI113" i="6"/>
  <c r="GJ113" i="6"/>
  <c r="HI133" i="6"/>
  <c r="GJ133" i="6"/>
  <c r="HI137" i="6"/>
  <c r="GJ137" i="6"/>
  <c r="HI129" i="6"/>
  <c r="GJ129" i="6"/>
  <c r="HI93" i="6"/>
  <c r="GJ93" i="6"/>
  <c r="HG93" i="6"/>
  <c r="GH93" i="6"/>
  <c r="HI42" i="6"/>
  <c r="GJ42" i="6"/>
  <c r="HG42" i="6"/>
  <c r="GH42" i="6"/>
  <c r="HG10" i="6"/>
  <c r="GH10" i="6"/>
  <c r="HG66" i="6"/>
  <c r="GH66" i="6"/>
  <c r="HI24" i="6"/>
  <c r="GJ24" i="6"/>
  <c r="HG30" i="6"/>
  <c r="GH30" i="6"/>
  <c r="HI36" i="6"/>
  <c r="GJ36" i="6"/>
  <c r="HG13" i="6"/>
  <c r="GH13" i="6"/>
  <c r="HG48" i="6"/>
  <c r="GH48" i="6"/>
  <c r="HG41" i="6"/>
  <c r="GH41" i="6"/>
  <c r="HI56" i="6"/>
  <c r="GJ56" i="6"/>
  <c r="HG34" i="6"/>
  <c r="GH34" i="6"/>
  <c r="HG64" i="6"/>
  <c r="GH64" i="6"/>
  <c r="HG11" i="6"/>
  <c r="GH11" i="6"/>
  <c r="HG35" i="6"/>
  <c r="GH35" i="6"/>
  <c r="HG63" i="6"/>
  <c r="GH63" i="6"/>
  <c r="HG138" i="6"/>
  <c r="GH138" i="6"/>
  <c r="HG106" i="6"/>
  <c r="GH106" i="6"/>
  <c r="HI128" i="6"/>
  <c r="GJ128" i="6"/>
  <c r="HI25" i="6"/>
  <c r="GJ25" i="6"/>
  <c r="HI94" i="6"/>
  <c r="GJ94" i="6"/>
  <c r="HI61" i="6"/>
  <c r="GJ61" i="6"/>
  <c r="HG136" i="6"/>
  <c r="GH136" i="6"/>
  <c r="HG104" i="6"/>
  <c r="GH104" i="6"/>
  <c r="HI142" i="6"/>
  <c r="GJ142" i="6"/>
  <c r="HI110" i="6"/>
  <c r="GJ110" i="6"/>
  <c r="HI41" i="6"/>
  <c r="GJ41" i="6"/>
  <c r="HI69" i="6"/>
  <c r="GJ69" i="6"/>
  <c r="HG142" i="6"/>
  <c r="GH142" i="6"/>
  <c r="HG110" i="6"/>
  <c r="GH110" i="6"/>
  <c r="HG92" i="6"/>
  <c r="GH92" i="6"/>
  <c r="HI132" i="6"/>
  <c r="GJ132" i="6"/>
  <c r="GJ11" i="6"/>
  <c r="HI11" i="6"/>
  <c r="HI98" i="6"/>
  <c r="GJ98" i="6"/>
  <c r="HI65" i="6"/>
  <c r="GJ65" i="6"/>
  <c r="HG39" i="6"/>
  <c r="GH39" i="6"/>
  <c r="HG67" i="6"/>
  <c r="GH67" i="6"/>
  <c r="HG148" i="6"/>
  <c r="GH148" i="6"/>
  <c r="HG116" i="6"/>
  <c r="GH116" i="6"/>
  <c r="HI28" i="6"/>
  <c r="GJ28" i="6"/>
  <c r="HI138" i="6"/>
  <c r="GJ138" i="6"/>
  <c r="HI106" i="6"/>
  <c r="GJ106" i="6"/>
  <c r="HI104" i="6"/>
  <c r="GJ104" i="6"/>
  <c r="HI37" i="6"/>
  <c r="GJ37" i="6"/>
  <c r="HI88" i="6"/>
  <c r="GJ88" i="6"/>
  <c r="DW145" i="6" l="1"/>
  <c r="DW131" i="6"/>
  <c r="DV87" i="6"/>
  <c r="DW119" i="6"/>
  <c r="DV54" i="6"/>
  <c r="DW42" i="6"/>
  <c r="DV131" i="6"/>
  <c r="DW34" i="6"/>
  <c r="DW58" i="6"/>
  <c r="DW149" i="6"/>
  <c r="DW87" i="6"/>
  <c r="DW54" i="6"/>
  <c r="DV145" i="6"/>
  <c r="DV119" i="6"/>
  <c r="DV111" i="6"/>
  <c r="DV66" i="6"/>
  <c r="DV42" i="6"/>
  <c r="DW111" i="6"/>
  <c r="DW66" i="6"/>
  <c r="DV149" i="6"/>
  <c r="DV115" i="6"/>
  <c r="DV34" i="6"/>
  <c r="DV58" i="6"/>
  <c r="DV135" i="6"/>
  <c r="DV70" i="6"/>
  <c r="DW115" i="6"/>
  <c r="DW135" i="6"/>
  <c r="DW70" i="6"/>
  <c r="DV38" i="6"/>
  <c r="DV143" i="6"/>
  <c r="DW123" i="6"/>
  <c r="DW38" i="6"/>
  <c r="DW143" i="6"/>
  <c r="DV123" i="6"/>
  <c r="DV46" i="6"/>
  <c r="DV127" i="6"/>
  <c r="DW147" i="6"/>
  <c r="DV50" i="6"/>
  <c r="DW46" i="6"/>
  <c r="DW127" i="6"/>
  <c r="DV147" i="6"/>
  <c r="DW50" i="6"/>
  <c r="AH123" i="6"/>
  <c r="AH143" i="6"/>
  <c r="AH135" i="6"/>
  <c r="AH127" i="6"/>
  <c r="AH149" i="6"/>
  <c r="AH147" i="6"/>
  <c r="AH131" i="6"/>
  <c r="AH50" i="6"/>
  <c r="AH54" i="6"/>
  <c r="AH42" i="6"/>
  <c r="AH87" i="6"/>
  <c r="AH38" i="6"/>
  <c r="AH70" i="6"/>
  <c r="AH66" i="6"/>
  <c r="AH145" i="6"/>
  <c r="AH58" i="6"/>
  <c r="AH115" i="6"/>
  <c r="AH34" i="6"/>
  <c r="AH46" i="6"/>
  <c r="AH111" i="6"/>
  <c r="AH119" i="6"/>
  <c r="D87" i="6"/>
  <c r="HL74" i="6"/>
  <c r="HL151" i="6"/>
  <c r="DU54" i="6"/>
  <c r="DQ54" i="6"/>
  <c r="DM54" i="6"/>
  <c r="DI54" i="6"/>
  <c r="DE54" i="6"/>
  <c r="DA54" i="6"/>
  <c r="CW54" i="6"/>
  <c r="CS54" i="6"/>
  <c r="CO54" i="6"/>
  <c r="CK54" i="6"/>
  <c r="CG54" i="6"/>
  <c r="CC54" i="6"/>
  <c r="BY54" i="6"/>
  <c r="BU54" i="6"/>
  <c r="BQ54" i="6"/>
  <c r="BM54" i="6"/>
  <c r="BI54" i="6"/>
  <c r="BE54" i="6"/>
  <c r="BA54" i="6"/>
  <c r="AW54" i="6"/>
  <c r="AS54" i="6"/>
  <c r="AO54" i="6"/>
  <c r="AK54" i="6"/>
  <c r="AF54" i="6"/>
  <c r="AB54" i="6"/>
  <c r="X54" i="6"/>
  <c r="T54" i="6"/>
  <c r="P54" i="6"/>
  <c r="L54" i="6"/>
  <c r="H54" i="6"/>
  <c r="DT54" i="6"/>
  <c r="DP54" i="6"/>
  <c r="DL54" i="6"/>
  <c r="DH54" i="6"/>
  <c r="DD54" i="6"/>
  <c r="CZ54" i="6"/>
  <c r="CV54" i="6"/>
  <c r="CR54" i="6"/>
  <c r="CN54" i="6"/>
  <c r="CJ54" i="6"/>
  <c r="CF54" i="6"/>
  <c r="CB54" i="6"/>
  <c r="BX54" i="6"/>
  <c r="BT54" i="6"/>
  <c r="BP54" i="6"/>
  <c r="BL54" i="6"/>
  <c r="BH54" i="6"/>
  <c r="BD54" i="6"/>
  <c r="AZ54" i="6"/>
  <c r="AV54" i="6"/>
  <c r="AR54" i="6"/>
  <c r="AN54" i="6"/>
  <c r="AJ54" i="6"/>
  <c r="AE54" i="6"/>
  <c r="AA54" i="6"/>
  <c r="W54" i="6"/>
  <c r="S54" i="6"/>
  <c r="O54" i="6"/>
  <c r="K54" i="6"/>
  <c r="G54" i="6"/>
  <c r="DS54" i="6"/>
  <c r="DO54" i="6"/>
  <c r="DK54" i="6"/>
  <c r="DG54" i="6"/>
  <c r="DC54" i="6"/>
  <c r="CY54" i="6"/>
  <c r="CU54" i="6"/>
  <c r="CQ54" i="6"/>
  <c r="CM54" i="6"/>
  <c r="CI54" i="6"/>
  <c r="CE54" i="6"/>
  <c r="CA54" i="6"/>
  <c r="BW54" i="6"/>
  <c r="BS54" i="6"/>
  <c r="BO54" i="6"/>
  <c r="BK54" i="6"/>
  <c r="BG54" i="6"/>
  <c r="BC54" i="6"/>
  <c r="AY54" i="6"/>
  <c r="AU54" i="6"/>
  <c r="AQ54" i="6"/>
  <c r="AM54" i="6"/>
  <c r="AI54" i="6"/>
  <c r="AD54" i="6"/>
  <c r="Z54" i="6"/>
  <c r="V54" i="6"/>
  <c r="R54" i="6"/>
  <c r="N54" i="6"/>
  <c r="J54" i="6"/>
  <c r="F54" i="6"/>
  <c r="DR54" i="6"/>
  <c r="DN54" i="6"/>
  <c r="DJ54" i="6"/>
  <c r="DF54" i="6"/>
  <c r="DB54" i="6"/>
  <c r="CX54" i="6"/>
  <c r="CT54" i="6"/>
  <c r="CP54" i="6"/>
  <c r="CL54" i="6"/>
  <c r="CH54" i="6"/>
  <c r="CD54" i="6"/>
  <c r="BZ54" i="6"/>
  <c r="BV54" i="6"/>
  <c r="BR54" i="6"/>
  <c r="BN54" i="6"/>
  <c r="BJ54" i="6"/>
  <c r="BF54" i="6"/>
  <c r="BB54" i="6"/>
  <c r="AX54" i="6"/>
  <c r="AT54" i="6"/>
  <c r="AP54" i="6"/>
  <c r="AL54" i="6"/>
  <c r="AG54" i="6"/>
  <c r="AC54" i="6"/>
  <c r="Y54" i="6"/>
  <c r="U54" i="6"/>
  <c r="Q54" i="6"/>
  <c r="M54" i="6"/>
  <c r="I54" i="6"/>
  <c r="E54" i="6"/>
  <c r="D54" i="6"/>
  <c r="DN135" i="6"/>
  <c r="CX135" i="6"/>
  <c r="CH135" i="6"/>
  <c r="BR135" i="6"/>
  <c r="BB135" i="6"/>
  <c r="AL135" i="6"/>
  <c r="U135" i="6"/>
  <c r="E135" i="6"/>
  <c r="DI135" i="6"/>
  <c r="CS135" i="6"/>
  <c r="CC135" i="6"/>
  <c r="BM135" i="6"/>
  <c r="AW135" i="6"/>
  <c r="AF135" i="6"/>
  <c r="P135" i="6"/>
  <c r="DT135" i="6"/>
  <c r="DD135" i="6"/>
  <c r="CN135" i="6"/>
  <c r="BX135" i="6"/>
  <c r="BH135" i="6"/>
  <c r="AR135" i="6"/>
  <c r="AA135" i="6"/>
  <c r="K135" i="6"/>
  <c r="DK135" i="6"/>
  <c r="CU135" i="6"/>
  <c r="CE135" i="6"/>
  <c r="BO135" i="6"/>
  <c r="AY135" i="6"/>
  <c r="AI135" i="6"/>
  <c r="R135" i="6"/>
  <c r="DJ135" i="6"/>
  <c r="CT135" i="6"/>
  <c r="CD135" i="6"/>
  <c r="BN135" i="6"/>
  <c r="AX135" i="6"/>
  <c r="AG135" i="6"/>
  <c r="Q135" i="6"/>
  <c r="DU135" i="6"/>
  <c r="DE135" i="6"/>
  <c r="CO135" i="6"/>
  <c r="BY135" i="6"/>
  <c r="BI135" i="6"/>
  <c r="AS135" i="6"/>
  <c r="AB135" i="6"/>
  <c r="L135" i="6"/>
  <c r="DP135" i="6"/>
  <c r="CZ135" i="6"/>
  <c r="CJ135" i="6"/>
  <c r="BT135" i="6"/>
  <c r="BD135" i="6"/>
  <c r="AN135" i="6"/>
  <c r="W135" i="6"/>
  <c r="G135" i="6"/>
  <c r="DG135" i="6"/>
  <c r="CQ135" i="6"/>
  <c r="CA135" i="6"/>
  <c r="BK135" i="6"/>
  <c r="AU135" i="6"/>
  <c r="AD135" i="6"/>
  <c r="N135" i="6"/>
  <c r="DF135" i="6"/>
  <c r="CP135" i="6"/>
  <c r="BZ135" i="6"/>
  <c r="BJ135" i="6"/>
  <c r="AT135" i="6"/>
  <c r="AC135" i="6"/>
  <c r="M135" i="6"/>
  <c r="DQ135" i="6"/>
  <c r="DA135" i="6"/>
  <c r="CK135" i="6"/>
  <c r="BU135" i="6"/>
  <c r="BE135" i="6"/>
  <c r="AO135" i="6"/>
  <c r="X135" i="6"/>
  <c r="H135" i="6"/>
  <c r="DL135" i="6"/>
  <c r="CV135" i="6"/>
  <c r="CF135" i="6"/>
  <c r="BP135" i="6"/>
  <c r="AZ135" i="6"/>
  <c r="AJ135" i="6"/>
  <c r="S135" i="6"/>
  <c r="DS135" i="6"/>
  <c r="DC135" i="6"/>
  <c r="CM135" i="6"/>
  <c r="BW135" i="6"/>
  <c r="BG135" i="6"/>
  <c r="AQ135" i="6"/>
  <c r="Z135" i="6"/>
  <c r="J135" i="6"/>
  <c r="DR135" i="6"/>
  <c r="DB135" i="6"/>
  <c r="CL135" i="6"/>
  <c r="BV135" i="6"/>
  <c r="BF135" i="6"/>
  <c r="AP135" i="6"/>
  <c r="Y135" i="6"/>
  <c r="I135" i="6"/>
  <c r="DM135" i="6"/>
  <c r="CW135" i="6"/>
  <c r="CG135" i="6"/>
  <c r="BQ135" i="6"/>
  <c r="BA135" i="6"/>
  <c r="AK135" i="6"/>
  <c r="T135" i="6"/>
  <c r="D135" i="6"/>
  <c r="DH135" i="6"/>
  <c r="CR135" i="6"/>
  <c r="CB135" i="6"/>
  <c r="BL135" i="6"/>
  <c r="AV135" i="6"/>
  <c r="AE135" i="6"/>
  <c r="O135" i="6"/>
  <c r="DO135" i="6"/>
  <c r="CY135" i="6"/>
  <c r="CI135" i="6"/>
  <c r="BS135" i="6"/>
  <c r="BC135" i="6"/>
  <c r="AM135" i="6"/>
  <c r="V135" i="6"/>
  <c r="F135" i="6"/>
  <c r="DQ149" i="6"/>
  <c r="DA149" i="6"/>
  <c r="CK149" i="6"/>
  <c r="BU149" i="6"/>
  <c r="BE149" i="6"/>
  <c r="AO149" i="6"/>
  <c r="X149" i="6"/>
  <c r="H149" i="6"/>
  <c r="DL149" i="6"/>
  <c r="CV149" i="6"/>
  <c r="CF149" i="6"/>
  <c r="BP149" i="6"/>
  <c r="AZ149" i="6"/>
  <c r="AJ149" i="6"/>
  <c r="S149" i="6"/>
  <c r="DS149" i="6"/>
  <c r="DC149" i="6"/>
  <c r="CM149" i="6"/>
  <c r="BW149" i="6"/>
  <c r="BG149" i="6"/>
  <c r="AQ149" i="6"/>
  <c r="Z149" i="6"/>
  <c r="J149" i="6"/>
  <c r="DJ149" i="6"/>
  <c r="CT149" i="6"/>
  <c r="CD149" i="6"/>
  <c r="BN149" i="6"/>
  <c r="AX149" i="6"/>
  <c r="AG149" i="6"/>
  <c r="Q149" i="6"/>
  <c r="DM149" i="6"/>
  <c r="CW149" i="6"/>
  <c r="CG149" i="6"/>
  <c r="BQ149" i="6"/>
  <c r="BA149" i="6"/>
  <c r="AK149" i="6"/>
  <c r="T149" i="6"/>
  <c r="D149" i="6"/>
  <c r="DH149" i="6"/>
  <c r="CR149" i="6"/>
  <c r="CB149" i="6"/>
  <c r="BL149" i="6"/>
  <c r="AV149" i="6"/>
  <c r="AE149" i="6"/>
  <c r="O149" i="6"/>
  <c r="DO149" i="6"/>
  <c r="CY149" i="6"/>
  <c r="CI149" i="6"/>
  <c r="BS149" i="6"/>
  <c r="BC149" i="6"/>
  <c r="AM149" i="6"/>
  <c r="V149" i="6"/>
  <c r="F149" i="6"/>
  <c r="DF149" i="6"/>
  <c r="CP149" i="6"/>
  <c r="BZ149" i="6"/>
  <c r="BJ149" i="6"/>
  <c r="AT149" i="6"/>
  <c r="AC149" i="6"/>
  <c r="M149" i="6"/>
  <c r="DI149" i="6"/>
  <c r="CS149" i="6"/>
  <c r="CC149" i="6"/>
  <c r="BM149" i="6"/>
  <c r="AW149" i="6"/>
  <c r="AF149" i="6"/>
  <c r="P149" i="6"/>
  <c r="DT149" i="6"/>
  <c r="DD149" i="6"/>
  <c r="CN149" i="6"/>
  <c r="BX149" i="6"/>
  <c r="BH149" i="6"/>
  <c r="AR149" i="6"/>
  <c r="AA149" i="6"/>
  <c r="K149" i="6"/>
  <c r="DK149" i="6"/>
  <c r="CU149" i="6"/>
  <c r="CE149" i="6"/>
  <c r="BO149" i="6"/>
  <c r="AY149" i="6"/>
  <c r="AI149" i="6"/>
  <c r="R149" i="6"/>
  <c r="DR149" i="6"/>
  <c r="DB149" i="6"/>
  <c r="CL149" i="6"/>
  <c r="BV149" i="6"/>
  <c r="BF149" i="6"/>
  <c r="AP149" i="6"/>
  <c r="Y149" i="6"/>
  <c r="I149" i="6"/>
  <c r="DU149" i="6"/>
  <c r="DE149" i="6"/>
  <c r="CO149" i="6"/>
  <c r="BY149" i="6"/>
  <c r="BI149" i="6"/>
  <c r="AS149" i="6"/>
  <c r="AB149" i="6"/>
  <c r="L149" i="6"/>
  <c r="DP149" i="6"/>
  <c r="CZ149" i="6"/>
  <c r="CJ149" i="6"/>
  <c r="BT149" i="6"/>
  <c r="BD149" i="6"/>
  <c r="AN149" i="6"/>
  <c r="W149" i="6"/>
  <c r="G149" i="6"/>
  <c r="DG149" i="6"/>
  <c r="CQ149" i="6"/>
  <c r="CA149" i="6"/>
  <c r="BK149" i="6"/>
  <c r="AU149" i="6"/>
  <c r="AD149" i="6"/>
  <c r="N149" i="6"/>
  <c r="DN149" i="6"/>
  <c r="CX149" i="6"/>
  <c r="CH149" i="6"/>
  <c r="BR149" i="6"/>
  <c r="BB149" i="6"/>
  <c r="AL149" i="6"/>
  <c r="U149" i="6"/>
  <c r="E149" i="6"/>
  <c r="DR119" i="6"/>
  <c r="DB119" i="6"/>
  <c r="CL119" i="6"/>
  <c r="BV119" i="6"/>
  <c r="BF119" i="6"/>
  <c r="AP119" i="6"/>
  <c r="Y119" i="6"/>
  <c r="I119" i="6"/>
  <c r="DM119" i="6"/>
  <c r="CW119" i="6"/>
  <c r="CG119" i="6"/>
  <c r="BQ119" i="6"/>
  <c r="BA119" i="6"/>
  <c r="AK119" i="6"/>
  <c r="T119" i="6"/>
  <c r="D119" i="6"/>
  <c r="DH119" i="6"/>
  <c r="CR119" i="6"/>
  <c r="CB119" i="6"/>
  <c r="BL119" i="6"/>
  <c r="AV119" i="6"/>
  <c r="AE119" i="6"/>
  <c r="O119" i="6"/>
  <c r="DO119" i="6"/>
  <c r="CY119" i="6"/>
  <c r="CI119" i="6"/>
  <c r="BS119" i="6"/>
  <c r="BC119" i="6"/>
  <c r="AM119" i="6"/>
  <c r="V119" i="6"/>
  <c r="F119" i="6"/>
  <c r="DN119" i="6"/>
  <c r="CX119" i="6"/>
  <c r="CH119" i="6"/>
  <c r="BR119" i="6"/>
  <c r="BB119" i="6"/>
  <c r="AL119" i="6"/>
  <c r="U119" i="6"/>
  <c r="E119" i="6"/>
  <c r="DI119" i="6"/>
  <c r="CS119" i="6"/>
  <c r="CC119" i="6"/>
  <c r="BM119" i="6"/>
  <c r="AW119" i="6"/>
  <c r="AF119" i="6"/>
  <c r="P119" i="6"/>
  <c r="DT119" i="6"/>
  <c r="DD119" i="6"/>
  <c r="CN119" i="6"/>
  <c r="BX119" i="6"/>
  <c r="BH119" i="6"/>
  <c r="AR119" i="6"/>
  <c r="AA119" i="6"/>
  <c r="K119" i="6"/>
  <c r="DK119" i="6"/>
  <c r="CU119" i="6"/>
  <c r="CE119" i="6"/>
  <c r="BO119" i="6"/>
  <c r="AY119" i="6"/>
  <c r="AI119" i="6"/>
  <c r="R119" i="6"/>
  <c r="DJ119" i="6"/>
  <c r="CT119" i="6"/>
  <c r="CD119" i="6"/>
  <c r="BN119" i="6"/>
  <c r="AX119" i="6"/>
  <c r="AG119" i="6"/>
  <c r="Q119" i="6"/>
  <c r="DU119" i="6"/>
  <c r="DE119" i="6"/>
  <c r="CO119" i="6"/>
  <c r="BY119" i="6"/>
  <c r="BI119" i="6"/>
  <c r="AS119" i="6"/>
  <c r="AB119" i="6"/>
  <c r="L119" i="6"/>
  <c r="DP119" i="6"/>
  <c r="CZ119" i="6"/>
  <c r="CJ119" i="6"/>
  <c r="BT119" i="6"/>
  <c r="BD119" i="6"/>
  <c r="AN119" i="6"/>
  <c r="W119" i="6"/>
  <c r="G119" i="6"/>
  <c r="DG119" i="6"/>
  <c r="CQ119" i="6"/>
  <c r="CA119" i="6"/>
  <c r="BK119" i="6"/>
  <c r="AU119" i="6"/>
  <c r="AD119" i="6"/>
  <c r="N119" i="6"/>
  <c r="DF119" i="6"/>
  <c r="CP119" i="6"/>
  <c r="BZ119" i="6"/>
  <c r="BJ119" i="6"/>
  <c r="AT119" i="6"/>
  <c r="AC119" i="6"/>
  <c r="M119" i="6"/>
  <c r="DQ119" i="6"/>
  <c r="DA119" i="6"/>
  <c r="CK119" i="6"/>
  <c r="BU119" i="6"/>
  <c r="BE119" i="6"/>
  <c r="AO119" i="6"/>
  <c r="X119" i="6"/>
  <c r="H119" i="6"/>
  <c r="DL119" i="6"/>
  <c r="CV119" i="6"/>
  <c r="CF119" i="6"/>
  <c r="BP119" i="6"/>
  <c r="AZ119" i="6"/>
  <c r="AJ119" i="6"/>
  <c r="S119" i="6"/>
  <c r="DS119" i="6"/>
  <c r="DC119" i="6"/>
  <c r="CM119" i="6"/>
  <c r="BW119" i="6"/>
  <c r="BG119" i="6"/>
  <c r="AQ119" i="6"/>
  <c r="Z119" i="6"/>
  <c r="J119" i="6"/>
  <c r="DU70" i="6"/>
  <c r="DQ70" i="6"/>
  <c r="DM70" i="6"/>
  <c r="DI70" i="6"/>
  <c r="DE70" i="6"/>
  <c r="DA70" i="6"/>
  <c r="CW70" i="6"/>
  <c r="CS70" i="6"/>
  <c r="CO70" i="6"/>
  <c r="CK70" i="6"/>
  <c r="CG70" i="6"/>
  <c r="CC70" i="6"/>
  <c r="BY70" i="6"/>
  <c r="BU70" i="6"/>
  <c r="BQ70" i="6"/>
  <c r="BM70" i="6"/>
  <c r="BI70" i="6"/>
  <c r="BE70" i="6"/>
  <c r="BA70" i="6"/>
  <c r="AW70" i="6"/>
  <c r="AS70" i="6"/>
  <c r="AO70" i="6"/>
  <c r="AK70" i="6"/>
  <c r="AF70" i="6"/>
  <c r="AB70" i="6"/>
  <c r="X70" i="6"/>
  <c r="T70" i="6"/>
  <c r="P70" i="6"/>
  <c r="L70" i="6"/>
  <c r="H70" i="6"/>
  <c r="DT70" i="6"/>
  <c r="DP70" i="6"/>
  <c r="DL70" i="6"/>
  <c r="DH70" i="6"/>
  <c r="DD70" i="6"/>
  <c r="CZ70" i="6"/>
  <c r="CV70" i="6"/>
  <c r="CR70" i="6"/>
  <c r="CN70" i="6"/>
  <c r="CJ70" i="6"/>
  <c r="CF70" i="6"/>
  <c r="CB70" i="6"/>
  <c r="BX70" i="6"/>
  <c r="BT70" i="6"/>
  <c r="BP70" i="6"/>
  <c r="BL70" i="6"/>
  <c r="BH70" i="6"/>
  <c r="BD70" i="6"/>
  <c r="AZ70" i="6"/>
  <c r="AV70" i="6"/>
  <c r="AR70" i="6"/>
  <c r="AN70" i="6"/>
  <c r="AJ70" i="6"/>
  <c r="AE70" i="6"/>
  <c r="AA70" i="6"/>
  <c r="W70" i="6"/>
  <c r="S70" i="6"/>
  <c r="O70" i="6"/>
  <c r="K70" i="6"/>
  <c r="G70" i="6"/>
  <c r="DS70" i="6"/>
  <c r="DO70" i="6"/>
  <c r="DK70" i="6"/>
  <c r="DG70" i="6"/>
  <c r="DC70" i="6"/>
  <c r="CY70" i="6"/>
  <c r="CU70" i="6"/>
  <c r="CQ70" i="6"/>
  <c r="CM70" i="6"/>
  <c r="CI70" i="6"/>
  <c r="CE70" i="6"/>
  <c r="CA70" i="6"/>
  <c r="BW70" i="6"/>
  <c r="BS70" i="6"/>
  <c r="BO70" i="6"/>
  <c r="BK70" i="6"/>
  <c r="BG70" i="6"/>
  <c r="BC70" i="6"/>
  <c r="AY70" i="6"/>
  <c r="AU70" i="6"/>
  <c r="AQ70" i="6"/>
  <c r="AM70" i="6"/>
  <c r="AI70" i="6"/>
  <c r="AD70" i="6"/>
  <c r="Z70" i="6"/>
  <c r="V70" i="6"/>
  <c r="R70" i="6"/>
  <c r="N70" i="6"/>
  <c r="J70" i="6"/>
  <c r="F70" i="6"/>
  <c r="DR70" i="6"/>
  <c r="DN70" i="6"/>
  <c r="DJ70" i="6"/>
  <c r="DF70" i="6"/>
  <c r="DB70" i="6"/>
  <c r="CX70" i="6"/>
  <c r="CT70" i="6"/>
  <c r="CP70" i="6"/>
  <c r="CL70" i="6"/>
  <c r="CH70" i="6"/>
  <c r="CD70" i="6"/>
  <c r="BZ70" i="6"/>
  <c r="BV70" i="6"/>
  <c r="BR70" i="6"/>
  <c r="BN70" i="6"/>
  <c r="BJ70" i="6"/>
  <c r="BF70" i="6"/>
  <c r="BB70" i="6"/>
  <c r="AX70" i="6"/>
  <c r="AT70" i="6"/>
  <c r="AP70" i="6"/>
  <c r="AL70" i="6"/>
  <c r="AG70" i="6"/>
  <c r="AC70" i="6"/>
  <c r="Y70" i="6"/>
  <c r="U70" i="6"/>
  <c r="Q70" i="6"/>
  <c r="M70" i="6"/>
  <c r="I70" i="6"/>
  <c r="E70" i="6"/>
  <c r="D70" i="6"/>
  <c r="DR111" i="6"/>
  <c r="DB111" i="6"/>
  <c r="CL111" i="6"/>
  <c r="BV111" i="6"/>
  <c r="BF111" i="6"/>
  <c r="AP111" i="6"/>
  <c r="Y111" i="6"/>
  <c r="I111" i="6"/>
  <c r="DM111" i="6"/>
  <c r="CW111" i="6"/>
  <c r="CG111" i="6"/>
  <c r="BQ111" i="6"/>
  <c r="BA111" i="6"/>
  <c r="AK111" i="6"/>
  <c r="T111" i="6"/>
  <c r="D111" i="6"/>
  <c r="DH111" i="6"/>
  <c r="CR111" i="6"/>
  <c r="CB111" i="6"/>
  <c r="BL111" i="6"/>
  <c r="AV111" i="6"/>
  <c r="AE111" i="6"/>
  <c r="O111" i="6"/>
  <c r="DO111" i="6"/>
  <c r="CY111" i="6"/>
  <c r="CI111" i="6"/>
  <c r="BS111" i="6"/>
  <c r="BC111" i="6"/>
  <c r="AM111" i="6"/>
  <c r="V111" i="6"/>
  <c r="F111" i="6"/>
  <c r="DN111" i="6"/>
  <c r="CX111" i="6"/>
  <c r="CH111" i="6"/>
  <c r="BR111" i="6"/>
  <c r="BB111" i="6"/>
  <c r="AL111" i="6"/>
  <c r="U111" i="6"/>
  <c r="E111" i="6"/>
  <c r="DI111" i="6"/>
  <c r="CS111" i="6"/>
  <c r="CC111" i="6"/>
  <c r="BM111" i="6"/>
  <c r="AW111" i="6"/>
  <c r="AF111" i="6"/>
  <c r="P111" i="6"/>
  <c r="DT111" i="6"/>
  <c r="DD111" i="6"/>
  <c r="CN111" i="6"/>
  <c r="BX111" i="6"/>
  <c r="BH111" i="6"/>
  <c r="AR111" i="6"/>
  <c r="AA111" i="6"/>
  <c r="K111" i="6"/>
  <c r="DK111" i="6"/>
  <c r="CU111" i="6"/>
  <c r="CE111" i="6"/>
  <c r="BO111" i="6"/>
  <c r="AY111" i="6"/>
  <c r="AI111" i="6"/>
  <c r="R111" i="6"/>
  <c r="DJ111" i="6"/>
  <c r="CT111" i="6"/>
  <c r="CD111" i="6"/>
  <c r="BN111" i="6"/>
  <c r="AX111" i="6"/>
  <c r="AG111" i="6"/>
  <c r="Q111" i="6"/>
  <c r="DU111" i="6"/>
  <c r="DE111" i="6"/>
  <c r="CO111" i="6"/>
  <c r="BY111" i="6"/>
  <c r="BI111" i="6"/>
  <c r="AS111" i="6"/>
  <c r="AB111" i="6"/>
  <c r="L111" i="6"/>
  <c r="DP111" i="6"/>
  <c r="CZ111" i="6"/>
  <c r="CJ111" i="6"/>
  <c r="BT111" i="6"/>
  <c r="BD111" i="6"/>
  <c r="AN111" i="6"/>
  <c r="W111" i="6"/>
  <c r="G111" i="6"/>
  <c r="DG111" i="6"/>
  <c r="CQ111" i="6"/>
  <c r="CA111" i="6"/>
  <c r="BK111" i="6"/>
  <c r="AU111" i="6"/>
  <c r="AD111" i="6"/>
  <c r="N111" i="6"/>
  <c r="DF111" i="6"/>
  <c r="CP111" i="6"/>
  <c r="BZ111" i="6"/>
  <c r="BJ111" i="6"/>
  <c r="AT111" i="6"/>
  <c r="AC111" i="6"/>
  <c r="M111" i="6"/>
  <c r="DQ111" i="6"/>
  <c r="DA111" i="6"/>
  <c r="CK111" i="6"/>
  <c r="BU111" i="6"/>
  <c r="BE111" i="6"/>
  <c r="AO111" i="6"/>
  <c r="X111" i="6"/>
  <c r="H111" i="6"/>
  <c r="DL111" i="6"/>
  <c r="CV111" i="6"/>
  <c r="CF111" i="6"/>
  <c r="BP111" i="6"/>
  <c r="AZ111" i="6"/>
  <c r="AJ111" i="6"/>
  <c r="S111" i="6"/>
  <c r="DS111" i="6"/>
  <c r="DC111" i="6"/>
  <c r="CM111" i="6"/>
  <c r="BW111" i="6"/>
  <c r="BG111" i="6"/>
  <c r="AQ111" i="6"/>
  <c r="Z111" i="6"/>
  <c r="J111" i="6"/>
  <c r="DU58" i="6"/>
  <c r="DQ58" i="6"/>
  <c r="DM58" i="6"/>
  <c r="DI58" i="6"/>
  <c r="DE58" i="6"/>
  <c r="DA58" i="6"/>
  <c r="CW58" i="6"/>
  <c r="CS58" i="6"/>
  <c r="CO58" i="6"/>
  <c r="CK58" i="6"/>
  <c r="CG58" i="6"/>
  <c r="CC58" i="6"/>
  <c r="BY58" i="6"/>
  <c r="BU58" i="6"/>
  <c r="BQ58" i="6"/>
  <c r="BM58" i="6"/>
  <c r="BI58" i="6"/>
  <c r="BE58" i="6"/>
  <c r="BA58" i="6"/>
  <c r="AW58" i="6"/>
  <c r="AS58" i="6"/>
  <c r="AO58" i="6"/>
  <c r="AK58" i="6"/>
  <c r="AF58" i="6"/>
  <c r="AB58" i="6"/>
  <c r="X58" i="6"/>
  <c r="T58" i="6"/>
  <c r="P58" i="6"/>
  <c r="L58" i="6"/>
  <c r="H58" i="6"/>
  <c r="DT58" i="6"/>
  <c r="DP58" i="6"/>
  <c r="DL58" i="6"/>
  <c r="DH58" i="6"/>
  <c r="DD58" i="6"/>
  <c r="CZ58" i="6"/>
  <c r="CV58" i="6"/>
  <c r="CR58" i="6"/>
  <c r="CN58" i="6"/>
  <c r="CJ58" i="6"/>
  <c r="CF58" i="6"/>
  <c r="CB58" i="6"/>
  <c r="BX58" i="6"/>
  <c r="BT58" i="6"/>
  <c r="BP58" i="6"/>
  <c r="BL58" i="6"/>
  <c r="BH58" i="6"/>
  <c r="BD58" i="6"/>
  <c r="AZ58" i="6"/>
  <c r="AV58" i="6"/>
  <c r="AR58" i="6"/>
  <c r="AN58" i="6"/>
  <c r="AJ58" i="6"/>
  <c r="AE58" i="6"/>
  <c r="AA58" i="6"/>
  <c r="W58" i="6"/>
  <c r="S58" i="6"/>
  <c r="O58" i="6"/>
  <c r="K58" i="6"/>
  <c r="G58" i="6"/>
  <c r="DS58" i="6"/>
  <c r="DO58" i="6"/>
  <c r="DK58" i="6"/>
  <c r="DG58" i="6"/>
  <c r="DC58" i="6"/>
  <c r="CY58" i="6"/>
  <c r="CU58" i="6"/>
  <c r="CQ58" i="6"/>
  <c r="CM58" i="6"/>
  <c r="CI58" i="6"/>
  <c r="CE58" i="6"/>
  <c r="CA58" i="6"/>
  <c r="BW58" i="6"/>
  <c r="BS58" i="6"/>
  <c r="BO58" i="6"/>
  <c r="BK58" i="6"/>
  <c r="BG58" i="6"/>
  <c r="BC58" i="6"/>
  <c r="AY58" i="6"/>
  <c r="AU58" i="6"/>
  <c r="AQ58" i="6"/>
  <c r="AM58" i="6"/>
  <c r="AI58" i="6"/>
  <c r="AD58" i="6"/>
  <c r="Z58" i="6"/>
  <c r="V58" i="6"/>
  <c r="R58" i="6"/>
  <c r="N58" i="6"/>
  <c r="J58" i="6"/>
  <c r="F58" i="6"/>
  <c r="DR58" i="6"/>
  <c r="DN58" i="6"/>
  <c r="DJ58" i="6"/>
  <c r="DF58" i="6"/>
  <c r="DB58" i="6"/>
  <c r="CX58" i="6"/>
  <c r="CT58" i="6"/>
  <c r="CP58" i="6"/>
  <c r="CL58" i="6"/>
  <c r="CH58" i="6"/>
  <c r="CD58" i="6"/>
  <c r="BZ58" i="6"/>
  <c r="BV58" i="6"/>
  <c r="BR58" i="6"/>
  <c r="BN58" i="6"/>
  <c r="BJ58" i="6"/>
  <c r="BF58" i="6"/>
  <c r="BB58" i="6"/>
  <c r="AX58" i="6"/>
  <c r="AT58" i="6"/>
  <c r="AP58" i="6"/>
  <c r="AL58" i="6"/>
  <c r="AG58" i="6"/>
  <c r="AC58" i="6"/>
  <c r="Y58" i="6"/>
  <c r="U58" i="6"/>
  <c r="Q58" i="6"/>
  <c r="M58" i="6"/>
  <c r="I58" i="6"/>
  <c r="E58" i="6"/>
  <c r="D58" i="6"/>
  <c r="DG147" i="6"/>
  <c r="CQ147" i="6"/>
  <c r="CA147" i="6"/>
  <c r="BK147" i="6"/>
  <c r="AU147" i="6"/>
  <c r="AD147" i="6"/>
  <c r="N147" i="6"/>
  <c r="DN147" i="6"/>
  <c r="CX147" i="6"/>
  <c r="CH147" i="6"/>
  <c r="BR147" i="6"/>
  <c r="BB147" i="6"/>
  <c r="AL147" i="6"/>
  <c r="U147" i="6"/>
  <c r="E147" i="6"/>
  <c r="DI147" i="6"/>
  <c r="CS147" i="6"/>
  <c r="CC147" i="6"/>
  <c r="BM147" i="6"/>
  <c r="AW147" i="6"/>
  <c r="AF147" i="6"/>
  <c r="P147" i="6"/>
  <c r="DT147" i="6"/>
  <c r="DD147" i="6"/>
  <c r="CN147" i="6"/>
  <c r="BX147" i="6"/>
  <c r="BH147" i="6"/>
  <c r="AR147" i="6"/>
  <c r="AA147" i="6"/>
  <c r="K147" i="6"/>
  <c r="DS147" i="6"/>
  <c r="DC147" i="6"/>
  <c r="CM147" i="6"/>
  <c r="BW147" i="6"/>
  <c r="BG147" i="6"/>
  <c r="AQ147" i="6"/>
  <c r="Z147" i="6"/>
  <c r="J147" i="6"/>
  <c r="DJ147" i="6"/>
  <c r="CT147" i="6"/>
  <c r="CD147" i="6"/>
  <c r="BN147" i="6"/>
  <c r="AX147" i="6"/>
  <c r="AG147" i="6"/>
  <c r="Q147" i="6"/>
  <c r="DU147" i="6"/>
  <c r="DE147" i="6"/>
  <c r="CO147" i="6"/>
  <c r="BY147" i="6"/>
  <c r="BI147" i="6"/>
  <c r="AS147" i="6"/>
  <c r="AB147" i="6"/>
  <c r="L147" i="6"/>
  <c r="DP147" i="6"/>
  <c r="CZ147" i="6"/>
  <c r="CJ147" i="6"/>
  <c r="BT147" i="6"/>
  <c r="BD147" i="6"/>
  <c r="AN147" i="6"/>
  <c r="W147" i="6"/>
  <c r="G147" i="6"/>
  <c r="DO147" i="6"/>
  <c r="CY147" i="6"/>
  <c r="CI147" i="6"/>
  <c r="BS147" i="6"/>
  <c r="BC147" i="6"/>
  <c r="AM147" i="6"/>
  <c r="V147" i="6"/>
  <c r="F147" i="6"/>
  <c r="DF147" i="6"/>
  <c r="CP147" i="6"/>
  <c r="BZ147" i="6"/>
  <c r="BJ147" i="6"/>
  <c r="AT147" i="6"/>
  <c r="AC147" i="6"/>
  <c r="M147" i="6"/>
  <c r="DQ147" i="6"/>
  <c r="DA147" i="6"/>
  <c r="CK147" i="6"/>
  <c r="BU147" i="6"/>
  <c r="BE147" i="6"/>
  <c r="AO147" i="6"/>
  <c r="X147" i="6"/>
  <c r="H147" i="6"/>
  <c r="DL147" i="6"/>
  <c r="CV147" i="6"/>
  <c r="CF147" i="6"/>
  <c r="BP147" i="6"/>
  <c r="AZ147" i="6"/>
  <c r="AJ147" i="6"/>
  <c r="S147" i="6"/>
  <c r="DK147" i="6"/>
  <c r="CU147" i="6"/>
  <c r="CE147" i="6"/>
  <c r="BO147" i="6"/>
  <c r="AY147" i="6"/>
  <c r="AI147" i="6"/>
  <c r="R147" i="6"/>
  <c r="DR147" i="6"/>
  <c r="DB147" i="6"/>
  <c r="CL147" i="6"/>
  <c r="BV147" i="6"/>
  <c r="BF147" i="6"/>
  <c r="AP147" i="6"/>
  <c r="Y147" i="6"/>
  <c r="I147" i="6"/>
  <c r="DM147" i="6"/>
  <c r="CW147" i="6"/>
  <c r="CG147" i="6"/>
  <c r="BQ147" i="6"/>
  <c r="BA147" i="6"/>
  <c r="AK147" i="6"/>
  <c r="T147" i="6"/>
  <c r="D147" i="6"/>
  <c r="DH147" i="6"/>
  <c r="CR147" i="6"/>
  <c r="CB147" i="6"/>
  <c r="BL147" i="6"/>
  <c r="AV147" i="6"/>
  <c r="AE147" i="6"/>
  <c r="O147" i="6"/>
  <c r="DG143" i="6"/>
  <c r="CQ143" i="6"/>
  <c r="CA143" i="6"/>
  <c r="BK143" i="6"/>
  <c r="AU143" i="6"/>
  <c r="AD143" i="6"/>
  <c r="N143" i="6"/>
  <c r="DN143" i="6"/>
  <c r="CX143" i="6"/>
  <c r="CH143" i="6"/>
  <c r="BR143" i="6"/>
  <c r="BB143" i="6"/>
  <c r="AL143" i="6"/>
  <c r="U143" i="6"/>
  <c r="E143" i="6"/>
  <c r="DI143" i="6"/>
  <c r="CS143" i="6"/>
  <c r="CC143" i="6"/>
  <c r="BM143" i="6"/>
  <c r="AW143" i="6"/>
  <c r="AF143" i="6"/>
  <c r="P143" i="6"/>
  <c r="DT143" i="6"/>
  <c r="DD143" i="6"/>
  <c r="CN143" i="6"/>
  <c r="BX143" i="6"/>
  <c r="BH143" i="6"/>
  <c r="AR143" i="6"/>
  <c r="AA143" i="6"/>
  <c r="K143" i="6"/>
  <c r="DS143" i="6"/>
  <c r="DC143" i="6"/>
  <c r="CM143" i="6"/>
  <c r="BW143" i="6"/>
  <c r="BG143" i="6"/>
  <c r="AQ143" i="6"/>
  <c r="Z143" i="6"/>
  <c r="J143" i="6"/>
  <c r="DJ143" i="6"/>
  <c r="CT143" i="6"/>
  <c r="CD143" i="6"/>
  <c r="BN143" i="6"/>
  <c r="AX143" i="6"/>
  <c r="AG143" i="6"/>
  <c r="Q143" i="6"/>
  <c r="DU143" i="6"/>
  <c r="DE143" i="6"/>
  <c r="CO143" i="6"/>
  <c r="BY143" i="6"/>
  <c r="BI143" i="6"/>
  <c r="AS143" i="6"/>
  <c r="AB143" i="6"/>
  <c r="L143" i="6"/>
  <c r="DP143" i="6"/>
  <c r="CZ143" i="6"/>
  <c r="CJ143" i="6"/>
  <c r="BT143" i="6"/>
  <c r="BD143" i="6"/>
  <c r="AN143" i="6"/>
  <c r="W143" i="6"/>
  <c r="G143" i="6"/>
  <c r="DO143" i="6"/>
  <c r="CY143" i="6"/>
  <c r="CI143" i="6"/>
  <c r="BS143" i="6"/>
  <c r="BC143" i="6"/>
  <c r="AM143" i="6"/>
  <c r="V143" i="6"/>
  <c r="F143" i="6"/>
  <c r="DF143" i="6"/>
  <c r="CP143" i="6"/>
  <c r="BZ143" i="6"/>
  <c r="BJ143" i="6"/>
  <c r="AT143" i="6"/>
  <c r="AC143" i="6"/>
  <c r="M143" i="6"/>
  <c r="DQ143" i="6"/>
  <c r="DA143" i="6"/>
  <c r="CK143" i="6"/>
  <c r="BU143" i="6"/>
  <c r="BE143" i="6"/>
  <c r="AO143" i="6"/>
  <c r="X143" i="6"/>
  <c r="H143" i="6"/>
  <c r="DL143" i="6"/>
  <c r="CV143" i="6"/>
  <c r="CF143" i="6"/>
  <c r="BP143" i="6"/>
  <c r="AZ143" i="6"/>
  <c r="AJ143" i="6"/>
  <c r="S143" i="6"/>
  <c r="DK143" i="6"/>
  <c r="CU143" i="6"/>
  <c r="CE143" i="6"/>
  <c r="BO143" i="6"/>
  <c r="AY143" i="6"/>
  <c r="AI143" i="6"/>
  <c r="R143" i="6"/>
  <c r="DR143" i="6"/>
  <c r="DB143" i="6"/>
  <c r="CL143" i="6"/>
  <c r="BV143" i="6"/>
  <c r="BF143" i="6"/>
  <c r="AP143" i="6"/>
  <c r="Y143" i="6"/>
  <c r="I143" i="6"/>
  <c r="DM143" i="6"/>
  <c r="CW143" i="6"/>
  <c r="CG143" i="6"/>
  <c r="BQ143" i="6"/>
  <c r="BA143" i="6"/>
  <c r="AK143" i="6"/>
  <c r="T143" i="6"/>
  <c r="D143" i="6"/>
  <c r="DH143" i="6"/>
  <c r="CR143" i="6"/>
  <c r="CB143" i="6"/>
  <c r="BL143" i="6"/>
  <c r="AV143" i="6"/>
  <c r="AE143" i="6"/>
  <c r="O143" i="6"/>
  <c r="DU38" i="6"/>
  <c r="DQ38" i="6"/>
  <c r="DM38" i="6"/>
  <c r="DI38" i="6"/>
  <c r="DE38" i="6"/>
  <c r="DA38" i="6"/>
  <c r="CW38" i="6"/>
  <c r="CS38" i="6"/>
  <c r="CO38" i="6"/>
  <c r="CK38" i="6"/>
  <c r="CG38" i="6"/>
  <c r="CC38" i="6"/>
  <c r="BY38" i="6"/>
  <c r="BU38" i="6"/>
  <c r="BQ38" i="6"/>
  <c r="BM38" i="6"/>
  <c r="BI38" i="6"/>
  <c r="BE38" i="6"/>
  <c r="BA38" i="6"/>
  <c r="AW38" i="6"/>
  <c r="AS38" i="6"/>
  <c r="AO38" i="6"/>
  <c r="AK38" i="6"/>
  <c r="AF38" i="6"/>
  <c r="AB38" i="6"/>
  <c r="X38" i="6"/>
  <c r="T38" i="6"/>
  <c r="P38" i="6"/>
  <c r="L38" i="6"/>
  <c r="H38" i="6"/>
  <c r="DT38" i="6"/>
  <c r="DP38" i="6"/>
  <c r="DL38" i="6"/>
  <c r="DH38" i="6"/>
  <c r="DD38" i="6"/>
  <c r="CZ38" i="6"/>
  <c r="CV38" i="6"/>
  <c r="CR38" i="6"/>
  <c r="CN38" i="6"/>
  <c r="CJ38" i="6"/>
  <c r="CF38" i="6"/>
  <c r="CB38" i="6"/>
  <c r="BX38" i="6"/>
  <c r="BT38" i="6"/>
  <c r="BP38" i="6"/>
  <c r="BL38" i="6"/>
  <c r="BH38" i="6"/>
  <c r="BD38" i="6"/>
  <c r="AZ38" i="6"/>
  <c r="AV38" i="6"/>
  <c r="AR38" i="6"/>
  <c r="AN38" i="6"/>
  <c r="AJ38" i="6"/>
  <c r="AE38" i="6"/>
  <c r="AA38" i="6"/>
  <c r="W38" i="6"/>
  <c r="S38" i="6"/>
  <c r="O38" i="6"/>
  <c r="K38" i="6"/>
  <c r="G38" i="6"/>
  <c r="DS38" i="6"/>
  <c r="DO38" i="6"/>
  <c r="DK38" i="6"/>
  <c r="DG38" i="6"/>
  <c r="DC38" i="6"/>
  <c r="CY38" i="6"/>
  <c r="CU38" i="6"/>
  <c r="CQ38" i="6"/>
  <c r="CM38" i="6"/>
  <c r="CI38" i="6"/>
  <c r="CE38" i="6"/>
  <c r="CA38" i="6"/>
  <c r="BW38" i="6"/>
  <c r="BS38" i="6"/>
  <c r="BO38" i="6"/>
  <c r="BK38" i="6"/>
  <c r="BG38" i="6"/>
  <c r="BC38" i="6"/>
  <c r="AY38" i="6"/>
  <c r="AU38" i="6"/>
  <c r="AQ38" i="6"/>
  <c r="AM38" i="6"/>
  <c r="AI38" i="6"/>
  <c r="AD38" i="6"/>
  <c r="Z38" i="6"/>
  <c r="V38" i="6"/>
  <c r="R38" i="6"/>
  <c r="N38" i="6"/>
  <c r="J38" i="6"/>
  <c r="F38" i="6"/>
  <c r="DR38" i="6"/>
  <c r="DN38" i="6"/>
  <c r="DJ38" i="6"/>
  <c r="DF38" i="6"/>
  <c r="DB38" i="6"/>
  <c r="CX38" i="6"/>
  <c r="CT38" i="6"/>
  <c r="CP38" i="6"/>
  <c r="CL38" i="6"/>
  <c r="CH38" i="6"/>
  <c r="CD38" i="6"/>
  <c r="BZ38" i="6"/>
  <c r="BV38" i="6"/>
  <c r="BR38" i="6"/>
  <c r="BN38" i="6"/>
  <c r="BJ38" i="6"/>
  <c r="BF38" i="6"/>
  <c r="BB38" i="6"/>
  <c r="AX38" i="6"/>
  <c r="AT38" i="6"/>
  <c r="AP38" i="6"/>
  <c r="AL38" i="6"/>
  <c r="AG38" i="6"/>
  <c r="AC38" i="6"/>
  <c r="Y38" i="6"/>
  <c r="U38" i="6"/>
  <c r="Q38" i="6"/>
  <c r="M38" i="6"/>
  <c r="I38" i="6"/>
  <c r="E38" i="6"/>
  <c r="D38" i="6"/>
  <c r="DR127" i="6"/>
  <c r="DB127" i="6"/>
  <c r="CL127" i="6"/>
  <c r="BV127" i="6"/>
  <c r="BF127" i="6"/>
  <c r="AP127" i="6"/>
  <c r="Y127" i="6"/>
  <c r="I127" i="6"/>
  <c r="DM127" i="6"/>
  <c r="CW127" i="6"/>
  <c r="CG127" i="6"/>
  <c r="BQ127" i="6"/>
  <c r="BA127" i="6"/>
  <c r="AK127" i="6"/>
  <c r="T127" i="6"/>
  <c r="D127" i="6"/>
  <c r="DH127" i="6"/>
  <c r="CR127" i="6"/>
  <c r="CB127" i="6"/>
  <c r="BL127" i="6"/>
  <c r="AV127" i="6"/>
  <c r="AE127" i="6"/>
  <c r="O127" i="6"/>
  <c r="DO127" i="6"/>
  <c r="CY127" i="6"/>
  <c r="CI127" i="6"/>
  <c r="BS127" i="6"/>
  <c r="BC127" i="6"/>
  <c r="AM127" i="6"/>
  <c r="V127" i="6"/>
  <c r="F127" i="6"/>
  <c r="DN127" i="6"/>
  <c r="CX127" i="6"/>
  <c r="CH127" i="6"/>
  <c r="BR127" i="6"/>
  <c r="BB127" i="6"/>
  <c r="AL127" i="6"/>
  <c r="U127" i="6"/>
  <c r="E127" i="6"/>
  <c r="DI127" i="6"/>
  <c r="CS127" i="6"/>
  <c r="CC127" i="6"/>
  <c r="BM127" i="6"/>
  <c r="AW127" i="6"/>
  <c r="AF127" i="6"/>
  <c r="P127" i="6"/>
  <c r="DT127" i="6"/>
  <c r="DD127" i="6"/>
  <c r="CN127" i="6"/>
  <c r="BX127" i="6"/>
  <c r="BH127" i="6"/>
  <c r="AR127" i="6"/>
  <c r="AA127" i="6"/>
  <c r="K127" i="6"/>
  <c r="DK127" i="6"/>
  <c r="CU127" i="6"/>
  <c r="CE127" i="6"/>
  <c r="BO127" i="6"/>
  <c r="AY127" i="6"/>
  <c r="AI127" i="6"/>
  <c r="R127" i="6"/>
  <c r="DJ127" i="6"/>
  <c r="CT127" i="6"/>
  <c r="CD127" i="6"/>
  <c r="BN127" i="6"/>
  <c r="AX127" i="6"/>
  <c r="AG127" i="6"/>
  <c r="Q127" i="6"/>
  <c r="DU127" i="6"/>
  <c r="DE127" i="6"/>
  <c r="CO127" i="6"/>
  <c r="BY127" i="6"/>
  <c r="BI127" i="6"/>
  <c r="AS127" i="6"/>
  <c r="AB127" i="6"/>
  <c r="L127" i="6"/>
  <c r="DP127" i="6"/>
  <c r="CZ127" i="6"/>
  <c r="CJ127" i="6"/>
  <c r="BT127" i="6"/>
  <c r="BD127" i="6"/>
  <c r="AN127" i="6"/>
  <c r="W127" i="6"/>
  <c r="G127" i="6"/>
  <c r="DG127" i="6"/>
  <c r="CQ127" i="6"/>
  <c r="CA127" i="6"/>
  <c r="BK127" i="6"/>
  <c r="AU127" i="6"/>
  <c r="AD127" i="6"/>
  <c r="N127" i="6"/>
  <c r="DF127" i="6"/>
  <c r="CP127" i="6"/>
  <c r="BZ127" i="6"/>
  <c r="BJ127" i="6"/>
  <c r="AT127" i="6"/>
  <c r="AC127" i="6"/>
  <c r="M127" i="6"/>
  <c r="DQ127" i="6"/>
  <c r="DA127" i="6"/>
  <c r="CK127" i="6"/>
  <c r="BU127" i="6"/>
  <c r="BE127" i="6"/>
  <c r="AO127" i="6"/>
  <c r="X127" i="6"/>
  <c r="H127" i="6"/>
  <c r="DL127" i="6"/>
  <c r="CV127" i="6"/>
  <c r="CF127" i="6"/>
  <c r="BP127" i="6"/>
  <c r="AZ127" i="6"/>
  <c r="AJ127" i="6"/>
  <c r="S127" i="6"/>
  <c r="DS127" i="6"/>
  <c r="DC127" i="6"/>
  <c r="CM127" i="6"/>
  <c r="BW127" i="6"/>
  <c r="BG127" i="6"/>
  <c r="AQ127" i="6"/>
  <c r="Z127" i="6"/>
  <c r="J127" i="6"/>
  <c r="DH87" i="6"/>
  <c r="CR87" i="6"/>
  <c r="CB87" i="6"/>
  <c r="BL87" i="6"/>
  <c r="AV87" i="6"/>
  <c r="AE87" i="6"/>
  <c r="O87" i="6"/>
  <c r="DO87" i="6"/>
  <c r="CY87" i="6"/>
  <c r="CI87" i="6"/>
  <c r="BS87" i="6"/>
  <c r="BC87" i="6"/>
  <c r="AM87" i="6"/>
  <c r="V87" i="6"/>
  <c r="F87" i="6"/>
  <c r="DF87" i="6"/>
  <c r="CP87" i="6"/>
  <c r="BZ87" i="6"/>
  <c r="BJ87" i="6"/>
  <c r="AT87" i="6"/>
  <c r="AC87" i="6"/>
  <c r="M87" i="6"/>
  <c r="DQ87" i="6"/>
  <c r="DA87" i="6"/>
  <c r="CK87" i="6"/>
  <c r="BU87" i="6"/>
  <c r="BE87" i="6"/>
  <c r="AO87" i="6"/>
  <c r="X87" i="6"/>
  <c r="H87" i="6"/>
  <c r="DT87" i="6"/>
  <c r="DD87" i="6"/>
  <c r="CN87" i="6"/>
  <c r="BX87" i="6"/>
  <c r="BH87" i="6"/>
  <c r="AR87" i="6"/>
  <c r="AA87" i="6"/>
  <c r="K87" i="6"/>
  <c r="DK87" i="6"/>
  <c r="CU87" i="6"/>
  <c r="CE87" i="6"/>
  <c r="BO87" i="6"/>
  <c r="AY87" i="6"/>
  <c r="AI87" i="6"/>
  <c r="R87" i="6"/>
  <c r="DR87" i="6"/>
  <c r="DB87" i="6"/>
  <c r="CL87" i="6"/>
  <c r="BV87" i="6"/>
  <c r="BF87" i="6"/>
  <c r="AP87" i="6"/>
  <c r="Y87" i="6"/>
  <c r="I87" i="6"/>
  <c r="DM87" i="6"/>
  <c r="CW87" i="6"/>
  <c r="CG87" i="6"/>
  <c r="BQ87" i="6"/>
  <c r="BA87" i="6"/>
  <c r="AK87" i="6"/>
  <c r="T87" i="6"/>
  <c r="DP87" i="6"/>
  <c r="CZ87" i="6"/>
  <c r="CJ87" i="6"/>
  <c r="BT87" i="6"/>
  <c r="BD87" i="6"/>
  <c r="AN87" i="6"/>
  <c r="W87" i="6"/>
  <c r="G87" i="6"/>
  <c r="DG87" i="6"/>
  <c r="CQ87" i="6"/>
  <c r="CA87" i="6"/>
  <c r="BK87" i="6"/>
  <c r="AU87" i="6"/>
  <c r="AD87" i="6"/>
  <c r="N87" i="6"/>
  <c r="DN87" i="6"/>
  <c r="CX87" i="6"/>
  <c r="CH87" i="6"/>
  <c r="BR87" i="6"/>
  <c r="BB87" i="6"/>
  <c r="AL87" i="6"/>
  <c r="U87" i="6"/>
  <c r="E87" i="6"/>
  <c r="DI87" i="6"/>
  <c r="CS87" i="6"/>
  <c r="CC87" i="6"/>
  <c r="BM87" i="6"/>
  <c r="AW87" i="6"/>
  <c r="AF87" i="6"/>
  <c r="P87" i="6"/>
  <c r="DL87" i="6"/>
  <c r="CV87" i="6"/>
  <c r="CF87" i="6"/>
  <c r="BP87" i="6"/>
  <c r="AZ87" i="6"/>
  <c r="AJ87" i="6"/>
  <c r="S87" i="6"/>
  <c r="DS87" i="6"/>
  <c r="DC87" i="6"/>
  <c r="CM87" i="6"/>
  <c r="BW87" i="6"/>
  <c r="BG87" i="6"/>
  <c r="AQ87" i="6"/>
  <c r="Z87" i="6"/>
  <c r="J87" i="6"/>
  <c r="DJ87" i="6"/>
  <c r="CT87" i="6"/>
  <c r="CD87" i="6"/>
  <c r="BN87" i="6"/>
  <c r="AX87" i="6"/>
  <c r="AG87" i="6"/>
  <c r="Q87" i="6"/>
  <c r="DU87" i="6"/>
  <c r="DE87" i="6"/>
  <c r="CO87" i="6"/>
  <c r="BY87" i="6"/>
  <c r="BI87" i="6"/>
  <c r="AS87" i="6"/>
  <c r="AB87" i="6"/>
  <c r="L87" i="6"/>
  <c r="DU46" i="6"/>
  <c r="DQ46" i="6"/>
  <c r="DM46" i="6"/>
  <c r="DI46" i="6"/>
  <c r="DE46" i="6"/>
  <c r="DA46" i="6"/>
  <c r="CW46" i="6"/>
  <c r="CS46" i="6"/>
  <c r="CO46" i="6"/>
  <c r="CK46" i="6"/>
  <c r="CG46" i="6"/>
  <c r="CC46" i="6"/>
  <c r="BY46" i="6"/>
  <c r="BU46" i="6"/>
  <c r="BQ46" i="6"/>
  <c r="BM46" i="6"/>
  <c r="BI46" i="6"/>
  <c r="BE46" i="6"/>
  <c r="BA46" i="6"/>
  <c r="AW46" i="6"/>
  <c r="AS46" i="6"/>
  <c r="AO46" i="6"/>
  <c r="AK46" i="6"/>
  <c r="AF46" i="6"/>
  <c r="AB46" i="6"/>
  <c r="X46" i="6"/>
  <c r="T46" i="6"/>
  <c r="P46" i="6"/>
  <c r="L46" i="6"/>
  <c r="H46" i="6"/>
  <c r="DT46" i="6"/>
  <c r="DP46" i="6"/>
  <c r="DL46" i="6"/>
  <c r="DH46" i="6"/>
  <c r="DD46" i="6"/>
  <c r="CZ46" i="6"/>
  <c r="CV46" i="6"/>
  <c r="CR46" i="6"/>
  <c r="CN46" i="6"/>
  <c r="CJ46" i="6"/>
  <c r="CF46" i="6"/>
  <c r="CB46" i="6"/>
  <c r="BX46" i="6"/>
  <c r="BT46" i="6"/>
  <c r="BP46" i="6"/>
  <c r="BL46" i="6"/>
  <c r="BH46" i="6"/>
  <c r="BD46" i="6"/>
  <c r="AZ46" i="6"/>
  <c r="AV46" i="6"/>
  <c r="AR46" i="6"/>
  <c r="AN46" i="6"/>
  <c r="AJ46" i="6"/>
  <c r="AE46" i="6"/>
  <c r="AA46" i="6"/>
  <c r="W46" i="6"/>
  <c r="S46" i="6"/>
  <c r="O46" i="6"/>
  <c r="K46" i="6"/>
  <c r="G46" i="6"/>
  <c r="DS46" i="6"/>
  <c r="DO46" i="6"/>
  <c r="DK46" i="6"/>
  <c r="DG46" i="6"/>
  <c r="DC46" i="6"/>
  <c r="CY46" i="6"/>
  <c r="CU46" i="6"/>
  <c r="CQ46" i="6"/>
  <c r="CM46" i="6"/>
  <c r="CI46" i="6"/>
  <c r="CE46" i="6"/>
  <c r="CA46" i="6"/>
  <c r="BW46" i="6"/>
  <c r="BS46" i="6"/>
  <c r="BO46" i="6"/>
  <c r="BK46" i="6"/>
  <c r="BG46" i="6"/>
  <c r="BC46" i="6"/>
  <c r="AY46" i="6"/>
  <c r="AU46" i="6"/>
  <c r="AQ46" i="6"/>
  <c r="AM46" i="6"/>
  <c r="AI46" i="6"/>
  <c r="AD46" i="6"/>
  <c r="Z46" i="6"/>
  <c r="V46" i="6"/>
  <c r="R46" i="6"/>
  <c r="N46" i="6"/>
  <c r="J46" i="6"/>
  <c r="F46" i="6"/>
  <c r="DR46" i="6"/>
  <c r="DN46" i="6"/>
  <c r="DJ46" i="6"/>
  <c r="DF46" i="6"/>
  <c r="DB46" i="6"/>
  <c r="CX46" i="6"/>
  <c r="CT46" i="6"/>
  <c r="CP46" i="6"/>
  <c r="CL46" i="6"/>
  <c r="CH46" i="6"/>
  <c r="CD46" i="6"/>
  <c r="BZ46" i="6"/>
  <c r="BV46" i="6"/>
  <c r="BR46" i="6"/>
  <c r="BN46" i="6"/>
  <c r="BJ46" i="6"/>
  <c r="BF46" i="6"/>
  <c r="BB46" i="6"/>
  <c r="AX46" i="6"/>
  <c r="AT46" i="6"/>
  <c r="AP46" i="6"/>
  <c r="AL46" i="6"/>
  <c r="AG46" i="6"/>
  <c r="AC46" i="6"/>
  <c r="Y46" i="6"/>
  <c r="U46" i="6"/>
  <c r="Q46" i="6"/>
  <c r="M46" i="6"/>
  <c r="I46" i="6"/>
  <c r="E46" i="6"/>
  <c r="D46" i="6"/>
  <c r="DJ131" i="6"/>
  <c r="CT131" i="6"/>
  <c r="CD131" i="6"/>
  <c r="BN131" i="6"/>
  <c r="AX131" i="6"/>
  <c r="AG131" i="6"/>
  <c r="Q131" i="6"/>
  <c r="DU131" i="6"/>
  <c r="DE131" i="6"/>
  <c r="CO131" i="6"/>
  <c r="BY131" i="6"/>
  <c r="BI131" i="6"/>
  <c r="AS131" i="6"/>
  <c r="AB131" i="6"/>
  <c r="L131" i="6"/>
  <c r="DP131" i="6"/>
  <c r="CZ131" i="6"/>
  <c r="CJ131" i="6"/>
  <c r="BT131" i="6"/>
  <c r="BD131" i="6"/>
  <c r="AN131" i="6"/>
  <c r="W131" i="6"/>
  <c r="G131" i="6"/>
  <c r="DG131" i="6"/>
  <c r="CQ131" i="6"/>
  <c r="CA131" i="6"/>
  <c r="BK131" i="6"/>
  <c r="AU131" i="6"/>
  <c r="AD131" i="6"/>
  <c r="N131" i="6"/>
  <c r="DF131" i="6"/>
  <c r="CP131" i="6"/>
  <c r="BZ131" i="6"/>
  <c r="BJ131" i="6"/>
  <c r="AT131" i="6"/>
  <c r="AC131" i="6"/>
  <c r="M131" i="6"/>
  <c r="DQ131" i="6"/>
  <c r="DA131" i="6"/>
  <c r="CK131" i="6"/>
  <c r="BU131" i="6"/>
  <c r="BE131" i="6"/>
  <c r="AO131" i="6"/>
  <c r="X131" i="6"/>
  <c r="H131" i="6"/>
  <c r="DL131" i="6"/>
  <c r="CV131" i="6"/>
  <c r="CF131" i="6"/>
  <c r="BP131" i="6"/>
  <c r="AZ131" i="6"/>
  <c r="AJ131" i="6"/>
  <c r="S131" i="6"/>
  <c r="DS131" i="6"/>
  <c r="DC131" i="6"/>
  <c r="CM131" i="6"/>
  <c r="BW131" i="6"/>
  <c r="BG131" i="6"/>
  <c r="AQ131" i="6"/>
  <c r="Z131" i="6"/>
  <c r="J131" i="6"/>
  <c r="DR131" i="6"/>
  <c r="DB131" i="6"/>
  <c r="CL131" i="6"/>
  <c r="BV131" i="6"/>
  <c r="BF131" i="6"/>
  <c r="AP131" i="6"/>
  <c r="Y131" i="6"/>
  <c r="I131" i="6"/>
  <c r="DM131" i="6"/>
  <c r="CW131" i="6"/>
  <c r="CG131" i="6"/>
  <c r="BQ131" i="6"/>
  <c r="BA131" i="6"/>
  <c r="AK131" i="6"/>
  <c r="T131" i="6"/>
  <c r="D131" i="6"/>
  <c r="DH131" i="6"/>
  <c r="CR131" i="6"/>
  <c r="CB131" i="6"/>
  <c r="BL131" i="6"/>
  <c r="AV131" i="6"/>
  <c r="AE131" i="6"/>
  <c r="O131" i="6"/>
  <c r="DO131" i="6"/>
  <c r="CY131" i="6"/>
  <c r="CI131" i="6"/>
  <c r="BS131" i="6"/>
  <c r="BC131" i="6"/>
  <c r="AM131" i="6"/>
  <c r="V131" i="6"/>
  <c r="F131" i="6"/>
  <c r="DN131" i="6"/>
  <c r="CX131" i="6"/>
  <c r="CH131" i="6"/>
  <c r="BR131" i="6"/>
  <c r="BB131" i="6"/>
  <c r="AL131" i="6"/>
  <c r="U131" i="6"/>
  <c r="E131" i="6"/>
  <c r="DI131" i="6"/>
  <c r="CS131" i="6"/>
  <c r="CC131" i="6"/>
  <c r="BM131" i="6"/>
  <c r="AW131" i="6"/>
  <c r="AF131" i="6"/>
  <c r="P131" i="6"/>
  <c r="DT131" i="6"/>
  <c r="DD131" i="6"/>
  <c r="CN131" i="6"/>
  <c r="BX131" i="6"/>
  <c r="BH131" i="6"/>
  <c r="AR131" i="6"/>
  <c r="AA131" i="6"/>
  <c r="K131" i="6"/>
  <c r="DK131" i="6"/>
  <c r="CU131" i="6"/>
  <c r="CE131" i="6"/>
  <c r="BO131" i="6"/>
  <c r="AY131" i="6"/>
  <c r="AI131" i="6"/>
  <c r="R131" i="6"/>
  <c r="DU50" i="6"/>
  <c r="DQ50" i="6"/>
  <c r="DM50" i="6"/>
  <c r="DI50" i="6"/>
  <c r="DE50" i="6"/>
  <c r="DA50" i="6"/>
  <c r="CW50" i="6"/>
  <c r="CS50" i="6"/>
  <c r="CO50" i="6"/>
  <c r="CK50" i="6"/>
  <c r="CG50" i="6"/>
  <c r="CC50" i="6"/>
  <c r="BY50" i="6"/>
  <c r="BU50" i="6"/>
  <c r="BQ50" i="6"/>
  <c r="BM50" i="6"/>
  <c r="BI50" i="6"/>
  <c r="BE50" i="6"/>
  <c r="BA50" i="6"/>
  <c r="AW50" i="6"/>
  <c r="AS50" i="6"/>
  <c r="AO50" i="6"/>
  <c r="AK50" i="6"/>
  <c r="AF50" i="6"/>
  <c r="AB50" i="6"/>
  <c r="X50" i="6"/>
  <c r="T50" i="6"/>
  <c r="P50" i="6"/>
  <c r="L50" i="6"/>
  <c r="H50" i="6"/>
  <c r="DT50" i="6"/>
  <c r="DP50" i="6"/>
  <c r="DL50" i="6"/>
  <c r="DH50" i="6"/>
  <c r="DD50" i="6"/>
  <c r="CZ50" i="6"/>
  <c r="CV50" i="6"/>
  <c r="CR50" i="6"/>
  <c r="CN50" i="6"/>
  <c r="CJ50" i="6"/>
  <c r="CF50" i="6"/>
  <c r="CB50" i="6"/>
  <c r="BX50" i="6"/>
  <c r="BT50" i="6"/>
  <c r="BP50" i="6"/>
  <c r="BL50" i="6"/>
  <c r="BH50" i="6"/>
  <c r="BD50" i="6"/>
  <c r="AZ50" i="6"/>
  <c r="AV50" i="6"/>
  <c r="AR50" i="6"/>
  <c r="AN50" i="6"/>
  <c r="AJ50" i="6"/>
  <c r="AE50" i="6"/>
  <c r="AA50" i="6"/>
  <c r="W50" i="6"/>
  <c r="S50" i="6"/>
  <c r="O50" i="6"/>
  <c r="K50" i="6"/>
  <c r="G50" i="6"/>
  <c r="DS50" i="6"/>
  <c r="DO50" i="6"/>
  <c r="DK50" i="6"/>
  <c r="DG50" i="6"/>
  <c r="DC50" i="6"/>
  <c r="CY50" i="6"/>
  <c r="CU50" i="6"/>
  <c r="CQ50" i="6"/>
  <c r="CM50" i="6"/>
  <c r="CI50" i="6"/>
  <c r="CE50" i="6"/>
  <c r="CA50" i="6"/>
  <c r="BW50" i="6"/>
  <c r="BS50" i="6"/>
  <c r="BO50" i="6"/>
  <c r="BK50" i="6"/>
  <c r="BG50" i="6"/>
  <c r="BC50" i="6"/>
  <c r="AY50" i="6"/>
  <c r="AU50" i="6"/>
  <c r="AQ50" i="6"/>
  <c r="AM50" i="6"/>
  <c r="AI50" i="6"/>
  <c r="AD50" i="6"/>
  <c r="Z50" i="6"/>
  <c r="V50" i="6"/>
  <c r="R50" i="6"/>
  <c r="N50" i="6"/>
  <c r="J50" i="6"/>
  <c r="F50" i="6"/>
  <c r="DR50" i="6"/>
  <c r="DN50" i="6"/>
  <c r="DJ50" i="6"/>
  <c r="DF50" i="6"/>
  <c r="DB50" i="6"/>
  <c r="CX50" i="6"/>
  <c r="CT50" i="6"/>
  <c r="CP50" i="6"/>
  <c r="CL50" i="6"/>
  <c r="CH50" i="6"/>
  <c r="CD50" i="6"/>
  <c r="BZ50" i="6"/>
  <c r="BV50" i="6"/>
  <c r="BR50" i="6"/>
  <c r="BN50" i="6"/>
  <c r="BJ50" i="6"/>
  <c r="BF50" i="6"/>
  <c r="BB50" i="6"/>
  <c r="AX50" i="6"/>
  <c r="AT50" i="6"/>
  <c r="AP50" i="6"/>
  <c r="AL50" i="6"/>
  <c r="AG50" i="6"/>
  <c r="AC50" i="6"/>
  <c r="Y50" i="6"/>
  <c r="U50" i="6"/>
  <c r="Q50" i="6"/>
  <c r="M50" i="6"/>
  <c r="I50" i="6"/>
  <c r="E50" i="6"/>
  <c r="D50" i="6"/>
  <c r="DJ115" i="6"/>
  <c r="CT115" i="6"/>
  <c r="CD115" i="6"/>
  <c r="BN115" i="6"/>
  <c r="AX115" i="6"/>
  <c r="AG115" i="6"/>
  <c r="Q115" i="6"/>
  <c r="DU115" i="6"/>
  <c r="DE115" i="6"/>
  <c r="CO115" i="6"/>
  <c r="BY115" i="6"/>
  <c r="BI115" i="6"/>
  <c r="AS115" i="6"/>
  <c r="AB115" i="6"/>
  <c r="L115" i="6"/>
  <c r="DP115" i="6"/>
  <c r="CZ115" i="6"/>
  <c r="CJ115" i="6"/>
  <c r="BT115" i="6"/>
  <c r="BD115" i="6"/>
  <c r="AN115" i="6"/>
  <c r="W115" i="6"/>
  <c r="G115" i="6"/>
  <c r="DG115" i="6"/>
  <c r="CQ115" i="6"/>
  <c r="CA115" i="6"/>
  <c r="BK115" i="6"/>
  <c r="AU115" i="6"/>
  <c r="AD115" i="6"/>
  <c r="N115" i="6"/>
  <c r="DF115" i="6"/>
  <c r="CP115" i="6"/>
  <c r="BZ115" i="6"/>
  <c r="BJ115" i="6"/>
  <c r="AT115" i="6"/>
  <c r="AC115" i="6"/>
  <c r="M115" i="6"/>
  <c r="DQ115" i="6"/>
  <c r="DA115" i="6"/>
  <c r="CK115" i="6"/>
  <c r="BU115" i="6"/>
  <c r="BE115" i="6"/>
  <c r="AO115" i="6"/>
  <c r="X115" i="6"/>
  <c r="H115" i="6"/>
  <c r="DL115" i="6"/>
  <c r="CV115" i="6"/>
  <c r="CF115" i="6"/>
  <c r="BP115" i="6"/>
  <c r="AZ115" i="6"/>
  <c r="AJ115" i="6"/>
  <c r="S115" i="6"/>
  <c r="DS115" i="6"/>
  <c r="DC115" i="6"/>
  <c r="CM115" i="6"/>
  <c r="BW115" i="6"/>
  <c r="BG115" i="6"/>
  <c r="AQ115" i="6"/>
  <c r="Z115" i="6"/>
  <c r="J115" i="6"/>
  <c r="DR115" i="6"/>
  <c r="DB115" i="6"/>
  <c r="CL115" i="6"/>
  <c r="BV115" i="6"/>
  <c r="BF115" i="6"/>
  <c r="AP115" i="6"/>
  <c r="Y115" i="6"/>
  <c r="I115" i="6"/>
  <c r="DM115" i="6"/>
  <c r="CW115" i="6"/>
  <c r="CG115" i="6"/>
  <c r="BQ115" i="6"/>
  <c r="BA115" i="6"/>
  <c r="AK115" i="6"/>
  <c r="T115" i="6"/>
  <c r="D115" i="6"/>
  <c r="DH115" i="6"/>
  <c r="CR115" i="6"/>
  <c r="CB115" i="6"/>
  <c r="BL115" i="6"/>
  <c r="AV115" i="6"/>
  <c r="AE115" i="6"/>
  <c r="O115" i="6"/>
  <c r="DO115" i="6"/>
  <c r="CY115" i="6"/>
  <c r="CI115" i="6"/>
  <c r="BS115" i="6"/>
  <c r="BC115" i="6"/>
  <c r="AM115" i="6"/>
  <c r="V115" i="6"/>
  <c r="F115" i="6"/>
  <c r="DN115" i="6"/>
  <c r="CX115" i="6"/>
  <c r="CH115" i="6"/>
  <c r="BR115" i="6"/>
  <c r="BB115" i="6"/>
  <c r="AL115" i="6"/>
  <c r="U115" i="6"/>
  <c r="E115" i="6"/>
  <c r="DI115" i="6"/>
  <c r="CS115" i="6"/>
  <c r="CC115" i="6"/>
  <c r="BM115" i="6"/>
  <c r="AW115" i="6"/>
  <c r="AF115" i="6"/>
  <c r="P115" i="6"/>
  <c r="DT115" i="6"/>
  <c r="DD115" i="6"/>
  <c r="CN115" i="6"/>
  <c r="BX115" i="6"/>
  <c r="BH115" i="6"/>
  <c r="AR115" i="6"/>
  <c r="AA115" i="6"/>
  <c r="K115" i="6"/>
  <c r="DK115" i="6"/>
  <c r="CU115" i="6"/>
  <c r="CE115" i="6"/>
  <c r="BO115" i="6"/>
  <c r="AY115" i="6"/>
  <c r="AI115" i="6"/>
  <c r="R115" i="6"/>
  <c r="DS34" i="6"/>
  <c r="DO34" i="6"/>
  <c r="DK34" i="6"/>
  <c r="DG34" i="6"/>
  <c r="DC34" i="6"/>
  <c r="CY34" i="6"/>
  <c r="CU34" i="6"/>
  <c r="CQ34" i="6"/>
  <c r="CM34" i="6"/>
  <c r="CI34" i="6"/>
  <c r="CE34" i="6"/>
  <c r="CA34" i="6"/>
  <c r="BW34" i="6"/>
  <c r="BS34" i="6"/>
  <c r="BO34" i="6"/>
  <c r="BK34" i="6"/>
  <c r="BG34" i="6"/>
  <c r="BC34" i="6"/>
  <c r="AY34" i="6"/>
  <c r="AU34" i="6"/>
  <c r="AQ34" i="6"/>
  <c r="AM34" i="6"/>
  <c r="AI34" i="6"/>
  <c r="AD34" i="6"/>
  <c r="Z34" i="6"/>
  <c r="V34" i="6"/>
  <c r="R34" i="6"/>
  <c r="N34" i="6"/>
  <c r="J34" i="6"/>
  <c r="F34" i="6"/>
  <c r="DR34" i="6"/>
  <c r="DN34" i="6"/>
  <c r="DJ34" i="6"/>
  <c r="DF34" i="6"/>
  <c r="DB34" i="6"/>
  <c r="CX34" i="6"/>
  <c r="CT34" i="6"/>
  <c r="CP34" i="6"/>
  <c r="CL34" i="6"/>
  <c r="CH34" i="6"/>
  <c r="CD34" i="6"/>
  <c r="BZ34" i="6"/>
  <c r="BV34" i="6"/>
  <c r="BR34" i="6"/>
  <c r="BN34" i="6"/>
  <c r="BJ34" i="6"/>
  <c r="BF34" i="6"/>
  <c r="BB34" i="6"/>
  <c r="AX34" i="6"/>
  <c r="AT34" i="6"/>
  <c r="AP34" i="6"/>
  <c r="AL34" i="6"/>
  <c r="AG34" i="6"/>
  <c r="AC34" i="6"/>
  <c r="Y34" i="6"/>
  <c r="U34" i="6"/>
  <c r="Q34" i="6"/>
  <c r="M34" i="6"/>
  <c r="I34" i="6"/>
  <c r="E34" i="6"/>
  <c r="D34" i="6"/>
  <c r="DU34" i="6"/>
  <c r="DQ34" i="6"/>
  <c r="DM34" i="6"/>
  <c r="DI34" i="6"/>
  <c r="DE34" i="6"/>
  <c r="DA34" i="6"/>
  <c r="CW34" i="6"/>
  <c r="CS34" i="6"/>
  <c r="CO34" i="6"/>
  <c r="CK34" i="6"/>
  <c r="CG34" i="6"/>
  <c r="CC34" i="6"/>
  <c r="BY34" i="6"/>
  <c r="BU34" i="6"/>
  <c r="BQ34" i="6"/>
  <c r="BM34" i="6"/>
  <c r="BI34" i="6"/>
  <c r="BE34" i="6"/>
  <c r="BA34" i="6"/>
  <c r="AW34" i="6"/>
  <c r="AS34" i="6"/>
  <c r="AO34" i="6"/>
  <c r="AK34" i="6"/>
  <c r="AF34" i="6"/>
  <c r="AB34" i="6"/>
  <c r="X34" i="6"/>
  <c r="T34" i="6"/>
  <c r="P34" i="6"/>
  <c r="L34" i="6"/>
  <c r="H34" i="6"/>
  <c r="DT34" i="6"/>
  <c r="DP34" i="6"/>
  <c r="DL34" i="6"/>
  <c r="DH34" i="6"/>
  <c r="DD34" i="6"/>
  <c r="CZ34" i="6"/>
  <c r="CV34" i="6"/>
  <c r="CR34" i="6"/>
  <c r="CN34" i="6"/>
  <c r="CJ34" i="6"/>
  <c r="CF34" i="6"/>
  <c r="CB34" i="6"/>
  <c r="BX34" i="6"/>
  <c r="BT34" i="6"/>
  <c r="BP34" i="6"/>
  <c r="BL34" i="6"/>
  <c r="BH34" i="6"/>
  <c r="BD34" i="6"/>
  <c r="AZ34" i="6"/>
  <c r="AV34" i="6"/>
  <c r="AR34" i="6"/>
  <c r="AN34" i="6"/>
  <c r="AJ34" i="6"/>
  <c r="AE34" i="6"/>
  <c r="AA34" i="6"/>
  <c r="W34" i="6"/>
  <c r="S34" i="6"/>
  <c r="O34" i="6"/>
  <c r="K34" i="6"/>
  <c r="G34" i="6"/>
  <c r="DU66" i="6"/>
  <c r="DQ66" i="6"/>
  <c r="DM66" i="6"/>
  <c r="DI66" i="6"/>
  <c r="DE66" i="6"/>
  <c r="DA66" i="6"/>
  <c r="CW66" i="6"/>
  <c r="CS66" i="6"/>
  <c r="CO66" i="6"/>
  <c r="CK66" i="6"/>
  <c r="CG66" i="6"/>
  <c r="CC66" i="6"/>
  <c r="BY66" i="6"/>
  <c r="BU66" i="6"/>
  <c r="BQ66" i="6"/>
  <c r="BM66" i="6"/>
  <c r="BI66" i="6"/>
  <c r="BE66" i="6"/>
  <c r="BA66" i="6"/>
  <c r="AW66" i="6"/>
  <c r="AS66" i="6"/>
  <c r="AO66" i="6"/>
  <c r="AK66" i="6"/>
  <c r="AF66" i="6"/>
  <c r="AB66" i="6"/>
  <c r="X66" i="6"/>
  <c r="T66" i="6"/>
  <c r="P66" i="6"/>
  <c r="L66" i="6"/>
  <c r="H66" i="6"/>
  <c r="DT66" i="6"/>
  <c r="DP66" i="6"/>
  <c r="DL66" i="6"/>
  <c r="DH66" i="6"/>
  <c r="DD66" i="6"/>
  <c r="CZ66" i="6"/>
  <c r="CV66" i="6"/>
  <c r="CR66" i="6"/>
  <c r="CN66" i="6"/>
  <c r="CJ66" i="6"/>
  <c r="CF66" i="6"/>
  <c r="CB66" i="6"/>
  <c r="BX66" i="6"/>
  <c r="BT66" i="6"/>
  <c r="BP66" i="6"/>
  <c r="BL66" i="6"/>
  <c r="BH66" i="6"/>
  <c r="BD66" i="6"/>
  <c r="AZ66" i="6"/>
  <c r="AV66" i="6"/>
  <c r="AR66" i="6"/>
  <c r="AN66" i="6"/>
  <c r="AJ66" i="6"/>
  <c r="AE66" i="6"/>
  <c r="AA66" i="6"/>
  <c r="W66" i="6"/>
  <c r="S66" i="6"/>
  <c r="O66" i="6"/>
  <c r="K66" i="6"/>
  <c r="G66" i="6"/>
  <c r="DS66" i="6"/>
  <c r="DO66" i="6"/>
  <c r="DK66" i="6"/>
  <c r="DG66" i="6"/>
  <c r="DC66" i="6"/>
  <c r="CY66" i="6"/>
  <c r="CU66" i="6"/>
  <c r="CQ66" i="6"/>
  <c r="CM66" i="6"/>
  <c r="CI66" i="6"/>
  <c r="CE66" i="6"/>
  <c r="CA66" i="6"/>
  <c r="BW66" i="6"/>
  <c r="BS66" i="6"/>
  <c r="BO66" i="6"/>
  <c r="BK66" i="6"/>
  <c r="BG66" i="6"/>
  <c r="BC66" i="6"/>
  <c r="AY66" i="6"/>
  <c r="AU66" i="6"/>
  <c r="AQ66" i="6"/>
  <c r="AM66" i="6"/>
  <c r="AI66" i="6"/>
  <c r="AD66" i="6"/>
  <c r="Z66" i="6"/>
  <c r="V66" i="6"/>
  <c r="R66" i="6"/>
  <c r="N66" i="6"/>
  <c r="J66" i="6"/>
  <c r="F66" i="6"/>
  <c r="DR66" i="6"/>
  <c r="DN66" i="6"/>
  <c r="DJ66" i="6"/>
  <c r="DF66" i="6"/>
  <c r="DB66" i="6"/>
  <c r="CX66" i="6"/>
  <c r="CT66" i="6"/>
  <c r="CP66" i="6"/>
  <c r="CL66" i="6"/>
  <c r="CH66" i="6"/>
  <c r="CD66" i="6"/>
  <c r="BZ66" i="6"/>
  <c r="BV66" i="6"/>
  <c r="BR66" i="6"/>
  <c r="BN66" i="6"/>
  <c r="BJ66" i="6"/>
  <c r="BF66" i="6"/>
  <c r="BB66" i="6"/>
  <c r="AX66" i="6"/>
  <c r="AT66" i="6"/>
  <c r="AP66" i="6"/>
  <c r="AL66" i="6"/>
  <c r="AG66" i="6"/>
  <c r="AC66" i="6"/>
  <c r="Y66" i="6"/>
  <c r="U66" i="6"/>
  <c r="Q66" i="6"/>
  <c r="M66" i="6"/>
  <c r="I66" i="6"/>
  <c r="E66" i="6"/>
  <c r="D66" i="6"/>
  <c r="DJ123" i="6"/>
  <c r="CT123" i="6"/>
  <c r="CD123" i="6"/>
  <c r="BN123" i="6"/>
  <c r="AX123" i="6"/>
  <c r="AG123" i="6"/>
  <c r="Q123" i="6"/>
  <c r="DU123" i="6"/>
  <c r="DE123" i="6"/>
  <c r="CO123" i="6"/>
  <c r="BY123" i="6"/>
  <c r="BI123" i="6"/>
  <c r="AS123" i="6"/>
  <c r="AB123" i="6"/>
  <c r="L123" i="6"/>
  <c r="DP123" i="6"/>
  <c r="CZ123" i="6"/>
  <c r="CJ123" i="6"/>
  <c r="BT123" i="6"/>
  <c r="BD123" i="6"/>
  <c r="AN123" i="6"/>
  <c r="W123" i="6"/>
  <c r="G123" i="6"/>
  <c r="DG123" i="6"/>
  <c r="CQ123" i="6"/>
  <c r="CA123" i="6"/>
  <c r="BK123" i="6"/>
  <c r="AU123" i="6"/>
  <c r="AD123" i="6"/>
  <c r="N123" i="6"/>
  <c r="DF123" i="6"/>
  <c r="CP123" i="6"/>
  <c r="BZ123" i="6"/>
  <c r="BJ123" i="6"/>
  <c r="AT123" i="6"/>
  <c r="AC123" i="6"/>
  <c r="M123" i="6"/>
  <c r="DQ123" i="6"/>
  <c r="DA123" i="6"/>
  <c r="CK123" i="6"/>
  <c r="BU123" i="6"/>
  <c r="BE123" i="6"/>
  <c r="AO123" i="6"/>
  <c r="X123" i="6"/>
  <c r="H123" i="6"/>
  <c r="DL123" i="6"/>
  <c r="CV123" i="6"/>
  <c r="CF123" i="6"/>
  <c r="BP123" i="6"/>
  <c r="AZ123" i="6"/>
  <c r="AJ123" i="6"/>
  <c r="S123" i="6"/>
  <c r="DS123" i="6"/>
  <c r="DC123" i="6"/>
  <c r="CM123" i="6"/>
  <c r="BW123" i="6"/>
  <c r="BG123" i="6"/>
  <c r="AQ123" i="6"/>
  <c r="Z123" i="6"/>
  <c r="J123" i="6"/>
  <c r="DR123" i="6"/>
  <c r="DB123" i="6"/>
  <c r="CL123" i="6"/>
  <c r="BV123" i="6"/>
  <c r="BF123" i="6"/>
  <c r="AP123" i="6"/>
  <c r="Y123" i="6"/>
  <c r="I123" i="6"/>
  <c r="DM123" i="6"/>
  <c r="CW123" i="6"/>
  <c r="CG123" i="6"/>
  <c r="BQ123" i="6"/>
  <c r="BA123" i="6"/>
  <c r="AK123" i="6"/>
  <c r="T123" i="6"/>
  <c r="D123" i="6"/>
  <c r="DH123" i="6"/>
  <c r="CR123" i="6"/>
  <c r="CB123" i="6"/>
  <c r="BL123" i="6"/>
  <c r="AV123" i="6"/>
  <c r="AE123" i="6"/>
  <c r="O123" i="6"/>
  <c r="DO123" i="6"/>
  <c r="CY123" i="6"/>
  <c r="CI123" i="6"/>
  <c r="BS123" i="6"/>
  <c r="BC123" i="6"/>
  <c r="AM123" i="6"/>
  <c r="V123" i="6"/>
  <c r="F123" i="6"/>
  <c r="DN123" i="6"/>
  <c r="CX123" i="6"/>
  <c r="CH123" i="6"/>
  <c r="BR123" i="6"/>
  <c r="BB123" i="6"/>
  <c r="AL123" i="6"/>
  <c r="U123" i="6"/>
  <c r="E123" i="6"/>
  <c r="DI123" i="6"/>
  <c r="CS123" i="6"/>
  <c r="CC123" i="6"/>
  <c r="BM123" i="6"/>
  <c r="AW123" i="6"/>
  <c r="AF123" i="6"/>
  <c r="P123" i="6"/>
  <c r="DT123" i="6"/>
  <c r="DD123" i="6"/>
  <c r="CN123" i="6"/>
  <c r="BX123" i="6"/>
  <c r="BH123" i="6"/>
  <c r="AR123" i="6"/>
  <c r="AA123" i="6"/>
  <c r="K123" i="6"/>
  <c r="DK123" i="6"/>
  <c r="CU123" i="6"/>
  <c r="CE123" i="6"/>
  <c r="BO123" i="6"/>
  <c r="AY123" i="6"/>
  <c r="AI123" i="6"/>
  <c r="R123" i="6"/>
  <c r="DQ145" i="6"/>
  <c r="DA145" i="6"/>
  <c r="CK145" i="6"/>
  <c r="BU145" i="6"/>
  <c r="BE145" i="6"/>
  <c r="AO145" i="6"/>
  <c r="X145" i="6"/>
  <c r="H145" i="6"/>
  <c r="DL145" i="6"/>
  <c r="CV145" i="6"/>
  <c r="CF145" i="6"/>
  <c r="BP145" i="6"/>
  <c r="AZ145" i="6"/>
  <c r="AJ145" i="6"/>
  <c r="S145" i="6"/>
  <c r="DS145" i="6"/>
  <c r="DC145" i="6"/>
  <c r="CM145" i="6"/>
  <c r="BW145" i="6"/>
  <c r="BG145" i="6"/>
  <c r="AQ145" i="6"/>
  <c r="Z145" i="6"/>
  <c r="J145" i="6"/>
  <c r="DJ145" i="6"/>
  <c r="CT145" i="6"/>
  <c r="CD145" i="6"/>
  <c r="BN145" i="6"/>
  <c r="AX145" i="6"/>
  <c r="AG145" i="6"/>
  <c r="Q145" i="6"/>
  <c r="DM145" i="6"/>
  <c r="CW145" i="6"/>
  <c r="CG145" i="6"/>
  <c r="BQ145" i="6"/>
  <c r="BA145" i="6"/>
  <c r="AK145" i="6"/>
  <c r="T145" i="6"/>
  <c r="D145" i="6"/>
  <c r="DH145" i="6"/>
  <c r="CR145" i="6"/>
  <c r="CB145" i="6"/>
  <c r="BL145" i="6"/>
  <c r="AV145" i="6"/>
  <c r="AE145" i="6"/>
  <c r="O145" i="6"/>
  <c r="DO145" i="6"/>
  <c r="CY145" i="6"/>
  <c r="CI145" i="6"/>
  <c r="BS145" i="6"/>
  <c r="BC145" i="6"/>
  <c r="AM145" i="6"/>
  <c r="V145" i="6"/>
  <c r="F145" i="6"/>
  <c r="DF145" i="6"/>
  <c r="CP145" i="6"/>
  <c r="BZ145" i="6"/>
  <c r="BJ145" i="6"/>
  <c r="AT145" i="6"/>
  <c r="AC145" i="6"/>
  <c r="M145" i="6"/>
  <c r="DI145" i="6"/>
  <c r="CS145" i="6"/>
  <c r="CC145" i="6"/>
  <c r="BM145" i="6"/>
  <c r="AW145" i="6"/>
  <c r="AF145" i="6"/>
  <c r="P145" i="6"/>
  <c r="DT145" i="6"/>
  <c r="DD145" i="6"/>
  <c r="CN145" i="6"/>
  <c r="BX145" i="6"/>
  <c r="BH145" i="6"/>
  <c r="AR145" i="6"/>
  <c r="AA145" i="6"/>
  <c r="K145" i="6"/>
  <c r="DK145" i="6"/>
  <c r="CU145" i="6"/>
  <c r="CE145" i="6"/>
  <c r="BO145" i="6"/>
  <c r="AY145" i="6"/>
  <c r="AI145" i="6"/>
  <c r="R145" i="6"/>
  <c r="DR145" i="6"/>
  <c r="DB145" i="6"/>
  <c r="CL145" i="6"/>
  <c r="BV145" i="6"/>
  <c r="BF145" i="6"/>
  <c r="AP145" i="6"/>
  <c r="Y145" i="6"/>
  <c r="I145" i="6"/>
  <c r="DU145" i="6"/>
  <c r="DE145" i="6"/>
  <c r="CO145" i="6"/>
  <c r="BY145" i="6"/>
  <c r="BI145" i="6"/>
  <c r="AS145" i="6"/>
  <c r="AB145" i="6"/>
  <c r="L145" i="6"/>
  <c r="DP145" i="6"/>
  <c r="CZ145" i="6"/>
  <c r="CJ145" i="6"/>
  <c r="BT145" i="6"/>
  <c r="BD145" i="6"/>
  <c r="AN145" i="6"/>
  <c r="W145" i="6"/>
  <c r="G145" i="6"/>
  <c r="DG145" i="6"/>
  <c r="CQ145" i="6"/>
  <c r="CA145" i="6"/>
  <c r="BK145" i="6"/>
  <c r="AU145" i="6"/>
  <c r="AD145" i="6"/>
  <c r="N145" i="6"/>
  <c r="DN145" i="6"/>
  <c r="CX145" i="6"/>
  <c r="CH145" i="6"/>
  <c r="BR145" i="6"/>
  <c r="BB145" i="6"/>
  <c r="AL145" i="6"/>
  <c r="U145" i="6"/>
  <c r="E145" i="6"/>
  <c r="DU42" i="6"/>
  <c r="DQ42" i="6"/>
  <c r="DM42" i="6"/>
  <c r="DI42" i="6"/>
  <c r="DE42" i="6"/>
  <c r="DA42" i="6"/>
  <c r="CW42" i="6"/>
  <c r="CS42" i="6"/>
  <c r="CO42" i="6"/>
  <c r="CK42" i="6"/>
  <c r="CG42" i="6"/>
  <c r="CC42" i="6"/>
  <c r="BY42" i="6"/>
  <c r="BU42" i="6"/>
  <c r="BQ42" i="6"/>
  <c r="BM42" i="6"/>
  <c r="BI42" i="6"/>
  <c r="BE42" i="6"/>
  <c r="BA42" i="6"/>
  <c r="AW42" i="6"/>
  <c r="AS42" i="6"/>
  <c r="AO42" i="6"/>
  <c r="AK42" i="6"/>
  <c r="AF42" i="6"/>
  <c r="AB42" i="6"/>
  <c r="X42" i="6"/>
  <c r="T42" i="6"/>
  <c r="P42" i="6"/>
  <c r="L42" i="6"/>
  <c r="H42" i="6"/>
  <c r="DT42" i="6"/>
  <c r="DP42" i="6"/>
  <c r="DL42" i="6"/>
  <c r="DH42" i="6"/>
  <c r="DD42" i="6"/>
  <c r="CZ42" i="6"/>
  <c r="CV42" i="6"/>
  <c r="CR42" i="6"/>
  <c r="CN42" i="6"/>
  <c r="CJ42" i="6"/>
  <c r="CF42" i="6"/>
  <c r="CB42" i="6"/>
  <c r="BX42" i="6"/>
  <c r="BT42" i="6"/>
  <c r="BP42" i="6"/>
  <c r="BL42" i="6"/>
  <c r="BH42" i="6"/>
  <c r="BD42" i="6"/>
  <c r="AZ42" i="6"/>
  <c r="AV42" i="6"/>
  <c r="AR42" i="6"/>
  <c r="AN42" i="6"/>
  <c r="AJ42" i="6"/>
  <c r="AE42" i="6"/>
  <c r="AA42" i="6"/>
  <c r="W42" i="6"/>
  <c r="S42" i="6"/>
  <c r="O42" i="6"/>
  <c r="K42" i="6"/>
  <c r="G42" i="6"/>
  <c r="DS42" i="6"/>
  <c r="DO42" i="6"/>
  <c r="DK42" i="6"/>
  <c r="DG42" i="6"/>
  <c r="DC42" i="6"/>
  <c r="CY42" i="6"/>
  <c r="CU42" i="6"/>
  <c r="CQ42" i="6"/>
  <c r="CM42" i="6"/>
  <c r="CI42" i="6"/>
  <c r="CE42" i="6"/>
  <c r="CA42" i="6"/>
  <c r="BW42" i="6"/>
  <c r="BS42" i="6"/>
  <c r="BO42" i="6"/>
  <c r="BK42" i="6"/>
  <c r="BG42" i="6"/>
  <c r="BC42" i="6"/>
  <c r="AY42" i="6"/>
  <c r="AU42" i="6"/>
  <c r="AQ42" i="6"/>
  <c r="AM42" i="6"/>
  <c r="AI42" i="6"/>
  <c r="AD42" i="6"/>
  <c r="Z42" i="6"/>
  <c r="V42" i="6"/>
  <c r="R42" i="6"/>
  <c r="N42" i="6"/>
  <c r="J42" i="6"/>
  <c r="F42" i="6"/>
  <c r="DR42" i="6"/>
  <c r="DN42" i="6"/>
  <c r="DJ42" i="6"/>
  <c r="DF42" i="6"/>
  <c r="DB42" i="6"/>
  <c r="CX42" i="6"/>
  <c r="CT42" i="6"/>
  <c r="CP42" i="6"/>
  <c r="CL42" i="6"/>
  <c r="CH42" i="6"/>
  <c r="CD42" i="6"/>
  <c r="BZ42" i="6"/>
  <c r="BV42" i="6"/>
  <c r="BR42" i="6"/>
  <c r="BN42" i="6"/>
  <c r="BJ42" i="6"/>
  <c r="BF42" i="6"/>
  <c r="BB42" i="6"/>
  <c r="AX42" i="6"/>
  <c r="AT42" i="6"/>
  <c r="AP42" i="6"/>
  <c r="AL42" i="6"/>
  <c r="AG42" i="6"/>
  <c r="AC42" i="6"/>
  <c r="Y42" i="6"/>
  <c r="U42" i="6"/>
  <c r="Q42" i="6"/>
  <c r="M42" i="6"/>
  <c r="I42" i="6"/>
  <c r="E42" i="6"/>
  <c r="D42" i="6"/>
  <c r="AA38" i="9" l="1"/>
  <c r="FI20" i="6" s="1"/>
  <c r="AA30" i="9"/>
  <c r="FH52" i="6" s="1"/>
  <c r="AA45" i="9"/>
  <c r="FI48" i="6" s="1"/>
  <c r="AA29" i="9"/>
  <c r="FH48" i="6" s="1"/>
  <c r="AA36" i="9"/>
  <c r="FI12" i="6" s="1"/>
  <c r="AA35" i="9"/>
  <c r="FH72" i="6" s="1"/>
  <c r="AA44" i="9"/>
  <c r="FI44" i="6" s="1"/>
  <c r="AA24" i="9"/>
  <c r="FH28" i="6" s="1"/>
  <c r="AA26" i="9"/>
  <c r="FH36" i="6" s="1"/>
  <c r="AA27" i="9"/>
  <c r="FH40" i="6" s="1"/>
  <c r="AA42" i="9"/>
  <c r="FI36" i="6" s="1"/>
  <c r="AA25" i="9"/>
  <c r="FH32" i="6" s="1"/>
  <c r="AA32" i="9"/>
  <c r="FH60" i="6" s="1"/>
  <c r="AA23" i="9"/>
  <c r="FH24" i="6" s="1"/>
  <c r="AA40" i="9"/>
  <c r="FI28" i="6" s="1"/>
  <c r="AA33" i="9"/>
  <c r="FH64" i="6" s="1"/>
  <c r="AA41" i="9"/>
  <c r="FI32" i="6" s="1"/>
  <c r="AA34" i="9"/>
  <c r="FH68" i="6" s="1"/>
  <c r="AA39" i="9"/>
  <c r="FI24" i="6" s="1"/>
  <c r="AA21" i="9" l="1"/>
  <c r="FH16" i="6" s="1"/>
  <c r="AA148" i="9"/>
  <c r="AA140" i="9"/>
  <c r="AA132" i="9"/>
  <c r="AA124" i="9"/>
  <c r="AA147" i="9"/>
  <c r="AA139" i="9"/>
  <c r="AA131" i="9"/>
  <c r="AA123" i="9"/>
  <c r="AA146" i="9"/>
  <c r="AA138" i="9"/>
  <c r="AA130" i="9"/>
  <c r="AA122" i="9"/>
  <c r="AA145" i="9"/>
  <c r="AA137" i="9"/>
  <c r="AA129" i="9"/>
  <c r="AA121" i="9"/>
  <c r="AA144" i="9"/>
  <c r="AA136" i="9"/>
  <c r="AA128" i="9"/>
  <c r="AA143" i="9"/>
  <c r="AA135" i="9"/>
  <c r="AA127" i="9"/>
  <c r="AA150" i="9"/>
  <c r="AA142" i="9"/>
  <c r="AA134" i="9"/>
  <c r="AA126" i="9"/>
  <c r="AA149" i="9"/>
  <c r="AA141" i="9"/>
  <c r="AA133" i="9"/>
  <c r="AA125" i="9"/>
  <c r="AA8" i="9"/>
  <c r="FG28" i="6" s="1"/>
  <c r="AA106" i="9"/>
  <c r="AA19" i="9"/>
  <c r="FG72" i="6" s="1"/>
  <c r="AA15" i="9"/>
  <c r="FG56" i="6" s="1"/>
  <c r="AA11" i="9"/>
  <c r="FG40" i="6" s="1"/>
  <c r="AA103" i="9"/>
  <c r="AA107" i="9"/>
  <c r="AA111" i="9"/>
  <c r="AA115" i="9"/>
  <c r="AA110" i="9"/>
  <c r="AA16" i="9"/>
  <c r="FG60" i="6" s="1"/>
  <c r="AA22" i="9"/>
  <c r="FH20" i="6" s="1"/>
  <c r="AA18" i="9"/>
  <c r="FG68" i="6" s="1"/>
  <c r="AA14" i="9"/>
  <c r="FG52" i="6" s="1"/>
  <c r="AA10" i="9"/>
  <c r="FG36" i="6" s="1"/>
  <c r="AA6" i="9"/>
  <c r="FG20" i="6" s="1"/>
  <c r="AA7" i="9"/>
  <c r="FG24" i="6" s="1"/>
  <c r="AA203" i="9"/>
  <c r="AA104" i="9"/>
  <c r="AA108" i="9"/>
  <c r="AA112" i="9"/>
  <c r="AA116" i="9"/>
  <c r="AA20" i="9"/>
  <c r="FH12" i="6" s="1"/>
  <c r="AA12" i="9"/>
  <c r="FG44" i="6" s="1"/>
  <c r="AA114" i="9"/>
  <c r="AA119" i="9"/>
  <c r="AA118" i="9"/>
  <c r="AA120" i="9"/>
  <c r="AA4" i="9"/>
  <c r="FG12" i="6" s="1"/>
  <c r="AA9" i="9"/>
  <c r="FG32" i="6" s="1"/>
  <c r="AA5" i="9"/>
  <c r="FG16" i="6" s="1"/>
  <c r="AA113" i="9"/>
  <c r="AA117" i="9"/>
  <c r="AA17" i="9"/>
  <c r="FG64" i="6" s="1"/>
  <c r="AA105" i="9"/>
  <c r="AA13" i="9"/>
  <c r="FG48" i="6" s="1"/>
  <c r="AA109" i="9"/>
  <c r="AE112" i="9"/>
  <c r="AE29" i="9"/>
  <c r="AE24" i="9"/>
  <c r="AG34" i="9"/>
  <c r="AE27" i="9"/>
  <c r="AG25" i="9"/>
  <c r="AG29" i="9"/>
  <c r="AG33" i="9"/>
  <c r="AG41" i="9"/>
  <c r="AG45" i="9"/>
  <c r="AE32" i="9"/>
  <c r="AE36" i="9"/>
  <c r="AE40" i="9"/>
  <c r="AE44" i="9"/>
  <c r="EL44" i="6" s="1"/>
  <c r="AE45" i="9"/>
  <c r="AG32" i="9"/>
  <c r="AG44" i="9"/>
  <c r="EM44" i="6" s="1"/>
  <c r="AE23" i="9"/>
  <c r="AE35" i="9"/>
  <c r="AG26" i="9"/>
  <c r="AG30" i="9"/>
  <c r="AG38" i="9"/>
  <c r="AG42" i="9"/>
  <c r="AE25" i="9"/>
  <c r="AE33" i="9"/>
  <c r="AE41" i="9"/>
  <c r="AG36" i="9"/>
  <c r="AG23" i="9"/>
  <c r="AG27" i="9"/>
  <c r="AG35" i="9"/>
  <c r="AG39" i="9"/>
  <c r="AE26" i="9"/>
  <c r="AE30" i="9"/>
  <c r="AE34" i="9"/>
  <c r="AE38" i="9"/>
  <c r="AE42" i="9"/>
  <c r="AG24" i="9"/>
  <c r="AG40" i="9"/>
  <c r="AE39" i="9"/>
  <c r="GQ44" i="6" l="1"/>
  <c r="FR44" i="6"/>
  <c r="FG89" i="6"/>
  <c r="EQ24" i="6"/>
  <c r="EQ36" i="6"/>
  <c r="EP48" i="6"/>
  <c r="EP44" i="6"/>
  <c r="EP24" i="6"/>
  <c r="EP28" i="6"/>
  <c r="EQ28" i="6"/>
  <c r="EP36" i="6"/>
  <c r="EQ44" i="6"/>
  <c r="EQ48" i="6"/>
  <c r="EP12" i="6"/>
  <c r="EQ12" i="6"/>
  <c r="EM72" i="6"/>
  <c r="EL52" i="6"/>
  <c r="EL64" i="6"/>
  <c r="EL32" i="6"/>
  <c r="EM60" i="6"/>
  <c r="EM48" i="6"/>
  <c r="EM32" i="6"/>
  <c r="EL36" i="6"/>
  <c r="EM64" i="6"/>
  <c r="EM28" i="6"/>
  <c r="EM40" i="6"/>
  <c r="EM52" i="6"/>
  <c r="EL40" i="6"/>
  <c r="EM24" i="6"/>
  <c r="EM36" i="6"/>
  <c r="EM68" i="6"/>
  <c r="EL72" i="6"/>
  <c r="EL60" i="6"/>
  <c r="EL28" i="6"/>
  <c r="EL68" i="6"/>
  <c r="EL24" i="6"/>
  <c r="EL48" i="6"/>
  <c r="EN68" i="6"/>
  <c r="FT68" i="6" s="1"/>
  <c r="ES48" i="6"/>
  <c r="EO52" i="6"/>
  <c r="EN36" i="6"/>
  <c r="EO64" i="6"/>
  <c r="EO36" i="6"/>
  <c r="ES24" i="6"/>
  <c r="EN72" i="6"/>
  <c r="GS72" i="6" s="1"/>
  <c r="EO48" i="6"/>
  <c r="EO72" i="6"/>
  <c r="EN24" i="6"/>
  <c r="EO32" i="6"/>
  <c r="EO40" i="6"/>
  <c r="ES44" i="6"/>
  <c r="EN40" i="6"/>
  <c r="FT40" i="6" s="1"/>
  <c r="EO24" i="6"/>
  <c r="EO60" i="6"/>
  <c r="EO68" i="6"/>
  <c r="EN52" i="6"/>
  <c r="FT52" i="6" s="1"/>
  <c r="ER24" i="6"/>
  <c r="ER48" i="6"/>
  <c r="GW48" i="6" s="1"/>
  <c r="EN28" i="6"/>
  <c r="FT28" i="6" s="1"/>
  <c r="EN60" i="6"/>
  <c r="FT60" i="6" s="1"/>
  <c r="ES28" i="6"/>
  <c r="ER44" i="6"/>
  <c r="EN48" i="6"/>
  <c r="EO28" i="6"/>
  <c r="EN64" i="6"/>
  <c r="ER28" i="6"/>
  <c r="EN32" i="6"/>
  <c r="AE15" i="9"/>
  <c r="AG117" i="9"/>
  <c r="EU68" i="6" s="1"/>
  <c r="AG21" i="9"/>
  <c r="EH4" i="6"/>
  <c r="AE105" i="9"/>
  <c r="ET20" i="6" s="1"/>
  <c r="AE10" i="9"/>
  <c r="AE20" i="9"/>
  <c r="EU105" i="6"/>
  <c r="AE111" i="9"/>
  <c r="AG14" i="9"/>
  <c r="AG17" i="9"/>
  <c r="EM4" i="6"/>
  <c r="AE118" i="9"/>
  <c r="ET72" i="6" s="1"/>
  <c r="AE104" i="9"/>
  <c r="ET16" i="6" s="1"/>
  <c r="AE19" i="9"/>
  <c r="AG8" i="9"/>
  <c r="EW117" i="6"/>
  <c r="EQ95" i="6"/>
  <c r="AG118" i="9"/>
  <c r="EU72" i="6" s="1"/>
  <c r="FC99" i="6"/>
  <c r="FB101" i="6"/>
  <c r="AG111" i="9"/>
  <c r="AE6" i="9"/>
  <c r="AG20" i="9"/>
  <c r="AG109" i="9"/>
  <c r="EU36" i="6" s="1"/>
  <c r="AE103" i="9"/>
  <c r="ET12" i="6" s="1"/>
  <c r="AE116" i="9"/>
  <c r="ET64" i="6" s="1"/>
  <c r="AE14" i="9"/>
  <c r="AE11" i="9"/>
  <c r="AE5" i="9"/>
  <c r="AG16" i="9"/>
  <c r="AE12" i="9"/>
  <c r="EJ113" i="6"/>
  <c r="EN4" i="6"/>
  <c r="EK93" i="6"/>
  <c r="AE203" i="9"/>
  <c r="AG119" i="9"/>
  <c r="EW12" i="6" s="1"/>
  <c r="AE17" i="9"/>
  <c r="AE108" i="9"/>
  <c r="ET32" i="6" s="1"/>
  <c r="AE22" i="9"/>
  <c r="AE110" i="9"/>
  <c r="ET40" i="6" s="1"/>
  <c r="AE114" i="9"/>
  <c r="AG116" i="9"/>
  <c r="EU64" i="6" s="1"/>
  <c r="AG107" i="9"/>
  <c r="AG9" i="9"/>
  <c r="AG10" i="9"/>
  <c r="AE9" i="9"/>
  <c r="AG12" i="9"/>
  <c r="AE16" i="9"/>
  <c r="EI103" i="6"/>
  <c r="EW4" i="6"/>
  <c r="AE120" i="9"/>
  <c r="EV16" i="6" s="1"/>
  <c r="FB99" i="6"/>
  <c r="AE21" i="9"/>
  <c r="EV105" i="6"/>
  <c r="AG103" i="9"/>
  <c r="EU12" i="6" s="1"/>
  <c r="AG22" i="9"/>
  <c r="AG113" i="9"/>
  <c r="EU52" i="6" s="1"/>
  <c r="AE107" i="9"/>
  <c r="AG104" i="9"/>
  <c r="EU16" i="6" s="1"/>
  <c r="AE106" i="9"/>
  <c r="ET24" i="6" s="1"/>
  <c r="AG6" i="9"/>
  <c r="AG18" i="9"/>
  <c r="AG7" i="9"/>
  <c r="AG19" i="9"/>
  <c r="AG5" i="9"/>
  <c r="EJ93" i="6"/>
  <c r="EV125" i="6"/>
  <c r="AE119" i="9"/>
  <c r="EV12" i="6" s="1"/>
  <c r="AG15" i="9"/>
  <c r="EH101" i="6"/>
  <c r="AG108" i="9"/>
  <c r="EU32" i="6" s="1"/>
  <c r="AG110" i="9"/>
  <c r="AE115" i="9"/>
  <c r="ET60" i="6" s="1"/>
  <c r="AG13" i="9"/>
  <c r="AG11" i="9"/>
  <c r="ER89" i="6"/>
  <c r="EU137" i="6"/>
  <c r="EH103" i="6"/>
  <c r="ER4" i="6"/>
  <c r="AG120" i="9"/>
  <c r="EW16" i="6" s="1"/>
  <c r="AG112" i="9"/>
  <c r="EU48" i="6" s="1"/>
  <c r="AE113" i="9"/>
  <c r="ET52" i="6" s="1"/>
  <c r="AE109" i="9"/>
  <c r="ET36" i="6" s="1"/>
  <c r="AG114" i="9"/>
  <c r="AG115" i="9"/>
  <c r="EU60" i="6" s="1"/>
  <c r="AG105" i="9"/>
  <c r="EU20" i="6" s="1"/>
  <c r="AE117" i="9"/>
  <c r="ET68" i="6" s="1"/>
  <c r="AG106" i="9"/>
  <c r="EU24" i="6" s="1"/>
  <c r="AE7" i="9"/>
  <c r="AG4" i="9"/>
  <c r="AE13" i="9"/>
  <c r="AE18" i="9"/>
  <c r="AE8" i="9"/>
  <c r="EW121" i="6"/>
  <c r="ET137" i="6"/>
  <c r="EK105" i="6"/>
  <c r="AG203" i="9"/>
  <c r="EK89" i="6" s="1"/>
  <c r="EQ97" i="6"/>
  <c r="EY20" i="6"/>
  <c r="FC24" i="6"/>
  <c r="EY97" i="6"/>
  <c r="EW56" i="6"/>
  <c r="EV48" i="6"/>
  <c r="EV60" i="6"/>
  <c r="ER113" i="6"/>
  <c r="EV129" i="6"/>
  <c r="EJ109" i="6"/>
  <c r="EV121" i="6"/>
  <c r="ET125" i="6"/>
  <c r="EU133" i="6"/>
  <c r="ES16" i="6"/>
  <c r="EK113" i="6"/>
  <c r="ES93" i="6"/>
  <c r="EP109" i="6"/>
  <c r="EK101" i="6"/>
  <c r="ET133" i="6"/>
  <c r="EP107" i="6"/>
  <c r="EL14" i="6"/>
  <c r="EQ18" i="6"/>
  <c r="EV56" i="6"/>
  <c r="EV52" i="6"/>
  <c r="ET62" i="6"/>
  <c r="EQ32" i="6"/>
  <c r="ER20" i="6"/>
  <c r="EJ105" i="6"/>
  <c r="EP95" i="6"/>
  <c r="EW105" i="6"/>
  <c r="EV137" i="6"/>
  <c r="EQ107" i="6"/>
  <c r="ET139" i="6"/>
  <c r="ET105" i="6"/>
  <c r="ET28" i="6"/>
  <c r="EP20" i="6"/>
  <c r="EV40" i="6"/>
  <c r="EW60" i="6"/>
  <c r="ER12" i="6"/>
  <c r="ES36" i="6"/>
  <c r="ER93" i="6"/>
  <c r="EJ101" i="6"/>
  <c r="ES97" i="6"/>
  <c r="ES113" i="6"/>
  <c r="ES89" i="6"/>
  <c r="EV117" i="6"/>
  <c r="EM91" i="6"/>
  <c r="ES109" i="6"/>
  <c r="EW137" i="6"/>
  <c r="EU117" i="6"/>
  <c r="ET117" i="6"/>
  <c r="EV4" i="6"/>
  <c r="EY4" i="6"/>
  <c r="EJ4" i="6"/>
  <c r="EI4" i="6"/>
  <c r="EL4" i="6"/>
  <c r="EU4" i="6"/>
  <c r="EK4" i="6"/>
  <c r="EO4" i="6"/>
  <c r="AM7" i="6" l="1"/>
  <c r="AB448" i="6"/>
  <c r="Y448" i="6"/>
  <c r="Z448" i="6"/>
  <c r="BG448" i="6"/>
  <c r="CL448" i="6"/>
  <c r="H424" i="6"/>
  <c r="I424" i="6"/>
  <c r="BX416" i="6"/>
  <c r="BW416" i="6"/>
  <c r="AV428" i="6"/>
  <c r="AW428" i="6"/>
  <c r="R428" i="6"/>
  <c r="BK428" i="6"/>
  <c r="BD428" i="6"/>
  <c r="AU428" i="6"/>
  <c r="BX428" i="6"/>
  <c r="S428" i="6"/>
  <c r="M404" i="6"/>
  <c r="N404" i="6"/>
  <c r="DW425" i="6"/>
  <c r="DV424" i="6"/>
  <c r="DW424" i="6"/>
  <c r="DV425" i="6"/>
  <c r="DV410" i="6"/>
  <c r="DW411" i="6"/>
  <c r="DW410" i="6"/>
  <c r="DV411" i="6"/>
  <c r="DW414" i="6"/>
  <c r="DW415" i="6"/>
  <c r="DV415" i="6"/>
  <c r="DV414" i="6"/>
  <c r="DV429" i="6"/>
  <c r="DV428" i="6"/>
  <c r="DW428" i="6"/>
  <c r="DW429" i="6"/>
  <c r="DV449" i="6"/>
  <c r="DV448" i="6"/>
  <c r="DW449" i="6"/>
  <c r="DW448" i="6"/>
  <c r="DW407" i="6"/>
  <c r="DW406" i="6"/>
  <c r="DV407" i="6"/>
  <c r="DV406" i="6"/>
  <c r="DV416" i="6"/>
  <c r="DW416" i="6"/>
  <c r="DW417" i="6"/>
  <c r="DV417" i="6"/>
  <c r="DV418" i="6"/>
  <c r="DW419" i="6"/>
  <c r="DV419" i="6"/>
  <c r="DW418" i="6"/>
  <c r="DW404" i="6"/>
  <c r="DW405" i="6"/>
  <c r="DV405" i="6"/>
  <c r="DV404" i="6"/>
  <c r="AG406" i="6"/>
  <c r="BB406" i="6"/>
  <c r="AO406" i="6"/>
  <c r="DD406" i="6"/>
  <c r="AL406" i="6"/>
  <c r="CZ406" i="6"/>
  <c r="S406" i="6"/>
  <c r="BJ406" i="6"/>
  <c r="M406" i="6"/>
  <c r="AR406" i="6"/>
  <c r="U406" i="6"/>
  <c r="AP406" i="6"/>
  <c r="AC406" i="6"/>
  <c r="CJ406" i="6"/>
  <c r="W406" i="6"/>
  <c r="CG406" i="6"/>
  <c r="DO406" i="6"/>
  <c r="AU406" i="6"/>
  <c r="DG406" i="6"/>
  <c r="CP406" i="6"/>
  <c r="I406" i="6"/>
  <c r="AD406" i="6"/>
  <c r="Q406" i="6"/>
  <c r="BT406" i="6"/>
  <c r="G406" i="6"/>
  <c r="BP406" i="6"/>
  <c r="CU406" i="6"/>
  <c r="AE406" i="6"/>
  <c r="BH406" i="6"/>
  <c r="AQ406" i="6"/>
  <c r="DK406" i="6"/>
  <c r="R406" i="6"/>
  <c r="E406" i="6"/>
  <c r="BD406" i="6"/>
  <c r="DR406" i="6"/>
  <c r="AY406" i="6"/>
  <c r="CE406" i="6"/>
  <c r="N406" i="6"/>
  <c r="L406" i="6"/>
  <c r="BX406" i="6"/>
  <c r="CY406" i="6"/>
  <c r="F406" i="6"/>
  <c r="DE406" i="6"/>
  <c r="AM406" i="6"/>
  <c r="DB406" i="6"/>
  <c r="AJ406" i="6"/>
  <c r="BL406" i="6"/>
  <c r="BW406" i="6"/>
  <c r="DF406" i="6"/>
  <c r="AB406" i="6"/>
  <c r="DM406" i="6"/>
  <c r="CM406" i="6"/>
  <c r="DU406" i="6"/>
  <c r="CN406" i="6"/>
  <c r="X406" i="6"/>
  <c r="CH406" i="6"/>
  <c r="T406" i="6"/>
  <c r="AW406" i="6"/>
  <c r="AA406" i="6"/>
  <c r="BG406" i="6"/>
  <c r="CD406" i="6"/>
  <c r="DA406" i="6"/>
  <c r="CA406" i="6"/>
  <c r="DI406" i="6"/>
  <c r="BU406" i="6"/>
  <c r="H406" i="6"/>
  <c r="BR406" i="6"/>
  <c r="DP406" i="6"/>
  <c r="AH406" i="6"/>
  <c r="BV406" i="6"/>
  <c r="K406" i="6"/>
  <c r="AF406" i="6"/>
  <c r="CO406" i="6"/>
  <c r="DJ406" i="6"/>
  <c r="CW406" i="6"/>
  <c r="BF406" i="6"/>
  <c r="DS406" i="6"/>
  <c r="AZ406" i="6"/>
  <c r="CV406" i="6"/>
  <c r="P406" i="6"/>
  <c r="Z406" i="6"/>
  <c r="CT406" i="6"/>
  <c r="CC406" i="6"/>
  <c r="CX406" i="6"/>
  <c r="CK406" i="6"/>
  <c r="AN406" i="6"/>
  <c r="DC406" i="6"/>
  <c r="AK406" i="6"/>
  <c r="CF406" i="6"/>
  <c r="DN406" i="6"/>
  <c r="BK406" i="6"/>
  <c r="AV406" i="6"/>
  <c r="BQ406" i="6"/>
  <c r="CL406" i="6"/>
  <c r="BY406" i="6"/>
  <c r="Y406" i="6"/>
  <c r="CI406" i="6"/>
  <c r="V406" i="6"/>
  <c r="BO406" i="6"/>
  <c r="DL406" i="6"/>
  <c r="O406" i="6"/>
  <c r="CR406" i="6"/>
  <c r="BE406" i="6"/>
  <c r="BZ406" i="6"/>
  <c r="BM406" i="6"/>
  <c r="J406" i="6"/>
  <c r="BS406" i="6"/>
  <c r="D406" i="6"/>
  <c r="AX406" i="6"/>
  <c r="CS406" i="6"/>
  <c r="DH406" i="6"/>
  <c r="AT406" i="6"/>
  <c r="AS406" i="6"/>
  <c r="BN406" i="6"/>
  <c r="BA406" i="6"/>
  <c r="DT406" i="6"/>
  <c r="BC406" i="6"/>
  <c r="DQ406" i="6"/>
  <c r="AI406" i="6"/>
  <c r="CB406" i="6"/>
  <c r="BI406" i="6"/>
  <c r="CQ406" i="6"/>
  <c r="CC416" i="6"/>
  <c r="BB416" i="6"/>
  <c r="Q416" i="6"/>
  <c r="BU416" i="6"/>
  <c r="N416" i="6"/>
  <c r="BR416" i="6"/>
  <c r="Y416" i="6"/>
  <c r="DE416" i="6"/>
  <c r="BL416" i="6"/>
  <c r="D416" i="6"/>
  <c r="BQ416" i="6"/>
  <c r="AP416" i="6"/>
  <c r="DN416" i="6"/>
  <c r="BG416" i="6"/>
  <c r="DI416" i="6"/>
  <c r="BC416" i="6"/>
  <c r="CQ416" i="6"/>
  <c r="AX416" i="6"/>
  <c r="BY416" i="6"/>
  <c r="BE416" i="6"/>
  <c r="AD416" i="6"/>
  <c r="AR416" i="6"/>
  <c r="CU416" i="6"/>
  <c r="AN416" i="6"/>
  <c r="DT416" i="6"/>
  <c r="CB416" i="6"/>
  <c r="AJ416" i="6"/>
  <c r="AS416" i="6"/>
  <c r="R416" i="6"/>
  <c r="CJ416" i="6"/>
  <c r="AC416" i="6"/>
  <c r="CG416" i="6"/>
  <c r="Z416" i="6"/>
  <c r="DF416" i="6"/>
  <c r="BM416" i="6"/>
  <c r="V416" i="6"/>
  <c r="BK416" i="6"/>
  <c r="AG416" i="6"/>
  <c r="F416" i="6"/>
  <c r="BV416" i="6"/>
  <c r="O416" i="6"/>
  <c r="BS416" i="6"/>
  <c r="CR416" i="6"/>
  <c r="AY416" i="6"/>
  <c r="G416" i="6"/>
  <c r="BJ416" i="6"/>
  <c r="U416" i="6"/>
  <c r="DO416" i="6"/>
  <c r="BH416" i="6"/>
  <c r="DK416" i="6"/>
  <c r="BD416" i="6"/>
  <c r="DU416" i="6"/>
  <c r="CD416" i="6"/>
  <c r="AK416" i="6"/>
  <c r="DC416" i="6"/>
  <c r="AW416" i="6"/>
  <c r="I416" i="6"/>
  <c r="AT416" i="6"/>
  <c r="CV416" i="6"/>
  <c r="AO416" i="6"/>
  <c r="DG416" i="6"/>
  <c r="BO416" i="6"/>
  <c r="W416" i="6"/>
  <c r="T416" i="6"/>
  <c r="AV416" i="6"/>
  <c r="DJ416" i="6"/>
  <c r="CK416" i="6"/>
  <c r="AE416" i="6"/>
  <c r="CH416" i="6"/>
  <c r="AA416" i="6"/>
  <c r="CS416" i="6"/>
  <c r="AZ416" i="6"/>
  <c r="H416" i="6"/>
  <c r="DB416" i="6"/>
  <c r="DP416" i="6"/>
  <c r="CX416" i="6"/>
  <c r="P416" i="6"/>
  <c r="BT416" i="6"/>
  <c r="M416" i="6"/>
  <c r="CE416" i="6"/>
  <c r="AL416" i="6"/>
  <c r="DR416" i="6"/>
  <c r="S416" i="6"/>
  <c r="DQ416" i="6"/>
  <c r="DM416" i="6"/>
  <c r="CL416" i="6"/>
  <c r="BI416" i="6"/>
  <c r="DL416" i="6"/>
  <c r="BF416" i="6"/>
  <c r="DH416" i="6"/>
  <c r="BP416" i="6"/>
  <c r="X416" i="6"/>
  <c r="DD416" i="6"/>
  <c r="CN416" i="6"/>
  <c r="AH416" i="6"/>
  <c r="BZ416" i="6"/>
  <c r="AU416" i="6"/>
  <c r="CW416" i="6"/>
  <c r="AQ416" i="6"/>
  <c r="CT416" i="6"/>
  <c r="BA416" i="6"/>
  <c r="J416" i="6"/>
  <c r="CP416" i="6"/>
  <c r="E416" i="6"/>
  <c r="AI416" i="6"/>
  <c r="CO416" i="6"/>
  <c r="BN416" i="6"/>
  <c r="AF416" i="6"/>
  <c r="CI416" i="6"/>
  <c r="AB416" i="6"/>
  <c r="CF416" i="6"/>
  <c r="AM416" i="6"/>
  <c r="DS416" i="6"/>
  <c r="CA416" i="6"/>
  <c r="CM416" i="6"/>
  <c r="AQ418" i="6"/>
  <c r="AB418" i="6"/>
  <c r="Y418" i="6"/>
  <c r="CC418" i="6"/>
  <c r="V418" i="6"/>
  <c r="DC418" i="6"/>
  <c r="BI418" i="6"/>
  <c r="DO418" i="6"/>
  <c r="BF418" i="6"/>
  <c r="DL418" i="6"/>
  <c r="AE418" i="6"/>
  <c r="P418" i="6"/>
  <c r="K418" i="6"/>
  <c r="BN418" i="6"/>
  <c r="H418" i="6"/>
  <c r="CN418" i="6"/>
  <c r="AU418" i="6"/>
  <c r="CZ418" i="6"/>
  <c r="AR418" i="6"/>
  <c r="Z418" i="6"/>
  <c r="S418" i="6"/>
  <c r="D418" i="6"/>
  <c r="DI418" i="6"/>
  <c r="AY418" i="6"/>
  <c r="DU418" i="6"/>
  <c r="BY418" i="6"/>
  <c r="AG418" i="6"/>
  <c r="CI418" i="6"/>
  <c r="AC418" i="6"/>
  <c r="CW418" i="6"/>
  <c r="G418" i="6"/>
  <c r="DS418" i="6"/>
  <c r="CR418" i="6"/>
  <c r="AK418" i="6"/>
  <c r="DD418" i="6"/>
  <c r="BJ418" i="6"/>
  <c r="R418" i="6"/>
  <c r="BU418" i="6"/>
  <c r="N418" i="6"/>
  <c r="M418" i="6"/>
  <c r="DT418" i="6"/>
  <c r="DG418" i="6"/>
  <c r="CD418" i="6"/>
  <c r="W418" i="6"/>
  <c r="CO418" i="6"/>
  <c r="AV418" i="6"/>
  <c r="DP418" i="6"/>
  <c r="BG418" i="6"/>
  <c r="BS418" i="6"/>
  <c r="CT418" i="6"/>
  <c r="DH418" i="6"/>
  <c r="CU418" i="6"/>
  <c r="BP418" i="6"/>
  <c r="I418" i="6"/>
  <c r="BZ418" i="6"/>
  <c r="AH418" i="6"/>
  <c r="DA418" i="6"/>
  <c r="AS418" i="6"/>
  <c r="BR418" i="6"/>
  <c r="L418" i="6"/>
  <c r="DK418" i="6"/>
  <c r="CV418" i="6"/>
  <c r="DJ418" i="6"/>
  <c r="BA418" i="6"/>
  <c r="DE418" i="6"/>
  <c r="BK418" i="6"/>
  <c r="T418" i="6"/>
  <c r="CK418" i="6"/>
  <c r="AD418" i="6"/>
  <c r="BE418" i="6"/>
  <c r="CF418" i="6"/>
  <c r="CY418" i="6"/>
  <c r="CJ418" i="6"/>
  <c r="CS418" i="6"/>
  <c r="AL418" i="6"/>
  <c r="CP418" i="6"/>
  <c r="AW418" i="6"/>
  <c r="E418" i="6"/>
  <c r="BV418" i="6"/>
  <c r="O418" i="6"/>
  <c r="BD418" i="6"/>
  <c r="CG418" i="6"/>
  <c r="CM418" i="6"/>
  <c r="BX418" i="6"/>
  <c r="CE418" i="6"/>
  <c r="X418" i="6"/>
  <c r="CB418" i="6"/>
  <c r="AI418" i="6"/>
  <c r="DQ418" i="6"/>
  <c r="BH418" i="6"/>
  <c r="DN418" i="6"/>
  <c r="AP418" i="6"/>
  <c r="CA418" i="6"/>
  <c r="BL418" i="6"/>
  <c r="BQ418" i="6"/>
  <c r="J418" i="6"/>
  <c r="BM418" i="6"/>
  <c r="U418" i="6"/>
  <c r="DB418" i="6"/>
  <c r="AT418" i="6"/>
  <c r="CX418" i="6"/>
  <c r="AO418" i="6"/>
  <c r="BO418" i="6"/>
  <c r="AZ418" i="6"/>
  <c r="BB418" i="6"/>
  <c r="DF418" i="6"/>
  <c r="AX418" i="6"/>
  <c r="F418" i="6"/>
  <c r="CL418" i="6"/>
  <c r="AF418" i="6"/>
  <c r="CH418" i="6"/>
  <c r="DM418" i="6"/>
  <c r="BC418" i="6"/>
  <c r="AN418" i="6"/>
  <c r="AM418" i="6"/>
  <c r="CQ418" i="6"/>
  <c r="AJ418" i="6"/>
  <c r="DR418" i="6"/>
  <c r="BW418" i="6"/>
  <c r="Q418" i="6"/>
  <c r="BT418" i="6"/>
  <c r="AA418" i="6"/>
  <c r="CG404" i="6"/>
  <c r="DH404" i="6"/>
  <c r="BR404" i="6"/>
  <c r="AS404" i="6"/>
  <c r="CN404" i="6"/>
  <c r="BM404" i="6"/>
  <c r="AF404" i="6"/>
  <c r="AA404" i="6"/>
  <c r="DN404" i="6"/>
  <c r="AM404" i="6"/>
  <c r="BU404" i="6"/>
  <c r="CS404" i="6"/>
  <c r="BF404" i="6"/>
  <c r="AG404" i="6"/>
  <c r="CA404" i="6"/>
  <c r="BA404" i="6"/>
  <c r="H404" i="6"/>
  <c r="CH404" i="6"/>
  <c r="BW404" i="6"/>
  <c r="DL404" i="6"/>
  <c r="Y404" i="6"/>
  <c r="AU404" i="6"/>
  <c r="J404" i="6"/>
  <c r="DE404" i="6"/>
  <c r="AE404" i="6"/>
  <c r="E404" i="6"/>
  <c r="F404" i="6"/>
  <c r="BZ404" i="6"/>
  <c r="CZ404" i="6"/>
  <c r="AI404" i="6"/>
  <c r="DU404" i="6"/>
  <c r="CO404" i="6"/>
  <c r="S404" i="6"/>
  <c r="CW404" i="6"/>
  <c r="CJ404" i="6"/>
  <c r="AV404" i="6"/>
  <c r="CY404" i="6"/>
  <c r="CE404" i="6"/>
  <c r="CP404" i="6"/>
  <c r="BO404" i="6"/>
  <c r="AJ404" i="6"/>
  <c r="AX404" i="6"/>
  <c r="AN404" i="6"/>
  <c r="CM404" i="6"/>
  <c r="CC404" i="6"/>
  <c r="BC404" i="6"/>
  <c r="L404" i="6"/>
  <c r="Z404" i="6"/>
  <c r="P404" i="6"/>
  <c r="DJ404" i="6"/>
  <c r="BG404" i="6"/>
  <c r="BQ404" i="6"/>
  <c r="CV404" i="6"/>
  <c r="DR404" i="6"/>
  <c r="CX404" i="6"/>
  <c r="CU404" i="6"/>
  <c r="W404" i="6"/>
  <c r="BE404" i="6"/>
  <c r="G404" i="6"/>
  <c r="BJ404" i="6"/>
  <c r="X404" i="6"/>
  <c r="BL404" i="6"/>
  <c r="BI404" i="6"/>
  <c r="K404" i="6"/>
  <c r="U404" i="6"/>
  <c r="DQ404" i="6"/>
  <c r="CL404" i="6"/>
  <c r="DP404" i="6"/>
  <c r="AL404" i="6"/>
  <c r="AW404" i="6"/>
  <c r="DG404" i="6"/>
  <c r="I404" i="6"/>
  <c r="DA404" i="6"/>
  <c r="BB404" i="6"/>
  <c r="BX404" i="6"/>
  <c r="AK404" i="6"/>
  <c r="CR404" i="6"/>
  <c r="DT404" i="6"/>
  <c r="CK404" i="6"/>
  <c r="AD404" i="6"/>
  <c r="AR404" i="6"/>
  <c r="O404" i="6"/>
  <c r="DI404" i="6"/>
  <c r="CD404" i="6"/>
  <c r="CB404" i="6"/>
  <c r="BY404" i="6"/>
  <c r="AZ404" i="6"/>
  <c r="T404" i="6"/>
  <c r="BN404" i="6"/>
  <c r="DO404" i="6"/>
  <c r="CT404" i="6"/>
  <c r="AT404" i="6"/>
  <c r="BP404" i="6"/>
  <c r="AO404" i="6"/>
  <c r="AB404" i="6"/>
  <c r="DB404" i="6"/>
  <c r="DC404" i="6"/>
  <c r="CF404" i="6"/>
  <c r="AH404" i="6"/>
  <c r="BD404" i="6"/>
  <c r="AC404" i="6"/>
  <c r="D404" i="6"/>
  <c r="R404" i="6"/>
  <c r="CQ404" i="6"/>
  <c r="BT404" i="6"/>
  <c r="V404" i="6"/>
  <c r="DS404" i="6"/>
  <c r="Q404" i="6"/>
  <c r="CI404" i="6"/>
  <c r="DM404" i="6"/>
  <c r="DK404" i="6"/>
  <c r="BH404" i="6"/>
  <c r="DF404" i="6"/>
  <c r="DD404" i="6"/>
  <c r="BK404" i="6"/>
  <c r="AY404" i="6"/>
  <c r="BV404" i="6"/>
  <c r="L424" i="6"/>
  <c r="DB424" i="6"/>
  <c r="CC424" i="6"/>
  <c r="BD424" i="6"/>
  <c r="DJ424" i="6"/>
  <c r="CW424" i="6"/>
  <c r="AA424" i="6"/>
  <c r="Q424" i="6"/>
  <c r="Y424" i="6"/>
  <c r="DO424" i="6"/>
  <c r="CP424" i="6"/>
  <c r="BQ424" i="6"/>
  <c r="AR424" i="6"/>
  <c r="CX424" i="6"/>
  <c r="CK424" i="6"/>
  <c r="O424" i="6"/>
  <c r="CJ424" i="6"/>
  <c r="DT424" i="6"/>
  <c r="M424" i="6"/>
  <c r="DC424" i="6"/>
  <c r="CD424" i="6"/>
  <c r="BE424" i="6"/>
  <c r="DK424" i="6"/>
  <c r="CL424" i="6"/>
  <c r="BY424" i="6"/>
  <c r="DH424" i="6"/>
  <c r="AF424" i="6"/>
  <c r="DR424" i="6"/>
  <c r="DP424" i="6"/>
  <c r="CQ424" i="6"/>
  <c r="BR424" i="6"/>
  <c r="AS424" i="6"/>
  <c r="CY424" i="6"/>
  <c r="BZ424" i="6"/>
  <c r="AX424" i="6"/>
  <c r="CH424" i="6"/>
  <c r="BA424" i="6"/>
  <c r="DD424" i="6"/>
  <c r="CE424" i="6"/>
  <c r="BF424" i="6"/>
  <c r="AG424" i="6"/>
  <c r="CM424" i="6"/>
  <c r="DS424" i="6"/>
  <c r="AC424" i="6"/>
  <c r="AZ424" i="6"/>
  <c r="DQ424" i="6"/>
  <c r="CR424" i="6"/>
  <c r="BS424" i="6"/>
  <c r="AT424" i="6"/>
  <c r="U424" i="6"/>
  <c r="CA424" i="6"/>
  <c r="BB424" i="6"/>
  <c r="DG424" i="6"/>
  <c r="DF424" i="6"/>
  <c r="BX424" i="6"/>
  <c r="P424" i="6"/>
  <c r="DE424" i="6"/>
  <c r="CF424" i="6"/>
  <c r="BG424" i="6"/>
  <c r="AH424" i="6"/>
  <c r="BO424" i="6"/>
  <c r="AP424" i="6"/>
  <c r="CU424" i="6"/>
  <c r="AO424" i="6"/>
  <c r="AB424" i="6"/>
  <c r="N424" i="6"/>
  <c r="CS424" i="6"/>
  <c r="BT424" i="6"/>
  <c r="AU424" i="6"/>
  <c r="V424" i="6"/>
  <c r="DL424" i="6"/>
  <c r="BC424" i="6"/>
  <c r="AD424" i="6"/>
  <c r="CI424" i="6"/>
  <c r="E424" i="6"/>
  <c r="BV424" i="6"/>
  <c r="CG424" i="6"/>
  <c r="BH424" i="6"/>
  <c r="AI424" i="6"/>
  <c r="J424" i="6"/>
  <c r="CZ424" i="6"/>
  <c r="AQ424" i="6"/>
  <c r="R424" i="6"/>
  <c r="BW424" i="6"/>
  <c r="CV424" i="6"/>
  <c r="Z424" i="6"/>
  <c r="BU424" i="6"/>
  <c r="AV424" i="6"/>
  <c r="W424" i="6"/>
  <c r="DM424" i="6"/>
  <c r="CN424" i="6"/>
  <c r="AE424" i="6"/>
  <c r="F424" i="6"/>
  <c r="BK424" i="6"/>
  <c r="AN424" i="6"/>
  <c r="BL424" i="6"/>
  <c r="BI424" i="6"/>
  <c r="AJ424" i="6"/>
  <c r="K424" i="6"/>
  <c r="DA424" i="6"/>
  <c r="CB424" i="6"/>
  <c r="S424" i="6"/>
  <c r="DU424" i="6"/>
  <c r="AY424" i="6"/>
  <c r="D424" i="6"/>
  <c r="T424" i="6"/>
  <c r="AW424" i="6"/>
  <c r="X424" i="6"/>
  <c r="DN424" i="6"/>
  <c r="CO424" i="6"/>
  <c r="BP424" i="6"/>
  <c r="G424" i="6"/>
  <c r="DI424" i="6"/>
  <c r="AM424" i="6"/>
  <c r="CT424" i="6"/>
  <c r="BJ424" i="6"/>
  <c r="CL410" i="6"/>
  <c r="BY410" i="6"/>
  <c r="BK410" i="6"/>
  <c r="AL410" i="6"/>
  <c r="M410" i="6"/>
  <c r="CD410" i="6"/>
  <c r="AE410" i="6"/>
  <c r="X410" i="6"/>
  <c r="CN410" i="6"/>
  <c r="AN410" i="6"/>
  <c r="BZ410" i="6"/>
  <c r="BM410" i="6"/>
  <c r="AY410" i="6"/>
  <c r="Z410" i="6"/>
  <c r="DM410" i="6"/>
  <c r="BF410" i="6"/>
  <c r="G410" i="6"/>
  <c r="DO410" i="6"/>
  <c r="BP410" i="6"/>
  <c r="CF410" i="6"/>
  <c r="BN410" i="6"/>
  <c r="BA410" i="6"/>
  <c r="AM410" i="6"/>
  <c r="N410" i="6"/>
  <c r="DA410" i="6"/>
  <c r="AH410" i="6"/>
  <c r="DT410" i="6"/>
  <c r="CQ410" i="6"/>
  <c r="AR410" i="6"/>
  <c r="CE410" i="6"/>
  <c r="BB410" i="6"/>
  <c r="AO410" i="6"/>
  <c r="AA410" i="6"/>
  <c r="DQ410" i="6"/>
  <c r="CO410" i="6"/>
  <c r="J410" i="6"/>
  <c r="CV410" i="6"/>
  <c r="BS410" i="6"/>
  <c r="T410" i="6"/>
  <c r="BH410" i="6"/>
  <c r="AP410" i="6"/>
  <c r="AC410" i="6"/>
  <c r="O410" i="6"/>
  <c r="DE410" i="6"/>
  <c r="CC410" i="6"/>
  <c r="CZ410" i="6"/>
  <c r="BX410" i="6"/>
  <c r="AU410" i="6"/>
  <c r="DK410" i="6"/>
  <c r="BG410" i="6"/>
  <c r="AD410" i="6"/>
  <c r="Q410" i="6"/>
  <c r="DR410" i="6"/>
  <c r="CS410" i="6"/>
  <c r="BQ410" i="6"/>
  <c r="CB410" i="6"/>
  <c r="AZ410" i="6"/>
  <c r="W410" i="6"/>
  <c r="CM410" i="6"/>
  <c r="AJ410" i="6"/>
  <c r="R410" i="6"/>
  <c r="E410" i="6"/>
  <c r="DF410" i="6"/>
  <c r="CG410" i="6"/>
  <c r="BE410" i="6"/>
  <c r="BD410" i="6"/>
  <c r="AB410" i="6"/>
  <c r="DN410" i="6"/>
  <c r="BO410" i="6"/>
  <c r="AI410" i="6"/>
  <c r="F410" i="6"/>
  <c r="DS410" i="6"/>
  <c r="CT410" i="6"/>
  <c r="BU410" i="6"/>
  <c r="AS410" i="6"/>
  <c r="AF410" i="6"/>
  <c r="D410" i="6"/>
  <c r="CP410" i="6"/>
  <c r="AQ410" i="6"/>
  <c r="P410" i="6"/>
  <c r="DU410" i="6"/>
  <c r="DG410" i="6"/>
  <c r="CH410" i="6"/>
  <c r="BI410" i="6"/>
  <c r="AG410" i="6"/>
  <c r="H410" i="6"/>
  <c r="DP410" i="6"/>
  <c r="BR410" i="6"/>
  <c r="S410" i="6"/>
  <c r="L410" i="6"/>
  <c r="DI410" i="6"/>
  <c r="CU410" i="6"/>
  <c r="BV410" i="6"/>
  <c r="AW410" i="6"/>
  <c r="U410" i="6"/>
  <c r="CY410" i="6"/>
  <c r="CR410" i="6"/>
  <c r="AT410" i="6"/>
  <c r="DH410" i="6"/>
  <c r="K410" i="6"/>
  <c r="DJ410" i="6"/>
  <c r="CW410" i="6"/>
  <c r="CI410" i="6"/>
  <c r="BJ410" i="6"/>
  <c r="AK410" i="6"/>
  <c r="I410" i="6"/>
  <c r="CA410" i="6"/>
  <c r="BT410" i="6"/>
  <c r="V410" i="6"/>
  <c r="CJ410" i="6"/>
  <c r="DC410" i="6"/>
  <c r="CX410" i="6"/>
  <c r="CK410" i="6"/>
  <c r="BW410" i="6"/>
  <c r="AX410" i="6"/>
  <c r="Y410" i="6"/>
  <c r="DB410" i="6"/>
  <c r="BC410" i="6"/>
  <c r="AV410" i="6"/>
  <c r="DL410" i="6"/>
  <c r="BL410" i="6"/>
  <c r="DD410" i="6"/>
  <c r="DO414" i="6"/>
  <c r="DC414" i="6"/>
  <c r="CQ414" i="6"/>
  <c r="CE414" i="6"/>
  <c r="BS414" i="6"/>
  <c r="BG414" i="6"/>
  <c r="AU414" i="6"/>
  <c r="AI414" i="6"/>
  <c r="W414" i="6"/>
  <c r="K414" i="6"/>
  <c r="DL414" i="6"/>
  <c r="CZ414" i="6"/>
  <c r="CN414" i="6"/>
  <c r="CB414" i="6"/>
  <c r="BP414" i="6"/>
  <c r="DU414" i="6"/>
  <c r="DG414" i="6"/>
  <c r="CS414" i="6"/>
  <c r="CD414" i="6"/>
  <c r="BO414" i="6"/>
  <c r="BB414" i="6"/>
  <c r="AO414" i="6"/>
  <c r="AB414" i="6"/>
  <c r="O414" i="6"/>
  <c r="DT414" i="6"/>
  <c r="DF414" i="6"/>
  <c r="CR414" i="6"/>
  <c r="CC414" i="6"/>
  <c r="BN414" i="6"/>
  <c r="BA414" i="6"/>
  <c r="AN414" i="6"/>
  <c r="AA414" i="6"/>
  <c r="N414" i="6"/>
  <c r="DS414" i="6"/>
  <c r="DE414" i="6"/>
  <c r="CP414" i="6"/>
  <c r="CA414" i="6"/>
  <c r="BM414" i="6"/>
  <c r="AZ414" i="6"/>
  <c r="AM414" i="6"/>
  <c r="Z414" i="6"/>
  <c r="M414" i="6"/>
  <c r="DR414" i="6"/>
  <c r="DD414" i="6"/>
  <c r="CO414" i="6"/>
  <c r="BZ414" i="6"/>
  <c r="BL414" i="6"/>
  <c r="AY414" i="6"/>
  <c r="AL414" i="6"/>
  <c r="Y414" i="6"/>
  <c r="L414" i="6"/>
  <c r="DQ414" i="6"/>
  <c r="DB414" i="6"/>
  <c r="CM414" i="6"/>
  <c r="BY414" i="6"/>
  <c r="BK414" i="6"/>
  <c r="AX414" i="6"/>
  <c r="AK414" i="6"/>
  <c r="X414" i="6"/>
  <c r="J414" i="6"/>
  <c r="DP414" i="6"/>
  <c r="DA414" i="6"/>
  <c r="CL414" i="6"/>
  <c r="BX414" i="6"/>
  <c r="BJ414" i="6"/>
  <c r="AW414" i="6"/>
  <c r="AJ414" i="6"/>
  <c r="V414" i="6"/>
  <c r="I414" i="6"/>
  <c r="DN414" i="6"/>
  <c r="CY414" i="6"/>
  <c r="CK414" i="6"/>
  <c r="BW414" i="6"/>
  <c r="BI414" i="6"/>
  <c r="AV414" i="6"/>
  <c r="AH414" i="6"/>
  <c r="U414" i="6"/>
  <c r="H414" i="6"/>
  <c r="DM414" i="6"/>
  <c r="CX414" i="6"/>
  <c r="CJ414" i="6"/>
  <c r="BV414" i="6"/>
  <c r="BH414" i="6"/>
  <c r="AT414" i="6"/>
  <c r="AG414" i="6"/>
  <c r="T414" i="6"/>
  <c r="G414" i="6"/>
  <c r="DK414" i="6"/>
  <c r="CW414" i="6"/>
  <c r="CI414" i="6"/>
  <c r="BU414" i="6"/>
  <c r="BF414" i="6"/>
  <c r="AS414" i="6"/>
  <c r="AF414" i="6"/>
  <c r="S414" i="6"/>
  <c r="F414" i="6"/>
  <c r="DJ414" i="6"/>
  <c r="CV414" i="6"/>
  <c r="CH414" i="6"/>
  <c r="BT414" i="6"/>
  <c r="BE414" i="6"/>
  <c r="AR414" i="6"/>
  <c r="AE414" i="6"/>
  <c r="R414" i="6"/>
  <c r="E414" i="6"/>
  <c r="BD414" i="6"/>
  <c r="BC414" i="6"/>
  <c r="AQ414" i="6"/>
  <c r="AP414" i="6"/>
  <c r="DI414" i="6"/>
  <c r="AD414" i="6"/>
  <c r="DH414" i="6"/>
  <c r="AC414" i="6"/>
  <c r="CU414" i="6"/>
  <c r="Q414" i="6"/>
  <c r="CT414" i="6"/>
  <c r="P414" i="6"/>
  <c r="CG414" i="6"/>
  <c r="D414" i="6"/>
  <c r="CF414" i="6"/>
  <c r="BR414" i="6"/>
  <c r="BQ414" i="6"/>
  <c r="BE428" i="6"/>
  <c r="AF428" i="6"/>
  <c r="G428" i="6"/>
  <c r="DI428" i="6"/>
  <c r="CV428" i="6"/>
  <c r="CI428" i="6"/>
  <c r="BJ428" i="6"/>
  <c r="AK428" i="6"/>
  <c r="K428" i="6"/>
  <c r="AT428" i="6"/>
  <c r="AS428" i="6"/>
  <c r="T428" i="6"/>
  <c r="DJ428" i="6"/>
  <c r="CW428" i="6"/>
  <c r="CJ428" i="6"/>
  <c r="BW428" i="6"/>
  <c r="AX428" i="6"/>
  <c r="Y428" i="6"/>
  <c r="CF428" i="6"/>
  <c r="DD428" i="6"/>
  <c r="AG428" i="6"/>
  <c r="H428" i="6"/>
  <c r="CX428" i="6"/>
  <c r="CK428" i="6"/>
  <c r="AL428" i="6"/>
  <c r="M428" i="6"/>
  <c r="L428" i="6"/>
  <c r="AJ428" i="6"/>
  <c r="U428" i="6"/>
  <c r="DK428" i="6"/>
  <c r="CL428" i="6"/>
  <c r="BY428" i="6"/>
  <c r="BL428" i="6"/>
  <c r="AY428" i="6"/>
  <c r="Z428" i="6"/>
  <c r="DO428" i="6"/>
  <c r="CD428" i="6"/>
  <c r="DB428" i="6"/>
  <c r="I428" i="6"/>
  <c r="CY428" i="6"/>
  <c r="BZ428" i="6"/>
  <c r="BM428" i="6"/>
  <c r="AZ428" i="6"/>
  <c r="AM428" i="6"/>
  <c r="N428" i="6"/>
  <c r="DC428" i="6"/>
  <c r="J428" i="6"/>
  <c r="AH428" i="6"/>
  <c r="DL428" i="6"/>
  <c r="CM428" i="6"/>
  <c r="BN428" i="6"/>
  <c r="BA428" i="6"/>
  <c r="AN428" i="6"/>
  <c r="AA428" i="6"/>
  <c r="DQ428" i="6"/>
  <c r="CQ428" i="6"/>
  <c r="BT428" i="6"/>
  <c r="CR428" i="6"/>
  <c r="CZ428" i="6"/>
  <c r="CA428" i="6"/>
  <c r="BB428" i="6"/>
  <c r="AO428" i="6"/>
  <c r="AB428" i="6"/>
  <c r="O428" i="6"/>
  <c r="DE428" i="6"/>
  <c r="CE428" i="6"/>
  <c r="BR428" i="6"/>
  <c r="CP428" i="6"/>
  <c r="DM428" i="6"/>
  <c r="CN428" i="6"/>
  <c r="BO428" i="6"/>
  <c r="AP428" i="6"/>
  <c r="AC428" i="6"/>
  <c r="P428" i="6"/>
  <c r="DR428" i="6"/>
  <c r="CS428" i="6"/>
  <c r="BS428" i="6"/>
  <c r="BH428" i="6"/>
  <c r="X428" i="6"/>
  <c r="DA428" i="6"/>
  <c r="CB428" i="6"/>
  <c r="BC428" i="6"/>
  <c r="AD428" i="6"/>
  <c r="Q428" i="6"/>
  <c r="D428" i="6"/>
  <c r="DF428" i="6"/>
  <c r="CG428" i="6"/>
  <c r="BG428" i="6"/>
  <c r="BF428" i="6"/>
  <c r="V428" i="6"/>
  <c r="CO428" i="6"/>
  <c r="BP428" i="6"/>
  <c r="AQ428" i="6"/>
  <c r="E428" i="6"/>
  <c r="DS428" i="6"/>
  <c r="CT428" i="6"/>
  <c r="BU428" i="6"/>
  <c r="DP428" i="6"/>
  <c r="CC428" i="6"/>
  <c r="AE428" i="6"/>
  <c r="F428" i="6"/>
  <c r="DT428" i="6"/>
  <c r="DG428" i="6"/>
  <c r="CH428" i="6"/>
  <c r="BI428" i="6"/>
  <c r="AI428" i="6"/>
  <c r="BQ428" i="6"/>
  <c r="AR428" i="6"/>
  <c r="DU428" i="6"/>
  <c r="DH428" i="6"/>
  <c r="CU428" i="6"/>
  <c r="BV428" i="6"/>
  <c r="W428" i="6"/>
  <c r="DN428" i="6"/>
  <c r="CQ448" i="6"/>
  <c r="DH448" i="6"/>
  <c r="BC448" i="6"/>
  <c r="R448" i="6"/>
  <c r="CJ448" i="6"/>
  <c r="AY448" i="6"/>
  <c r="CY448" i="6"/>
  <c r="AV448" i="6"/>
  <c r="CU448" i="6"/>
  <c r="AS448" i="6"/>
  <c r="DN448" i="6"/>
  <c r="DS448" i="6"/>
  <c r="AQ448" i="6"/>
  <c r="F448" i="6"/>
  <c r="BX448" i="6"/>
  <c r="AM448" i="6"/>
  <c r="CG448" i="6"/>
  <c r="AJ448" i="6"/>
  <c r="CD448" i="6"/>
  <c r="AG448" i="6"/>
  <c r="DB448" i="6"/>
  <c r="DG448" i="6"/>
  <c r="AE448" i="6"/>
  <c r="DM448" i="6"/>
  <c r="BL448" i="6"/>
  <c r="AA448" i="6"/>
  <c r="BU448" i="6"/>
  <c r="X448" i="6"/>
  <c r="BR448" i="6"/>
  <c r="U448" i="6"/>
  <c r="CP448" i="6"/>
  <c r="DR448" i="6"/>
  <c r="S448" i="6"/>
  <c r="CK448" i="6"/>
  <c r="AZ448" i="6"/>
  <c r="O448" i="6"/>
  <c r="BI448" i="6"/>
  <c r="L448" i="6"/>
  <c r="BF448" i="6"/>
  <c r="I448" i="6"/>
  <c r="DL448" i="6"/>
  <c r="DF448" i="6"/>
  <c r="G448" i="6"/>
  <c r="BY448" i="6"/>
  <c r="AN448" i="6"/>
  <c r="DA448" i="6"/>
  <c r="AW448" i="6"/>
  <c r="CV448" i="6"/>
  <c r="AT448" i="6"/>
  <c r="BP448" i="6"/>
  <c r="CZ448" i="6"/>
  <c r="CT448" i="6"/>
  <c r="DP448" i="6"/>
  <c r="BM448" i="6"/>
  <c r="CH448" i="6"/>
  <c r="AK448" i="6"/>
  <c r="CE448" i="6"/>
  <c r="AH448" i="6"/>
  <c r="BD448" i="6"/>
  <c r="CN448" i="6"/>
  <c r="DQ448" i="6"/>
  <c r="BA448" i="6"/>
  <c r="P448" i="6"/>
  <c r="BV448" i="6"/>
  <c r="BS448" i="6"/>
  <c r="V448" i="6"/>
  <c r="AR448" i="6"/>
  <c r="DK448" i="6"/>
  <c r="DE448" i="6"/>
  <c r="BZ448" i="6"/>
  <c r="AO448" i="6"/>
  <c r="D448" i="6"/>
  <c r="BJ448" i="6"/>
  <c r="M448" i="6"/>
  <c r="J448" i="6"/>
  <c r="DU448" i="6"/>
  <c r="CS448" i="6"/>
  <c r="BN448" i="6"/>
  <c r="AC448" i="6"/>
  <c r="DD448" i="6"/>
  <c r="AX448" i="6"/>
  <c r="CX448" i="6"/>
  <c r="AU448" i="6"/>
  <c r="CR448" i="6"/>
  <c r="T448" i="6"/>
  <c r="DI448" i="6"/>
  <c r="CM448" i="6"/>
  <c r="BB448" i="6"/>
  <c r="Q448" i="6"/>
  <c r="CI448" i="6"/>
  <c r="AL448" i="6"/>
  <c r="CF448" i="6"/>
  <c r="AI448" i="6"/>
  <c r="CC448" i="6"/>
  <c r="H448" i="6"/>
  <c r="DO448" i="6"/>
  <c r="CW448" i="6"/>
  <c r="CA448" i="6"/>
  <c r="AP448" i="6"/>
  <c r="E448" i="6"/>
  <c r="BW448" i="6"/>
  <c r="BT448" i="6"/>
  <c r="W448" i="6"/>
  <c r="BQ448" i="6"/>
  <c r="CO448" i="6"/>
  <c r="DC448" i="6"/>
  <c r="DT448" i="6"/>
  <c r="BO448" i="6"/>
  <c r="AD448" i="6"/>
  <c r="DJ448" i="6"/>
  <c r="BK448" i="6"/>
  <c r="N448" i="6"/>
  <c r="BH448" i="6"/>
  <c r="K448" i="6"/>
  <c r="BE448" i="6"/>
  <c r="AF448" i="6"/>
  <c r="CB448" i="6"/>
  <c r="EJ89" i="6"/>
  <c r="EH89" i="6"/>
  <c r="GY72" i="6"/>
  <c r="FZ72" i="6"/>
  <c r="EI89" i="6"/>
  <c r="GY68" i="6"/>
  <c r="FZ68" i="6"/>
  <c r="GY24" i="6"/>
  <c r="FZ24" i="6"/>
  <c r="GY32" i="6"/>
  <c r="FZ32" i="6"/>
  <c r="HA12" i="6"/>
  <c r="GB12" i="6"/>
  <c r="GY64" i="6"/>
  <c r="FZ64" i="6"/>
  <c r="HA16" i="6"/>
  <c r="GB16" i="6"/>
  <c r="GY12" i="6"/>
  <c r="FZ12" i="6"/>
  <c r="GY20" i="6"/>
  <c r="FZ20" i="6"/>
  <c r="GY36" i="6"/>
  <c r="FZ36" i="6"/>
  <c r="GY16" i="6"/>
  <c r="FZ16" i="6"/>
  <c r="GY52" i="6"/>
  <c r="FZ52" i="6"/>
  <c r="GU36" i="6"/>
  <c r="FV36" i="6"/>
  <c r="FV24" i="6"/>
  <c r="GU24" i="6"/>
  <c r="FV44" i="6"/>
  <c r="GU44" i="6"/>
  <c r="GU28" i="6"/>
  <c r="FV28" i="6"/>
  <c r="FV48" i="6"/>
  <c r="GU48" i="6"/>
  <c r="FV12" i="6"/>
  <c r="GU12" i="6"/>
  <c r="EL20" i="6"/>
  <c r="GQ36" i="6"/>
  <c r="FR36" i="6"/>
  <c r="FR64" i="6"/>
  <c r="GQ64" i="6"/>
  <c r="GQ24" i="6"/>
  <c r="FR24" i="6"/>
  <c r="EM20" i="6"/>
  <c r="GQ60" i="6"/>
  <c r="FR60" i="6"/>
  <c r="GQ40" i="6"/>
  <c r="FR40" i="6"/>
  <c r="GQ52" i="6"/>
  <c r="FR52" i="6"/>
  <c r="GQ32" i="6"/>
  <c r="FR32" i="6"/>
  <c r="FR68" i="6"/>
  <c r="GQ68" i="6"/>
  <c r="FR72" i="6"/>
  <c r="GQ72" i="6"/>
  <c r="GQ48" i="6"/>
  <c r="FR48" i="6"/>
  <c r="FR28" i="6"/>
  <c r="GQ28" i="6"/>
  <c r="FT72" i="6"/>
  <c r="EH48" i="6"/>
  <c r="GS68" i="6"/>
  <c r="EI12" i="6"/>
  <c r="GS32" i="6"/>
  <c r="EH24" i="6"/>
  <c r="EQ20" i="6"/>
  <c r="GU20" i="6" s="1"/>
  <c r="EJ36" i="6"/>
  <c r="FP36" i="6" s="1"/>
  <c r="ES12" i="6"/>
  <c r="GW12" i="6" s="1"/>
  <c r="EJ28" i="6"/>
  <c r="FP28" i="6" s="1"/>
  <c r="EJ16" i="6"/>
  <c r="FP16" i="6" s="1"/>
  <c r="EJ72" i="6"/>
  <c r="GO72" i="6" s="1"/>
  <c r="GS48" i="6"/>
  <c r="AH425" i="6"/>
  <c r="AH419" i="6"/>
  <c r="AH411" i="6"/>
  <c r="AH405" i="6"/>
  <c r="AH415" i="6"/>
  <c r="AH429" i="6"/>
  <c r="AH417" i="6"/>
  <c r="GW28" i="6"/>
  <c r="AH407" i="6"/>
  <c r="AH449" i="6"/>
  <c r="GS36" i="6"/>
  <c r="GS52" i="6"/>
  <c r="FT36" i="6"/>
  <c r="FT48" i="6"/>
  <c r="GS64" i="6"/>
  <c r="GW44" i="6"/>
  <c r="FT32" i="6"/>
  <c r="GQ4" i="6"/>
  <c r="GR4" i="6" s="1"/>
  <c r="BM318" i="6" s="1"/>
  <c r="GS28" i="6"/>
  <c r="EK36" i="6"/>
  <c r="EJ32" i="6"/>
  <c r="FP32" i="6" s="1"/>
  <c r="GS40" i="6"/>
  <c r="GS60" i="6"/>
  <c r="GS24" i="6"/>
  <c r="FX48" i="6"/>
  <c r="GW24" i="6"/>
  <c r="FX24" i="6"/>
  <c r="FT64" i="6"/>
  <c r="EH40" i="6"/>
  <c r="EK68" i="6"/>
  <c r="EJ40" i="6"/>
  <c r="FT24" i="6"/>
  <c r="EK20" i="6"/>
  <c r="ER36" i="6"/>
  <c r="FX36" i="6" s="1"/>
  <c r="EJ52" i="6"/>
  <c r="EJ56" i="6"/>
  <c r="EN16" i="6"/>
  <c r="FT16" i="6" s="1"/>
  <c r="EN12" i="6"/>
  <c r="FT12" i="6" s="1"/>
  <c r="FX28" i="6"/>
  <c r="EV28" i="6"/>
  <c r="GB28" i="6" s="1"/>
  <c r="EJ68" i="6"/>
  <c r="EI48" i="6"/>
  <c r="EW40" i="6"/>
  <c r="HA40" i="6" s="1"/>
  <c r="EK56" i="6"/>
  <c r="EJ60" i="6"/>
  <c r="ER32" i="6"/>
  <c r="FX32" i="6" s="1"/>
  <c r="EJ48" i="6"/>
  <c r="ES20" i="6"/>
  <c r="GW20" i="6" s="1"/>
  <c r="EK44" i="6"/>
  <c r="EI36" i="6"/>
  <c r="EJ64" i="6"/>
  <c r="EK40" i="6"/>
  <c r="EM12" i="6"/>
  <c r="EO12" i="6"/>
  <c r="EK64" i="6"/>
  <c r="EH68" i="6"/>
  <c r="EK48" i="6"/>
  <c r="EI28" i="6"/>
  <c r="FX44" i="6"/>
  <c r="EI64" i="6"/>
  <c r="EJ44" i="6"/>
  <c r="EJ20" i="6"/>
  <c r="EK72" i="6"/>
  <c r="EH56" i="6"/>
  <c r="EW44" i="6"/>
  <c r="EK60" i="6"/>
  <c r="EK52" i="6"/>
  <c r="EO16" i="6"/>
  <c r="EM16" i="6"/>
  <c r="FB24" i="6"/>
  <c r="HG24" i="6" s="1"/>
  <c r="EL12" i="6"/>
  <c r="EL16" i="6"/>
  <c r="EW64" i="6"/>
  <c r="EO20" i="6"/>
  <c r="EN20" i="6"/>
  <c r="EX20" i="6"/>
  <c r="HC20" i="6" s="1"/>
  <c r="EH72" i="6"/>
  <c r="EI72" i="6"/>
  <c r="EI56" i="6"/>
  <c r="EH60" i="6"/>
  <c r="EH16" i="6"/>
  <c r="EH44" i="6"/>
  <c r="EH36" i="6"/>
  <c r="EI40" i="6"/>
  <c r="EU28" i="6"/>
  <c r="GY28" i="6" s="1"/>
  <c r="EI68" i="6"/>
  <c r="ET48" i="6"/>
  <c r="EH64" i="6"/>
  <c r="EI24" i="6"/>
  <c r="EI16" i="6"/>
  <c r="EH32" i="6"/>
  <c r="ET56" i="6"/>
  <c r="FZ56" i="6" s="1"/>
  <c r="EH52" i="6"/>
  <c r="EI32" i="6"/>
  <c r="EH28" i="6"/>
  <c r="EI52" i="6"/>
  <c r="EH26" i="6"/>
  <c r="EH20" i="6"/>
  <c r="EI26" i="6"/>
  <c r="EI20" i="6"/>
  <c r="EI60" i="6"/>
  <c r="EI44" i="6"/>
  <c r="EP30" i="6"/>
  <c r="EV133" i="6"/>
  <c r="EX97" i="6"/>
  <c r="EP4" i="6"/>
  <c r="EV44" i="6"/>
  <c r="EI101" i="6"/>
  <c r="EK24" i="6"/>
  <c r="EX4" i="6"/>
  <c r="HC4" i="6" s="1"/>
  <c r="HD4" i="6" s="1"/>
  <c r="FC22" i="6"/>
  <c r="EW28" i="6"/>
  <c r="EW125" i="6"/>
  <c r="ET121" i="6"/>
  <c r="EK32" i="6"/>
  <c r="EU125" i="6"/>
  <c r="EK10" i="6"/>
  <c r="EJ10" i="6"/>
  <c r="EW141" i="6"/>
  <c r="EJ12" i="6"/>
  <c r="HA4" i="6"/>
  <c r="HB4" i="6" s="1"/>
  <c r="EV141" i="6"/>
  <c r="EP97" i="6"/>
  <c r="EQ109" i="6"/>
  <c r="GU109" i="6" s="1"/>
  <c r="EK28" i="6"/>
  <c r="EK12" i="6"/>
  <c r="EU121" i="6"/>
  <c r="EM14" i="6"/>
  <c r="DC325" i="6" s="1"/>
  <c r="ET44" i="6"/>
  <c r="FZ44" i="6" s="1"/>
  <c r="GO4" i="6"/>
  <c r="GP4" i="6" s="1"/>
  <c r="BE318" i="6" s="1"/>
  <c r="GS4" i="6"/>
  <c r="GT4" i="6" s="1"/>
  <c r="EQ30" i="6"/>
  <c r="GM4" i="6"/>
  <c r="GN4" i="6" s="1"/>
  <c r="GN5" i="6" s="1"/>
  <c r="EK16" i="6"/>
  <c r="FB22" i="6"/>
  <c r="ES32" i="6"/>
  <c r="EW133" i="6"/>
  <c r="EU40" i="6"/>
  <c r="EP32" i="6"/>
  <c r="GU32" i="6" s="1"/>
  <c r="EL91" i="6"/>
  <c r="ET4" i="6"/>
  <c r="GY4" i="6" s="1"/>
  <c r="GZ4" i="6" s="1"/>
  <c r="EU56" i="6"/>
  <c r="EU44" i="6"/>
  <c r="EW129" i="6"/>
  <c r="T440" i="6" s="1"/>
  <c r="EJ24" i="6"/>
  <c r="FP24" i="6" s="1"/>
  <c r="EW48" i="6"/>
  <c r="HA48" i="6" s="1"/>
  <c r="ES4" i="6"/>
  <c r="GW4" i="6" s="1"/>
  <c r="GX4" i="6" s="1"/>
  <c r="ER97" i="6"/>
  <c r="GW97" i="6" s="1"/>
  <c r="ER16" i="6"/>
  <c r="EU139" i="6"/>
  <c r="DH451" i="6" s="1"/>
  <c r="FC101" i="6"/>
  <c r="EV64" i="6"/>
  <c r="EQ4" i="6"/>
  <c r="EK109" i="6"/>
  <c r="EW52" i="6"/>
  <c r="HA52" i="6" s="1"/>
  <c r="EP18" i="6"/>
  <c r="ER109" i="6"/>
  <c r="FX109" i="6" s="1"/>
  <c r="EU62" i="6"/>
  <c r="DL374" i="6" s="1"/>
  <c r="DQ411" i="6"/>
  <c r="DA411" i="6"/>
  <c r="CK411" i="6"/>
  <c r="BU411" i="6"/>
  <c r="BE411" i="6"/>
  <c r="AO411" i="6"/>
  <c r="X411" i="6"/>
  <c r="H411" i="6"/>
  <c r="DP411" i="6"/>
  <c r="CZ411" i="6"/>
  <c r="CJ411" i="6"/>
  <c r="BT411" i="6"/>
  <c r="BD411" i="6"/>
  <c r="AN411" i="6"/>
  <c r="W411" i="6"/>
  <c r="G411" i="6"/>
  <c r="DM411" i="6"/>
  <c r="CW411" i="6"/>
  <c r="CG411" i="6"/>
  <c r="BQ411" i="6"/>
  <c r="BA411" i="6"/>
  <c r="AK411" i="6"/>
  <c r="T411" i="6"/>
  <c r="D411" i="6"/>
  <c r="DL411" i="6"/>
  <c r="CV411" i="6"/>
  <c r="CF411" i="6"/>
  <c r="BP411" i="6"/>
  <c r="AZ411" i="6"/>
  <c r="AJ411" i="6"/>
  <c r="S411" i="6"/>
  <c r="DI411" i="6"/>
  <c r="CS411" i="6"/>
  <c r="CC411" i="6"/>
  <c r="BM411" i="6"/>
  <c r="AW411" i="6"/>
  <c r="AF411" i="6"/>
  <c r="P411" i="6"/>
  <c r="DH411" i="6"/>
  <c r="CR411" i="6"/>
  <c r="CB411" i="6"/>
  <c r="BL411" i="6"/>
  <c r="AV411" i="6"/>
  <c r="AE411" i="6"/>
  <c r="O411" i="6"/>
  <c r="DU411" i="6"/>
  <c r="DE411" i="6"/>
  <c r="CO411" i="6"/>
  <c r="BY411" i="6"/>
  <c r="BI411" i="6"/>
  <c r="AS411" i="6"/>
  <c r="AB411" i="6"/>
  <c r="L411" i="6"/>
  <c r="DT411" i="6"/>
  <c r="DD411" i="6"/>
  <c r="CN411" i="6"/>
  <c r="BX411" i="6"/>
  <c r="BH411" i="6"/>
  <c r="AR411" i="6"/>
  <c r="AA411" i="6"/>
  <c r="K411" i="6"/>
  <c r="DS411" i="6"/>
  <c r="DC411" i="6"/>
  <c r="CM411" i="6"/>
  <c r="BW411" i="6"/>
  <c r="BG411" i="6"/>
  <c r="AQ411" i="6"/>
  <c r="Z411" i="6"/>
  <c r="J411" i="6"/>
  <c r="DR411" i="6"/>
  <c r="DB411" i="6"/>
  <c r="CL411" i="6"/>
  <c r="BV411" i="6"/>
  <c r="BF411" i="6"/>
  <c r="AP411" i="6"/>
  <c r="Y411" i="6"/>
  <c r="I411" i="6"/>
  <c r="DO411" i="6"/>
  <c r="CY411" i="6"/>
  <c r="CI411" i="6"/>
  <c r="BS411" i="6"/>
  <c r="BC411" i="6"/>
  <c r="AM411" i="6"/>
  <c r="V411" i="6"/>
  <c r="F411" i="6"/>
  <c r="DN411" i="6"/>
  <c r="CX411" i="6"/>
  <c r="CH411" i="6"/>
  <c r="BR411" i="6"/>
  <c r="BB411" i="6"/>
  <c r="AL411" i="6"/>
  <c r="U411" i="6"/>
  <c r="E411" i="6"/>
  <c r="DK411" i="6"/>
  <c r="CU411" i="6"/>
  <c r="CE411" i="6"/>
  <c r="BO411" i="6"/>
  <c r="AY411" i="6"/>
  <c r="AI411" i="6"/>
  <c r="R411" i="6"/>
  <c r="DJ411" i="6"/>
  <c r="CT411" i="6"/>
  <c r="CD411" i="6"/>
  <c r="BN411" i="6"/>
  <c r="AX411" i="6"/>
  <c r="AG411" i="6"/>
  <c r="Q411" i="6"/>
  <c r="DG411" i="6"/>
  <c r="CQ411" i="6"/>
  <c r="CA411" i="6"/>
  <c r="BK411" i="6"/>
  <c r="AU411" i="6"/>
  <c r="AD411" i="6"/>
  <c r="N411" i="6"/>
  <c r="DF411" i="6"/>
  <c r="CP411" i="6"/>
  <c r="BZ411" i="6"/>
  <c r="BJ411" i="6"/>
  <c r="AT411" i="6"/>
  <c r="AC411" i="6"/>
  <c r="M411" i="6"/>
  <c r="HG99" i="6"/>
  <c r="GH99" i="6"/>
  <c r="GH101" i="6"/>
  <c r="DQ407" i="6"/>
  <c r="DA407" i="6"/>
  <c r="CK407" i="6"/>
  <c r="BU407" i="6"/>
  <c r="BE407" i="6"/>
  <c r="AO407" i="6"/>
  <c r="X407" i="6"/>
  <c r="H407" i="6"/>
  <c r="DT407" i="6"/>
  <c r="DD407" i="6"/>
  <c r="CN407" i="6"/>
  <c r="BX407" i="6"/>
  <c r="BH407" i="6"/>
  <c r="AR407" i="6"/>
  <c r="AA407" i="6"/>
  <c r="K407" i="6"/>
  <c r="DG407" i="6"/>
  <c r="CQ407" i="6"/>
  <c r="CA407" i="6"/>
  <c r="BK407" i="6"/>
  <c r="AU407" i="6"/>
  <c r="AD407" i="6"/>
  <c r="N407" i="6"/>
  <c r="DF407" i="6"/>
  <c r="CP407" i="6"/>
  <c r="BZ407" i="6"/>
  <c r="BJ407" i="6"/>
  <c r="AT407" i="6"/>
  <c r="AC407" i="6"/>
  <c r="M407" i="6"/>
  <c r="DM407" i="6"/>
  <c r="CW407" i="6"/>
  <c r="CG407" i="6"/>
  <c r="BQ407" i="6"/>
  <c r="BA407" i="6"/>
  <c r="AK407" i="6"/>
  <c r="T407" i="6"/>
  <c r="D407" i="6"/>
  <c r="DP407" i="6"/>
  <c r="CZ407" i="6"/>
  <c r="CJ407" i="6"/>
  <c r="BT407" i="6"/>
  <c r="BD407" i="6"/>
  <c r="AN407" i="6"/>
  <c r="W407" i="6"/>
  <c r="G407" i="6"/>
  <c r="DS407" i="6"/>
  <c r="DC407" i="6"/>
  <c r="CM407" i="6"/>
  <c r="BW407" i="6"/>
  <c r="BG407" i="6"/>
  <c r="AQ407" i="6"/>
  <c r="Z407" i="6"/>
  <c r="J407" i="6"/>
  <c r="DR407" i="6"/>
  <c r="DB407" i="6"/>
  <c r="CL407" i="6"/>
  <c r="BV407" i="6"/>
  <c r="BF407" i="6"/>
  <c r="AP407" i="6"/>
  <c r="Y407" i="6"/>
  <c r="I407" i="6"/>
  <c r="DI407" i="6"/>
  <c r="CS407" i="6"/>
  <c r="CC407" i="6"/>
  <c r="BM407" i="6"/>
  <c r="AW407" i="6"/>
  <c r="AF407" i="6"/>
  <c r="P407" i="6"/>
  <c r="DL407" i="6"/>
  <c r="CV407" i="6"/>
  <c r="CF407" i="6"/>
  <c r="BP407" i="6"/>
  <c r="AZ407" i="6"/>
  <c r="AJ407" i="6"/>
  <c r="S407" i="6"/>
  <c r="DO407" i="6"/>
  <c r="CY407" i="6"/>
  <c r="CI407" i="6"/>
  <c r="BS407" i="6"/>
  <c r="BC407" i="6"/>
  <c r="AM407" i="6"/>
  <c r="V407" i="6"/>
  <c r="F407" i="6"/>
  <c r="DN407" i="6"/>
  <c r="CX407" i="6"/>
  <c r="CH407" i="6"/>
  <c r="BR407" i="6"/>
  <c r="BB407" i="6"/>
  <c r="AL407" i="6"/>
  <c r="U407" i="6"/>
  <c r="E407" i="6"/>
  <c r="DU407" i="6"/>
  <c r="DE407" i="6"/>
  <c r="CO407" i="6"/>
  <c r="BY407" i="6"/>
  <c r="BI407" i="6"/>
  <c r="AS407" i="6"/>
  <c r="AB407" i="6"/>
  <c r="L407" i="6"/>
  <c r="DH407" i="6"/>
  <c r="CR407" i="6"/>
  <c r="CB407" i="6"/>
  <c r="BL407" i="6"/>
  <c r="AV407" i="6"/>
  <c r="AE407" i="6"/>
  <c r="O407" i="6"/>
  <c r="DK407" i="6"/>
  <c r="CU407" i="6"/>
  <c r="CE407" i="6"/>
  <c r="BO407" i="6"/>
  <c r="AY407" i="6"/>
  <c r="AI407" i="6"/>
  <c r="R407" i="6"/>
  <c r="DJ407" i="6"/>
  <c r="CT407" i="6"/>
  <c r="CD407" i="6"/>
  <c r="BN407" i="6"/>
  <c r="AX407" i="6"/>
  <c r="AG407" i="6"/>
  <c r="Q407" i="6"/>
  <c r="DI419" i="6"/>
  <c r="CS419" i="6"/>
  <c r="CC419" i="6"/>
  <c r="BM419" i="6"/>
  <c r="AW419" i="6"/>
  <c r="AF419" i="6"/>
  <c r="P419" i="6"/>
  <c r="DU419" i="6"/>
  <c r="DE419" i="6"/>
  <c r="CO419" i="6"/>
  <c r="BY419" i="6"/>
  <c r="BI419" i="6"/>
  <c r="AS419" i="6"/>
  <c r="AB419" i="6"/>
  <c r="DQ419" i="6"/>
  <c r="DA419" i="6"/>
  <c r="CK419" i="6"/>
  <c r="BU419" i="6"/>
  <c r="BE419" i="6"/>
  <c r="AO419" i="6"/>
  <c r="X419" i="6"/>
  <c r="DM419" i="6"/>
  <c r="CW419" i="6"/>
  <c r="CG419" i="6"/>
  <c r="BQ419" i="6"/>
  <c r="BA419" i="6"/>
  <c r="AK419" i="6"/>
  <c r="H419" i="6"/>
  <c r="DT419" i="6"/>
  <c r="DD419" i="6"/>
  <c r="CN419" i="6"/>
  <c r="BX419" i="6"/>
  <c r="BH419" i="6"/>
  <c r="AR419" i="6"/>
  <c r="AA419" i="6"/>
  <c r="K419" i="6"/>
  <c r="DG419" i="6"/>
  <c r="CQ419" i="6"/>
  <c r="CA419" i="6"/>
  <c r="BK419" i="6"/>
  <c r="AU419" i="6"/>
  <c r="AD419" i="6"/>
  <c r="N419" i="6"/>
  <c r="DF419" i="6"/>
  <c r="CP419" i="6"/>
  <c r="BZ419" i="6"/>
  <c r="BJ419" i="6"/>
  <c r="AT419" i="6"/>
  <c r="AC419" i="6"/>
  <c r="M419" i="6"/>
  <c r="D419" i="6"/>
  <c r="DP419" i="6"/>
  <c r="CZ419" i="6"/>
  <c r="CJ419" i="6"/>
  <c r="BT419" i="6"/>
  <c r="BD419" i="6"/>
  <c r="AN419" i="6"/>
  <c r="W419" i="6"/>
  <c r="G419" i="6"/>
  <c r="DS419" i="6"/>
  <c r="DC419" i="6"/>
  <c r="CM419" i="6"/>
  <c r="BW419" i="6"/>
  <c r="BG419" i="6"/>
  <c r="AQ419" i="6"/>
  <c r="Z419" i="6"/>
  <c r="J419" i="6"/>
  <c r="DR419" i="6"/>
  <c r="DB419" i="6"/>
  <c r="CL419" i="6"/>
  <c r="BV419" i="6"/>
  <c r="BF419" i="6"/>
  <c r="AP419" i="6"/>
  <c r="Y419" i="6"/>
  <c r="I419" i="6"/>
  <c r="T419" i="6"/>
  <c r="DL419" i="6"/>
  <c r="CV419" i="6"/>
  <c r="CF419" i="6"/>
  <c r="BP419" i="6"/>
  <c r="AZ419" i="6"/>
  <c r="AJ419" i="6"/>
  <c r="S419" i="6"/>
  <c r="DO419" i="6"/>
  <c r="CY419" i="6"/>
  <c r="CI419" i="6"/>
  <c r="BS419" i="6"/>
  <c r="BC419" i="6"/>
  <c r="AM419" i="6"/>
  <c r="V419" i="6"/>
  <c r="F419" i="6"/>
  <c r="DN419" i="6"/>
  <c r="CX419" i="6"/>
  <c r="CH419" i="6"/>
  <c r="BR419" i="6"/>
  <c r="BB419" i="6"/>
  <c r="AL419" i="6"/>
  <c r="U419" i="6"/>
  <c r="E419" i="6"/>
  <c r="L419" i="6"/>
  <c r="DH419" i="6"/>
  <c r="CR419" i="6"/>
  <c r="CB419" i="6"/>
  <c r="BL419" i="6"/>
  <c r="AV419" i="6"/>
  <c r="AE419" i="6"/>
  <c r="O419" i="6"/>
  <c r="DK419" i="6"/>
  <c r="CU419" i="6"/>
  <c r="CE419" i="6"/>
  <c r="BO419" i="6"/>
  <c r="AY419" i="6"/>
  <c r="AI419" i="6"/>
  <c r="R419" i="6"/>
  <c r="DJ419" i="6"/>
  <c r="CT419" i="6"/>
  <c r="CD419" i="6"/>
  <c r="BN419" i="6"/>
  <c r="AX419" i="6"/>
  <c r="AG419" i="6"/>
  <c r="Q419" i="6"/>
  <c r="DU415" i="6"/>
  <c r="DQ415" i="6"/>
  <c r="DM415" i="6"/>
  <c r="DI415" i="6"/>
  <c r="DE415" i="6"/>
  <c r="DA415" i="6"/>
  <c r="CW415" i="6"/>
  <c r="CS415" i="6"/>
  <c r="CO415" i="6"/>
  <c r="CK415" i="6"/>
  <c r="CG415" i="6"/>
  <c r="CC415" i="6"/>
  <c r="BY415" i="6"/>
  <c r="BU415" i="6"/>
  <c r="BQ415" i="6"/>
  <c r="BM415" i="6"/>
  <c r="BI415" i="6"/>
  <c r="BE415" i="6"/>
  <c r="BA415" i="6"/>
  <c r="AW415" i="6"/>
  <c r="AS415" i="6"/>
  <c r="AO415" i="6"/>
  <c r="AK415" i="6"/>
  <c r="AF415" i="6"/>
  <c r="AB415" i="6"/>
  <c r="X415" i="6"/>
  <c r="T415" i="6"/>
  <c r="P415" i="6"/>
  <c r="L415" i="6"/>
  <c r="H415" i="6"/>
  <c r="D415" i="6"/>
  <c r="DT415" i="6"/>
  <c r="DP415" i="6"/>
  <c r="DL415" i="6"/>
  <c r="DH415" i="6"/>
  <c r="DD415" i="6"/>
  <c r="CZ415" i="6"/>
  <c r="CV415" i="6"/>
  <c r="CR415" i="6"/>
  <c r="CN415" i="6"/>
  <c r="CJ415" i="6"/>
  <c r="CF415" i="6"/>
  <c r="CB415" i="6"/>
  <c r="BX415" i="6"/>
  <c r="BT415" i="6"/>
  <c r="BP415" i="6"/>
  <c r="BL415" i="6"/>
  <c r="BH415" i="6"/>
  <c r="BD415" i="6"/>
  <c r="AZ415" i="6"/>
  <c r="AV415" i="6"/>
  <c r="AR415" i="6"/>
  <c r="AN415" i="6"/>
  <c r="AJ415" i="6"/>
  <c r="AE415" i="6"/>
  <c r="AA415" i="6"/>
  <c r="W415" i="6"/>
  <c r="S415" i="6"/>
  <c r="O415" i="6"/>
  <c r="K415" i="6"/>
  <c r="G415" i="6"/>
  <c r="DS415" i="6"/>
  <c r="DO415" i="6"/>
  <c r="DK415" i="6"/>
  <c r="DG415" i="6"/>
  <c r="DC415" i="6"/>
  <c r="CY415" i="6"/>
  <c r="CU415" i="6"/>
  <c r="CQ415" i="6"/>
  <c r="CM415" i="6"/>
  <c r="CI415" i="6"/>
  <c r="CE415" i="6"/>
  <c r="CA415" i="6"/>
  <c r="BW415" i="6"/>
  <c r="BS415" i="6"/>
  <c r="BO415" i="6"/>
  <c r="BK415" i="6"/>
  <c r="BG415" i="6"/>
  <c r="BC415" i="6"/>
  <c r="AY415" i="6"/>
  <c r="AU415" i="6"/>
  <c r="AQ415" i="6"/>
  <c r="AM415" i="6"/>
  <c r="AI415" i="6"/>
  <c r="AD415" i="6"/>
  <c r="Z415" i="6"/>
  <c r="V415" i="6"/>
  <c r="R415" i="6"/>
  <c r="N415" i="6"/>
  <c r="J415" i="6"/>
  <c r="F415" i="6"/>
  <c r="DR415" i="6"/>
  <c r="DN415" i="6"/>
  <c r="DJ415" i="6"/>
  <c r="DF415" i="6"/>
  <c r="DB415" i="6"/>
  <c r="CX415" i="6"/>
  <c r="CT415" i="6"/>
  <c r="CP415" i="6"/>
  <c r="CL415" i="6"/>
  <c r="CH415" i="6"/>
  <c r="CD415" i="6"/>
  <c r="BZ415" i="6"/>
  <c r="BV415" i="6"/>
  <c r="BR415" i="6"/>
  <c r="BN415" i="6"/>
  <c r="BJ415" i="6"/>
  <c r="BF415" i="6"/>
  <c r="BB415" i="6"/>
  <c r="AX415" i="6"/>
  <c r="AT415" i="6"/>
  <c r="AP415" i="6"/>
  <c r="AL415" i="6"/>
  <c r="AG415" i="6"/>
  <c r="AC415" i="6"/>
  <c r="Y415" i="6"/>
  <c r="U415" i="6"/>
  <c r="Q415" i="6"/>
  <c r="M415" i="6"/>
  <c r="I415" i="6"/>
  <c r="E415" i="6"/>
  <c r="DO405" i="6"/>
  <c r="CY405" i="6"/>
  <c r="CI405" i="6"/>
  <c r="BS405" i="6"/>
  <c r="BC405" i="6"/>
  <c r="AM405" i="6"/>
  <c r="V405" i="6"/>
  <c r="DF405" i="6"/>
  <c r="CP405" i="6"/>
  <c r="BZ405" i="6"/>
  <c r="BJ405" i="6"/>
  <c r="AT405" i="6"/>
  <c r="AC405" i="6"/>
  <c r="DQ405" i="6"/>
  <c r="DA405" i="6"/>
  <c r="CK405" i="6"/>
  <c r="BU405" i="6"/>
  <c r="BE405" i="6"/>
  <c r="AO405" i="6"/>
  <c r="X405" i="6"/>
  <c r="DL405" i="6"/>
  <c r="CV405" i="6"/>
  <c r="CF405" i="6"/>
  <c r="BP405" i="6"/>
  <c r="AZ405" i="6"/>
  <c r="AJ405" i="6"/>
  <c r="S405" i="6"/>
  <c r="N405" i="6"/>
  <c r="E405" i="6"/>
  <c r="L405" i="6"/>
  <c r="DK405" i="6"/>
  <c r="CU405" i="6"/>
  <c r="CE405" i="6"/>
  <c r="BO405" i="6"/>
  <c r="AY405" i="6"/>
  <c r="AI405" i="6"/>
  <c r="DR405" i="6"/>
  <c r="DB405" i="6"/>
  <c r="CL405" i="6"/>
  <c r="BV405" i="6"/>
  <c r="BF405" i="6"/>
  <c r="AP405" i="6"/>
  <c r="Y405" i="6"/>
  <c r="DM405" i="6"/>
  <c r="CW405" i="6"/>
  <c r="CG405" i="6"/>
  <c r="BQ405" i="6"/>
  <c r="BA405" i="6"/>
  <c r="AK405" i="6"/>
  <c r="T405" i="6"/>
  <c r="DH405" i="6"/>
  <c r="CR405" i="6"/>
  <c r="CB405" i="6"/>
  <c r="BL405" i="6"/>
  <c r="AV405" i="6"/>
  <c r="AE405" i="6"/>
  <c r="O405" i="6"/>
  <c r="J405" i="6"/>
  <c r="Q405" i="6"/>
  <c r="H405" i="6"/>
  <c r="DG405" i="6"/>
  <c r="CQ405" i="6"/>
  <c r="CA405" i="6"/>
  <c r="BK405" i="6"/>
  <c r="AU405" i="6"/>
  <c r="AD405" i="6"/>
  <c r="DN405" i="6"/>
  <c r="CX405" i="6"/>
  <c r="CH405" i="6"/>
  <c r="BR405" i="6"/>
  <c r="BB405" i="6"/>
  <c r="AL405" i="6"/>
  <c r="U405" i="6"/>
  <c r="DI405" i="6"/>
  <c r="CS405" i="6"/>
  <c r="CC405" i="6"/>
  <c r="BM405" i="6"/>
  <c r="AW405" i="6"/>
  <c r="AF405" i="6"/>
  <c r="DT405" i="6"/>
  <c r="DD405" i="6"/>
  <c r="CN405" i="6"/>
  <c r="BX405" i="6"/>
  <c r="BH405" i="6"/>
  <c r="AR405" i="6"/>
  <c r="AA405" i="6"/>
  <c r="K405" i="6"/>
  <c r="F405" i="6"/>
  <c r="M405" i="6"/>
  <c r="D405" i="6"/>
  <c r="DS405" i="6"/>
  <c r="DC405" i="6"/>
  <c r="CM405" i="6"/>
  <c r="BW405" i="6"/>
  <c r="BG405" i="6"/>
  <c r="AQ405" i="6"/>
  <c r="Z405" i="6"/>
  <c r="DJ405" i="6"/>
  <c r="CT405" i="6"/>
  <c r="CD405" i="6"/>
  <c r="BN405" i="6"/>
  <c r="AX405" i="6"/>
  <c r="AG405" i="6"/>
  <c r="DU405" i="6"/>
  <c r="DE405" i="6"/>
  <c r="CO405" i="6"/>
  <c r="BY405" i="6"/>
  <c r="BI405" i="6"/>
  <c r="AS405" i="6"/>
  <c r="AB405" i="6"/>
  <c r="DP405" i="6"/>
  <c r="CZ405" i="6"/>
  <c r="CJ405" i="6"/>
  <c r="BT405" i="6"/>
  <c r="BD405" i="6"/>
  <c r="AN405" i="6"/>
  <c r="W405" i="6"/>
  <c r="G405" i="6"/>
  <c r="R405" i="6"/>
  <c r="I405" i="6"/>
  <c r="P405" i="6"/>
  <c r="DO429" i="6"/>
  <c r="CY429" i="6"/>
  <c r="CI429" i="6"/>
  <c r="BS429" i="6"/>
  <c r="BC429" i="6"/>
  <c r="AM429" i="6"/>
  <c r="V429" i="6"/>
  <c r="F429" i="6"/>
  <c r="DN429" i="6"/>
  <c r="CX429" i="6"/>
  <c r="CH429" i="6"/>
  <c r="BR429" i="6"/>
  <c r="BB429" i="6"/>
  <c r="AL429" i="6"/>
  <c r="U429" i="6"/>
  <c r="E429" i="6"/>
  <c r="DQ429" i="6"/>
  <c r="DA429" i="6"/>
  <c r="CK429" i="6"/>
  <c r="BU429" i="6"/>
  <c r="BE429" i="6"/>
  <c r="AO429" i="6"/>
  <c r="X429" i="6"/>
  <c r="H429" i="6"/>
  <c r="DT429" i="6"/>
  <c r="DD429" i="6"/>
  <c r="CN429" i="6"/>
  <c r="BX429" i="6"/>
  <c r="BH429" i="6"/>
  <c r="AR429" i="6"/>
  <c r="AA429" i="6"/>
  <c r="K429" i="6"/>
  <c r="DK429" i="6"/>
  <c r="CU429" i="6"/>
  <c r="CE429" i="6"/>
  <c r="BO429" i="6"/>
  <c r="AY429" i="6"/>
  <c r="AI429" i="6"/>
  <c r="R429" i="6"/>
  <c r="DJ429" i="6"/>
  <c r="CT429" i="6"/>
  <c r="CD429" i="6"/>
  <c r="BN429" i="6"/>
  <c r="AX429" i="6"/>
  <c r="AG429" i="6"/>
  <c r="Q429" i="6"/>
  <c r="DM429" i="6"/>
  <c r="CW429" i="6"/>
  <c r="CG429" i="6"/>
  <c r="BQ429" i="6"/>
  <c r="BA429" i="6"/>
  <c r="AK429" i="6"/>
  <c r="T429" i="6"/>
  <c r="D429" i="6"/>
  <c r="DP429" i="6"/>
  <c r="CZ429" i="6"/>
  <c r="CJ429" i="6"/>
  <c r="BT429" i="6"/>
  <c r="BD429" i="6"/>
  <c r="AN429" i="6"/>
  <c r="W429" i="6"/>
  <c r="G429" i="6"/>
  <c r="DG429" i="6"/>
  <c r="CQ429" i="6"/>
  <c r="CA429" i="6"/>
  <c r="BK429" i="6"/>
  <c r="AU429" i="6"/>
  <c r="AD429" i="6"/>
  <c r="N429" i="6"/>
  <c r="DF429" i="6"/>
  <c r="CP429" i="6"/>
  <c r="BZ429" i="6"/>
  <c r="BJ429" i="6"/>
  <c r="AT429" i="6"/>
  <c r="AC429" i="6"/>
  <c r="M429" i="6"/>
  <c r="DI429" i="6"/>
  <c r="CS429" i="6"/>
  <c r="CC429" i="6"/>
  <c r="BM429" i="6"/>
  <c r="AW429" i="6"/>
  <c r="AF429" i="6"/>
  <c r="P429" i="6"/>
  <c r="DL429" i="6"/>
  <c r="CV429" i="6"/>
  <c r="CF429" i="6"/>
  <c r="BP429" i="6"/>
  <c r="AZ429" i="6"/>
  <c r="AJ429" i="6"/>
  <c r="S429" i="6"/>
  <c r="DS429" i="6"/>
  <c r="DC429" i="6"/>
  <c r="CM429" i="6"/>
  <c r="BW429" i="6"/>
  <c r="BG429" i="6"/>
  <c r="AQ429" i="6"/>
  <c r="Z429" i="6"/>
  <c r="J429" i="6"/>
  <c r="DR429" i="6"/>
  <c r="DB429" i="6"/>
  <c r="CL429" i="6"/>
  <c r="BV429" i="6"/>
  <c r="BF429" i="6"/>
  <c r="AP429" i="6"/>
  <c r="Y429" i="6"/>
  <c r="I429" i="6"/>
  <c r="DU429" i="6"/>
  <c r="DE429" i="6"/>
  <c r="CO429" i="6"/>
  <c r="BY429" i="6"/>
  <c r="BI429" i="6"/>
  <c r="AS429" i="6"/>
  <c r="AB429" i="6"/>
  <c r="L429" i="6"/>
  <c r="DH429" i="6"/>
  <c r="CR429" i="6"/>
  <c r="CB429" i="6"/>
  <c r="BL429" i="6"/>
  <c r="AV429" i="6"/>
  <c r="AE429" i="6"/>
  <c r="O429" i="6"/>
  <c r="DG449" i="6"/>
  <c r="CQ449" i="6"/>
  <c r="CA449" i="6"/>
  <c r="BK449" i="6"/>
  <c r="DI449" i="6"/>
  <c r="CS449" i="6"/>
  <c r="CC449" i="6"/>
  <c r="BM449" i="6"/>
  <c r="DB449" i="6"/>
  <c r="BV449" i="6"/>
  <c r="AY449" i="6"/>
  <c r="AI449" i="6"/>
  <c r="R449" i="6"/>
  <c r="CZ449" i="6"/>
  <c r="BT449" i="6"/>
  <c r="AX449" i="6"/>
  <c r="AG449" i="6"/>
  <c r="Q449" i="6"/>
  <c r="CX449" i="6"/>
  <c r="BR449" i="6"/>
  <c r="AW449" i="6"/>
  <c r="AF449" i="6"/>
  <c r="P449" i="6"/>
  <c r="DD449" i="6"/>
  <c r="BX449" i="6"/>
  <c r="AZ449" i="6"/>
  <c r="AJ449" i="6"/>
  <c r="S449" i="6"/>
  <c r="DS449" i="6"/>
  <c r="DC449" i="6"/>
  <c r="CM449" i="6"/>
  <c r="BW449" i="6"/>
  <c r="DU449" i="6"/>
  <c r="DE449" i="6"/>
  <c r="CO449" i="6"/>
  <c r="BY449" i="6"/>
  <c r="BI449" i="6"/>
  <c r="CT449" i="6"/>
  <c r="BN449" i="6"/>
  <c r="AU449" i="6"/>
  <c r="AD449" i="6"/>
  <c r="N449" i="6"/>
  <c r="CR449" i="6"/>
  <c r="BL449" i="6"/>
  <c r="AT449" i="6"/>
  <c r="AC449" i="6"/>
  <c r="M449" i="6"/>
  <c r="CP449" i="6"/>
  <c r="BJ449" i="6"/>
  <c r="AS449" i="6"/>
  <c r="AB449" i="6"/>
  <c r="L449" i="6"/>
  <c r="CV449" i="6"/>
  <c r="BP449" i="6"/>
  <c r="AV449" i="6"/>
  <c r="AE449" i="6"/>
  <c r="O449" i="6"/>
  <c r="DO449" i="6"/>
  <c r="CY449" i="6"/>
  <c r="CI449" i="6"/>
  <c r="BS449" i="6"/>
  <c r="DQ449" i="6"/>
  <c r="DA449" i="6"/>
  <c r="CK449" i="6"/>
  <c r="BU449" i="6"/>
  <c r="DR449" i="6"/>
  <c r="CL449" i="6"/>
  <c r="BG449" i="6"/>
  <c r="AQ449" i="6"/>
  <c r="Z449" i="6"/>
  <c r="J449" i="6"/>
  <c r="DP449" i="6"/>
  <c r="CJ449" i="6"/>
  <c r="BF449" i="6"/>
  <c r="AP449" i="6"/>
  <c r="Y449" i="6"/>
  <c r="I449" i="6"/>
  <c r="DN449" i="6"/>
  <c r="CH449" i="6"/>
  <c r="BE449" i="6"/>
  <c r="AO449" i="6"/>
  <c r="X449" i="6"/>
  <c r="H449" i="6"/>
  <c r="DT449" i="6"/>
  <c r="CN449" i="6"/>
  <c r="BH449" i="6"/>
  <c r="AR449" i="6"/>
  <c r="AA449" i="6"/>
  <c r="K449" i="6"/>
  <c r="DK449" i="6"/>
  <c r="CU449" i="6"/>
  <c r="CE449" i="6"/>
  <c r="BO449" i="6"/>
  <c r="DM449" i="6"/>
  <c r="CW449" i="6"/>
  <c r="CG449" i="6"/>
  <c r="BQ449" i="6"/>
  <c r="DJ449" i="6"/>
  <c r="CD449" i="6"/>
  <c r="BC449" i="6"/>
  <c r="AM449" i="6"/>
  <c r="V449" i="6"/>
  <c r="F449" i="6"/>
  <c r="DH449" i="6"/>
  <c r="CB449" i="6"/>
  <c r="BB449" i="6"/>
  <c r="AL449" i="6"/>
  <c r="U449" i="6"/>
  <c r="E449" i="6"/>
  <c r="DF449" i="6"/>
  <c r="BZ449" i="6"/>
  <c r="BA449" i="6"/>
  <c r="AK449" i="6"/>
  <c r="T449" i="6"/>
  <c r="D449" i="6"/>
  <c r="DL449" i="6"/>
  <c r="CF449" i="6"/>
  <c r="BD449" i="6"/>
  <c r="AN449" i="6"/>
  <c r="W449" i="6"/>
  <c r="G449" i="6"/>
  <c r="DO425" i="6"/>
  <c r="CY425" i="6"/>
  <c r="CI425" i="6"/>
  <c r="BS425" i="6"/>
  <c r="BC425" i="6"/>
  <c r="AM425" i="6"/>
  <c r="V425" i="6"/>
  <c r="F425" i="6"/>
  <c r="DN425" i="6"/>
  <c r="CX425" i="6"/>
  <c r="CH425" i="6"/>
  <c r="BR425" i="6"/>
  <c r="BB425" i="6"/>
  <c r="AL425" i="6"/>
  <c r="U425" i="6"/>
  <c r="E425" i="6"/>
  <c r="DQ425" i="6"/>
  <c r="DA425" i="6"/>
  <c r="CK425" i="6"/>
  <c r="BU425" i="6"/>
  <c r="BE425" i="6"/>
  <c r="AO425" i="6"/>
  <c r="X425" i="6"/>
  <c r="H425" i="6"/>
  <c r="DT425" i="6"/>
  <c r="DD425" i="6"/>
  <c r="CN425" i="6"/>
  <c r="BX425" i="6"/>
  <c r="BH425" i="6"/>
  <c r="AR425" i="6"/>
  <c r="AA425" i="6"/>
  <c r="K425" i="6"/>
  <c r="DK425" i="6"/>
  <c r="CU425" i="6"/>
  <c r="CE425" i="6"/>
  <c r="BO425" i="6"/>
  <c r="AY425" i="6"/>
  <c r="AI425" i="6"/>
  <c r="R425" i="6"/>
  <c r="DJ425" i="6"/>
  <c r="CT425" i="6"/>
  <c r="CD425" i="6"/>
  <c r="BN425" i="6"/>
  <c r="AX425" i="6"/>
  <c r="AG425" i="6"/>
  <c r="Q425" i="6"/>
  <c r="DM425" i="6"/>
  <c r="CW425" i="6"/>
  <c r="CG425" i="6"/>
  <c r="BQ425" i="6"/>
  <c r="BA425" i="6"/>
  <c r="AK425" i="6"/>
  <c r="T425" i="6"/>
  <c r="D425" i="6"/>
  <c r="DP425" i="6"/>
  <c r="CZ425" i="6"/>
  <c r="CJ425" i="6"/>
  <c r="BT425" i="6"/>
  <c r="BD425" i="6"/>
  <c r="AN425" i="6"/>
  <c r="W425" i="6"/>
  <c r="G425" i="6"/>
  <c r="DG425" i="6"/>
  <c r="CQ425" i="6"/>
  <c r="CA425" i="6"/>
  <c r="BK425" i="6"/>
  <c r="AU425" i="6"/>
  <c r="AD425" i="6"/>
  <c r="N425" i="6"/>
  <c r="DF425" i="6"/>
  <c r="CP425" i="6"/>
  <c r="BZ425" i="6"/>
  <c r="BJ425" i="6"/>
  <c r="AT425" i="6"/>
  <c r="AC425" i="6"/>
  <c r="M425" i="6"/>
  <c r="DI425" i="6"/>
  <c r="CS425" i="6"/>
  <c r="CC425" i="6"/>
  <c r="BM425" i="6"/>
  <c r="AW425" i="6"/>
  <c r="AF425" i="6"/>
  <c r="P425" i="6"/>
  <c r="DL425" i="6"/>
  <c r="CV425" i="6"/>
  <c r="CF425" i="6"/>
  <c r="BP425" i="6"/>
  <c r="AZ425" i="6"/>
  <c r="AJ425" i="6"/>
  <c r="S425" i="6"/>
  <c r="DS425" i="6"/>
  <c r="DC425" i="6"/>
  <c r="CM425" i="6"/>
  <c r="BW425" i="6"/>
  <c r="BG425" i="6"/>
  <c r="AQ425" i="6"/>
  <c r="Z425" i="6"/>
  <c r="J425" i="6"/>
  <c r="DR425" i="6"/>
  <c r="DB425" i="6"/>
  <c r="CL425" i="6"/>
  <c r="BV425" i="6"/>
  <c r="BF425" i="6"/>
  <c r="AP425" i="6"/>
  <c r="Y425" i="6"/>
  <c r="I425" i="6"/>
  <c r="DU425" i="6"/>
  <c r="DE425" i="6"/>
  <c r="CO425" i="6"/>
  <c r="BY425" i="6"/>
  <c r="BI425" i="6"/>
  <c r="AS425" i="6"/>
  <c r="AB425" i="6"/>
  <c r="L425" i="6"/>
  <c r="DH425" i="6"/>
  <c r="CR425" i="6"/>
  <c r="CB425" i="6"/>
  <c r="BL425" i="6"/>
  <c r="AV425" i="6"/>
  <c r="AE425" i="6"/>
  <c r="O425" i="6"/>
  <c r="DO417" i="6"/>
  <c r="CY417" i="6"/>
  <c r="CI417" i="6"/>
  <c r="BS417" i="6"/>
  <c r="BC417" i="6"/>
  <c r="AM417" i="6"/>
  <c r="V417" i="6"/>
  <c r="F417" i="6"/>
  <c r="DN417" i="6"/>
  <c r="CX417" i="6"/>
  <c r="CH417" i="6"/>
  <c r="BR417" i="6"/>
  <c r="BB417" i="6"/>
  <c r="AL417" i="6"/>
  <c r="U417" i="6"/>
  <c r="E417" i="6"/>
  <c r="DQ417" i="6"/>
  <c r="DA417" i="6"/>
  <c r="CK417" i="6"/>
  <c r="BU417" i="6"/>
  <c r="BE417" i="6"/>
  <c r="AO417" i="6"/>
  <c r="X417" i="6"/>
  <c r="H417" i="6"/>
  <c r="DT417" i="6"/>
  <c r="DD417" i="6"/>
  <c r="CN417" i="6"/>
  <c r="BX417" i="6"/>
  <c r="BH417" i="6"/>
  <c r="AR417" i="6"/>
  <c r="AA417" i="6"/>
  <c r="K417" i="6"/>
  <c r="DK417" i="6"/>
  <c r="CU417" i="6"/>
  <c r="CE417" i="6"/>
  <c r="BO417" i="6"/>
  <c r="AY417" i="6"/>
  <c r="AI417" i="6"/>
  <c r="R417" i="6"/>
  <c r="DJ417" i="6"/>
  <c r="CT417" i="6"/>
  <c r="CD417" i="6"/>
  <c r="BN417" i="6"/>
  <c r="AX417" i="6"/>
  <c r="AG417" i="6"/>
  <c r="Q417" i="6"/>
  <c r="DM417" i="6"/>
  <c r="CW417" i="6"/>
  <c r="CG417" i="6"/>
  <c r="BQ417" i="6"/>
  <c r="BA417" i="6"/>
  <c r="AK417" i="6"/>
  <c r="T417" i="6"/>
  <c r="D417" i="6"/>
  <c r="DP417" i="6"/>
  <c r="CZ417" i="6"/>
  <c r="CJ417" i="6"/>
  <c r="BT417" i="6"/>
  <c r="BD417" i="6"/>
  <c r="AN417" i="6"/>
  <c r="W417" i="6"/>
  <c r="G417" i="6"/>
  <c r="DG417" i="6"/>
  <c r="CQ417" i="6"/>
  <c r="CA417" i="6"/>
  <c r="BK417" i="6"/>
  <c r="AU417" i="6"/>
  <c r="AD417" i="6"/>
  <c r="N417" i="6"/>
  <c r="DF417" i="6"/>
  <c r="CP417" i="6"/>
  <c r="BZ417" i="6"/>
  <c r="BJ417" i="6"/>
  <c r="AT417" i="6"/>
  <c r="AC417" i="6"/>
  <c r="M417" i="6"/>
  <c r="DI417" i="6"/>
  <c r="CS417" i="6"/>
  <c r="CC417" i="6"/>
  <c r="BM417" i="6"/>
  <c r="AW417" i="6"/>
  <c r="AF417" i="6"/>
  <c r="P417" i="6"/>
  <c r="DL417" i="6"/>
  <c r="CV417" i="6"/>
  <c r="CF417" i="6"/>
  <c r="BP417" i="6"/>
  <c r="AZ417" i="6"/>
  <c r="AJ417" i="6"/>
  <c r="S417" i="6"/>
  <c r="DS417" i="6"/>
  <c r="DC417" i="6"/>
  <c r="CM417" i="6"/>
  <c r="BW417" i="6"/>
  <c r="BG417" i="6"/>
  <c r="AQ417" i="6"/>
  <c r="Z417" i="6"/>
  <c r="J417" i="6"/>
  <c r="DR417" i="6"/>
  <c r="DB417" i="6"/>
  <c r="CL417" i="6"/>
  <c r="BV417" i="6"/>
  <c r="BF417" i="6"/>
  <c r="AP417" i="6"/>
  <c r="Y417" i="6"/>
  <c r="I417" i="6"/>
  <c r="DU417" i="6"/>
  <c r="DE417" i="6"/>
  <c r="CO417" i="6"/>
  <c r="BY417" i="6"/>
  <c r="BI417" i="6"/>
  <c r="AS417" i="6"/>
  <c r="AB417" i="6"/>
  <c r="L417" i="6"/>
  <c r="DH417" i="6"/>
  <c r="CR417" i="6"/>
  <c r="CB417" i="6"/>
  <c r="BL417" i="6"/>
  <c r="AV417" i="6"/>
  <c r="AE417" i="6"/>
  <c r="O417" i="6"/>
  <c r="HA117" i="6"/>
  <c r="GB117" i="6"/>
  <c r="GW93" i="6"/>
  <c r="BS404" i="6" s="1"/>
  <c r="FX93" i="6"/>
  <c r="FV20" i="6"/>
  <c r="GY105" i="6"/>
  <c r="FZ105" i="6"/>
  <c r="GY139" i="6"/>
  <c r="FZ139" i="6"/>
  <c r="HA137" i="6"/>
  <c r="GB137" i="6"/>
  <c r="GO113" i="6"/>
  <c r="AL424" i="6" s="1"/>
  <c r="FP113" i="6"/>
  <c r="GU107" i="6"/>
  <c r="FV107" i="6"/>
  <c r="GW89" i="6"/>
  <c r="FX89" i="6"/>
  <c r="GQ14" i="6"/>
  <c r="FR14" i="6"/>
  <c r="GY117" i="6"/>
  <c r="FZ117" i="6"/>
  <c r="GB52" i="6"/>
  <c r="GY137" i="6"/>
  <c r="FZ137" i="6"/>
  <c r="HA56" i="6"/>
  <c r="GB56" i="6"/>
  <c r="GY62" i="6"/>
  <c r="FZ62" i="6"/>
  <c r="GM103" i="6"/>
  <c r="FN103" i="6"/>
  <c r="GB125" i="6"/>
  <c r="GW113" i="6"/>
  <c r="BN424" i="6" s="1"/>
  <c r="FX113" i="6"/>
  <c r="FN101" i="6"/>
  <c r="FN89" i="6"/>
  <c r="GY60" i="6"/>
  <c r="FZ60" i="6"/>
  <c r="FZ40" i="6"/>
  <c r="GU95" i="6"/>
  <c r="FV95" i="6"/>
  <c r="GO105" i="6"/>
  <c r="CY416" i="6" s="1"/>
  <c r="FP105" i="6"/>
  <c r="HA60" i="6"/>
  <c r="GB60" i="6"/>
  <c r="GY133" i="6"/>
  <c r="FZ133" i="6"/>
  <c r="FV109" i="6"/>
  <c r="FX12" i="6"/>
  <c r="GB40" i="6"/>
  <c r="FZ28" i="6"/>
  <c r="FP109" i="6"/>
  <c r="GB129" i="6"/>
  <c r="GY125" i="6"/>
  <c r="FZ125" i="6"/>
  <c r="HA105" i="6"/>
  <c r="GB105" i="6"/>
  <c r="GO101" i="6"/>
  <c r="FP101" i="6"/>
  <c r="GB48" i="6"/>
  <c r="FX20" i="6"/>
  <c r="HA121" i="6"/>
  <c r="GB121" i="6"/>
  <c r="GO93" i="6"/>
  <c r="AP404" i="6" s="1"/>
  <c r="FP93" i="6"/>
  <c r="GN152" i="6"/>
  <c r="GR75" i="6"/>
  <c r="GP75" i="6"/>
  <c r="GN75" i="6"/>
  <c r="HB152" i="6"/>
  <c r="GR152" i="6"/>
  <c r="GP152" i="6"/>
  <c r="HB75" i="6"/>
  <c r="CR84" i="6"/>
  <c r="CZ84" i="6"/>
  <c r="DA84" i="6"/>
  <c r="DQ84" i="6"/>
  <c r="DB84" i="6"/>
  <c r="DP84" i="6"/>
  <c r="DR84" i="6"/>
  <c r="DC84" i="6"/>
  <c r="DS84" i="6"/>
  <c r="D84" i="6"/>
  <c r="DH84" i="6"/>
  <c r="DU84" i="6"/>
  <c r="DE84" i="6"/>
  <c r="DI84" i="6"/>
  <c r="DJ84" i="6"/>
  <c r="DK84" i="6"/>
  <c r="DT84" i="6"/>
  <c r="DL84" i="6"/>
  <c r="DF84" i="6"/>
  <c r="DD84" i="6"/>
  <c r="CT84" i="6"/>
  <c r="CU84" i="6"/>
  <c r="CW84" i="6"/>
  <c r="G84" i="6"/>
  <c r="CS84" i="6"/>
  <c r="DG84" i="6"/>
  <c r="CV84" i="6"/>
  <c r="DM84" i="6"/>
  <c r="DO84" i="6"/>
  <c r="DN84" i="6"/>
  <c r="CY84" i="6"/>
  <c r="CX84" i="6"/>
  <c r="CL84" i="6"/>
  <c r="Y84" i="6"/>
  <c r="AX84" i="6"/>
  <c r="K84" i="6"/>
  <c r="AO84" i="6"/>
  <c r="BR84" i="6"/>
  <c r="AF84" i="6"/>
  <c r="I84" i="6"/>
  <c r="BG84" i="6"/>
  <c r="L84" i="6"/>
  <c r="H84" i="6"/>
  <c r="BO84" i="6"/>
  <c r="CC84" i="6"/>
  <c r="BN84" i="6"/>
  <c r="T84" i="6"/>
  <c r="CA84" i="6"/>
  <c r="BL84" i="6"/>
  <c r="AE84" i="6"/>
  <c r="AP84" i="6"/>
  <c r="AZ84" i="6"/>
  <c r="E84" i="6"/>
  <c r="CO84" i="6"/>
  <c r="N84" i="6"/>
  <c r="CJ84" i="6"/>
  <c r="BI84" i="6"/>
  <c r="V84" i="6"/>
  <c r="AL84" i="6"/>
  <c r="AR84" i="6"/>
  <c r="BU84" i="6"/>
  <c r="BS84" i="6"/>
  <c r="BM84" i="6"/>
  <c r="BP84" i="6"/>
  <c r="W84" i="6"/>
  <c r="F84" i="6"/>
  <c r="M84" i="6"/>
  <c r="AI84" i="6"/>
  <c r="CQ84" i="6"/>
  <c r="AA84" i="6"/>
  <c r="R84" i="6"/>
  <c r="BY84" i="6"/>
  <c r="BB84" i="6"/>
  <c r="AS84" i="6"/>
  <c r="BV84" i="6"/>
  <c r="AV84" i="6"/>
  <c r="CP84" i="6"/>
  <c r="Z84" i="6"/>
  <c r="CD84" i="6"/>
  <c r="CF84" i="6"/>
  <c r="X84" i="6"/>
  <c r="CE84" i="6"/>
  <c r="AJ84" i="6"/>
  <c r="CH84" i="6"/>
  <c r="AM84" i="6"/>
  <c r="BD84" i="6"/>
  <c r="CG84" i="6"/>
  <c r="AG84" i="6"/>
  <c r="CN84" i="6"/>
  <c r="CM84" i="6"/>
  <c r="AC84" i="6"/>
  <c r="AY84" i="6"/>
  <c r="CB84" i="6"/>
  <c r="BE84" i="6"/>
  <c r="BA84" i="6"/>
  <c r="AT84" i="6"/>
  <c r="AK84" i="6"/>
  <c r="AD84" i="6"/>
  <c r="CK84" i="6"/>
  <c r="AQ84" i="6"/>
  <c r="BF84" i="6"/>
  <c r="CI84" i="6"/>
  <c r="AW84" i="6"/>
  <c r="Q84" i="6"/>
  <c r="AU84" i="6"/>
  <c r="BH84" i="6"/>
  <c r="BZ84" i="6"/>
  <c r="BJ84" i="6"/>
  <c r="BK84" i="6"/>
  <c r="BC84" i="6"/>
  <c r="BT84" i="6"/>
  <c r="U84" i="6"/>
  <c r="AB84" i="6"/>
  <c r="AN84" i="6"/>
  <c r="BX84" i="6"/>
  <c r="P84" i="6"/>
  <c r="BW84" i="6"/>
  <c r="O84" i="6"/>
  <c r="S84" i="6"/>
  <c r="J84" i="6"/>
  <c r="BQ84" i="6"/>
  <c r="GM89" i="6" l="1"/>
  <c r="DO318" i="6"/>
  <c r="DL318" i="6"/>
  <c r="BQ318" i="6"/>
  <c r="DJ318" i="6"/>
  <c r="CC318" i="6"/>
  <c r="DB318" i="6"/>
  <c r="L318" i="6"/>
  <c r="AK318" i="6"/>
  <c r="BJ318" i="6"/>
  <c r="CI318" i="6"/>
  <c r="CV318" i="6"/>
  <c r="DI318" i="6"/>
  <c r="DI309" i="6" s="1"/>
  <c r="DV318" i="6"/>
  <c r="DV309" i="6" s="1"/>
  <c r="DW318" i="6"/>
  <c r="DW309" i="6" s="1"/>
  <c r="CO318" i="6"/>
  <c r="DN318" i="6"/>
  <c r="X318" i="6"/>
  <c r="AW318" i="6"/>
  <c r="BV318" i="6"/>
  <c r="CU318" i="6"/>
  <c r="DH318" i="6"/>
  <c r="DU318" i="6"/>
  <c r="H318" i="6"/>
  <c r="CJ318" i="6"/>
  <c r="CJ309" i="6" s="1"/>
  <c r="DA318" i="6"/>
  <c r="K318" i="6"/>
  <c r="K309" i="6" s="1"/>
  <c r="AJ318" i="6"/>
  <c r="BI318" i="6"/>
  <c r="CH318" i="6"/>
  <c r="DG318" i="6"/>
  <c r="DT318" i="6"/>
  <c r="F318" i="6"/>
  <c r="G318" i="6"/>
  <c r="T318" i="6"/>
  <c r="BW318" i="6"/>
  <c r="DM318" i="6"/>
  <c r="DM309" i="6" s="1"/>
  <c r="W318" i="6"/>
  <c r="AV318" i="6"/>
  <c r="AV309" i="6" s="1"/>
  <c r="BU318" i="6"/>
  <c r="CT318" i="6"/>
  <c r="DS318" i="6"/>
  <c r="E318" i="6"/>
  <c r="R318" i="6"/>
  <c r="S318" i="6"/>
  <c r="AF318" i="6"/>
  <c r="AX318" i="6"/>
  <c r="J318" i="6"/>
  <c r="AI318" i="6"/>
  <c r="BH318" i="6"/>
  <c r="CG318" i="6"/>
  <c r="CG309" i="6" s="1"/>
  <c r="DF318" i="6"/>
  <c r="D318" i="6"/>
  <c r="Q318" i="6"/>
  <c r="AD318" i="6"/>
  <c r="AE318" i="6"/>
  <c r="AR318" i="6"/>
  <c r="CW318" i="6"/>
  <c r="V318" i="6"/>
  <c r="AU318" i="6"/>
  <c r="BT318" i="6"/>
  <c r="CS318" i="6"/>
  <c r="DR318" i="6"/>
  <c r="DR309" i="6" s="1"/>
  <c r="P318" i="6"/>
  <c r="AC318" i="6"/>
  <c r="AP318" i="6"/>
  <c r="AQ318" i="6"/>
  <c r="BD318" i="6"/>
  <c r="DK318" i="6"/>
  <c r="I318" i="6"/>
  <c r="AH318" i="6"/>
  <c r="BG318" i="6"/>
  <c r="CF318" i="6"/>
  <c r="CF309" i="6" s="1"/>
  <c r="DE318" i="6"/>
  <c r="O318" i="6"/>
  <c r="O309" i="6" s="1"/>
  <c r="AB318" i="6"/>
  <c r="AO318" i="6"/>
  <c r="BB318" i="6"/>
  <c r="BC318" i="6"/>
  <c r="BP318" i="6"/>
  <c r="U318" i="6"/>
  <c r="AT318" i="6"/>
  <c r="BS318" i="6"/>
  <c r="CR318" i="6"/>
  <c r="DQ318" i="6"/>
  <c r="DQ309" i="6" s="1"/>
  <c r="AA318" i="6"/>
  <c r="AN318" i="6"/>
  <c r="AN309" i="6" s="1"/>
  <c r="BA318" i="6"/>
  <c r="BN318" i="6"/>
  <c r="BO318" i="6"/>
  <c r="CB318" i="6"/>
  <c r="CP318" i="6"/>
  <c r="AG318" i="6"/>
  <c r="BF318" i="6"/>
  <c r="CE318" i="6"/>
  <c r="DD318" i="6"/>
  <c r="N318" i="6"/>
  <c r="AM318" i="6"/>
  <c r="AZ318" i="6"/>
  <c r="AZ309" i="6" s="1"/>
  <c r="BZ318" i="6"/>
  <c r="CA318" i="6"/>
  <c r="CN318" i="6"/>
  <c r="Y318" i="6"/>
  <c r="AS318" i="6"/>
  <c r="BR318" i="6"/>
  <c r="CQ318" i="6"/>
  <c r="DP318" i="6"/>
  <c r="Z318" i="6"/>
  <c r="AY318" i="6"/>
  <c r="AY309" i="6" s="1"/>
  <c r="BL318" i="6"/>
  <c r="BY318" i="6"/>
  <c r="BY309" i="6" s="1"/>
  <c r="CL318" i="6"/>
  <c r="CM318" i="6"/>
  <c r="CZ318" i="6"/>
  <c r="CD318" i="6"/>
  <c r="DC318" i="6"/>
  <c r="M318" i="6"/>
  <c r="AL318" i="6"/>
  <c r="BK318" i="6"/>
  <c r="BX318" i="6"/>
  <c r="CK318" i="6"/>
  <c r="CK309" i="6" s="1"/>
  <c r="CX318" i="6"/>
  <c r="CY318" i="6"/>
  <c r="CY309" i="6" s="1"/>
  <c r="D321" i="6"/>
  <c r="DW437" i="6"/>
  <c r="V401" i="6"/>
  <c r="DB420" i="6"/>
  <c r="BU401" i="6"/>
  <c r="AK444" i="6"/>
  <c r="DV109" i="6"/>
  <c r="CL440" i="6"/>
  <c r="AI432" i="6"/>
  <c r="BN432" i="6"/>
  <c r="AJ432" i="6"/>
  <c r="BM432" i="6"/>
  <c r="BU432" i="6"/>
  <c r="BL432" i="6"/>
  <c r="CN432" i="6"/>
  <c r="CB432" i="6"/>
  <c r="BK432" i="6"/>
  <c r="L416" i="6"/>
  <c r="AM444" i="6"/>
  <c r="AJ444" i="6"/>
  <c r="W408" i="6"/>
  <c r="BA408" i="6"/>
  <c r="BI408" i="6"/>
  <c r="AZ408" i="6"/>
  <c r="BB408" i="6"/>
  <c r="X408" i="6"/>
  <c r="BS444" i="6"/>
  <c r="BS452" i="6"/>
  <c r="AJ452" i="6"/>
  <c r="AK452" i="6"/>
  <c r="AM452" i="6"/>
  <c r="K416" i="6"/>
  <c r="CB436" i="6"/>
  <c r="Z440" i="6"/>
  <c r="R436" i="6"/>
  <c r="BG440" i="6"/>
  <c r="O436" i="6"/>
  <c r="AB440" i="6"/>
  <c r="AW436" i="6"/>
  <c r="DW420" i="6"/>
  <c r="Y440" i="6"/>
  <c r="P436" i="6"/>
  <c r="DW444" i="6"/>
  <c r="DW413" i="6"/>
  <c r="DV326" i="6"/>
  <c r="DV436" i="6"/>
  <c r="DT401" i="6"/>
  <c r="DV7" i="6"/>
  <c r="DV445" i="6"/>
  <c r="DW7" i="6"/>
  <c r="DA420" i="6"/>
  <c r="BQ401" i="6"/>
  <c r="R401" i="6"/>
  <c r="DW333" i="6"/>
  <c r="DW334" i="6"/>
  <c r="DV333" i="6"/>
  <c r="DV334" i="6"/>
  <c r="DW324" i="6"/>
  <c r="DW323" i="6"/>
  <c r="DV323" i="6"/>
  <c r="DV324" i="6"/>
  <c r="DW401" i="6"/>
  <c r="DW400" i="6"/>
  <c r="DV400" i="6"/>
  <c r="DV401" i="6"/>
  <c r="DA416" i="6"/>
  <c r="CV444" i="6"/>
  <c r="DW374" i="6"/>
  <c r="DV107" i="6"/>
  <c r="DW107" i="6"/>
  <c r="DW445" i="6"/>
  <c r="DV437" i="6"/>
  <c r="DV325" i="6"/>
  <c r="DV420" i="6"/>
  <c r="DM401" i="6"/>
  <c r="BO401" i="6"/>
  <c r="DW409" i="6"/>
  <c r="DW408" i="6"/>
  <c r="DV408" i="6"/>
  <c r="DV409" i="6"/>
  <c r="DW321" i="6"/>
  <c r="DV322" i="6"/>
  <c r="DW322" i="6"/>
  <c r="DV321" i="6"/>
  <c r="DW343" i="6"/>
  <c r="DW344" i="6"/>
  <c r="DV344" i="6"/>
  <c r="DV343" i="6"/>
  <c r="DW356" i="6"/>
  <c r="DW355" i="6"/>
  <c r="DV356" i="6"/>
  <c r="DV355" i="6"/>
  <c r="DW368" i="6"/>
  <c r="DW367" i="6"/>
  <c r="DV367" i="6"/>
  <c r="DV368" i="6"/>
  <c r="DW351" i="6"/>
  <c r="DW352" i="6"/>
  <c r="DV352" i="6"/>
  <c r="DV351" i="6"/>
  <c r="DW360" i="6"/>
  <c r="DW359" i="6"/>
  <c r="DV360" i="6"/>
  <c r="DV359" i="6"/>
  <c r="DV444" i="6"/>
  <c r="DW436" i="6"/>
  <c r="DW325" i="6"/>
  <c r="DV421" i="6"/>
  <c r="DV125" i="6"/>
  <c r="DW125" i="6"/>
  <c r="DQ401" i="6"/>
  <c r="BS401" i="6"/>
  <c r="DW326" i="6"/>
  <c r="DW421" i="6"/>
  <c r="DW103" i="6"/>
  <c r="DV103" i="6"/>
  <c r="DW117" i="6"/>
  <c r="DV117" i="6"/>
  <c r="FP89" i="6"/>
  <c r="DW89" i="6" s="1"/>
  <c r="GO89" i="6"/>
  <c r="P400" i="6" s="1"/>
  <c r="Y401" i="6"/>
  <c r="CU401" i="6"/>
  <c r="DV453" i="6"/>
  <c r="DW452" i="6"/>
  <c r="DW453" i="6"/>
  <c r="DV452" i="6"/>
  <c r="CV452" i="6"/>
  <c r="DW331" i="6"/>
  <c r="DW332" i="6"/>
  <c r="DV332" i="6"/>
  <c r="DV331" i="6"/>
  <c r="DW328" i="6"/>
  <c r="DW327" i="6"/>
  <c r="DV327" i="6"/>
  <c r="DV328" i="6"/>
  <c r="DW336" i="6"/>
  <c r="DW335" i="6"/>
  <c r="DV335" i="6"/>
  <c r="DV336" i="6"/>
  <c r="DV451" i="6"/>
  <c r="DV441" i="6"/>
  <c r="DW113" i="6"/>
  <c r="DV113" i="6"/>
  <c r="DW101" i="6"/>
  <c r="DV101" i="6"/>
  <c r="AP401" i="6"/>
  <c r="DO401" i="6"/>
  <c r="DV329" i="6"/>
  <c r="DW330" i="6"/>
  <c r="DW329" i="6"/>
  <c r="DV330" i="6"/>
  <c r="DW342" i="6"/>
  <c r="DW341" i="6"/>
  <c r="DV341" i="6"/>
  <c r="DV342" i="6"/>
  <c r="DW337" i="6"/>
  <c r="DW338" i="6"/>
  <c r="DV338" i="6"/>
  <c r="DV337" i="6"/>
  <c r="DW380" i="6"/>
  <c r="DW379" i="6"/>
  <c r="DV380" i="6"/>
  <c r="DV379" i="6"/>
  <c r="DV450" i="6"/>
  <c r="DV440" i="6"/>
  <c r="CW401" i="6"/>
  <c r="AT401" i="6"/>
  <c r="AA401" i="6"/>
  <c r="DW375" i="6"/>
  <c r="DW376" i="6"/>
  <c r="DV375" i="6"/>
  <c r="DV376" i="6"/>
  <c r="DW372" i="6"/>
  <c r="DW371" i="6"/>
  <c r="DV372" i="6"/>
  <c r="DV371" i="6"/>
  <c r="DW450" i="6"/>
  <c r="DW441" i="6"/>
  <c r="DW363" i="6"/>
  <c r="DW364" i="6"/>
  <c r="DV364" i="6"/>
  <c r="DV363" i="6"/>
  <c r="DW348" i="6"/>
  <c r="DW347" i="6"/>
  <c r="DV348" i="6"/>
  <c r="DV347" i="6"/>
  <c r="DW384" i="6"/>
  <c r="DW383" i="6"/>
  <c r="DV383" i="6"/>
  <c r="DV384" i="6"/>
  <c r="AY401" i="6"/>
  <c r="DW62" i="6"/>
  <c r="DV62" i="6"/>
  <c r="D401" i="6"/>
  <c r="BV401" i="6"/>
  <c r="AV401" i="6"/>
  <c r="DW451" i="6"/>
  <c r="DW440" i="6"/>
  <c r="DV413" i="6"/>
  <c r="DW93" i="6"/>
  <c r="DV93" i="6"/>
  <c r="DW129" i="6"/>
  <c r="DV129" i="6"/>
  <c r="DW105" i="6"/>
  <c r="DV105" i="6"/>
  <c r="DW14" i="6"/>
  <c r="DV14" i="6"/>
  <c r="DV139" i="6"/>
  <c r="DW139" i="6"/>
  <c r="T401" i="6"/>
  <c r="CL401" i="6"/>
  <c r="BX401" i="6"/>
  <c r="DW339" i="6"/>
  <c r="DW340" i="6"/>
  <c r="DV339" i="6"/>
  <c r="DV340" i="6"/>
  <c r="DV374" i="6"/>
  <c r="DV412" i="6"/>
  <c r="DW137" i="6"/>
  <c r="DV137" i="6"/>
  <c r="DW109" i="6"/>
  <c r="X401" i="6"/>
  <c r="CP401" i="6"/>
  <c r="CR401" i="6"/>
  <c r="DV373" i="6"/>
  <c r="DW412" i="6"/>
  <c r="DW95" i="6"/>
  <c r="DV95" i="6"/>
  <c r="BA401" i="6"/>
  <c r="DR401" i="6"/>
  <c r="DW99" i="6"/>
  <c r="DV99" i="6"/>
  <c r="DW403" i="6"/>
  <c r="DW402" i="6"/>
  <c r="DV403" i="6"/>
  <c r="DV402" i="6"/>
  <c r="DW432" i="6"/>
  <c r="DW433" i="6"/>
  <c r="DV433" i="6"/>
  <c r="DV432" i="6"/>
  <c r="DW373" i="6"/>
  <c r="CJ401" i="6"/>
  <c r="DK401" i="6"/>
  <c r="AR401" i="6"/>
  <c r="CN401" i="6"/>
  <c r="AB401" i="6"/>
  <c r="BY401" i="6"/>
  <c r="DU401" i="6"/>
  <c r="AX401" i="6"/>
  <c r="CT401" i="6"/>
  <c r="Z401" i="6"/>
  <c r="BW401" i="6"/>
  <c r="DS401" i="6"/>
  <c r="AZ401" i="6"/>
  <c r="CV401" i="6"/>
  <c r="AF401" i="6"/>
  <c r="CC401" i="6"/>
  <c r="E401" i="6"/>
  <c r="BB401" i="6"/>
  <c r="CX401" i="6"/>
  <c r="AD401" i="6"/>
  <c r="CA401" i="6"/>
  <c r="G401" i="6"/>
  <c r="BD401" i="6"/>
  <c r="CZ401" i="6"/>
  <c r="AK401" i="6"/>
  <c r="CG401" i="6"/>
  <c r="I401" i="6"/>
  <c r="BF401" i="6"/>
  <c r="DB401" i="6"/>
  <c r="AI401" i="6"/>
  <c r="CE401" i="6"/>
  <c r="K401" i="6"/>
  <c r="BH401" i="6"/>
  <c r="DD401" i="6"/>
  <c r="AO401" i="6"/>
  <c r="CK401" i="6"/>
  <c r="M401" i="6"/>
  <c r="BJ401" i="6"/>
  <c r="DF401" i="6"/>
  <c r="AM401" i="6"/>
  <c r="CI401" i="6"/>
  <c r="O401" i="6"/>
  <c r="BL401" i="6"/>
  <c r="DH401" i="6"/>
  <c r="AS401" i="6"/>
  <c r="CO401" i="6"/>
  <c r="Q401" i="6"/>
  <c r="BN401" i="6"/>
  <c r="DJ401" i="6"/>
  <c r="AQ401" i="6"/>
  <c r="CM401" i="6"/>
  <c r="S401" i="6"/>
  <c r="BP401" i="6"/>
  <c r="DL401" i="6"/>
  <c r="AW401" i="6"/>
  <c r="CS401" i="6"/>
  <c r="U401" i="6"/>
  <c r="BR401" i="6"/>
  <c r="DN401" i="6"/>
  <c r="AU401" i="6"/>
  <c r="CQ401" i="6"/>
  <c r="W401" i="6"/>
  <c r="BT401" i="6"/>
  <c r="DP401" i="6"/>
  <c r="H401" i="6"/>
  <c r="BE401" i="6"/>
  <c r="DA401" i="6"/>
  <c r="AC401" i="6"/>
  <c r="BZ401" i="6"/>
  <c r="F401" i="6"/>
  <c r="BC401" i="6"/>
  <c r="CY401" i="6"/>
  <c r="AE401" i="6"/>
  <c r="CB401" i="6"/>
  <c r="AH401" i="6"/>
  <c r="L401" i="6"/>
  <c r="BI401" i="6"/>
  <c r="DE401" i="6"/>
  <c r="AG401" i="6"/>
  <c r="CD401" i="6"/>
  <c r="J401" i="6"/>
  <c r="BG401" i="6"/>
  <c r="DC401" i="6"/>
  <c r="AJ401" i="6"/>
  <c r="CF401" i="6"/>
  <c r="P401" i="6"/>
  <c r="BM401" i="6"/>
  <c r="DI401" i="6"/>
  <c r="AL401" i="6"/>
  <c r="CH401" i="6"/>
  <c r="N401" i="6"/>
  <c r="BK401" i="6"/>
  <c r="DG401" i="6"/>
  <c r="AN401" i="6"/>
  <c r="AB412" i="6"/>
  <c r="AP420" i="6"/>
  <c r="GM101" i="6"/>
  <c r="BN412" i="6" s="1"/>
  <c r="Q444" i="6"/>
  <c r="D436" i="6"/>
  <c r="CN452" i="6"/>
  <c r="BO452" i="6"/>
  <c r="AP452" i="6"/>
  <c r="AC452" i="6"/>
  <c r="P452" i="6"/>
  <c r="DQ452" i="6"/>
  <c r="CR452" i="6"/>
  <c r="AT452" i="6"/>
  <c r="U452" i="6"/>
  <c r="CB452" i="6"/>
  <c r="BC452" i="6"/>
  <c r="AD452" i="6"/>
  <c r="Q452" i="6"/>
  <c r="D452" i="6"/>
  <c r="DE452" i="6"/>
  <c r="CF452" i="6"/>
  <c r="BG452" i="6"/>
  <c r="AH452" i="6"/>
  <c r="I452" i="6"/>
  <c r="BP452" i="6"/>
  <c r="AQ452" i="6"/>
  <c r="R452" i="6"/>
  <c r="E452" i="6"/>
  <c r="DS452" i="6"/>
  <c r="CS452" i="6"/>
  <c r="BT452" i="6"/>
  <c r="AU452" i="6"/>
  <c r="V452" i="6"/>
  <c r="N452" i="6"/>
  <c r="BD452" i="6"/>
  <c r="AE452" i="6"/>
  <c r="F452" i="6"/>
  <c r="DT452" i="6"/>
  <c r="DG452" i="6"/>
  <c r="CG452" i="6"/>
  <c r="BH452" i="6"/>
  <c r="AI452" i="6"/>
  <c r="J452" i="6"/>
  <c r="DR452" i="6"/>
  <c r="AR452" i="6"/>
  <c r="S452" i="6"/>
  <c r="DU452" i="6"/>
  <c r="DH452" i="6"/>
  <c r="CU452" i="6"/>
  <c r="BU452" i="6"/>
  <c r="AV452" i="6"/>
  <c r="W452" i="6"/>
  <c r="DM452" i="6"/>
  <c r="DF452" i="6"/>
  <c r="AF452" i="6"/>
  <c r="G452" i="6"/>
  <c r="DI452" i="6"/>
  <c r="CI452" i="6"/>
  <c r="BI452" i="6"/>
  <c r="K452" i="6"/>
  <c r="DA452" i="6"/>
  <c r="CT452" i="6"/>
  <c r="T452" i="6"/>
  <c r="DJ452" i="6"/>
  <c r="CW452" i="6"/>
  <c r="CJ452" i="6"/>
  <c r="BW452" i="6"/>
  <c r="AW452" i="6"/>
  <c r="X452" i="6"/>
  <c r="DN452" i="6"/>
  <c r="CO452" i="6"/>
  <c r="CH452" i="6"/>
  <c r="H452" i="6"/>
  <c r="CX452" i="6"/>
  <c r="CK452" i="6"/>
  <c r="BX452" i="6"/>
  <c r="BK452" i="6"/>
  <c r="L452" i="6"/>
  <c r="DB452" i="6"/>
  <c r="CC452" i="6"/>
  <c r="BV452" i="6"/>
  <c r="DK452" i="6"/>
  <c r="CL452" i="6"/>
  <c r="BY452" i="6"/>
  <c r="BL452" i="6"/>
  <c r="AY452" i="6"/>
  <c r="Y452" i="6"/>
  <c r="DO452" i="6"/>
  <c r="CP452" i="6"/>
  <c r="BQ452" i="6"/>
  <c r="BJ452" i="6"/>
  <c r="CY452" i="6"/>
  <c r="BZ452" i="6"/>
  <c r="BM452" i="6"/>
  <c r="AZ452" i="6"/>
  <c r="M452" i="6"/>
  <c r="DC452" i="6"/>
  <c r="CD452" i="6"/>
  <c r="BE452" i="6"/>
  <c r="AX452" i="6"/>
  <c r="DL452" i="6"/>
  <c r="CM452" i="6"/>
  <c r="BN452" i="6"/>
  <c r="BA452" i="6"/>
  <c r="AN452" i="6"/>
  <c r="AA452" i="6"/>
  <c r="DP452" i="6"/>
  <c r="CQ452" i="6"/>
  <c r="BR452" i="6"/>
  <c r="AS452" i="6"/>
  <c r="AL452" i="6"/>
  <c r="CZ452" i="6"/>
  <c r="CA452" i="6"/>
  <c r="BB452" i="6"/>
  <c r="AO452" i="6"/>
  <c r="AB452" i="6"/>
  <c r="O452" i="6"/>
  <c r="DD452" i="6"/>
  <c r="CE452" i="6"/>
  <c r="BF452" i="6"/>
  <c r="AG452" i="6"/>
  <c r="Z452" i="6"/>
  <c r="DU363" i="6"/>
  <c r="DI363" i="6"/>
  <c r="CW363" i="6"/>
  <c r="CK363" i="6"/>
  <c r="BY363" i="6"/>
  <c r="BM363" i="6"/>
  <c r="BA363" i="6"/>
  <c r="AO363" i="6"/>
  <c r="AC363" i="6"/>
  <c r="Q363" i="6"/>
  <c r="E363" i="6"/>
  <c r="DS363" i="6"/>
  <c r="DG363" i="6"/>
  <c r="CU363" i="6"/>
  <c r="CI363" i="6"/>
  <c r="BW363" i="6"/>
  <c r="BK363" i="6"/>
  <c r="AY363" i="6"/>
  <c r="AM363" i="6"/>
  <c r="AA363" i="6"/>
  <c r="O363" i="6"/>
  <c r="DR363" i="6"/>
  <c r="DF363" i="6"/>
  <c r="CT363" i="6"/>
  <c r="CH363" i="6"/>
  <c r="BV363" i="6"/>
  <c r="BJ363" i="6"/>
  <c r="AX363" i="6"/>
  <c r="AL363" i="6"/>
  <c r="N363" i="6"/>
  <c r="DQ363" i="6"/>
  <c r="DE363" i="6"/>
  <c r="CS363" i="6"/>
  <c r="CG363" i="6"/>
  <c r="BU363" i="6"/>
  <c r="BI363" i="6"/>
  <c r="AW363" i="6"/>
  <c r="AK363" i="6"/>
  <c r="M363" i="6"/>
  <c r="DP363" i="6"/>
  <c r="DD363" i="6"/>
  <c r="CR363" i="6"/>
  <c r="CF363" i="6"/>
  <c r="BT363" i="6"/>
  <c r="BH363" i="6"/>
  <c r="AV363" i="6"/>
  <c r="AJ363" i="6"/>
  <c r="X363" i="6"/>
  <c r="L363" i="6"/>
  <c r="DT363" i="6"/>
  <c r="CY363" i="6"/>
  <c r="CC363" i="6"/>
  <c r="BG363" i="6"/>
  <c r="AP363" i="6"/>
  <c r="T363" i="6"/>
  <c r="DO363" i="6"/>
  <c r="CX363" i="6"/>
  <c r="CB363" i="6"/>
  <c r="BF363" i="6"/>
  <c r="AN363" i="6"/>
  <c r="S363" i="6"/>
  <c r="DN363" i="6"/>
  <c r="CV363" i="6"/>
  <c r="CA363" i="6"/>
  <c r="BE363" i="6"/>
  <c r="AI363" i="6"/>
  <c r="R363" i="6"/>
  <c r="DM363" i="6"/>
  <c r="CQ363" i="6"/>
  <c r="BZ363" i="6"/>
  <c r="BD363" i="6"/>
  <c r="AH363" i="6"/>
  <c r="P363" i="6"/>
  <c r="DL363" i="6"/>
  <c r="CP363" i="6"/>
  <c r="BX363" i="6"/>
  <c r="BC363" i="6"/>
  <c r="AG363" i="6"/>
  <c r="K363" i="6"/>
  <c r="DK363" i="6"/>
  <c r="CO363" i="6"/>
  <c r="BS363" i="6"/>
  <c r="BB363" i="6"/>
  <c r="AF363" i="6"/>
  <c r="J363" i="6"/>
  <c r="DJ363" i="6"/>
  <c r="CN363" i="6"/>
  <c r="BR363" i="6"/>
  <c r="AZ363" i="6"/>
  <c r="AE363" i="6"/>
  <c r="I363" i="6"/>
  <c r="DC363" i="6"/>
  <c r="CL363" i="6"/>
  <c r="BP363" i="6"/>
  <c r="AT363" i="6"/>
  <c r="AB363" i="6"/>
  <c r="G363" i="6"/>
  <c r="CZ363" i="6"/>
  <c r="CD363" i="6"/>
  <c r="BL363" i="6"/>
  <c r="AQ363" i="6"/>
  <c r="U363" i="6"/>
  <c r="DH363" i="6"/>
  <c r="AD363" i="6"/>
  <c r="DB363" i="6"/>
  <c r="W363" i="6"/>
  <c r="DA363" i="6"/>
  <c r="V363" i="6"/>
  <c r="CM363" i="6"/>
  <c r="H363" i="6"/>
  <c r="CJ363" i="6"/>
  <c r="F363" i="6"/>
  <c r="CE363" i="6"/>
  <c r="D363" i="6"/>
  <c r="BQ363" i="6"/>
  <c r="BO363" i="6"/>
  <c r="BN363" i="6"/>
  <c r="AU363" i="6"/>
  <c r="AR363" i="6"/>
  <c r="AS363" i="6"/>
  <c r="DK347" i="6"/>
  <c r="CY347" i="6"/>
  <c r="CM347" i="6"/>
  <c r="CA347" i="6"/>
  <c r="BO347" i="6"/>
  <c r="BC347" i="6"/>
  <c r="AQ347" i="6"/>
  <c r="AE347" i="6"/>
  <c r="S347" i="6"/>
  <c r="G347" i="6"/>
  <c r="DJ347" i="6"/>
  <c r="CX347" i="6"/>
  <c r="CL347" i="6"/>
  <c r="BZ347" i="6"/>
  <c r="BB347" i="6"/>
  <c r="AP347" i="6"/>
  <c r="AD347" i="6"/>
  <c r="R347" i="6"/>
  <c r="F347" i="6"/>
  <c r="DU347" i="6"/>
  <c r="DI347" i="6"/>
  <c r="CW347" i="6"/>
  <c r="CK347" i="6"/>
  <c r="BY347" i="6"/>
  <c r="BA347" i="6"/>
  <c r="AO347" i="6"/>
  <c r="AC347" i="6"/>
  <c r="DT347" i="6"/>
  <c r="DH347" i="6"/>
  <c r="CV347" i="6"/>
  <c r="CJ347" i="6"/>
  <c r="BX347" i="6"/>
  <c r="BL347" i="6"/>
  <c r="AZ347" i="6"/>
  <c r="DS347" i="6"/>
  <c r="DG347" i="6"/>
  <c r="CU347" i="6"/>
  <c r="CI347" i="6"/>
  <c r="BW347" i="6"/>
  <c r="BK347" i="6"/>
  <c r="AY347" i="6"/>
  <c r="AM347" i="6"/>
  <c r="AA347" i="6"/>
  <c r="O347" i="6"/>
  <c r="DR347" i="6"/>
  <c r="DF347" i="6"/>
  <c r="CT347" i="6"/>
  <c r="CH347" i="6"/>
  <c r="BV347" i="6"/>
  <c r="BJ347" i="6"/>
  <c r="DD347" i="6"/>
  <c r="CF347" i="6"/>
  <c r="BH347" i="6"/>
  <c r="AN347" i="6"/>
  <c r="W347" i="6"/>
  <c r="DC347" i="6"/>
  <c r="CE347" i="6"/>
  <c r="BG347" i="6"/>
  <c r="V347" i="6"/>
  <c r="E347" i="6"/>
  <c r="DB347" i="6"/>
  <c r="CD347" i="6"/>
  <c r="BF347" i="6"/>
  <c r="U347" i="6"/>
  <c r="D347" i="6"/>
  <c r="DA347" i="6"/>
  <c r="CC347" i="6"/>
  <c r="BE347" i="6"/>
  <c r="AJ347" i="6"/>
  <c r="T347" i="6"/>
  <c r="CZ347" i="6"/>
  <c r="CB347" i="6"/>
  <c r="BD347" i="6"/>
  <c r="AI347" i="6"/>
  <c r="Q347" i="6"/>
  <c r="DQ347" i="6"/>
  <c r="CS347" i="6"/>
  <c r="BU347" i="6"/>
  <c r="AX347" i="6"/>
  <c r="AH347" i="6"/>
  <c r="P347" i="6"/>
  <c r="DN347" i="6"/>
  <c r="CP347" i="6"/>
  <c r="BR347" i="6"/>
  <c r="AU347" i="6"/>
  <c r="AB347" i="6"/>
  <c r="L347" i="6"/>
  <c r="DM347" i="6"/>
  <c r="CO347" i="6"/>
  <c r="BQ347" i="6"/>
  <c r="AT347" i="6"/>
  <c r="Z347" i="6"/>
  <c r="K347" i="6"/>
  <c r="DE347" i="6"/>
  <c r="CG347" i="6"/>
  <c r="BI347" i="6"/>
  <c r="AR347" i="6"/>
  <c r="X347" i="6"/>
  <c r="AS347" i="6"/>
  <c r="DP347" i="6"/>
  <c r="AG347" i="6"/>
  <c r="DO347" i="6"/>
  <c r="AF347" i="6"/>
  <c r="DL347" i="6"/>
  <c r="Y347" i="6"/>
  <c r="CR347" i="6"/>
  <c r="N347" i="6"/>
  <c r="CQ347" i="6"/>
  <c r="M347" i="6"/>
  <c r="CN347" i="6"/>
  <c r="J347" i="6"/>
  <c r="AW347" i="6"/>
  <c r="BT347" i="6"/>
  <c r="BS347" i="6"/>
  <c r="BP347" i="6"/>
  <c r="AV347" i="6"/>
  <c r="DM383" i="6"/>
  <c r="DA383" i="6"/>
  <c r="CO383" i="6"/>
  <c r="CC383" i="6"/>
  <c r="BQ383" i="6"/>
  <c r="BE383" i="6"/>
  <c r="AS383" i="6"/>
  <c r="AG383" i="6"/>
  <c r="U383" i="6"/>
  <c r="I383" i="6"/>
  <c r="DK383" i="6"/>
  <c r="DU383" i="6"/>
  <c r="DI383" i="6"/>
  <c r="CW383" i="6"/>
  <c r="CK383" i="6"/>
  <c r="BY383" i="6"/>
  <c r="BM383" i="6"/>
  <c r="BA383" i="6"/>
  <c r="AO383" i="6"/>
  <c r="AC383" i="6"/>
  <c r="Q383" i="6"/>
  <c r="E383" i="6"/>
  <c r="DF383" i="6"/>
  <c r="CR383" i="6"/>
  <c r="CD383" i="6"/>
  <c r="BO383" i="6"/>
  <c r="AZ383" i="6"/>
  <c r="AL383" i="6"/>
  <c r="X383" i="6"/>
  <c r="J383" i="6"/>
  <c r="DT383" i="6"/>
  <c r="DE383" i="6"/>
  <c r="CQ383" i="6"/>
  <c r="CB383" i="6"/>
  <c r="BN383" i="6"/>
  <c r="AY383" i="6"/>
  <c r="AK383" i="6"/>
  <c r="W383" i="6"/>
  <c r="H383" i="6"/>
  <c r="DS383" i="6"/>
  <c r="DD383" i="6"/>
  <c r="CP383" i="6"/>
  <c r="CA383" i="6"/>
  <c r="BL383" i="6"/>
  <c r="AX383" i="6"/>
  <c r="AJ383" i="6"/>
  <c r="V383" i="6"/>
  <c r="G383" i="6"/>
  <c r="DR383" i="6"/>
  <c r="DC383" i="6"/>
  <c r="CN383" i="6"/>
  <c r="BZ383" i="6"/>
  <c r="BK383" i="6"/>
  <c r="AW383" i="6"/>
  <c r="AI383" i="6"/>
  <c r="T383" i="6"/>
  <c r="F383" i="6"/>
  <c r="DQ383" i="6"/>
  <c r="DB383" i="6"/>
  <c r="CM383" i="6"/>
  <c r="BX383" i="6"/>
  <c r="BJ383" i="6"/>
  <c r="AV383" i="6"/>
  <c r="AH383" i="6"/>
  <c r="S383" i="6"/>
  <c r="D383" i="6"/>
  <c r="DP383" i="6"/>
  <c r="CZ383" i="6"/>
  <c r="CL383" i="6"/>
  <c r="BW383" i="6"/>
  <c r="BI383" i="6"/>
  <c r="AU383" i="6"/>
  <c r="AF383" i="6"/>
  <c r="R383" i="6"/>
  <c r="DO383" i="6"/>
  <c r="CY383" i="6"/>
  <c r="CJ383" i="6"/>
  <c r="BV383" i="6"/>
  <c r="BH383" i="6"/>
  <c r="AT383" i="6"/>
  <c r="AE383" i="6"/>
  <c r="P383" i="6"/>
  <c r="DN383" i="6"/>
  <c r="CX383" i="6"/>
  <c r="CI383" i="6"/>
  <c r="BU383" i="6"/>
  <c r="BG383" i="6"/>
  <c r="AR383" i="6"/>
  <c r="AD383" i="6"/>
  <c r="O383" i="6"/>
  <c r="DL383" i="6"/>
  <c r="CV383" i="6"/>
  <c r="CH383" i="6"/>
  <c r="BT383" i="6"/>
  <c r="BF383" i="6"/>
  <c r="AQ383" i="6"/>
  <c r="AB383" i="6"/>
  <c r="N383" i="6"/>
  <c r="DJ383" i="6"/>
  <c r="CU383" i="6"/>
  <c r="CG383" i="6"/>
  <c r="BS383" i="6"/>
  <c r="BD383" i="6"/>
  <c r="AP383" i="6"/>
  <c r="AA383" i="6"/>
  <c r="M383" i="6"/>
  <c r="DG383" i="6"/>
  <c r="CS383" i="6"/>
  <c r="CE383" i="6"/>
  <c r="BR383" i="6"/>
  <c r="BP383" i="6"/>
  <c r="BC383" i="6"/>
  <c r="BB383" i="6"/>
  <c r="AN383" i="6"/>
  <c r="AM383" i="6"/>
  <c r="Z383" i="6"/>
  <c r="Y383" i="6"/>
  <c r="CF383" i="6"/>
  <c r="DH383" i="6"/>
  <c r="K383" i="6"/>
  <c r="CT383" i="6"/>
  <c r="L383" i="6"/>
  <c r="DE323" i="6"/>
  <c r="CF323" i="6"/>
  <c r="BG323" i="6"/>
  <c r="AH323" i="6"/>
  <c r="I323" i="6"/>
  <c r="AZ323" i="6"/>
  <c r="DT323" i="6"/>
  <c r="F323" i="6"/>
  <c r="AM323" i="6"/>
  <c r="DR323" i="6"/>
  <c r="CS323" i="6"/>
  <c r="BT323" i="6"/>
  <c r="AU323" i="6"/>
  <c r="V323" i="6"/>
  <c r="DL323" i="6"/>
  <c r="D323" i="6"/>
  <c r="BX323" i="6"/>
  <c r="CJ323" i="6"/>
  <c r="E323" i="6"/>
  <c r="AA323" i="6"/>
  <c r="DF323" i="6"/>
  <c r="CG323" i="6"/>
  <c r="BH323" i="6"/>
  <c r="AI323" i="6"/>
  <c r="J323" i="6"/>
  <c r="CZ323" i="6"/>
  <c r="DK323" i="6"/>
  <c r="AN323" i="6"/>
  <c r="AB323" i="6"/>
  <c r="CV323" i="6"/>
  <c r="O323" i="6"/>
  <c r="CT323" i="6"/>
  <c r="BU323" i="6"/>
  <c r="AV323" i="6"/>
  <c r="W323" i="6"/>
  <c r="DM323" i="6"/>
  <c r="CN323" i="6"/>
  <c r="CY323" i="6"/>
  <c r="DJ323" i="6"/>
  <c r="DU323" i="6"/>
  <c r="BL323" i="6"/>
  <c r="CH323" i="6"/>
  <c r="BI323" i="6"/>
  <c r="AJ323" i="6"/>
  <c r="K323" i="6"/>
  <c r="DA323" i="6"/>
  <c r="CB323" i="6"/>
  <c r="CM323" i="6"/>
  <c r="CX323" i="6"/>
  <c r="DI323" i="6"/>
  <c r="BV323" i="6"/>
  <c r="AW323" i="6"/>
  <c r="X323" i="6"/>
  <c r="DN323" i="6"/>
  <c r="CO323" i="6"/>
  <c r="BP323" i="6"/>
  <c r="CA323" i="6"/>
  <c r="CL323" i="6"/>
  <c r="CW323" i="6"/>
  <c r="DS323" i="6"/>
  <c r="BJ323" i="6"/>
  <c r="AK323" i="6"/>
  <c r="L323" i="6"/>
  <c r="DB323" i="6"/>
  <c r="CC323" i="6"/>
  <c r="BD323" i="6"/>
  <c r="BO323" i="6"/>
  <c r="BZ323" i="6"/>
  <c r="CK323" i="6"/>
  <c r="DG323" i="6"/>
  <c r="AX323" i="6"/>
  <c r="DO323" i="6"/>
  <c r="CP323" i="6"/>
  <c r="BQ323" i="6"/>
  <c r="AR323" i="6"/>
  <c r="BC323" i="6"/>
  <c r="BN323" i="6"/>
  <c r="BY323" i="6"/>
  <c r="CU323" i="6"/>
  <c r="AL323" i="6"/>
  <c r="M323" i="6"/>
  <c r="DC323" i="6"/>
  <c r="CD323" i="6"/>
  <c r="BE323" i="6"/>
  <c r="AF323" i="6"/>
  <c r="AQ323" i="6"/>
  <c r="BB323" i="6"/>
  <c r="BM323" i="6"/>
  <c r="CI323" i="6"/>
  <c r="Z323" i="6"/>
  <c r="DP323" i="6"/>
  <c r="CQ323" i="6"/>
  <c r="BR323" i="6"/>
  <c r="AS323" i="6"/>
  <c r="T323" i="6"/>
  <c r="AE323" i="6"/>
  <c r="AP323" i="6"/>
  <c r="BA323" i="6"/>
  <c r="BW323" i="6"/>
  <c r="N323" i="6"/>
  <c r="DD323" i="6"/>
  <c r="CE323" i="6"/>
  <c r="BF323" i="6"/>
  <c r="AG323" i="6"/>
  <c r="H323" i="6"/>
  <c r="S323" i="6"/>
  <c r="AD323" i="6"/>
  <c r="AO323" i="6"/>
  <c r="BK323" i="6"/>
  <c r="DQ323" i="6"/>
  <c r="CR323" i="6"/>
  <c r="BS323" i="6"/>
  <c r="AT323" i="6"/>
  <c r="U323" i="6"/>
  <c r="DH323" i="6"/>
  <c r="G323" i="6"/>
  <c r="AC323" i="6"/>
  <c r="AY323" i="6"/>
  <c r="DU400" i="6"/>
  <c r="DI400" i="6"/>
  <c r="CW400" i="6"/>
  <c r="CK400" i="6"/>
  <c r="BY400" i="6"/>
  <c r="BM400" i="6"/>
  <c r="BA400" i="6"/>
  <c r="AO400" i="6"/>
  <c r="AC400" i="6"/>
  <c r="E400" i="6"/>
  <c r="DS400" i="6"/>
  <c r="DG400" i="6"/>
  <c r="CU400" i="6"/>
  <c r="CI400" i="6"/>
  <c r="BW400" i="6"/>
  <c r="BK400" i="6"/>
  <c r="AY400" i="6"/>
  <c r="AM400" i="6"/>
  <c r="AA400" i="6"/>
  <c r="O400" i="6"/>
  <c r="DR400" i="6"/>
  <c r="DF400" i="6"/>
  <c r="CT400" i="6"/>
  <c r="CH400" i="6"/>
  <c r="BV400" i="6"/>
  <c r="BJ400" i="6"/>
  <c r="AX400" i="6"/>
  <c r="AL400" i="6"/>
  <c r="Z400" i="6"/>
  <c r="N400" i="6"/>
  <c r="DQ400" i="6"/>
  <c r="DE400" i="6"/>
  <c r="CS400" i="6"/>
  <c r="CG400" i="6"/>
  <c r="BU400" i="6"/>
  <c r="BI400" i="6"/>
  <c r="AW400" i="6"/>
  <c r="AK400" i="6"/>
  <c r="Y400" i="6"/>
  <c r="M400" i="6"/>
  <c r="DM400" i="6"/>
  <c r="DA400" i="6"/>
  <c r="CO400" i="6"/>
  <c r="CC400" i="6"/>
  <c r="BQ400" i="6"/>
  <c r="BE400" i="6"/>
  <c r="AS400" i="6"/>
  <c r="AG400" i="6"/>
  <c r="U400" i="6"/>
  <c r="DP400" i="6"/>
  <c r="CX400" i="6"/>
  <c r="CB400" i="6"/>
  <c r="BG400" i="6"/>
  <c r="AN400" i="6"/>
  <c r="S400" i="6"/>
  <c r="DO400" i="6"/>
  <c r="CV400" i="6"/>
  <c r="CA400" i="6"/>
  <c r="BF400" i="6"/>
  <c r="AJ400" i="6"/>
  <c r="R400" i="6"/>
  <c r="DN400" i="6"/>
  <c r="CR400" i="6"/>
  <c r="BZ400" i="6"/>
  <c r="BD400" i="6"/>
  <c r="AI400" i="6"/>
  <c r="DL400" i="6"/>
  <c r="CQ400" i="6"/>
  <c r="BX400" i="6"/>
  <c r="BC400" i="6"/>
  <c r="AH400" i="6"/>
  <c r="L400" i="6"/>
  <c r="DK400" i="6"/>
  <c r="CP400" i="6"/>
  <c r="BT400" i="6"/>
  <c r="BB400" i="6"/>
  <c r="AF400" i="6"/>
  <c r="K400" i="6"/>
  <c r="DJ400" i="6"/>
  <c r="CN400" i="6"/>
  <c r="BS400" i="6"/>
  <c r="AZ400" i="6"/>
  <c r="AE400" i="6"/>
  <c r="J400" i="6"/>
  <c r="DH400" i="6"/>
  <c r="CM400" i="6"/>
  <c r="BR400" i="6"/>
  <c r="AV400" i="6"/>
  <c r="AD400" i="6"/>
  <c r="I400" i="6"/>
  <c r="DD400" i="6"/>
  <c r="CL400" i="6"/>
  <c r="BP400" i="6"/>
  <c r="AU400" i="6"/>
  <c r="AB400" i="6"/>
  <c r="H400" i="6"/>
  <c r="DC400" i="6"/>
  <c r="CJ400" i="6"/>
  <c r="BO400" i="6"/>
  <c r="AT400" i="6"/>
  <c r="X400" i="6"/>
  <c r="G400" i="6"/>
  <c r="DB400" i="6"/>
  <c r="CF400" i="6"/>
  <c r="BN400" i="6"/>
  <c r="AR400" i="6"/>
  <c r="W400" i="6"/>
  <c r="F400" i="6"/>
  <c r="DT400" i="6"/>
  <c r="CY400" i="6"/>
  <c r="CD400" i="6"/>
  <c r="BH400" i="6"/>
  <c r="AP400" i="6"/>
  <c r="T400" i="6"/>
  <c r="V400" i="6"/>
  <c r="D400" i="6"/>
  <c r="CZ400" i="6"/>
  <c r="AQ400" i="6"/>
  <c r="CE400" i="6"/>
  <c r="BL400" i="6"/>
  <c r="CF420" i="6"/>
  <c r="CD420" i="6"/>
  <c r="T420" i="6"/>
  <c r="CE420" i="6"/>
  <c r="AN420" i="6"/>
  <c r="R420" i="6"/>
  <c r="BB420" i="6"/>
  <c r="AA420" i="6"/>
  <c r="BH420" i="6"/>
  <c r="DC436" i="6"/>
  <c r="BV436" i="6"/>
  <c r="G436" i="6"/>
  <c r="L436" i="6"/>
  <c r="DD436" i="6"/>
  <c r="DE436" i="6"/>
  <c r="BO436" i="6"/>
  <c r="DU436" i="6"/>
  <c r="DH436" i="6"/>
  <c r="H436" i="6"/>
  <c r="DJ412" i="6"/>
  <c r="T412" i="6"/>
  <c r="E412" i="6"/>
  <c r="G412" i="6"/>
  <c r="BD412" i="6"/>
  <c r="AI412" i="6"/>
  <c r="BH412" i="6"/>
  <c r="CG412" i="6"/>
  <c r="AA412" i="6"/>
  <c r="AN412" i="6"/>
  <c r="AC444" i="6"/>
  <c r="CA444" i="6"/>
  <c r="V444" i="6"/>
  <c r="Z444" i="6"/>
  <c r="CK444" i="6"/>
  <c r="T444" i="6"/>
  <c r="BH444" i="6"/>
  <c r="BI444" i="6"/>
  <c r="DS444" i="6"/>
  <c r="AD444" i="6"/>
  <c r="AQ450" i="6"/>
  <c r="CB450" i="6"/>
  <c r="AZ450" i="6"/>
  <c r="CR450" i="6"/>
  <c r="AM450" i="6"/>
  <c r="BZ450" i="6"/>
  <c r="AG450" i="6"/>
  <c r="DT450" i="6"/>
  <c r="AW450" i="6"/>
  <c r="CH450" i="6"/>
  <c r="AF440" i="6"/>
  <c r="DO440" i="6"/>
  <c r="BU440" i="6"/>
  <c r="DF440" i="6"/>
  <c r="CV440" i="6"/>
  <c r="BO440" i="6"/>
  <c r="V440" i="6"/>
  <c r="AY440" i="6"/>
  <c r="E440" i="6"/>
  <c r="AS440" i="6"/>
  <c r="AB373" i="6"/>
  <c r="Q373" i="6"/>
  <c r="CE373" i="6"/>
  <c r="DR373" i="6"/>
  <c r="BE373" i="6"/>
  <c r="AQ373" i="6"/>
  <c r="CS373" i="6"/>
  <c r="DG373" i="6"/>
  <c r="F373" i="6"/>
  <c r="AI373" i="6"/>
  <c r="P325" i="6"/>
  <c r="F325" i="6"/>
  <c r="BP325" i="6"/>
  <c r="K325" i="6"/>
  <c r="DE325" i="6"/>
  <c r="CJ325" i="6"/>
  <c r="BZ325" i="6"/>
  <c r="U325" i="6"/>
  <c r="BF325" i="6"/>
  <c r="CQ325" i="6"/>
  <c r="CZ420" i="6"/>
  <c r="DO420" i="6"/>
  <c r="BC420" i="6"/>
  <c r="CI420" i="6"/>
  <c r="CH420" i="6"/>
  <c r="CU420" i="6"/>
  <c r="DN420" i="6"/>
  <c r="AS420" i="6"/>
  <c r="AF420" i="6"/>
  <c r="W436" i="6"/>
  <c r="CU436" i="6"/>
  <c r="BA436" i="6"/>
  <c r="AJ436" i="6"/>
  <c r="E436" i="6"/>
  <c r="AD436" i="6"/>
  <c r="DO436" i="6"/>
  <c r="AN436" i="6"/>
  <c r="DL436" i="6"/>
  <c r="Y436" i="6"/>
  <c r="DN412" i="6"/>
  <c r="AT412" i="6"/>
  <c r="AC412" i="6"/>
  <c r="S412" i="6"/>
  <c r="BP412" i="6"/>
  <c r="AU412" i="6"/>
  <c r="BT412" i="6"/>
  <c r="CS412" i="6"/>
  <c r="AM412" i="6"/>
  <c r="AZ412" i="6"/>
  <c r="AP444" i="6"/>
  <c r="CZ444" i="6"/>
  <c r="AU444" i="6"/>
  <c r="AY444" i="6"/>
  <c r="CX444" i="6"/>
  <c r="AS444" i="6"/>
  <c r="AW444" i="6"/>
  <c r="CH444" i="6"/>
  <c r="E444" i="6"/>
  <c r="BC444" i="6"/>
  <c r="BP450" i="6"/>
  <c r="DA450" i="6"/>
  <c r="BG450" i="6"/>
  <c r="DQ450" i="6"/>
  <c r="BA450" i="6"/>
  <c r="DK450" i="6"/>
  <c r="BF450" i="6"/>
  <c r="L450" i="6"/>
  <c r="BV450" i="6"/>
  <c r="DG450" i="6"/>
  <c r="BE440" i="6"/>
  <c r="BI440" i="6"/>
  <c r="CT440" i="6"/>
  <c r="D440" i="6"/>
  <c r="CK440" i="6"/>
  <c r="CZ440" i="6"/>
  <c r="AU440" i="6"/>
  <c r="AZ440" i="6"/>
  <c r="BB440" i="6"/>
  <c r="BR440" i="6"/>
  <c r="DD373" i="6"/>
  <c r="AR373" i="6"/>
  <c r="AE373" i="6"/>
  <c r="BR373" i="6"/>
  <c r="AA373" i="6"/>
  <c r="CA373" i="6"/>
  <c r="CU373" i="6"/>
  <c r="CW373" i="6"/>
  <c r="AH373" i="6"/>
  <c r="DA373" i="6"/>
  <c r="E325" i="6"/>
  <c r="AE325" i="6"/>
  <c r="CO325" i="6"/>
  <c r="AJ325" i="6"/>
  <c r="CU325" i="6"/>
  <c r="BY325" i="6"/>
  <c r="CY325" i="6"/>
  <c r="AT325" i="6"/>
  <c r="CE325" i="6"/>
  <c r="DP325" i="6"/>
  <c r="DO343" i="6"/>
  <c r="CQ343" i="6"/>
  <c r="CE343" i="6"/>
  <c r="BS343" i="6"/>
  <c r="BG343" i="6"/>
  <c r="AU343" i="6"/>
  <c r="AI343" i="6"/>
  <c r="W343" i="6"/>
  <c r="K343" i="6"/>
  <c r="DN343" i="6"/>
  <c r="CP343" i="6"/>
  <c r="CD343" i="6"/>
  <c r="BR343" i="6"/>
  <c r="CY343" i="6"/>
  <c r="CM343" i="6"/>
  <c r="CA343" i="6"/>
  <c r="BO343" i="6"/>
  <c r="BC343" i="6"/>
  <c r="AQ343" i="6"/>
  <c r="AE343" i="6"/>
  <c r="S343" i="6"/>
  <c r="G343" i="6"/>
  <c r="DS343" i="6"/>
  <c r="DD343" i="6"/>
  <c r="CL343" i="6"/>
  <c r="BW343" i="6"/>
  <c r="BH343" i="6"/>
  <c r="AS343" i="6"/>
  <c r="AD343" i="6"/>
  <c r="P343" i="6"/>
  <c r="DR343" i="6"/>
  <c r="CK343" i="6"/>
  <c r="BV343" i="6"/>
  <c r="BF343" i="6"/>
  <c r="AR343" i="6"/>
  <c r="AC343" i="6"/>
  <c r="O343" i="6"/>
  <c r="DQ343" i="6"/>
  <c r="CZ343" i="6"/>
  <c r="CJ343" i="6"/>
  <c r="BU343" i="6"/>
  <c r="BE343" i="6"/>
  <c r="AP343" i="6"/>
  <c r="AB343" i="6"/>
  <c r="DP343" i="6"/>
  <c r="CX343" i="6"/>
  <c r="CI343" i="6"/>
  <c r="BT343" i="6"/>
  <c r="BD343" i="6"/>
  <c r="AO343" i="6"/>
  <c r="AA343" i="6"/>
  <c r="DM343" i="6"/>
  <c r="CW343" i="6"/>
  <c r="CH343" i="6"/>
  <c r="BQ343" i="6"/>
  <c r="BB343" i="6"/>
  <c r="AN343" i="6"/>
  <c r="Z343" i="6"/>
  <c r="L343" i="6"/>
  <c r="DL343" i="6"/>
  <c r="CV343" i="6"/>
  <c r="CG343" i="6"/>
  <c r="BP343" i="6"/>
  <c r="BA343" i="6"/>
  <c r="AM343" i="6"/>
  <c r="Y343" i="6"/>
  <c r="J343" i="6"/>
  <c r="DH343" i="6"/>
  <c r="CS343" i="6"/>
  <c r="CB343" i="6"/>
  <c r="BL343" i="6"/>
  <c r="AJ343" i="6"/>
  <c r="F343" i="6"/>
  <c r="DG343" i="6"/>
  <c r="CR343" i="6"/>
  <c r="BZ343" i="6"/>
  <c r="BK343" i="6"/>
  <c r="AW343" i="6"/>
  <c r="AH343" i="6"/>
  <c r="T343" i="6"/>
  <c r="E343" i="6"/>
  <c r="DT343" i="6"/>
  <c r="DE343" i="6"/>
  <c r="CN343" i="6"/>
  <c r="BX343" i="6"/>
  <c r="BI343" i="6"/>
  <c r="AT343" i="6"/>
  <c r="AF343" i="6"/>
  <c r="Q343" i="6"/>
  <c r="CO343" i="6"/>
  <c r="AG343" i="6"/>
  <c r="CF343" i="6"/>
  <c r="X343" i="6"/>
  <c r="CC343" i="6"/>
  <c r="BY343" i="6"/>
  <c r="R343" i="6"/>
  <c r="BN343" i="6"/>
  <c r="I343" i="6"/>
  <c r="BM343" i="6"/>
  <c r="H343" i="6"/>
  <c r="DU343" i="6"/>
  <c r="BJ343" i="6"/>
  <c r="D343" i="6"/>
  <c r="AZ343" i="6"/>
  <c r="AY343" i="6"/>
  <c r="AL343" i="6"/>
  <c r="DF343" i="6"/>
  <c r="AV343" i="6"/>
  <c r="CT343" i="6"/>
  <c r="AK343" i="6"/>
  <c r="CU343" i="6"/>
  <c r="DO355" i="6"/>
  <c r="DC355" i="6"/>
  <c r="CQ355" i="6"/>
  <c r="CE355" i="6"/>
  <c r="BS355" i="6"/>
  <c r="BG355" i="6"/>
  <c r="AU355" i="6"/>
  <c r="W355" i="6"/>
  <c r="K355" i="6"/>
  <c r="DN355" i="6"/>
  <c r="DB355" i="6"/>
  <c r="CP355" i="6"/>
  <c r="CD355" i="6"/>
  <c r="BR355" i="6"/>
  <c r="BF355" i="6"/>
  <c r="AT355" i="6"/>
  <c r="AH355" i="6"/>
  <c r="V355" i="6"/>
  <c r="J355" i="6"/>
  <c r="DM355" i="6"/>
  <c r="DA355" i="6"/>
  <c r="CO355" i="6"/>
  <c r="CC355" i="6"/>
  <c r="BQ355" i="6"/>
  <c r="BE355" i="6"/>
  <c r="AS355" i="6"/>
  <c r="AG355" i="6"/>
  <c r="U355" i="6"/>
  <c r="I355" i="6"/>
  <c r="DL355" i="6"/>
  <c r="CZ355" i="6"/>
  <c r="CN355" i="6"/>
  <c r="CB355" i="6"/>
  <c r="BP355" i="6"/>
  <c r="BD355" i="6"/>
  <c r="AR355" i="6"/>
  <c r="AF355" i="6"/>
  <c r="T355" i="6"/>
  <c r="H355" i="6"/>
  <c r="DK355" i="6"/>
  <c r="CY355" i="6"/>
  <c r="CA355" i="6"/>
  <c r="BO355" i="6"/>
  <c r="BC355" i="6"/>
  <c r="AQ355" i="6"/>
  <c r="AE355" i="6"/>
  <c r="S355" i="6"/>
  <c r="G355" i="6"/>
  <c r="DJ355" i="6"/>
  <c r="CX355" i="6"/>
  <c r="CL355" i="6"/>
  <c r="BZ355" i="6"/>
  <c r="BN355" i="6"/>
  <c r="BB355" i="6"/>
  <c r="AP355" i="6"/>
  <c r="AD355" i="6"/>
  <c r="R355" i="6"/>
  <c r="F355" i="6"/>
  <c r="DU355" i="6"/>
  <c r="DI355" i="6"/>
  <c r="CW355" i="6"/>
  <c r="CK355" i="6"/>
  <c r="BY355" i="6"/>
  <c r="BM355" i="6"/>
  <c r="BA355" i="6"/>
  <c r="AO355" i="6"/>
  <c r="AC355" i="6"/>
  <c r="Q355" i="6"/>
  <c r="E355" i="6"/>
  <c r="DS355" i="6"/>
  <c r="DG355" i="6"/>
  <c r="CU355" i="6"/>
  <c r="CI355" i="6"/>
  <c r="BW355" i="6"/>
  <c r="AY355" i="6"/>
  <c r="AM355" i="6"/>
  <c r="AA355" i="6"/>
  <c r="O355" i="6"/>
  <c r="DP355" i="6"/>
  <c r="DD355" i="6"/>
  <c r="CR355" i="6"/>
  <c r="CF355" i="6"/>
  <c r="BT355" i="6"/>
  <c r="BH355" i="6"/>
  <c r="AV355" i="6"/>
  <c r="X355" i="6"/>
  <c r="L355" i="6"/>
  <c r="CV355" i="6"/>
  <c r="AZ355" i="6"/>
  <c r="D355" i="6"/>
  <c r="CT355" i="6"/>
  <c r="AX355" i="6"/>
  <c r="CS355" i="6"/>
  <c r="AW355" i="6"/>
  <c r="CJ355" i="6"/>
  <c r="AN355" i="6"/>
  <c r="CH355" i="6"/>
  <c r="AL355" i="6"/>
  <c r="CG355" i="6"/>
  <c r="AK355" i="6"/>
  <c r="DT355" i="6"/>
  <c r="BX355" i="6"/>
  <c r="AB355" i="6"/>
  <c r="DR355" i="6"/>
  <c r="BV355" i="6"/>
  <c r="Z355" i="6"/>
  <c r="DQ355" i="6"/>
  <c r="BU355" i="6"/>
  <c r="Y355" i="6"/>
  <c r="DH355" i="6"/>
  <c r="P355" i="6"/>
  <c r="DE355" i="6"/>
  <c r="BI355" i="6"/>
  <c r="M355" i="6"/>
  <c r="DF355" i="6"/>
  <c r="BJ355" i="6"/>
  <c r="N355" i="6"/>
  <c r="DR367" i="6"/>
  <c r="DF367" i="6"/>
  <c r="CT367" i="6"/>
  <c r="CH367" i="6"/>
  <c r="BV367" i="6"/>
  <c r="BJ367" i="6"/>
  <c r="AX367" i="6"/>
  <c r="AL367" i="6"/>
  <c r="Z367" i="6"/>
  <c r="N367" i="6"/>
  <c r="DQ367" i="6"/>
  <c r="DE367" i="6"/>
  <c r="CS367" i="6"/>
  <c r="CG367" i="6"/>
  <c r="BU367" i="6"/>
  <c r="BI367" i="6"/>
  <c r="AW367" i="6"/>
  <c r="Y367" i="6"/>
  <c r="M367" i="6"/>
  <c r="DP367" i="6"/>
  <c r="DD367" i="6"/>
  <c r="CR367" i="6"/>
  <c r="CF367" i="6"/>
  <c r="BT367" i="6"/>
  <c r="BH367" i="6"/>
  <c r="AV367" i="6"/>
  <c r="X367" i="6"/>
  <c r="L367" i="6"/>
  <c r="DO367" i="6"/>
  <c r="DC367" i="6"/>
  <c r="CQ367" i="6"/>
  <c r="CE367" i="6"/>
  <c r="BS367" i="6"/>
  <c r="BG367" i="6"/>
  <c r="AU367" i="6"/>
  <c r="AI367" i="6"/>
  <c r="W367" i="6"/>
  <c r="K367" i="6"/>
  <c r="DN367" i="6"/>
  <c r="DB367" i="6"/>
  <c r="CP367" i="6"/>
  <c r="CD367" i="6"/>
  <c r="BR367" i="6"/>
  <c r="BF367" i="6"/>
  <c r="AT367" i="6"/>
  <c r="AH367" i="6"/>
  <c r="V367" i="6"/>
  <c r="J367" i="6"/>
  <c r="DM367" i="6"/>
  <c r="DA367" i="6"/>
  <c r="CO367" i="6"/>
  <c r="CC367" i="6"/>
  <c r="BQ367" i="6"/>
  <c r="BE367" i="6"/>
  <c r="AS367" i="6"/>
  <c r="AG367" i="6"/>
  <c r="U367" i="6"/>
  <c r="I367" i="6"/>
  <c r="DL367" i="6"/>
  <c r="CZ367" i="6"/>
  <c r="CN367" i="6"/>
  <c r="CB367" i="6"/>
  <c r="BP367" i="6"/>
  <c r="BD367" i="6"/>
  <c r="AR367" i="6"/>
  <c r="AF367" i="6"/>
  <c r="T367" i="6"/>
  <c r="H367" i="6"/>
  <c r="DK367" i="6"/>
  <c r="CY367" i="6"/>
  <c r="CM367" i="6"/>
  <c r="CA367" i="6"/>
  <c r="BO367" i="6"/>
  <c r="BC367" i="6"/>
  <c r="AQ367" i="6"/>
  <c r="AE367" i="6"/>
  <c r="S367" i="6"/>
  <c r="DT367" i="6"/>
  <c r="CJ367" i="6"/>
  <c r="AZ367" i="6"/>
  <c r="P367" i="6"/>
  <c r="DS367" i="6"/>
  <c r="CI367" i="6"/>
  <c r="AY367" i="6"/>
  <c r="O367" i="6"/>
  <c r="DJ367" i="6"/>
  <c r="BZ367" i="6"/>
  <c r="AP367" i="6"/>
  <c r="G367" i="6"/>
  <c r="DI367" i="6"/>
  <c r="BY367" i="6"/>
  <c r="AO367" i="6"/>
  <c r="F367" i="6"/>
  <c r="DH367" i="6"/>
  <c r="BX367" i="6"/>
  <c r="AN367" i="6"/>
  <c r="E367" i="6"/>
  <c r="DG367" i="6"/>
  <c r="BW367" i="6"/>
  <c r="AM367" i="6"/>
  <c r="D367" i="6"/>
  <c r="CX367" i="6"/>
  <c r="BN367" i="6"/>
  <c r="AD367" i="6"/>
  <c r="CW367" i="6"/>
  <c r="BM367" i="6"/>
  <c r="CV367" i="6"/>
  <c r="BL367" i="6"/>
  <c r="AB367" i="6"/>
  <c r="DU367" i="6"/>
  <c r="CK367" i="6"/>
  <c r="BA367" i="6"/>
  <c r="Q367" i="6"/>
  <c r="CU367" i="6"/>
  <c r="CL367" i="6"/>
  <c r="BK367" i="6"/>
  <c r="BB367" i="6"/>
  <c r="AC367" i="6"/>
  <c r="AA367" i="6"/>
  <c r="R367" i="6"/>
  <c r="DS351" i="6"/>
  <c r="DG351" i="6"/>
  <c r="CU351" i="6"/>
  <c r="CI351" i="6"/>
  <c r="BW351" i="6"/>
  <c r="BK351" i="6"/>
  <c r="AY351" i="6"/>
  <c r="AM351" i="6"/>
  <c r="AA351" i="6"/>
  <c r="O351" i="6"/>
  <c r="DR351" i="6"/>
  <c r="DF351" i="6"/>
  <c r="CT351" i="6"/>
  <c r="CH351" i="6"/>
  <c r="BV351" i="6"/>
  <c r="BJ351" i="6"/>
  <c r="AX351" i="6"/>
  <c r="AL351" i="6"/>
  <c r="Z351" i="6"/>
  <c r="N351" i="6"/>
  <c r="DQ351" i="6"/>
  <c r="DE351" i="6"/>
  <c r="CS351" i="6"/>
  <c r="CG351" i="6"/>
  <c r="BU351" i="6"/>
  <c r="BI351" i="6"/>
  <c r="AW351" i="6"/>
  <c r="AK351" i="6"/>
  <c r="Y351" i="6"/>
  <c r="M351" i="6"/>
  <c r="DP351" i="6"/>
  <c r="DD351" i="6"/>
  <c r="CR351" i="6"/>
  <c r="CF351" i="6"/>
  <c r="BT351" i="6"/>
  <c r="BH351" i="6"/>
  <c r="AJ351" i="6"/>
  <c r="X351" i="6"/>
  <c r="L351" i="6"/>
  <c r="DO351" i="6"/>
  <c r="DC351" i="6"/>
  <c r="CQ351" i="6"/>
  <c r="CE351" i="6"/>
  <c r="BS351" i="6"/>
  <c r="BG351" i="6"/>
  <c r="AI351" i="6"/>
  <c r="W351" i="6"/>
  <c r="K351" i="6"/>
  <c r="DN351" i="6"/>
  <c r="DB351" i="6"/>
  <c r="CP351" i="6"/>
  <c r="CD351" i="6"/>
  <c r="BR351" i="6"/>
  <c r="BF351" i="6"/>
  <c r="AT351" i="6"/>
  <c r="AH351" i="6"/>
  <c r="V351" i="6"/>
  <c r="J351" i="6"/>
  <c r="DM351" i="6"/>
  <c r="DA351" i="6"/>
  <c r="CO351" i="6"/>
  <c r="CC351" i="6"/>
  <c r="BQ351" i="6"/>
  <c r="BE351" i="6"/>
  <c r="AS351" i="6"/>
  <c r="AG351" i="6"/>
  <c r="DK351" i="6"/>
  <c r="CY351" i="6"/>
  <c r="CM351" i="6"/>
  <c r="CA351" i="6"/>
  <c r="BO351" i="6"/>
  <c r="BC351" i="6"/>
  <c r="AQ351" i="6"/>
  <c r="AE351" i="6"/>
  <c r="DT351" i="6"/>
  <c r="DH351" i="6"/>
  <c r="CV351" i="6"/>
  <c r="CJ351" i="6"/>
  <c r="BX351" i="6"/>
  <c r="BL351" i="6"/>
  <c r="AZ351" i="6"/>
  <c r="AN351" i="6"/>
  <c r="AB351" i="6"/>
  <c r="P351" i="6"/>
  <c r="D351" i="6"/>
  <c r="CZ351" i="6"/>
  <c r="BD351" i="6"/>
  <c r="Q351" i="6"/>
  <c r="CX351" i="6"/>
  <c r="BB351" i="6"/>
  <c r="I351" i="6"/>
  <c r="CW351" i="6"/>
  <c r="BA351" i="6"/>
  <c r="H351" i="6"/>
  <c r="CN351" i="6"/>
  <c r="AR351" i="6"/>
  <c r="G351" i="6"/>
  <c r="CL351" i="6"/>
  <c r="AP351" i="6"/>
  <c r="F351" i="6"/>
  <c r="CK351" i="6"/>
  <c r="AO351" i="6"/>
  <c r="E351" i="6"/>
  <c r="BZ351" i="6"/>
  <c r="AD351" i="6"/>
  <c r="DU351" i="6"/>
  <c r="BY351" i="6"/>
  <c r="AC351" i="6"/>
  <c r="DL351" i="6"/>
  <c r="BP351" i="6"/>
  <c r="U351" i="6"/>
  <c r="DI351" i="6"/>
  <c r="BM351" i="6"/>
  <c r="AF351" i="6"/>
  <c r="T351" i="6"/>
  <c r="CB351" i="6"/>
  <c r="DJ351" i="6"/>
  <c r="BN351" i="6"/>
  <c r="DT420" i="6"/>
  <c r="AC420" i="6"/>
  <c r="BI420" i="6"/>
  <c r="DE420" i="6"/>
  <c r="Z420" i="6"/>
  <c r="DS420" i="6"/>
  <c r="AJ420" i="6"/>
  <c r="AK420" i="6"/>
  <c r="P420" i="6"/>
  <c r="AB436" i="6"/>
  <c r="DJ436" i="6"/>
  <c r="DP436" i="6"/>
  <c r="CF436" i="6"/>
  <c r="BQ436" i="6"/>
  <c r="BC436" i="6"/>
  <c r="CW436" i="6"/>
  <c r="CJ436" i="6"/>
  <c r="M436" i="6"/>
  <c r="AX436" i="6"/>
  <c r="N412" i="6"/>
  <c r="CK412" i="6"/>
  <c r="BF412" i="6"/>
  <c r="AE412" i="6"/>
  <c r="CB412" i="6"/>
  <c r="BG412" i="6"/>
  <c r="CF412" i="6"/>
  <c r="DE412" i="6"/>
  <c r="AY412" i="6"/>
  <c r="BL412" i="6"/>
  <c r="AQ404" i="6"/>
  <c r="BO444" i="6"/>
  <c r="J444" i="6"/>
  <c r="L444" i="6"/>
  <c r="BL444" i="6"/>
  <c r="H444" i="6"/>
  <c r="BR444" i="6"/>
  <c r="BV444" i="6"/>
  <c r="DG444" i="6"/>
  <c r="R444" i="6"/>
  <c r="CB444" i="6"/>
  <c r="CO450" i="6"/>
  <c r="AN450" i="6"/>
  <c r="CF450" i="6"/>
  <c r="AA450" i="6"/>
  <c r="BN450" i="6"/>
  <c r="U450" i="6"/>
  <c r="DH450" i="6"/>
  <c r="AK450" i="6"/>
  <c r="CU450" i="6"/>
  <c r="DU450" i="6"/>
  <c r="CD440" i="6"/>
  <c r="CH440" i="6"/>
  <c r="DS440" i="6"/>
  <c r="R440" i="6"/>
  <c r="BC440" i="6"/>
  <c r="J440" i="6"/>
  <c r="DD440" i="6"/>
  <c r="DT440" i="6"/>
  <c r="DK440" i="6"/>
  <c r="CQ440" i="6"/>
  <c r="E373" i="6"/>
  <c r="R373" i="6"/>
  <c r="CY373" i="6"/>
  <c r="AN373" i="6"/>
  <c r="DK373" i="6"/>
  <c r="CI373" i="6"/>
  <c r="CK373" i="6"/>
  <c r="AW373" i="6"/>
  <c r="U373" i="6"/>
  <c r="BS373" i="6"/>
  <c r="CH325" i="6"/>
  <c r="BD325" i="6"/>
  <c r="DN325" i="6"/>
  <c r="CS325" i="6"/>
  <c r="BX325" i="6"/>
  <c r="BN325" i="6"/>
  <c r="I325" i="6"/>
  <c r="BS325" i="6"/>
  <c r="DD325" i="6"/>
  <c r="AK325" i="6"/>
  <c r="BU341" i="6"/>
  <c r="AS341" i="6"/>
  <c r="DS341" i="6"/>
  <c r="BZ341" i="6"/>
  <c r="AH341" i="6"/>
  <c r="DN341" i="6"/>
  <c r="BS341" i="6"/>
  <c r="L341" i="6"/>
  <c r="CJ341" i="6"/>
  <c r="DL341" i="6"/>
  <c r="BI341" i="6"/>
  <c r="AG341" i="6"/>
  <c r="DD341" i="6"/>
  <c r="BL341" i="6"/>
  <c r="S341" i="6"/>
  <c r="CY341" i="6"/>
  <c r="BD341" i="6"/>
  <c r="DU341" i="6"/>
  <c r="AD341" i="6"/>
  <c r="BG341" i="6"/>
  <c r="AW341" i="6"/>
  <c r="U341" i="6"/>
  <c r="CP341" i="6"/>
  <c r="AX341" i="6"/>
  <c r="F341" i="6"/>
  <c r="CK341" i="6"/>
  <c r="AP341" i="6"/>
  <c r="DG341" i="6"/>
  <c r="CI341" i="6"/>
  <c r="CX341" i="6"/>
  <c r="AK341" i="6"/>
  <c r="DT341" i="6"/>
  <c r="CA341" i="6"/>
  <c r="AI341" i="6"/>
  <c r="DO341" i="6"/>
  <c r="BW341" i="6"/>
  <c r="AB341" i="6"/>
  <c r="CR341" i="6"/>
  <c r="AC341" i="6"/>
  <c r="DK341" i="6"/>
  <c r="Y341" i="6"/>
  <c r="DF341" i="6"/>
  <c r="BM341" i="6"/>
  <c r="T341" i="6"/>
  <c r="CZ341" i="6"/>
  <c r="BH341" i="6"/>
  <c r="N341" i="6"/>
  <c r="CD341" i="6"/>
  <c r="CE341" i="6"/>
  <c r="BF341" i="6"/>
  <c r="M341" i="6"/>
  <c r="CQ341" i="6"/>
  <c r="AY341" i="6"/>
  <c r="G341" i="6"/>
  <c r="CL341" i="6"/>
  <c r="AT341" i="6"/>
  <c r="DI341" i="6"/>
  <c r="BO341" i="6"/>
  <c r="Z341" i="6"/>
  <c r="AR341" i="6"/>
  <c r="DM341" i="6"/>
  <c r="CB341" i="6"/>
  <c r="AJ341" i="6"/>
  <c r="DP341" i="6"/>
  <c r="BX341" i="6"/>
  <c r="AE341" i="6"/>
  <c r="CU341" i="6"/>
  <c r="BA341" i="6"/>
  <c r="BV341" i="6"/>
  <c r="DH341" i="6"/>
  <c r="DA341" i="6"/>
  <c r="BN341" i="6"/>
  <c r="V341" i="6"/>
  <c r="DB341" i="6"/>
  <c r="BJ341" i="6"/>
  <c r="Q341" i="6"/>
  <c r="CF341" i="6"/>
  <c r="AM341" i="6"/>
  <c r="P341" i="6"/>
  <c r="BB341" i="6"/>
  <c r="DQ341" i="6"/>
  <c r="CO341" i="6"/>
  <c r="AZ341" i="6"/>
  <c r="H341" i="6"/>
  <c r="CM341" i="6"/>
  <c r="AU341" i="6"/>
  <c r="D341" i="6"/>
  <c r="BR341" i="6"/>
  <c r="X341" i="6"/>
  <c r="BT341" i="6"/>
  <c r="CW341" i="6"/>
  <c r="DE341" i="6"/>
  <c r="CC341" i="6"/>
  <c r="AL341" i="6"/>
  <c r="DR341" i="6"/>
  <c r="BY341" i="6"/>
  <c r="AF341" i="6"/>
  <c r="DJ341" i="6"/>
  <c r="BC341" i="6"/>
  <c r="J341" i="6"/>
  <c r="O341" i="6"/>
  <c r="AQ341" i="6"/>
  <c r="CS341" i="6"/>
  <c r="BQ341" i="6"/>
  <c r="W341" i="6"/>
  <c r="DC341" i="6"/>
  <c r="BK341" i="6"/>
  <c r="R341" i="6"/>
  <c r="CV341" i="6"/>
  <c r="AO341" i="6"/>
  <c r="CT341" i="6"/>
  <c r="BP341" i="6"/>
  <c r="CG341" i="6"/>
  <c r="BE341" i="6"/>
  <c r="I341" i="6"/>
  <c r="CN341" i="6"/>
  <c r="AV341" i="6"/>
  <c r="E341" i="6"/>
  <c r="CH341" i="6"/>
  <c r="AA341" i="6"/>
  <c r="AN341" i="6"/>
  <c r="K341" i="6"/>
  <c r="FN48" i="6"/>
  <c r="DK359" i="6"/>
  <c r="CY359" i="6"/>
  <c r="CM359" i="6"/>
  <c r="CA359" i="6"/>
  <c r="BO359" i="6"/>
  <c r="BC359" i="6"/>
  <c r="AQ359" i="6"/>
  <c r="AE359" i="6"/>
  <c r="S359" i="6"/>
  <c r="G359" i="6"/>
  <c r="DJ359" i="6"/>
  <c r="CX359" i="6"/>
  <c r="CL359" i="6"/>
  <c r="BZ359" i="6"/>
  <c r="BN359" i="6"/>
  <c r="BB359" i="6"/>
  <c r="AP359" i="6"/>
  <c r="AD359" i="6"/>
  <c r="R359" i="6"/>
  <c r="F359" i="6"/>
  <c r="DU359" i="6"/>
  <c r="DI359" i="6"/>
  <c r="CW359" i="6"/>
  <c r="CK359" i="6"/>
  <c r="BY359" i="6"/>
  <c r="BM359" i="6"/>
  <c r="BA359" i="6"/>
  <c r="AO359" i="6"/>
  <c r="AC359" i="6"/>
  <c r="Q359" i="6"/>
  <c r="E359" i="6"/>
  <c r="DT359" i="6"/>
  <c r="DH359" i="6"/>
  <c r="CV359" i="6"/>
  <c r="CJ359" i="6"/>
  <c r="BX359" i="6"/>
  <c r="BL359" i="6"/>
  <c r="AZ359" i="6"/>
  <c r="AN359" i="6"/>
  <c r="AB359" i="6"/>
  <c r="D359" i="6"/>
  <c r="DS359" i="6"/>
  <c r="DG359" i="6"/>
  <c r="CU359" i="6"/>
  <c r="CI359" i="6"/>
  <c r="BW359" i="6"/>
  <c r="BK359" i="6"/>
  <c r="AY359" i="6"/>
  <c r="AM359" i="6"/>
  <c r="AA359" i="6"/>
  <c r="DR359" i="6"/>
  <c r="DF359" i="6"/>
  <c r="CT359" i="6"/>
  <c r="CH359" i="6"/>
  <c r="BV359" i="6"/>
  <c r="BJ359" i="6"/>
  <c r="AX359" i="6"/>
  <c r="AL359" i="6"/>
  <c r="Z359" i="6"/>
  <c r="N359" i="6"/>
  <c r="DQ359" i="6"/>
  <c r="DE359" i="6"/>
  <c r="CS359" i="6"/>
  <c r="CG359" i="6"/>
  <c r="BU359" i="6"/>
  <c r="BI359" i="6"/>
  <c r="AW359" i="6"/>
  <c r="AK359" i="6"/>
  <c r="Y359" i="6"/>
  <c r="M359" i="6"/>
  <c r="DO359" i="6"/>
  <c r="DC359" i="6"/>
  <c r="CQ359" i="6"/>
  <c r="CE359" i="6"/>
  <c r="BS359" i="6"/>
  <c r="BG359" i="6"/>
  <c r="AU359" i="6"/>
  <c r="AI359" i="6"/>
  <c r="W359" i="6"/>
  <c r="K359" i="6"/>
  <c r="DL359" i="6"/>
  <c r="CZ359" i="6"/>
  <c r="CN359" i="6"/>
  <c r="CB359" i="6"/>
  <c r="BP359" i="6"/>
  <c r="BD359" i="6"/>
  <c r="AR359" i="6"/>
  <c r="AF359" i="6"/>
  <c r="T359" i="6"/>
  <c r="H359" i="6"/>
  <c r="CR359" i="6"/>
  <c r="AV359" i="6"/>
  <c r="CP359" i="6"/>
  <c r="AT359" i="6"/>
  <c r="CO359" i="6"/>
  <c r="AS359" i="6"/>
  <c r="CF359" i="6"/>
  <c r="AJ359" i="6"/>
  <c r="CD359" i="6"/>
  <c r="AH359" i="6"/>
  <c r="CC359" i="6"/>
  <c r="AG359" i="6"/>
  <c r="DP359" i="6"/>
  <c r="BT359" i="6"/>
  <c r="X359" i="6"/>
  <c r="DN359" i="6"/>
  <c r="BR359" i="6"/>
  <c r="V359" i="6"/>
  <c r="DM359" i="6"/>
  <c r="BQ359" i="6"/>
  <c r="U359" i="6"/>
  <c r="DD359" i="6"/>
  <c r="BH359" i="6"/>
  <c r="L359" i="6"/>
  <c r="DA359" i="6"/>
  <c r="BE359" i="6"/>
  <c r="I359" i="6"/>
  <c r="BF359" i="6"/>
  <c r="J359" i="6"/>
  <c r="DB359" i="6"/>
  <c r="K420" i="6"/>
  <c r="AR420" i="6"/>
  <c r="BW420" i="6"/>
  <c r="CM420" i="6"/>
  <c r="CO420" i="6"/>
  <c r="O420" i="6"/>
  <c r="CY420" i="6"/>
  <c r="BJ420" i="6"/>
  <c r="CR420" i="6"/>
  <c r="BP420" i="6"/>
  <c r="AK436" i="6"/>
  <c r="AV436" i="6"/>
  <c r="Q436" i="6"/>
  <c r="DI436" i="6"/>
  <c r="CS436" i="6"/>
  <c r="CV436" i="6"/>
  <c r="T436" i="6"/>
  <c r="CN436" i="6"/>
  <c r="AL436" i="6"/>
  <c r="BW436" i="6"/>
  <c r="AO412" i="6"/>
  <c r="U412" i="6"/>
  <c r="CX412" i="6"/>
  <c r="AQ412" i="6"/>
  <c r="CN412" i="6"/>
  <c r="BS412" i="6"/>
  <c r="CR412" i="6"/>
  <c r="DQ412" i="6"/>
  <c r="BK412" i="6"/>
  <c r="BX412" i="6"/>
  <c r="CN444" i="6"/>
  <c r="AI444" i="6"/>
  <c r="N444" i="6"/>
  <c r="BY444" i="6"/>
  <c r="AG444" i="6"/>
  <c r="CQ444" i="6"/>
  <c r="CU444" i="6"/>
  <c r="DT444" i="6"/>
  <c r="AQ444" i="6"/>
  <c r="DA444" i="6"/>
  <c r="DN450" i="6"/>
  <c r="AU450" i="6"/>
  <c r="DE450" i="6"/>
  <c r="AO450" i="6"/>
  <c r="CY450" i="6"/>
  <c r="AT450" i="6"/>
  <c r="DO450" i="6"/>
  <c r="BJ450" i="6"/>
  <c r="DI450" i="6"/>
  <c r="AE450" i="6"/>
  <c r="DC440" i="6"/>
  <c r="DG440" i="6"/>
  <c r="AD440" i="6"/>
  <c r="BY440" i="6"/>
  <c r="CN440" i="6"/>
  <c r="AI440" i="6"/>
  <c r="N440" i="6"/>
  <c r="AP440" i="6"/>
  <c r="AG440" i="6"/>
  <c r="AK440" i="6"/>
  <c r="AF373" i="6"/>
  <c r="P373" i="6"/>
  <c r="BB373" i="6"/>
  <c r="M373" i="6"/>
  <c r="BW373" i="6"/>
  <c r="BY373" i="6"/>
  <c r="DL373" i="6"/>
  <c r="DO373" i="6"/>
  <c r="CH373" i="6"/>
  <c r="AP373" i="6"/>
  <c r="S325" i="6"/>
  <c r="CC325" i="6"/>
  <c r="X325" i="6"/>
  <c r="CI325" i="6"/>
  <c r="BM325" i="6"/>
  <c r="CM325" i="6"/>
  <c r="AH325" i="6"/>
  <c r="CR325" i="6"/>
  <c r="Y325" i="6"/>
  <c r="AA325" i="6"/>
  <c r="DG402" i="6"/>
  <c r="CG402" i="6"/>
  <c r="BH402" i="6"/>
  <c r="AI402" i="6"/>
  <c r="BO402" i="6"/>
  <c r="CD402" i="6"/>
  <c r="AH402" i="6"/>
  <c r="AF402" i="6"/>
  <c r="AC402" i="6"/>
  <c r="Z402" i="6"/>
  <c r="D402" i="6"/>
  <c r="CU402" i="6"/>
  <c r="BU402" i="6"/>
  <c r="AV402" i="6"/>
  <c r="W402" i="6"/>
  <c r="BC402" i="6"/>
  <c r="BF402" i="6"/>
  <c r="P402" i="6"/>
  <c r="J402" i="6"/>
  <c r="H402" i="6"/>
  <c r="E402" i="6"/>
  <c r="CI402" i="6"/>
  <c r="BI402" i="6"/>
  <c r="AJ402" i="6"/>
  <c r="K402" i="6"/>
  <c r="AQ402" i="6"/>
  <c r="AN402" i="6"/>
  <c r="DU402" i="6"/>
  <c r="DR402" i="6"/>
  <c r="DL402" i="6"/>
  <c r="DH402" i="6"/>
  <c r="BW402" i="6"/>
  <c r="AW402" i="6"/>
  <c r="X402" i="6"/>
  <c r="DM402" i="6"/>
  <c r="AE402" i="6"/>
  <c r="R402" i="6"/>
  <c r="CW402" i="6"/>
  <c r="CT402" i="6"/>
  <c r="CN402" i="6"/>
  <c r="CJ402" i="6"/>
  <c r="BK402" i="6"/>
  <c r="AK402" i="6"/>
  <c r="L402" i="6"/>
  <c r="DA402" i="6"/>
  <c r="S402" i="6"/>
  <c r="CZ402" i="6"/>
  <c r="BY402" i="6"/>
  <c r="BV402" i="6"/>
  <c r="BP402" i="6"/>
  <c r="BL402" i="6"/>
  <c r="AY402" i="6"/>
  <c r="Y402" i="6"/>
  <c r="DO402" i="6"/>
  <c r="CO402" i="6"/>
  <c r="G402" i="6"/>
  <c r="CB402" i="6"/>
  <c r="BB402" i="6"/>
  <c r="AZ402" i="6"/>
  <c r="AT402" i="6"/>
  <c r="AP402" i="6"/>
  <c r="AM402" i="6"/>
  <c r="M402" i="6"/>
  <c r="DC402" i="6"/>
  <c r="CC402" i="6"/>
  <c r="DF402" i="6"/>
  <c r="BE402" i="6"/>
  <c r="AG402" i="6"/>
  <c r="AD402" i="6"/>
  <c r="AB402" i="6"/>
  <c r="U402" i="6"/>
  <c r="AA402" i="6"/>
  <c r="DP402" i="6"/>
  <c r="CQ402" i="6"/>
  <c r="BQ402" i="6"/>
  <c r="CH402" i="6"/>
  <c r="AL402" i="6"/>
  <c r="N402" i="6"/>
  <c r="I402" i="6"/>
  <c r="F402" i="6"/>
  <c r="DI402" i="6"/>
  <c r="O402" i="6"/>
  <c r="DD402" i="6"/>
  <c r="CE402" i="6"/>
  <c r="DK402" i="6"/>
  <c r="BJ402" i="6"/>
  <c r="Q402" i="6"/>
  <c r="DT402" i="6"/>
  <c r="DN402" i="6"/>
  <c r="DJ402" i="6"/>
  <c r="CK402" i="6"/>
  <c r="DQ402" i="6"/>
  <c r="CR402" i="6"/>
  <c r="BS402" i="6"/>
  <c r="CY402" i="6"/>
  <c r="AO402" i="6"/>
  <c r="CX402" i="6"/>
  <c r="CV402" i="6"/>
  <c r="CP402" i="6"/>
  <c r="CL402" i="6"/>
  <c r="BM402" i="6"/>
  <c r="DE402" i="6"/>
  <c r="CF402" i="6"/>
  <c r="BG402" i="6"/>
  <c r="CM402" i="6"/>
  <c r="T402" i="6"/>
  <c r="BZ402" i="6"/>
  <c r="BX402" i="6"/>
  <c r="BR402" i="6"/>
  <c r="BN402" i="6"/>
  <c r="AR402" i="6"/>
  <c r="DS402" i="6"/>
  <c r="CS402" i="6"/>
  <c r="BT402" i="6"/>
  <c r="AU402" i="6"/>
  <c r="CA402" i="6"/>
  <c r="DB402" i="6"/>
  <c r="BD402" i="6"/>
  <c r="BA402" i="6"/>
  <c r="AX402" i="6"/>
  <c r="AS402" i="6"/>
  <c r="V402" i="6"/>
  <c r="DT331" i="6"/>
  <c r="DH331" i="6"/>
  <c r="CV331" i="6"/>
  <c r="CJ331" i="6"/>
  <c r="BX331" i="6"/>
  <c r="BL331" i="6"/>
  <c r="AN331" i="6"/>
  <c r="AB331" i="6"/>
  <c r="P331" i="6"/>
  <c r="D331" i="6"/>
  <c r="DS331" i="6"/>
  <c r="DG331" i="6"/>
  <c r="CU331" i="6"/>
  <c r="CI331" i="6"/>
  <c r="BW331" i="6"/>
  <c r="BK331" i="6"/>
  <c r="AY331" i="6"/>
  <c r="AM331" i="6"/>
  <c r="AA331" i="6"/>
  <c r="O331" i="6"/>
  <c r="DR331" i="6"/>
  <c r="DF331" i="6"/>
  <c r="CT331" i="6"/>
  <c r="CH331" i="6"/>
  <c r="BV331" i="6"/>
  <c r="BJ331" i="6"/>
  <c r="AX331" i="6"/>
  <c r="AL331" i="6"/>
  <c r="Z331" i="6"/>
  <c r="N331" i="6"/>
  <c r="DQ331" i="6"/>
  <c r="DE331" i="6"/>
  <c r="CS331" i="6"/>
  <c r="CG331" i="6"/>
  <c r="BU331" i="6"/>
  <c r="AW331" i="6"/>
  <c r="AK331" i="6"/>
  <c r="Y331" i="6"/>
  <c r="M331" i="6"/>
  <c r="DP331" i="6"/>
  <c r="DD331" i="6"/>
  <c r="CR331" i="6"/>
  <c r="CF331" i="6"/>
  <c r="BT331" i="6"/>
  <c r="BH331" i="6"/>
  <c r="AV331" i="6"/>
  <c r="AJ331" i="6"/>
  <c r="L331" i="6"/>
  <c r="DN331" i="6"/>
  <c r="CW331" i="6"/>
  <c r="CA331" i="6"/>
  <c r="BE331" i="6"/>
  <c r="AI331" i="6"/>
  <c r="R331" i="6"/>
  <c r="DM331" i="6"/>
  <c r="CQ331" i="6"/>
  <c r="BZ331" i="6"/>
  <c r="BD331" i="6"/>
  <c r="AH331" i="6"/>
  <c r="Q331" i="6"/>
  <c r="DL331" i="6"/>
  <c r="CP331" i="6"/>
  <c r="BY331" i="6"/>
  <c r="BC331" i="6"/>
  <c r="AG331" i="6"/>
  <c r="K331" i="6"/>
  <c r="DK331" i="6"/>
  <c r="CO331" i="6"/>
  <c r="BS331" i="6"/>
  <c r="AF331" i="6"/>
  <c r="J331" i="6"/>
  <c r="DJ331" i="6"/>
  <c r="CN331" i="6"/>
  <c r="BR331" i="6"/>
  <c r="AE331" i="6"/>
  <c r="I331" i="6"/>
  <c r="AP331" i="6"/>
  <c r="DI331" i="6"/>
  <c r="CM331" i="6"/>
  <c r="BQ331" i="6"/>
  <c r="AU331" i="6"/>
  <c r="AD331" i="6"/>
  <c r="H331" i="6"/>
  <c r="DC331" i="6"/>
  <c r="CL331" i="6"/>
  <c r="BP331" i="6"/>
  <c r="AT331" i="6"/>
  <c r="AC331" i="6"/>
  <c r="G331" i="6"/>
  <c r="DU331" i="6"/>
  <c r="DB331" i="6"/>
  <c r="CK331" i="6"/>
  <c r="BO331" i="6"/>
  <c r="AS331" i="6"/>
  <c r="F331" i="6"/>
  <c r="CC331" i="6"/>
  <c r="T331" i="6"/>
  <c r="DA331" i="6"/>
  <c r="CE331" i="6"/>
  <c r="BN331" i="6"/>
  <c r="AR331" i="6"/>
  <c r="V331" i="6"/>
  <c r="E331" i="6"/>
  <c r="CY331" i="6"/>
  <c r="CZ331" i="6"/>
  <c r="CD331" i="6"/>
  <c r="BM331" i="6"/>
  <c r="AQ331" i="6"/>
  <c r="U331" i="6"/>
  <c r="BG331" i="6"/>
  <c r="DO331" i="6"/>
  <c r="CX331" i="6"/>
  <c r="CB331" i="6"/>
  <c r="BF331" i="6"/>
  <c r="AO331" i="6"/>
  <c r="S331" i="6"/>
  <c r="DL327" i="6"/>
  <c r="CZ327" i="6"/>
  <c r="CN327" i="6"/>
  <c r="DK327" i="6"/>
  <c r="CY327" i="6"/>
  <c r="CM327" i="6"/>
  <c r="CA327" i="6"/>
  <c r="DJ327" i="6"/>
  <c r="CX327" i="6"/>
  <c r="CL327" i="6"/>
  <c r="BZ327" i="6"/>
  <c r="DT327" i="6"/>
  <c r="DH327" i="6"/>
  <c r="CV327" i="6"/>
  <c r="CJ327" i="6"/>
  <c r="BX327" i="6"/>
  <c r="BL327" i="6"/>
  <c r="AZ327" i="6"/>
  <c r="DS327" i="6"/>
  <c r="DC327" i="6"/>
  <c r="CI327" i="6"/>
  <c r="BT327" i="6"/>
  <c r="BG327" i="6"/>
  <c r="AT327" i="6"/>
  <c r="AH327" i="6"/>
  <c r="V327" i="6"/>
  <c r="J327" i="6"/>
  <c r="DR327" i="6"/>
  <c r="DB327" i="6"/>
  <c r="CH327" i="6"/>
  <c r="BF327" i="6"/>
  <c r="AS327" i="6"/>
  <c r="AG327" i="6"/>
  <c r="U327" i="6"/>
  <c r="I327" i="6"/>
  <c r="DQ327" i="6"/>
  <c r="DA327" i="6"/>
  <c r="CG327" i="6"/>
  <c r="BR327" i="6"/>
  <c r="BE327" i="6"/>
  <c r="AF327" i="6"/>
  <c r="T327" i="6"/>
  <c r="H327" i="6"/>
  <c r="DP327" i="6"/>
  <c r="CW327" i="6"/>
  <c r="CF327" i="6"/>
  <c r="BQ327" i="6"/>
  <c r="BD327" i="6"/>
  <c r="AE327" i="6"/>
  <c r="S327" i="6"/>
  <c r="G327" i="6"/>
  <c r="DO327" i="6"/>
  <c r="CU327" i="6"/>
  <c r="CE327" i="6"/>
  <c r="BP327" i="6"/>
  <c r="BC327" i="6"/>
  <c r="AD327" i="6"/>
  <c r="R327" i="6"/>
  <c r="F327" i="6"/>
  <c r="DN327" i="6"/>
  <c r="CT327" i="6"/>
  <c r="CD327" i="6"/>
  <c r="BO327" i="6"/>
  <c r="BB327" i="6"/>
  <c r="AO327" i="6"/>
  <c r="AC327" i="6"/>
  <c r="Q327" i="6"/>
  <c r="E327" i="6"/>
  <c r="DM327" i="6"/>
  <c r="CS327" i="6"/>
  <c r="CC327" i="6"/>
  <c r="BN327" i="6"/>
  <c r="BA327" i="6"/>
  <c r="AN327" i="6"/>
  <c r="AB327" i="6"/>
  <c r="P327" i="6"/>
  <c r="D327" i="6"/>
  <c r="CO327" i="6"/>
  <c r="AV327" i="6"/>
  <c r="L327" i="6"/>
  <c r="DI327" i="6"/>
  <c r="CR327" i="6"/>
  <c r="CB327" i="6"/>
  <c r="BM327" i="6"/>
  <c r="AM327" i="6"/>
  <c r="AA327" i="6"/>
  <c r="O327" i="6"/>
  <c r="BI327" i="6"/>
  <c r="DG327" i="6"/>
  <c r="CQ327" i="6"/>
  <c r="BY327" i="6"/>
  <c r="BK327" i="6"/>
  <c r="AX327" i="6"/>
  <c r="AL327" i="6"/>
  <c r="Z327" i="6"/>
  <c r="BV327" i="6"/>
  <c r="X327" i="6"/>
  <c r="DF327" i="6"/>
  <c r="CP327" i="6"/>
  <c r="BW327" i="6"/>
  <c r="BJ327" i="6"/>
  <c r="AW327" i="6"/>
  <c r="AK327" i="6"/>
  <c r="Y327" i="6"/>
  <c r="DE327" i="6"/>
  <c r="AJ327" i="6"/>
  <c r="DU327" i="6"/>
  <c r="DD327" i="6"/>
  <c r="CK327" i="6"/>
  <c r="BU327" i="6"/>
  <c r="BH327" i="6"/>
  <c r="AU327" i="6"/>
  <c r="AI327" i="6"/>
  <c r="W327" i="6"/>
  <c r="K327" i="6"/>
  <c r="CA420" i="6"/>
  <c r="DG420" i="6"/>
  <c r="DC420" i="6"/>
  <c r="AD420" i="6"/>
  <c r="AV420" i="6"/>
  <c r="CC420" i="6"/>
  <c r="Y420" i="6"/>
  <c r="BM420" i="6"/>
  <c r="AZ420" i="6"/>
  <c r="G420" i="6"/>
  <c r="BJ436" i="6"/>
  <c r="CR436" i="6"/>
  <c r="BH436" i="6"/>
  <c r="DN436" i="6"/>
  <c r="DR436" i="6"/>
  <c r="BY436" i="6"/>
  <c r="BL436" i="6"/>
  <c r="DM436" i="6"/>
  <c r="BK436" i="6"/>
  <c r="CL436" i="6"/>
  <c r="BY412" i="6"/>
  <c r="BA412" i="6"/>
  <c r="F412" i="6"/>
  <c r="BC412" i="6"/>
  <c r="CZ412" i="6"/>
  <c r="CE412" i="6"/>
  <c r="DD412" i="6"/>
  <c r="AX412" i="6"/>
  <c r="BW412" i="6"/>
  <c r="CJ412" i="6"/>
  <c r="DM444" i="6"/>
  <c r="DP444" i="6"/>
  <c r="AZ444" i="6"/>
  <c r="CL444" i="6"/>
  <c r="BF444" i="6"/>
  <c r="BJ444" i="6"/>
  <c r="DH444" i="6"/>
  <c r="F444" i="6"/>
  <c r="BP444" i="6"/>
  <c r="K444" i="6"/>
  <c r="AB450" i="6"/>
  <c r="BT450" i="6"/>
  <c r="O450" i="6"/>
  <c r="BB450" i="6"/>
  <c r="I450" i="6"/>
  <c r="CV450" i="6"/>
  <c r="Y450" i="6"/>
  <c r="CI450" i="6"/>
  <c r="S450" i="6"/>
  <c r="BD450" i="6"/>
  <c r="AW440" i="6"/>
  <c r="AE440" i="6"/>
  <c r="CJ440" i="6"/>
  <c r="AQ440" i="6"/>
  <c r="DM440" i="6"/>
  <c r="CR440" i="6"/>
  <c r="AM440" i="6"/>
  <c r="CY440" i="6"/>
  <c r="BF440" i="6"/>
  <c r="BJ440" i="6"/>
  <c r="CD373" i="6"/>
  <c r="CG373" i="6"/>
  <c r="Y373" i="6"/>
  <c r="CQ373" i="6"/>
  <c r="BM373" i="6"/>
  <c r="CZ373" i="6"/>
  <c r="D373" i="6"/>
  <c r="G373" i="6"/>
  <c r="BC373" i="6"/>
  <c r="N373" i="6"/>
  <c r="AR325" i="6"/>
  <c r="DB325" i="6"/>
  <c r="CG325" i="6"/>
  <c r="BL325" i="6"/>
  <c r="BB325" i="6"/>
  <c r="DL325" i="6"/>
  <c r="BG325" i="6"/>
  <c r="M325" i="6"/>
  <c r="O325" i="6"/>
  <c r="D325" i="6"/>
  <c r="DN337" i="6"/>
  <c r="DB337" i="6"/>
  <c r="CP337" i="6"/>
  <c r="CD337" i="6"/>
  <c r="BR337" i="6"/>
  <c r="BF337" i="6"/>
  <c r="AT337" i="6"/>
  <c r="AH337" i="6"/>
  <c r="V337" i="6"/>
  <c r="J337" i="6"/>
  <c r="DM337" i="6"/>
  <c r="DA337" i="6"/>
  <c r="CO337" i="6"/>
  <c r="CC337" i="6"/>
  <c r="BQ337" i="6"/>
  <c r="BE337" i="6"/>
  <c r="AS337" i="6"/>
  <c r="AG337" i="6"/>
  <c r="U337" i="6"/>
  <c r="I337" i="6"/>
  <c r="DL337" i="6"/>
  <c r="CZ337" i="6"/>
  <c r="CN337" i="6"/>
  <c r="CB337" i="6"/>
  <c r="BP337" i="6"/>
  <c r="BD337" i="6"/>
  <c r="AR337" i="6"/>
  <c r="AF337" i="6"/>
  <c r="T337" i="6"/>
  <c r="H337" i="6"/>
  <c r="DK337" i="6"/>
  <c r="CY337" i="6"/>
  <c r="CM337" i="6"/>
  <c r="CA337" i="6"/>
  <c r="BO337" i="6"/>
  <c r="BC337" i="6"/>
  <c r="AQ337" i="6"/>
  <c r="AE337" i="6"/>
  <c r="S337" i="6"/>
  <c r="G337" i="6"/>
  <c r="DJ337" i="6"/>
  <c r="CX337" i="6"/>
  <c r="CL337" i="6"/>
  <c r="BZ337" i="6"/>
  <c r="BN337" i="6"/>
  <c r="BB337" i="6"/>
  <c r="AP337" i="6"/>
  <c r="AD337" i="6"/>
  <c r="R337" i="6"/>
  <c r="F337" i="6"/>
  <c r="DU337" i="6"/>
  <c r="DI337" i="6"/>
  <c r="CW337" i="6"/>
  <c r="CK337" i="6"/>
  <c r="BY337" i="6"/>
  <c r="BM337" i="6"/>
  <c r="BA337" i="6"/>
  <c r="AO337" i="6"/>
  <c r="AC337" i="6"/>
  <c r="Q337" i="6"/>
  <c r="E337" i="6"/>
  <c r="DR337" i="6"/>
  <c r="DF337" i="6"/>
  <c r="CT337" i="6"/>
  <c r="CH337" i="6"/>
  <c r="BV337" i="6"/>
  <c r="BJ337" i="6"/>
  <c r="AX337" i="6"/>
  <c r="AL337" i="6"/>
  <c r="Z337" i="6"/>
  <c r="N337" i="6"/>
  <c r="DQ337" i="6"/>
  <c r="DE337" i="6"/>
  <c r="CS337" i="6"/>
  <c r="CG337" i="6"/>
  <c r="BU337" i="6"/>
  <c r="BI337" i="6"/>
  <c r="AW337" i="6"/>
  <c r="AK337" i="6"/>
  <c r="Y337" i="6"/>
  <c r="M337" i="6"/>
  <c r="DO337" i="6"/>
  <c r="DC337" i="6"/>
  <c r="CQ337" i="6"/>
  <c r="CE337" i="6"/>
  <c r="BS337" i="6"/>
  <c r="BG337" i="6"/>
  <c r="AU337" i="6"/>
  <c r="AI337" i="6"/>
  <c r="W337" i="6"/>
  <c r="K337" i="6"/>
  <c r="CF337" i="6"/>
  <c r="AJ337" i="6"/>
  <c r="DT337" i="6"/>
  <c r="BX337" i="6"/>
  <c r="AB337" i="6"/>
  <c r="DS337" i="6"/>
  <c r="BW337" i="6"/>
  <c r="AA337" i="6"/>
  <c r="DP337" i="6"/>
  <c r="BT337" i="6"/>
  <c r="X337" i="6"/>
  <c r="DH337" i="6"/>
  <c r="BL337" i="6"/>
  <c r="P337" i="6"/>
  <c r="DG337" i="6"/>
  <c r="BK337" i="6"/>
  <c r="O337" i="6"/>
  <c r="DD337" i="6"/>
  <c r="BH337" i="6"/>
  <c r="L337" i="6"/>
  <c r="CV337" i="6"/>
  <c r="AZ337" i="6"/>
  <c r="D337" i="6"/>
  <c r="CJ337" i="6"/>
  <c r="CU337" i="6"/>
  <c r="AY337" i="6"/>
  <c r="AN337" i="6"/>
  <c r="CR337" i="6"/>
  <c r="AV337" i="6"/>
  <c r="CI337" i="6"/>
  <c r="AM337" i="6"/>
  <c r="FN68" i="6"/>
  <c r="DS379" i="6"/>
  <c r="DG379" i="6"/>
  <c r="CU379" i="6"/>
  <c r="CI379" i="6"/>
  <c r="BW379" i="6"/>
  <c r="BK379" i="6"/>
  <c r="AY379" i="6"/>
  <c r="AM379" i="6"/>
  <c r="AA379" i="6"/>
  <c r="O379" i="6"/>
  <c r="DR379" i="6"/>
  <c r="DF379" i="6"/>
  <c r="CT379" i="6"/>
  <c r="CH379" i="6"/>
  <c r="BV379" i="6"/>
  <c r="BJ379" i="6"/>
  <c r="AX379" i="6"/>
  <c r="AL379" i="6"/>
  <c r="Z379" i="6"/>
  <c r="N379" i="6"/>
  <c r="DQ379" i="6"/>
  <c r="DE379" i="6"/>
  <c r="CS379" i="6"/>
  <c r="CG379" i="6"/>
  <c r="BU379" i="6"/>
  <c r="BI379" i="6"/>
  <c r="AW379" i="6"/>
  <c r="AK379" i="6"/>
  <c r="Y379" i="6"/>
  <c r="M379" i="6"/>
  <c r="DP379" i="6"/>
  <c r="DD379" i="6"/>
  <c r="DO379" i="6"/>
  <c r="DC379" i="6"/>
  <c r="CQ379" i="6"/>
  <c r="CE379" i="6"/>
  <c r="BS379" i="6"/>
  <c r="BG379" i="6"/>
  <c r="AU379" i="6"/>
  <c r="AI379" i="6"/>
  <c r="W379" i="6"/>
  <c r="K379" i="6"/>
  <c r="DN379" i="6"/>
  <c r="DB379" i="6"/>
  <c r="CP379" i="6"/>
  <c r="CD379" i="6"/>
  <c r="BR379" i="6"/>
  <c r="BF379" i="6"/>
  <c r="AT379" i="6"/>
  <c r="AH379" i="6"/>
  <c r="V379" i="6"/>
  <c r="J379" i="6"/>
  <c r="DM379" i="6"/>
  <c r="DA379" i="6"/>
  <c r="CO379" i="6"/>
  <c r="CC379" i="6"/>
  <c r="BQ379" i="6"/>
  <c r="BE379" i="6"/>
  <c r="AS379" i="6"/>
  <c r="AG379" i="6"/>
  <c r="U379" i="6"/>
  <c r="I379" i="6"/>
  <c r="DL379" i="6"/>
  <c r="CZ379" i="6"/>
  <c r="CN379" i="6"/>
  <c r="CB379" i="6"/>
  <c r="BP379" i="6"/>
  <c r="BD379" i="6"/>
  <c r="AR379" i="6"/>
  <c r="AF379" i="6"/>
  <c r="T379" i="6"/>
  <c r="H379" i="6"/>
  <c r="DK379" i="6"/>
  <c r="CY379" i="6"/>
  <c r="CM379" i="6"/>
  <c r="CA379" i="6"/>
  <c r="BO379" i="6"/>
  <c r="BC379" i="6"/>
  <c r="AQ379" i="6"/>
  <c r="AE379" i="6"/>
  <c r="S379" i="6"/>
  <c r="G379" i="6"/>
  <c r="DJ379" i="6"/>
  <c r="CX379" i="6"/>
  <c r="CL379" i="6"/>
  <c r="BZ379" i="6"/>
  <c r="BN379" i="6"/>
  <c r="BB379" i="6"/>
  <c r="AP379" i="6"/>
  <c r="AD379" i="6"/>
  <c r="R379" i="6"/>
  <c r="F379" i="6"/>
  <c r="CK379" i="6"/>
  <c r="AO379" i="6"/>
  <c r="CJ379" i="6"/>
  <c r="AN379" i="6"/>
  <c r="CF379" i="6"/>
  <c r="AJ379" i="6"/>
  <c r="BY379" i="6"/>
  <c r="AC379" i="6"/>
  <c r="BX379" i="6"/>
  <c r="AB379" i="6"/>
  <c r="DU379" i="6"/>
  <c r="BT379" i="6"/>
  <c r="X379" i="6"/>
  <c r="DT379" i="6"/>
  <c r="BM379" i="6"/>
  <c r="Q379" i="6"/>
  <c r="DI379" i="6"/>
  <c r="BL379" i="6"/>
  <c r="P379" i="6"/>
  <c r="DH379" i="6"/>
  <c r="BH379" i="6"/>
  <c r="L379" i="6"/>
  <c r="CR379" i="6"/>
  <c r="AV379" i="6"/>
  <c r="CW379" i="6"/>
  <c r="CV379" i="6"/>
  <c r="BA379" i="6"/>
  <c r="AZ379" i="6"/>
  <c r="E379" i="6"/>
  <c r="D379" i="6"/>
  <c r="FN24" i="6"/>
  <c r="DP335" i="6"/>
  <c r="DD335" i="6"/>
  <c r="CF335" i="6"/>
  <c r="BT335" i="6"/>
  <c r="BH335" i="6"/>
  <c r="AV335" i="6"/>
  <c r="AJ335" i="6"/>
  <c r="X335" i="6"/>
  <c r="L335" i="6"/>
  <c r="DO335" i="6"/>
  <c r="DC335" i="6"/>
  <c r="CE335" i="6"/>
  <c r="BS335" i="6"/>
  <c r="BG335" i="6"/>
  <c r="AU335" i="6"/>
  <c r="AI335" i="6"/>
  <c r="W335" i="6"/>
  <c r="K335" i="6"/>
  <c r="DN335" i="6"/>
  <c r="DB335" i="6"/>
  <c r="CP335" i="6"/>
  <c r="CD335" i="6"/>
  <c r="BR335" i="6"/>
  <c r="BF335" i="6"/>
  <c r="AT335" i="6"/>
  <c r="AH335" i="6"/>
  <c r="V335" i="6"/>
  <c r="J335" i="6"/>
  <c r="DM335" i="6"/>
  <c r="DA335" i="6"/>
  <c r="CO335" i="6"/>
  <c r="CC335" i="6"/>
  <c r="BQ335" i="6"/>
  <c r="BE335" i="6"/>
  <c r="AS335" i="6"/>
  <c r="AG335" i="6"/>
  <c r="U335" i="6"/>
  <c r="I335" i="6"/>
  <c r="DL335" i="6"/>
  <c r="CZ335" i="6"/>
  <c r="CN335" i="6"/>
  <c r="CB335" i="6"/>
  <c r="BP335" i="6"/>
  <c r="BD335" i="6"/>
  <c r="AR335" i="6"/>
  <c r="AF335" i="6"/>
  <c r="T335" i="6"/>
  <c r="H335" i="6"/>
  <c r="DK335" i="6"/>
  <c r="CY335" i="6"/>
  <c r="CM335" i="6"/>
  <c r="CA335" i="6"/>
  <c r="BC335" i="6"/>
  <c r="AQ335" i="6"/>
  <c r="DT335" i="6"/>
  <c r="DH335" i="6"/>
  <c r="CV335" i="6"/>
  <c r="CJ335" i="6"/>
  <c r="BX335" i="6"/>
  <c r="BL335" i="6"/>
  <c r="AZ335" i="6"/>
  <c r="AN335" i="6"/>
  <c r="AB335" i="6"/>
  <c r="P335" i="6"/>
  <c r="DS335" i="6"/>
  <c r="DG335" i="6"/>
  <c r="CU335" i="6"/>
  <c r="CI335" i="6"/>
  <c r="BW335" i="6"/>
  <c r="BK335" i="6"/>
  <c r="AY335" i="6"/>
  <c r="AM335" i="6"/>
  <c r="AA335" i="6"/>
  <c r="O335" i="6"/>
  <c r="DQ335" i="6"/>
  <c r="DE335" i="6"/>
  <c r="CS335" i="6"/>
  <c r="CG335" i="6"/>
  <c r="BU335" i="6"/>
  <c r="BI335" i="6"/>
  <c r="AW335" i="6"/>
  <c r="DF335" i="6"/>
  <c r="BJ335" i="6"/>
  <c r="Y335" i="6"/>
  <c r="CX335" i="6"/>
  <c r="BB335" i="6"/>
  <c r="S335" i="6"/>
  <c r="CW335" i="6"/>
  <c r="BA335" i="6"/>
  <c r="R335" i="6"/>
  <c r="CT335" i="6"/>
  <c r="AX335" i="6"/>
  <c r="Q335" i="6"/>
  <c r="CL335" i="6"/>
  <c r="AP335" i="6"/>
  <c r="N335" i="6"/>
  <c r="CK335" i="6"/>
  <c r="AO335" i="6"/>
  <c r="M335" i="6"/>
  <c r="CH335" i="6"/>
  <c r="AL335" i="6"/>
  <c r="G335" i="6"/>
  <c r="BZ335" i="6"/>
  <c r="AK335" i="6"/>
  <c r="F335" i="6"/>
  <c r="AC335" i="6"/>
  <c r="DU335" i="6"/>
  <c r="BY335" i="6"/>
  <c r="AE335" i="6"/>
  <c r="E335" i="6"/>
  <c r="DR335" i="6"/>
  <c r="BV335" i="6"/>
  <c r="AD335" i="6"/>
  <c r="D335" i="6"/>
  <c r="DJ335" i="6"/>
  <c r="DI335" i="6"/>
  <c r="Z335" i="6"/>
  <c r="AH420" i="6"/>
  <c r="BO420" i="6"/>
  <c r="BL420" i="6"/>
  <c r="CQ420" i="6"/>
  <c r="CV420" i="6"/>
  <c r="F420" i="6"/>
  <c r="H420" i="6"/>
  <c r="DM420" i="6"/>
  <c r="BS420" i="6"/>
  <c r="CI436" i="6"/>
  <c r="CZ436" i="6"/>
  <c r="CK436" i="6"/>
  <c r="CG436" i="6"/>
  <c r="AQ436" i="6"/>
  <c r="DB436" i="6"/>
  <c r="BP436" i="6"/>
  <c r="Z436" i="6"/>
  <c r="BZ436" i="6"/>
  <c r="DK436" i="6"/>
  <c r="BM424" i="6"/>
  <c r="AK424" i="6"/>
  <c r="DU412" i="6"/>
  <c r="CL412" i="6"/>
  <c r="AD412" i="6"/>
  <c r="DL412" i="6"/>
  <c r="CQ412" i="6"/>
  <c r="DP412" i="6"/>
  <c r="BJ412" i="6"/>
  <c r="CI412" i="6"/>
  <c r="CV412" i="6"/>
  <c r="W444" i="6"/>
  <c r="DQ444" i="6"/>
  <c r="BM444" i="6"/>
  <c r="DK444" i="6"/>
  <c r="CE444" i="6"/>
  <c r="CI444" i="6"/>
  <c r="DU444" i="6"/>
  <c r="AE444" i="6"/>
  <c r="CO444" i="6"/>
  <c r="P450" i="6"/>
  <c r="AI450" i="6"/>
  <c r="CS450" i="6"/>
  <c r="AC450" i="6"/>
  <c r="CM450" i="6"/>
  <c r="AH450" i="6"/>
  <c r="DC450" i="6"/>
  <c r="AX450" i="6"/>
  <c r="CW450" i="6"/>
  <c r="AR450" i="6"/>
  <c r="CC450" i="6"/>
  <c r="BV440" i="6"/>
  <c r="P440" i="6"/>
  <c r="BM440" i="6"/>
  <c r="CB440" i="6"/>
  <c r="W440" i="6"/>
  <c r="DQ440" i="6"/>
  <c r="G440" i="6"/>
  <c r="U440" i="6"/>
  <c r="CE440" i="6"/>
  <c r="CI440" i="6"/>
  <c r="AV373" i="6"/>
  <c r="AK373" i="6"/>
  <c r="DF373" i="6"/>
  <c r="BK373" i="6"/>
  <c r="CN373" i="6"/>
  <c r="BI373" i="6"/>
  <c r="AG373" i="6"/>
  <c r="BQ373" i="6"/>
  <c r="Z373" i="6"/>
  <c r="CR373" i="6"/>
  <c r="BQ325" i="6"/>
  <c r="L325" i="6"/>
  <c r="BW325" i="6"/>
  <c r="BA325" i="6"/>
  <c r="CA325" i="6"/>
  <c r="V325" i="6"/>
  <c r="CF325" i="6"/>
  <c r="DF325" i="6"/>
  <c r="CT325" i="6"/>
  <c r="DR325" i="6"/>
  <c r="DF333" i="6"/>
  <c r="CG333" i="6"/>
  <c r="BH333" i="6"/>
  <c r="AI333" i="6"/>
  <c r="J333" i="6"/>
  <c r="Q333" i="6"/>
  <c r="O333" i="6"/>
  <c r="H333" i="6"/>
  <c r="AB333" i="6"/>
  <c r="CZ333" i="6"/>
  <c r="S333" i="6"/>
  <c r="CT333" i="6"/>
  <c r="BU333" i="6"/>
  <c r="AV333" i="6"/>
  <c r="W333" i="6"/>
  <c r="DS333" i="6"/>
  <c r="DL333" i="6"/>
  <c r="DJ333" i="6"/>
  <c r="DH333" i="6"/>
  <c r="F333" i="6"/>
  <c r="CI333" i="6"/>
  <c r="CH333" i="6"/>
  <c r="BI333" i="6"/>
  <c r="AJ333" i="6"/>
  <c r="K333" i="6"/>
  <c r="CW333" i="6"/>
  <c r="CU333" i="6"/>
  <c r="CN333" i="6"/>
  <c r="CL333" i="6"/>
  <c r="CC333" i="6"/>
  <c r="BM333" i="6"/>
  <c r="BV333" i="6"/>
  <c r="AW333" i="6"/>
  <c r="X333" i="6"/>
  <c r="DN333" i="6"/>
  <c r="CA333" i="6"/>
  <c r="BY333" i="6"/>
  <c r="BW333" i="6"/>
  <c r="BP333" i="6"/>
  <c r="T333" i="6"/>
  <c r="AQ333" i="6"/>
  <c r="BJ333" i="6"/>
  <c r="AK333" i="6"/>
  <c r="L333" i="6"/>
  <c r="DB333" i="6"/>
  <c r="BE333" i="6"/>
  <c r="BC333" i="6"/>
  <c r="BA333" i="6"/>
  <c r="AY333" i="6"/>
  <c r="DA333" i="6"/>
  <c r="U333" i="6"/>
  <c r="AX333" i="6"/>
  <c r="Y333" i="6"/>
  <c r="DO333" i="6"/>
  <c r="CP333" i="6"/>
  <c r="AN333" i="6"/>
  <c r="AG333" i="6"/>
  <c r="AE333" i="6"/>
  <c r="AC333" i="6"/>
  <c r="CJ333" i="6"/>
  <c r="D333" i="6"/>
  <c r="AL333" i="6"/>
  <c r="M333" i="6"/>
  <c r="DC333" i="6"/>
  <c r="CD333" i="6"/>
  <c r="R333" i="6"/>
  <c r="P333" i="6"/>
  <c r="I333" i="6"/>
  <c r="G333" i="6"/>
  <c r="BN333" i="6"/>
  <c r="AP333" i="6"/>
  <c r="Z333" i="6"/>
  <c r="DP333" i="6"/>
  <c r="CQ333" i="6"/>
  <c r="BR333" i="6"/>
  <c r="DM333" i="6"/>
  <c r="DK333" i="6"/>
  <c r="DI333" i="6"/>
  <c r="DU333" i="6"/>
  <c r="AR333" i="6"/>
  <c r="DT333" i="6"/>
  <c r="N333" i="6"/>
  <c r="DD333" i="6"/>
  <c r="CE333" i="6"/>
  <c r="BF333" i="6"/>
  <c r="CV333" i="6"/>
  <c r="CO333" i="6"/>
  <c r="CM333" i="6"/>
  <c r="DG333" i="6"/>
  <c r="AA333" i="6"/>
  <c r="CX333" i="6"/>
  <c r="DQ333" i="6"/>
  <c r="CR333" i="6"/>
  <c r="BS333" i="6"/>
  <c r="AT333" i="6"/>
  <c r="BZ333" i="6"/>
  <c r="BX333" i="6"/>
  <c r="BQ333" i="6"/>
  <c r="CK333" i="6"/>
  <c r="E333" i="6"/>
  <c r="CB333" i="6"/>
  <c r="DE333" i="6"/>
  <c r="CF333" i="6"/>
  <c r="BG333" i="6"/>
  <c r="AH333" i="6"/>
  <c r="BD333" i="6"/>
  <c r="BB333" i="6"/>
  <c r="AZ333" i="6"/>
  <c r="BO333" i="6"/>
  <c r="CY333" i="6"/>
  <c r="BK333" i="6"/>
  <c r="DR333" i="6"/>
  <c r="CS333" i="6"/>
  <c r="BT333" i="6"/>
  <c r="AU333" i="6"/>
  <c r="V333" i="6"/>
  <c r="AM333" i="6"/>
  <c r="AF333" i="6"/>
  <c r="AD333" i="6"/>
  <c r="AS333" i="6"/>
  <c r="BL333" i="6"/>
  <c r="AO333" i="6"/>
  <c r="DT432" i="6"/>
  <c r="DG432" i="6"/>
  <c r="CH432" i="6"/>
  <c r="BI432" i="6"/>
  <c r="K432" i="6"/>
  <c r="DA432" i="6"/>
  <c r="CA432" i="6"/>
  <c r="AP432" i="6"/>
  <c r="F432" i="6"/>
  <c r="DU432" i="6"/>
  <c r="DH432" i="6"/>
  <c r="CU432" i="6"/>
  <c r="BV432" i="6"/>
  <c r="AW432" i="6"/>
  <c r="X432" i="6"/>
  <c r="DN432" i="6"/>
  <c r="CO432" i="6"/>
  <c r="BO432" i="6"/>
  <c r="CZ432" i="6"/>
  <c r="BP432" i="6"/>
  <c r="DI432" i="6"/>
  <c r="CV432" i="6"/>
  <c r="CI432" i="6"/>
  <c r="BJ432" i="6"/>
  <c r="AK432" i="6"/>
  <c r="L432" i="6"/>
  <c r="DB432" i="6"/>
  <c r="CC432" i="6"/>
  <c r="BC432" i="6"/>
  <c r="AF432" i="6"/>
  <c r="CW432" i="6"/>
  <c r="CJ432" i="6"/>
  <c r="BW432" i="6"/>
  <c r="AX432" i="6"/>
  <c r="Y432" i="6"/>
  <c r="DO432" i="6"/>
  <c r="CP432" i="6"/>
  <c r="BQ432" i="6"/>
  <c r="AQ432" i="6"/>
  <c r="CX432" i="6"/>
  <c r="CK432" i="6"/>
  <c r="BX432" i="6"/>
  <c r="AL432" i="6"/>
  <c r="M432" i="6"/>
  <c r="DC432" i="6"/>
  <c r="CD432" i="6"/>
  <c r="BE432" i="6"/>
  <c r="AE432" i="6"/>
  <c r="AD432" i="6"/>
  <c r="BY432" i="6"/>
  <c r="AY432" i="6"/>
  <c r="Z432" i="6"/>
  <c r="DP432" i="6"/>
  <c r="CQ432" i="6"/>
  <c r="BR432" i="6"/>
  <c r="AS432" i="6"/>
  <c r="S432" i="6"/>
  <c r="AZ432" i="6"/>
  <c r="AM432" i="6"/>
  <c r="N432" i="6"/>
  <c r="DD432" i="6"/>
  <c r="CE432" i="6"/>
  <c r="BF432" i="6"/>
  <c r="AG432" i="6"/>
  <c r="G432" i="6"/>
  <c r="T432" i="6"/>
  <c r="BA432" i="6"/>
  <c r="AN432" i="6"/>
  <c r="AA432" i="6"/>
  <c r="DQ432" i="6"/>
  <c r="CR432" i="6"/>
  <c r="BS432" i="6"/>
  <c r="AT432" i="6"/>
  <c r="U432" i="6"/>
  <c r="BD432" i="6"/>
  <c r="CL432" i="6"/>
  <c r="AO432" i="6"/>
  <c r="AB432" i="6"/>
  <c r="O432" i="6"/>
  <c r="DE432" i="6"/>
  <c r="CF432" i="6"/>
  <c r="BG432" i="6"/>
  <c r="AH432" i="6"/>
  <c r="I432" i="6"/>
  <c r="BB432" i="6"/>
  <c r="R432" i="6"/>
  <c r="AC432" i="6"/>
  <c r="P432" i="6"/>
  <c r="DR432" i="6"/>
  <c r="CS432" i="6"/>
  <c r="BT432" i="6"/>
  <c r="AU432" i="6"/>
  <c r="V432" i="6"/>
  <c r="DK432" i="6"/>
  <c r="DL432" i="6"/>
  <c r="Q432" i="6"/>
  <c r="D432" i="6"/>
  <c r="DF432" i="6"/>
  <c r="CG432" i="6"/>
  <c r="BH432" i="6"/>
  <c r="J432" i="6"/>
  <c r="CY432" i="6"/>
  <c r="AR432" i="6"/>
  <c r="H432" i="6"/>
  <c r="E432" i="6"/>
  <c r="DS432" i="6"/>
  <c r="CT432" i="6"/>
  <c r="AV432" i="6"/>
  <c r="W432" i="6"/>
  <c r="DM432" i="6"/>
  <c r="CM432" i="6"/>
  <c r="DJ432" i="6"/>
  <c r="BZ432" i="6"/>
  <c r="DK375" i="6"/>
  <c r="DJ375" i="6"/>
  <c r="CX375" i="6"/>
  <c r="CL375" i="6"/>
  <c r="BZ375" i="6"/>
  <c r="BN375" i="6"/>
  <c r="BB375" i="6"/>
  <c r="AP375" i="6"/>
  <c r="AD375" i="6"/>
  <c r="R375" i="6"/>
  <c r="F375" i="6"/>
  <c r="DS375" i="6"/>
  <c r="DG375" i="6"/>
  <c r="CU375" i="6"/>
  <c r="CI375" i="6"/>
  <c r="BW375" i="6"/>
  <c r="BK375" i="6"/>
  <c r="AY375" i="6"/>
  <c r="AM375" i="6"/>
  <c r="AA375" i="6"/>
  <c r="O375" i="6"/>
  <c r="DR375" i="6"/>
  <c r="DF375" i="6"/>
  <c r="CT375" i="6"/>
  <c r="CH375" i="6"/>
  <c r="BV375" i="6"/>
  <c r="BJ375" i="6"/>
  <c r="AX375" i="6"/>
  <c r="AL375" i="6"/>
  <c r="Z375" i="6"/>
  <c r="N375" i="6"/>
  <c r="DQ375" i="6"/>
  <c r="DE375" i="6"/>
  <c r="CS375" i="6"/>
  <c r="CG375" i="6"/>
  <c r="BU375" i="6"/>
  <c r="BI375" i="6"/>
  <c r="AW375" i="6"/>
  <c r="Y375" i="6"/>
  <c r="M375" i="6"/>
  <c r="DN375" i="6"/>
  <c r="DB375" i="6"/>
  <c r="CP375" i="6"/>
  <c r="CD375" i="6"/>
  <c r="BR375" i="6"/>
  <c r="BF375" i="6"/>
  <c r="AT375" i="6"/>
  <c r="AH375" i="6"/>
  <c r="V375" i="6"/>
  <c r="J375" i="6"/>
  <c r="DO375" i="6"/>
  <c r="CR375" i="6"/>
  <c r="BY375" i="6"/>
  <c r="BD375" i="6"/>
  <c r="AI375" i="6"/>
  <c r="P375" i="6"/>
  <c r="DM375" i="6"/>
  <c r="CQ375" i="6"/>
  <c r="BX375" i="6"/>
  <c r="BC375" i="6"/>
  <c r="AG375" i="6"/>
  <c r="L375" i="6"/>
  <c r="DL375" i="6"/>
  <c r="CO375" i="6"/>
  <c r="BT375" i="6"/>
  <c r="BA375" i="6"/>
  <c r="AF375" i="6"/>
  <c r="K375" i="6"/>
  <c r="DI375" i="6"/>
  <c r="CN375" i="6"/>
  <c r="BS375" i="6"/>
  <c r="AZ375" i="6"/>
  <c r="AE375" i="6"/>
  <c r="I375" i="6"/>
  <c r="DH375" i="6"/>
  <c r="CM375" i="6"/>
  <c r="BQ375" i="6"/>
  <c r="AC375" i="6"/>
  <c r="H375" i="6"/>
  <c r="DD375" i="6"/>
  <c r="CK375" i="6"/>
  <c r="BP375" i="6"/>
  <c r="AU375" i="6"/>
  <c r="AB375" i="6"/>
  <c r="G375" i="6"/>
  <c r="DC375" i="6"/>
  <c r="CJ375" i="6"/>
  <c r="BO375" i="6"/>
  <c r="AS375" i="6"/>
  <c r="X375" i="6"/>
  <c r="E375" i="6"/>
  <c r="DA375" i="6"/>
  <c r="CF375" i="6"/>
  <c r="BM375" i="6"/>
  <c r="AR375" i="6"/>
  <c r="W375" i="6"/>
  <c r="D375" i="6"/>
  <c r="CZ375" i="6"/>
  <c r="CE375" i="6"/>
  <c r="BL375" i="6"/>
  <c r="AQ375" i="6"/>
  <c r="U375" i="6"/>
  <c r="DP375" i="6"/>
  <c r="CV375" i="6"/>
  <c r="CA375" i="6"/>
  <c r="BE375" i="6"/>
  <c r="Q375" i="6"/>
  <c r="T375" i="6"/>
  <c r="S375" i="6"/>
  <c r="DU375" i="6"/>
  <c r="DT375" i="6"/>
  <c r="CY375" i="6"/>
  <c r="CW375" i="6"/>
  <c r="CC375" i="6"/>
  <c r="CB375" i="6"/>
  <c r="BH375" i="6"/>
  <c r="AN375" i="6"/>
  <c r="BG375" i="6"/>
  <c r="AO375" i="6"/>
  <c r="DK371" i="6"/>
  <c r="CY371" i="6"/>
  <c r="CM371" i="6"/>
  <c r="CA371" i="6"/>
  <c r="BO371" i="6"/>
  <c r="DS371" i="6"/>
  <c r="DF371" i="6"/>
  <c r="CS371" i="6"/>
  <c r="CF371" i="6"/>
  <c r="BS371" i="6"/>
  <c r="BF371" i="6"/>
  <c r="AT371" i="6"/>
  <c r="AH371" i="6"/>
  <c r="V371" i="6"/>
  <c r="J371" i="6"/>
  <c r="DR371" i="6"/>
  <c r="DE371" i="6"/>
  <c r="CR371" i="6"/>
  <c r="CE371" i="6"/>
  <c r="BR371" i="6"/>
  <c r="BE371" i="6"/>
  <c r="AS371" i="6"/>
  <c r="AG371" i="6"/>
  <c r="U371" i="6"/>
  <c r="I371" i="6"/>
  <c r="DQ371" i="6"/>
  <c r="DD371" i="6"/>
  <c r="CQ371" i="6"/>
  <c r="CD371" i="6"/>
  <c r="BQ371" i="6"/>
  <c r="BD371" i="6"/>
  <c r="AR371" i="6"/>
  <c r="AF371" i="6"/>
  <c r="T371" i="6"/>
  <c r="H371" i="6"/>
  <c r="DP371" i="6"/>
  <c r="DC371" i="6"/>
  <c r="CP371" i="6"/>
  <c r="CC371" i="6"/>
  <c r="BP371" i="6"/>
  <c r="BC371" i="6"/>
  <c r="AQ371" i="6"/>
  <c r="AE371" i="6"/>
  <c r="S371" i="6"/>
  <c r="G371" i="6"/>
  <c r="DO371" i="6"/>
  <c r="DB371" i="6"/>
  <c r="CO371" i="6"/>
  <c r="CB371" i="6"/>
  <c r="BN371" i="6"/>
  <c r="BB371" i="6"/>
  <c r="AP371" i="6"/>
  <c r="AD371" i="6"/>
  <c r="R371" i="6"/>
  <c r="F371" i="6"/>
  <c r="DN371" i="6"/>
  <c r="DA371" i="6"/>
  <c r="CN371" i="6"/>
  <c r="BZ371" i="6"/>
  <c r="BM371" i="6"/>
  <c r="BA371" i="6"/>
  <c r="AO371" i="6"/>
  <c r="AC371" i="6"/>
  <c r="Q371" i="6"/>
  <c r="E371" i="6"/>
  <c r="DM371" i="6"/>
  <c r="CZ371" i="6"/>
  <c r="CL371" i="6"/>
  <c r="BY371" i="6"/>
  <c r="BL371" i="6"/>
  <c r="AZ371" i="6"/>
  <c r="AN371" i="6"/>
  <c r="AB371" i="6"/>
  <c r="P371" i="6"/>
  <c r="D371" i="6"/>
  <c r="DL371" i="6"/>
  <c r="CX371" i="6"/>
  <c r="CK371" i="6"/>
  <c r="BX371" i="6"/>
  <c r="BK371" i="6"/>
  <c r="AY371" i="6"/>
  <c r="AM371" i="6"/>
  <c r="AA371" i="6"/>
  <c r="O371" i="6"/>
  <c r="DU371" i="6"/>
  <c r="DH371" i="6"/>
  <c r="CU371" i="6"/>
  <c r="CH371" i="6"/>
  <c r="BU371" i="6"/>
  <c r="BH371" i="6"/>
  <c r="DI371" i="6"/>
  <c r="BI371" i="6"/>
  <c r="X371" i="6"/>
  <c r="DG371" i="6"/>
  <c r="BG371" i="6"/>
  <c r="W371" i="6"/>
  <c r="CW371" i="6"/>
  <c r="AX371" i="6"/>
  <c r="N371" i="6"/>
  <c r="CV371" i="6"/>
  <c r="AW371" i="6"/>
  <c r="M371" i="6"/>
  <c r="CT371" i="6"/>
  <c r="AV371" i="6"/>
  <c r="L371" i="6"/>
  <c r="CJ371" i="6"/>
  <c r="AU371" i="6"/>
  <c r="K371" i="6"/>
  <c r="CI371" i="6"/>
  <c r="AL371" i="6"/>
  <c r="CG371" i="6"/>
  <c r="AK371" i="6"/>
  <c r="BW371" i="6"/>
  <c r="AJ371" i="6"/>
  <c r="DJ371" i="6"/>
  <c r="BJ371" i="6"/>
  <c r="DT371" i="6"/>
  <c r="BV371" i="6"/>
  <c r="BT371" i="6"/>
  <c r="AI371" i="6"/>
  <c r="BQ420" i="6"/>
  <c r="CX420" i="6"/>
  <c r="D420" i="6"/>
  <c r="AI420" i="6"/>
  <c r="W420" i="6"/>
  <c r="CJ420" i="6"/>
  <c r="BA420" i="6"/>
  <c r="AW420" i="6"/>
  <c r="BD420" i="6"/>
  <c r="CS420" i="6"/>
  <c r="CX436" i="6"/>
  <c r="AO436" i="6"/>
  <c r="CP436" i="6"/>
  <c r="DF436" i="6"/>
  <c r="CQ436" i="6"/>
  <c r="AR436" i="6"/>
  <c r="DA436" i="6"/>
  <c r="AY436" i="6"/>
  <c r="CY436" i="6"/>
  <c r="I412" i="6"/>
  <c r="Q412" i="6"/>
  <c r="V412" i="6"/>
  <c r="CA412" i="6"/>
  <c r="CC412" i="6"/>
  <c r="DC412" i="6"/>
  <c r="M412" i="6"/>
  <c r="BV412" i="6"/>
  <c r="CU412" i="6"/>
  <c r="DH412" i="6"/>
  <c r="DD444" i="6"/>
  <c r="AA444" i="6"/>
  <c r="BZ444" i="6"/>
  <c r="U444" i="6"/>
  <c r="Y444" i="6"/>
  <c r="DI444" i="6"/>
  <c r="S444" i="6"/>
  <c r="BD444" i="6"/>
  <c r="DN444" i="6"/>
  <c r="W450" i="6"/>
  <c r="BH450" i="6"/>
  <c r="DR450" i="6"/>
  <c r="AP450" i="6"/>
  <c r="DL450" i="6"/>
  <c r="CJ450" i="6"/>
  <c r="M450" i="6"/>
  <c r="BW450" i="6"/>
  <c r="DJ450" i="6"/>
  <c r="BQ450" i="6"/>
  <c r="DB450" i="6"/>
  <c r="CU440" i="6"/>
  <c r="BA440" i="6"/>
  <c r="DJ440" i="6"/>
  <c r="DA440" i="6"/>
  <c r="CF440" i="6"/>
  <c r="AA440" i="6"/>
  <c r="X440" i="6"/>
  <c r="AT440" i="6"/>
  <c r="AX440" i="6"/>
  <c r="O373" i="6"/>
  <c r="BO373" i="6"/>
  <c r="K373" i="6"/>
  <c r="BZ373" i="6"/>
  <c r="BA373" i="6"/>
  <c r="BL373" i="6"/>
  <c r="CX373" i="6"/>
  <c r="DN373" i="6"/>
  <c r="AL373" i="6"/>
  <c r="DJ373" i="6"/>
  <c r="DT373" i="6"/>
  <c r="CP325" i="6"/>
  <c r="BU325" i="6"/>
  <c r="AZ325" i="6"/>
  <c r="AP325" i="6"/>
  <c r="CZ325" i="6"/>
  <c r="AU325" i="6"/>
  <c r="BV325" i="6"/>
  <c r="AX325" i="6"/>
  <c r="BJ325" i="6"/>
  <c r="AL325" i="6"/>
  <c r="DJ329" i="6"/>
  <c r="CW329" i="6"/>
  <c r="CJ329" i="6"/>
  <c r="BW329" i="6"/>
  <c r="DN329" i="6"/>
  <c r="DL329" i="6"/>
  <c r="DE329" i="6"/>
  <c r="DC329" i="6"/>
  <c r="AA329" i="6"/>
  <c r="DQ329" i="6"/>
  <c r="AM329" i="6"/>
  <c r="CX329" i="6"/>
  <c r="CK329" i="6"/>
  <c r="BX329" i="6"/>
  <c r="BK329" i="6"/>
  <c r="CR329" i="6"/>
  <c r="CP329" i="6"/>
  <c r="CN329" i="6"/>
  <c r="CG329" i="6"/>
  <c r="J329" i="6"/>
  <c r="CZ329" i="6"/>
  <c r="V329" i="6"/>
  <c r="CL329" i="6"/>
  <c r="BY329" i="6"/>
  <c r="BL329" i="6"/>
  <c r="DR329" i="6"/>
  <c r="CA329" i="6"/>
  <c r="BT329" i="6"/>
  <c r="BR329" i="6"/>
  <c r="BP329" i="6"/>
  <c r="CC329" i="6"/>
  <c r="CD329" i="6"/>
  <c r="BZ329" i="6"/>
  <c r="BM329" i="6"/>
  <c r="AZ329" i="6"/>
  <c r="DF329" i="6"/>
  <c r="BE329" i="6"/>
  <c r="BC329" i="6"/>
  <c r="AW329" i="6"/>
  <c r="AU329" i="6"/>
  <c r="G329" i="6"/>
  <c r="BH329" i="6"/>
  <c r="BN329" i="6"/>
  <c r="BA329" i="6"/>
  <c r="AN329" i="6"/>
  <c r="CT329" i="6"/>
  <c r="AK329" i="6"/>
  <c r="AI329" i="6"/>
  <c r="AG329" i="6"/>
  <c r="AE329" i="6"/>
  <c r="DA329" i="6"/>
  <c r="AR329" i="6"/>
  <c r="BB329" i="6"/>
  <c r="AO329" i="6"/>
  <c r="AB329" i="6"/>
  <c r="CH329" i="6"/>
  <c r="U329" i="6"/>
  <c r="S329" i="6"/>
  <c r="M329" i="6"/>
  <c r="K329" i="6"/>
  <c r="CE329" i="6"/>
  <c r="X329" i="6"/>
  <c r="AP329" i="6"/>
  <c r="AC329" i="6"/>
  <c r="P329" i="6"/>
  <c r="BV329" i="6"/>
  <c r="DM329" i="6"/>
  <c r="DK329" i="6"/>
  <c r="DD329" i="6"/>
  <c r="CY329" i="6"/>
  <c r="BI329" i="6"/>
  <c r="H329" i="6"/>
  <c r="AD329" i="6"/>
  <c r="Q329" i="6"/>
  <c r="D329" i="6"/>
  <c r="BJ329" i="6"/>
  <c r="CQ329" i="6"/>
  <c r="CO329" i="6"/>
  <c r="CM329" i="6"/>
  <c r="AQ329" i="6"/>
  <c r="AS329" i="6"/>
  <c r="BG329" i="6"/>
  <c r="R329" i="6"/>
  <c r="E329" i="6"/>
  <c r="DS329" i="6"/>
  <c r="AX329" i="6"/>
  <c r="BU329" i="6"/>
  <c r="BS329" i="6"/>
  <c r="BQ329" i="6"/>
  <c r="DB329" i="6"/>
  <c r="Y329" i="6"/>
  <c r="DO329" i="6"/>
  <c r="F329" i="6"/>
  <c r="DT329" i="6"/>
  <c r="DG329" i="6"/>
  <c r="AL329" i="6"/>
  <c r="BD329" i="6"/>
  <c r="AY329" i="6"/>
  <c r="AV329" i="6"/>
  <c r="CF329" i="6"/>
  <c r="I329" i="6"/>
  <c r="CS329" i="6"/>
  <c r="DU329" i="6"/>
  <c r="DH329" i="6"/>
  <c r="CU329" i="6"/>
  <c r="Z329" i="6"/>
  <c r="AJ329" i="6"/>
  <c r="AH329" i="6"/>
  <c r="AF329" i="6"/>
  <c r="BO329" i="6"/>
  <c r="DP329" i="6"/>
  <c r="CB329" i="6"/>
  <c r="DI329" i="6"/>
  <c r="CV329" i="6"/>
  <c r="CI329" i="6"/>
  <c r="N329" i="6"/>
  <c r="T329" i="6"/>
  <c r="O329" i="6"/>
  <c r="L329" i="6"/>
  <c r="AT329" i="6"/>
  <c r="W329" i="6"/>
  <c r="BF329" i="6"/>
  <c r="DP420" i="6"/>
  <c r="M420" i="6"/>
  <c r="AM420" i="6"/>
  <c r="BR420" i="6"/>
  <c r="AL420" i="6"/>
  <c r="CT420" i="6"/>
  <c r="J420" i="6"/>
  <c r="BV420" i="6"/>
  <c r="CG420" i="6"/>
  <c r="DR420" i="6"/>
  <c r="AG436" i="6"/>
  <c r="BM436" i="6"/>
  <c r="BU436" i="6"/>
  <c r="F436" i="6"/>
  <c r="BD436" i="6"/>
  <c r="AT436" i="6"/>
  <c r="N436" i="6"/>
  <c r="BN436" i="6"/>
  <c r="K436" i="6"/>
  <c r="J412" i="6"/>
  <c r="AP412" i="6"/>
  <c r="BB412" i="6"/>
  <c r="DB412" i="6"/>
  <c r="CM412" i="6"/>
  <c r="CO412" i="6"/>
  <c r="DO412" i="6"/>
  <c r="Y412" i="6"/>
  <c r="CH412" i="6"/>
  <c r="DG412" i="6"/>
  <c r="DT412" i="6"/>
  <c r="DE444" i="6"/>
  <c r="AN444" i="6"/>
  <c r="CY444" i="6"/>
  <c r="AT444" i="6"/>
  <c r="AX444" i="6"/>
  <c r="G444" i="6"/>
  <c r="AR444" i="6"/>
  <c r="CC444" i="6"/>
  <c r="CF444" i="6"/>
  <c r="AV450" i="6"/>
  <c r="CG450" i="6"/>
  <c r="Q450" i="6"/>
  <c r="CA450" i="6"/>
  <c r="V450" i="6"/>
  <c r="CQ450" i="6"/>
  <c r="AL450" i="6"/>
  <c r="CK450" i="6"/>
  <c r="AF450" i="6"/>
  <c r="CP450" i="6"/>
  <c r="BX440" i="6"/>
  <c r="CX440" i="6"/>
  <c r="BP440" i="6"/>
  <c r="K440" i="6"/>
  <c r="DE440" i="6"/>
  <c r="AN440" i="6"/>
  <c r="DU440" i="6"/>
  <c r="BS440" i="6"/>
  <c r="BW440" i="6"/>
  <c r="AT373" i="6"/>
  <c r="W373" i="6"/>
  <c r="CO373" i="6"/>
  <c r="AY373" i="6"/>
  <c r="CB373" i="6"/>
  <c r="AD373" i="6"/>
  <c r="CT373" i="6"/>
  <c r="AZ373" i="6"/>
  <c r="L373" i="6"/>
  <c r="CF373" i="6"/>
  <c r="T373" i="6"/>
  <c r="DO325" i="6"/>
  <c r="BK325" i="6"/>
  <c r="AO325" i="6"/>
  <c r="BO325" i="6"/>
  <c r="J325" i="6"/>
  <c r="BT325" i="6"/>
  <c r="N325" i="6"/>
  <c r="DT325" i="6"/>
  <c r="DU325" i="6"/>
  <c r="G325" i="6"/>
  <c r="DS339" i="6"/>
  <c r="DG339" i="6"/>
  <c r="CU339" i="6"/>
  <c r="DN339" i="6"/>
  <c r="CN339" i="6"/>
  <c r="CB339" i="6"/>
  <c r="BP339" i="6"/>
  <c r="BD339" i="6"/>
  <c r="AR339" i="6"/>
  <c r="AF339" i="6"/>
  <c r="T339" i="6"/>
  <c r="H339" i="6"/>
  <c r="DM339" i="6"/>
  <c r="CM339" i="6"/>
  <c r="CA339" i="6"/>
  <c r="BO339" i="6"/>
  <c r="BC339" i="6"/>
  <c r="AQ339" i="6"/>
  <c r="AE339" i="6"/>
  <c r="S339" i="6"/>
  <c r="G339" i="6"/>
  <c r="DL339" i="6"/>
  <c r="CL339" i="6"/>
  <c r="BZ339" i="6"/>
  <c r="BN339" i="6"/>
  <c r="BB339" i="6"/>
  <c r="AP339" i="6"/>
  <c r="AD339" i="6"/>
  <c r="R339" i="6"/>
  <c r="F339" i="6"/>
  <c r="DK339" i="6"/>
  <c r="CX339" i="6"/>
  <c r="CK339" i="6"/>
  <c r="BY339" i="6"/>
  <c r="BM339" i="6"/>
  <c r="BA339" i="6"/>
  <c r="AO339" i="6"/>
  <c r="AC339" i="6"/>
  <c r="Q339" i="6"/>
  <c r="E339" i="6"/>
  <c r="DJ339" i="6"/>
  <c r="CW339" i="6"/>
  <c r="CJ339" i="6"/>
  <c r="BL339" i="6"/>
  <c r="AZ339" i="6"/>
  <c r="AN339" i="6"/>
  <c r="AB339" i="6"/>
  <c r="P339" i="6"/>
  <c r="D339" i="6"/>
  <c r="DI339" i="6"/>
  <c r="CV339" i="6"/>
  <c r="CI339" i="6"/>
  <c r="BK339" i="6"/>
  <c r="AY339" i="6"/>
  <c r="AA339" i="6"/>
  <c r="O339" i="6"/>
  <c r="DR339" i="6"/>
  <c r="DE339" i="6"/>
  <c r="CR339" i="6"/>
  <c r="CF339" i="6"/>
  <c r="BT339" i="6"/>
  <c r="BH339" i="6"/>
  <c r="AV339" i="6"/>
  <c r="AJ339" i="6"/>
  <c r="X339" i="6"/>
  <c r="DQ339" i="6"/>
  <c r="DD339" i="6"/>
  <c r="CQ339" i="6"/>
  <c r="CE339" i="6"/>
  <c r="BS339" i="6"/>
  <c r="BG339" i="6"/>
  <c r="AU339" i="6"/>
  <c r="AI339" i="6"/>
  <c r="W339" i="6"/>
  <c r="DO339" i="6"/>
  <c r="DB339" i="6"/>
  <c r="CO339" i="6"/>
  <c r="CC339" i="6"/>
  <c r="BQ339" i="6"/>
  <c r="BE339" i="6"/>
  <c r="AS339" i="6"/>
  <c r="AG339" i="6"/>
  <c r="U339" i="6"/>
  <c r="I339" i="6"/>
  <c r="DC339" i="6"/>
  <c r="BF339" i="6"/>
  <c r="J339" i="6"/>
  <c r="CT339" i="6"/>
  <c r="AX339" i="6"/>
  <c r="BJ339" i="6"/>
  <c r="CS339" i="6"/>
  <c r="AW339" i="6"/>
  <c r="CP339" i="6"/>
  <c r="AT339" i="6"/>
  <c r="CH339" i="6"/>
  <c r="AL339" i="6"/>
  <c r="CG339" i="6"/>
  <c r="AK339" i="6"/>
  <c r="CD339" i="6"/>
  <c r="AH339" i="6"/>
  <c r="DU339" i="6"/>
  <c r="BV339" i="6"/>
  <c r="Z339" i="6"/>
  <c r="DH339" i="6"/>
  <c r="DT339" i="6"/>
  <c r="BU339" i="6"/>
  <c r="Y339" i="6"/>
  <c r="N339" i="6"/>
  <c r="DP339" i="6"/>
  <c r="BR339" i="6"/>
  <c r="V339" i="6"/>
  <c r="DF339" i="6"/>
  <c r="BI339" i="6"/>
  <c r="M339" i="6"/>
  <c r="Q420" i="6"/>
  <c r="AO420" i="6"/>
  <c r="BU420" i="6"/>
  <c r="N420" i="6"/>
  <c r="X420" i="6"/>
  <c r="DQ420" i="6"/>
  <c r="CN420" i="6"/>
  <c r="BY420" i="6"/>
  <c r="DF420" i="6"/>
  <c r="DU420" i="6"/>
  <c r="BT436" i="6"/>
  <c r="BR436" i="6"/>
  <c r="CT436" i="6"/>
  <c r="AE436" i="6"/>
  <c r="CD436" i="6"/>
  <c r="CO436" i="6"/>
  <c r="AM436" i="6"/>
  <c r="CM436" i="6"/>
  <c r="AF436" i="6"/>
  <c r="AH412" i="6"/>
  <c r="BZ412" i="6"/>
  <c r="CP412" i="6"/>
  <c r="H412" i="6"/>
  <c r="CY412" i="6"/>
  <c r="DA412" i="6"/>
  <c r="L412" i="6"/>
  <c r="AK412" i="6"/>
  <c r="CT412" i="6"/>
  <c r="DS412" i="6"/>
  <c r="CR444" i="6"/>
  <c r="O444" i="6"/>
  <c r="BA444" i="6"/>
  <c r="I444" i="6"/>
  <c r="M444" i="6"/>
  <c r="BW444" i="6"/>
  <c r="AF444" i="6"/>
  <c r="BQ444" i="6"/>
  <c r="DB444" i="6"/>
  <c r="CG444" i="6"/>
  <c r="BU450" i="6"/>
  <c r="DF450" i="6"/>
  <c r="AD450" i="6"/>
  <c r="CZ450" i="6"/>
  <c r="BX450" i="6"/>
  <c r="DP450" i="6"/>
  <c r="BK450" i="6"/>
  <c r="CX450" i="6"/>
  <c r="BE450" i="6"/>
  <c r="G450" i="6"/>
  <c r="CZ416" i="6"/>
  <c r="AO440" i="6"/>
  <c r="BD440" i="6"/>
  <c r="CO440" i="6"/>
  <c r="BT440" i="6"/>
  <c r="O440" i="6"/>
  <c r="DH440" i="6"/>
  <c r="CM440" i="6"/>
  <c r="M440" i="6"/>
  <c r="BL440" i="6"/>
  <c r="AX373" i="6"/>
  <c r="DC373" i="6"/>
  <c r="BH373" i="6"/>
  <c r="AO373" i="6"/>
  <c r="CV373" i="6"/>
  <c r="CC373" i="6"/>
  <c r="AJ373" i="6"/>
  <c r="X373" i="6"/>
  <c r="CP373" i="6"/>
  <c r="DH373" i="6"/>
  <c r="BI325" i="6"/>
  <c r="AN325" i="6"/>
  <c r="AD325" i="6"/>
  <c r="CN325" i="6"/>
  <c r="AI325" i="6"/>
  <c r="Z325" i="6"/>
  <c r="DH325" i="6"/>
  <c r="DI325" i="6"/>
  <c r="DJ325" i="6"/>
  <c r="AF325" i="6"/>
  <c r="AQ420" i="6"/>
  <c r="AB420" i="6"/>
  <c r="BT420" i="6"/>
  <c r="CL420" i="6"/>
  <c r="I420" i="6"/>
  <c r="DD420" i="6"/>
  <c r="E420" i="6"/>
  <c r="BK420" i="6"/>
  <c r="CK420" i="6"/>
  <c r="AC436" i="6"/>
  <c r="U436" i="6"/>
  <c r="BI436" i="6"/>
  <c r="DS436" i="6"/>
  <c r="BX436" i="6"/>
  <c r="V436" i="6"/>
  <c r="DQ436" i="6"/>
  <c r="BB436" i="6"/>
  <c r="I436" i="6"/>
  <c r="AI436" i="6"/>
  <c r="AL412" i="6"/>
  <c r="R412" i="6"/>
  <c r="Z412" i="6"/>
  <c r="AG412" i="6"/>
  <c r="DK412" i="6"/>
  <c r="DM412" i="6"/>
  <c r="X412" i="6"/>
  <c r="AW412" i="6"/>
  <c r="DF412" i="6"/>
  <c r="D412" i="6"/>
  <c r="CS444" i="6"/>
  <c r="AB444" i="6"/>
  <c r="BN444" i="6"/>
  <c r="AH444" i="6"/>
  <c r="AL444" i="6"/>
  <c r="CJ444" i="6"/>
  <c r="BE444" i="6"/>
  <c r="CP444" i="6"/>
  <c r="BT444" i="6"/>
  <c r="DF444" i="6"/>
  <c r="CT450" i="6"/>
  <c r="E450" i="6"/>
  <c r="BO450" i="6"/>
  <c r="J450" i="6"/>
  <c r="CE450" i="6"/>
  <c r="Z450" i="6"/>
  <c r="BY450" i="6"/>
  <c r="T450" i="6"/>
  <c r="CD450" i="6"/>
  <c r="K450" i="6"/>
  <c r="L440" i="6"/>
  <c r="AR440" i="6"/>
  <c r="CC440" i="6"/>
  <c r="DN440" i="6"/>
  <c r="CS440" i="6"/>
  <c r="F440" i="6"/>
  <c r="DI440" i="6"/>
  <c r="I440" i="6"/>
  <c r="AL440" i="6"/>
  <c r="Q440" i="6"/>
  <c r="I373" i="6"/>
  <c r="BV373" i="6"/>
  <c r="AM373" i="6"/>
  <c r="BP373" i="6"/>
  <c r="BJ373" i="6"/>
  <c r="V373" i="6"/>
  <c r="J373" i="6"/>
  <c r="DE373" i="6"/>
  <c r="BT373" i="6"/>
  <c r="DU373" i="6"/>
  <c r="AY325" i="6"/>
  <c r="AC325" i="6"/>
  <c r="BC325" i="6"/>
  <c r="DM325" i="6"/>
  <c r="BH325" i="6"/>
  <c r="DS325" i="6"/>
  <c r="CW325" i="6"/>
  <c r="CX325" i="6"/>
  <c r="T325" i="6"/>
  <c r="BE325" i="6"/>
  <c r="CM408" i="6"/>
  <c r="BY408" i="6"/>
  <c r="BL408" i="6"/>
  <c r="AY408" i="6"/>
  <c r="BH408" i="6"/>
  <c r="AK408" i="6"/>
  <c r="R408" i="6"/>
  <c r="M408" i="6"/>
  <c r="K408" i="6"/>
  <c r="AR408" i="6"/>
  <c r="CA408" i="6"/>
  <c r="BM408" i="6"/>
  <c r="AM408" i="6"/>
  <c r="AP408" i="6"/>
  <c r="U408" i="6"/>
  <c r="DQ408" i="6"/>
  <c r="DN408" i="6"/>
  <c r="CL408" i="6"/>
  <c r="DJ408" i="6"/>
  <c r="BO408" i="6"/>
  <c r="AN408" i="6"/>
  <c r="AA408" i="6"/>
  <c r="CX408" i="6"/>
  <c r="CS408" i="6"/>
  <c r="CP408" i="6"/>
  <c r="J408" i="6"/>
  <c r="Z408" i="6"/>
  <c r="BC408" i="6"/>
  <c r="AO408" i="6"/>
  <c r="AB408" i="6"/>
  <c r="O408" i="6"/>
  <c r="F408" i="6"/>
  <c r="BZ408" i="6"/>
  <c r="BU408" i="6"/>
  <c r="BR408" i="6"/>
  <c r="CH408" i="6"/>
  <c r="DE408" i="6"/>
  <c r="AQ408" i="6"/>
  <c r="AC408" i="6"/>
  <c r="P408" i="6"/>
  <c r="DO408" i="6"/>
  <c r="DB408" i="6"/>
  <c r="BD408" i="6"/>
  <c r="AX408" i="6"/>
  <c r="AV408" i="6"/>
  <c r="I408" i="6"/>
  <c r="DL408" i="6"/>
  <c r="AE408" i="6"/>
  <c r="Q408" i="6"/>
  <c r="D408" i="6"/>
  <c r="DC408" i="6"/>
  <c r="CD408" i="6"/>
  <c r="AJ408" i="6"/>
  <c r="AH408" i="6"/>
  <c r="AF408" i="6"/>
  <c r="CG408" i="6"/>
  <c r="DF408" i="6"/>
  <c r="CZ408" i="6"/>
  <c r="S408" i="6"/>
  <c r="E408" i="6"/>
  <c r="DS408" i="6"/>
  <c r="CQ408" i="6"/>
  <c r="BF408" i="6"/>
  <c r="T408" i="6"/>
  <c r="N408" i="6"/>
  <c r="L408" i="6"/>
  <c r="H408" i="6"/>
  <c r="Y408" i="6"/>
  <c r="CN408" i="6"/>
  <c r="G408" i="6"/>
  <c r="DT408" i="6"/>
  <c r="DG408" i="6"/>
  <c r="CE408" i="6"/>
  <c r="AL408" i="6"/>
  <c r="DR408" i="6"/>
  <c r="DP408" i="6"/>
  <c r="DM408" i="6"/>
  <c r="BN408" i="6"/>
  <c r="CB408" i="6"/>
  <c r="DU408" i="6"/>
  <c r="DH408" i="6"/>
  <c r="CU408" i="6"/>
  <c r="BS408" i="6"/>
  <c r="V408" i="6"/>
  <c r="CT408" i="6"/>
  <c r="CR408" i="6"/>
  <c r="CO408" i="6"/>
  <c r="BJ408" i="6"/>
  <c r="BP408" i="6"/>
  <c r="DI408" i="6"/>
  <c r="CV408" i="6"/>
  <c r="CI408" i="6"/>
  <c r="BG408" i="6"/>
  <c r="DA408" i="6"/>
  <c r="BV408" i="6"/>
  <c r="BT408" i="6"/>
  <c r="DK408" i="6"/>
  <c r="CW408" i="6"/>
  <c r="CJ408" i="6"/>
  <c r="BW408" i="6"/>
  <c r="DD408" i="6"/>
  <c r="CC408" i="6"/>
  <c r="AW408" i="6"/>
  <c r="AU408" i="6"/>
  <c r="AT408" i="6"/>
  <c r="CY408" i="6"/>
  <c r="CK408" i="6"/>
  <c r="BX408" i="6"/>
  <c r="BK408" i="6"/>
  <c r="CF408" i="6"/>
  <c r="BE408" i="6"/>
  <c r="AI408" i="6"/>
  <c r="AG408" i="6"/>
  <c r="AD408" i="6"/>
  <c r="AS408" i="6"/>
  <c r="BL321" i="6"/>
  <c r="AY321" i="6"/>
  <c r="Z321" i="6"/>
  <c r="F321" i="6"/>
  <c r="DC321" i="6"/>
  <c r="CD321" i="6"/>
  <c r="CC321" i="6"/>
  <c r="CN321" i="6"/>
  <c r="CM321" i="6"/>
  <c r="CW321" i="6"/>
  <c r="AZ321" i="6"/>
  <c r="AM321" i="6"/>
  <c r="N321" i="6"/>
  <c r="DP321" i="6"/>
  <c r="CQ321" i="6"/>
  <c r="BR321" i="6"/>
  <c r="BQ321" i="6"/>
  <c r="CB321" i="6"/>
  <c r="CA321" i="6"/>
  <c r="CK321" i="6"/>
  <c r="AN321" i="6"/>
  <c r="AA321" i="6"/>
  <c r="DQ321" i="6"/>
  <c r="DD321" i="6"/>
  <c r="CE321" i="6"/>
  <c r="BF321" i="6"/>
  <c r="BE321" i="6"/>
  <c r="BP321" i="6"/>
  <c r="BO321" i="6"/>
  <c r="BY321" i="6"/>
  <c r="AB321" i="6"/>
  <c r="O321" i="6"/>
  <c r="DE321" i="6"/>
  <c r="CR321" i="6"/>
  <c r="BS321" i="6"/>
  <c r="AT321" i="6"/>
  <c r="AS321" i="6"/>
  <c r="BD321" i="6"/>
  <c r="BC321" i="6"/>
  <c r="BM321" i="6"/>
  <c r="P321" i="6"/>
  <c r="DR321" i="6"/>
  <c r="CS321" i="6"/>
  <c r="CF321" i="6"/>
  <c r="BG321" i="6"/>
  <c r="AH321" i="6"/>
  <c r="AG321" i="6"/>
  <c r="AR321" i="6"/>
  <c r="AQ321" i="6"/>
  <c r="BA321" i="6"/>
  <c r="DF321" i="6"/>
  <c r="CG321" i="6"/>
  <c r="BT321" i="6"/>
  <c r="AU321" i="6"/>
  <c r="V321" i="6"/>
  <c r="U321" i="6"/>
  <c r="AF321" i="6"/>
  <c r="AE321" i="6"/>
  <c r="AO321" i="6"/>
  <c r="DS321" i="6"/>
  <c r="CT321" i="6"/>
  <c r="BU321" i="6"/>
  <c r="BH321" i="6"/>
  <c r="AI321" i="6"/>
  <c r="J321" i="6"/>
  <c r="I321" i="6"/>
  <c r="T321" i="6"/>
  <c r="S321" i="6"/>
  <c r="AC321" i="6"/>
  <c r="DT321" i="6"/>
  <c r="DG321" i="6"/>
  <c r="CH321" i="6"/>
  <c r="BI321" i="6"/>
  <c r="AV321" i="6"/>
  <c r="W321" i="6"/>
  <c r="CL321" i="6"/>
  <c r="DJ321" i="6"/>
  <c r="H321" i="6"/>
  <c r="G321" i="6"/>
  <c r="Q321" i="6"/>
  <c r="DH321" i="6"/>
  <c r="CU321" i="6"/>
  <c r="BV321" i="6"/>
  <c r="AW321" i="6"/>
  <c r="AJ321" i="6"/>
  <c r="K321" i="6"/>
  <c r="AP321" i="6"/>
  <c r="BN321" i="6"/>
  <c r="CX321" i="6"/>
  <c r="BZ321" i="6"/>
  <c r="E321" i="6"/>
  <c r="CV321" i="6"/>
  <c r="CI321" i="6"/>
  <c r="BJ321" i="6"/>
  <c r="AK321" i="6"/>
  <c r="X321" i="6"/>
  <c r="DN321" i="6"/>
  <c r="DM321" i="6"/>
  <c r="R321" i="6"/>
  <c r="BB321" i="6"/>
  <c r="AD321" i="6"/>
  <c r="CJ321" i="6"/>
  <c r="BW321" i="6"/>
  <c r="AX321" i="6"/>
  <c r="Y321" i="6"/>
  <c r="L321" i="6"/>
  <c r="DB321" i="6"/>
  <c r="DA321" i="6"/>
  <c r="DL321" i="6"/>
  <c r="DK321" i="6"/>
  <c r="DU321" i="6"/>
  <c r="BX321" i="6"/>
  <c r="BK321" i="6"/>
  <c r="AL321" i="6"/>
  <c r="M321" i="6"/>
  <c r="DO321" i="6"/>
  <c r="CP321" i="6"/>
  <c r="CO321" i="6"/>
  <c r="CZ321" i="6"/>
  <c r="CY321" i="6"/>
  <c r="DI321" i="6"/>
  <c r="AE420" i="6"/>
  <c r="CP420" i="6"/>
  <c r="BG420" i="6"/>
  <c r="L420" i="6"/>
  <c r="BZ420" i="6"/>
  <c r="BN420" i="6"/>
  <c r="BX420" i="6"/>
  <c r="AG420" i="6"/>
  <c r="CW420" i="6"/>
  <c r="BE420" i="6"/>
  <c r="AZ436" i="6"/>
  <c r="AS436" i="6"/>
  <c r="CH436" i="6"/>
  <c r="S436" i="6"/>
  <c r="AH436" i="6"/>
  <c r="X436" i="6"/>
  <c r="AA436" i="6"/>
  <c r="CA436" i="6"/>
  <c r="J436" i="6"/>
  <c r="CE436" i="6"/>
  <c r="BQ412" i="6"/>
  <c r="AS412" i="6"/>
  <c r="BE412" i="6"/>
  <c r="AF412" i="6"/>
  <c r="K412" i="6"/>
  <c r="AJ412" i="6"/>
  <c r="BI412" i="6"/>
  <c r="DR412" i="6"/>
  <c r="P412" i="6"/>
  <c r="DR444" i="6"/>
  <c r="AO444" i="6"/>
  <c r="CM444" i="6"/>
  <c r="BG444" i="6"/>
  <c r="BK444" i="6"/>
  <c r="CW444" i="6"/>
  <c r="CD444" i="6"/>
  <c r="DO444" i="6"/>
  <c r="BU444" i="6"/>
  <c r="D444" i="6"/>
  <c r="DS450" i="6"/>
  <c r="R450" i="6"/>
  <c r="CN450" i="6"/>
  <c r="BL450" i="6"/>
  <c r="DD450" i="6"/>
  <c r="AY450" i="6"/>
  <c r="CL450" i="6"/>
  <c r="AS450" i="6"/>
  <c r="D450" i="6"/>
  <c r="AJ450" i="6"/>
  <c r="AC440" i="6"/>
  <c r="BQ440" i="6"/>
  <c r="DB440" i="6"/>
  <c r="BH440" i="6"/>
  <c r="DR440" i="6"/>
  <c r="S440" i="6"/>
  <c r="CA440" i="6"/>
  <c r="AH440" i="6"/>
  <c r="BK440" i="6"/>
  <c r="BN440" i="6"/>
  <c r="CL373" i="6"/>
  <c r="AS373" i="6"/>
  <c r="AC373" i="6"/>
  <c r="S373" i="6"/>
  <c r="H373" i="6"/>
  <c r="DB373" i="6"/>
  <c r="CM373" i="6"/>
  <c r="BX373" i="6"/>
  <c r="DS373" i="6"/>
  <c r="BN373" i="6"/>
  <c r="AW325" i="6"/>
  <c r="AB325" i="6"/>
  <c r="R325" i="6"/>
  <c r="CB325" i="6"/>
  <c r="W325" i="6"/>
  <c r="DQ325" i="6"/>
  <c r="CV325" i="6"/>
  <c r="CL325" i="6"/>
  <c r="H325" i="6"/>
  <c r="AS325" i="6"/>
  <c r="CD325" i="6"/>
  <c r="S420" i="6"/>
  <c r="AY420" i="6"/>
  <c r="AU420" i="6"/>
  <c r="CB420" i="6"/>
  <c r="DH420" i="6"/>
  <c r="DL420" i="6"/>
  <c r="AT420" i="6"/>
  <c r="BF420" i="6"/>
  <c r="BE436" i="6"/>
  <c r="AU436" i="6"/>
  <c r="DG436" i="6"/>
  <c r="BS436" i="6"/>
  <c r="BF436" i="6"/>
  <c r="CC436" i="6"/>
  <c r="AP436" i="6"/>
  <c r="DT436" i="6"/>
  <c r="BG436" i="6"/>
  <c r="BR412" i="6"/>
  <c r="CD412" i="6"/>
  <c r="CW412" i="6"/>
  <c r="DI412" i="6"/>
  <c r="AR412" i="6"/>
  <c r="W412" i="6"/>
  <c r="AV412" i="6"/>
  <c r="BU412" i="6"/>
  <c r="O412" i="6"/>
  <c r="P444" i="6"/>
  <c r="BB444" i="6"/>
  <c r="DL444" i="6"/>
  <c r="X444" i="6"/>
  <c r="BX444" i="6"/>
  <c r="DJ444" i="6"/>
  <c r="DC444" i="6"/>
  <c r="AV444" i="6"/>
  <c r="CT444" i="6"/>
  <c r="F450" i="6"/>
  <c r="BC450" i="6"/>
  <c r="DM450" i="6"/>
  <c r="BS450" i="6"/>
  <c r="N450" i="6"/>
  <c r="BM450" i="6"/>
  <c r="H450" i="6"/>
  <c r="BR450" i="6"/>
  <c r="X450" i="6"/>
  <c r="BI450" i="6"/>
  <c r="BZ440" i="6"/>
  <c r="CP440" i="6"/>
  <c r="AV440" i="6"/>
  <c r="CG440" i="6"/>
  <c r="AJ440" i="6"/>
  <c r="CW440" i="6"/>
  <c r="DL440" i="6"/>
  <c r="DP440" i="6"/>
  <c r="H440" i="6"/>
  <c r="BF373" i="6"/>
  <c r="DP373" i="6"/>
  <c r="BD373" i="6"/>
  <c r="AU373" i="6"/>
  <c r="CJ373" i="6"/>
  <c r="BU373" i="6"/>
  <c r="BG373" i="6"/>
  <c r="DM373" i="6"/>
  <c r="DI373" i="6"/>
  <c r="DQ373" i="6"/>
  <c r="AM325" i="6"/>
  <c r="Q325" i="6"/>
  <c r="AQ325" i="6"/>
  <c r="DA325" i="6"/>
  <c r="AV325" i="6"/>
  <c r="DG325" i="6"/>
  <c r="CK325" i="6"/>
  <c r="DK325" i="6"/>
  <c r="AG325" i="6"/>
  <c r="BR325" i="6"/>
  <c r="GX5" i="6"/>
  <c r="GT5" i="6"/>
  <c r="GP5" i="6"/>
  <c r="GZ5" i="6"/>
  <c r="HD5" i="6"/>
  <c r="GR5" i="6"/>
  <c r="HB5" i="6"/>
  <c r="GM48" i="6"/>
  <c r="AH309" i="6"/>
  <c r="GQ20" i="6"/>
  <c r="BB331" i="6" s="1"/>
  <c r="FR20" i="6"/>
  <c r="AH7" i="6"/>
  <c r="GM24" i="6"/>
  <c r="BM335" i="6" s="1"/>
  <c r="GO36" i="6"/>
  <c r="AL347" i="6" s="1"/>
  <c r="GO28" i="6"/>
  <c r="CY339" i="6" s="1"/>
  <c r="FP72" i="6"/>
  <c r="HA28" i="6"/>
  <c r="AM339" i="6" s="1"/>
  <c r="GO32" i="6"/>
  <c r="DJ343" i="6" s="1"/>
  <c r="AH445" i="6"/>
  <c r="AH326" i="6"/>
  <c r="AH62" i="6"/>
  <c r="FZ121" i="6"/>
  <c r="AH433" i="6"/>
  <c r="AH376" i="6"/>
  <c r="AH372" i="6"/>
  <c r="AH95" i="6"/>
  <c r="AH125" i="6"/>
  <c r="GM68" i="6"/>
  <c r="AH380" i="6"/>
  <c r="AH441" i="6"/>
  <c r="CP330" i="6"/>
  <c r="AH330" i="6"/>
  <c r="GU97" i="6"/>
  <c r="GU152" i="6" s="1"/>
  <c r="AH409" i="6"/>
  <c r="AH340" i="6"/>
  <c r="AH14" i="6"/>
  <c r="AH324" i="6"/>
  <c r="AH322" i="6"/>
  <c r="AH421" i="6"/>
  <c r="AH437" i="6"/>
  <c r="AH374" i="6"/>
  <c r="AH413" i="6"/>
  <c r="AH107" i="6"/>
  <c r="AH338" i="6"/>
  <c r="AH113" i="6"/>
  <c r="AH93" i="6"/>
  <c r="AH137" i="6"/>
  <c r="AH451" i="6"/>
  <c r="AH360" i="6"/>
  <c r="AH103" i="6"/>
  <c r="AH453" i="6"/>
  <c r="AH129" i="6"/>
  <c r="AH139" i="6"/>
  <c r="AH364" i="6"/>
  <c r="AH348" i="6"/>
  <c r="AH384" i="6"/>
  <c r="AH332" i="6"/>
  <c r="AH109" i="6"/>
  <c r="AH101" i="6"/>
  <c r="AH117" i="6"/>
  <c r="AH105" i="6"/>
  <c r="AH334" i="6"/>
  <c r="AH328" i="6"/>
  <c r="FN40" i="6"/>
  <c r="AH352" i="6"/>
  <c r="AH99" i="6"/>
  <c r="CH403" i="6"/>
  <c r="AH403" i="6"/>
  <c r="FV30" i="6"/>
  <c r="AH342" i="6"/>
  <c r="AH344" i="6"/>
  <c r="AH356" i="6"/>
  <c r="FN56" i="6"/>
  <c r="AH368" i="6"/>
  <c r="AH336" i="6"/>
  <c r="BN348" i="6"/>
  <c r="GM40" i="6"/>
  <c r="R351" i="6" s="1"/>
  <c r="AO326" i="6"/>
  <c r="DP326" i="6"/>
  <c r="V326" i="6"/>
  <c r="W326" i="6"/>
  <c r="DP380" i="6"/>
  <c r="BN380" i="6"/>
  <c r="CZ360" i="6"/>
  <c r="GS12" i="6"/>
  <c r="Y323" i="6" s="1"/>
  <c r="GS16" i="6"/>
  <c r="AY327" i="6" s="1"/>
  <c r="GW32" i="6"/>
  <c r="AX343" i="6" s="1"/>
  <c r="AG380" i="6"/>
  <c r="O380" i="6"/>
  <c r="D380" i="6"/>
  <c r="AI380" i="6"/>
  <c r="K380" i="6"/>
  <c r="GM56" i="6"/>
  <c r="E380" i="6"/>
  <c r="H413" i="6"/>
  <c r="GW36" i="6"/>
  <c r="BM347" i="6" s="1"/>
  <c r="BC380" i="6"/>
  <c r="F380" i="6"/>
  <c r="GH24" i="6"/>
  <c r="AR380" i="6"/>
  <c r="DG380" i="6"/>
  <c r="G380" i="6"/>
  <c r="AE380" i="6"/>
  <c r="DB380" i="6"/>
  <c r="CQ380" i="6"/>
  <c r="DI380" i="6"/>
  <c r="AO380" i="6"/>
  <c r="BP380" i="6"/>
  <c r="GO20" i="6"/>
  <c r="AZ331" i="6" s="1"/>
  <c r="FP20" i="6"/>
  <c r="GO52" i="6"/>
  <c r="Y363" i="6" s="1"/>
  <c r="FP52" i="6"/>
  <c r="AN380" i="6"/>
  <c r="BI380" i="6"/>
  <c r="GO48" i="6"/>
  <c r="O359" i="6" s="1"/>
  <c r="FP48" i="6"/>
  <c r="GO60" i="6"/>
  <c r="Y371" i="6" s="1"/>
  <c r="FP60" i="6"/>
  <c r="GO44" i="6"/>
  <c r="BK355" i="6" s="1"/>
  <c r="FP44" i="6"/>
  <c r="GO64" i="6"/>
  <c r="AJ375" i="6" s="1"/>
  <c r="FP64" i="6"/>
  <c r="AY380" i="6"/>
  <c r="CZ380" i="6"/>
  <c r="GO40" i="6"/>
  <c r="AU351" i="6" s="1"/>
  <c r="FP40" i="6"/>
  <c r="BS380" i="6"/>
  <c r="BA380" i="6"/>
  <c r="J380" i="6"/>
  <c r="FP56" i="6"/>
  <c r="GO56" i="6"/>
  <c r="AJ367" i="6" s="1"/>
  <c r="CG380" i="6"/>
  <c r="CM380" i="6"/>
  <c r="GO68" i="6"/>
  <c r="FP68" i="6"/>
  <c r="CI380" i="6"/>
  <c r="BL380" i="6"/>
  <c r="DH380" i="6"/>
  <c r="GQ16" i="6"/>
  <c r="AR327" i="6" s="1"/>
  <c r="FR16" i="6"/>
  <c r="GQ12" i="6"/>
  <c r="R323" i="6" s="1"/>
  <c r="FR12" i="6"/>
  <c r="CI413" i="6"/>
  <c r="CU380" i="6"/>
  <c r="DL326" i="6"/>
  <c r="AS326" i="6"/>
  <c r="BL326" i="6"/>
  <c r="BB413" i="6"/>
  <c r="CA413" i="6"/>
  <c r="GO12" i="6"/>
  <c r="P323" i="6" s="1"/>
  <c r="DJ326" i="6"/>
  <c r="AE326" i="6"/>
  <c r="AI326" i="6"/>
  <c r="CM326" i="6"/>
  <c r="E326" i="6"/>
  <c r="CO326" i="6"/>
  <c r="DE380" i="6"/>
  <c r="CQ326" i="6"/>
  <c r="DT326" i="6"/>
  <c r="AW326" i="6"/>
  <c r="AQ326" i="6"/>
  <c r="BM326" i="6"/>
  <c r="AP326" i="6"/>
  <c r="DI326" i="6"/>
  <c r="BO326" i="6"/>
  <c r="BG326" i="6"/>
  <c r="M326" i="6"/>
  <c r="AB326" i="6"/>
  <c r="DS326" i="6"/>
  <c r="AC326" i="6"/>
  <c r="T326" i="6"/>
  <c r="AV326" i="6"/>
  <c r="K326" i="6"/>
  <c r="BZ326" i="6"/>
  <c r="CF326" i="6"/>
  <c r="AO413" i="6"/>
  <c r="CH413" i="6"/>
  <c r="CY413" i="6"/>
  <c r="BO348" i="6"/>
  <c r="AR413" i="6"/>
  <c r="CO413" i="6"/>
  <c r="DF413" i="6"/>
  <c r="K413" i="6"/>
  <c r="FP12" i="6"/>
  <c r="K348" i="6"/>
  <c r="BP413" i="6"/>
  <c r="DA413" i="6"/>
  <c r="AW380" i="6"/>
  <c r="DU380" i="6"/>
  <c r="AM380" i="6"/>
  <c r="CV413" i="6"/>
  <c r="DM413" i="6"/>
  <c r="CI348" i="6"/>
  <c r="DD413" i="6"/>
  <c r="CR348" i="6"/>
  <c r="DT413" i="6"/>
  <c r="CP413" i="6"/>
  <c r="BI413" i="6"/>
  <c r="AB348" i="6"/>
  <c r="V413" i="6"/>
  <c r="E413" i="6"/>
  <c r="AU413" i="6"/>
  <c r="AG413" i="6"/>
  <c r="DL380" i="6"/>
  <c r="CR330" i="6"/>
  <c r="DG348" i="6"/>
  <c r="CF348" i="6"/>
  <c r="CG348" i="6"/>
  <c r="DN348" i="6"/>
  <c r="DS348" i="6"/>
  <c r="AV348" i="6"/>
  <c r="DM348" i="6"/>
  <c r="BF380" i="6"/>
  <c r="AF348" i="6"/>
  <c r="CT348" i="6"/>
  <c r="DO348" i="6"/>
  <c r="AI348" i="6"/>
  <c r="BF368" i="6"/>
  <c r="GD20" i="6"/>
  <c r="GS20" i="6"/>
  <c r="BI331" i="6" s="1"/>
  <c r="FT20" i="6"/>
  <c r="AY326" i="6"/>
  <c r="H326" i="6"/>
  <c r="DC326" i="6"/>
  <c r="BD326" i="6"/>
  <c r="BI326" i="6"/>
  <c r="I326" i="6"/>
  <c r="CR326" i="6"/>
  <c r="CC326" i="6"/>
  <c r="AT326" i="6"/>
  <c r="BB338" i="6"/>
  <c r="Z326" i="6"/>
  <c r="DK326" i="6"/>
  <c r="O326" i="6"/>
  <c r="X326" i="6"/>
  <c r="CJ326" i="6"/>
  <c r="BY326" i="6"/>
  <c r="Y326" i="6"/>
  <c r="CS326" i="6"/>
  <c r="BJ326" i="6"/>
  <c r="J326" i="6"/>
  <c r="CU326" i="6"/>
  <c r="G326" i="6"/>
  <c r="AK326" i="6"/>
  <c r="CB326" i="6"/>
  <c r="BE326" i="6"/>
  <c r="U326" i="6"/>
  <c r="N326" i="6"/>
  <c r="DE326" i="6"/>
  <c r="BF326" i="6"/>
  <c r="AR326" i="6"/>
  <c r="BC326" i="6"/>
  <c r="CP326" i="6"/>
  <c r="BA326" i="6"/>
  <c r="DH326" i="6"/>
  <c r="AL326" i="6"/>
  <c r="AU326" i="6"/>
  <c r="DU326" i="6"/>
  <c r="BX326" i="6"/>
  <c r="CI326" i="6"/>
  <c r="BW326" i="6"/>
  <c r="AN326" i="6"/>
  <c r="Q326" i="6"/>
  <c r="BU326" i="6"/>
  <c r="AJ326" i="6"/>
  <c r="BV326" i="6"/>
  <c r="DF326" i="6"/>
  <c r="BT326" i="6"/>
  <c r="BQ326" i="6"/>
  <c r="AG326" i="6"/>
  <c r="F326" i="6"/>
  <c r="CK326" i="6"/>
  <c r="BB326" i="6"/>
  <c r="BP326" i="6"/>
  <c r="CA326" i="6"/>
  <c r="CL326" i="6"/>
  <c r="DD326" i="6"/>
  <c r="DO326" i="6"/>
  <c r="CZ326" i="6"/>
  <c r="CG326" i="6"/>
  <c r="AX326" i="6"/>
  <c r="AM326" i="6"/>
  <c r="DA326" i="6"/>
  <c r="BR326" i="6"/>
  <c r="CV326" i="6"/>
  <c r="DG326" i="6"/>
  <c r="DB326" i="6"/>
  <c r="CW326" i="6"/>
  <c r="BN326" i="6"/>
  <c r="AA326" i="6"/>
  <c r="BS326" i="6"/>
  <c r="DQ326" i="6"/>
  <c r="CH326" i="6"/>
  <c r="D326" i="6"/>
  <c r="DR326" i="6"/>
  <c r="S326" i="6"/>
  <c r="AD326" i="6"/>
  <c r="DM326" i="6"/>
  <c r="CD326" i="6"/>
  <c r="BH326" i="6"/>
  <c r="CY326" i="6"/>
  <c r="CX326" i="6"/>
  <c r="R326" i="6"/>
  <c r="P326" i="6"/>
  <c r="AZ326" i="6"/>
  <c r="BK326" i="6"/>
  <c r="CT326" i="6"/>
  <c r="CN326" i="6"/>
  <c r="DN326" i="6"/>
  <c r="L326" i="6"/>
  <c r="CE326" i="6"/>
  <c r="AF326" i="6"/>
  <c r="CA380" i="6"/>
  <c r="BG380" i="6"/>
  <c r="BW380" i="6"/>
  <c r="Z380" i="6"/>
  <c r="BO380" i="6"/>
  <c r="L380" i="6"/>
  <c r="BB380" i="6"/>
  <c r="DJ380" i="6"/>
  <c r="BR380" i="6"/>
  <c r="CN380" i="6"/>
  <c r="AV380" i="6"/>
  <c r="BD380" i="6"/>
  <c r="BH380" i="6"/>
  <c r="H380" i="6"/>
  <c r="AX380" i="6"/>
  <c r="CX380" i="6"/>
  <c r="AD380" i="6"/>
  <c r="CO380" i="6"/>
  <c r="AK380" i="6"/>
  <c r="CR380" i="6"/>
  <c r="DF380" i="6"/>
  <c r="DQ380" i="6"/>
  <c r="BE380" i="6"/>
  <c r="CT380" i="6"/>
  <c r="N380" i="6"/>
  <c r="V380" i="6"/>
  <c r="AU380" i="6"/>
  <c r="Y380" i="6"/>
  <c r="CK380" i="6"/>
  <c r="CS380" i="6"/>
  <c r="DA380" i="6"/>
  <c r="AT380" i="6"/>
  <c r="CW380" i="6"/>
  <c r="AA380" i="6"/>
  <c r="CB380" i="6"/>
  <c r="AJ380" i="6"/>
  <c r="BV380" i="6"/>
  <c r="AC380" i="6"/>
  <c r="AL380" i="6"/>
  <c r="AP380" i="6"/>
  <c r="DS380" i="6"/>
  <c r="W380" i="6"/>
  <c r="BX380" i="6"/>
  <c r="X380" i="6"/>
  <c r="CF380" i="6"/>
  <c r="CY380" i="6"/>
  <c r="BZ380" i="6"/>
  <c r="CH380" i="6"/>
  <c r="CL380" i="6"/>
  <c r="AQ380" i="6"/>
  <c r="BT380" i="6"/>
  <c r="T380" i="6"/>
  <c r="BU380" i="6"/>
  <c r="AB380" i="6"/>
  <c r="CJ380" i="6"/>
  <c r="DT380" i="6"/>
  <c r="DC380" i="6"/>
  <c r="DK380" i="6"/>
  <c r="DO380" i="6"/>
  <c r="CE380" i="6"/>
  <c r="P380" i="6"/>
  <c r="BQ380" i="6"/>
  <c r="M380" i="6"/>
  <c r="Q380" i="6"/>
  <c r="CC380" i="6"/>
  <c r="BK380" i="6"/>
  <c r="U380" i="6"/>
  <c r="S380" i="6"/>
  <c r="BM380" i="6"/>
  <c r="I380" i="6"/>
  <c r="BJ380" i="6"/>
  <c r="DR380" i="6"/>
  <c r="V338" i="6"/>
  <c r="BG338" i="6"/>
  <c r="DN332" i="6"/>
  <c r="BJ364" i="6"/>
  <c r="H372" i="6"/>
  <c r="BB360" i="6"/>
  <c r="DL338" i="6"/>
  <c r="CB338" i="6"/>
  <c r="Z338" i="6"/>
  <c r="CH332" i="6"/>
  <c r="AJ360" i="6"/>
  <c r="E338" i="6"/>
  <c r="M338" i="6"/>
  <c r="AM338" i="6"/>
  <c r="L338" i="6"/>
  <c r="BJ338" i="6"/>
  <c r="DO338" i="6"/>
  <c r="DE360" i="6"/>
  <c r="BI338" i="6"/>
  <c r="DF338" i="6"/>
  <c r="BA338" i="6"/>
  <c r="CX338" i="6"/>
  <c r="DB360" i="6"/>
  <c r="CW338" i="6"/>
  <c r="S338" i="6"/>
  <c r="DE338" i="6"/>
  <c r="CV338" i="6"/>
  <c r="BL338" i="6"/>
  <c r="DS372" i="6"/>
  <c r="DN364" i="6"/>
  <c r="CP372" i="6"/>
  <c r="DA372" i="6"/>
  <c r="CC332" i="6"/>
  <c r="BK372" i="6"/>
  <c r="AJ372" i="6"/>
  <c r="AZ332" i="6"/>
  <c r="FZ48" i="6"/>
  <c r="GY48" i="6"/>
  <c r="AG372" i="6"/>
  <c r="BE372" i="6"/>
  <c r="CE372" i="6"/>
  <c r="CI360" i="6"/>
  <c r="S332" i="6"/>
  <c r="CX332" i="6"/>
  <c r="V344" i="6"/>
  <c r="BU372" i="6"/>
  <c r="AZ372" i="6"/>
  <c r="BP360" i="6"/>
  <c r="CP360" i="6"/>
  <c r="AB332" i="6"/>
  <c r="CR332" i="6"/>
  <c r="BC332" i="6"/>
  <c r="BN372" i="6"/>
  <c r="CV372" i="6"/>
  <c r="K372" i="6"/>
  <c r="T360" i="6"/>
  <c r="BU360" i="6"/>
  <c r="Y360" i="6"/>
  <c r="P332" i="6"/>
  <c r="BK332" i="6"/>
  <c r="Q372" i="6"/>
  <c r="AO372" i="6"/>
  <c r="AU372" i="6"/>
  <c r="DR372" i="6"/>
  <c r="BA360" i="6"/>
  <c r="DA360" i="6"/>
  <c r="BV360" i="6"/>
  <c r="AF332" i="6"/>
  <c r="CQ332" i="6"/>
  <c r="DT376" i="6"/>
  <c r="DT372" i="6"/>
  <c r="CC372" i="6"/>
  <c r="DG372" i="6"/>
  <c r="AM372" i="6"/>
  <c r="CH360" i="6"/>
  <c r="DB332" i="6"/>
  <c r="CW332" i="6"/>
  <c r="BA372" i="6"/>
  <c r="D372" i="6"/>
  <c r="CB372" i="6"/>
  <c r="AY360" i="6"/>
  <c r="AA332" i="6"/>
  <c r="DR332" i="6"/>
  <c r="DM332" i="6"/>
  <c r="DM372" i="6"/>
  <c r="CR372" i="6"/>
  <c r="G372" i="6"/>
  <c r="Z360" i="6"/>
  <c r="AI360" i="6"/>
  <c r="DT332" i="6"/>
  <c r="DS332" i="6"/>
  <c r="AT332" i="6"/>
  <c r="H332" i="6"/>
  <c r="AF372" i="6"/>
  <c r="AL372" i="6"/>
  <c r="BD372" i="6"/>
  <c r="CM360" i="6"/>
  <c r="AQ360" i="6"/>
  <c r="AE360" i="6"/>
  <c r="BS332" i="6"/>
  <c r="AX332" i="6"/>
  <c r="BZ360" i="6"/>
  <c r="DU372" i="6"/>
  <c r="R372" i="6"/>
  <c r="BZ372" i="6"/>
  <c r="BW360" i="6"/>
  <c r="CY332" i="6"/>
  <c r="BN332" i="6"/>
  <c r="CS372" i="6"/>
  <c r="AI372" i="6"/>
  <c r="CY360" i="6"/>
  <c r="AR332" i="6"/>
  <c r="DJ332" i="6"/>
  <c r="DI372" i="6"/>
  <c r="M372" i="6"/>
  <c r="CA372" i="6"/>
  <c r="DH372" i="6"/>
  <c r="AY372" i="6"/>
  <c r="BP372" i="6"/>
  <c r="F372" i="6"/>
  <c r="W372" i="6"/>
  <c r="DF372" i="6"/>
  <c r="CV376" i="6"/>
  <c r="DH376" i="6"/>
  <c r="CL364" i="6"/>
  <c r="BH332" i="6"/>
  <c r="Z332" i="6"/>
  <c r="AE332" i="6"/>
  <c r="AW332" i="6"/>
  <c r="M332" i="6"/>
  <c r="CD332" i="6"/>
  <c r="CF332" i="6"/>
  <c r="CT338" i="6"/>
  <c r="E372" i="6"/>
  <c r="AX372" i="6"/>
  <c r="CQ372" i="6"/>
  <c r="U372" i="6"/>
  <c r="BO372" i="6"/>
  <c r="CF372" i="6"/>
  <c r="V372" i="6"/>
  <c r="AN372" i="6"/>
  <c r="BI376" i="6"/>
  <c r="H376" i="6"/>
  <c r="DI364" i="6"/>
  <c r="CN332" i="6"/>
  <c r="L332" i="6"/>
  <c r="AY332" i="6"/>
  <c r="CE332" i="6"/>
  <c r="BL332" i="6"/>
  <c r="BM332" i="6"/>
  <c r="AC332" i="6"/>
  <c r="K332" i="6"/>
  <c r="V332" i="6"/>
  <c r="CT332" i="6"/>
  <c r="DL332" i="6"/>
  <c r="X372" i="6"/>
  <c r="DQ372" i="6"/>
  <c r="CD372" i="6"/>
  <c r="BB372" i="6"/>
  <c r="CU372" i="6"/>
  <c r="DL372" i="6"/>
  <c r="BC372" i="6"/>
  <c r="BT372" i="6"/>
  <c r="J372" i="6"/>
  <c r="AA372" i="6"/>
  <c r="AS332" i="6"/>
  <c r="CS332" i="6"/>
  <c r="BJ332" i="6"/>
  <c r="BX332" i="6"/>
  <c r="CI332" i="6"/>
  <c r="X332" i="6"/>
  <c r="L372" i="6"/>
  <c r="BR372" i="6"/>
  <c r="DK372" i="6"/>
  <c r="Y372" i="6"/>
  <c r="BS372" i="6"/>
  <c r="CJ372" i="6"/>
  <c r="Z372" i="6"/>
  <c r="CZ376" i="6"/>
  <c r="J332" i="6"/>
  <c r="W332" i="6"/>
  <c r="BI332" i="6"/>
  <c r="I332" i="6"/>
  <c r="BZ332" i="6"/>
  <c r="DD332" i="6"/>
  <c r="DO332" i="6"/>
  <c r="BG332" i="6"/>
  <c r="O332" i="6"/>
  <c r="AO332" i="6"/>
  <c r="E332" i="6"/>
  <c r="AK372" i="6"/>
  <c r="BQ372" i="6"/>
  <c r="AS372" i="6"/>
  <c r="BM372" i="6"/>
  <c r="AP372" i="6"/>
  <c r="BW332" i="6"/>
  <c r="BD332" i="6"/>
  <c r="BY332" i="6"/>
  <c r="Y332" i="6"/>
  <c r="N332" i="6"/>
  <c r="CP332" i="6"/>
  <c r="T332" i="6"/>
  <c r="R332" i="6"/>
  <c r="DK332" i="6"/>
  <c r="AV332" i="6"/>
  <c r="BE332" i="6"/>
  <c r="U332" i="6"/>
  <c r="AR372" i="6"/>
  <c r="CW372" i="6"/>
  <c r="CH372" i="6"/>
  <c r="DE372" i="6"/>
  <c r="O372" i="6"/>
  <c r="CX372" i="6"/>
  <c r="BF372" i="6"/>
  <c r="CY372" i="6"/>
  <c r="DP372" i="6"/>
  <c r="BG372" i="6"/>
  <c r="BX372" i="6"/>
  <c r="AI332" i="6"/>
  <c r="D332" i="6"/>
  <c r="CJ332" i="6"/>
  <c r="CO332" i="6"/>
  <c r="AP332" i="6"/>
  <c r="AU332" i="6"/>
  <c r="DF332" i="6"/>
  <c r="G332" i="6"/>
  <c r="AK332" i="6"/>
  <c r="CM332" i="6"/>
  <c r="CB332" i="6"/>
  <c r="BU332" i="6"/>
  <c r="AL332" i="6"/>
  <c r="CP380" i="6"/>
  <c r="CV380" i="6"/>
  <c r="R380" i="6"/>
  <c r="DD380" i="6"/>
  <c r="DN380" i="6"/>
  <c r="BY380" i="6"/>
  <c r="AW372" i="6"/>
  <c r="BY372" i="6"/>
  <c r="DJ372" i="6"/>
  <c r="CI372" i="6"/>
  <c r="CZ372" i="6"/>
  <c r="AQ372" i="6"/>
  <c r="BH372" i="6"/>
  <c r="AB372" i="6"/>
  <c r="AE372" i="6"/>
  <c r="DN372" i="6"/>
  <c r="BV372" i="6"/>
  <c r="DO372" i="6"/>
  <c r="AC372" i="6"/>
  <c r="BW372" i="6"/>
  <c r="CN372" i="6"/>
  <c r="N376" i="6"/>
  <c r="DC332" i="6"/>
  <c r="DP332" i="6"/>
  <c r="DE332" i="6"/>
  <c r="BF332" i="6"/>
  <c r="AJ332" i="6"/>
  <c r="CA332" i="6"/>
  <c r="AQ332" i="6"/>
  <c r="AN332" i="6"/>
  <c r="BA332" i="6"/>
  <c r="DH332" i="6"/>
  <c r="CK332" i="6"/>
  <c r="BB332" i="6"/>
  <c r="CK372" i="6"/>
  <c r="CT372" i="6"/>
  <c r="DI332" i="6"/>
  <c r="T372" i="6"/>
  <c r="CO372" i="6"/>
  <c r="N372" i="6"/>
  <c r="AV372" i="6"/>
  <c r="CL372" i="6"/>
  <c r="AT372" i="6"/>
  <c r="CM372" i="6"/>
  <c r="DD372" i="6"/>
  <c r="DD376" i="6"/>
  <c r="F332" i="6"/>
  <c r="DU332" i="6"/>
  <c r="BV332" i="6"/>
  <c r="BP332" i="6"/>
  <c r="DG332" i="6"/>
  <c r="CU332" i="6"/>
  <c r="BT332" i="6"/>
  <c r="BQ332" i="6"/>
  <c r="Q332" i="6"/>
  <c r="DA332" i="6"/>
  <c r="BR332" i="6"/>
  <c r="AZ380" i="6"/>
  <c r="DM380" i="6"/>
  <c r="CD380" i="6"/>
  <c r="AS380" i="6"/>
  <c r="AF380" i="6"/>
  <c r="P372" i="6"/>
  <c r="BI372" i="6"/>
  <c r="I372" i="6"/>
  <c r="CG372" i="6"/>
  <c r="AD372" i="6"/>
  <c r="BL372" i="6"/>
  <c r="S372" i="6"/>
  <c r="DB372" i="6"/>
  <c r="BJ372" i="6"/>
  <c r="DC372" i="6"/>
  <c r="AM332" i="6"/>
  <c r="CL332" i="6"/>
  <c r="CV332" i="6"/>
  <c r="BO332" i="6"/>
  <c r="CZ332" i="6"/>
  <c r="CG332" i="6"/>
  <c r="AG332" i="6"/>
  <c r="AD332" i="6"/>
  <c r="DQ332" i="6"/>
  <c r="K338" i="6"/>
  <c r="DD338" i="6"/>
  <c r="AQ338" i="6"/>
  <c r="AD338" i="6"/>
  <c r="BT338" i="6"/>
  <c r="H338" i="6"/>
  <c r="BE338" i="6"/>
  <c r="DA338" i="6"/>
  <c r="I338" i="6"/>
  <c r="BF338" i="6"/>
  <c r="DB338" i="6"/>
  <c r="P338" i="6"/>
  <c r="DJ338" i="6"/>
  <c r="AJ338" i="6"/>
  <c r="CM338" i="6"/>
  <c r="BC338" i="6"/>
  <c r="CR338" i="6"/>
  <c r="T338" i="6"/>
  <c r="BQ338" i="6"/>
  <c r="DM338" i="6"/>
  <c r="U338" i="6"/>
  <c r="BR338" i="6"/>
  <c r="DN338" i="6"/>
  <c r="BW338" i="6"/>
  <c r="FN26" i="6"/>
  <c r="R338" i="6"/>
  <c r="AR338" i="6"/>
  <c r="DC338" i="6"/>
  <c r="BK338" i="6"/>
  <c r="G338" i="6"/>
  <c r="CZ338" i="6"/>
  <c r="X338" i="6"/>
  <c r="BU338" i="6"/>
  <c r="DQ338" i="6"/>
  <c r="Y338" i="6"/>
  <c r="BV338" i="6"/>
  <c r="DR338" i="6"/>
  <c r="GM26" i="6"/>
  <c r="AI338" i="6"/>
  <c r="AZ338" i="6"/>
  <c r="DS338" i="6"/>
  <c r="BS338" i="6"/>
  <c r="O338" i="6"/>
  <c r="DH338" i="6"/>
  <c r="AB338" i="6"/>
  <c r="BY338" i="6"/>
  <c r="DU338" i="6"/>
  <c r="AC338" i="6"/>
  <c r="BZ338" i="6"/>
  <c r="BL344" i="6"/>
  <c r="AU338" i="6"/>
  <c r="Q338" i="6"/>
  <c r="AY338" i="6"/>
  <c r="BH338" i="6"/>
  <c r="CA338" i="6"/>
  <c r="W338" i="6"/>
  <c r="DP338" i="6"/>
  <c r="AF338" i="6"/>
  <c r="CC338" i="6"/>
  <c r="AG338" i="6"/>
  <c r="CD338" i="6"/>
  <c r="AA338" i="6"/>
  <c r="DI338" i="6"/>
  <c r="BO338" i="6"/>
  <c r="BP338" i="6"/>
  <c r="CI338" i="6"/>
  <c r="AE338" i="6"/>
  <c r="AK338" i="6"/>
  <c r="CG338" i="6"/>
  <c r="AL338" i="6"/>
  <c r="CH338" i="6"/>
  <c r="DK344" i="6"/>
  <c r="BN338" i="6"/>
  <c r="D338" i="6"/>
  <c r="CE338" i="6"/>
  <c r="BX338" i="6"/>
  <c r="CQ338" i="6"/>
  <c r="AN338" i="6"/>
  <c r="AO338" i="6"/>
  <c r="CK338" i="6"/>
  <c r="AP338" i="6"/>
  <c r="CL338" i="6"/>
  <c r="DM328" i="6"/>
  <c r="CJ338" i="6"/>
  <c r="CU338" i="6"/>
  <c r="CF338" i="6"/>
  <c r="F338" i="6"/>
  <c r="CY338" i="6"/>
  <c r="AV338" i="6"/>
  <c r="AS338" i="6"/>
  <c r="CO338" i="6"/>
  <c r="AT338" i="6"/>
  <c r="CP338" i="6"/>
  <c r="DF364" i="6"/>
  <c r="DJ384" i="6"/>
  <c r="BM384" i="6"/>
  <c r="P384" i="6"/>
  <c r="DI384" i="6"/>
  <c r="BL384" i="6"/>
  <c r="O384" i="6"/>
  <c r="CY384" i="6"/>
  <c r="E384" i="6"/>
  <c r="BG384" i="6"/>
  <c r="DC384" i="6"/>
  <c r="I384" i="6"/>
  <c r="DH384" i="6"/>
  <c r="BU384" i="6"/>
  <c r="U384" i="6"/>
  <c r="DF384" i="6"/>
  <c r="BI384" i="6"/>
  <c r="L384" i="6"/>
  <c r="DE384" i="6"/>
  <c r="BH384" i="6"/>
  <c r="K384" i="6"/>
  <c r="CP384" i="6"/>
  <c r="AY384" i="6"/>
  <c r="CT384" i="6"/>
  <c r="CA384" i="6"/>
  <c r="DO384" i="6"/>
  <c r="DK384" i="6"/>
  <c r="DB384" i="6"/>
  <c r="BE384" i="6"/>
  <c r="H384" i="6"/>
  <c r="DA384" i="6"/>
  <c r="BD384" i="6"/>
  <c r="G384" i="6"/>
  <c r="CH384" i="6"/>
  <c r="AQ384" i="6"/>
  <c r="CL384" i="6"/>
  <c r="AU384" i="6"/>
  <c r="CQ384" i="6"/>
  <c r="GM72" i="6"/>
  <c r="DQ384" i="6"/>
  <c r="W384" i="6"/>
  <c r="Q384" i="6"/>
  <c r="CW384" i="6"/>
  <c r="BA384" i="6"/>
  <c r="CV384" i="6"/>
  <c r="AZ384" i="6"/>
  <c r="BZ384" i="6"/>
  <c r="AI384" i="6"/>
  <c r="CD384" i="6"/>
  <c r="N384" i="6"/>
  <c r="Y384" i="6"/>
  <c r="CS384" i="6"/>
  <c r="AW384" i="6"/>
  <c r="CR384" i="6"/>
  <c r="AV384" i="6"/>
  <c r="BR384" i="6"/>
  <c r="DT384" i="6"/>
  <c r="Z384" i="6"/>
  <c r="BV384" i="6"/>
  <c r="DP384" i="6"/>
  <c r="BK384" i="6"/>
  <c r="X384" i="6"/>
  <c r="DM384" i="6"/>
  <c r="DG384" i="6"/>
  <c r="CO384" i="6"/>
  <c r="AS384" i="6"/>
  <c r="CN384" i="6"/>
  <c r="AR384" i="6"/>
  <c r="BJ384" i="6"/>
  <c r="DL384" i="6"/>
  <c r="R384" i="6"/>
  <c r="BN384" i="6"/>
  <c r="CI384" i="6"/>
  <c r="BT384" i="6"/>
  <c r="DS384" i="6"/>
  <c r="BP384" i="6"/>
  <c r="M384" i="6"/>
  <c r="CK384" i="6"/>
  <c r="AO384" i="6"/>
  <c r="CJ384" i="6"/>
  <c r="AN384" i="6"/>
  <c r="BB384" i="6"/>
  <c r="DD384" i="6"/>
  <c r="J384" i="6"/>
  <c r="BF384" i="6"/>
  <c r="BC384" i="6"/>
  <c r="AD384" i="6"/>
  <c r="CG384" i="6"/>
  <c r="AK384" i="6"/>
  <c r="CF384" i="6"/>
  <c r="AJ384" i="6"/>
  <c r="AT384" i="6"/>
  <c r="CU384" i="6"/>
  <c r="AX384" i="6"/>
  <c r="V384" i="6"/>
  <c r="CZ384" i="6"/>
  <c r="FN72" i="6"/>
  <c r="CC384" i="6"/>
  <c r="AF384" i="6"/>
  <c r="CB384" i="6"/>
  <c r="AE384" i="6"/>
  <c r="AL384" i="6"/>
  <c r="CM384" i="6"/>
  <c r="AP384" i="6"/>
  <c r="BS384" i="6"/>
  <c r="BW384" i="6"/>
  <c r="BQ384" i="6"/>
  <c r="CX384" i="6"/>
  <c r="BY384" i="6"/>
  <c r="AB384" i="6"/>
  <c r="DU384" i="6"/>
  <c r="BX384" i="6"/>
  <c r="AA384" i="6"/>
  <c r="D384" i="6"/>
  <c r="AC384" i="6"/>
  <c r="CE384" i="6"/>
  <c r="AG384" i="6"/>
  <c r="AM384" i="6"/>
  <c r="DR384" i="6"/>
  <c r="DN384" i="6"/>
  <c r="S384" i="6"/>
  <c r="BO384" i="6"/>
  <c r="F384" i="6"/>
  <c r="T384" i="6"/>
  <c r="DT338" i="6"/>
  <c r="BM338" i="6"/>
  <c r="DK338" i="6"/>
  <c r="CN338" i="6"/>
  <c r="J338" i="6"/>
  <c r="N338" i="6"/>
  <c r="DG338" i="6"/>
  <c r="BD338" i="6"/>
  <c r="AW338" i="6"/>
  <c r="CS338" i="6"/>
  <c r="AX338" i="6"/>
  <c r="V360" i="6"/>
  <c r="AZ360" i="6"/>
  <c r="AK360" i="6"/>
  <c r="BG360" i="6"/>
  <c r="DP360" i="6"/>
  <c r="CK360" i="6"/>
  <c r="BR360" i="6"/>
  <c r="DU360" i="6"/>
  <c r="CL360" i="6"/>
  <c r="O360" i="6"/>
  <c r="DF360" i="6"/>
  <c r="BR364" i="6"/>
  <c r="AP364" i="6"/>
  <c r="DJ364" i="6"/>
  <c r="P348" i="6"/>
  <c r="G348" i="6"/>
  <c r="CW348" i="6"/>
  <c r="CD348" i="6"/>
  <c r="AY348" i="6"/>
  <c r="BX348" i="6"/>
  <c r="CY348" i="6"/>
  <c r="AE348" i="6"/>
  <c r="L348" i="6"/>
  <c r="BX328" i="6"/>
  <c r="GM36" i="6"/>
  <c r="I347" i="6" s="1"/>
  <c r="FN36" i="6"/>
  <c r="FV18" i="6"/>
  <c r="GO16" i="6"/>
  <c r="AP327" i="6" s="1"/>
  <c r="CG330" i="6"/>
  <c r="DQ330" i="6"/>
  <c r="J360" i="6"/>
  <c r="CF360" i="6"/>
  <c r="BQ360" i="6"/>
  <c r="Q360" i="6"/>
  <c r="DQ360" i="6"/>
  <c r="CX360" i="6"/>
  <c r="CU360" i="6"/>
  <c r="K360" i="6"/>
  <c r="DR360" i="6"/>
  <c r="DK360" i="6"/>
  <c r="AV360" i="6"/>
  <c r="BK364" i="6"/>
  <c r="BG364" i="6"/>
  <c r="DH348" i="6"/>
  <c r="AW348" i="6"/>
  <c r="M348" i="6"/>
  <c r="DJ348" i="6"/>
  <c r="CE348" i="6"/>
  <c r="H348" i="6"/>
  <c r="W348" i="6"/>
  <c r="AS348" i="6"/>
  <c r="I348" i="6"/>
  <c r="GM52" i="6"/>
  <c r="FN52" i="6"/>
  <c r="FV32" i="6"/>
  <c r="CH330" i="6"/>
  <c r="N328" i="6"/>
  <c r="CV360" i="6"/>
  <c r="CG360" i="6"/>
  <c r="AG360" i="6"/>
  <c r="BK360" i="6"/>
  <c r="DN360" i="6"/>
  <c r="AA360" i="6"/>
  <c r="D360" i="6"/>
  <c r="BL360" i="6"/>
  <c r="P360" i="6"/>
  <c r="AI364" i="6"/>
  <c r="DG364" i="6"/>
  <c r="BM348" i="6"/>
  <c r="AC348" i="6"/>
  <c r="BH348" i="6"/>
  <c r="CU348" i="6"/>
  <c r="O348" i="6"/>
  <c r="X348" i="6"/>
  <c r="AN348" i="6"/>
  <c r="BI348" i="6"/>
  <c r="Y348" i="6"/>
  <c r="GM20" i="6"/>
  <c r="X331" i="6" s="1"/>
  <c r="FN20" i="6"/>
  <c r="GM32" i="6"/>
  <c r="DA343" i="6" s="1"/>
  <c r="FN32" i="6"/>
  <c r="FN44" i="6"/>
  <c r="GM44" i="6"/>
  <c r="AJ355" i="6" s="1"/>
  <c r="DL360" i="6"/>
  <c r="CW360" i="6"/>
  <c r="AX360" i="6"/>
  <c r="AR360" i="6"/>
  <c r="F360" i="6"/>
  <c r="CB360" i="6"/>
  <c r="AF360" i="6"/>
  <c r="BC364" i="6"/>
  <c r="DK364" i="6"/>
  <c r="BO364" i="6"/>
  <c r="BX344" i="6"/>
  <c r="CZ348" i="6"/>
  <c r="CC348" i="6"/>
  <c r="AT348" i="6"/>
  <c r="DT348" i="6"/>
  <c r="DK348" i="6"/>
  <c r="CB348" i="6"/>
  <c r="AO348" i="6"/>
  <c r="E348" i="6"/>
  <c r="D348" i="6"/>
  <c r="AZ348" i="6"/>
  <c r="BY348" i="6"/>
  <c r="AP348" i="6"/>
  <c r="J348" i="6"/>
  <c r="M328" i="6"/>
  <c r="BN360" i="6"/>
  <c r="BC360" i="6"/>
  <c r="AW360" i="6"/>
  <c r="S344" i="6"/>
  <c r="BP348" i="6"/>
  <c r="CS348" i="6"/>
  <c r="BJ348" i="6"/>
  <c r="N348" i="6"/>
  <c r="BE348" i="6"/>
  <c r="U348" i="6"/>
  <c r="DP348" i="6"/>
  <c r="DL348" i="6"/>
  <c r="CO348" i="6"/>
  <c r="BF348" i="6"/>
  <c r="Z348" i="6"/>
  <c r="FN16" i="6"/>
  <c r="GM16" i="6"/>
  <c r="N327" i="6" s="1"/>
  <c r="AU360" i="6"/>
  <c r="DM360" i="6"/>
  <c r="G360" i="6"/>
  <c r="L360" i="6"/>
  <c r="BS360" i="6"/>
  <c r="BS364" i="6"/>
  <c r="V364" i="6"/>
  <c r="BJ330" i="6"/>
  <c r="DG360" i="6"/>
  <c r="CD360" i="6"/>
  <c r="R360" i="6"/>
  <c r="W360" i="6"/>
  <c r="DC360" i="6"/>
  <c r="DO360" i="6"/>
  <c r="BX360" i="6"/>
  <c r="AB360" i="6"/>
  <c r="DH360" i="6"/>
  <c r="BM360" i="6"/>
  <c r="M360" i="6"/>
  <c r="BT364" i="6"/>
  <c r="AR364" i="6"/>
  <c r="CD344" i="6"/>
  <c r="DI348" i="6"/>
  <c r="BZ348" i="6"/>
  <c r="AD348" i="6"/>
  <c r="AJ348" i="6"/>
  <c r="BU348" i="6"/>
  <c r="AL348" i="6"/>
  <c r="F348" i="6"/>
  <c r="DE348" i="6"/>
  <c r="BV348" i="6"/>
  <c r="AQ348" i="6"/>
  <c r="CS330" i="6"/>
  <c r="BH360" i="6"/>
  <c r="CR360" i="6"/>
  <c r="F330" i="6"/>
  <c r="CT360" i="6"/>
  <c r="CE360" i="6"/>
  <c r="AN360" i="6"/>
  <c r="H360" i="6"/>
  <c r="DS360" i="6"/>
  <c r="CN360" i="6"/>
  <c r="AS360" i="6"/>
  <c r="I360" i="6"/>
  <c r="CC360" i="6"/>
  <c r="AC360" i="6"/>
  <c r="CN364" i="6"/>
  <c r="AV364" i="6"/>
  <c r="AZ364" i="6"/>
  <c r="CP348" i="6"/>
  <c r="AU348" i="6"/>
  <c r="BL348" i="6"/>
  <c r="T348" i="6"/>
  <c r="CJ348" i="6"/>
  <c r="CV348" i="6"/>
  <c r="CK348" i="6"/>
  <c r="BB348" i="6"/>
  <c r="V348" i="6"/>
  <c r="DU348" i="6"/>
  <c r="CL348" i="6"/>
  <c r="BG348" i="6"/>
  <c r="GM64" i="6"/>
  <c r="FN64" i="6"/>
  <c r="GM60" i="6"/>
  <c r="FN60" i="6"/>
  <c r="DJ360" i="6"/>
  <c r="BD360" i="6"/>
  <c r="X360" i="6"/>
  <c r="E360" i="6"/>
  <c r="DD360" i="6"/>
  <c r="BI360" i="6"/>
  <c r="CS360" i="6"/>
  <c r="AT360" i="6"/>
  <c r="AE344" i="6"/>
  <c r="DF348" i="6"/>
  <c r="BK348" i="6"/>
  <c r="AK348" i="6"/>
  <c r="Q348" i="6"/>
  <c r="BD348" i="6"/>
  <c r="DA348" i="6"/>
  <c r="BR348" i="6"/>
  <c r="AM348" i="6"/>
  <c r="AA348" i="6"/>
  <c r="DB348" i="6"/>
  <c r="BW348" i="6"/>
  <c r="BO360" i="6"/>
  <c r="BT360" i="6"/>
  <c r="AO360" i="6"/>
  <c r="N360" i="6"/>
  <c r="DT360" i="6"/>
  <c r="BY360" i="6"/>
  <c r="AP360" i="6"/>
  <c r="AD360" i="6"/>
  <c r="DI360" i="6"/>
  <c r="BJ360" i="6"/>
  <c r="CK364" i="6"/>
  <c r="AB364" i="6"/>
  <c r="AK364" i="6"/>
  <c r="AL344" i="6"/>
  <c r="AR348" i="6"/>
  <c r="CA348" i="6"/>
  <c r="BA348" i="6"/>
  <c r="AG348" i="6"/>
  <c r="BT348" i="6"/>
  <c r="DQ348" i="6"/>
  <c r="CH348" i="6"/>
  <c r="BC348" i="6"/>
  <c r="CN348" i="6"/>
  <c r="DR348" i="6"/>
  <c r="CM348" i="6"/>
  <c r="FN28" i="6"/>
  <c r="GM28" i="6"/>
  <c r="BW339" i="6" s="1"/>
  <c r="U360" i="6"/>
  <c r="S360" i="6"/>
  <c r="AM360" i="6"/>
  <c r="CJ360" i="6"/>
  <c r="BE360" i="6"/>
  <c r="AL360" i="6"/>
  <c r="CA360" i="6"/>
  <c r="CO360" i="6"/>
  <c r="BF360" i="6"/>
  <c r="CQ360" i="6"/>
  <c r="DE364" i="6"/>
  <c r="AF364" i="6"/>
  <c r="DD348" i="6"/>
  <c r="CQ348" i="6"/>
  <c r="S348" i="6"/>
  <c r="BQ348" i="6"/>
  <c r="AX348" i="6"/>
  <c r="R348" i="6"/>
  <c r="CX348" i="6"/>
  <c r="BS348" i="6"/>
  <c r="DC348" i="6"/>
  <c r="BA309" i="6"/>
  <c r="BO7" i="6"/>
  <c r="CW309" i="6"/>
  <c r="M7" i="6"/>
  <c r="R7" i="6"/>
  <c r="GO24" i="6"/>
  <c r="CQ335" i="6" s="1"/>
  <c r="BW364" i="6"/>
  <c r="D364" i="6"/>
  <c r="DO364" i="6"/>
  <c r="DU364" i="6"/>
  <c r="DB364" i="6"/>
  <c r="BL364" i="6"/>
  <c r="CC364" i="6"/>
  <c r="BZ364" i="6"/>
  <c r="BP364" i="6"/>
  <c r="CM364" i="6"/>
  <c r="DR364" i="6"/>
  <c r="F364" i="6"/>
  <c r="CB364" i="6"/>
  <c r="CS364" i="6"/>
  <c r="CP364" i="6"/>
  <c r="CV364" i="6"/>
  <c r="BK328" i="6"/>
  <c r="DS364" i="6"/>
  <c r="CI364" i="6"/>
  <c r="U328" i="6"/>
  <c r="AD336" i="6"/>
  <c r="G364" i="6"/>
  <c r="N364" i="6"/>
  <c r="J364" i="6"/>
  <c r="AV336" i="6"/>
  <c r="W364" i="6"/>
  <c r="H364" i="6"/>
  <c r="CA364" i="6"/>
  <c r="Z364" i="6"/>
  <c r="Q364" i="6"/>
  <c r="R364" i="6"/>
  <c r="CE364" i="6"/>
  <c r="AN364" i="6"/>
  <c r="X364" i="6"/>
  <c r="AL364" i="6"/>
  <c r="K364" i="6"/>
  <c r="AD364" i="6"/>
  <c r="AQ364" i="6"/>
  <c r="CD364" i="6"/>
  <c r="BD364" i="6"/>
  <c r="AO364" i="6"/>
  <c r="BB364" i="6"/>
  <c r="AA364" i="6"/>
  <c r="L364" i="6"/>
  <c r="CQ364" i="6"/>
  <c r="T364" i="6"/>
  <c r="CT364" i="6"/>
  <c r="AM364" i="6"/>
  <c r="CJ364" i="6"/>
  <c r="DA364" i="6"/>
  <c r="CH364" i="6"/>
  <c r="CU364" i="6"/>
  <c r="BH364" i="6"/>
  <c r="AS364" i="6"/>
  <c r="BF364" i="6"/>
  <c r="O364" i="6"/>
  <c r="S364" i="6"/>
  <c r="BQ364" i="6"/>
  <c r="CY364" i="6"/>
  <c r="DQ364" i="6"/>
  <c r="CX364" i="6"/>
  <c r="BX364" i="6"/>
  <c r="CO364" i="6"/>
  <c r="BV364" i="6"/>
  <c r="AY364" i="6"/>
  <c r="AE364" i="6"/>
  <c r="P364" i="6"/>
  <c r="AT364" i="6"/>
  <c r="AJ364" i="6"/>
  <c r="DC336" i="6"/>
  <c r="L336" i="6"/>
  <c r="E336" i="6"/>
  <c r="AI336" i="6"/>
  <c r="BB336" i="6"/>
  <c r="CM336" i="6"/>
  <c r="AG336" i="6"/>
  <c r="AY336" i="6"/>
  <c r="BS336" i="6"/>
  <c r="P336" i="6"/>
  <c r="BF336" i="6"/>
  <c r="CA336" i="6"/>
  <c r="AO336" i="6"/>
  <c r="CH336" i="6"/>
  <c r="BM336" i="6"/>
  <c r="AJ336" i="6"/>
  <c r="BQ336" i="6"/>
  <c r="AR336" i="6"/>
  <c r="G336" i="6"/>
  <c r="CS336" i="6"/>
  <c r="BD336" i="6"/>
  <c r="J336" i="6"/>
  <c r="CZ336" i="6"/>
  <c r="DM336" i="6"/>
  <c r="DB336" i="6"/>
  <c r="DQ336" i="6"/>
  <c r="DJ336" i="6"/>
  <c r="CN336" i="6"/>
  <c r="CI309" i="6"/>
  <c r="DE7" i="6"/>
  <c r="DA7" i="6"/>
  <c r="AT309" i="6"/>
  <c r="CS309" i="6"/>
  <c r="U7" i="6"/>
  <c r="DH7" i="6"/>
  <c r="BR7" i="6"/>
  <c r="BP376" i="6"/>
  <c r="CJ376" i="6"/>
  <c r="BX376" i="6"/>
  <c r="CR376" i="6"/>
  <c r="CC374" i="6"/>
  <c r="AI403" i="6"/>
  <c r="D374" i="6"/>
  <c r="BD309" i="6"/>
  <c r="CV309" i="6"/>
  <c r="DK7" i="6"/>
  <c r="BV7" i="6"/>
  <c r="BY376" i="6"/>
  <c r="BK376" i="6"/>
  <c r="CS376" i="6"/>
  <c r="T376" i="6"/>
  <c r="AD376" i="6"/>
  <c r="X376" i="6"/>
  <c r="BM374" i="6"/>
  <c r="S403" i="6"/>
  <c r="DF309" i="6"/>
  <c r="G7" i="6"/>
  <c r="P7" i="6"/>
  <c r="DC7" i="6"/>
  <c r="GB64" i="6"/>
  <c r="DE376" i="6"/>
  <c r="DI376" i="6"/>
  <c r="DM376" i="6"/>
  <c r="BE376" i="6"/>
  <c r="BV374" i="6"/>
  <c r="AU374" i="6"/>
  <c r="AD7" i="6"/>
  <c r="CP374" i="6"/>
  <c r="DP309" i="6"/>
  <c r="DS7" i="6"/>
  <c r="DU376" i="6"/>
  <c r="R376" i="6"/>
  <c r="E376" i="6"/>
  <c r="M376" i="6"/>
  <c r="DG374" i="6"/>
  <c r="DD309" i="6"/>
  <c r="W7" i="6"/>
  <c r="AF7" i="6"/>
  <c r="DS309" i="6"/>
  <c r="AN7" i="6"/>
  <c r="BM7" i="6"/>
  <c r="S7" i="6"/>
  <c r="BO376" i="6"/>
  <c r="Q376" i="6"/>
  <c r="CE376" i="6"/>
  <c r="U376" i="6"/>
  <c r="Y376" i="6"/>
  <c r="AC376" i="6"/>
  <c r="BU374" i="6"/>
  <c r="AL374" i="6"/>
  <c r="AQ374" i="6"/>
  <c r="BJ403" i="6"/>
  <c r="AG7" i="6"/>
  <c r="DJ376" i="6"/>
  <c r="BB376" i="6"/>
  <c r="AP376" i="6"/>
  <c r="BJ376" i="6"/>
  <c r="CO374" i="6"/>
  <c r="CX374" i="6"/>
  <c r="DC374" i="6"/>
  <c r="BL374" i="6"/>
  <c r="CM403" i="6"/>
  <c r="BI374" i="6"/>
  <c r="AS309" i="6"/>
  <c r="CO309" i="6"/>
  <c r="BT7" i="6"/>
  <c r="CX7" i="6"/>
  <c r="AJ7" i="6"/>
  <c r="AX309" i="6"/>
  <c r="L7" i="6"/>
  <c r="DN7" i="6"/>
  <c r="X7" i="6"/>
  <c r="BV376" i="6"/>
  <c r="BZ376" i="6"/>
  <c r="CL309" i="6"/>
  <c r="BY7" i="6"/>
  <c r="AI7" i="6"/>
  <c r="BE7" i="6"/>
  <c r="CM376" i="6"/>
  <c r="DF376" i="6"/>
  <c r="BN374" i="6"/>
  <c r="BC374" i="6"/>
  <c r="BH374" i="6"/>
  <c r="AU403" i="6"/>
  <c r="CE7" i="6"/>
  <c r="CO7" i="6"/>
  <c r="BL7" i="6"/>
  <c r="BU7" i="6"/>
  <c r="Z376" i="6"/>
  <c r="S376" i="6"/>
  <c r="AN376" i="6"/>
  <c r="AQ376" i="6"/>
  <c r="F376" i="6"/>
  <c r="BH403" i="6"/>
  <c r="I7" i="6"/>
  <c r="DL309" i="6"/>
  <c r="CB7" i="6"/>
  <c r="J376" i="6"/>
  <c r="AZ376" i="6"/>
  <c r="BD376" i="6"/>
  <c r="BH376" i="6"/>
  <c r="R374" i="6"/>
  <c r="G374" i="6"/>
  <c r="CX336" i="6"/>
  <c r="BO336" i="6"/>
  <c r="AZ336" i="6"/>
  <c r="DS336" i="6"/>
  <c r="CI336" i="6"/>
  <c r="BL336" i="6"/>
  <c r="T336" i="6"/>
  <c r="BU336" i="6"/>
  <c r="DU336" i="6"/>
  <c r="I336" i="6"/>
  <c r="BN336" i="6"/>
  <c r="DN336" i="6"/>
  <c r="H344" i="6"/>
  <c r="CZ344" i="6"/>
  <c r="CE336" i="6"/>
  <c r="BH336" i="6"/>
  <c r="D336" i="6"/>
  <c r="CQ336" i="6"/>
  <c r="BT336" i="6"/>
  <c r="X336" i="6"/>
  <c r="BY336" i="6"/>
  <c r="Q336" i="6"/>
  <c r="BR336" i="6"/>
  <c r="DR336" i="6"/>
  <c r="BE344" i="6"/>
  <c r="CV344" i="6"/>
  <c r="CU336" i="6"/>
  <c r="BP336" i="6"/>
  <c r="F336" i="6"/>
  <c r="CY336" i="6"/>
  <c r="CB336" i="6"/>
  <c r="AB336" i="6"/>
  <c r="CC336" i="6"/>
  <c r="U336" i="6"/>
  <c r="BV336" i="6"/>
  <c r="CO344" i="6"/>
  <c r="AF344" i="6"/>
  <c r="DK336" i="6"/>
  <c r="BX336" i="6"/>
  <c r="N336" i="6"/>
  <c r="DG336" i="6"/>
  <c r="CJ336" i="6"/>
  <c r="AF336" i="6"/>
  <c r="CG336" i="6"/>
  <c r="Y336" i="6"/>
  <c r="BZ336" i="6"/>
  <c r="DU344" i="6"/>
  <c r="BM344" i="6"/>
  <c r="CF336" i="6"/>
  <c r="V336" i="6"/>
  <c r="DO336" i="6"/>
  <c r="CR336" i="6"/>
  <c r="AK336" i="6"/>
  <c r="CK336" i="6"/>
  <c r="AC336" i="6"/>
  <c r="CD336" i="6"/>
  <c r="AT344" i="6"/>
  <c r="DI344" i="6"/>
  <c r="AK344" i="6"/>
  <c r="CV336" i="6"/>
  <c r="Z336" i="6"/>
  <c r="AM336" i="6"/>
  <c r="O336" i="6"/>
  <c r="DH336" i="6"/>
  <c r="AW336" i="6"/>
  <c r="CW336" i="6"/>
  <c r="AL336" i="6"/>
  <c r="CL336" i="6"/>
  <c r="DJ344" i="6"/>
  <c r="BR344" i="6"/>
  <c r="K336" i="6"/>
  <c r="DD336" i="6"/>
  <c r="AQ336" i="6"/>
  <c r="AU336" i="6"/>
  <c r="W336" i="6"/>
  <c r="DP336" i="6"/>
  <c r="BA336" i="6"/>
  <c r="DA336" i="6"/>
  <c r="AP336" i="6"/>
  <c r="CP336" i="6"/>
  <c r="AQ344" i="6"/>
  <c r="DN344" i="6"/>
  <c r="Y344" i="6"/>
  <c r="S336" i="6"/>
  <c r="DL336" i="6"/>
  <c r="BG336" i="6"/>
  <c r="BC336" i="6"/>
  <c r="AE336" i="6"/>
  <c r="BE336" i="6"/>
  <c r="DE336" i="6"/>
  <c r="AT336" i="6"/>
  <c r="CT336" i="6"/>
  <c r="CA344" i="6"/>
  <c r="AI344" i="6"/>
  <c r="R336" i="6"/>
  <c r="AA336" i="6"/>
  <c r="DT336" i="6"/>
  <c r="BW336" i="6"/>
  <c r="BK336" i="6"/>
  <c r="AN336" i="6"/>
  <c r="H336" i="6"/>
  <c r="BI336" i="6"/>
  <c r="DI336" i="6"/>
  <c r="AX336" i="6"/>
  <c r="DT344" i="6"/>
  <c r="D344" i="6"/>
  <c r="DG344" i="6"/>
  <c r="BO344" i="6"/>
  <c r="AJ330" i="6"/>
  <c r="BC330" i="6"/>
  <c r="DS330" i="6"/>
  <c r="AN330" i="6"/>
  <c r="BI330" i="6"/>
  <c r="CF330" i="6"/>
  <c r="CY330" i="6"/>
  <c r="CM330" i="6"/>
  <c r="BD330" i="6"/>
  <c r="AS330" i="6"/>
  <c r="AX330" i="6"/>
  <c r="CO330" i="6"/>
  <c r="AP330" i="6"/>
  <c r="DF330" i="6"/>
  <c r="Q451" i="6"/>
  <c r="BU451" i="6"/>
  <c r="BP330" i="6"/>
  <c r="CI330" i="6"/>
  <c r="BT330" i="6"/>
  <c r="CW330" i="6"/>
  <c r="DL330" i="6"/>
  <c r="CJ330" i="6"/>
  <c r="BY330" i="6"/>
  <c r="BN330" i="6"/>
  <c r="DE330" i="6"/>
  <c r="BF330" i="6"/>
  <c r="DB451" i="6"/>
  <c r="L451" i="6"/>
  <c r="E451" i="6"/>
  <c r="CV330" i="6"/>
  <c r="D330" i="6"/>
  <c r="P451" i="6"/>
  <c r="R451" i="6"/>
  <c r="Y451" i="6"/>
  <c r="DR451" i="6"/>
  <c r="AB451" i="6"/>
  <c r="AZ451" i="6"/>
  <c r="DO330" i="6"/>
  <c r="CZ330" i="6"/>
  <c r="DP330" i="6"/>
  <c r="CD330" i="6"/>
  <c r="DU330" i="6"/>
  <c r="BV330" i="6"/>
  <c r="N330" i="6"/>
  <c r="CT330" i="6"/>
  <c r="CL330" i="6"/>
  <c r="BM451" i="6"/>
  <c r="BJ451" i="6"/>
  <c r="GU18" i="6"/>
  <c r="K330" i="6"/>
  <c r="J330" i="6"/>
  <c r="AY330" i="6"/>
  <c r="H330" i="6"/>
  <c r="AA330" i="6"/>
  <c r="AU330" i="6"/>
  <c r="DJ330" i="6"/>
  <c r="E330" i="6"/>
  <c r="DB330" i="6"/>
  <c r="CC451" i="6"/>
  <c r="AL451" i="6"/>
  <c r="BZ451" i="6"/>
  <c r="AD330" i="6"/>
  <c r="R330" i="6"/>
  <c r="AR330" i="6"/>
  <c r="BK330" i="6"/>
  <c r="BW330" i="6"/>
  <c r="DK330" i="6"/>
  <c r="O330" i="6"/>
  <c r="X330" i="6"/>
  <c r="BH330" i="6"/>
  <c r="CA330" i="6"/>
  <c r="BE330" i="6"/>
  <c r="U330" i="6"/>
  <c r="DR330" i="6"/>
  <c r="AD451" i="6"/>
  <c r="BN451" i="6"/>
  <c r="CZ451" i="6"/>
  <c r="BS451" i="6"/>
  <c r="AT451" i="6"/>
  <c r="CE330" i="6"/>
  <c r="P330" i="6"/>
  <c r="CQ330" i="6"/>
  <c r="AV330" i="6"/>
  <c r="CN330" i="6"/>
  <c r="BU330" i="6"/>
  <c r="CA451" i="6"/>
  <c r="DJ451" i="6"/>
  <c r="DP451" i="6"/>
  <c r="CI451" i="6"/>
  <c r="AQ330" i="6"/>
  <c r="BX330" i="6"/>
  <c r="AO330" i="6"/>
  <c r="DG330" i="6"/>
  <c r="AL330" i="6"/>
  <c r="AW330" i="6"/>
  <c r="M330" i="6"/>
  <c r="DC330" i="6"/>
  <c r="AE330" i="6"/>
  <c r="AF330" i="6"/>
  <c r="DD330" i="6"/>
  <c r="CB330" i="6"/>
  <c r="BQ330" i="6"/>
  <c r="DT330" i="6"/>
  <c r="CK330" i="6"/>
  <c r="BB330" i="6"/>
  <c r="BM330" i="6"/>
  <c r="AC330" i="6"/>
  <c r="CQ451" i="6"/>
  <c r="AR451" i="6"/>
  <c r="J451" i="6"/>
  <c r="DM451" i="6"/>
  <c r="BL330" i="6"/>
  <c r="BA330" i="6"/>
  <c r="DH330" i="6"/>
  <c r="DM330" i="6"/>
  <c r="DA330" i="6"/>
  <c r="BR330" i="6"/>
  <c r="CC330" i="6"/>
  <c r="AT330" i="6"/>
  <c r="D451" i="6"/>
  <c r="BH451" i="6"/>
  <c r="Z451" i="6"/>
  <c r="S330" i="6"/>
  <c r="Q330" i="6"/>
  <c r="CX330" i="6"/>
  <c r="DI330" i="6"/>
  <c r="BP451" i="6"/>
  <c r="BB451" i="6"/>
  <c r="AI330" i="6"/>
  <c r="T330" i="6"/>
  <c r="AM330" i="6"/>
  <c r="BO330" i="6"/>
  <c r="L330" i="6"/>
  <c r="I330" i="6"/>
  <c r="BZ330" i="6"/>
  <c r="V330" i="6"/>
  <c r="BG330" i="6"/>
  <c r="CU330" i="6"/>
  <c r="G330" i="6"/>
  <c r="AK330" i="6"/>
  <c r="AZ330" i="6"/>
  <c r="BS330" i="6"/>
  <c r="Z330" i="6"/>
  <c r="W330" i="6"/>
  <c r="AB330" i="6"/>
  <c r="AG330" i="6"/>
  <c r="DN330" i="6"/>
  <c r="Y330" i="6"/>
  <c r="M451" i="6"/>
  <c r="BE451" i="6"/>
  <c r="AL445" i="6"/>
  <c r="H374" i="6"/>
  <c r="DD374" i="6"/>
  <c r="U374" i="6"/>
  <c r="BF374" i="6"/>
  <c r="Z374" i="6"/>
  <c r="BZ374" i="6"/>
  <c r="AD374" i="6"/>
  <c r="Q374" i="6"/>
  <c r="P374" i="6"/>
  <c r="AS374" i="6"/>
  <c r="BB374" i="6"/>
  <c r="F374" i="6"/>
  <c r="CS374" i="6"/>
  <c r="DU374" i="6"/>
  <c r="CL374" i="6"/>
  <c r="BG374" i="6"/>
  <c r="K374" i="6"/>
  <c r="DF374" i="6"/>
  <c r="BK374" i="6"/>
  <c r="O374" i="6"/>
  <c r="AG374" i="6"/>
  <c r="AF374" i="6"/>
  <c r="DE374" i="6"/>
  <c r="BR374" i="6"/>
  <c r="V374" i="6"/>
  <c r="DI374" i="6"/>
  <c r="DB374" i="6"/>
  <c r="BW374" i="6"/>
  <c r="AA374" i="6"/>
  <c r="AK374" i="6"/>
  <c r="CA374" i="6"/>
  <c r="AE374" i="6"/>
  <c r="AB374" i="6"/>
  <c r="AX374" i="6"/>
  <c r="AW374" i="6"/>
  <c r="CH374" i="6"/>
  <c r="AM374" i="6"/>
  <c r="DR374" i="6"/>
  <c r="CM374" i="6"/>
  <c r="AR374" i="6"/>
  <c r="CW374" i="6"/>
  <c r="CQ374" i="6"/>
  <c r="AV374" i="6"/>
  <c r="CD374" i="6"/>
  <c r="AI374" i="6"/>
  <c r="DN374" i="6"/>
  <c r="BS374" i="6"/>
  <c r="W374" i="6"/>
  <c r="T374" i="6"/>
  <c r="DS374" i="6"/>
  <c r="BX374" i="6"/>
  <c r="CB374" i="6"/>
  <c r="CT374" i="6"/>
  <c r="AY374" i="6"/>
  <c r="S374" i="6"/>
  <c r="BQ374" i="6"/>
  <c r="CI374" i="6"/>
  <c r="AN374" i="6"/>
  <c r="CG374" i="6"/>
  <c r="CN374" i="6"/>
  <c r="BE374" i="6"/>
  <c r="CZ374" i="6"/>
  <c r="DJ374" i="6"/>
  <c r="BO374" i="6"/>
  <c r="AJ374" i="6"/>
  <c r="CY374" i="6"/>
  <c r="BD374" i="6"/>
  <c r="DT374" i="6"/>
  <c r="DQ374" i="6"/>
  <c r="M374" i="6"/>
  <c r="CR374" i="6"/>
  <c r="BA374" i="6"/>
  <c r="CE374" i="6"/>
  <c r="AZ374" i="6"/>
  <c r="DO374" i="6"/>
  <c r="BT374" i="6"/>
  <c r="I374" i="6"/>
  <c r="AC374" i="6"/>
  <c r="DH374" i="6"/>
  <c r="DM374" i="6"/>
  <c r="CU374" i="6"/>
  <c r="BP374" i="6"/>
  <c r="X374" i="6"/>
  <c r="CJ374" i="6"/>
  <c r="AO374" i="6"/>
  <c r="Y374" i="6"/>
  <c r="L374" i="6"/>
  <c r="AT374" i="6"/>
  <c r="CV374" i="6"/>
  <c r="DK374" i="6"/>
  <c r="CF374" i="6"/>
  <c r="CK374" i="6"/>
  <c r="E374" i="6"/>
  <c r="DP374" i="6"/>
  <c r="DA374" i="6"/>
  <c r="AP374" i="6"/>
  <c r="J374" i="6"/>
  <c r="BY374" i="6"/>
  <c r="BJ374" i="6"/>
  <c r="N374" i="6"/>
  <c r="CO352" i="6"/>
  <c r="AZ445" i="6"/>
  <c r="BU352" i="6"/>
  <c r="DA352" i="6"/>
  <c r="CB352" i="6"/>
  <c r="DU352" i="6"/>
  <c r="AL352" i="6"/>
  <c r="BB352" i="6"/>
  <c r="DR342" i="6"/>
  <c r="CL352" i="6"/>
  <c r="DB352" i="6"/>
  <c r="HA64" i="6"/>
  <c r="AV375" i="6" s="1"/>
  <c r="AJ376" i="6"/>
  <c r="CO376" i="6"/>
  <c r="BT376" i="6"/>
  <c r="CA376" i="6"/>
  <c r="CN376" i="6"/>
  <c r="I376" i="6"/>
  <c r="CQ376" i="6"/>
  <c r="AT376" i="6"/>
  <c r="CH352" i="6"/>
  <c r="AF403" i="6"/>
  <c r="CF376" i="6"/>
  <c r="DP376" i="6"/>
  <c r="AL376" i="6"/>
  <c r="BF376" i="6"/>
  <c r="BS376" i="6"/>
  <c r="AO376" i="6"/>
  <c r="CP376" i="6"/>
  <c r="W352" i="6"/>
  <c r="AN352" i="6"/>
  <c r="BO352" i="6"/>
  <c r="BL403" i="6"/>
  <c r="BU403" i="6"/>
  <c r="K352" i="6"/>
  <c r="AU376" i="6"/>
  <c r="DL376" i="6"/>
  <c r="AG376" i="6"/>
  <c r="P376" i="6"/>
  <c r="BR376" i="6"/>
  <c r="BC376" i="6"/>
  <c r="AK376" i="6"/>
  <c r="CL376" i="6"/>
  <c r="O376" i="6"/>
  <c r="BU376" i="6"/>
  <c r="DC352" i="6"/>
  <c r="AR352" i="6"/>
  <c r="BP445" i="6"/>
  <c r="CO403" i="6"/>
  <c r="CX403" i="6"/>
  <c r="DK352" i="6"/>
  <c r="DG376" i="6"/>
  <c r="AX376" i="6"/>
  <c r="DS376" i="6"/>
  <c r="AM376" i="6"/>
  <c r="AF376" i="6"/>
  <c r="CH376" i="6"/>
  <c r="DO376" i="6"/>
  <c r="BA376" i="6"/>
  <c r="DB376" i="6"/>
  <c r="AE376" i="6"/>
  <c r="CK376" i="6"/>
  <c r="DD352" i="6"/>
  <c r="AM352" i="6"/>
  <c r="DF445" i="6"/>
  <c r="CZ403" i="6"/>
  <c r="DC376" i="6"/>
  <c r="L376" i="6"/>
  <c r="BN376" i="6"/>
  <c r="BW376" i="6"/>
  <c r="CY376" i="6"/>
  <c r="AW376" i="6"/>
  <c r="CX376" i="6"/>
  <c r="K376" i="6"/>
  <c r="BQ376" i="6"/>
  <c r="DR376" i="6"/>
  <c r="AY376" i="6"/>
  <c r="AV376" i="6"/>
  <c r="DA376" i="6"/>
  <c r="BT342" i="6"/>
  <c r="N352" i="6"/>
  <c r="BC352" i="6"/>
  <c r="AK352" i="6"/>
  <c r="BQ445" i="6"/>
  <c r="DB403" i="6"/>
  <c r="D403" i="6"/>
  <c r="DH352" i="6"/>
  <c r="FR91" i="6"/>
  <c r="V376" i="6"/>
  <c r="AB376" i="6"/>
  <c r="CD376" i="6"/>
  <c r="G376" i="6"/>
  <c r="BM376" i="6"/>
  <c r="DN376" i="6"/>
  <c r="AI376" i="6"/>
  <c r="AA376" i="6"/>
  <c r="CG376" i="6"/>
  <c r="DK376" i="6"/>
  <c r="BL376" i="6"/>
  <c r="DQ376" i="6"/>
  <c r="CG342" i="6"/>
  <c r="AU352" i="6"/>
  <c r="CI352" i="6"/>
  <c r="BA352" i="6"/>
  <c r="BO445" i="6"/>
  <c r="BW352" i="6"/>
  <c r="GQ91" i="6"/>
  <c r="BG376" i="6"/>
  <c r="CI376" i="6"/>
  <c r="AS376" i="6"/>
  <c r="CT376" i="6"/>
  <c r="W376" i="6"/>
  <c r="CC376" i="6"/>
  <c r="D376" i="6"/>
  <c r="CU376" i="6"/>
  <c r="AR376" i="6"/>
  <c r="CW376" i="6"/>
  <c r="CB376" i="6"/>
  <c r="AF352" i="6"/>
  <c r="CG352" i="6"/>
  <c r="DO403" i="6"/>
  <c r="Q403" i="6"/>
  <c r="GY40" i="6"/>
  <c r="CA352" i="6"/>
  <c r="DQ352" i="6"/>
  <c r="AE352" i="6"/>
  <c r="BX352" i="6"/>
  <c r="P352" i="6"/>
  <c r="BR352" i="6"/>
  <c r="AI352" i="6"/>
  <c r="F352" i="6"/>
  <c r="BQ352" i="6"/>
  <c r="FV97" i="6"/>
  <c r="Q352" i="6"/>
  <c r="AW352" i="6"/>
  <c r="CU352" i="6"/>
  <c r="BS352" i="6"/>
  <c r="CW352" i="6"/>
  <c r="BF324" i="6"/>
  <c r="DP352" i="6"/>
  <c r="AA352" i="6"/>
  <c r="AJ352" i="6"/>
  <c r="AG352" i="6"/>
  <c r="BM352" i="6"/>
  <c r="D352" i="6"/>
  <c r="CY352" i="6"/>
  <c r="BH352" i="6"/>
  <c r="M352" i="6"/>
  <c r="G352" i="6"/>
  <c r="BP352" i="6"/>
  <c r="AX352" i="6"/>
  <c r="CC352" i="6"/>
  <c r="O352" i="6"/>
  <c r="DT352" i="6"/>
  <c r="AC352" i="6"/>
  <c r="L352" i="6"/>
  <c r="BN352" i="6"/>
  <c r="I352" i="6"/>
  <c r="H352" i="6"/>
  <c r="AT352" i="6"/>
  <c r="AB352" i="6"/>
  <c r="CD352" i="6"/>
  <c r="Z352" i="6"/>
  <c r="AD352" i="6"/>
  <c r="BL352" i="6"/>
  <c r="S352" i="6"/>
  <c r="Y352" i="6"/>
  <c r="X352" i="6"/>
  <c r="BJ352" i="6"/>
  <c r="R352" i="6"/>
  <c r="AS352" i="6"/>
  <c r="CT352" i="6"/>
  <c r="BG352" i="6"/>
  <c r="BK352" i="6"/>
  <c r="AZ352" i="6"/>
  <c r="AP352" i="6"/>
  <c r="J352" i="6"/>
  <c r="AO352" i="6"/>
  <c r="BZ352" i="6"/>
  <c r="AY352" i="6"/>
  <c r="BI352" i="6"/>
  <c r="DJ352" i="6"/>
  <c r="CM352" i="6"/>
  <c r="E352" i="6"/>
  <c r="BT352" i="6"/>
  <c r="BF352" i="6"/>
  <c r="AQ352" i="6"/>
  <c r="BE352" i="6"/>
  <c r="DF352" i="6"/>
  <c r="CE352" i="6"/>
  <c r="V352" i="6"/>
  <c r="BY352" i="6"/>
  <c r="U352" i="6"/>
  <c r="T352" i="6"/>
  <c r="BV352" i="6"/>
  <c r="DG342" i="6"/>
  <c r="AM324" i="6"/>
  <c r="AU334" i="6"/>
  <c r="BQ342" i="6"/>
  <c r="W324" i="6"/>
  <c r="CK445" i="6"/>
  <c r="CR334" i="6"/>
  <c r="H324" i="6"/>
  <c r="BS445" i="6"/>
  <c r="F342" i="6"/>
  <c r="T324" i="6"/>
  <c r="CA445" i="6"/>
  <c r="AE445" i="6"/>
  <c r="CM324" i="6"/>
  <c r="BQ324" i="6"/>
  <c r="D445" i="6"/>
  <c r="AJ324" i="6"/>
  <c r="DU445" i="6"/>
  <c r="CM342" i="6"/>
  <c r="DQ342" i="6"/>
  <c r="AG342" i="6"/>
  <c r="P342" i="6"/>
  <c r="AJ342" i="6"/>
  <c r="I324" i="6"/>
  <c r="CA342" i="6"/>
  <c r="DK324" i="6"/>
  <c r="CE356" i="6"/>
  <c r="CD356" i="6"/>
  <c r="BV437" i="6"/>
  <c r="AT324" i="6"/>
  <c r="AT437" i="6"/>
  <c r="BN356" i="6"/>
  <c r="AN356" i="6"/>
  <c r="BQ356" i="6"/>
  <c r="Q334" i="6"/>
  <c r="GY56" i="6"/>
  <c r="BM356" i="6"/>
  <c r="T437" i="6"/>
  <c r="GY44" i="6"/>
  <c r="CN437" i="6"/>
  <c r="CH356" i="6"/>
  <c r="CV356" i="6"/>
  <c r="CL334" i="6"/>
  <c r="DB340" i="6"/>
  <c r="BT340" i="6"/>
  <c r="BV340" i="6"/>
  <c r="AA340" i="6"/>
  <c r="DG340" i="6"/>
  <c r="Z340" i="6"/>
  <c r="U340" i="6"/>
  <c r="BU340" i="6"/>
  <c r="AD340" i="6"/>
  <c r="AA356" i="6"/>
  <c r="X356" i="6"/>
  <c r="DN356" i="6"/>
  <c r="AR356" i="6"/>
  <c r="AT342" i="6"/>
  <c r="Z324" i="6"/>
  <c r="AY324" i="6"/>
  <c r="BA324" i="6"/>
  <c r="AP324" i="6"/>
  <c r="AX445" i="6"/>
  <c r="DA445" i="6"/>
  <c r="T334" i="6"/>
  <c r="CX356" i="6"/>
  <c r="AX356" i="6"/>
  <c r="CC356" i="6"/>
  <c r="DD356" i="6"/>
  <c r="DB356" i="6"/>
  <c r="L356" i="6"/>
  <c r="DC356" i="6"/>
  <c r="BB356" i="6"/>
  <c r="DP356" i="6"/>
  <c r="CB356" i="6"/>
  <c r="P356" i="6"/>
  <c r="DL356" i="6"/>
  <c r="AP356" i="6"/>
  <c r="DM356" i="6"/>
  <c r="AZ356" i="6"/>
  <c r="DJ356" i="6"/>
  <c r="T356" i="6"/>
  <c r="CM356" i="6"/>
  <c r="D356" i="6"/>
  <c r="BH356" i="6"/>
  <c r="BE356" i="6"/>
  <c r="CI356" i="6"/>
  <c r="BV356" i="6"/>
  <c r="CT356" i="6"/>
  <c r="Z342" i="6"/>
  <c r="Q342" i="6"/>
  <c r="DA342" i="6"/>
  <c r="AQ324" i="6"/>
  <c r="BO324" i="6"/>
  <c r="BE324" i="6"/>
  <c r="BK445" i="6"/>
  <c r="AK334" i="6"/>
  <c r="CF356" i="6"/>
  <c r="DB342" i="6"/>
  <c r="AU342" i="6"/>
  <c r="BB342" i="6"/>
  <c r="CK342" i="6"/>
  <c r="DH342" i="6"/>
  <c r="BA342" i="6"/>
  <c r="AN342" i="6"/>
  <c r="BO342" i="6"/>
  <c r="CL342" i="6"/>
  <c r="DU342" i="6"/>
  <c r="N342" i="6"/>
  <c r="AL342" i="6"/>
  <c r="BU342" i="6"/>
  <c r="CB342" i="6"/>
  <c r="CE342" i="6"/>
  <c r="AK342" i="6"/>
  <c r="G342" i="6"/>
  <c r="DC342" i="6"/>
  <c r="BV342" i="6"/>
  <c r="DE342" i="6"/>
  <c r="DP342" i="6"/>
  <c r="U342" i="6"/>
  <c r="BE342" i="6"/>
  <c r="AV342" i="6"/>
  <c r="R342" i="6"/>
  <c r="T342" i="6"/>
  <c r="AQ342" i="6"/>
  <c r="DD342" i="6"/>
  <c r="BF342" i="6"/>
  <c r="CO342" i="6"/>
  <c r="CJ342" i="6"/>
  <c r="E342" i="6"/>
  <c r="AO342" i="6"/>
  <c r="O342" i="6"/>
  <c r="DS342" i="6"/>
  <c r="DF342" i="6"/>
  <c r="DO342" i="6"/>
  <c r="BX342" i="6"/>
  <c r="AP342" i="6"/>
  <c r="BY342" i="6"/>
  <c r="BD342" i="6"/>
  <c r="CU342" i="6"/>
  <c r="X342" i="6"/>
  <c r="BG342" i="6"/>
  <c r="CP342" i="6"/>
  <c r="CI342" i="6"/>
  <c r="AR342" i="6"/>
  <c r="Y342" i="6"/>
  <c r="BI342" i="6"/>
  <c r="W342" i="6"/>
  <c r="BW342" i="6"/>
  <c r="AI342" i="6"/>
  <c r="H342" i="6"/>
  <c r="DJ342" i="6"/>
  <c r="DL342" i="6"/>
  <c r="BZ342" i="6"/>
  <c r="DI342" i="6"/>
  <c r="BC342" i="6"/>
  <c r="K342" i="6"/>
  <c r="I342" i="6"/>
  <c r="AS342" i="6"/>
  <c r="J342" i="6"/>
  <c r="DT342" i="6"/>
  <c r="CT342" i="6"/>
  <c r="CQ342" i="6"/>
  <c r="CF342" i="6"/>
  <c r="BJ342" i="6"/>
  <c r="CS342" i="6"/>
  <c r="V342" i="6"/>
  <c r="L342" i="6"/>
  <c r="D342" i="6"/>
  <c r="DN342" i="6"/>
  <c r="CY342" i="6"/>
  <c r="BH342" i="6"/>
  <c r="BN342" i="6"/>
  <c r="DM342" i="6"/>
  <c r="AD342" i="6"/>
  <c r="S342" i="6"/>
  <c r="AC342" i="6"/>
  <c r="BM342" i="6"/>
  <c r="CR342" i="6"/>
  <c r="DK342" i="6"/>
  <c r="CV342" i="6"/>
  <c r="CX342" i="6"/>
  <c r="BS342" i="6"/>
  <c r="AA342" i="6"/>
  <c r="AX342" i="6"/>
  <c r="CW342" i="6"/>
  <c r="M342" i="6"/>
  <c r="AW342" i="6"/>
  <c r="BL342" i="6"/>
  <c r="AY342" i="6"/>
  <c r="GM12" i="6"/>
  <c r="CH324" i="6"/>
  <c r="AL324" i="6"/>
  <c r="CS324" i="6"/>
  <c r="AW324" i="6"/>
  <c r="CB324" i="6"/>
  <c r="DO324" i="6"/>
  <c r="V324" i="6"/>
  <c r="AI324" i="6"/>
  <c r="DL324" i="6"/>
  <c r="S324" i="6"/>
  <c r="J324" i="6"/>
  <c r="CD324" i="6"/>
  <c r="AG324" i="6"/>
  <c r="CO324" i="6"/>
  <c r="AS324" i="6"/>
  <c r="BT324" i="6"/>
  <c r="DG324" i="6"/>
  <c r="N324" i="6"/>
  <c r="R324" i="6"/>
  <c r="DD324" i="6"/>
  <c r="K324" i="6"/>
  <c r="BZ324" i="6"/>
  <c r="AC324" i="6"/>
  <c r="CK324" i="6"/>
  <c r="AO324" i="6"/>
  <c r="BL324" i="6"/>
  <c r="CY324" i="6"/>
  <c r="F324" i="6"/>
  <c r="CV324" i="6"/>
  <c r="DR324" i="6"/>
  <c r="BV324" i="6"/>
  <c r="Y324" i="6"/>
  <c r="CG324" i="6"/>
  <c r="AK324" i="6"/>
  <c r="BD324" i="6"/>
  <c r="CQ324" i="6"/>
  <c r="CN324" i="6"/>
  <c r="DN324" i="6"/>
  <c r="BR324" i="6"/>
  <c r="U324" i="6"/>
  <c r="CC324" i="6"/>
  <c r="AF324" i="6"/>
  <c r="AV324" i="6"/>
  <c r="CI324" i="6"/>
  <c r="CF324" i="6"/>
  <c r="D324" i="6"/>
  <c r="DJ324" i="6"/>
  <c r="BN324" i="6"/>
  <c r="Q324" i="6"/>
  <c r="DU324" i="6"/>
  <c r="BY324" i="6"/>
  <c r="AB324" i="6"/>
  <c r="AN324" i="6"/>
  <c r="CA324" i="6"/>
  <c r="BX324" i="6"/>
  <c r="DS324" i="6"/>
  <c r="DF324" i="6"/>
  <c r="BJ324" i="6"/>
  <c r="M324" i="6"/>
  <c r="DQ324" i="6"/>
  <c r="BU324" i="6"/>
  <c r="X324" i="6"/>
  <c r="AE324" i="6"/>
  <c r="BS324" i="6"/>
  <c r="BP324" i="6"/>
  <c r="DC324" i="6"/>
  <c r="CX324" i="6"/>
  <c r="BB324" i="6"/>
  <c r="E324" i="6"/>
  <c r="DI324" i="6"/>
  <c r="BM324" i="6"/>
  <c r="P324" i="6"/>
  <c r="DH324" i="6"/>
  <c r="O324" i="6"/>
  <c r="BC324" i="6"/>
  <c r="CU324" i="6"/>
  <c r="AZ324" i="6"/>
  <c r="BW324" i="6"/>
  <c r="CT324" i="6"/>
  <c r="AX324" i="6"/>
  <c r="DE324" i="6"/>
  <c r="BI324" i="6"/>
  <c r="L324" i="6"/>
  <c r="CZ324" i="6"/>
  <c r="G324" i="6"/>
  <c r="AU324" i="6"/>
  <c r="CE324" i="6"/>
  <c r="AR324" i="6"/>
  <c r="BG324" i="6"/>
  <c r="BP334" i="6"/>
  <c r="DN334" i="6"/>
  <c r="CI334" i="6"/>
  <c r="CP334" i="6"/>
  <c r="AJ334" i="6"/>
  <c r="CY334" i="6"/>
  <c r="CX334" i="6"/>
  <c r="DL334" i="6"/>
  <c r="BC334" i="6"/>
  <c r="AC334" i="6"/>
  <c r="DP334" i="6"/>
  <c r="CK334" i="6"/>
  <c r="F334" i="6"/>
  <c r="BB334" i="6"/>
  <c r="S334" i="6"/>
  <c r="DI334" i="6"/>
  <c r="M334" i="6"/>
  <c r="CJ334" i="6"/>
  <c r="BU334" i="6"/>
  <c r="AL334" i="6"/>
  <c r="BM334" i="6"/>
  <c r="X334" i="6"/>
  <c r="DS334" i="6"/>
  <c r="AN334" i="6"/>
  <c r="AW334" i="6"/>
  <c r="R334" i="6"/>
  <c r="H334" i="6"/>
  <c r="AY334" i="6"/>
  <c r="G334" i="6"/>
  <c r="BW334" i="6"/>
  <c r="CA334" i="6"/>
  <c r="DB334" i="6"/>
  <c r="DT334" i="6"/>
  <c r="CD334" i="6"/>
  <c r="AR334" i="6"/>
  <c r="BY334" i="6"/>
  <c r="AP334" i="6"/>
  <c r="CW334" i="6"/>
  <c r="AD334" i="6"/>
  <c r="BN334" i="6"/>
  <c r="BI334" i="6"/>
  <c r="Y334" i="6"/>
  <c r="DH334" i="6"/>
  <c r="CG334" i="6"/>
  <c r="CK356" i="6"/>
  <c r="AM356" i="6"/>
  <c r="AZ342" i="6"/>
  <c r="CD342" i="6"/>
  <c r="AB342" i="6"/>
  <c r="CJ324" i="6"/>
  <c r="CW324" i="6"/>
  <c r="CL324" i="6"/>
  <c r="BN340" i="6"/>
  <c r="AI445" i="6"/>
  <c r="BB445" i="6"/>
  <c r="Z334" i="6"/>
  <c r="Z356" i="6"/>
  <c r="BU356" i="6"/>
  <c r="BW445" i="6"/>
  <c r="CL445" i="6"/>
  <c r="DE445" i="6"/>
  <c r="U445" i="6"/>
  <c r="BU445" i="6"/>
  <c r="DD445" i="6"/>
  <c r="W445" i="6"/>
  <c r="AU445" i="6"/>
  <c r="CP445" i="6"/>
  <c r="BG445" i="6"/>
  <c r="BV445" i="6"/>
  <c r="CO445" i="6"/>
  <c r="E445" i="6"/>
  <c r="BE445" i="6"/>
  <c r="CN445" i="6"/>
  <c r="G445" i="6"/>
  <c r="AD445" i="6"/>
  <c r="BZ445" i="6"/>
  <c r="AQ445" i="6"/>
  <c r="BF445" i="6"/>
  <c r="BY445" i="6"/>
  <c r="DH445" i="6"/>
  <c r="AO445" i="6"/>
  <c r="BX445" i="6"/>
  <c r="DK445" i="6"/>
  <c r="N445" i="6"/>
  <c r="BJ445" i="6"/>
  <c r="DI445" i="6"/>
  <c r="Z445" i="6"/>
  <c r="AP445" i="6"/>
  <c r="BI445" i="6"/>
  <c r="CR445" i="6"/>
  <c r="X445" i="6"/>
  <c r="BH445" i="6"/>
  <c r="CU445" i="6"/>
  <c r="DJ445" i="6"/>
  <c r="AT445" i="6"/>
  <c r="CS445" i="6"/>
  <c r="DL445" i="6"/>
  <c r="J445" i="6"/>
  <c r="Y445" i="6"/>
  <c r="AS445" i="6"/>
  <c r="CB445" i="6"/>
  <c r="DO445" i="6"/>
  <c r="H445" i="6"/>
  <c r="AR445" i="6"/>
  <c r="CE445" i="6"/>
  <c r="CT445" i="6"/>
  <c r="DM445" i="6"/>
  <c r="AC445" i="6"/>
  <c r="CC445" i="6"/>
  <c r="CV445" i="6"/>
  <c r="I445" i="6"/>
  <c r="AB445" i="6"/>
  <c r="BL445" i="6"/>
  <c r="CY445" i="6"/>
  <c r="AA445" i="6"/>
  <c r="CD445" i="6"/>
  <c r="CW445" i="6"/>
  <c r="M445" i="6"/>
  <c r="BM445" i="6"/>
  <c r="CF445" i="6"/>
  <c r="L445" i="6"/>
  <c r="AV445" i="6"/>
  <c r="CI445" i="6"/>
  <c r="DN445" i="6"/>
  <c r="K445" i="6"/>
  <c r="AY445" i="6"/>
  <c r="BN445" i="6"/>
  <c r="CG445" i="6"/>
  <c r="DP445" i="6"/>
  <c r="AW445" i="6"/>
  <c r="O445" i="6"/>
  <c r="BC445" i="6"/>
  <c r="CH445" i="6"/>
  <c r="R445" i="6"/>
  <c r="AG445" i="6"/>
  <c r="BA445" i="6"/>
  <c r="CJ445" i="6"/>
  <c r="DG445" i="6"/>
  <c r="P445" i="6"/>
  <c r="AJ445" i="6"/>
  <c r="DS445" i="6"/>
  <c r="AM445" i="6"/>
  <c r="BR445" i="6"/>
  <c r="DQ445" i="6"/>
  <c r="Q445" i="6"/>
  <c r="AK445" i="6"/>
  <c r="BT445" i="6"/>
  <c r="CQ445" i="6"/>
  <c r="S445" i="6"/>
  <c r="AC356" i="6"/>
  <c r="AE356" i="6"/>
  <c r="DQ356" i="6"/>
  <c r="O356" i="6"/>
  <c r="AT356" i="6"/>
  <c r="CY356" i="6"/>
  <c r="CR324" i="6"/>
  <c r="DA324" i="6"/>
  <c r="CP324" i="6"/>
  <c r="AN445" i="6"/>
  <c r="CX445" i="6"/>
  <c r="CM334" i="6"/>
  <c r="L334" i="6"/>
  <c r="BH409" i="6"/>
  <c r="HA129" i="6"/>
  <c r="CN356" i="6"/>
  <c r="CL356" i="6"/>
  <c r="BL356" i="6"/>
  <c r="AD356" i="6"/>
  <c r="N356" i="6"/>
  <c r="BK356" i="6"/>
  <c r="BR342" i="6"/>
  <c r="FN12" i="6"/>
  <c r="GB133" i="6"/>
  <c r="CF133" i="6" s="1"/>
  <c r="CA356" i="6"/>
  <c r="AB356" i="6"/>
  <c r="CQ356" i="6"/>
  <c r="BJ356" i="6"/>
  <c r="AE342" i="6"/>
  <c r="CH342" i="6"/>
  <c r="DP324" i="6"/>
  <c r="DM324" i="6"/>
  <c r="DB324" i="6"/>
  <c r="BD445" i="6"/>
  <c r="F445" i="6"/>
  <c r="DB445" i="6"/>
  <c r="CN334" i="6"/>
  <c r="DU334" i="6"/>
  <c r="AV356" i="6"/>
  <c r="GB44" i="6"/>
  <c r="HA133" i="6"/>
  <c r="BT356" i="6"/>
  <c r="DG356" i="6"/>
  <c r="CO356" i="6"/>
  <c r="G356" i="6"/>
  <c r="DK356" i="6"/>
  <c r="BK342" i="6"/>
  <c r="CN342" i="6"/>
  <c r="AA324" i="6"/>
  <c r="AD324" i="6"/>
  <c r="AF445" i="6"/>
  <c r="CZ445" i="6"/>
  <c r="V445" i="6"/>
  <c r="DR445" i="6"/>
  <c r="DU356" i="6"/>
  <c r="O334" i="6"/>
  <c r="AF342" i="6"/>
  <c r="AM342" i="6"/>
  <c r="T445" i="6"/>
  <c r="DT445" i="6"/>
  <c r="CM445" i="6"/>
  <c r="BX334" i="6"/>
  <c r="U356" i="6"/>
  <c r="AI356" i="6"/>
  <c r="AL356" i="6"/>
  <c r="CZ342" i="6"/>
  <c r="BP342" i="6"/>
  <c r="BH324" i="6"/>
  <c r="BK324" i="6"/>
  <c r="GU30" i="6"/>
  <c r="CU356" i="6"/>
  <c r="BR356" i="6"/>
  <c r="AJ356" i="6"/>
  <c r="R356" i="6"/>
  <c r="AW356" i="6"/>
  <c r="CG356" i="6"/>
  <c r="CC342" i="6"/>
  <c r="DT324" i="6"/>
  <c r="BS441" i="6"/>
  <c r="DC445" i="6"/>
  <c r="CU334" i="6"/>
  <c r="DU340" i="6"/>
  <c r="DJ334" i="6"/>
  <c r="DR441" i="6"/>
  <c r="BV441" i="6"/>
  <c r="V441" i="6"/>
  <c r="CR433" i="6"/>
  <c r="BN364" i="6"/>
  <c r="DM364" i="6"/>
  <c r="AU364" i="6"/>
  <c r="AC364" i="6"/>
  <c r="BM364" i="6"/>
  <c r="DH364" i="6"/>
  <c r="Y364" i="6"/>
  <c r="BY364" i="6"/>
  <c r="DT364" i="6"/>
  <c r="U364" i="6"/>
  <c r="BU364" i="6"/>
  <c r="DP364" i="6"/>
  <c r="AX364" i="6"/>
  <c r="CW364" i="6"/>
  <c r="M364" i="6"/>
  <c r="AW364" i="6"/>
  <c r="CR364" i="6"/>
  <c r="I364" i="6"/>
  <c r="BI364" i="6"/>
  <c r="DD364" i="6"/>
  <c r="E364" i="6"/>
  <c r="BE364" i="6"/>
  <c r="CZ364" i="6"/>
  <c r="DC364" i="6"/>
  <c r="AG364" i="6"/>
  <c r="CG364" i="6"/>
  <c r="DL364" i="6"/>
  <c r="BA364" i="6"/>
  <c r="CF364" i="6"/>
  <c r="DF336" i="6"/>
  <c r="BJ336" i="6"/>
  <c r="M336" i="6"/>
  <c r="CO336" i="6"/>
  <c r="AS336" i="6"/>
  <c r="AY344" i="6"/>
  <c r="BB344" i="6"/>
  <c r="AW344" i="6"/>
  <c r="CR344" i="6"/>
  <c r="CQ344" i="6"/>
  <c r="CT344" i="6"/>
  <c r="DE344" i="6"/>
  <c r="CF344" i="6"/>
  <c r="BH344" i="6"/>
  <c r="DO344" i="6"/>
  <c r="DR344" i="6"/>
  <c r="R344" i="6"/>
  <c r="U344" i="6"/>
  <c r="P344" i="6"/>
  <c r="BK344" i="6"/>
  <c r="BN344" i="6"/>
  <c r="BY344" i="6"/>
  <c r="CY344" i="6"/>
  <c r="DB344" i="6"/>
  <c r="DM344" i="6"/>
  <c r="DL344" i="6"/>
  <c r="E344" i="6"/>
  <c r="AU344" i="6"/>
  <c r="AX344" i="6"/>
  <c r="BI344" i="6"/>
  <c r="DS344" i="6"/>
  <c r="G344" i="6"/>
  <c r="CI344" i="6"/>
  <c r="CL344" i="6"/>
  <c r="CW344" i="6"/>
  <c r="AZ344" i="6"/>
  <c r="CN344" i="6"/>
  <c r="AD344" i="6"/>
  <c r="AG344" i="6"/>
  <c r="AS344" i="6"/>
  <c r="CB344" i="6"/>
  <c r="DC344" i="6"/>
  <c r="DF344" i="6"/>
  <c r="DQ344" i="6"/>
  <c r="BP344" i="6"/>
  <c r="BD344" i="6"/>
  <c r="BS344" i="6"/>
  <c r="BV344" i="6"/>
  <c r="CG344" i="6"/>
  <c r="AA344" i="6"/>
  <c r="AR344" i="6"/>
  <c r="N344" i="6"/>
  <c r="Q344" i="6"/>
  <c r="AB344" i="6"/>
  <c r="O344" i="6"/>
  <c r="CM344" i="6"/>
  <c r="CP344" i="6"/>
  <c r="DA344" i="6"/>
  <c r="BT344" i="6"/>
  <c r="BC344" i="6"/>
  <c r="BF344" i="6"/>
  <c r="BQ344" i="6"/>
  <c r="DH344" i="6"/>
  <c r="DP344" i="6"/>
  <c r="CJ344" i="6"/>
  <c r="L344" i="6"/>
  <c r="BW344" i="6"/>
  <c r="BZ344" i="6"/>
  <c r="CK344" i="6"/>
  <c r="AM344" i="6"/>
  <c r="AP344" i="6"/>
  <c r="BA344" i="6"/>
  <c r="AV344" i="6"/>
  <c r="BG344" i="6"/>
  <c r="BJ344" i="6"/>
  <c r="BU344" i="6"/>
  <c r="F344" i="6"/>
  <c r="I344" i="6"/>
  <c r="T344" i="6"/>
  <c r="CU344" i="6"/>
  <c r="CX344" i="6"/>
  <c r="CS344" i="6"/>
  <c r="AJ344" i="6"/>
  <c r="K344" i="6"/>
  <c r="Z344" i="6"/>
  <c r="AC344" i="6"/>
  <c r="AO344" i="6"/>
  <c r="DD344" i="6"/>
  <c r="CE344" i="6"/>
  <c r="CH344" i="6"/>
  <c r="CC344" i="6"/>
  <c r="W344" i="6"/>
  <c r="AN344" i="6"/>
  <c r="J344" i="6"/>
  <c r="M344" i="6"/>
  <c r="X344" i="6"/>
  <c r="CE413" i="6"/>
  <c r="Z413" i="6"/>
  <c r="CL413" i="6"/>
  <c r="AL413" i="6"/>
  <c r="CS413" i="6"/>
  <c r="AS413" i="6"/>
  <c r="CZ413" i="6"/>
  <c r="AZ413" i="6"/>
  <c r="BW413" i="6"/>
  <c r="R413" i="6"/>
  <c r="CD413" i="6"/>
  <c r="AC413" i="6"/>
  <c r="CK413" i="6"/>
  <c r="AF413" i="6"/>
  <c r="CR413" i="6"/>
  <c r="AN413" i="6"/>
  <c r="DS413" i="6"/>
  <c r="BS413" i="6"/>
  <c r="N413" i="6"/>
  <c r="BZ413" i="6"/>
  <c r="Y413" i="6"/>
  <c r="CG413" i="6"/>
  <c r="AB413" i="6"/>
  <c r="CN413" i="6"/>
  <c r="AJ413" i="6"/>
  <c r="DO413" i="6"/>
  <c r="BO413" i="6"/>
  <c r="J413" i="6"/>
  <c r="BV413" i="6"/>
  <c r="U413" i="6"/>
  <c r="CC413" i="6"/>
  <c r="X413" i="6"/>
  <c r="CJ413" i="6"/>
  <c r="AE413" i="6"/>
  <c r="DK413" i="6"/>
  <c r="BG413" i="6"/>
  <c r="F413" i="6"/>
  <c r="DR413" i="6"/>
  <c r="BR413" i="6"/>
  <c r="Q413" i="6"/>
  <c r="BY413" i="6"/>
  <c r="T413" i="6"/>
  <c r="CF413" i="6"/>
  <c r="AA413" i="6"/>
  <c r="DG413" i="6"/>
  <c r="BC413" i="6"/>
  <c r="DN413" i="6"/>
  <c r="BJ413" i="6"/>
  <c r="M413" i="6"/>
  <c r="DU413" i="6"/>
  <c r="BU413" i="6"/>
  <c r="P413" i="6"/>
  <c r="BX413" i="6"/>
  <c r="W413" i="6"/>
  <c r="DC413" i="6"/>
  <c r="AY413" i="6"/>
  <c r="DJ413" i="6"/>
  <c r="BF413" i="6"/>
  <c r="I413" i="6"/>
  <c r="DQ413" i="6"/>
  <c r="BM413" i="6"/>
  <c r="L413" i="6"/>
  <c r="BT413" i="6"/>
  <c r="S413" i="6"/>
  <c r="CU413" i="6"/>
  <c r="AQ413" i="6"/>
  <c r="DB413" i="6"/>
  <c r="AX413" i="6"/>
  <c r="DI413" i="6"/>
  <c r="BE413" i="6"/>
  <c r="DP413" i="6"/>
  <c r="BL413" i="6"/>
  <c r="G413" i="6"/>
  <c r="CM413" i="6"/>
  <c r="AM413" i="6"/>
  <c r="CX413" i="6"/>
  <c r="AT413" i="6"/>
  <c r="DE413" i="6"/>
  <c r="BA413" i="6"/>
  <c r="DL413" i="6"/>
  <c r="BH413" i="6"/>
  <c r="BD413" i="6"/>
  <c r="AW413" i="6"/>
  <c r="AP413" i="6"/>
  <c r="AI413" i="6"/>
  <c r="DK409" i="6"/>
  <c r="AZ340" i="6"/>
  <c r="CU340" i="6"/>
  <c r="AN340" i="6"/>
  <c r="CF340" i="6"/>
  <c r="AL409" i="6"/>
  <c r="P340" i="6"/>
  <c r="CZ340" i="6"/>
  <c r="CQ340" i="6"/>
  <c r="AS409" i="6"/>
  <c r="BQ340" i="6"/>
  <c r="AM340" i="6"/>
  <c r="DL409" i="6"/>
  <c r="AJ340" i="6"/>
  <c r="CW340" i="6"/>
  <c r="X340" i="6"/>
  <c r="BS340" i="6"/>
  <c r="CA409" i="6"/>
  <c r="CZ352" i="6"/>
  <c r="CN352" i="6"/>
  <c r="DO352" i="6"/>
  <c r="DE352" i="6"/>
  <c r="AV352" i="6"/>
  <c r="DS352" i="6"/>
  <c r="CJ352" i="6"/>
  <c r="CV340" i="6"/>
  <c r="DM340" i="6"/>
  <c r="AO340" i="6"/>
  <c r="W409" i="6"/>
  <c r="BO340" i="6"/>
  <c r="AG340" i="6"/>
  <c r="AU340" i="6"/>
  <c r="AQ340" i="6"/>
  <c r="CD340" i="6"/>
  <c r="E340" i="6"/>
  <c r="U409" i="6"/>
  <c r="AR437" i="6"/>
  <c r="DO437" i="6"/>
  <c r="DI437" i="6"/>
  <c r="GU4" i="6"/>
  <c r="GV4" i="6" s="1"/>
  <c r="N441" i="6"/>
  <c r="BJ441" i="6"/>
  <c r="DI441" i="6"/>
  <c r="J441" i="6"/>
  <c r="BF441" i="6"/>
  <c r="DE441" i="6"/>
  <c r="F441" i="6"/>
  <c r="AL441" i="6"/>
  <c r="BU441" i="6"/>
  <c r="DD441" i="6"/>
  <c r="Q441" i="6"/>
  <c r="BQ441" i="6"/>
  <c r="DP441" i="6"/>
  <c r="AT441" i="6"/>
  <c r="CS441" i="6"/>
  <c r="AP441" i="6"/>
  <c r="CO441" i="6"/>
  <c r="U441" i="6"/>
  <c r="BE441" i="6"/>
  <c r="CN441" i="6"/>
  <c r="BA441" i="6"/>
  <c r="CZ441" i="6"/>
  <c r="AC441" i="6"/>
  <c r="CC441" i="6"/>
  <c r="DL441" i="6"/>
  <c r="Y441" i="6"/>
  <c r="BY441" i="6"/>
  <c r="E441" i="6"/>
  <c r="AO441" i="6"/>
  <c r="BX441" i="6"/>
  <c r="AK441" i="6"/>
  <c r="CJ441" i="6"/>
  <c r="M441" i="6"/>
  <c r="BM441" i="6"/>
  <c r="CV441" i="6"/>
  <c r="I441" i="6"/>
  <c r="BI441" i="6"/>
  <c r="DH441" i="6"/>
  <c r="X441" i="6"/>
  <c r="BH441" i="6"/>
  <c r="DK441" i="6"/>
  <c r="T441" i="6"/>
  <c r="BT441" i="6"/>
  <c r="AW441" i="6"/>
  <c r="CF441" i="6"/>
  <c r="AS441" i="6"/>
  <c r="CR441" i="6"/>
  <c r="H441" i="6"/>
  <c r="AR441" i="6"/>
  <c r="CU441" i="6"/>
  <c r="D441" i="6"/>
  <c r="BD441" i="6"/>
  <c r="AF441" i="6"/>
  <c r="BP441" i="6"/>
  <c r="DS441" i="6"/>
  <c r="AB441" i="6"/>
  <c r="CB441" i="6"/>
  <c r="DO441" i="6"/>
  <c r="AA441" i="6"/>
  <c r="CE441" i="6"/>
  <c r="AN441" i="6"/>
  <c r="DG441" i="6"/>
  <c r="P441" i="6"/>
  <c r="AZ441" i="6"/>
  <c r="DC441" i="6"/>
  <c r="L441" i="6"/>
  <c r="BL441" i="6"/>
  <c r="CY441" i="6"/>
  <c r="K441" i="6"/>
  <c r="BO441" i="6"/>
  <c r="DJ441" i="6"/>
  <c r="W441" i="6"/>
  <c r="CQ441" i="6"/>
  <c r="AJ441" i="6"/>
  <c r="CM441" i="6"/>
  <c r="AV441" i="6"/>
  <c r="CI441" i="6"/>
  <c r="DN441" i="6"/>
  <c r="AY441" i="6"/>
  <c r="CT441" i="6"/>
  <c r="G441" i="6"/>
  <c r="AU441" i="6"/>
  <c r="CP441" i="6"/>
  <c r="AQ441" i="6"/>
  <c r="CL441" i="6"/>
  <c r="AM441" i="6"/>
  <c r="BR441" i="6"/>
  <c r="DA441" i="6"/>
  <c r="AX441" i="6"/>
  <c r="CW441" i="6"/>
  <c r="AW309" i="6"/>
  <c r="BB309" i="6"/>
  <c r="DT309" i="6"/>
  <c r="DE309" i="6"/>
  <c r="BD7" i="6"/>
  <c r="DU7" i="6"/>
  <c r="CU7" i="6"/>
  <c r="AW7" i="6"/>
  <c r="J7" i="6"/>
  <c r="CR7" i="6"/>
  <c r="BB7" i="6"/>
  <c r="CK7" i="6"/>
  <c r="Y7" i="6"/>
  <c r="FX97" i="6"/>
  <c r="DA356" i="6"/>
  <c r="CZ356" i="6"/>
  <c r="BP356" i="6"/>
  <c r="DR356" i="6"/>
  <c r="AY356" i="6"/>
  <c r="AF356" i="6"/>
  <c r="M356" i="6"/>
  <c r="CJ356" i="6"/>
  <c r="S356" i="6"/>
  <c r="DO356" i="6"/>
  <c r="BC441" i="6"/>
  <c r="DB441" i="6"/>
  <c r="D437" i="6"/>
  <c r="BX437" i="6"/>
  <c r="M437" i="6"/>
  <c r="CQ409" i="6"/>
  <c r="AK309" i="6"/>
  <c r="AT7" i="6"/>
  <c r="CG441" i="6"/>
  <c r="DT441" i="6"/>
  <c r="Z441" i="6"/>
  <c r="BZ441" i="6"/>
  <c r="BL437" i="6"/>
  <c r="BJ437" i="6"/>
  <c r="BY409" i="6"/>
  <c r="BD409" i="6"/>
  <c r="DL352" i="6"/>
  <c r="DN352" i="6"/>
  <c r="DI352" i="6"/>
  <c r="CQ352" i="6"/>
  <c r="BD352" i="6"/>
  <c r="CV352" i="6"/>
  <c r="CP352" i="6"/>
  <c r="CK352" i="6"/>
  <c r="DG352" i="6"/>
  <c r="CR352" i="6"/>
  <c r="DR352" i="6"/>
  <c r="DM352" i="6"/>
  <c r="CF352" i="6"/>
  <c r="CX352" i="6"/>
  <c r="CS352" i="6"/>
  <c r="H409" i="6"/>
  <c r="AR409" i="6"/>
  <c r="CU409" i="6"/>
  <c r="G409" i="6"/>
  <c r="AD409" i="6"/>
  <c r="BJ409" i="6"/>
  <c r="CC409" i="6"/>
  <c r="CV409" i="6"/>
  <c r="AB409" i="6"/>
  <c r="CB409" i="6"/>
  <c r="DO409" i="6"/>
  <c r="AA409" i="6"/>
  <c r="CE409" i="6"/>
  <c r="DJ409" i="6"/>
  <c r="N409" i="6"/>
  <c r="AT409" i="6"/>
  <c r="BM409" i="6"/>
  <c r="CF409" i="6"/>
  <c r="L409" i="6"/>
  <c r="BL409" i="6"/>
  <c r="CY409" i="6"/>
  <c r="K409" i="6"/>
  <c r="BO409" i="6"/>
  <c r="CT409" i="6"/>
  <c r="AC409" i="6"/>
  <c r="AW409" i="6"/>
  <c r="BP409" i="6"/>
  <c r="DS409" i="6"/>
  <c r="AV409" i="6"/>
  <c r="CI409" i="6"/>
  <c r="DN409" i="6"/>
  <c r="AY409" i="6"/>
  <c r="CD409" i="6"/>
  <c r="DM409" i="6"/>
  <c r="M409" i="6"/>
  <c r="AF409" i="6"/>
  <c r="AZ409" i="6"/>
  <c r="DC409" i="6"/>
  <c r="AE409" i="6"/>
  <c r="BS409" i="6"/>
  <c r="CX409" i="6"/>
  <c r="AI409" i="6"/>
  <c r="BN409" i="6"/>
  <c r="CW409" i="6"/>
  <c r="P409" i="6"/>
  <c r="AJ409" i="6"/>
  <c r="CM409" i="6"/>
  <c r="DR409" i="6"/>
  <c r="O409" i="6"/>
  <c r="BC409" i="6"/>
  <c r="CH409" i="6"/>
  <c r="DQ409" i="6"/>
  <c r="R409" i="6"/>
  <c r="AX409" i="6"/>
  <c r="CG409" i="6"/>
  <c r="DP409" i="6"/>
  <c r="S409" i="6"/>
  <c r="BW409" i="6"/>
  <c r="DB409" i="6"/>
  <c r="AM409" i="6"/>
  <c r="BR409" i="6"/>
  <c r="DA409" i="6"/>
  <c r="AG409" i="6"/>
  <c r="BQ409" i="6"/>
  <c r="CZ409" i="6"/>
  <c r="BG409" i="6"/>
  <c r="CL409" i="6"/>
  <c r="DU409" i="6"/>
  <c r="V409" i="6"/>
  <c r="BB409" i="6"/>
  <c r="CK409" i="6"/>
  <c r="DT409" i="6"/>
  <c r="Q409" i="6"/>
  <c r="BA409" i="6"/>
  <c r="CJ409" i="6"/>
  <c r="DG409" i="6"/>
  <c r="AQ409" i="6"/>
  <c r="BV409" i="6"/>
  <c r="DE409" i="6"/>
  <c r="E409" i="6"/>
  <c r="AO409" i="6"/>
  <c r="BX409" i="6"/>
  <c r="D409" i="6"/>
  <c r="AN409" i="6"/>
  <c r="BK409" i="6"/>
  <c r="CP409" i="6"/>
  <c r="DI409" i="6"/>
  <c r="Y409" i="6"/>
  <c r="BI409" i="6"/>
  <c r="DH409" i="6"/>
  <c r="CL340" i="6"/>
  <c r="DE340" i="6"/>
  <c r="AI340" i="6"/>
  <c r="Q340" i="6"/>
  <c r="BA340" i="6"/>
  <c r="G340" i="6"/>
  <c r="DF340" i="6"/>
  <c r="N340" i="6"/>
  <c r="CO340" i="6"/>
  <c r="DP340" i="6"/>
  <c r="D340" i="6"/>
  <c r="AK340" i="6"/>
  <c r="DD340" i="6"/>
  <c r="CP340" i="6"/>
  <c r="BF340" i="6"/>
  <c r="BY340" i="6"/>
  <c r="CJ340" i="6"/>
  <c r="BW340" i="6"/>
  <c r="DN340" i="6"/>
  <c r="DH340" i="6"/>
  <c r="T340" i="6"/>
  <c r="BX340" i="6"/>
  <c r="BZ340" i="6"/>
  <c r="DI340" i="6"/>
  <c r="DK340" i="6"/>
  <c r="AP340" i="6"/>
  <c r="BI340" i="6"/>
  <c r="BD340" i="6"/>
  <c r="J340" i="6"/>
  <c r="CX340" i="6"/>
  <c r="DQ340" i="6"/>
  <c r="CB340" i="6"/>
  <c r="DS340" i="6"/>
  <c r="CE340" i="6"/>
  <c r="AR340" i="6"/>
  <c r="BJ340" i="6"/>
  <c r="CS340" i="6"/>
  <c r="CR340" i="6"/>
  <c r="AY340" i="6"/>
  <c r="Y340" i="6"/>
  <c r="AS340" i="6"/>
  <c r="W340" i="6"/>
  <c r="DT340" i="6"/>
  <c r="CH340" i="6"/>
  <c r="DA340" i="6"/>
  <c r="AV340" i="6"/>
  <c r="BG340" i="6"/>
  <c r="R340" i="6"/>
  <c r="DO340" i="6"/>
  <c r="K340" i="6"/>
  <c r="AT340" i="6"/>
  <c r="CC340" i="6"/>
  <c r="BL340" i="6"/>
  <c r="I340" i="6"/>
  <c r="AB340" i="6"/>
  <c r="CN340" i="6"/>
  <c r="BR340" i="6"/>
  <c r="CK340" i="6"/>
  <c r="O340" i="6"/>
  <c r="CI340" i="6"/>
  <c r="AC340" i="6"/>
  <c r="BM340" i="6"/>
  <c r="AE340" i="6"/>
  <c r="CM340" i="6"/>
  <c r="L340" i="6"/>
  <c r="BH340" i="6"/>
  <c r="BB340" i="6"/>
  <c r="DJ340" i="6"/>
  <c r="BC340" i="6"/>
  <c r="M340" i="6"/>
  <c r="AW340" i="6"/>
  <c r="CY340" i="6"/>
  <c r="AL340" i="6"/>
  <c r="BE340" i="6"/>
  <c r="DL340" i="6"/>
  <c r="CT340" i="6"/>
  <c r="V340" i="6"/>
  <c r="AF340" i="6"/>
  <c r="DR340" i="6"/>
  <c r="F340" i="6"/>
  <c r="H340" i="6"/>
  <c r="BK340" i="6"/>
  <c r="S340" i="6"/>
  <c r="AX340" i="6"/>
  <c r="CG340" i="6"/>
  <c r="DC340" i="6"/>
  <c r="CA340" i="6"/>
  <c r="BP340" i="6"/>
  <c r="GD97" i="6"/>
  <c r="HC97" i="6"/>
  <c r="CD309" i="6"/>
  <c r="AY7" i="6"/>
  <c r="DQ7" i="6"/>
  <c r="CM309" i="6"/>
  <c r="CS7" i="6"/>
  <c r="DB7" i="6"/>
  <c r="DM441" i="6"/>
  <c r="O441" i="6"/>
  <c r="BG441" i="6"/>
  <c r="DF441" i="6"/>
  <c r="X437" i="6"/>
  <c r="CR437" i="6"/>
  <c r="CO409" i="6"/>
  <c r="BT409" i="6"/>
  <c r="F409" i="6"/>
  <c r="AW437" i="6"/>
  <c r="BP437" i="6"/>
  <c r="DS437" i="6"/>
  <c r="AV437" i="6"/>
  <c r="CY437" i="6"/>
  <c r="DN437" i="6"/>
  <c r="AA437" i="6"/>
  <c r="CE437" i="6"/>
  <c r="G437" i="6"/>
  <c r="AF437" i="6"/>
  <c r="AZ437" i="6"/>
  <c r="DC437" i="6"/>
  <c r="AE437" i="6"/>
  <c r="CI437" i="6"/>
  <c r="CX437" i="6"/>
  <c r="K437" i="6"/>
  <c r="BO437" i="6"/>
  <c r="DJ437" i="6"/>
  <c r="DG437" i="6"/>
  <c r="P437" i="6"/>
  <c r="AJ437" i="6"/>
  <c r="CM437" i="6"/>
  <c r="O437" i="6"/>
  <c r="BS437" i="6"/>
  <c r="CH437" i="6"/>
  <c r="AY437" i="6"/>
  <c r="CT437" i="6"/>
  <c r="DM437" i="6"/>
  <c r="CQ437" i="6"/>
  <c r="S437" i="6"/>
  <c r="BW437" i="6"/>
  <c r="DR437" i="6"/>
  <c r="BC437" i="6"/>
  <c r="BR437" i="6"/>
  <c r="DQ437" i="6"/>
  <c r="AI437" i="6"/>
  <c r="CD437" i="6"/>
  <c r="CW437" i="6"/>
  <c r="CA437" i="6"/>
  <c r="BG437" i="6"/>
  <c r="DB437" i="6"/>
  <c r="DU437" i="6"/>
  <c r="AM437" i="6"/>
  <c r="BB437" i="6"/>
  <c r="DA437" i="6"/>
  <c r="R437" i="6"/>
  <c r="BN437" i="6"/>
  <c r="CG437" i="6"/>
  <c r="BK437" i="6"/>
  <c r="DF437" i="6"/>
  <c r="AQ437" i="6"/>
  <c r="CL437" i="6"/>
  <c r="DE437" i="6"/>
  <c r="V437" i="6"/>
  <c r="AL437" i="6"/>
  <c r="CK437" i="6"/>
  <c r="AX437" i="6"/>
  <c r="BQ437" i="6"/>
  <c r="DP437" i="6"/>
  <c r="AU437" i="6"/>
  <c r="CP437" i="6"/>
  <c r="Z437" i="6"/>
  <c r="CO437" i="6"/>
  <c r="F437" i="6"/>
  <c r="U437" i="6"/>
  <c r="BU437" i="6"/>
  <c r="DT437" i="6"/>
  <c r="AG437" i="6"/>
  <c r="BA437" i="6"/>
  <c r="CZ437" i="6"/>
  <c r="AD437" i="6"/>
  <c r="BZ437" i="6"/>
  <c r="J437" i="6"/>
  <c r="BF437" i="6"/>
  <c r="BY437" i="6"/>
  <c r="E437" i="6"/>
  <c r="BE437" i="6"/>
  <c r="DD437" i="6"/>
  <c r="Q437" i="6"/>
  <c r="AK437" i="6"/>
  <c r="CJ437" i="6"/>
  <c r="AC437" i="6"/>
  <c r="CC437" i="6"/>
  <c r="CV437" i="6"/>
  <c r="I437" i="6"/>
  <c r="AB437" i="6"/>
  <c r="CB437" i="6"/>
  <c r="H437" i="6"/>
  <c r="BH437" i="6"/>
  <c r="DK437" i="6"/>
  <c r="AN437" i="6"/>
  <c r="DG309" i="6"/>
  <c r="D7" i="6"/>
  <c r="CA309" i="6"/>
  <c r="BJ7" i="6"/>
  <c r="BX309" i="6"/>
  <c r="DK309" i="6"/>
  <c r="CD7" i="6"/>
  <c r="DR7" i="6"/>
  <c r="BD356" i="6"/>
  <c r="BZ356" i="6"/>
  <c r="AK356" i="6"/>
  <c r="AE441" i="6"/>
  <c r="BW441" i="6"/>
  <c r="AO437" i="6"/>
  <c r="DH437" i="6"/>
  <c r="I409" i="6"/>
  <c r="CS409" i="6"/>
  <c r="CC7" i="6"/>
  <c r="AL7" i="6"/>
  <c r="DU309" i="6"/>
  <c r="V7" i="6"/>
  <c r="BP7" i="6"/>
  <c r="AQ7" i="6"/>
  <c r="AR7" i="6"/>
  <c r="AK7" i="6"/>
  <c r="DS356" i="6"/>
  <c r="AU309" i="6"/>
  <c r="CQ309" i="6"/>
  <c r="CX309" i="6"/>
  <c r="CU309" i="6"/>
  <c r="DA309" i="6"/>
  <c r="BG7" i="6"/>
  <c r="CT7" i="6"/>
  <c r="BH7" i="6"/>
  <c r="E7" i="6"/>
  <c r="CY7" i="6"/>
  <c r="BA7" i="6"/>
  <c r="N7" i="6"/>
  <c r="CV7" i="6"/>
  <c r="BF7" i="6"/>
  <c r="DH356" i="6"/>
  <c r="AQ356" i="6"/>
  <c r="V356" i="6"/>
  <c r="BI356" i="6"/>
  <c r="I356" i="6"/>
  <c r="DI356" i="6"/>
  <c r="CP356" i="6"/>
  <c r="BA356" i="6"/>
  <c r="Q356" i="6"/>
  <c r="AG441" i="6"/>
  <c r="CK441" i="6"/>
  <c r="AD441" i="6"/>
  <c r="L437" i="6"/>
  <c r="N437" i="6"/>
  <c r="AP409" i="6"/>
  <c r="T409" i="6"/>
  <c r="CN409" i="6"/>
  <c r="AL309" i="6"/>
  <c r="CJ7" i="6"/>
  <c r="AZ7" i="6"/>
  <c r="DH309" i="6"/>
  <c r="CZ7" i="6"/>
  <c r="CP309" i="6"/>
  <c r="DC309" i="6"/>
  <c r="DP7" i="6"/>
  <c r="DI7" i="6"/>
  <c r="CI7" i="6"/>
  <c r="CF7" i="6"/>
  <c r="AP7" i="6"/>
  <c r="J356" i="6"/>
  <c r="AS356" i="6"/>
  <c r="CS356" i="6"/>
  <c r="CE309" i="6"/>
  <c r="DO309" i="6"/>
  <c r="CT309" i="6"/>
  <c r="DB309" i="6"/>
  <c r="CA7" i="6"/>
  <c r="AB7" i="6"/>
  <c r="DJ7" i="6"/>
  <c r="BX7" i="6"/>
  <c r="AC7" i="6"/>
  <c r="DO7" i="6"/>
  <c r="BQ7" i="6"/>
  <c r="DL7" i="6"/>
  <c r="BZ7" i="6"/>
  <c r="HA125" i="6"/>
  <c r="H356" i="6"/>
  <c r="BW356" i="6"/>
  <c r="BC356" i="6"/>
  <c r="BY356" i="6"/>
  <c r="Y356" i="6"/>
  <c r="CR356" i="6"/>
  <c r="K356" i="6"/>
  <c r="DF356" i="6"/>
  <c r="F356" i="6"/>
  <c r="AG356" i="6"/>
  <c r="BN441" i="6"/>
  <c r="DQ441" i="6"/>
  <c r="BK441" i="6"/>
  <c r="AS437" i="6"/>
  <c r="CF437" i="6"/>
  <c r="BF409" i="6"/>
  <c r="AK409" i="6"/>
  <c r="DD409" i="6"/>
  <c r="BC309" i="6"/>
  <c r="BS7" i="6"/>
  <c r="T7" i="6"/>
  <c r="Q7" i="6"/>
  <c r="CH309" i="6"/>
  <c r="AS7" i="6"/>
  <c r="CN7" i="6"/>
  <c r="O7" i="6"/>
  <c r="BC7" i="6"/>
  <c r="CP7" i="6"/>
  <c r="CD441" i="6"/>
  <c r="S441" i="6"/>
  <c r="CA441" i="6"/>
  <c r="BI437" i="6"/>
  <c r="DL437" i="6"/>
  <c r="BZ409" i="6"/>
  <c r="X409" i="6"/>
  <c r="K7" i="6"/>
  <c r="CL7" i="6"/>
  <c r="AA7" i="6"/>
  <c r="DN309" i="6"/>
  <c r="CR309" i="6"/>
  <c r="CQ7" i="6"/>
  <c r="F7" i="6"/>
  <c r="AX7" i="6"/>
  <c r="CG7" i="6"/>
  <c r="H7" i="6"/>
  <c r="BZ309" i="6"/>
  <c r="CN309" i="6"/>
  <c r="DJ309" i="6"/>
  <c r="CZ309" i="6"/>
  <c r="DG7" i="6"/>
  <c r="BI7" i="6"/>
  <c r="Z7" i="6"/>
  <c r="DD7" i="6"/>
  <c r="BN7" i="6"/>
  <c r="AE7" i="6"/>
  <c r="CW7" i="6"/>
  <c r="BW7" i="6"/>
  <c r="DF7" i="6"/>
  <c r="HA44" i="6"/>
  <c r="CM355" i="6" s="1"/>
  <c r="BO356" i="6"/>
  <c r="AU356" i="6"/>
  <c r="AO356" i="6"/>
  <c r="E356" i="6"/>
  <c r="W356" i="6"/>
  <c r="DT356" i="6"/>
  <c r="DE356" i="6"/>
  <c r="BF356" i="6"/>
  <c r="BX356" i="6"/>
  <c r="BG356" i="6"/>
  <c r="BS356" i="6"/>
  <c r="CW356" i="6"/>
  <c r="DA368" i="6"/>
  <c r="BB441" i="6"/>
  <c r="DU441" i="6"/>
  <c r="W437" i="6"/>
  <c r="CU437" i="6"/>
  <c r="J409" i="6"/>
  <c r="DF409" i="6"/>
  <c r="BE409" i="6"/>
  <c r="AU7" i="6"/>
  <c r="DT7" i="6"/>
  <c r="CH7" i="6"/>
  <c r="AV7" i="6"/>
  <c r="DM7" i="6"/>
  <c r="CM7" i="6"/>
  <c r="AO7" i="6"/>
  <c r="BK7" i="6"/>
  <c r="R441" i="6"/>
  <c r="CH441" i="6"/>
  <c r="BD437" i="6"/>
  <c r="Y437" i="6"/>
  <c r="BM437" i="6"/>
  <c r="Z409" i="6"/>
  <c r="BU409" i="6"/>
  <c r="AI441" i="6"/>
  <c r="CX441" i="6"/>
  <c r="BT437" i="6"/>
  <c r="AP437" i="6"/>
  <c r="CS437" i="6"/>
  <c r="CR409" i="6"/>
  <c r="AU409" i="6"/>
  <c r="BZ334" i="6"/>
  <c r="BL334" i="6"/>
  <c r="DA421" i="6"/>
  <c r="AJ421" i="6"/>
  <c r="CW328" i="6"/>
  <c r="AR328" i="6"/>
  <c r="DF328" i="6"/>
  <c r="BM328" i="6"/>
  <c r="DB328" i="6"/>
  <c r="BY328" i="6"/>
  <c r="AA328" i="6"/>
  <c r="DN328" i="6"/>
  <c r="DA328" i="6"/>
  <c r="AV328" i="6"/>
  <c r="AZ328" i="6"/>
  <c r="DJ328" i="6"/>
  <c r="CG328" i="6"/>
  <c r="K328" i="6"/>
  <c r="CP328" i="6"/>
  <c r="AW328" i="6"/>
  <c r="CE328" i="6"/>
  <c r="CL328" i="6"/>
  <c r="BI328" i="6"/>
  <c r="D328" i="6"/>
  <c r="CX328" i="6"/>
  <c r="CK328" i="6"/>
  <c r="O328" i="6"/>
  <c r="S328" i="6"/>
  <c r="CT328" i="6"/>
  <c r="BQ328" i="6"/>
  <c r="BZ328" i="6"/>
  <c r="AF328" i="6"/>
  <c r="DG328" i="6"/>
  <c r="R328" i="6"/>
  <c r="BV328" i="6"/>
  <c r="AS328" i="6"/>
  <c r="DP328" i="6"/>
  <c r="CY328" i="6"/>
  <c r="BO328" i="6"/>
  <c r="CH328" i="6"/>
  <c r="BU328" i="6"/>
  <c r="CD328" i="6"/>
  <c r="BA328" i="6"/>
  <c r="DO328" i="6"/>
  <c r="CU328" i="6"/>
  <c r="BJ328" i="6"/>
  <c r="P328" i="6"/>
  <c r="CR328" i="6"/>
  <c r="CA328" i="6"/>
  <c r="DS328" i="6"/>
  <c r="BF328" i="6"/>
  <c r="AB328" i="6"/>
  <c r="CJ328" i="6"/>
  <c r="BS328" i="6"/>
  <c r="BR328" i="6"/>
  <c r="BE328" i="6"/>
  <c r="DK328" i="6"/>
  <c r="BN328" i="6"/>
  <c r="AK328" i="6"/>
  <c r="CZ328" i="6"/>
  <c r="CI328" i="6"/>
  <c r="AI328" i="6"/>
  <c r="AT328" i="6"/>
  <c r="BL328" i="6"/>
  <c r="AU328" i="6"/>
  <c r="BG328" i="6"/>
  <c r="AP328" i="6"/>
  <c r="L328" i="6"/>
  <c r="BD328" i="6"/>
  <c r="AM328" i="6"/>
  <c r="BB328" i="6"/>
  <c r="AO328" i="6"/>
  <c r="AY328" i="6"/>
  <c r="AX328" i="6"/>
  <c r="T328" i="6"/>
  <c r="BT328" i="6"/>
  <c r="BC328" i="6"/>
  <c r="BW328" i="6"/>
  <c r="AC328" i="6"/>
  <c r="DI328" i="6"/>
  <c r="AE328" i="6"/>
  <c r="CV328" i="6"/>
  <c r="Y328" i="6"/>
  <c r="DU328" i="6"/>
  <c r="W328" i="6"/>
  <c r="F328" i="6"/>
  <c r="DT328" i="6"/>
  <c r="DC328" i="6"/>
  <c r="AL328" i="6"/>
  <c r="X328" i="6"/>
  <c r="CQ328" i="6"/>
  <c r="CM328" i="6"/>
  <c r="FX16" i="6"/>
  <c r="CI368" i="6"/>
  <c r="AC368" i="6"/>
  <c r="CC368" i="6"/>
  <c r="CE368" i="6"/>
  <c r="BS368" i="6"/>
  <c r="M368" i="6"/>
  <c r="BM368" i="6"/>
  <c r="CR368" i="6"/>
  <c r="BC368" i="6"/>
  <c r="CP368" i="6"/>
  <c r="DI368" i="6"/>
  <c r="AE368" i="6"/>
  <c r="BT368" i="6"/>
  <c r="DK368" i="6"/>
  <c r="AP368" i="6"/>
  <c r="CO368" i="6"/>
  <c r="DD368" i="6"/>
  <c r="DG368" i="6"/>
  <c r="AL368" i="6"/>
  <c r="CK368" i="6"/>
  <c r="AA368" i="6"/>
  <c r="DC368" i="6"/>
  <c r="AX368" i="6"/>
  <c r="DM368" i="6"/>
  <c r="W368" i="6"/>
  <c r="AM368" i="6"/>
  <c r="BZ368" i="6"/>
  <c r="CS368" i="6"/>
  <c r="G368" i="6"/>
  <c r="CU368" i="6"/>
  <c r="Y368" i="6"/>
  <c r="BY368" i="6"/>
  <c r="AR368" i="6"/>
  <c r="CQ368" i="6"/>
  <c r="U368" i="6"/>
  <c r="BU368" i="6"/>
  <c r="CF368" i="6"/>
  <c r="CM368" i="6"/>
  <c r="AG368" i="6"/>
  <c r="CW368" i="6"/>
  <c r="D368" i="6"/>
  <c r="V368" i="6"/>
  <c r="BJ368" i="6"/>
  <c r="AW368" i="6"/>
  <c r="BO368" i="6"/>
  <c r="I368" i="6"/>
  <c r="BI368" i="6"/>
  <c r="CA368" i="6"/>
  <c r="E368" i="6"/>
  <c r="BE368" i="6"/>
  <c r="BW368" i="6"/>
  <c r="Q368" i="6"/>
  <c r="CG368" i="6"/>
  <c r="BX368" i="6"/>
  <c r="F368" i="6"/>
  <c r="AT368" i="6"/>
  <c r="AF368" i="6"/>
  <c r="AY368" i="6"/>
  <c r="DR368" i="6"/>
  <c r="AS368" i="6"/>
  <c r="BK368" i="6"/>
  <c r="DN368" i="6"/>
  <c r="AO368" i="6"/>
  <c r="BL368" i="6"/>
  <c r="BG368" i="6"/>
  <c r="BQ368" i="6"/>
  <c r="K368" i="6"/>
  <c r="P368" i="6"/>
  <c r="DT368" i="6"/>
  <c r="DL368" i="6"/>
  <c r="AI368" i="6"/>
  <c r="DB368" i="6"/>
  <c r="AB368" i="6"/>
  <c r="CB368" i="6"/>
  <c r="AU368" i="6"/>
  <c r="CX368" i="6"/>
  <c r="X368" i="6"/>
  <c r="CZ368" i="6"/>
  <c r="AQ368" i="6"/>
  <c r="DJ368" i="6"/>
  <c r="BA368" i="6"/>
  <c r="DH368" i="6"/>
  <c r="S368" i="6"/>
  <c r="BH368" i="6"/>
  <c r="R368" i="6"/>
  <c r="CL368" i="6"/>
  <c r="L368" i="6"/>
  <c r="O368" i="6"/>
  <c r="DP368" i="6"/>
  <c r="AZ368" i="6"/>
  <c r="AD368" i="6"/>
  <c r="CH368" i="6"/>
  <c r="H368" i="6"/>
  <c r="AN368" i="6"/>
  <c r="AJ368" i="6"/>
  <c r="Z368" i="6"/>
  <c r="CT368" i="6"/>
  <c r="AK368" i="6"/>
  <c r="AV368" i="6"/>
  <c r="BP368" i="6"/>
  <c r="DU368" i="6"/>
  <c r="BD368" i="6"/>
  <c r="N368" i="6"/>
  <c r="DQ368" i="6"/>
  <c r="CD368" i="6"/>
  <c r="T368" i="6"/>
  <c r="DO368" i="6"/>
  <c r="BV368" i="6"/>
  <c r="BR368" i="6"/>
  <c r="J368" i="6"/>
  <c r="J433" i="6"/>
  <c r="DR433" i="6"/>
  <c r="DE433" i="6"/>
  <c r="CB433" i="6"/>
  <c r="AM433" i="6"/>
  <c r="DN433" i="6"/>
  <c r="BU433" i="6"/>
  <c r="BH433" i="6"/>
  <c r="AY433" i="6"/>
  <c r="Q433" i="6"/>
  <c r="D433" i="6"/>
  <c r="CJ433" i="6"/>
  <c r="BK433" i="6"/>
  <c r="M433" i="6"/>
  <c r="DI433" i="6"/>
  <c r="BP433" i="6"/>
  <c r="DS433" i="6"/>
  <c r="DB433" i="6"/>
  <c r="CO433" i="6"/>
  <c r="BL433" i="6"/>
  <c r="V433" i="6"/>
  <c r="CX433" i="6"/>
  <c r="BE433" i="6"/>
  <c r="AR433" i="6"/>
  <c r="AI433" i="6"/>
  <c r="DM433" i="6"/>
  <c r="BT433" i="6"/>
  <c r="AU433" i="6"/>
  <c r="CS433" i="6"/>
  <c r="AZ433" i="6"/>
  <c r="DC433" i="6"/>
  <c r="CL433" i="6"/>
  <c r="BY433" i="6"/>
  <c r="AV433" i="6"/>
  <c r="F433" i="6"/>
  <c r="CH433" i="6"/>
  <c r="AO433" i="6"/>
  <c r="AA433" i="6"/>
  <c r="R433" i="6"/>
  <c r="DJ433" i="6"/>
  <c r="CW433" i="6"/>
  <c r="BD433" i="6"/>
  <c r="AD433" i="6"/>
  <c r="DF433" i="6"/>
  <c r="CC433" i="6"/>
  <c r="AJ433" i="6"/>
  <c r="CM433" i="6"/>
  <c r="BV433" i="6"/>
  <c r="BI433" i="6"/>
  <c r="AE433" i="6"/>
  <c r="DO433" i="6"/>
  <c r="BR433" i="6"/>
  <c r="X433" i="6"/>
  <c r="K433" i="6"/>
  <c r="CT433" i="6"/>
  <c r="CG433" i="6"/>
  <c r="AN433" i="6"/>
  <c r="N433" i="6"/>
  <c r="CP433" i="6"/>
  <c r="BM433" i="6"/>
  <c r="S433" i="6"/>
  <c r="BW433" i="6"/>
  <c r="BF433" i="6"/>
  <c r="AS433" i="6"/>
  <c r="O433" i="6"/>
  <c r="CY433" i="6"/>
  <c r="BB433" i="6"/>
  <c r="H433" i="6"/>
  <c r="DT433" i="6"/>
  <c r="DK433" i="6"/>
  <c r="CD433" i="6"/>
  <c r="BQ433" i="6"/>
  <c r="W433" i="6"/>
  <c r="BZ433" i="6"/>
  <c r="AW433" i="6"/>
  <c r="BG433" i="6"/>
  <c r="AP433" i="6"/>
  <c r="AB433" i="6"/>
  <c r="CI433" i="6"/>
  <c r="AL433" i="6"/>
  <c r="DQ433" i="6"/>
  <c r="DD433" i="6"/>
  <c r="CU433" i="6"/>
  <c r="BN433" i="6"/>
  <c r="BA433" i="6"/>
  <c r="G433" i="6"/>
  <c r="DG433" i="6"/>
  <c r="BJ433" i="6"/>
  <c r="AF433" i="6"/>
  <c r="DL433" i="6"/>
  <c r="AQ433" i="6"/>
  <c r="Y433" i="6"/>
  <c r="L433" i="6"/>
  <c r="DH433" i="6"/>
  <c r="BS433" i="6"/>
  <c r="U433" i="6"/>
  <c r="DA433" i="6"/>
  <c r="CN433" i="6"/>
  <c r="CE433" i="6"/>
  <c r="AX433" i="6"/>
  <c r="AK433" i="6"/>
  <c r="DP433" i="6"/>
  <c r="CQ433" i="6"/>
  <c r="AT433" i="6"/>
  <c r="P433" i="6"/>
  <c r="CV433" i="6"/>
  <c r="BO433" i="6"/>
  <c r="BC433" i="6"/>
  <c r="AC433" i="6"/>
  <c r="Z433" i="6"/>
  <c r="AG433" i="6"/>
  <c r="E433" i="6"/>
  <c r="I433" i="6"/>
  <c r="CK433" i="6"/>
  <c r="T433" i="6"/>
  <c r="CF433" i="6"/>
  <c r="DU433" i="6"/>
  <c r="CZ433" i="6"/>
  <c r="GY121" i="6"/>
  <c r="BX433" i="6"/>
  <c r="CB328" i="6"/>
  <c r="AJ328" i="6"/>
  <c r="DD328" i="6"/>
  <c r="BB368" i="6"/>
  <c r="DD453" i="6"/>
  <c r="CA453" i="6"/>
  <c r="AT453" i="6"/>
  <c r="P453" i="6"/>
  <c r="G453" i="6"/>
  <c r="DC453" i="6"/>
  <c r="CL453" i="6"/>
  <c r="BI453" i="6"/>
  <c r="AJ453" i="6"/>
  <c r="V453" i="6"/>
  <c r="DN453" i="6"/>
  <c r="CK453" i="6"/>
  <c r="AV453" i="6"/>
  <c r="R453" i="6"/>
  <c r="DM453" i="6"/>
  <c r="CN453" i="6"/>
  <c r="BK453" i="6"/>
  <c r="AC453" i="6"/>
  <c r="DP453" i="6"/>
  <c r="CM453" i="6"/>
  <c r="BV453" i="6"/>
  <c r="AS453" i="6"/>
  <c r="S453" i="6"/>
  <c r="F453" i="6"/>
  <c r="CX453" i="6"/>
  <c r="BU453" i="6"/>
  <c r="AE453" i="6"/>
  <c r="DJ453" i="6"/>
  <c r="CW453" i="6"/>
  <c r="BX453" i="6"/>
  <c r="AU453" i="6"/>
  <c r="M453" i="6"/>
  <c r="DI453" i="6"/>
  <c r="CZ453" i="6"/>
  <c r="BW453" i="6"/>
  <c r="BF453" i="6"/>
  <c r="AB453" i="6"/>
  <c r="DO453" i="6"/>
  <c r="CH453" i="6"/>
  <c r="BE453" i="6"/>
  <c r="O453" i="6"/>
  <c r="DK453" i="6"/>
  <c r="CT453" i="6"/>
  <c r="CG453" i="6"/>
  <c r="BH453" i="6"/>
  <c r="AD453" i="6"/>
  <c r="CS453" i="6"/>
  <c r="CJ453" i="6"/>
  <c r="BG453" i="6"/>
  <c r="AP453" i="6"/>
  <c r="L453" i="6"/>
  <c r="DL453" i="6"/>
  <c r="CY453" i="6"/>
  <c r="BR453" i="6"/>
  <c r="AO453" i="6"/>
  <c r="CU453" i="6"/>
  <c r="CD453" i="6"/>
  <c r="BQ453" i="6"/>
  <c r="AR453" i="6"/>
  <c r="N453" i="6"/>
  <c r="DF453" i="6"/>
  <c r="CC453" i="6"/>
  <c r="BT453" i="6"/>
  <c r="AQ453" i="6"/>
  <c r="Y453" i="6"/>
  <c r="DU453" i="6"/>
  <c r="CV453" i="6"/>
  <c r="CI453" i="6"/>
  <c r="BB453" i="6"/>
  <c r="X453" i="6"/>
  <c r="DH453" i="6"/>
  <c r="CE453" i="6"/>
  <c r="BN453" i="6"/>
  <c r="BA453" i="6"/>
  <c r="AA453" i="6"/>
  <c r="CP453" i="6"/>
  <c r="BM453" i="6"/>
  <c r="BD453" i="6"/>
  <c r="Z453" i="6"/>
  <c r="I453" i="6"/>
  <c r="DE453" i="6"/>
  <c r="CF453" i="6"/>
  <c r="BS453" i="6"/>
  <c r="AL453" i="6"/>
  <c r="H453" i="6"/>
  <c r="CR453" i="6"/>
  <c r="BO453" i="6"/>
  <c r="AX453" i="6"/>
  <c r="AK453" i="6"/>
  <c r="K453" i="6"/>
  <c r="DG453" i="6"/>
  <c r="BZ453" i="6"/>
  <c r="AW453" i="6"/>
  <c r="AN453" i="6"/>
  <c r="J453" i="6"/>
  <c r="DR453" i="6"/>
  <c r="CO453" i="6"/>
  <c r="BP453" i="6"/>
  <c r="BC453" i="6"/>
  <c r="U453" i="6"/>
  <c r="DQ453" i="6"/>
  <c r="CB453" i="6"/>
  <c r="AY453" i="6"/>
  <c r="AG453" i="6"/>
  <c r="T453" i="6"/>
  <c r="AF453" i="6"/>
  <c r="BL453" i="6"/>
  <c r="AZ453" i="6"/>
  <c r="DT453" i="6"/>
  <c r="W453" i="6"/>
  <c r="AI453" i="6"/>
  <c r="DS453" i="6"/>
  <c r="AM453" i="6"/>
  <c r="CQ453" i="6"/>
  <c r="Q453" i="6"/>
  <c r="DB453" i="6"/>
  <c r="E453" i="6"/>
  <c r="BJ453" i="6"/>
  <c r="DA453" i="6"/>
  <c r="D453" i="6"/>
  <c r="GW16" i="6"/>
  <c r="BS327" i="6" s="1"/>
  <c r="DH328" i="6"/>
  <c r="AQ328" i="6"/>
  <c r="BP328" i="6"/>
  <c r="CC328" i="6"/>
  <c r="Q328" i="6"/>
  <c r="BN368" i="6"/>
  <c r="BY453" i="6"/>
  <c r="BH328" i="6"/>
  <c r="CO328" i="6"/>
  <c r="CS328" i="6"/>
  <c r="V328" i="6"/>
  <c r="AG328" i="6"/>
  <c r="CV368" i="6"/>
  <c r="Z328" i="6"/>
  <c r="H328" i="6"/>
  <c r="CN328" i="6"/>
  <c r="DE328" i="6"/>
  <c r="G328" i="6"/>
  <c r="DS368" i="6"/>
  <c r="GW109" i="6"/>
  <c r="AX420" i="6" s="1"/>
  <c r="CF328" i="6"/>
  <c r="DQ328" i="6"/>
  <c r="AN328" i="6"/>
  <c r="GB141" i="6"/>
  <c r="DL328" i="6"/>
  <c r="I328" i="6"/>
  <c r="CJ368" i="6"/>
  <c r="CN368" i="6"/>
  <c r="DF368" i="6"/>
  <c r="CA433" i="6"/>
  <c r="HA141" i="6"/>
  <c r="AD328" i="6"/>
  <c r="E328" i="6"/>
  <c r="DR328" i="6"/>
  <c r="J328" i="6"/>
  <c r="DE368" i="6"/>
  <c r="CY368" i="6"/>
  <c r="DO322" i="6"/>
  <c r="CI322" i="6"/>
  <c r="BC322" i="6"/>
  <c r="V322" i="6"/>
  <c r="DB322" i="6"/>
  <c r="BV322" i="6"/>
  <c r="AP322" i="6"/>
  <c r="I322" i="6"/>
  <c r="DT322" i="6"/>
  <c r="BH322" i="6"/>
  <c r="DM322" i="6"/>
  <c r="CG322" i="6"/>
  <c r="BA322" i="6"/>
  <c r="T322" i="6"/>
  <c r="BT322" i="6"/>
  <c r="G322" i="6"/>
  <c r="D322" i="6"/>
  <c r="DK322" i="6"/>
  <c r="CE322" i="6"/>
  <c r="AY322" i="6"/>
  <c r="R322" i="6"/>
  <c r="CX322" i="6"/>
  <c r="BR322" i="6"/>
  <c r="AL322" i="6"/>
  <c r="E322" i="6"/>
  <c r="DL322" i="6"/>
  <c r="AZ322" i="6"/>
  <c r="DI322" i="6"/>
  <c r="CC322" i="6"/>
  <c r="AW322" i="6"/>
  <c r="P322" i="6"/>
  <c r="BL322" i="6"/>
  <c r="DG322" i="6"/>
  <c r="CA322" i="6"/>
  <c r="AU322" i="6"/>
  <c r="N322" i="6"/>
  <c r="CT322" i="6"/>
  <c r="BN322" i="6"/>
  <c r="AG322" i="6"/>
  <c r="DD322" i="6"/>
  <c r="AR322" i="6"/>
  <c r="DE322" i="6"/>
  <c r="BY322" i="6"/>
  <c r="AS322" i="6"/>
  <c r="L322" i="6"/>
  <c r="DP322" i="6"/>
  <c r="BD322" i="6"/>
  <c r="GO10" i="6"/>
  <c r="DC322" i="6"/>
  <c r="BW322" i="6"/>
  <c r="AQ322" i="6"/>
  <c r="J322" i="6"/>
  <c r="CP322" i="6"/>
  <c r="BJ322" i="6"/>
  <c r="AC322" i="6"/>
  <c r="CV322" i="6"/>
  <c r="AJ322" i="6"/>
  <c r="DA322" i="6"/>
  <c r="BU322" i="6"/>
  <c r="AO322" i="6"/>
  <c r="H322" i="6"/>
  <c r="DH322" i="6"/>
  <c r="AV322" i="6"/>
  <c r="FP10" i="6"/>
  <c r="CY322" i="6"/>
  <c r="BS322" i="6"/>
  <c r="AM322" i="6"/>
  <c r="F322" i="6"/>
  <c r="DR322" i="6"/>
  <c r="CL322" i="6"/>
  <c r="BF322" i="6"/>
  <c r="Y322" i="6"/>
  <c r="CN322" i="6"/>
  <c r="AA322" i="6"/>
  <c r="CW322" i="6"/>
  <c r="BQ322" i="6"/>
  <c r="AK322" i="6"/>
  <c r="CZ322" i="6"/>
  <c r="AN322" i="6"/>
  <c r="CU322" i="6"/>
  <c r="BO322" i="6"/>
  <c r="AI322" i="6"/>
  <c r="DN322" i="6"/>
  <c r="CH322" i="6"/>
  <c r="BB322" i="6"/>
  <c r="U322" i="6"/>
  <c r="CF322" i="6"/>
  <c r="S322" i="6"/>
  <c r="CS322" i="6"/>
  <c r="BM322" i="6"/>
  <c r="AF322" i="6"/>
  <c r="CR322" i="6"/>
  <c r="AE322" i="6"/>
  <c r="CQ322" i="6"/>
  <c r="BK322" i="6"/>
  <c r="AD322" i="6"/>
  <c r="DJ322" i="6"/>
  <c r="CD322" i="6"/>
  <c r="AX322" i="6"/>
  <c r="Q322" i="6"/>
  <c r="BX322" i="6"/>
  <c r="K322" i="6"/>
  <c r="DU322" i="6"/>
  <c r="CO322" i="6"/>
  <c r="BI322" i="6"/>
  <c r="AB322" i="6"/>
  <c r="CJ322" i="6"/>
  <c r="W322" i="6"/>
  <c r="DS322" i="6"/>
  <c r="CM322" i="6"/>
  <c r="BG322" i="6"/>
  <c r="Z322" i="6"/>
  <c r="DF322" i="6"/>
  <c r="BZ322" i="6"/>
  <c r="AT322" i="6"/>
  <c r="M322" i="6"/>
  <c r="BP322" i="6"/>
  <c r="DQ322" i="6"/>
  <c r="CK322" i="6"/>
  <c r="BE322" i="6"/>
  <c r="X322" i="6"/>
  <c r="CB322" i="6"/>
  <c r="O322" i="6"/>
  <c r="CQ413" i="6"/>
  <c r="BK413" i="6"/>
  <c r="AD413" i="6"/>
  <c r="CT413" i="6"/>
  <c r="BN413" i="6"/>
  <c r="CW413" i="6"/>
  <c r="BQ413" i="6"/>
  <c r="AK413" i="6"/>
  <c r="D413" i="6"/>
  <c r="DH413" i="6"/>
  <c r="CB413" i="6"/>
  <c r="AV413" i="6"/>
  <c r="O413" i="6"/>
  <c r="HG101" i="6"/>
  <c r="CO451" i="6"/>
  <c r="BL451" i="6"/>
  <c r="CM451" i="6"/>
  <c r="AG451" i="6"/>
  <c r="BF451" i="6"/>
  <c r="H451" i="6"/>
  <c r="DT451" i="6"/>
  <c r="V451" i="6"/>
  <c r="AC451" i="6"/>
  <c r="U451" i="6"/>
  <c r="DN451" i="6"/>
  <c r="BQ451" i="6"/>
  <c r="BD451" i="6"/>
  <c r="CE451" i="6"/>
  <c r="BY451" i="6"/>
  <c r="AV451" i="6"/>
  <c r="BW451" i="6"/>
  <c r="AP451" i="6"/>
  <c r="DQ451" i="6"/>
  <c r="DD451" i="6"/>
  <c r="F451" i="6"/>
  <c r="CX451" i="6"/>
  <c r="BA451" i="6"/>
  <c r="AN451" i="6"/>
  <c r="BO451" i="6"/>
  <c r="I451" i="6"/>
  <c r="AX451" i="6"/>
  <c r="DL451" i="6"/>
  <c r="N451" i="6"/>
  <c r="DF451" i="6"/>
  <c r="BI451" i="6"/>
  <c r="AE451" i="6"/>
  <c r="BG451" i="6"/>
  <c r="DA451" i="6"/>
  <c r="CN451" i="6"/>
  <c r="DO451" i="6"/>
  <c r="CH451" i="6"/>
  <c r="AK451" i="6"/>
  <c r="W451" i="6"/>
  <c r="AY451" i="6"/>
  <c r="DI451" i="6"/>
  <c r="CV451" i="6"/>
  <c r="CP451" i="6"/>
  <c r="AS451" i="6"/>
  <c r="O451" i="6"/>
  <c r="AQ451" i="6"/>
  <c r="CK451" i="6"/>
  <c r="BX451" i="6"/>
  <c r="CY451" i="6"/>
  <c r="BR451" i="6"/>
  <c r="T451" i="6"/>
  <c r="G451" i="6"/>
  <c r="AI451" i="6"/>
  <c r="CS451" i="6"/>
  <c r="CF451" i="6"/>
  <c r="DG451" i="6"/>
  <c r="DU451" i="6"/>
  <c r="CR451" i="6"/>
  <c r="DS451" i="6"/>
  <c r="CL451" i="6"/>
  <c r="AO451" i="6"/>
  <c r="AA451" i="6"/>
  <c r="BC451" i="6"/>
  <c r="CW451" i="6"/>
  <c r="CJ451" i="6"/>
  <c r="DK451" i="6"/>
  <c r="CT451" i="6"/>
  <c r="AW451" i="6"/>
  <c r="AJ451" i="6"/>
  <c r="BK451" i="6"/>
  <c r="DE451" i="6"/>
  <c r="CB451" i="6"/>
  <c r="DC451" i="6"/>
  <c r="BV451" i="6"/>
  <c r="X451" i="6"/>
  <c r="K451" i="6"/>
  <c r="AM451" i="6"/>
  <c r="CG451" i="6"/>
  <c r="BT451" i="6"/>
  <c r="CU451" i="6"/>
  <c r="CD451" i="6"/>
  <c r="AF451" i="6"/>
  <c r="S451" i="6"/>
  <c r="AU451" i="6"/>
  <c r="O421" i="6"/>
  <c r="CG421" i="6"/>
  <c r="U421" i="6"/>
  <c r="AY403" i="6"/>
  <c r="CB403" i="6"/>
  <c r="DE403" i="6"/>
  <c r="DR403" i="6"/>
  <c r="F403" i="6"/>
  <c r="AJ403" i="6"/>
  <c r="AW403" i="6"/>
  <c r="BZ403" i="6"/>
  <c r="DC403" i="6"/>
  <c r="DP403" i="6"/>
  <c r="T403" i="6"/>
  <c r="AG403" i="6"/>
  <c r="BK403" i="6"/>
  <c r="BX403" i="6"/>
  <c r="CK403" i="6"/>
  <c r="DN403" i="6"/>
  <c r="BM421" i="6"/>
  <c r="BO403" i="6"/>
  <c r="CR403" i="6"/>
  <c r="DU403" i="6"/>
  <c r="I403" i="6"/>
  <c r="V403" i="6"/>
  <c r="AZ403" i="6"/>
  <c r="BM403" i="6"/>
  <c r="CP403" i="6"/>
  <c r="DS403" i="6"/>
  <c r="G403" i="6"/>
  <c r="AK403" i="6"/>
  <c r="AX403" i="6"/>
  <c r="CA403" i="6"/>
  <c r="CN403" i="6"/>
  <c r="DA403" i="6"/>
  <c r="E403" i="6"/>
  <c r="AS421" i="6"/>
  <c r="DJ421" i="6"/>
  <c r="BS421" i="6"/>
  <c r="CE403" i="6"/>
  <c r="DH403" i="6"/>
  <c r="L403" i="6"/>
  <c r="Y403" i="6"/>
  <c r="AM403" i="6"/>
  <c r="BP403" i="6"/>
  <c r="CC403" i="6"/>
  <c r="DF403" i="6"/>
  <c r="J403" i="6"/>
  <c r="W403" i="6"/>
  <c r="BA403" i="6"/>
  <c r="BN403" i="6"/>
  <c r="CQ403" i="6"/>
  <c r="DD403" i="6"/>
  <c r="DQ403" i="6"/>
  <c r="U403" i="6"/>
  <c r="CP421" i="6"/>
  <c r="AI421" i="6"/>
  <c r="CU403" i="6"/>
  <c r="AB403" i="6"/>
  <c r="AP403" i="6"/>
  <c r="BC403" i="6"/>
  <c r="CF403" i="6"/>
  <c r="CS403" i="6"/>
  <c r="Z403" i="6"/>
  <c r="AN403" i="6"/>
  <c r="BQ403" i="6"/>
  <c r="CD403" i="6"/>
  <c r="DG403" i="6"/>
  <c r="DT403" i="6"/>
  <c r="H403" i="6"/>
  <c r="AL403" i="6"/>
  <c r="CL421" i="6"/>
  <c r="DK403" i="6"/>
  <c r="O403" i="6"/>
  <c r="AS403" i="6"/>
  <c r="BF403" i="6"/>
  <c r="BS403" i="6"/>
  <c r="CV403" i="6"/>
  <c r="DI403" i="6"/>
  <c r="M403" i="6"/>
  <c r="AQ403" i="6"/>
  <c r="BD403" i="6"/>
  <c r="CG403" i="6"/>
  <c r="CT403" i="6"/>
  <c r="K403" i="6"/>
  <c r="X403" i="6"/>
  <c r="BB403" i="6"/>
  <c r="BH421" i="6"/>
  <c r="AE403" i="6"/>
  <c r="BI403" i="6"/>
  <c r="BV403" i="6"/>
  <c r="CI403" i="6"/>
  <c r="DL403" i="6"/>
  <c r="AC403" i="6"/>
  <c r="BG403" i="6"/>
  <c r="BT403" i="6"/>
  <c r="CW403" i="6"/>
  <c r="DJ403" i="6"/>
  <c r="N403" i="6"/>
  <c r="AA403" i="6"/>
  <c r="AO403" i="6"/>
  <c r="BR403" i="6"/>
  <c r="DS421" i="6"/>
  <c r="BD421" i="6"/>
  <c r="R403" i="6"/>
  <c r="AV403" i="6"/>
  <c r="BY403" i="6"/>
  <c r="CL403" i="6"/>
  <c r="CY403" i="6"/>
  <c r="P403" i="6"/>
  <c r="AT403" i="6"/>
  <c r="BW403" i="6"/>
  <c r="CJ403" i="6"/>
  <c r="DM403" i="6"/>
  <c r="AD403" i="6"/>
  <c r="AR403" i="6"/>
  <c r="BE403" i="6"/>
  <c r="BK334" i="6"/>
  <c r="BT334" i="6"/>
  <c r="DM334" i="6"/>
  <c r="E334" i="6"/>
  <c r="AA334" i="6"/>
  <c r="AO334" i="6"/>
  <c r="BF334" i="6"/>
  <c r="AQ334" i="6"/>
  <c r="CV334" i="6"/>
  <c r="W334" i="6"/>
  <c r="CO334" i="6"/>
  <c r="DF334" i="6"/>
  <c r="CE334" i="6"/>
  <c r="DO334" i="6"/>
  <c r="P334" i="6"/>
  <c r="AG334" i="6"/>
  <c r="AI334" i="6"/>
  <c r="CQ334" i="6"/>
  <c r="CZ334" i="6"/>
  <c r="U334" i="6"/>
  <c r="BH334" i="6"/>
  <c r="BE334" i="6"/>
  <c r="BV334" i="6"/>
  <c r="DC334" i="6"/>
  <c r="D334" i="6"/>
  <c r="N334" i="6"/>
  <c r="BD334" i="6"/>
  <c r="DE334" i="6"/>
  <c r="HG22" i="6"/>
  <c r="K334" i="6"/>
  <c r="AF334" i="6"/>
  <c r="AX334" i="6"/>
  <c r="AZ334" i="6"/>
  <c r="BA334" i="6"/>
  <c r="BR334" i="6"/>
  <c r="AM334" i="6"/>
  <c r="AV334" i="6"/>
  <c r="DA334" i="6"/>
  <c r="DR334" i="6"/>
  <c r="BO334" i="6"/>
  <c r="DG334" i="6"/>
  <c r="AB334" i="6"/>
  <c r="AT334" i="6"/>
  <c r="BG334" i="6"/>
  <c r="DD334" i="6"/>
  <c r="CC334" i="6"/>
  <c r="CT334" i="6"/>
  <c r="J334" i="6"/>
  <c r="CF334" i="6"/>
  <c r="BQ334" i="6"/>
  <c r="CH334" i="6"/>
  <c r="BS334" i="6"/>
  <c r="CB334" i="6"/>
  <c r="DQ334" i="6"/>
  <c r="I334" i="6"/>
  <c r="GH22" i="6"/>
  <c r="AS334" i="6"/>
  <c r="BJ334" i="6"/>
  <c r="DK334" i="6"/>
  <c r="V334" i="6"/>
  <c r="AE334" i="6"/>
  <c r="CS334" i="6"/>
  <c r="AR309" i="6"/>
  <c r="AO309" i="6"/>
  <c r="AP309" i="6"/>
  <c r="AQ309" i="6"/>
  <c r="AM309" i="6"/>
  <c r="BC421" i="6"/>
  <c r="AE421" i="6"/>
  <c r="BI421" i="6"/>
  <c r="DB421" i="6"/>
  <c r="J421" i="6"/>
  <c r="AZ421" i="6"/>
  <c r="CC421" i="6"/>
  <c r="DF421" i="6"/>
  <c r="N421" i="6"/>
  <c r="BT421" i="6"/>
  <c r="CW421" i="6"/>
  <c r="AY421" i="6"/>
  <c r="BX421" i="6"/>
  <c r="DQ421" i="6"/>
  <c r="AL421" i="6"/>
  <c r="CI421" i="6"/>
  <c r="AV421" i="6"/>
  <c r="BY421" i="6"/>
  <c r="DR421" i="6"/>
  <c r="Z421" i="6"/>
  <c r="BP421" i="6"/>
  <c r="CS421" i="6"/>
  <c r="AD421" i="6"/>
  <c r="CJ421" i="6"/>
  <c r="DM421" i="6"/>
  <c r="Q421" i="6"/>
  <c r="BO421" i="6"/>
  <c r="CN421" i="6"/>
  <c r="H421" i="6"/>
  <c r="BB421" i="6"/>
  <c r="CY421" i="6"/>
  <c r="BL421" i="6"/>
  <c r="CO421" i="6"/>
  <c r="I421" i="6"/>
  <c r="AQ421" i="6"/>
  <c r="CF421" i="6"/>
  <c r="DI421" i="6"/>
  <c r="M421" i="6"/>
  <c r="AU421" i="6"/>
  <c r="CZ421" i="6"/>
  <c r="D421" i="6"/>
  <c r="AG421" i="6"/>
  <c r="CE421" i="6"/>
  <c r="DD421" i="6"/>
  <c r="X421" i="6"/>
  <c r="BR421" i="6"/>
  <c r="DO421" i="6"/>
  <c r="CB421" i="6"/>
  <c r="DE421" i="6"/>
  <c r="Y421" i="6"/>
  <c r="BG421" i="6"/>
  <c r="CV421" i="6"/>
  <c r="AC421" i="6"/>
  <c r="BK421" i="6"/>
  <c r="DP421" i="6"/>
  <c r="T421" i="6"/>
  <c r="AX421" i="6"/>
  <c r="CU421" i="6"/>
  <c r="DT421" i="6"/>
  <c r="AO421" i="6"/>
  <c r="CH421" i="6"/>
  <c r="F421" i="6"/>
  <c r="CR421" i="6"/>
  <c r="DU421" i="6"/>
  <c r="AP421" i="6"/>
  <c r="BW421" i="6"/>
  <c r="DL421" i="6"/>
  <c r="P421" i="6"/>
  <c r="AT421" i="6"/>
  <c r="CA421" i="6"/>
  <c r="G421" i="6"/>
  <c r="AK421" i="6"/>
  <c r="BN421" i="6"/>
  <c r="DK421" i="6"/>
  <c r="K421" i="6"/>
  <c r="BE421" i="6"/>
  <c r="CX421" i="6"/>
  <c r="V421" i="6"/>
  <c r="GO109" i="6"/>
  <c r="DJ420" i="6" s="1"/>
  <c r="DH421" i="6"/>
  <c r="L421" i="6"/>
  <c r="BF421" i="6"/>
  <c r="CM421" i="6"/>
  <c r="AF421" i="6"/>
  <c r="BJ421" i="6"/>
  <c r="CQ421" i="6"/>
  <c r="W421" i="6"/>
  <c r="BA421" i="6"/>
  <c r="CD421" i="6"/>
  <c r="AA421" i="6"/>
  <c r="BU421" i="6"/>
  <c r="DN421" i="6"/>
  <c r="AM421" i="6"/>
  <c r="AB421" i="6"/>
  <c r="BV421" i="6"/>
  <c r="DC421" i="6"/>
  <c r="S421" i="6"/>
  <c r="AW421" i="6"/>
  <c r="BZ421" i="6"/>
  <c r="DG421" i="6"/>
  <c r="AN421" i="6"/>
  <c r="BQ421" i="6"/>
  <c r="CT421" i="6"/>
  <c r="R421" i="6"/>
  <c r="AR421" i="6"/>
  <c r="CK421" i="6"/>
  <c r="E421" i="6"/>
  <c r="BH309" i="6"/>
  <c r="BJ309" i="6"/>
  <c r="BG309" i="6"/>
  <c r="BF309" i="6"/>
  <c r="BI309" i="6"/>
  <c r="E309" i="6"/>
  <c r="H309" i="6"/>
  <c r="BQ309" i="6"/>
  <c r="AC309" i="6"/>
  <c r="F309" i="6"/>
  <c r="BE309" i="6"/>
  <c r="G309" i="6"/>
  <c r="D309" i="6"/>
  <c r="BV99" i="6"/>
  <c r="I99" i="6"/>
  <c r="BQ99" i="6"/>
  <c r="D99" i="6"/>
  <c r="BL99" i="6"/>
  <c r="DO99" i="6"/>
  <c r="BC99" i="6"/>
  <c r="DN99" i="6"/>
  <c r="BB99" i="6"/>
  <c r="DI99" i="6"/>
  <c r="AW99" i="6"/>
  <c r="DD99" i="6"/>
  <c r="AR99" i="6"/>
  <c r="CU99" i="6"/>
  <c r="AI99" i="6"/>
  <c r="CD99" i="6"/>
  <c r="Q99" i="6"/>
  <c r="BY99" i="6"/>
  <c r="L99" i="6"/>
  <c r="BT99" i="6"/>
  <c r="G99" i="6"/>
  <c r="BK99" i="6"/>
  <c r="DF99" i="6"/>
  <c r="AT99" i="6"/>
  <c r="DA99" i="6"/>
  <c r="AO99" i="6"/>
  <c r="CV99" i="6"/>
  <c r="AJ99" i="6"/>
  <c r="CM99" i="6"/>
  <c r="Z99" i="6"/>
  <c r="DR99" i="6"/>
  <c r="BF99" i="6"/>
  <c r="DM99" i="6"/>
  <c r="BA99" i="6"/>
  <c r="DH99" i="6"/>
  <c r="AV99" i="6"/>
  <c r="CY99" i="6"/>
  <c r="AM99" i="6"/>
  <c r="CX99" i="6"/>
  <c r="AL99" i="6"/>
  <c r="CS99" i="6"/>
  <c r="AF99" i="6"/>
  <c r="CN99" i="6"/>
  <c r="AA99" i="6"/>
  <c r="CE99" i="6"/>
  <c r="R99" i="6"/>
  <c r="BN99" i="6"/>
  <c r="DU99" i="6"/>
  <c r="BI99" i="6"/>
  <c r="DP99" i="6"/>
  <c r="BD99" i="6"/>
  <c r="DG99" i="6"/>
  <c r="AU99" i="6"/>
  <c r="CP99" i="6"/>
  <c r="AC99" i="6"/>
  <c r="CK99" i="6"/>
  <c r="X99" i="6"/>
  <c r="CF99" i="6"/>
  <c r="S99" i="6"/>
  <c r="BW99" i="6"/>
  <c r="J99" i="6"/>
  <c r="DB99" i="6"/>
  <c r="AP99" i="6"/>
  <c r="CW99" i="6"/>
  <c r="AK99" i="6"/>
  <c r="CR99" i="6"/>
  <c r="AE99" i="6"/>
  <c r="CI99" i="6"/>
  <c r="V99" i="6"/>
  <c r="CH99" i="6"/>
  <c r="U99" i="6"/>
  <c r="CC99" i="6"/>
  <c r="P99" i="6"/>
  <c r="BX99" i="6"/>
  <c r="K99" i="6"/>
  <c r="BO99" i="6"/>
  <c r="DJ99" i="6"/>
  <c r="AX99" i="6"/>
  <c r="DE99" i="6"/>
  <c r="AS99" i="6"/>
  <c r="CZ99" i="6"/>
  <c r="AN99" i="6"/>
  <c r="CQ99" i="6"/>
  <c r="AD99" i="6"/>
  <c r="BZ99" i="6"/>
  <c r="M99" i="6"/>
  <c r="BU99" i="6"/>
  <c r="H99" i="6"/>
  <c r="BP99" i="6"/>
  <c r="DS99" i="6"/>
  <c r="BG99" i="6"/>
  <c r="CL99" i="6"/>
  <c r="Y99" i="6"/>
  <c r="CG99" i="6"/>
  <c r="T99" i="6"/>
  <c r="CB99" i="6"/>
  <c r="O99" i="6"/>
  <c r="BS99" i="6"/>
  <c r="F99" i="6"/>
  <c r="BR99" i="6"/>
  <c r="E99" i="6"/>
  <c r="BM99" i="6"/>
  <c r="DT99" i="6"/>
  <c r="BH99" i="6"/>
  <c r="DK99" i="6"/>
  <c r="AY99" i="6"/>
  <c r="CT99" i="6"/>
  <c r="AG99" i="6"/>
  <c r="CO99" i="6"/>
  <c r="AB99" i="6"/>
  <c r="CJ99" i="6"/>
  <c r="W99" i="6"/>
  <c r="CA99" i="6"/>
  <c r="N99" i="6"/>
  <c r="BJ99" i="6"/>
  <c r="DQ99" i="6"/>
  <c r="BE99" i="6"/>
  <c r="DL99" i="6"/>
  <c r="AZ99" i="6"/>
  <c r="DC99" i="6"/>
  <c r="AQ99" i="6"/>
  <c r="CB309" i="6"/>
  <c r="CC309" i="6"/>
  <c r="DU93" i="6"/>
  <c r="DG93" i="6"/>
  <c r="CK93" i="6"/>
  <c r="BW93" i="6"/>
  <c r="BQ93" i="6"/>
  <c r="BC93" i="6"/>
  <c r="AW93" i="6"/>
  <c r="AI93" i="6"/>
  <c r="AS93" i="6"/>
  <c r="AD93" i="6"/>
  <c r="H93" i="6"/>
  <c r="DR93" i="6"/>
  <c r="DH93" i="6"/>
  <c r="CX93" i="6"/>
  <c r="CN93" i="6"/>
  <c r="CT93" i="6"/>
  <c r="CJ93" i="6"/>
  <c r="BJ93" i="6"/>
  <c r="AZ93" i="6"/>
  <c r="AP93" i="6"/>
  <c r="AE93" i="6"/>
  <c r="U93" i="6"/>
  <c r="K93" i="6"/>
  <c r="BY93" i="6"/>
  <c r="BK93" i="6"/>
  <c r="AO93" i="6"/>
  <c r="Z93" i="6"/>
  <c r="T93" i="6"/>
  <c r="F93" i="6"/>
  <c r="DT93" i="6"/>
  <c r="BI93" i="6"/>
  <c r="AU93" i="6"/>
  <c r="X93" i="6"/>
  <c r="J93" i="6"/>
  <c r="D93" i="6"/>
  <c r="DN93" i="6"/>
  <c r="DD93" i="6"/>
  <c r="DJ93" i="6"/>
  <c r="CZ93" i="6"/>
  <c r="BZ93" i="6"/>
  <c r="BP93" i="6"/>
  <c r="BF93" i="6"/>
  <c r="AV93" i="6"/>
  <c r="AL93" i="6"/>
  <c r="AA93" i="6"/>
  <c r="AG93" i="6"/>
  <c r="W93" i="6"/>
  <c r="DQ93" i="6"/>
  <c r="DC93" i="6"/>
  <c r="CW93" i="6"/>
  <c r="CI93" i="6"/>
  <c r="CC93" i="6"/>
  <c r="BO93" i="6"/>
  <c r="L93" i="6"/>
  <c r="DF93" i="6"/>
  <c r="CV93" i="6"/>
  <c r="CL93" i="6"/>
  <c r="CB93" i="6"/>
  <c r="BR93" i="6"/>
  <c r="BH93" i="6"/>
  <c r="DP93" i="6"/>
  <c r="CP93" i="6"/>
  <c r="CF93" i="6"/>
  <c r="BV93" i="6"/>
  <c r="BL93" i="6"/>
  <c r="BB93" i="6"/>
  <c r="AR93" i="6"/>
  <c r="AX93" i="6"/>
  <c r="AN93" i="6"/>
  <c r="M93" i="6"/>
  <c r="DS93" i="6"/>
  <c r="DM93" i="6"/>
  <c r="CY93" i="6"/>
  <c r="CS93" i="6"/>
  <c r="CE93" i="6"/>
  <c r="CO93" i="6"/>
  <c r="CA93" i="6"/>
  <c r="BE93" i="6"/>
  <c r="AQ93" i="6"/>
  <c r="AK93" i="6"/>
  <c r="V93" i="6"/>
  <c r="P93" i="6"/>
  <c r="CD93" i="6"/>
  <c r="BT93" i="6"/>
  <c r="AT93" i="6"/>
  <c r="AJ93" i="6"/>
  <c r="Y93" i="6"/>
  <c r="O93" i="6"/>
  <c r="E93" i="6"/>
  <c r="DK93" i="6"/>
  <c r="BN93" i="6"/>
  <c r="BD93" i="6"/>
  <c r="AC93" i="6"/>
  <c r="S93" i="6"/>
  <c r="I93" i="6"/>
  <c r="DO93" i="6"/>
  <c r="DI93" i="6"/>
  <c r="CU93" i="6"/>
  <c r="DE93" i="6"/>
  <c r="CQ93" i="6"/>
  <c r="BU93" i="6"/>
  <c r="BG93" i="6"/>
  <c r="BA93" i="6"/>
  <c r="AM93" i="6"/>
  <c r="AF93" i="6"/>
  <c r="R93" i="6"/>
  <c r="AB93" i="6"/>
  <c r="N93" i="6"/>
  <c r="DL93" i="6"/>
  <c r="DB93" i="6"/>
  <c r="CR93" i="6"/>
  <c r="CH93" i="6"/>
  <c r="BX93" i="6"/>
  <c r="Q93" i="6"/>
  <c r="G93" i="6"/>
  <c r="DA93" i="6"/>
  <c r="CM93" i="6"/>
  <c r="CG93" i="6"/>
  <c r="BS93" i="6"/>
  <c r="BM93" i="6"/>
  <c r="AY93" i="6"/>
  <c r="BT125" i="6"/>
  <c r="G125" i="6"/>
  <c r="BK125" i="6"/>
  <c r="DN125" i="6"/>
  <c r="BB125" i="6"/>
  <c r="DI125" i="6"/>
  <c r="AW125" i="6"/>
  <c r="CV125" i="6"/>
  <c r="AJ125" i="6"/>
  <c r="CM125" i="6"/>
  <c r="Z125" i="6"/>
  <c r="CD125" i="6"/>
  <c r="Q125" i="6"/>
  <c r="BY125" i="6"/>
  <c r="L125" i="6"/>
  <c r="BL125" i="6"/>
  <c r="DO125" i="6"/>
  <c r="BC125" i="6"/>
  <c r="DF125" i="6"/>
  <c r="AT125" i="6"/>
  <c r="DA125" i="6"/>
  <c r="AO125" i="6"/>
  <c r="DD125" i="6"/>
  <c r="AR125" i="6"/>
  <c r="CU125" i="6"/>
  <c r="AI125" i="6"/>
  <c r="CL125" i="6"/>
  <c r="Y125" i="6"/>
  <c r="CG125" i="6"/>
  <c r="T125" i="6"/>
  <c r="DP125" i="6"/>
  <c r="BD125" i="6"/>
  <c r="DG125" i="6"/>
  <c r="AU125" i="6"/>
  <c r="CX125" i="6"/>
  <c r="AL125" i="6"/>
  <c r="CS125" i="6"/>
  <c r="AF125" i="6"/>
  <c r="CF125" i="6"/>
  <c r="S125" i="6"/>
  <c r="BW125" i="6"/>
  <c r="J125" i="6"/>
  <c r="BN125" i="6"/>
  <c r="DU125" i="6"/>
  <c r="BI125" i="6"/>
  <c r="DH125" i="6"/>
  <c r="AV125" i="6"/>
  <c r="CY125" i="6"/>
  <c r="AM125" i="6"/>
  <c r="CP125" i="6"/>
  <c r="AC125" i="6"/>
  <c r="CK125" i="6"/>
  <c r="X125" i="6"/>
  <c r="CN125" i="6"/>
  <c r="AA125" i="6"/>
  <c r="CE125" i="6"/>
  <c r="R125" i="6"/>
  <c r="BV125" i="6"/>
  <c r="I125" i="6"/>
  <c r="BQ125" i="6"/>
  <c r="D125" i="6"/>
  <c r="CZ125" i="6"/>
  <c r="AN125" i="6"/>
  <c r="CQ125" i="6"/>
  <c r="AD125" i="6"/>
  <c r="CH125" i="6"/>
  <c r="U125" i="6"/>
  <c r="CC125" i="6"/>
  <c r="P125" i="6"/>
  <c r="BP125" i="6"/>
  <c r="DS125" i="6"/>
  <c r="BG125" i="6"/>
  <c r="DJ125" i="6"/>
  <c r="AX125" i="6"/>
  <c r="DE125" i="6"/>
  <c r="AS125" i="6"/>
  <c r="CR125" i="6"/>
  <c r="AE125" i="6"/>
  <c r="CI125" i="6"/>
  <c r="V125" i="6"/>
  <c r="BZ125" i="6"/>
  <c r="M125" i="6"/>
  <c r="BU125" i="6"/>
  <c r="H125" i="6"/>
  <c r="BX125" i="6"/>
  <c r="K125" i="6"/>
  <c r="BO125" i="6"/>
  <c r="DR125" i="6"/>
  <c r="BF125" i="6"/>
  <c r="DM125" i="6"/>
  <c r="BA125" i="6"/>
  <c r="CJ125" i="6"/>
  <c r="W125" i="6"/>
  <c r="CA125" i="6"/>
  <c r="N125" i="6"/>
  <c r="BR125" i="6"/>
  <c r="E125" i="6"/>
  <c r="BM125" i="6"/>
  <c r="DL125" i="6"/>
  <c r="AZ125" i="6"/>
  <c r="DC125" i="6"/>
  <c r="AQ125" i="6"/>
  <c r="CT125" i="6"/>
  <c r="AG125" i="6"/>
  <c r="CO125" i="6"/>
  <c r="AB125" i="6"/>
  <c r="CB125" i="6"/>
  <c r="O125" i="6"/>
  <c r="BS125" i="6"/>
  <c r="F125" i="6"/>
  <c r="BJ125" i="6"/>
  <c r="DQ125" i="6"/>
  <c r="BE125" i="6"/>
  <c r="DT125" i="6"/>
  <c r="BH125" i="6"/>
  <c r="DK125" i="6"/>
  <c r="AY125" i="6"/>
  <c r="DB125" i="6"/>
  <c r="AP125" i="6"/>
  <c r="CW125" i="6"/>
  <c r="AK125" i="6"/>
  <c r="DH129" i="6"/>
  <c r="AV129" i="6"/>
  <c r="CY129" i="6"/>
  <c r="AM129" i="6"/>
  <c r="CP129" i="6"/>
  <c r="AC129" i="6"/>
  <c r="CK129" i="6"/>
  <c r="X129" i="6"/>
  <c r="CN129" i="6"/>
  <c r="AA129" i="6"/>
  <c r="CE129" i="6"/>
  <c r="R129" i="6"/>
  <c r="BV129" i="6"/>
  <c r="I129" i="6"/>
  <c r="BQ129" i="6"/>
  <c r="D129" i="6"/>
  <c r="BT129" i="6"/>
  <c r="G129" i="6"/>
  <c r="BK129" i="6"/>
  <c r="DN129" i="6"/>
  <c r="BB129" i="6"/>
  <c r="DI129" i="6"/>
  <c r="AW129" i="6"/>
  <c r="CV129" i="6"/>
  <c r="AJ129" i="6"/>
  <c r="CM129" i="6"/>
  <c r="Z129" i="6"/>
  <c r="CD129" i="6"/>
  <c r="Q129" i="6"/>
  <c r="BY129" i="6"/>
  <c r="L129" i="6"/>
  <c r="CR129" i="6"/>
  <c r="AE129" i="6"/>
  <c r="CI129" i="6"/>
  <c r="V129" i="6"/>
  <c r="BZ129" i="6"/>
  <c r="M129" i="6"/>
  <c r="BU129" i="6"/>
  <c r="H129" i="6"/>
  <c r="BX129" i="6"/>
  <c r="K129" i="6"/>
  <c r="BO129" i="6"/>
  <c r="DR129" i="6"/>
  <c r="BF129" i="6"/>
  <c r="DM129" i="6"/>
  <c r="BA129" i="6"/>
  <c r="DP129" i="6"/>
  <c r="BD129" i="6"/>
  <c r="DG129" i="6"/>
  <c r="AU129" i="6"/>
  <c r="CX129" i="6"/>
  <c r="AL129" i="6"/>
  <c r="CS129" i="6"/>
  <c r="AF129" i="6"/>
  <c r="CF129" i="6"/>
  <c r="S129" i="6"/>
  <c r="BW129" i="6"/>
  <c r="J129" i="6"/>
  <c r="BN129" i="6"/>
  <c r="DU129" i="6"/>
  <c r="BI129" i="6"/>
  <c r="CB129" i="6"/>
  <c r="O129" i="6"/>
  <c r="BS129" i="6"/>
  <c r="F129" i="6"/>
  <c r="BJ129" i="6"/>
  <c r="DQ129" i="6"/>
  <c r="BE129" i="6"/>
  <c r="DT129" i="6"/>
  <c r="BH129" i="6"/>
  <c r="DK129" i="6"/>
  <c r="AY129" i="6"/>
  <c r="DB129" i="6"/>
  <c r="AP129" i="6"/>
  <c r="CW129" i="6"/>
  <c r="AK129" i="6"/>
  <c r="CZ129" i="6"/>
  <c r="AN129" i="6"/>
  <c r="CQ129" i="6"/>
  <c r="AD129" i="6"/>
  <c r="CH129" i="6"/>
  <c r="U129" i="6"/>
  <c r="CC129" i="6"/>
  <c r="P129" i="6"/>
  <c r="BP129" i="6"/>
  <c r="DS129" i="6"/>
  <c r="BG129" i="6"/>
  <c r="DJ129" i="6"/>
  <c r="AX129" i="6"/>
  <c r="DE129" i="6"/>
  <c r="AS129" i="6"/>
  <c r="BL129" i="6"/>
  <c r="DO129" i="6"/>
  <c r="BC129" i="6"/>
  <c r="DF129" i="6"/>
  <c r="AT129" i="6"/>
  <c r="DA129" i="6"/>
  <c r="AO129" i="6"/>
  <c r="DD129" i="6"/>
  <c r="AR129" i="6"/>
  <c r="CU129" i="6"/>
  <c r="AI129" i="6"/>
  <c r="CL129" i="6"/>
  <c r="Y129" i="6"/>
  <c r="CG129" i="6"/>
  <c r="T129" i="6"/>
  <c r="CJ129" i="6"/>
  <c r="W129" i="6"/>
  <c r="CA129" i="6"/>
  <c r="N129" i="6"/>
  <c r="BR129" i="6"/>
  <c r="E129" i="6"/>
  <c r="BM129" i="6"/>
  <c r="DL129" i="6"/>
  <c r="AZ129" i="6"/>
  <c r="DC129" i="6"/>
  <c r="AQ129" i="6"/>
  <c r="CT129" i="6"/>
  <c r="AG129" i="6"/>
  <c r="CO129" i="6"/>
  <c r="AB129" i="6"/>
  <c r="BA89" i="6"/>
  <c r="DH89" i="6"/>
  <c r="R89" i="6"/>
  <c r="BN89" i="6"/>
  <c r="CF89" i="6"/>
  <c r="S89" i="6"/>
  <c r="CH89" i="6"/>
  <c r="U89" i="6"/>
  <c r="AN89" i="6"/>
  <c r="CQ89" i="6"/>
  <c r="CG89" i="6"/>
  <c r="T89" i="6"/>
  <c r="AY89" i="6"/>
  <c r="CT89" i="6"/>
  <c r="AB89" i="6"/>
  <c r="N89" i="6"/>
  <c r="DL89" i="6"/>
  <c r="AZ89" i="6"/>
  <c r="BB89" i="6"/>
  <c r="DI89" i="6"/>
  <c r="L89" i="6"/>
  <c r="G89" i="6"/>
  <c r="BK89" i="6"/>
  <c r="CX107" i="6"/>
  <c r="AL107" i="6"/>
  <c r="CS107" i="6"/>
  <c r="AF107" i="6"/>
  <c r="CN107" i="6"/>
  <c r="AA107" i="6"/>
  <c r="CE107" i="6"/>
  <c r="R107" i="6"/>
  <c r="BN107" i="6"/>
  <c r="DU107" i="6"/>
  <c r="BI107" i="6"/>
  <c r="DP107" i="6"/>
  <c r="BD107" i="6"/>
  <c r="DG107" i="6"/>
  <c r="AU107" i="6"/>
  <c r="CP107" i="6"/>
  <c r="AC107" i="6"/>
  <c r="CK107" i="6"/>
  <c r="X107" i="6"/>
  <c r="CF107" i="6"/>
  <c r="S107" i="6"/>
  <c r="BW107" i="6"/>
  <c r="J107" i="6"/>
  <c r="BV107" i="6"/>
  <c r="I107" i="6"/>
  <c r="BQ107" i="6"/>
  <c r="D107" i="6"/>
  <c r="BL107" i="6"/>
  <c r="DO107" i="6"/>
  <c r="BC107" i="6"/>
  <c r="CH107" i="6"/>
  <c r="U107" i="6"/>
  <c r="CC107" i="6"/>
  <c r="P107" i="6"/>
  <c r="BX107" i="6"/>
  <c r="K107" i="6"/>
  <c r="BO107" i="6"/>
  <c r="DJ107" i="6"/>
  <c r="AX107" i="6"/>
  <c r="DE107" i="6"/>
  <c r="AS107" i="6"/>
  <c r="CZ107" i="6"/>
  <c r="AN107" i="6"/>
  <c r="CQ107" i="6"/>
  <c r="AD107" i="6"/>
  <c r="BZ107" i="6"/>
  <c r="M107" i="6"/>
  <c r="BU107" i="6"/>
  <c r="H107" i="6"/>
  <c r="BP107" i="6"/>
  <c r="DS107" i="6"/>
  <c r="BG107" i="6"/>
  <c r="DR107" i="6"/>
  <c r="BF107" i="6"/>
  <c r="DM107" i="6"/>
  <c r="BA107" i="6"/>
  <c r="DH107" i="6"/>
  <c r="AV107" i="6"/>
  <c r="CY107" i="6"/>
  <c r="AM107" i="6"/>
  <c r="BR107" i="6"/>
  <c r="E107" i="6"/>
  <c r="BM107" i="6"/>
  <c r="DT107" i="6"/>
  <c r="BH107" i="6"/>
  <c r="DK107" i="6"/>
  <c r="AY107" i="6"/>
  <c r="CT107" i="6"/>
  <c r="AG107" i="6"/>
  <c r="CO107" i="6"/>
  <c r="AB107" i="6"/>
  <c r="CJ107" i="6"/>
  <c r="W107" i="6"/>
  <c r="CA107" i="6"/>
  <c r="N107" i="6"/>
  <c r="BJ107" i="6"/>
  <c r="DQ107" i="6"/>
  <c r="BE107" i="6"/>
  <c r="DL107" i="6"/>
  <c r="AZ107" i="6"/>
  <c r="DC107" i="6"/>
  <c r="AQ107" i="6"/>
  <c r="DB107" i="6"/>
  <c r="AP107" i="6"/>
  <c r="CW107" i="6"/>
  <c r="AK107" i="6"/>
  <c r="CR107" i="6"/>
  <c r="AE107" i="6"/>
  <c r="CI107" i="6"/>
  <c r="V107" i="6"/>
  <c r="DN107" i="6"/>
  <c r="BB107" i="6"/>
  <c r="DI107" i="6"/>
  <c r="AW107" i="6"/>
  <c r="DD107" i="6"/>
  <c r="AR107" i="6"/>
  <c r="CU107" i="6"/>
  <c r="AI107" i="6"/>
  <c r="CD107" i="6"/>
  <c r="Q107" i="6"/>
  <c r="BY107" i="6"/>
  <c r="L107" i="6"/>
  <c r="BT107" i="6"/>
  <c r="G107" i="6"/>
  <c r="BK107" i="6"/>
  <c r="DF107" i="6"/>
  <c r="AT107" i="6"/>
  <c r="DA107" i="6"/>
  <c r="AO107" i="6"/>
  <c r="CV107" i="6"/>
  <c r="AJ107" i="6"/>
  <c r="CM107" i="6"/>
  <c r="Z107" i="6"/>
  <c r="CL107" i="6"/>
  <c r="Y107" i="6"/>
  <c r="CG107" i="6"/>
  <c r="T107" i="6"/>
  <c r="CB107" i="6"/>
  <c r="O107" i="6"/>
  <c r="BS107" i="6"/>
  <c r="F107" i="6"/>
  <c r="AR113" i="6"/>
  <c r="Y113" i="6"/>
  <c r="W113" i="6"/>
  <c r="E113" i="6"/>
  <c r="DC113" i="6"/>
  <c r="CO113" i="6"/>
  <c r="BS113" i="6"/>
  <c r="BE113" i="6"/>
  <c r="R113" i="6"/>
  <c r="D113" i="6"/>
  <c r="DN113" i="6"/>
  <c r="CV113" i="6"/>
  <c r="CD113" i="6"/>
  <c r="BL113" i="6"/>
  <c r="AT113" i="6"/>
  <c r="K113" i="6"/>
  <c r="DM113" i="6"/>
  <c r="DG113" i="6"/>
  <c r="CS113" i="6"/>
  <c r="BW113" i="6"/>
  <c r="BI113" i="6"/>
  <c r="AM113" i="6"/>
  <c r="X113" i="6"/>
  <c r="AY113" i="6"/>
  <c r="AK113" i="6"/>
  <c r="AD113" i="6"/>
  <c r="P113" i="6"/>
  <c r="DJ113" i="6"/>
  <c r="CR113" i="6"/>
  <c r="BZ113" i="6"/>
  <c r="CU113" i="6"/>
  <c r="CG113" i="6"/>
  <c r="CA113" i="6"/>
  <c r="BM113" i="6"/>
  <c r="AQ113" i="6"/>
  <c r="AB113" i="6"/>
  <c r="F113" i="6"/>
  <c r="CN113" i="6"/>
  <c r="BV113" i="6"/>
  <c r="BT113" i="6"/>
  <c r="BB113" i="6"/>
  <c r="AJ113" i="6"/>
  <c r="Q113" i="6"/>
  <c r="DO113" i="6"/>
  <c r="DA113" i="6"/>
  <c r="BO113" i="6"/>
  <c r="BA113" i="6"/>
  <c r="AU113" i="6"/>
  <c r="AF113" i="6"/>
  <c r="J113" i="6"/>
  <c r="DH113" i="6"/>
  <c r="CP113" i="6"/>
  <c r="DT113" i="6"/>
  <c r="DB113" i="6"/>
  <c r="CZ113" i="6"/>
  <c r="CH113" i="6"/>
  <c r="BP113" i="6"/>
  <c r="AX113" i="6"/>
  <c r="AE113" i="6"/>
  <c r="M113" i="6"/>
  <c r="AI113" i="6"/>
  <c r="T113" i="6"/>
  <c r="N113" i="6"/>
  <c r="DL113" i="6"/>
  <c r="CT113" i="6"/>
  <c r="CB113" i="6"/>
  <c r="BJ113" i="6"/>
  <c r="AA113" i="6"/>
  <c r="I113" i="6"/>
  <c r="G113" i="6"/>
  <c r="DI113" i="6"/>
  <c r="CM113" i="6"/>
  <c r="BY113" i="6"/>
  <c r="BC113" i="6"/>
  <c r="AO113" i="6"/>
  <c r="DR113" i="6"/>
  <c r="DP113" i="6"/>
  <c r="CX113" i="6"/>
  <c r="CF113" i="6"/>
  <c r="BN113" i="6"/>
  <c r="AV113" i="6"/>
  <c r="AC113" i="6"/>
  <c r="BH113" i="6"/>
  <c r="AP113" i="6"/>
  <c r="AN113" i="6"/>
  <c r="U113" i="6"/>
  <c r="DS113" i="6"/>
  <c r="DE113" i="6"/>
  <c r="CI113" i="6"/>
  <c r="BU113" i="6"/>
  <c r="DD113" i="6"/>
  <c r="CL113" i="6"/>
  <c r="CJ113" i="6"/>
  <c r="BR113" i="6"/>
  <c r="AZ113" i="6"/>
  <c r="AG113" i="6"/>
  <c r="O113" i="6"/>
  <c r="DQ113" i="6"/>
  <c r="CE113" i="6"/>
  <c r="BQ113" i="6"/>
  <c r="BK113" i="6"/>
  <c r="AW113" i="6"/>
  <c r="Z113" i="6"/>
  <c r="L113" i="6"/>
  <c r="DF113" i="6"/>
  <c r="BX113" i="6"/>
  <c r="BF113" i="6"/>
  <c r="BD113" i="6"/>
  <c r="AL113" i="6"/>
  <c r="S113" i="6"/>
  <c r="DU113" i="6"/>
  <c r="CY113" i="6"/>
  <c r="CK113" i="6"/>
  <c r="DK113" i="6"/>
  <c r="CW113" i="6"/>
  <c r="CQ113" i="6"/>
  <c r="CC113" i="6"/>
  <c r="BG113" i="6"/>
  <c r="AS113" i="6"/>
  <c r="V113" i="6"/>
  <c r="H113" i="6"/>
  <c r="DR95" i="6"/>
  <c r="DP95" i="6"/>
  <c r="CP95" i="6"/>
  <c r="AA95" i="6"/>
  <c r="AY95" i="6"/>
  <c r="BV95" i="6"/>
  <c r="I95" i="6"/>
  <c r="AK95" i="6"/>
  <c r="CX95" i="6"/>
  <c r="CV95" i="6"/>
  <c r="BT95" i="6"/>
  <c r="G95" i="6"/>
  <c r="AD95" i="6"/>
  <c r="BB95" i="6"/>
  <c r="CC95" i="6"/>
  <c r="P95" i="6"/>
  <c r="CO95" i="6"/>
  <c r="CU95" i="6"/>
  <c r="AJ95" i="6"/>
  <c r="BG95" i="6"/>
  <c r="CD95" i="6"/>
  <c r="Q95" i="6"/>
  <c r="AS95" i="6"/>
  <c r="DQ95" i="6"/>
  <c r="CN95" i="6"/>
  <c r="BL95" i="6"/>
  <c r="CI95" i="6"/>
  <c r="V95" i="6"/>
  <c r="AT95" i="6"/>
  <c r="BU95" i="6"/>
  <c r="H95" i="6"/>
  <c r="DB95" i="6"/>
  <c r="CZ95" i="6"/>
  <c r="BX95" i="6"/>
  <c r="K95" i="6"/>
  <c r="AI95" i="6"/>
  <c r="BF95" i="6"/>
  <c r="CG95" i="6"/>
  <c r="T95" i="6"/>
  <c r="DI95" i="6"/>
  <c r="DO95" i="6"/>
  <c r="BD95" i="6"/>
  <c r="CA95" i="6"/>
  <c r="N95" i="6"/>
  <c r="AL95" i="6"/>
  <c r="BM95" i="6"/>
  <c r="DJ95" i="6"/>
  <c r="DH95" i="6"/>
  <c r="CF95" i="6"/>
  <c r="S95" i="6"/>
  <c r="AQ95" i="6"/>
  <c r="BN95" i="6"/>
  <c r="CT95" i="6"/>
  <c r="AB95" i="6"/>
  <c r="DA95" i="6"/>
  <c r="DG95" i="6"/>
  <c r="AV95" i="6"/>
  <c r="BS95" i="6"/>
  <c r="F95" i="6"/>
  <c r="AC95" i="6"/>
  <c r="BE95" i="6"/>
  <c r="DM95" i="6"/>
  <c r="DS95" i="6"/>
  <c r="BH95" i="6"/>
  <c r="CE95" i="6"/>
  <c r="R95" i="6"/>
  <c r="AP95" i="6"/>
  <c r="BQ95" i="6"/>
  <c r="D95" i="6"/>
  <c r="CS95" i="6"/>
  <c r="CY95" i="6"/>
  <c r="AN95" i="6"/>
  <c r="BK95" i="6"/>
  <c r="CH95" i="6"/>
  <c r="U95" i="6"/>
  <c r="AW95" i="6"/>
  <c r="DU95" i="6"/>
  <c r="CR95" i="6"/>
  <c r="BP95" i="6"/>
  <c r="CM95" i="6"/>
  <c r="Z95" i="6"/>
  <c r="AX95" i="6"/>
  <c r="BY95" i="6"/>
  <c r="L95" i="6"/>
  <c r="DT95" i="6"/>
  <c r="CQ95" i="6"/>
  <c r="AE95" i="6"/>
  <c r="BC95" i="6"/>
  <c r="BZ95" i="6"/>
  <c r="M95" i="6"/>
  <c r="AO95" i="6"/>
  <c r="CW95" i="6"/>
  <c r="DC95" i="6"/>
  <c r="AR95" i="6"/>
  <c r="BO95" i="6"/>
  <c r="CL95" i="6"/>
  <c r="Y95" i="6"/>
  <c r="BA95" i="6"/>
  <c r="DN95" i="6"/>
  <c r="DL95" i="6"/>
  <c r="CJ95" i="6"/>
  <c r="W95" i="6"/>
  <c r="AU95" i="6"/>
  <c r="BR95" i="6"/>
  <c r="E95" i="6"/>
  <c r="AF95" i="6"/>
  <c r="DE95" i="6"/>
  <c r="DK95" i="6"/>
  <c r="AZ95" i="6"/>
  <c r="BW95" i="6"/>
  <c r="J95" i="6"/>
  <c r="AG95" i="6"/>
  <c r="BI95" i="6"/>
  <c r="DF95" i="6"/>
  <c r="DD95" i="6"/>
  <c r="CB95" i="6"/>
  <c r="O95" i="6"/>
  <c r="AM95" i="6"/>
  <c r="BJ95" i="6"/>
  <c r="CK95" i="6"/>
  <c r="X95" i="6"/>
  <c r="DP101" i="6"/>
  <c r="BD101" i="6"/>
  <c r="DG101" i="6"/>
  <c r="AU101" i="6"/>
  <c r="CX101" i="6"/>
  <c r="AL101" i="6"/>
  <c r="CS101" i="6"/>
  <c r="AF101" i="6"/>
  <c r="CF101" i="6"/>
  <c r="S101" i="6"/>
  <c r="BW101" i="6"/>
  <c r="J101" i="6"/>
  <c r="BN101" i="6"/>
  <c r="DU101" i="6"/>
  <c r="BI101" i="6"/>
  <c r="DH101" i="6"/>
  <c r="AV101" i="6"/>
  <c r="CY101" i="6"/>
  <c r="AM101" i="6"/>
  <c r="CP101" i="6"/>
  <c r="AC101" i="6"/>
  <c r="CK101" i="6"/>
  <c r="X101" i="6"/>
  <c r="CN101" i="6"/>
  <c r="AA101" i="6"/>
  <c r="CE101" i="6"/>
  <c r="R101" i="6"/>
  <c r="BV101" i="6"/>
  <c r="I101" i="6"/>
  <c r="BQ101" i="6"/>
  <c r="D101" i="6"/>
  <c r="CZ101" i="6"/>
  <c r="AN101" i="6"/>
  <c r="CQ101" i="6"/>
  <c r="AD101" i="6"/>
  <c r="CH101" i="6"/>
  <c r="U101" i="6"/>
  <c r="CC101" i="6"/>
  <c r="P101" i="6"/>
  <c r="BP101" i="6"/>
  <c r="DS101" i="6"/>
  <c r="BG101" i="6"/>
  <c r="DJ101" i="6"/>
  <c r="AX101" i="6"/>
  <c r="DE101" i="6"/>
  <c r="AS101" i="6"/>
  <c r="CR101" i="6"/>
  <c r="AE101" i="6"/>
  <c r="CI101" i="6"/>
  <c r="V101" i="6"/>
  <c r="BZ101" i="6"/>
  <c r="M101" i="6"/>
  <c r="BU101" i="6"/>
  <c r="H101" i="6"/>
  <c r="BX101" i="6"/>
  <c r="K101" i="6"/>
  <c r="BO101" i="6"/>
  <c r="DR101" i="6"/>
  <c r="BF101" i="6"/>
  <c r="DM101" i="6"/>
  <c r="BA101" i="6"/>
  <c r="CJ101" i="6"/>
  <c r="W101" i="6"/>
  <c r="CA101" i="6"/>
  <c r="N101" i="6"/>
  <c r="BR101" i="6"/>
  <c r="E101" i="6"/>
  <c r="BM101" i="6"/>
  <c r="DL101" i="6"/>
  <c r="AZ101" i="6"/>
  <c r="DC101" i="6"/>
  <c r="AQ101" i="6"/>
  <c r="CT101" i="6"/>
  <c r="AG101" i="6"/>
  <c r="CO101" i="6"/>
  <c r="AB101" i="6"/>
  <c r="CB101" i="6"/>
  <c r="O101" i="6"/>
  <c r="BS101" i="6"/>
  <c r="F101" i="6"/>
  <c r="BJ101" i="6"/>
  <c r="DQ101" i="6"/>
  <c r="BE101" i="6"/>
  <c r="DT101" i="6"/>
  <c r="BH101" i="6"/>
  <c r="DK101" i="6"/>
  <c r="AY101" i="6"/>
  <c r="DB101" i="6"/>
  <c r="AP101" i="6"/>
  <c r="CW101" i="6"/>
  <c r="AK101" i="6"/>
  <c r="BT101" i="6"/>
  <c r="G101" i="6"/>
  <c r="BK101" i="6"/>
  <c r="DN101" i="6"/>
  <c r="BB101" i="6"/>
  <c r="DI101" i="6"/>
  <c r="AW101" i="6"/>
  <c r="CV101" i="6"/>
  <c r="AJ101" i="6"/>
  <c r="CM101" i="6"/>
  <c r="Z101" i="6"/>
  <c r="CD101" i="6"/>
  <c r="Q101" i="6"/>
  <c r="BY101" i="6"/>
  <c r="L101" i="6"/>
  <c r="BL101" i="6"/>
  <c r="DO101" i="6"/>
  <c r="BC101" i="6"/>
  <c r="DF101" i="6"/>
  <c r="AT101" i="6"/>
  <c r="DA101" i="6"/>
  <c r="AO101" i="6"/>
  <c r="DD101" i="6"/>
  <c r="AR101" i="6"/>
  <c r="CU101" i="6"/>
  <c r="AI101" i="6"/>
  <c r="CL101" i="6"/>
  <c r="Y101" i="6"/>
  <c r="CG101" i="6"/>
  <c r="T101" i="6"/>
  <c r="DF103" i="6"/>
  <c r="CP103" i="6"/>
  <c r="BZ103" i="6"/>
  <c r="BJ103" i="6"/>
  <c r="AT103" i="6"/>
  <c r="AC103" i="6"/>
  <c r="M103" i="6"/>
  <c r="DQ103" i="6"/>
  <c r="DA103" i="6"/>
  <c r="CK103" i="6"/>
  <c r="BU103" i="6"/>
  <c r="BE103" i="6"/>
  <c r="AO103" i="6"/>
  <c r="X103" i="6"/>
  <c r="H103" i="6"/>
  <c r="DL103" i="6"/>
  <c r="CV103" i="6"/>
  <c r="CF103" i="6"/>
  <c r="BP103" i="6"/>
  <c r="AZ103" i="6"/>
  <c r="AJ103" i="6"/>
  <c r="S103" i="6"/>
  <c r="DS103" i="6"/>
  <c r="DC103" i="6"/>
  <c r="CM103" i="6"/>
  <c r="BW103" i="6"/>
  <c r="BG103" i="6"/>
  <c r="AQ103" i="6"/>
  <c r="Z103" i="6"/>
  <c r="J103" i="6"/>
  <c r="DR103" i="6"/>
  <c r="DB103" i="6"/>
  <c r="CL103" i="6"/>
  <c r="BV103" i="6"/>
  <c r="BF103" i="6"/>
  <c r="AP103" i="6"/>
  <c r="Y103" i="6"/>
  <c r="I103" i="6"/>
  <c r="DM103" i="6"/>
  <c r="CW103" i="6"/>
  <c r="CG103" i="6"/>
  <c r="BQ103" i="6"/>
  <c r="BA103" i="6"/>
  <c r="AK103" i="6"/>
  <c r="T103" i="6"/>
  <c r="D103" i="6"/>
  <c r="DH103" i="6"/>
  <c r="CR103" i="6"/>
  <c r="CB103" i="6"/>
  <c r="BL103" i="6"/>
  <c r="AV103" i="6"/>
  <c r="AE103" i="6"/>
  <c r="O103" i="6"/>
  <c r="DO103" i="6"/>
  <c r="CY103" i="6"/>
  <c r="CI103" i="6"/>
  <c r="BS103" i="6"/>
  <c r="BC103" i="6"/>
  <c r="AM103" i="6"/>
  <c r="V103" i="6"/>
  <c r="F103" i="6"/>
  <c r="DN103" i="6"/>
  <c r="CX103" i="6"/>
  <c r="CH103" i="6"/>
  <c r="BR103" i="6"/>
  <c r="BB103" i="6"/>
  <c r="AL103" i="6"/>
  <c r="U103" i="6"/>
  <c r="E103" i="6"/>
  <c r="DI103" i="6"/>
  <c r="CS103" i="6"/>
  <c r="CC103" i="6"/>
  <c r="BM103" i="6"/>
  <c r="AW103" i="6"/>
  <c r="AF103" i="6"/>
  <c r="P103" i="6"/>
  <c r="DT103" i="6"/>
  <c r="DD103" i="6"/>
  <c r="CN103" i="6"/>
  <c r="BX103" i="6"/>
  <c r="BH103" i="6"/>
  <c r="AR103" i="6"/>
  <c r="AA103" i="6"/>
  <c r="K103" i="6"/>
  <c r="DK103" i="6"/>
  <c r="CU103" i="6"/>
  <c r="CE103" i="6"/>
  <c r="BO103" i="6"/>
  <c r="AY103" i="6"/>
  <c r="AI103" i="6"/>
  <c r="R103" i="6"/>
  <c r="DJ103" i="6"/>
  <c r="CT103" i="6"/>
  <c r="CD103" i="6"/>
  <c r="BN103" i="6"/>
  <c r="AX103" i="6"/>
  <c r="AG103" i="6"/>
  <c r="Q103" i="6"/>
  <c r="DU103" i="6"/>
  <c r="DE103" i="6"/>
  <c r="CO103" i="6"/>
  <c r="BY103" i="6"/>
  <c r="BI103" i="6"/>
  <c r="AS103" i="6"/>
  <c r="AB103" i="6"/>
  <c r="L103" i="6"/>
  <c r="DP103" i="6"/>
  <c r="CZ103" i="6"/>
  <c r="CJ103" i="6"/>
  <c r="BT103" i="6"/>
  <c r="BD103" i="6"/>
  <c r="AN103" i="6"/>
  <c r="W103" i="6"/>
  <c r="G103" i="6"/>
  <c r="DG103" i="6"/>
  <c r="CQ103" i="6"/>
  <c r="CA103" i="6"/>
  <c r="BK103" i="6"/>
  <c r="AU103" i="6"/>
  <c r="AD103" i="6"/>
  <c r="N103" i="6"/>
  <c r="BP117" i="6"/>
  <c r="DS117" i="6"/>
  <c r="BG117" i="6"/>
  <c r="DJ117" i="6"/>
  <c r="AX117" i="6"/>
  <c r="DE117" i="6"/>
  <c r="AS117" i="6"/>
  <c r="CR117" i="6"/>
  <c r="AE117" i="6"/>
  <c r="CI117" i="6"/>
  <c r="V117" i="6"/>
  <c r="BZ117" i="6"/>
  <c r="M117" i="6"/>
  <c r="BU117" i="6"/>
  <c r="H117" i="6"/>
  <c r="BX117" i="6"/>
  <c r="K117" i="6"/>
  <c r="BO117" i="6"/>
  <c r="DR117" i="6"/>
  <c r="BF117" i="6"/>
  <c r="DM117" i="6"/>
  <c r="BA117" i="6"/>
  <c r="DP117" i="6"/>
  <c r="BD117" i="6"/>
  <c r="DG117" i="6"/>
  <c r="AU117" i="6"/>
  <c r="CX117" i="6"/>
  <c r="AL117" i="6"/>
  <c r="CS117" i="6"/>
  <c r="AF117" i="6"/>
  <c r="DL117" i="6"/>
  <c r="AZ117" i="6"/>
  <c r="DC117" i="6"/>
  <c r="AQ117" i="6"/>
  <c r="CT117" i="6"/>
  <c r="AG117" i="6"/>
  <c r="CO117" i="6"/>
  <c r="AB117" i="6"/>
  <c r="CB117" i="6"/>
  <c r="O117" i="6"/>
  <c r="BS117" i="6"/>
  <c r="F117" i="6"/>
  <c r="BJ117" i="6"/>
  <c r="DQ117" i="6"/>
  <c r="BE117" i="6"/>
  <c r="DT117" i="6"/>
  <c r="BH117" i="6"/>
  <c r="DK117" i="6"/>
  <c r="AY117" i="6"/>
  <c r="DB117" i="6"/>
  <c r="AP117" i="6"/>
  <c r="CW117" i="6"/>
  <c r="AK117" i="6"/>
  <c r="CZ117" i="6"/>
  <c r="AN117" i="6"/>
  <c r="CQ117" i="6"/>
  <c r="AD117" i="6"/>
  <c r="CH117" i="6"/>
  <c r="U117" i="6"/>
  <c r="CC117" i="6"/>
  <c r="P117" i="6"/>
  <c r="CV117" i="6"/>
  <c r="AJ117" i="6"/>
  <c r="CM117" i="6"/>
  <c r="Z117" i="6"/>
  <c r="CD117" i="6"/>
  <c r="Q117" i="6"/>
  <c r="BY117" i="6"/>
  <c r="L117" i="6"/>
  <c r="BL117" i="6"/>
  <c r="DO117" i="6"/>
  <c r="BC117" i="6"/>
  <c r="DF117" i="6"/>
  <c r="AT117" i="6"/>
  <c r="DA117" i="6"/>
  <c r="AO117" i="6"/>
  <c r="DD117" i="6"/>
  <c r="AR117" i="6"/>
  <c r="CU117" i="6"/>
  <c r="AI117" i="6"/>
  <c r="CL117" i="6"/>
  <c r="Y117" i="6"/>
  <c r="CG117" i="6"/>
  <c r="T117" i="6"/>
  <c r="CJ117" i="6"/>
  <c r="W117" i="6"/>
  <c r="CA117" i="6"/>
  <c r="N117" i="6"/>
  <c r="BR117" i="6"/>
  <c r="E117" i="6"/>
  <c r="BM117" i="6"/>
  <c r="CF117" i="6"/>
  <c r="S117" i="6"/>
  <c r="BW117" i="6"/>
  <c r="J117" i="6"/>
  <c r="BN117" i="6"/>
  <c r="DU117" i="6"/>
  <c r="BI117" i="6"/>
  <c r="DH117" i="6"/>
  <c r="AV117" i="6"/>
  <c r="CY117" i="6"/>
  <c r="AM117" i="6"/>
  <c r="CP117" i="6"/>
  <c r="AC117" i="6"/>
  <c r="CK117" i="6"/>
  <c r="X117" i="6"/>
  <c r="CN117" i="6"/>
  <c r="AA117" i="6"/>
  <c r="CE117" i="6"/>
  <c r="R117" i="6"/>
  <c r="BV117" i="6"/>
  <c r="I117" i="6"/>
  <c r="BQ117" i="6"/>
  <c r="D117" i="6"/>
  <c r="BT117" i="6"/>
  <c r="G117" i="6"/>
  <c r="BK117" i="6"/>
  <c r="DN117" i="6"/>
  <c r="BB117" i="6"/>
  <c r="DI117" i="6"/>
  <c r="AW117" i="6"/>
  <c r="AE109" i="6"/>
  <c r="M109" i="6"/>
  <c r="K109" i="6"/>
  <c r="DM109" i="6"/>
  <c r="DG109" i="6"/>
  <c r="CS109" i="6"/>
  <c r="BW109" i="6"/>
  <c r="BI109" i="6"/>
  <c r="F109" i="6"/>
  <c r="DT109" i="6"/>
  <c r="DB109" i="6"/>
  <c r="CZ109" i="6"/>
  <c r="CH109" i="6"/>
  <c r="BP109" i="6"/>
  <c r="AX109" i="6"/>
  <c r="DO109" i="6"/>
  <c r="DA109" i="6"/>
  <c r="CU109" i="6"/>
  <c r="CG109" i="6"/>
  <c r="CA109" i="6"/>
  <c r="BM109" i="6"/>
  <c r="AQ109" i="6"/>
  <c r="AB109" i="6"/>
  <c r="AM109" i="6"/>
  <c r="X109" i="6"/>
  <c r="R109" i="6"/>
  <c r="D109" i="6"/>
  <c r="DN109" i="6"/>
  <c r="CV109" i="6"/>
  <c r="CD109" i="6"/>
  <c r="CI109" i="6"/>
  <c r="BU109" i="6"/>
  <c r="BO109" i="6"/>
  <c r="BA109" i="6"/>
  <c r="AU109" i="6"/>
  <c r="AF109" i="6"/>
  <c r="J109" i="6"/>
  <c r="CB109" i="6"/>
  <c r="BJ109" i="6"/>
  <c r="BH109" i="6"/>
  <c r="AP109" i="6"/>
  <c r="AN109" i="6"/>
  <c r="U109" i="6"/>
  <c r="DS109" i="6"/>
  <c r="DE109" i="6"/>
  <c r="BC109" i="6"/>
  <c r="AO109" i="6"/>
  <c r="AI109" i="6"/>
  <c r="T109" i="6"/>
  <c r="N109" i="6"/>
  <c r="DL109" i="6"/>
  <c r="CT109" i="6"/>
  <c r="DH109" i="6"/>
  <c r="CP109" i="6"/>
  <c r="CN109" i="6"/>
  <c r="BV109" i="6"/>
  <c r="BT109" i="6"/>
  <c r="BB109" i="6"/>
  <c r="AJ109" i="6"/>
  <c r="Q109" i="6"/>
  <c r="V109" i="6"/>
  <c r="H109" i="6"/>
  <c r="DR109" i="6"/>
  <c r="DP109" i="6"/>
  <c r="CX109" i="6"/>
  <c r="CF109" i="6"/>
  <c r="BN109" i="6"/>
  <c r="O109" i="6"/>
  <c r="DQ109" i="6"/>
  <c r="DK109" i="6"/>
  <c r="CW109" i="6"/>
  <c r="CQ109" i="6"/>
  <c r="CC109" i="6"/>
  <c r="BG109" i="6"/>
  <c r="AS109" i="6"/>
  <c r="DF109" i="6"/>
  <c r="DD109" i="6"/>
  <c r="CL109" i="6"/>
  <c r="CJ109" i="6"/>
  <c r="BR109" i="6"/>
  <c r="AZ109" i="6"/>
  <c r="AG109" i="6"/>
  <c r="AV109" i="6"/>
  <c r="AC109" i="6"/>
  <c r="AA109" i="6"/>
  <c r="I109" i="6"/>
  <c r="G109" i="6"/>
  <c r="DI109" i="6"/>
  <c r="CM109" i="6"/>
  <c r="BY109" i="6"/>
  <c r="CR109" i="6"/>
  <c r="BZ109" i="6"/>
  <c r="BX109" i="6"/>
  <c r="BF109" i="6"/>
  <c r="BD109" i="6"/>
  <c r="AL109" i="6"/>
  <c r="S109" i="6"/>
  <c r="DU109" i="6"/>
  <c r="BS109" i="6"/>
  <c r="BE109" i="6"/>
  <c r="AY109" i="6"/>
  <c r="AK109" i="6"/>
  <c r="AD109" i="6"/>
  <c r="P109" i="6"/>
  <c r="DJ109" i="6"/>
  <c r="BL109" i="6"/>
  <c r="AT109" i="6"/>
  <c r="AR109" i="6"/>
  <c r="Y109" i="6"/>
  <c r="W109" i="6"/>
  <c r="E109" i="6"/>
  <c r="DC109" i="6"/>
  <c r="CO109" i="6"/>
  <c r="CY109" i="6"/>
  <c r="CK109" i="6"/>
  <c r="CE109" i="6"/>
  <c r="BQ109" i="6"/>
  <c r="BK109" i="6"/>
  <c r="AW109" i="6"/>
  <c r="Z109" i="6"/>
  <c r="L109" i="6"/>
  <c r="DO14" i="6"/>
  <c r="CY14" i="6"/>
  <c r="CI14" i="6"/>
  <c r="BS14" i="6"/>
  <c r="BC14" i="6"/>
  <c r="AM14" i="6"/>
  <c r="V14" i="6"/>
  <c r="F14" i="6"/>
  <c r="DR14" i="6"/>
  <c r="DB14" i="6"/>
  <c r="CL14" i="6"/>
  <c r="BV14" i="6"/>
  <c r="BF14" i="6"/>
  <c r="AP14" i="6"/>
  <c r="Y14" i="6"/>
  <c r="I14" i="6"/>
  <c r="DI14" i="6"/>
  <c r="CS14" i="6"/>
  <c r="CC14" i="6"/>
  <c r="BM14" i="6"/>
  <c r="AW14" i="6"/>
  <c r="AF14" i="6"/>
  <c r="P14" i="6"/>
  <c r="DH14" i="6"/>
  <c r="CR14" i="6"/>
  <c r="CB14" i="6"/>
  <c r="BL14" i="6"/>
  <c r="AV14" i="6"/>
  <c r="AE14" i="6"/>
  <c r="O14" i="6"/>
  <c r="DK14" i="6"/>
  <c r="CU14" i="6"/>
  <c r="CE14" i="6"/>
  <c r="BO14" i="6"/>
  <c r="AY14" i="6"/>
  <c r="AI14" i="6"/>
  <c r="R14" i="6"/>
  <c r="DN14" i="6"/>
  <c r="CX14" i="6"/>
  <c r="CH14" i="6"/>
  <c r="BR14" i="6"/>
  <c r="BB14" i="6"/>
  <c r="AL14" i="6"/>
  <c r="U14" i="6"/>
  <c r="E14" i="6"/>
  <c r="DU14" i="6"/>
  <c r="DE14" i="6"/>
  <c r="CO14" i="6"/>
  <c r="BY14" i="6"/>
  <c r="BI14" i="6"/>
  <c r="AS14" i="6"/>
  <c r="AB14" i="6"/>
  <c r="L14" i="6"/>
  <c r="DT14" i="6"/>
  <c r="DD14" i="6"/>
  <c r="CN14" i="6"/>
  <c r="BX14" i="6"/>
  <c r="BH14" i="6"/>
  <c r="AR14" i="6"/>
  <c r="AA14" i="6"/>
  <c r="K14" i="6"/>
  <c r="DG14" i="6"/>
  <c r="CQ14" i="6"/>
  <c r="CA14" i="6"/>
  <c r="BK14" i="6"/>
  <c r="AU14" i="6"/>
  <c r="AD14" i="6"/>
  <c r="N14" i="6"/>
  <c r="DJ14" i="6"/>
  <c r="CT14" i="6"/>
  <c r="CD14" i="6"/>
  <c r="BN14" i="6"/>
  <c r="AX14" i="6"/>
  <c r="AG14" i="6"/>
  <c r="Q14" i="6"/>
  <c r="D14" i="6"/>
  <c r="DQ14" i="6"/>
  <c r="DA14" i="6"/>
  <c r="CK14" i="6"/>
  <c r="BU14" i="6"/>
  <c r="BE14" i="6"/>
  <c r="AO14" i="6"/>
  <c r="X14" i="6"/>
  <c r="H14" i="6"/>
  <c r="DP14" i="6"/>
  <c r="CZ14" i="6"/>
  <c r="CJ14" i="6"/>
  <c r="BT14" i="6"/>
  <c r="BD14" i="6"/>
  <c r="AN14" i="6"/>
  <c r="W14" i="6"/>
  <c r="G14" i="6"/>
  <c r="DS14" i="6"/>
  <c r="DC14" i="6"/>
  <c r="CM14" i="6"/>
  <c r="BW14" i="6"/>
  <c r="BG14" i="6"/>
  <c r="AQ14" i="6"/>
  <c r="Z14" i="6"/>
  <c r="J14" i="6"/>
  <c r="DF14" i="6"/>
  <c r="CP14" i="6"/>
  <c r="BZ14" i="6"/>
  <c r="BJ14" i="6"/>
  <c r="AT14" i="6"/>
  <c r="AC14" i="6"/>
  <c r="M14" i="6"/>
  <c r="DM14" i="6"/>
  <c r="CW14" i="6"/>
  <c r="CG14" i="6"/>
  <c r="BQ14" i="6"/>
  <c r="BA14" i="6"/>
  <c r="AK14" i="6"/>
  <c r="T14" i="6"/>
  <c r="DL14" i="6"/>
  <c r="CV14" i="6"/>
  <c r="CF14" i="6"/>
  <c r="BP14" i="6"/>
  <c r="AZ14" i="6"/>
  <c r="AJ14" i="6"/>
  <c r="S14" i="6"/>
  <c r="CD139" i="6"/>
  <c r="Q139" i="6"/>
  <c r="BY139" i="6"/>
  <c r="L139" i="6"/>
  <c r="BT139" i="6"/>
  <c r="G139" i="6"/>
  <c r="BK139" i="6"/>
  <c r="DF139" i="6"/>
  <c r="AT139" i="6"/>
  <c r="DA139" i="6"/>
  <c r="AO139" i="6"/>
  <c r="CV139" i="6"/>
  <c r="AJ139" i="6"/>
  <c r="CM139" i="6"/>
  <c r="Z139" i="6"/>
  <c r="CL139" i="6"/>
  <c r="Y139" i="6"/>
  <c r="CG139" i="6"/>
  <c r="T139" i="6"/>
  <c r="CB139" i="6"/>
  <c r="O139" i="6"/>
  <c r="BS139" i="6"/>
  <c r="F139" i="6"/>
  <c r="BR139" i="6"/>
  <c r="E139" i="6"/>
  <c r="BM139" i="6"/>
  <c r="DT139" i="6"/>
  <c r="BH139" i="6"/>
  <c r="DK139" i="6"/>
  <c r="AY139" i="6"/>
  <c r="BN139" i="6"/>
  <c r="DU139" i="6"/>
  <c r="BI139" i="6"/>
  <c r="DP139" i="6"/>
  <c r="BD139" i="6"/>
  <c r="DG139" i="6"/>
  <c r="AU139" i="6"/>
  <c r="CP139" i="6"/>
  <c r="AC139" i="6"/>
  <c r="CK139" i="6"/>
  <c r="X139" i="6"/>
  <c r="CF139" i="6"/>
  <c r="S139" i="6"/>
  <c r="BW139" i="6"/>
  <c r="J139" i="6"/>
  <c r="BV139" i="6"/>
  <c r="I139" i="6"/>
  <c r="BQ139" i="6"/>
  <c r="D139" i="6"/>
  <c r="BL139" i="6"/>
  <c r="DO139" i="6"/>
  <c r="BC139" i="6"/>
  <c r="DN139" i="6"/>
  <c r="BB139" i="6"/>
  <c r="DI139" i="6"/>
  <c r="AW139" i="6"/>
  <c r="DD139" i="6"/>
  <c r="AR139" i="6"/>
  <c r="CU139" i="6"/>
  <c r="AI139" i="6"/>
  <c r="DJ139" i="6"/>
  <c r="AX139" i="6"/>
  <c r="DE139" i="6"/>
  <c r="AS139" i="6"/>
  <c r="CZ139" i="6"/>
  <c r="AN139" i="6"/>
  <c r="CQ139" i="6"/>
  <c r="AD139" i="6"/>
  <c r="BZ139" i="6"/>
  <c r="M139" i="6"/>
  <c r="BU139" i="6"/>
  <c r="H139" i="6"/>
  <c r="BP139" i="6"/>
  <c r="DS139" i="6"/>
  <c r="BG139" i="6"/>
  <c r="DR139" i="6"/>
  <c r="BF139" i="6"/>
  <c r="DM139" i="6"/>
  <c r="BA139" i="6"/>
  <c r="DH139" i="6"/>
  <c r="AV139" i="6"/>
  <c r="CY139" i="6"/>
  <c r="AM139" i="6"/>
  <c r="CX139" i="6"/>
  <c r="AL139" i="6"/>
  <c r="CS139" i="6"/>
  <c r="AF139" i="6"/>
  <c r="CN139" i="6"/>
  <c r="AA139" i="6"/>
  <c r="CE139" i="6"/>
  <c r="R139" i="6"/>
  <c r="CT139" i="6"/>
  <c r="AG139" i="6"/>
  <c r="CO139" i="6"/>
  <c r="AB139" i="6"/>
  <c r="CJ139" i="6"/>
  <c r="W139" i="6"/>
  <c r="CA139" i="6"/>
  <c r="N139" i="6"/>
  <c r="BJ139" i="6"/>
  <c r="DQ139" i="6"/>
  <c r="BE139" i="6"/>
  <c r="DL139" i="6"/>
  <c r="AZ139" i="6"/>
  <c r="DC139" i="6"/>
  <c r="AQ139" i="6"/>
  <c r="DB139" i="6"/>
  <c r="AP139" i="6"/>
  <c r="CW139" i="6"/>
  <c r="AK139" i="6"/>
  <c r="CR139" i="6"/>
  <c r="AE139" i="6"/>
  <c r="CI139" i="6"/>
  <c r="V139" i="6"/>
  <c r="CH139" i="6"/>
  <c r="U139" i="6"/>
  <c r="CC139" i="6"/>
  <c r="P139" i="6"/>
  <c r="BX139" i="6"/>
  <c r="K139" i="6"/>
  <c r="BO139" i="6"/>
  <c r="BS105" i="6"/>
  <c r="BE105" i="6"/>
  <c r="AY105" i="6"/>
  <c r="AK105" i="6"/>
  <c r="AD105" i="6"/>
  <c r="P105" i="6"/>
  <c r="DJ105" i="6"/>
  <c r="BL105" i="6"/>
  <c r="AT105" i="6"/>
  <c r="AR105" i="6"/>
  <c r="Y105" i="6"/>
  <c r="W105" i="6"/>
  <c r="E105" i="6"/>
  <c r="DC105" i="6"/>
  <c r="CO105" i="6"/>
  <c r="CY105" i="6"/>
  <c r="CK105" i="6"/>
  <c r="CE105" i="6"/>
  <c r="BQ105" i="6"/>
  <c r="BK105" i="6"/>
  <c r="AW105" i="6"/>
  <c r="Z105" i="6"/>
  <c r="L105" i="6"/>
  <c r="V105" i="6"/>
  <c r="H105" i="6"/>
  <c r="DR105" i="6"/>
  <c r="DP105" i="6"/>
  <c r="CX105" i="6"/>
  <c r="CF105" i="6"/>
  <c r="BN105" i="6"/>
  <c r="F105" i="6"/>
  <c r="DT105" i="6"/>
  <c r="DB105" i="6"/>
  <c r="CZ105" i="6"/>
  <c r="CH105" i="6"/>
  <c r="BP105" i="6"/>
  <c r="AX105" i="6"/>
  <c r="DO105" i="6"/>
  <c r="DA105" i="6"/>
  <c r="CU105" i="6"/>
  <c r="CG105" i="6"/>
  <c r="CA105" i="6"/>
  <c r="BM105" i="6"/>
  <c r="AQ105" i="6"/>
  <c r="AB105" i="6"/>
  <c r="AM105" i="6"/>
  <c r="X105" i="6"/>
  <c r="R105" i="6"/>
  <c r="D105" i="6"/>
  <c r="DN105" i="6"/>
  <c r="CV105" i="6"/>
  <c r="CD105" i="6"/>
  <c r="CR105" i="6"/>
  <c r="BZ105" i="6"/>
  <c r="BX105" i="6"/>
  <c r="BF105" i="6"/>
  <c r="BD105" i="6"/>
  <c r="AL105" i="6"/>
  <c r="S105" i="6"/>
  <c r="DU105" i="6"/>
  <c r="CB105" i="6"/>
  <c r="BJ105" i="6"/>
  <c r="BH105" i="6"/>
  <c r="AP105" i="6"/>
  <c r="AN105" i="6"/>
  <c r="U105" i="6"/>
  <c r="DS105" i="6"/>
  <c r="DE105" i="6"/>
  <c r="BC105" i="6"/>
  <c r="AO105" i="6"/>
  <c r="AI105" i="6"/>
  <c r="T105" i="6"/>
  <c r="N105" i="6"/>
  <c r="DL105" i="6"/>
  <c r="CT105" i="6"/>
  <c r="DH105" i="6"/>
  <c r="CP105" i="6"/>
  <c r="CN105" i="6"/>
  <c r="BV105" i="6"/>
  <c r="BT105" i="6"/>
  <c r="BB105" i="6"/>
  <c r="AJ105" i="6"/>
  <c r="Q105" i="6"/>
  <c r="AE105" i="6"/>
  <c r="M105" i="6"/>
  <c r="K105" i="6"/>
  <c r="DM105" i="6"/>
  <c r="DG105" i="6"/>
  <c r="CS105" i="6"/>
  <c r="BW105" i="6"/>
  <c r="BI105" i="6"/>
  <c r="O105" i="6"/>
  <c r="DQ105" i="6"/>
  <c r="DK105" i="6"/>
  <c r="CW105" i="6"/>
  <c r="CQ105" i="6"/>
  <c r="CC105" i="6"/>
  <c r="BG105" i="6"/>
  <c r="AS105" i="6"/>
  <c r="DF105" i="6"/>
  <c r="DD105" i="6"/>
  <c r="CL105" i="6"/>
  <c r="CJ105" i="6"/>
  <c r="BR105" i="6"/>
  <c r="AZ105" i="6"/>
  <c r="AG105" i="6"/>
  <c r="AV105" i="6"/>
  <c r="AC105" i="6"/>
  <c r="AA105" i="6"/>
  <c r="I105" i="6"/>
  <c r="G105" i="6"/>
  <c r="DI105" i="6"/>
  <c r="CM105" i="6"/>
  <c r="BY105" i="6"/>
  <c r="CI105" i="6"/>
  <c r="BU105" i="6"/>
  <c r="BO105" i="6"/>
  <c r="BA105" i="6"/>
  <c r="AU105" i="6"/>
  <c r="AF105" i="6"/>
  <c r="J105" i="6"/>
  <c r="DU62" i="6"/>
  <c r="DE62" i="6"/>
  <c r="CO62" i="6"/>
  <c r="BY62" i="6"/>
  <c r="BI62" i="6"/>
  <c r="AS62" i="6"/>
  <c r="AB62" i="6"/>
  <c r="L62" i="6"/>
  <c r="DT62" i="6"/>
  <c r="DD62" i="6"/>
  <c r="CN62" i="6"/>
  <c r="BX62" i="6"/>
  <c r="BH62" i="6"/>
  <c r="AR62" i="6"/>
  <c r="AA62" i="6"/>
  <c r="K62" i="6"/>
  <c r="DS62" i="6"/>
  <c r="DC62" i="6"/>
  <c r="CM62" i="6"/>
  <c r="BW62" i="6"/>
  <c r="BG62" i="6"/>
  <c r="AQ62" i="6"/>
  <c r="Z62" i="6"/>
  <c r="J62" i="6"/>
  <c r="DR62" i="6"/>
  <c r="DB62" i="6"/>
  <c r="CL62" i="6"/>
  <c r="BV62" i="6"/>
  <c r="BF62" i="6"/>
  <c r="AP62" i="6"/>
  <c r="Y62" i="6"/>
  <c r="I62" i="6"/>
  <c r="DQ62" i="6"/>
  <c r="DA62" i="6"/>
  <c r="CK62" i="6"/>
  <c r="BU62" i="6"/>
  <c r="BE62" i="6"/>
  <c r="AO62" i="6"/>
  <c r="X62" i="6"/>
  <c r="H62" i="6"/>
  <c r="DP62" i="6"/>
  <c r="CZ62" i="6"/>
  <c r="CJ62" i="6"/>
  <c r="BT62" i="6"/>
  <c r="BD62" i="6"/>
  <c r="AN62" i="6"/>
  <c r="W62" i="6"/>
  <c r="G62" i="6"/>
  <c r="DO62" i="6"/>
  <c r="CY62" i="6"/>
  <c r="CI62" i="6"/>
  <c r="BS62" i="6"/>
  <c r="BC62" i="6"/>
  <c r="AM62" i="6"/>
  <c r="V62" i="6"/>
  <c r="F62" i="6"/>
  <c r="DN62" i="6"/>
  <c r="CX62" i="6"/>
  <c r="CH62" i="6"/>
  <c r="BR62" i="6"/>
  <c r="BB62" i="6"/>
  <c r="AL62" i="6"/>
  <c r="U62" i="6"/>
  <c r="E62" i="6"/>
  <c r="DM62" i="6"/>
  <c r="CW62" i="6"/>
  <c r="CG62" i="6"/>
  <c r="BQ62" i="6"/>
  <c r="BA62" i="6"/>
  <c r="AK62" i="6"/>
  <c r="T62" i="6"/>
  <c r="DL62" i="6"/>
  <c r="CV62" i="6"/>
  <c r="CF62" i="6"/>
  <c r="BP62" i="6"/>
  <c r="AZ62" i="6"/>
  <c r="AJ62" i="6"/>
  <c r="S62" i="6"/>
  <c r="DK62" i="6"/>
  <c r="CU62" i="6"/>
  <c r="CE62" i="6"/>
  <c r="BO62" i="6"/>
  <c r="AY62" i="6"/>
  <c r="AI62" i="6"/>
  <c r="R62" i="6"/>
  <c r="DJ62" i="6"/>
  <c r="CT62" i="6"/>
  <c r="CD62" i="6"/>
  <c r="BN62" i="6"/>
  <c r="AX62" i="6"/>
  <c r="AG62" i="6"/>
  <c r="Q62" i="6"/>
  <c r="DI62" i="6"/>
  <c r="CS62" i="6"/>
  <c r="CC62" i="6"/>
  <c r="BM62" i="6"/>
  <c r="AW62" i="6"/>
  <c r="AF62" i="6"/>
  <c r="P62" i="6"/>
  <c r="DH62" i="6"/>
  <c r="CR62" i="6"/>
  <c r="CB62" i="6"/>
  <c r="BL62" i="6"/>
  <c r="AV62" i="6"/>
  <c r="AE62" i="6"/>
  <c r="O62" i="6"/>
  <c r="DG62" i="6"/>
  <c r="CQ62" i="6"/>
  <c r="CA62" i="6"/>
  <c r="BK62" i="6"/>
  <c r="AU62" i="6"/>
  <c r="AD62" i="6"/>
  <c r="N62" i="6"/>
  <c r="DF62" i="6"/>
  <c r="CP62" i="6"/>
  <c r="BZ62" i="6"/>
  <c r="BJ62" i="6"/>
  <c r="AT62" i="6"/>
  <c r="AC62" i="6"/>
  <c r="M62" i="6"/>
  <c r="D62" i="6"/>
  <c r="DH137" i="6"/>
  <c r="AV137" i="6"/>
  <c r="CY137" i="6"/>
  <c r="AM137" i="6"/>
  <c r="CP137" i="6"/>
  <c r="AC137" i="6"/>
  <c r="CK137" i="6"/>
  <c r="X137" i="6"/>
  <c r="CN137" i="6"/>
  <c r="AA137" i="6"/>
  <c r="CE137" i="6"/>
  <c r="R137" i="6"/>
  <c r="BV137" i="6"/>
  <c r="I137" i="6"/>
  <c r="BQ137" i="6"/>
  <c r="D137" i="6"/>
  <c r="BT137" i="6"/>
  <c r="G137" i="6"/>
  <c r="BK137" i="6"/>
  <c r="DN137" i="6"/>
  <c r="BB137" i="6"/>
  <c r="DI137" i="6"/>
  <c r="AW137" i="6"/>
  <c r="CV137" i="6"/>
  <c r="AJ137" i="6"/>
  <c r="CM137" i="6"/>
  <c r="Z137" i="6"/>
  <c r="CD137" i="6"/>
  <c r="Q137" i="6"/>
  <c r="BY137" i="6"/>
  <c r="L137" i="6"/>
  <c r="CR137" i="6"/>
  <c r="AE137" i="6"/>
  <c r="CI137" i="6"/>
  <c r="V137" i="6"/>
  <c r="BZ137" i="6"/>
  <c r="M137" i="6"/>
  <c r="BU137" i="6"/>
  <c r="H137" i="6"/>
  <c r="BX137" i="6"/>
  <c r="K137" i="6"/>
  <c r="BO137" i="6"/>
  <c r="DR137" i="6"/>
  <c r="BF137" i="6"/>
  <c r="DM137" i="6"/>
  <c r="BA137" i="6"/>
  <c r="DP137" i="6"/>
  <c r="BD137" i="6"/>
  <c r="DG137" i="6"/>
  <c r="AU137" i="6"/>
  <c r="CX137" i="6"/>
  <c r="AL137" i="6"/>
  <c r="CS137" i="6"/>
  <c r="AF137" i="6"/>
  <c r="CF137" i="6"/>
  <c r="S137" i="6"/>
  <c r="BW137" i="6"/>
  <c r="J137" i="6"/>
  <c r="BN137" i="6"/>
  <c r="DU137" i="6"/>
  <c r="BI137" i="6"/>
  <c r="CB137" i="6"/>
  <c r="O137" i="6"/>
  <c r="BS137" i="6"/>
  <c r="F137" i="6"/>
  <c r="BJ137" i="6"/>
  <c r="DQ137" i="6"/>
  <c r="BE137" i="6"/>
  <c r="DT137" i="6"/>
  <c r="BH137" i="6"/>
  <c r="DK137" i="6"/>
  <c r="AY137" i="6"/>
  <c r="DB137" i="6"/>
  <c r="AP137" i="6"/>
  <c r="CW137" i="6"/>
  <c r="AK137" i="6"/>
  <c r="CZ137" i="6"/>
  <c r="AN137" i="6"/>
  <c r="CQ137" i="6"/>
  <c r="AD137" i="6"/>
  <c r="CH137" i="6"/>
  <c r="U137" i="6"/>
  <c r="CC137" i="6"/>
  <c r="P137" i="6"/>
  <c r="BP137" i="6"/>
  <c r="DS137" i="6"/>
  <c r="BG137" i="6"/>
  <c r="DJ137" i="6"/>
  <c r="AX137" i="6"/>
  <c r="DE137" i="6"/>
  <c r="AS137" i="6"/>
  <c r="BL137" i="6"/>
  <c r="DO137" i="6"/>
  <c r="BC137" i="6"/>
  <c r="DF137" i="6"/>
  <c r="AT137" i="6"/>
  <c r="DA137" i="6"/>
  <c r="AO137" i="6"/>
  <c r="DD137" i="6"/>
  <c r="AR137" i="6"/>
  <c r="CU137" i="6"/>
  <c r="AI137" i="6"/>
  <c r="CL137" i="6"/>
  <c r="Y137" i="6"/>
  <c r="CG137" i="6"/>
  <c r="T137" i="6"/>
  <c r="CJ137" i="6"/>
  <c r="W137" i="6"/>
  <c r="CA137" i="6"/>
  <c r="N137" i="6"/>
  <c r="BR137" i="6"/>
  <c r="E137" i="6"/>
  <c r="BM137" i="6"/>
  <c r="DL137" i="6"/>
  <c r="AZ137" i="6"/>
  <c r="DC137" i="6"/>
  <c r="AQ137" i="6"/>
  <c r="CT137" i="6"/>
  <c r="AG137" i="6"/>
  <c r="CO137" i="6"/>
  <c r="AB137" i="6"/>
  <c r="BW309" i="6"/>
  <c r="V309" i="6"/>
  <c r="I309" i="6"/>
  <c r="BR309" i="6"/>
  <c r="BU309" i="6"/>
  <c r="BV309" i="6"/>
  <c r="BS309" i="6"/>
  <c r="BT309" i="6"/>
  <c r="M309" i="6"/>
  <c r="J309" i="6"/>
  <c r="L309" i="6"/>
  <c r="N309" i="6"/>
  <c r="U309" i="6"/>
  <c r="P309" i="6"/>
  <c r="BK309" i="6"/>
  <c r="W309" i="6"/>
  <c r="Z309" i="6"/>
  <c r="AA309" i="6"/>
  <c r="AE309" i="6"/>
  <c r="AF309" i="6"/>
  <c r="S309" i="6"/>
  <c r="BM309" i="6"/>
  <c r="BP309" i="6"/>
  <c r="AJ309" i="6"/>
  <c r="BL309" i="6"/>
  <c r="AB309" i="6"/>
  <c r="AD309" i="6"/>
  <c r="X309" i="6"/>
  <c r="AI309" i="6"/>
  <c r="AG309" i="6"/>
  <c r="Q309" i="6"/>
  <c r="R309" i="6"/>
  <c r="Y309" i="6"/>
  <c r="T309" i="6"/>
  <c r="BO309" i="6"/>
  <c r="Q400" i="6" l="1"/>
  <c r="BM412" i="6"/>
  <c r="BO412" i="6"/>
  <c r="BK75" i="6"/>
  <c r="BK77" i="6" s="1"/>
  <c r="AD75" i="6"/>
  <c r="AD77" i="6" s="1"/>
  <c r="CX75" i="6"/>
  <c r="CX77" i="6" s="1"/>
  <c r="DJ75" i="6"/>
  <c r="DJ77" i="6" s="1"/>
  <c r="J75" i="6"/>
  <c r="J77" i="6" s="1"/>
  <c r="BT75" i="6"/>
  <c r="BT77" i="6" s="1"/>
  <c r="BQ75" i="6"/>
  <c r="BQ77" i="6" s="1"/>
  <c r="BB75" i="6"/>
  <c r="BB77" i="6" s="1"/>
  <c r="CL75" i="6"/>
  <c r="CL77" i="6" s="1"/>
  <c r="CG75" i="6"/>
  <c r="CG77" i="6" s="1"/>
  <c r="BM75" i="6"/>
  <c r="BM77" i="6" s="1"/>
  <c r="BP75" i="6"/>
  <c r="BP77" i="6" s="1"/>
  <c r="BR75" i="6"/>
  <c r="BR77" i="6" s="1"/>
  <c r="F75" i="6"/>
  <c r="F77" i="6" s="1"/>
  <c r="DU75" i="6"/>
  <c r="DU77" i="6" s="1"/>
  <c r="R75" i="6"/>
  <c r="R77" i="6" s="1"/>
  <c r="AP75" i="6"/>
  <c r="AP77" i="6" s="1"/>
  <c r="BH75" i="6"/>
  <c r="BH77" i="6" s="1"/>
  <c r="DF75" i="6"/>
  <c r="DF77" i="6" s="1"/>
  <c r="BC75" i="6"/>
  <c r="BC77" i="6" s="1"/>
  <c r="BE75" i="6"/>
  <c r="BE77" i="6" s="1"/>
  <c r="CQ75" i="6"/>
  <c r="CQ77" i="6" s="1"/>
  <c r="DM75" i="6"/>
  <c r="DM77" i="6" s="1"/>
  <c r="BU75" i="6"/>
  <c r="BU77" i="6" s="1"/>
  <c r="BD75" i="6"/>
  <c r="BD77" i="6" s="1"/>
  <c r="BF75" i="6"/>
  <c r="BF77" i="6" s="1"/>
  <c r="DP75" i="6"/>
  <c r="DP77" i="6" s="1"/>
  <c r="AY75" i="6"/>
  <c r="AY77" i="6" s="1"/>
  <c r="DL75" i="6"/>
  <c r="DL77" i="6" s="1"/>
  <c r="DN75" i="6"/>
  <c r="DN77" i="6" s="1"/>
  <c r="AJ75" i="6"/>
  <c r="AJ77" i="6" s="1"/>
  <c r="BI75" i="6"/>
  <c r="BI77" i="6" s="1"/>
  <c r="CT75" i="6"/>
  <c r="CT77" i="6" s="1"/>
  <c r="AS75" i="6"/>
  <c r="AS77" i="6" s="1"/>
  <c r="CE75" i="6"/>
  <c r="CE77" i="6" s="1"/>
  <c r="CY75" i="6"/>
  <c r="CY77" i="6" s="1"/>
  <c r="X75" i="6"/>
  <c r="X77" i="6" s="1"/>
  <c r="AW75" i="6"/>
  <c r="AW77" i="6" s="1"/>
  <c r="CH75" i="6"/>
  <c r="CH77" i="6" s="1"/>
  <c r="DS75" i="6"/>
  <c r="DS77" i="6" s="1"/>
  <c r="AR75" i="6"/>
  <c r="AR77" i="6" s="1"/>
  <c r="AT75" i="6"/>
  <c r="AT77" i="6" s="1"/>
  <c r="DD75" i="6"/>
  <c r="DD77" i="6" s="1"/>
  <c r="AM75" i="6"/>
  <c r="AM77" i="6" s="1"/>
  <c r="BV75" i="6"/>
  <c r="BV77" i="6" s="1"/>
  <c r="DG75" i="6"/>
  <c r="DG77" i="6" s="1"/>
  <c r="AO75" i="6"/>
  <c r="AO77" i="6" s="1"/>
  <c r="AG75" i="6"/>
  <c r="AG77" i="6" s="1"/>
  <c r="BS75" i="6"/>
  <c r="BS77" i="6" s="1"/>
  <c r="DQ75" i="6"/>
  <c r="DQ77" i="6" s="1"/>
  <c r="AZ75" i="6"/>
  <c r="AZ77" i="6" s="1"/>
  <c r="CO75" i="6"/>
  <c r="CO77" i="6" s="1"/>
  <c r="BJ75" i="6"/>
  <c r="BJ77" i="6" s="1"/>
  <c r="CU75" i="6"/>
  <c r="CU77" i="6" s="1"/>
  <c r="DT75" i="6"/>
  <c r="DT77" i="6" s="1"/>
  <c r="AE75" i="6"/>
  <c r="AE77" i="6" s="1"/>
  <c r="AH75" i="6"/>
  <c r="AH77" i="6" s="1"/>
  <c r="AA75" i="6"/>
  <c r="AA77" i="6" s="1"/>
  <c r="CW75" i="6"/>
  <c r="CW77" i="6" s="1"/>
  <c r="CP75" i="6"/>
  <c r="CP77" i="6" s="1"/>
  <c r="Y75" i="6"/>
  <c r="Y77" i="6" s="1"/>
  <c r="CI75" i="6"/>
  <c r="CI77" i="6" s="1"/>
  <c r="DH75" i="6"/>
  <c r="DH77" i="6" s="1"/>
  <c r="AC75" i="6"/>
  <c r="AC77" i="6" s="1"/>
  <c r="AF75" i="6"/>
  <c r="AF77" i="6" s="1"/>
  <c r="BG75" i="6"/>
  <c r="BG77" i="6" s="1"/>
  <c r="DE75" i="6"/>
  <c r="DE77" i="6" s="1"/>
  <c r="AN75" i="6"/>
  <c r="AN77" i="6" s="1"/>
  <c r="CM75" i="6"/>
  <c r="CM77" i="6" s="1"/>
  <c r="DV75" i="6"/>
  <c r="DV77" i="6" s="1"/>
  <c r="DO75" i="6"/>
  <c r="DO77" i="6" s="1"/>
  <c r="AX75" i="6"/>
  <c r="AX77" i="6" s="1"/>
  <c r="CV75" i="6"/>
  <c r="CV77" i="6" s="1"/>
  <c r="CF75" i="6"/>
  <c r="CF77" i="6" s="1"/>
  <c r="O75" i="6"/>
  <c r="O77" i="6" s="1"/>
  <c r="CK75" i="6"/>
  <c r="CK77" i="6" s="1"/>
  <c r="CN75" i="6"/>
  <c r="CN77" i="6" s="1"/>
  <c r="BW75" i="6"/>
  <c r="BW77" i="6" s="1"/>
  <c r="E75" i="6"/>
  <c r="E77" i="6" s="1"/>
  <c r="G75" i="6"/>
  <c r="G77" i="6" s="1"/>
  <c r="T75" i="6"/>
  <c r="T77" i="6" s="1"/>
  <c r="CS75" i="6"/>
  <c r="CS77" i="6" s="1"/>
  <c r="AB75" i="6"/>
  <c r="AB77" i="6" s="1"/>
  <c r="CA75" i="6"/>
  <c r="CA77" i="6" s="1"/>
  <c r="CC75" i="6"/>
  <c r="CC77" i="6" s="1"/>
  <c r="AL75" i="6"/>
  <c r="AL77" i="6" s="1"/>
  <c r="CJ75" i="6"/>
  <c r="CJ77" i="6" s="1"/>
  <c r="BZ75" i="6"/>
  <c r="BZ77" i="6" s="1"/>
  <c r="I75" i="6"/>
  <c r="I77" i="6" s="1"/>
  <c r="AU75" i="6"/>
  <c r="AU77" i="6" s="1"/>
  <c r="DR75" i="6"/>
  <c r="DR77" i="6" s="1"/>
  <c r="BY75" i="6"/>
  <c r="BY77" i="6" s="1"/>
  <c r="CB75" i="6"/>
  <c r="CB77" i="6" s="1"/>
  <c r="CD75" i="6"/>
  <c r="CD77" i="6" s="1"/>
  <c r="DW75" i="6"/>
  <c r="DW77" i="6" s="1"/>
  <c r="D75" i="6"/>
  <c r="BN309" i="6"/>
  <c r="L339" i="6"/>
  <c r="L75" i="6" s="1"/>
  <c r="L77" i="6" s="1"/>
  <c r="V420" i="6"/>
  <c r="M343" i="6"/>
  <c r="K339" i="6"/>
  <c r="K75" i="6" s="1"/>
  <c r="K77" i="6" s="1"/>
  <c r="U343" i="6"/>
  <c r="U75" i="6" s="1"/>
  <c r="U77" i="6" s="1"/>
  <c r="V343" i="6"/>
  <c r="V75" i="6" s="1"/>
  <c r="V77" i="6" s="1"/>
  <c r="N343" i="6"/>
  <c r="N75" i="6" s="1"/>
  <c r="N77" i="6" s="1"/>
  <c r="U420" i="6"/>
  <c r="U152" i="6" s="1"/>
  <c r="U154" i="6" s="1"/>
  <c r="DV32" i="6"/>
  <c r="DA339" i="6"/>
  <c r="DA75" i="6" s="1"/>
  <c r="DA77" i="6" s="1"/>
  <c r="DW20" i="6"/>
  <c r="DV20" i="6"/>
  <c r="DF89" i="6"/>
  <c r="AW89" i="6"/>
  <c r="DC89" i="6"/>
  <c r="AG89" i="6"/>
  <c r="CB89" i="6"/>
  <c r="AD89" i="6"/>
  <c r="CC89" i="6"/>
  <c r="BW89" i="6"/>
  <c r="DU89" i="6"/>
  <c r="AV89" i="6"/>
  <c r="DW28" i="6"/>
  <c r="DV28" i="6"/>
  <c r="DW64" i="6"/>
  <c r="DV64" i="6"/>
  <c r="DW24" i="6"/>
  <c r="DV24" i="6"/>
  <c r="DW133" i="6"/>
  <c r="BT89" i="6"/>
  <c r="DN89" i="6"/>
  <c r="BE89" i="6"/>
  <c r="DK89" i="6"/>
  <c r="Y89" i="6"/>
  <c r="CZ89" i="6"/>
  <c r="V89" i="6"/>
  <c r="X89" i="6"/>
  <c r="CE89" i="6"/>
  <c r="DM89" i="6"/>
  <c r="DW10" i="6"/>
  <c r="DV10" i="6"/>
  <c r="DW52" i="6"/>
  <c r="DV52" i="6"/>
  <c r="DW231" i="6"/>
  <c r="BC89" i="6"/>
  <c r="DQ89" i="6"/>
  <c r="BH89" i="6"/>
  <c r="CL89" i="6"/>
  <c r="AS89" i="6"/>
  <c r="CI89" i="6"/>
  <c r="CK89" i="6"/>
  <c r="AA89" i="6"/>
  <c r="BF89" i="6"/>
  <c r="DW22" i="6"/>
  <c r="DV22" i="6"/>
  <c r="DW16" i="6"/>
  <c r="DV16" i="6"/>
  <c r="DW40" i="6"/>
  <c r="DV40" i="6"/>
  <c r="DW68" i="6"/>
  <c r="DV68" i="6"/>
  <c r="DW48" i="6"/>
  <c r="DV48" i="6"/>
  <c r="Z89" i="6"/>
  <c r="BY89" i="6"/>
  <c r="DO89" i="6"/>
  <c r="BJ89" i="6"/>
  <c r="DT89" i="6"/>
  <c r="BG89" i="6"/>
  <c r="DE89" i="6"/>
  <c r="AE89" i="6"/>
  <c r="AC89" i="6"/>
  <c r="CN89" i="6"/>
  <c r="DR89" i="6"/>
  <c r="DW121" i="6"/>
  <c r="DV121" i="6"/>
  <c r="DK420" i="6"/>
  <c r="DK343" i="6"/>
  <c r="DK75" i="6" s="1"/>
  <c r="DK77" i="6" s="1"/>
  <c r="DV231" i="6"/>
  <c r="DW12" i="6"/>
  <c r="DV12" i="6"/>
  <c r="CM89" i="6"/>
  <c r="Q89" i="6"/>
  <c r="BL89" i="6"/>
  <c r="BM89" i="6"/>
  <c r="DS89" i="6"/>
  <c r="AX89" i="6"/>
  <c r="CR89" i="6"/>
  <c r="CP89" i="6"/>
  <c r="AF89" i="6"/>
  <c r="DW97" i="6"/>
  <c r="DV97" i="6"/>
  <c r="DV18" i="6"/>
  <c r="DW18" i="6"/>
  <c r="DW56" i="6"/>
  <c r="DV56" i="6"/>
  <c r="AH89" i="6"/>
  <c r="DC343" i="6"/>
  <c r="DC75" i="6" s="1"/>
  <c r="DC77" i="6" s="1"/>
  <c r="AJ89" i="6"/>
  <c r="CD89" i="6"/>
  <c r="D89" i="6"/>
  <c r="CA89" i="6"/>
  <c r="E89" i="6"/>
  <c r="BP89" i="6"/>
  <c r="DJ89" i="6"/>
  <c r="AK89" i="6"/>
  <c r="AU89" i="6"/>
  <c r="CS89" i="6"/>
  <c r="DW91" i="6"/>
  <c r="DV91" i="6"/>
  <c r="CV89" i="6"/>
  <c r="AI89" i="6"/>
  <c r="BQ89" i="6"/>
  <c r="W89" i="6"/>
  <c r="BR89" i="6"/>
  <c r="H89" i="6"/>
  <c r="BO89" i="6"/>
  <c r="CW89" i="6"/>
  <c r="DG89" i="6"/>
  <c r="AL89" i="6"/>
  <c r="DW36" i="6"/>
  <c r="DV36" i="6"/>
  <c r="DV89" i="6"/>
  <c r="DW72" i="6"/>
  <c r="DV72" i="6"/>
  <c r="AO89" i="6"/>
  <c r="CU89" i="6"/>
  <c r="I89" i="6"/>
  <c r="CJ89" i="6"/>
  <c r="F89" i="6"/>
  <c r="BU89" i="6"/>
  <c r="K89" i="6"/>
  <c r="AP89" i="6"/>
  <c r="BD89" i="6"/>
  <c r="CX89" i="6"/>
  <c r="DA89" i="6"/>
  <c r="AR89" i="6"/>
  <c r="BV89" i="6"/>
  <c r="BS89" i="6"/>
  <c r="M89" i="6"/>
  <c r="BX89" i="6"/>
  <c r="DB89" i="6"/>
  <c r="DP89" i="6"/>
  <c r="AM89" i="6"/>
  <c r="DW60" i="6"/>
  <c r="DV60" i="6"/>
  <c r="DW44" i="6"/>
  <c r="DV44" i="6"/>
  <c r="CA30" i="6"/>
  <c r="DV30" i="6"/>
  <c r="DW30" i="6"/>
  <c r="DV152" i="6"/>
  <c r="DV154" i="6" s="1"/>
  <c r="AT89" i="6"/>
  <c r="DD89" i="6"/>
  <c r="AQ89" i="6"/>
  <c r="CO89" i="6"/>
  <c r="O89" i="6"/>
  <c r="BZ89" i="6"/>
  <c r="P89" i="6"/>
  <c r="J89" i="6"/>
  <c r="BI89" i="6"/>
  <c r="CY89" i="6"/>
  <c r="DV141" i="6"/>
  <c r="DW141" i="6"/>
  <c r="DW32" i="6"/>
  <c r="DW26" i="6"/>
  <c r="DV26" i="6"/>
  <c r="DV133" i="6"/>
  <c r="DW152" i="6"/>
  <c r="DW154" i="6" s="1"/>
  <c r="DI420" i="6"/>
  <c r="Z371" i="6"/>
  <c r="M327" i="6"/>
  <c r="M75" i="6" s="1"/>
  <c r="M77" i="6" s="1"/>
  <c r="AQ327" i="6"/>
  <c r="AQ75" i="6" s="1"/>
  <c r="AQ77" i="6" s="1"/>
  <c r="P359" i="6"/>
  <c r="P75" i="6" s="1"/>
  <c r="P77" i="6" s="1"/>
  <c r="Q323" i="6"/>
  <c r="Q75" i="6" s="1"/>
  <c r="Q77" i="6" s="1"/>
  <c r="BQ408" i="6"/>
  <c r="BQ152" i="6" s="1"/>
  <c r="BQ154" i="6" s="1"/>
  <c r="AK375" i="6"/>
  <c r="W331" i="6"/>
  <c r="W75" i="6" s="1"/>
  <c r="W77" i="6" s="1"/>
  <c r="DB343" i="6"/>
  <c r="DB75" i="6" s="1"/>
  <c r="DB77" i="6" s="1"/>
  <c r="S351" i="6"/>
  <c r="S75" i="6" s="1"/>
  <c r="S77" i="6" s="1"/>
  <c r="AK367" i="6"/>
  <c r="AI355" i="6"/>
  <c r="AI75" i="6" s="1"/>
  <c r="AI77" i="6" s="1"/>
  <c r="H347" i="6"/>
  <c r="H75" i="6" s="1"/>
  <c r="H77" i="6" s="1"/>
  <c r="CZ339" i="6"/>
  <c r="CZ75" i="6" s="1"/>
  <c r="CZ77" i="6" s="1"/>
  <c r="BO335" i="6"/>
  <c r="BO75" i="6" s="1"/>
  <c r="BO77" i="6" s="1"/>
  <c r="BL355" i="6"/>
  <c r="BL75" i="6" s="1"/>
  <c r="BL77" i="6" s="1"/>
  <c r="BN335" i="6"/>
  <c r="AK347" i="6"/>
  <c r="AV351" i="6"/>
  <c r="AV75" i="6" s="1"/>
  <c r="AV77" i="6" s="1"/>
  <c r="DI343" i="6"/>
  <c r="DI75" i="6" s="1"/>
  <c r="BX339" i="6"/>
  <c r="BX75" i="6" s="1"/>
  <c r="BX77" i="6" s="1"/>
  <c r="CR335" i="6"/>
  <c r="CR75" i="6" s="1"/>
  <c r="CR77" i="6" s="1"/>
  <c r="Z363" i="6"/>
  <c r="BA331" i="6"/>
  <c r="BA75" i="6" s="1"/>
  <c r="BA77" i="6" s="1"/>
  <c r="BN347" i="6"/>
  <c r="GV5" i="6"/>
  <c r="HL5" i="6" s="1"/>
  <c r="CQ24" i="6"/>
  <c r="BM24" i="6"/>
  <c r="BN24" i="6"/>
  <c r="O48" i="6"/>
  <c r="AU40" i="6"/>
  <c r="N121" i="6"/>
  <c r="AY40" i="6"/>
  <c r="AM121" i="6"/>
  <c r="CY121" i="6"/>
  <c r="BR121" i="6"/>
  <c r="BC121" i="6"/>
  <c r="DO121" i="6"/>
  <c r="E121" i="6"/>
  <c r="CP121" i="6"/>
  <c r="DD121" i="6"/>
  <c r="CS121" i="6"/>
  <c r="BL121" i="6"/>
  <c r="BB121" i="6"/>
  <c r="CI121" i="6"/>
  <c r="DK121" i="6"/>
  <c r="BH121" i="6"/>
  <c r="DT121" i="6"/>
  <c r="T30" i="6"/>
  <c r="AB30" i="6"/>
  <c r="DC30" i="6"/>
  <c r="Q121" i="6"/>
  <c r="CJ121" i="6"/>
  <c r="BI121" i="6"/>
  <c r="BD30" i="6"/>
  <c r="DI121" i="6"/>
  <c r="AR121" i="6"/>
  <c r="V121" i="6"/>
  <c r="AF121" i="6"/>
  <c r="BL30" i="6"/>
  <c r="DN121" i="6"/>
  <c r="AE121" i="6"/>
  <c r="AL121" i="6"/>
  <c r="P30" i="6"/>
  <c r="BT121" i="6"/>
  <c r="DE121" i="6"/>
  <c r="DG121" i="6"/>
  <c r="BX30" i="6"/>
  <c r="CQ30" i="6"/>
  <c r="AA121" i="6"/>
  <c r="BS121" i="6"/>
  <c r="CC121" i="6"/>
  <c r="BO121" i="6"/>
  <c r="H30" i="6"/>
  <c r="CN121" i="6"/>
  <c r="O121" i="6"/>
  <c r="U121" i="6"/>
  <c r="K121" i="6"/>
  <c r="CY30" i="6"/>
  <c r="CB121" i="6"/>
  <c r="CH121" i="6"/>
  <c r="BX121" i="6"/>
  <c r="DK30" i="6"/>
  <c r="BP30" i="6"/>
  <c r="AG121" i="6"/>
  <c r="AN121" i="6"/>
  <c r="AS30" i="6"/>
  <c r="X30" i="6"/>
  <c r="DD30" i="6"/>
  <c r="BI30" i="6"/>
  <c r="E30" i="6"/>
  <c r="CR30" i="6"/>
  <c r="AW30" i="6"/>
  <c r="CV30" i="6"/>
  <c r="BA30" i="6"/>
  <c r="CJ30" i="6"/>
  <c r="AO30" i="6"/>
  <c r="AX24" i="6"/>
  <c r="BQ30" i="6"/>
  <c r="CC30" i="6"/>
  <c r="Q30" i="6"/>
  <c r="DE30" i="6"/>
  <c r="BB30" i="6"/>
  <c r="CS30" i="6"/>
  <c r="AP30" i="6"/>
  <c r="CW30" i="6"/>
  <c r="AT30" i="6"/>
  <c r="CK30" i="6"/>
  <c r="AG30" i="6"/>
  <c r="BD24" i="6"/>
  <c r="DO30" i="6"/>
  <c r="BT30" i="6"/>
  <c r="U30" i="6"/>
  <c r="Y30" i="6"/>
  <c r="DU30" i="6"/>
  <c r="BR30" i="6"/>
  <c r="R30" i="6"/>
  <c r="DI30" i="6"/>
  <c r="BF30" i="6"/>
  <c r="F30" i="6"/>
  <c r="DM30" i="6"/>
  <c r="BJ30" i="6"/>
  <c r="J30" i="6"/>
  <c r="DA30" i="6"/>
  <c r="AX30" i="6"/>
  <c r="CV24" i="6"/>
  <c r="BC24" i="6"/>
  <c r="DS30" i="6"/>
  <c r="DL30" i="6"/>
  <c r="D30" i="6"/>
  <c r="BU30" i="6"/>
  <c r="CH30" i="6"/>
  <c r="AI30" i="6"/>
  <c r="BV30" i="6"/>
  <c r="V30" i="6"/>
  <c r="BZ30" i="6"/>
  <c r="Z30" i="6"/>
  <c r="DQ30" i="6"/>
  <c r="BN30" i="6"/>
  <c r="N30" i="6"/>
  <c r="CZ24" i="6"/>
  <c r="CN30" i="6"/>
  <c r="CF30" i="6"/>
  <c r="DH30" i="6"/>
  <c r="M30" i="6"/>
  <c r="CO30" i="6"/>
  <c r="DP30" i="6"/>
  <c r="CP24" i="6"/>
  <c r="K30" i="6"/>
  <c r="CX30" i="6"/>
  <c r="AY30" i="6"/>
  <c r="CL30" i="6"/>
  <c r="AM30" i="6"/>
  <c r="CP30" i="6"/>
  <c r="AQ30" i="6"/>
  <c r="CD30" i="6"/>
  <c r="AD30" i="6"/>
  <c r="CU24" i="6"/>
  <c r="CB30" i="6"/>
  <c r="DG30" i="6"/>
  <c r="BM30" i="6"/>
  <c r="BE30" i="6"/>
  <c r="AA30" i="6"/>
  <c r="DN30" i="6"/>
  <c r="BO30" i="6"/>
  <c r="O30" i="6"/>
  <c r="DB30" i="6"/>
  <c r="BC30" i="6"/>
  <c r="S30" i="6"/>
  <c r="DF30" i="6"/>
  <c r="BG30" i="6"/>
  <c r="G30" i="6"/>
  <c r="CT30" i="6"/>
  <c r="AU30" i="6"/>
  <c r="DG24" i="6"/>
  <c r="AF30" i="6"/>
  <c r="AK30" i="6"/>
  <c r="BY30" i="6"/>
  <c r="AL30" i="6"/>
  <c r="CG30" i="6"/>
  <c r="AR30" i="6"/>
  <c r="CE30" i="6"/>
  <c r="AE30" i="6"/>
  <c r="DR30" i="6"/>
  <c r="BS30" i="6"/>
  <c r="AJ30" i="6"/>
  <c r="BW30" i="6"/>
  <c r="W30" i="6"/>
  <c r="DJ30" i="6"/>
  <c r="BK30" i="6"/>
  <c r="CS24" i="6"/>
  <c r="DS24" i="6"/>
  <c r="DT30" i="6"/>
  <c r="I30" i="6"/>
  <c r="CZ30" i="6"/>
  <c r="AC30" i="6"/>
  <c r="BH30" i="6"/>
  <c r="L30" i="6"/>
  <c r="CU30" i="6"/>
  <c r="AV30" i="6"/>
  <c r="CI30" i="6"/>
  <c r="AZ30" i="6"/>
  <c r="CM30" i="6"/>
  <c r="AN30" i="6"/>
  <c r="CW24" i="6"/>
  <c r="AH152" i="6"/>
  <c r="AH154" i="6" s="1"/>
  <c r="AH48" i="6"/>
  <c r="AJ56" i="6"/>
  <c r="AH44" i="6"/>
  <c r="AH26" i="6"/>
  <c r="AH32" i="6"/>
  <c r="AH91" i="6"/>
  <c r="AH121" i="6"/>
  <c r="L121" i="6"/>
  <c r="BK121" i="6"/>
  <c r="AB121" i="6"/>
  <c r="CA121" i="6"/>
  <c r="CR121" i="6"/>
  <c r="AD121" i="6"/>
  <c r="AV121" i="6"/>
  <c r="CX121" i="6"/>
  <c r="AH97" i="6"/>
  <c r="AH20" i="6"/>
  <c r="AH18" i="6"/>
  <c r="CG26" i="6"/>
  <c r="BY121" i="6"/>
  <c r="G121" i="6"/>
  <c r="CO121" i="6"/>
  <c r="W121" i="6"/>
  <c r="AS121" i="6"/>
  <c r="CQ121" i="6"/>
  <c r="DH121" i="6"/>
  <c r="AU121" i="6"/>
  <c r="AH52" i="6"/>
  <c r="AH56" i="6"/>
  <c r="I26" i="6"/>
  <c r="CD121" i="6"/>
  <c r="D121" i="6"/>
  <c r="CT121" i="6"/>
  <c r="T121" i="6"/>
  <c r="AX121" i="6"/>
  <c r="CZ121" i="6"/>
  <c r="DU121" i="6"/>
  <c r="BD121" i="6"/>
  <c r="CY22" i="6"/>
  <c r="AH22" i="6"/>
  <c r="AH141" i="6"/>
  <c r="AH60" i="6"/>
  <c r="AC36" i="6"/>
  <c r="AH36" i="6"/>
  <c r="Z121" i="6"/>
  <c r="BQ121" i="6"/>
  <c r="AQ121" i="6"/>
  <c r="CG121" i="6"/>
  <c r="DJ121" i="6"/>
  <c r="AK121" i="6"/>
  <c r="BN121" i="6"/>
  <c r="DP121" i="6"/>
  <c r="DG26" i="6"/>
  <c r="AO121" i="6"/>
  <c r="CM121" i="6"/>
  <c r="I121" i="6"/>
  <c r="BE121" i="6"/>
  <c r="DC121" i="6"/>
  <c r="Y121" i="6"/>
  <c r="H121" i="6"/>
  <c r="BG121" i="6"/>
  <c r="CW121" i="6"/>
  <c r="J121" i="6"/>
  <c r="BA121" i="6"/>
  <c r="AH64" i="6"/>
  <c r="AH16" i="6"/>
  <c r="AH40" i="6"/>
  <c r="DA121" i="6"/>
  <c r="AJ121" i="6"/>
  <c r="BV121" i="6"/>
  <c r="DQ121" i="6"/>
  <c r="AZ121" i="6"/>
  <c r="CL121" i="6"/>
  <c r="BU121" i="6"/>
  <c r="DS121" i="6"/>
  <c r="AP121" i="6"/>
  <c r="X121" i="6"/>
  <c r="BW121" i="6"/>
  <c r="DM121" i="6"/>
  <c r="M10" i="6"/>
  <c r="AH10" i="6"/>
  <c r="AT121" i="6"/>
  <c r="CV121" i="6"/>
  <c r="R121" i="6"/>
  <c r="BJ121" i="6"/>
  <c r="DL121" i="6"/>
  <c r="AI121" i="6"/>
  <c r="M121" i="6"/>
  <c r="BP121" i="6"/>
  <c r="DB121" i="6"/>
  <c r="CK121" i="6"/>
  <c r="S121" i="6"/>
  <c r="BF121" i="6"/>
  <c r="AH133" i="6"/>
  <c r="AH68" i="6"/>
  <c r="CW26" i="6"/>
  <c r="AH28" i="6"/>
  <c r="DF121" i="6"/>
  <c r="AW121" i="6"/>
  <c r="CE121" i="6"/>
  <c r="F121" i="6"/>
  <c r="BM121" i="6"/>
  <c r="CU121" i="6"/>
  <c r="BZ121" i="6"/>
  <c r="P121" i="6"/>
  <c r="AY121" i="6"/>
  <c r="AC121" i="6"/>
  <c r="CF121" i="6"/>
  <c r="DR121" i="6"/>
  <c r="AH12" i="6"/>
  <c r="AH72" i="6"/>
  <c r="AH30" i="6"/>
  <c r="AH24" i="6"/>
  <c r="BM68" i="6"/>
  <c r="BU68" i="6"/>
  <c r="CR60" i="6"/>
  <c r="DI26" i="6"/>
  <c r="BK40" i="6"/>
  <c r="DM26" i="6"/>
  <c r="O40" i="6"/>
  <c r="CE40" i="6"/>
  <c r="M26" i="6"/>
  <c r="CM40" i="6"/>
  <c r="AC26" i="6"/>
  <c r="K26" i="6"/>
  <c r="BB26" i="6"/>
  <c r="W40" i="6"/>
  <c r="DB40" i="6"/>
  <c r="BG40" i="6"/>
  <c r="CQ40" i="6"/>
  <c r="AJ40" i="6"/>
  <c r="AR40" i="6"/>
  <c r="AV40" i="6"/>
  <c r="K40" i="6"/>
  <c r="CH40" i="6"/>
  <c r="DN40" i="6"/>
  <c r="CT40" i="6"/>
  <c r="AM40" i="6"/>
  <c r="DF40" i="6"/>
  <c r="BS40" i="6"/>
  <c r="CZ68" i="6"/>
  <c r="CC68" i="6"/>
  <c r="AB68" i="6"/>
  <c r="CV68" i="6"/>
  <c r="CL68" i="6"/>
  <c r="DF68" i="6"/>
  <c r="AZ68" i="6"/>
  <c r="AO68" i="6"/>
  <c r="AX68" i="6"/>
  <c r="CG68" i="6"/>
  <c r="DR68" i="6"/>
  <c r="AK68" i="6"/>
  <c r="BV68" i="6"/>
  <c r="DQ68" i="6"/>
  <c r="P68" i="6"/>
  <c r="AS68" i="6"/>
  <c r="G68" i="6"/>
  <c r="Q68" i="6"/>
  <c r="S68" i="6"/>
  <c r="CR68" i="6"/>
  <c r="D68" i="6"/>
  <c r="AP68" i="6"/>
  <c r="AL68" i="6"/>
  <c r="CD68" i="6"/>
  <c r="DT68" i="6"/>
  <c r="Y68" i="6"/>
  <c r="DN68" i="6"/>
  <c r="BJ68" i="6"/>
  <c r="BN68" i="6"/>
  <c r="AV68" i="6"/>
  <c r="DM68" i="6"/>
  <c r="CN68" i="6"/>
  <c r="T68" i="6"/>
  <c r="CJ68" i="6"/>
  <c r="DL68" i="6"/>
  <c r="AG68" i="6"/>
  <c r="BZ68" i="6"/>
  <c r="BX68" i="6"/>
  <c r="BR68" i="6"/>
  <c r="DH68" i="6"/>
  <c r="M68" i="6"/>
  <c r="CT68" i="6"/>
  <c r="BS68" i="6"/>
  <c r="K68" i="6"/>
  <c r="DK68" i="6"/>
  <c r="AR68" i="6"/>
  <c r="R68" i="6"/>
  <c r="AN68" i="6"/>
  <c r="CF68" i="6"/>
  <c r="AC68" i="6"/>
  <c r="AA68" i="6"/>
  <c r="DP68" i="6"/>
  <c r="U68" i="6"/>
  <c r="BL68" i="6"/>
  <c r="AW68" i="6"/>
  <c r="CK68" i="6"/>
  <c r="DI68" i="6"/>
  <c r="CY68" i="6"/>
  <c r="CU68" i="6"/>
  <c r="DB68" i="6"/>
  <c r="BI68" i="6"/>
  <c r="AJ68" i="6"/>
  <c r="BP68" i="6"/>
  <c r="CB68" i="6"/>
  <c r="BT68" i="6"/>
  <c r="BQ68" i="6"/>
  <c r="O68" i="6"/>
  <c r="L68" i="6"/>
  <c r="BC68" i="6"/>
  <c r="AY68" i="6"/>
  <c r="I68" i="6"/>
  <c r="AE68" i="6"/>
  <c r="BG68" i="6"/>
  <c r="DJ68" i="6"/>
  <c r="W68" i="6"/>
  <c r="BO68" i="6"/>
  <c r="DC68" i="6"/>
  <c r="DA68" i="6"/>
  <c r="F68" i="6"/>
  <c r="CW68" i="6"/>
  <c r="CQ68" i="6"/>
  <c r="J68" i="6"/>
  <c r="DD68" i="6"/>
  <c r="DS68" i="6"/>
  <c r="DE68" i="6"/>
  <c r="BH68" i="6"/>
  <c r="CX68" i="6"/>
  <c r="CO68" i="6"/>
  <c r="AI68" i="6"/>
  <c r="N68" i="6"/>
  <c r="BE68" i="6"/>
  <c r="BA68" i="6"/>
  <c r="AU68" i="6"/>
  <c r="CM68" i="6"/>
  <c r="CI68" i="6"/>
  <c r="BF68" i="6"/>
  <c r="BW68" i="6"/>
  <c r="DG68" i="6"/>
  <c r="CA68" i="6"/>
  <c r="H68" i="6"/>
  <c r="CS68" i="6"/>
  <c r="AQ68" i="6"/>
  <c r="AM68" i="6"/>
  <c r="CE68" i="6"/>
  <c r="DU68" i="6"/>
  <c r="Z68" i="6"/>
  <c r="DO68" i="6"/>
  <c r="BK68" i="6"/>
  <c r="BY68" i="6"/>
  <c r="H52" i="6"/>
  <c r="CH52" i="6"/>
  <c r="AI52" i="6"/>
  <c r="DG52" i="6"/>
  <c r="BH52" i="6"/>
  <c r="CU26" i="6"/>
  <c r="BI26" i="6"/>
  <c r="BW26" i="6"/>
  <c r="AS26" i="6"/>
  <c r="DP26" i="6"/>
  <c r="BG26" i="6"/>
  <c r="AO26" i="6"/>
  <c r="DD26" i="6"/>
  <c r="BC26" i="6"/>
  <c r="X26" i="6"/>
  <c r="CF26" i="6"/>
  <c r="AQ26" i="6"/>
  <c r="CX26" i="6"/>
  <c r="L26" i="6"/>
  <c r="BP26" i="6"/>
  <c r="Z26" i="6"/>
  <c r="CH26" i="6"/>
  <c r="BL26" i="6"/>
  <c r="CD26" i="6"/>
  <c r="AZ26" i="6"/>
  <c r="BN26" i="6"/>
  <c r="AJ26" i="6"/>
  <c r="CH68" i="6"/>
  <c r="AT68" i="6"/>
  <c r="CP68" i="6"/>
  <c r="E68" i="6"/>
  <c r="CH20" i="6"/>
  <c r="AZ20" i="6"/>
  <c r="DI20" i="6"/>
  <c r="V68" i="6"/>
  <c r="AD68" i="6"/>
  <c r="BB68" i="6"/>
  <c r="X68" i="6"/>
  <c r="AF68" i="6"/>
  <c r="BD68" i="6"/>
  <c r="AU18" i="6"/>
  <c r="DI60" i="6"/>
  <c r="CY24" i="6"/>
  <c r="CT24" i="6"/>
  <c r="BT60" i="6"/>
  <c r="I60" i="6"/>
  <c r="BF60" i="6"/>
  <c r="D24" i="6"/>
  <c r="BM60" i="6"/>
  <c r="G24" i="6"/>
  <c r="AW24" i="6"/>
  <c r="AZ24" i="6"/>
  <c r="BA24" i="6"/>
  <c r="AT24" i="6"/>
  <c r="AY24" i="6"/>
  <c r="AU52" i="6"/>
  <c r="BK52" i="6"/>
  <c r="CT52" i="6"/>
  <c r="K52" i="6"/>
  <c r="O52" i="6"/>
  <c r="AY52" i="6"/>
  <c r="CX52" i="6"/>
  <c r="BL52" i="6"/>
  <c r="CU52" i="6"/>
  <c r="L52" i="6"/>
  <c r="CL52" i="6"/>
  <c r="BE52" i="6"/>
  <c r="AM52" i="6"/>
  <c r="BC52" i="6"/>
  <c r="DB52" i="6"/>
  <c r="CY52" i="6"/>
  <c r="CH32" i="6"/>
  <c r="P52" i="6"/>
  <c r="CP52" i="6"/>
  <c r="AQ52" i="6"/>
  <c r="CL32" i="6"/>
  <c r="DA56" i="6"/>
  <c r="GW75" i="6"/>
  <c r="AZ52" i="6"/>
  <c r="DF52" i="6"/>
  <c r="G52" i="6"/>
  <c r="BG52" i="6"/>
  <c r="AL56" i="6"/>
  <c r="BD52" i="6"/>
  <c r="DC52" i="6"/>
  <c r="F56" i="6"/>
  <c r="CD52" i="6"/>
  <c r="BF56" i="6"/>
  <c r="BD60" i="6"/>
  <c r="AF60" i="6"/>
  <c r="DE60" i="6"/>
  <c r="K24" i="6"/>
  <c r="BH24" i="6"/>
  <c r="DD24" i="6"/>
  <c r="H24" i="6"/>
  <c r="BE24" i="6"/>
  <c r="DA24" i="6"/>
  <c r="E24" i="6"/>
  <c r="BB24" i="6"/>
  <c r="CX24" i="6"/>
  <c r="F24" i="6"/>
  <c r="BG24" i="6"/>
  <c r="DC24" i="6"/>
  <c r="D60" i="6"/>
  <c r="AW60" i="6"/>
  <c r="O24" i="6"/>
  <c r="BL24" i="6"/>
  <c r="DH24" i="6"/>
  <c r="L24" i="6"/>
  <c r="BI24" i="6"/>
  <c r="DE24" i="6"/>
  <c r="I24" i="6"/>
  <c r="BF24" i="6"/>
  <c r="DB24" i="6"/>
  <c r="J24" i="6"/>
  <c r="BK24" i="6"/>
  <c r="J60" i="6"/>
  <c r="AT60" i="6"/>
  <c r="CW60" i="6"/>
  <c r="S24" i="6"/>
  <c r="BP24" i="6"/>
  <c r="DL24" i="6"/>
  <c r="P24" i="6"/>
  <c r="DI24" i="6"/>
  <c r="M24" i="6"/>
  <c r="BJ24" i="6"/>
  <c r="DF24" i="6"/>
  <c r="N24" i="6"/>
  <c r="BO24" i="6"/>
  <c r="DK24" i="6"/>
  <c r="W24" i="6"/>
  <c r="BT24" i="6"/>
  <c r="DP24" i="6"/>
  <c r="T24" i="6"/>
  <c r="BQ24" i="6"/>
  <c r="DM24" i="6"/>
  <c r="Q24" i="6"/>
  <c r="DJ24" i="6"/>
  <c r="R24" i="6"/>
  <c r="BS24" i="6"/>
  <c r="DO24" i="6"/>
  <c r="V24" i="6"/>
  <c r="AA24" i="6"/>
  <c r="BX24" i="6"/>
  <c r="DT24" i="6"/>
  <c r="X24" i="6"/>
  <c r="BU24" i="6"/>
  <c r="DQ24" i="6"/>
  <c r="U24" i="6"/>
  <c r="BR24" i="6"/>
  <c r="DN24" i="6"/>
  <c r="Z24" i="6"/>
  <c r="BW24" i="6"/>
  <c r="AG60" i="6"/>
  <c r="BB60" i="6"/>
  <c r="AE24" i="6"/>
  <c r="CB24" i="6"/>
  <c r="AB24" i="6"/>
  <c r="BY24" i="6"/>
  <c r="DU24" i="6"/>
  <c r="Y24" i="6"/>
  <c r="BV24" i="6"/>
  <c r="DR24" i="6"/>
  <c r="AD24" i="6"/>
  <c r="CA24" i="6"/>
  <c r="CN60" i="6"/>
  <c r="F60" i="6"/>
  <c r="AJ24" i="6"/>
  <c r="CF24" i="6"/>
  <c r="AF24" i="6"/>
  <c r="CC24" i="6"/>
  <c r="AC24" i="6"/>
  <c r="BZ24" i="6"/>
  <c r="AI24" i="6"/>
  <c r="CE24" i="6"/>
  <c r="DD60" i="6"/>
  <c r="BC60" i="6"/>
  <c r="AN24" i="6"/>
  <c r="CJ24" i="6"/>
  <c r="AK24" i="6"/>
  <c r="CG24" i="6"/>
  <c r="AG24" i="6"/>
  <c r="CD24" i="6"/>
  <c r="AM24" i="6"/>
  <c r="CI24" i="6"/>
  <c r="CY60" i="6"/>
  <c r="AR24" i="6"/>
  <c r="CN24" i="6"/>
  <c r="AO24" i="6"/>
  <c r="CK24" i="6"/>
  <c r="AL24" i="6"/>
  <c r="CH24" i="6"/>
  <c r="AQ24" i="6"/>
  <c r="CM24" i="6"/>
  <c r="AS60" i="6"/>
  <c r="CB60" i="6"/>
  <c r="AV24" i="6"/>
  <c r="CR24" i="6"/>
  <c r="AS24" i="6"/>
  <c r="CO24" i="6"/>
  <c r="AP24" i="6"/>
  <c r="CL24" i="6"/>
  <c r="AU24" i="6"/>
  <c r="AX40" i="6"/>
  <c r="DQ40" i="6"/>
  <c r="V40" i="6"/>
  <c r="BR40" i="6"/>
  <c r="AI40" i="6"/>
  <c r="CD40" i="6"/>
  <c r="CP40" i="6"/>
  <c r="AQ40" i="6"/>
  <c r="CL40" i="6"/>
  <c r="DA40" i="6"/>
  <c r="F40" i="6"/>
  <c r="BB40" i="6"/>
  <c r="DM40" i="6"/>
  <c r="R40" i="6"/>
  <c r="BN40" i="6"/>
  <c r="AD40" i="6"/>
  <c r="BZ40" i="6"/>
  <c r="DU40" i="6"/>
  <c r="Z40" i="6"/>
  <c r="BV40" i="6"/>
  <c r="CK40" i="6"/>
  <c r="AG40" i="6"/>
  <c r="CW40" i="6"/>
  <c r="AT40" i="6"/>
  <c r="DI40" i="6"/>
  <c r="N40" i="6"/>
  <c r="BJ40" i="6"/>
  <c r="DE40" i="6"/>
  <c r="J40" i="6"/>
  <c r="BF40" i="6"/>
  <c r="BU40" i="6"/>
  <c r="DP40" i="6"/>
  <c r="Q40" i="6"/>
  <c r="CG40" i="6"/>
  <c r="AC40" i="6"/>
  <c r="CS40" i="6"/>
  <c r="AP40" i="6"/>
  <c r="CO40" i="6"/>
  <c r="AL40" i="6"/>
  <c r="BE40" i="6"/>
  <c r="CZ40" i="6"/>
  <c r="BQ40" i="6"/>
  <c r="DL40" i="6"/>
  <c r="M40" i="6"/>
  <c r="CC40" i="6"/>
  <c r="Y40" i="6"/>
  <c r="BY40" i="6"/>
  <c r="DT40" i="6"/>
  <c r="U40" i="6"/>
  <c r="AO40" i="6"/>
  <c r="CJ40" i="6"/>
  <c r="BA40" i="6"/>
  <c r="CV40" i="6"/>
  <c r="D40" i="6"/>
  <c r="BM40" i="6"/>
  <c r="DH40" i="6"/>
  <c r="I40" i="6"/>
  <c r="BI40" i="6"/>
  <c r="DD40" i="6"/>
  <c r="E40" i="6"/>
  <c r="X40" i="6"/>
  <c r="BT40" i="6"/>
  <c r="DO40" i="6"/>
  <c r="AK40" i="6"/>
  <c r="CF40" i="6"/>
  <c r="AW40" i="6"/>
  <c r="CR40" i="6"/>
  <c r="AS40" i="6"/>
  <c r="CN40" i="6"/>
  <c r="H40" i="6"/>
  <c r="BD40" i="6"/>
  <c r="CY40" i="6"/>
  <c r="T40" i="6"/>
  <c r="BP40" i="6"/>
  <c r="DK40" i="6"/>
  <c r="AF40" i="6"/>
  <c r="CB40" i="6"/>
  <c r="AB40" i="6"/>
  <c r="BX40" i="6"/>
  <c r="DS40" i="6"/>
  <c r="AN40" i="6"/>
  <c r="CI40" i="6"/>
  <c r="AZ40" i="6"/>
  <c r="CU40" i="6"/>
  <c r="P40" i="6"/>
  <c r="BL40" i="6"/>
  <c r="DG40" i="6"/>
  <c r="L40" i="6"/>
  <c r="BH40" i="6"/>
  <c r="DC40" i="6"/>
  <c r="G40" i="6"/>
  <c r="BC40" i="6"/>
  <c r="CX40" i="6"/>
  <c r="S40" i="6"/>
  <c r="BO40" i="6"/>
  <c r="DJ40" i="6"/>
  <c r="AE40" i="6"/>
  <c r="CA40" i="6"/>
  <c r="AA40" i="6"/>
  <c r="BW40" i="6"/>
  <c r="DR40" i="6"/>
  <c r="CK20" i="6"/>
  <c r="BJ20" i="6"/>
  <c r="DO20" i="6"/>
  <c r="BK20" i="6"/>
  <c r="X20" i="6"/>
  <c r="AP20" i="6"/>
  <c r="DS20" i="6"/>
  <c r="CW20" i="6"/>
  <c r="AX20" i="6"/>
  <c r="AY20" i="6"/>
  <c r="DJ32" i="6"/>
  <c r="CM32" i="6"/>
  <c r="AY32" i="6"/>
  <c r="DS32" i="6"/>
  <c r="DL32" i="6"/>
  <c r="CI32" i="6"/>
  <c r="DB32" i="6"/>
  <c r="AR28" i="6"/>
  <c r="BD28" i="6"/>
  <c r="AN28" i="6"/>
  <c r="CY28" i="6"/>
  <c r="CI28" i="6"/>
  <c r="CQ28" i="6"/>
  <c r="AZ28" i="6"/>
  <c r="BH28" i="6"/>
  <c r="H28" i="6"/>
  <c r="DK28" i="6"/>
  <c r="CU28" i="6"/>
  <c r="CS18" i="6"/>
  <c r="BB18" i="6"/>
  <c r="CT18" i="6"/>
  <c r="BG18" i="6"/>
  <c r="S18" i="6"/>
  <c r="CD18" i="6"/>
  <c r="AQ18" i="6"/>
  <c r="AG18" i="6"/>
  <c r="DE18" i="6"/>
  <c r="DF18" i="6"/>
  <c r="BC18" i="6"/>
  <c r="O18" i="6"/>
  <c r="CP18" i="6"/>
  <c r="AM18" i="6"/>
  <c r="CK18" i="6"/>
  <c r="AT18" i="6"/>
  <c r="DB18" i="6"/>
  <c r="BO18" i="6"/>
  <c r="AA18" i="6"/>
  <c r="CL18" i="6"/>
  <c r="AY18" i="6"/>
  <c r="K18" i="6"/>
  <c r="AD18" i="6"/>
  <c r="CX18" i="6"/>
  <c r="CW18" i="6"/>
  <c r="AP18" i="6"/>
  <c r="DN18" i="6"/>
  <c r="G18" i="6"/>
  <c r="AL52" i="6"/>
  <c r="CS52" i="6"/>
  <c r="X60" i="6"/>
  <c r="BZ52" i="6"/>
  <c r="AD52" i="6"/>
  <c r="BN52" i="6"/>
  <c r="R52" i="6"/>
  <c r="DQ52" i="6"/>
  <c r="BR52" i="6"/>
  <c r="V52" i="6"/>
  <c r="DU52" i="6"/>
  <c r="BV52" i="6"/>
  <c r="Z52" i="6"/>
  <c r="DS60" i="6"/>
  <c r="BX60" i="6"/>
  <c r="AB60" i="6"/>
  <c r="DG60" i="6"/>
  <c r="BL60" i="6"/>
  <c r="P60" i="6"/>
  <c r="DK60" i="6"/>
  <c r="AN60" i="6"/>
  <c r="CO60" i="6"/>
  <c r="CK56" i="6"/>
  <c r="AP56" i="6"/>
  <c r="AW56" i="6"/>
  <c r="CR56" i="6"/>
  <c r="D56" i="6"/>
  <c r="BM56" i="6"/>
  <c r="DD56" i="6"/>
  <c r="I56" i="6"/>
  <c r="BI56" i="6"/>
  <c r="CZ56" i="6"/>
  <c r="E56" i="6"/>
  <c r="BA56" i="6"/>
  <c r="CV56" i="6"/>
  <c r="AF56" i="6"/>
  <c r="CB56" i="6"/>
  <c r="AS56" i="6"/>
  <c r="CN56" i="6"/>
  <c r="AO56" i="6"/>
  <c r="CJ56" i="6"/>
  <c r="AK56" i="6"/>
  <c r="CF56" i="6"/>
  <c r="P56" i="6"/>
  <c r="BL56" i="6"/>
  <c r="DG56" i="6"/>
  <c r="AB56" i="6"/>
  <c r="BX56" i="6"/>
  <c r="DS56" i="6"/>
  <c r="X56" i="6"/>
  <c r="BT56" i="6"/>
  <c r="DO56" i="6"/>
  <c r="T56" i="6"/>
  <c r="BP56" i="6"/>
  <c r="DK56" i="6"/>
  <c r="BE56" i="6"/>
  <c r="AV56" i="6"/>
  <c r="CQ56" i="6"/>
  <c r="L56" i="6"/>
  <c r="BH56" i="6"/>
  <c r="DC56" i="6"/>
  <c r="H56" i="6"/>
  <c r="BD56" i="6"/>
  <c r="CY56" i="6"/>
  <c r="AZ56" i="6"/>
  <c r="CU56" i="6"/>
  <c r="AE56" i="6"/>
  <c r="CA56" i="6"/>
  <c r="AR56" i="6"/>
  <c r="CM56" i="6"/>
  <c r="AN56" i="6"/>
  <c r="CI56" i="6"/>
  <c r="CE56" i="6"/>
  <c r="O56" i="6"/>
  <c r="BK56" i="6"/>
  <c r="DF56" i="6"/>
  <c r="AA56" i="6"/>
  <c r="BW56" i="6"/>
  <c r="DR56" i="6"/>
  <c r="W56" i="6"/>
  <c r="BS56" i="6"/>
  <c r="DN56" i="6"/>
  <c r="S56" i="6"/>
  <c r="BO56" i="6"/>
  <c r="DJ56" i="6"/>
  <c r="AU56" i="6"/>
  <c r="CP56" i="6"/>
  <c r="K56" i="6"/>
  <c r="BG56" i="6"/>
  <c r="DB56" i="6"/>
  <c r="G56" i="6"/>
  <c r="BC56" i="6"/>
  <c r="CX56" i="6"/>
  <c r="AY56" i="6"/>
  <c r="CT56" i="6"/>
  <c r="AD56" i="6"/>
  <c r="BZ56" i="6"/>
  <c r="AQ56" i="6"/>
  <c r="CL56" i="6"/>
  <c r="AM56" i="6"/>
  <c r="CH56" i="6"/>
  <c r="AI56" i="6"/>
  <c r="CD56" i="6"/>
  <c r="DM56" i="6"/>
  <c r="N56" i="6"/>
  <c r="BJ56" i="6"/>
  <c r="Z56" i="6"/>
  <c r="BV56" i="6"/>
  <c r="DU56" i="6"/>
  <c r="V56" i="6"/>
  <c r="BR56" i="6"/>
  <c r="DQ56" i="6"/>
  <c r="R56" i="6"/>
  <c r="BN56" i="6"/>
  <c r="BQ56" i="6"/>
  <c r="DH56" i="6"/>
  <c r="M56" i="6"/>
  <c r="CC56" i="6"/>
  <c r="DT56" i="6"/>
  <c r="Y56" i="6"/>
  <c r="BY56" i="6"/>
  <c r="DP56" i="6"/>
  <c r="U56" i="6"/>
  <c r="BU56" i="6"/>
  <c r="DL56" i="6"/>
  <c r="Q56" i="6"/>
  <c r="CA52" i="6"/>
  <c r="AE52" i="6"/>
  <c r="DJ52" i="6"/>
  <c r="BO52" i="6"/>
  <c r="S52" i="6"/>
  <c r="DN52" i="6"/>
  <c r="BS52" i="6"/>
  <c r="W52" i="6"/>
  <c r="DR52" i="6"/>
  <c r="BW52" i="6"/>
  <c r="AA52" i="6"/>
  <c r="Y60" i="6"/>
  <c r="DT60" i="6"/>
  <c r="CC60" i="6"/>
  <c r="M60" i="6"/>
  <c r="DH60" i="6"/>
  <c r="BQ60" i="6"/>
  <c r="U60" i="6"/>
  <c r="BS60" i="6"/>
  <c r="DP60" i="6"/>
  <c r="AG56" i="6"/>
  <c r="BB56" i="6"/>
  <c r="J56" i="6"/>
  <c r="BE60" i="6"/>
  <c r="AM60" i="6"/>
  <c r="CH60" i="6"/>
  <c r="DU60" i="6"/>
  <c r="V60" i="6"/>
  <c r="BR60" i="6"/>
  <c r="DQ60" i="6"/>
  <c r="R60" i="6"/>
  <c r="BI60" i="6"/>
  <c r="CZ60" i="6"/>
  <c r="E60" i="6"/>
  <c r="BA60" i="6"/>
  <c r="CV60" i="6"/>
  <c r="AO60" i="6"/>
  <c r="CJ60" i="6"/>
  <c r="AK60" i="6"/>
  <c r="CF60" i="6"/>
  <c r="CQ52" i="6"/>
  <c r="AV52" i="6"/>
  <c r="CE52" i="6"/>
  <c r="AJ52" i="6"/>
  <c r="CI52" i="6"/>
  <c r="AN52" i="6"/>
  <c r="CM52" i="6"/>
  <c r="AR52" i="6"/>
  <c r="AP60" i="6"/>
  <c r="CS60" i="6"/>
  <c r="AC60" i="6"/>
  <c r="CG60" i="6"/>
  <c r="Q60" i="6"/>
  <c r="AL60" i="6"/>
  <c r="CI60" i="6"/>
  <c r="AX56" i="6"/>
  <c r="CB52" i="6"/>
  <c r="BP52" i="6"/>
  <c r="X52" i="6"/>
  <c r="DS52" i="6"/>
  <c r="Z60" i="6"/>
  <c r="N60" i="6"/>
  <c r="AX60" i="6"/>
  <c r="CX60" i="6"/>
  <c r="T52" i="6"/>
  <c r="BT52" i="6"/>
  <c r="BV60" i="6"/>
  <c r="DO60" i="6"/>
  <c r="CG56" i="6"/>
  <c r="D52" i="6"/>
  <c r="CR52" i="6"/>
  <c r="AW52" i="6"/>
  <c r="CF52" i="6"/>
  <c r="AK52" i="6"/>
  <c r="CJ52" i="6"/>
  <c r="AO52" i="6"/>
  <c r="CN52" i="6"/>
  <c r="AS52" i="6"/>
  <c r="CL60" i="6"/>
  <c r="AQ60" i="6"/>
  <c r="BZ60" i="6"/>
  <c r="AD60" i="6"/>
  <c r="BN60" i="6"/>
  <c r="AI60" i="6"/>
  <c r="S60" i="6"/>
  <c r="BU60" i="6"/>
  <c r="DN60" i="6"/>
  <c r="CW56" i="6"/>
  <c r="AF52" i="6"/>
  <c r="DK52" i="6"/>
  <c r="DO52" i="6"/>
  <c r="BX52" i="6"/>
  <c r="AB52" i="6"/>
  <c r="BJ60" i="6"/>
  <c r="DM60" i="6"/>
  <c r="T60" i="6"/>
  <c r="M52" i="6"/>
  <c r="DH52" i="6"/>
  <c r="BQ52" i="6"/>
  <c r="CV52" i="6"/>
  <c r="BA52" i="6"/>
  <c r="E52" i="6"/>
  <c r="CZ52" i="6"/>
  <c r="BI52" i="6"/>
  <c r="I52" i="6"/>
  <c r="DD52" i="6"/>
  <c r="BM52" i="6"/>
  <c r="DB60" i="6"/>
  <c r="BG60" i="6"/>
  <c r="K60" i="6"/>
  <c r="CP60" i="6"/>
  <c r="AU60" i="6"/>
  <c r="CD60" i="6"/>
  <c r="AY60" i="6"/>
  <c r="AJ60" i="6"/>
  <c r="CK60" i="6"/>
  <c r="CS56" i="6"/>
  <c r="AC52" i="6"/>
  <c r="CG52" i="6"/>
  <c r="Q52" i="6"/>
  <c r="DL52" i="6"/>
  <c r="BU52" i="6"/>
  <c r="U52" i="6"/>
  <c r="DP52" i="6"/>
  <c r="BY52" i="6"/>
  <c r="Y52" i="6"/>
  <c r="DT52" i="6"/>
  <c r="CC52" i="6"/>
  <c r="DR60" i="6"/>
  <c r="BW60" i="6"/>
  <c r="AA60" i="6"/>
  <c r="DF60" i="6"/>
  <c r="BK60" i="6"/>
  <c r="O60" i="6"/>
  <c r="CT60" i="6"/>
  <c r="BO60" i="6"/>
  <c r="AZ60" i="6"/>
  <c r="DA60" i="6"/>
  <c r="H60" i="6"/>
  <c r="DI56" i="6"/>
  <c r="AT52" i="6"/>
  <c r="CW52" i="6"/>
  <c r="CK52" i="6"/>
  <c r="CO52" i="6"/>
  <c r="CM60" i="6"/>
  <c r="AE60" i="6"/>
  <c r="DJ60" i="6"/>
  <c r="BP60" i="6"/>
  <c r="G60" i="6"/>
  <c r="CO56" i="6"/>
  <c r="AG52" i="6"/>
  <c r="AP52" i="6"/>
  <c r="AR60" i="6"/>
  <c r="CA60" i="6"/>
  <c r="CE60" i="6"/>
  <c r="AC56" i="6"/>
  <c r="BJ52" i="6"/>
  <c r="N52" i="6"/>
  <c r="DM52" i="6"/>
  <c r="AX52" i="6"/>
  <c r="DA52" i="6"/>
  <c r="BB52" i="6"/>
  <c r="F52" i="6"/>
  <c r="DE52" i="6"/>
  <c r="BF52" i="6"/>
  <c r="J52" i="6"/>
  <c r="DI52" i="6"/>
  <c r="DC60" i="6"/>
  <c r="BH60" i="6"/>
  <c r="L60" i="6"/>
  <c r="CQ60" i="6"/>
  <c r="AV60" i="6"/>
  <c r="CU60" i="6"/>
  <c r="DL60" i="6"/>
  <c r="W60" i="6"/>
  <c r="BY60" i="6"/>
  <c r="DE56" i="6"/>
  <c r="AT56" i="6"/>
  <c r="CQ32" i="6"/>
  <c r="DF20" i="6"/>
  <c r="AF20" i="6"/>
  <c r="BT20" i="6"/>
  <c r="BH26" i="6"/>
  <c r="AK26" i="6"/>
  <c r="DE26" i="6"/>
  <c r="E26" i="6"/>
  <c r="BZ26" i="6"/>
  <c r="AY26" i="6"/>
  <c r="DS26" i="6"/>
  <c r="CT32" i="6"/>
  <c r="CP32" i="6"/>
  <c r="O20" i="6"/>
  <c r="AU32" i="6"/>
  <c r="CR20" i="6"/>
  <c r="N20" i="6"/>
  <c r="T20" i="6"/>
  <c r="BT26" i="6"/>
  <c r="BA26" i="6"/>
  <c r="DQ26" i="6"/>
  <c r="Q26" i="6"/>
  <c r="CP26" i="6"/>
  <c r="BK26" i="6"/>
  <c r="AM32" i="6"/>
  <c r="AQ32" i="6"/>
  <c r="AQ20" i="6"/>
  <c r="BX20" i="6"/>
  <c r="W20" i="6"/>
  <c r="BQ20" i="6"/>
  <c r="N32" i="6"/>
  <c r="BJ32" i="6"/>
  <c r="DI32" i="6"/>
  <c r="J32" i="6"/>
  <c r="BF32" i="6"/>
  <c r="DE32" i="6"/>
  <c r="F32" i="6"/>
  <c r="BB32" i="6"/>
  <c r="DA32" i="6"/>
  <c r="R32" i="6"/>
  <c r="BN32" i="6"/>
  <c r="DM32" i="6"/>
  <c r="AT32" i="6"/>
  <c r="CS32" i="6"/>
  <c r="AP32" i="6"/>
  <c r="CO32" i="6"/>
  <c r="AL32" i="6"/>
  <c r="CK32" i="6"/>
  <c r="AX32" i="6"/>
  <c r="CW32" i="6"/>
  <c r="AC32" i="6"/>
  <c r="CC32" i="6"/>
  <c r="DT32" i="6"/>
  <c r="Y32" i="6"/>
  <c r="BY32" i="6"/>
  <c r="DP32" i="6"/>
  <c r="U32" i="6"/>
  <c r="BU32" i="6"/>
  <c r="AG32" i="6"/>
  <c r="CG32" i="6"/>
  <c r="M32" i="6"/>
  <c r="BM32" i="6"/>
  <c r="DD32" i="6"/>
  <c r="I32" i="6"/>
  <c r="BI32" i="6"/>
  <c r="CZ32" i="6"/>
  <c r="E32" i="6"/>
  <c r="BE32" i="6"/>
  <c r="CV32" i="6"/>
  <c r="Q32" i="6"/>
  <c r="BQ32" i="6"/>
  <c r="DH32" i="6"/>
  <c r="AW32" i="6"/>
  <c r="CN32" i="6"/>
  <c r="AS32" i="6"/>
  <c r="CJ32" i="6"/>
  <c r="AO32" i="6"/>
  <c r="CF32" i="6"/>
  <c r="BA32" i="6"/>
  <c r="CR32" i="6"/>
  <c r="X32" i="6"/>
  <c r="BX32" i="6"/>
  <c r="T32" i="6"/>
  <c r="BT32" i="6"/>
  <c r="DO32" i="6"/>
  <c r="P32" i="6"/>
  <c r="BP32" i="6"/>
  <c r="AF32" i="6"/>
  <c r="CB32" i="6"/>
  <c r="DG32" i="6"/>
  <c r="H32" i="6"/>
  <c r="BH32" i="6"/>
  <c r="DC32" i="6"/>
  <c r="BD32" i="6"/>
  <c r="CY32" i="6"/>
  <c r="AZ32" i="6"/>
  <c r="DK32" i="6"/>
  <c r="L32" i="6"/>
  <c r="BL32" i="6"/>
  <c r="CA32" i="6"/>
  <c r="AA32" i="6"/>
  <c r="BW32" i="6"/>
  <c r="DR32" i="6"/>
  <c r="W32" i="6"/>
  <c r="BS32" i="6"/>
  <c r="DN32" i="6"/>
  <c r="S32" i="6"/>
  <c r="CE32" i="6"/>
  <c r="AE32" i="6"/>
  <c r="BK32" i="6"/>
  <c r="DF32" i="6"/>
  <c r="K32" i="6"/>
  <c r="BG32" i="6"/>
  <c r="G32" i="6"/>
  <c r="BC32" i="6"/>
  <c r="CX32" i="6"/>
  <c r="D32" i="6"/>
  <c r="BO32" i="6"/>
  <c r="O32" i="6"/>
  <c r="AD32" i="6"/>
  <c r="BZ32" i="6"/>
  <c r="Z32" i="6"/>
  <c r="BV32" i="6"/>
  <c r="DU32" i="6"/>
  <c r="V32" i="6"/>
  <c r="BR32" i="6"/>
  <c r="DQ32" i="6"/>
  <c r="AI32" i="6"/>
  <c r="CD32" i="6"/>
  <c r="DO26" i="6"/>
  <c r="BS26" i="6"/>
  <c r="V26" i="6"/>
  <c r="DR26" i="6"/>
  <c r="BV26" i="6"/>
  <c r="Y26" i="6"/>
  <c r="CC26" i="6"/>
  <c r="AF26" i="6"/>
  <c r="CB26" i="6"/>
  <c r="AE26" i="6"/>
  <c r="DK26" i="6"/>
  <c r="BO26" i="6"/>
  <c r="R26" i="6"/>
  <c r="DN26" i="6"/>
  <c r="BR26" i="6"/>
  <c r="U26" i="6"/>
  <c r="DU26" i="6"/>
  <c r="BY26" i="6"/>
  <c r="AB26" i="6"/>
  <c r="DT26" i="6"/>
  <c r="BX26" i="6"/>
  <c r="AA26" i="6"/>
  <c r="CQ26" i="6"/>
  <c r="AU26" i="6"/>
  <c r="CT26" i="6"/>
  <c r="AX26" i="6"/>
  <c r="D26" i="6"/>
  <c r="DA26" i="6"/>
  <c r="BE26" i="6"/>
  <c r="H26" i="6"/>
  <c r="CZ26" i="6"/>
  <c r="BD26" i="6"/>
  <c r="G26" i="6"/>
  <c r="CI26" i="6"/>
  <c r="AM26" i="6"/>
  <c r="CL26" i="6"/>
  <c r="AP26" i="6"/>
  <c r="CS26" i="6"/>
  <c r="AW26" i="6"/>
  <c r="CR26" i="6"/>
  <c r="AV26" i="6"/>
  <c r="CT20" i="6"/>
  <c r="CO20" i="6"/>
  <c r="O26" i="6"/>
  <c r="CJ26" i="6"/>
  <c r="BM26" i="6"/>
  <c r="AG26" i="6"/>
  <c r="DB26" i="6"/>
  <c r="F26" i="6"/>
  <c r="CA26" i="6"/>
  <c r="CU32" i="6"/>
  <c r="AL20" i="6"/>
  <c r="S26" i="6"/>
  <c r="CN26" i="6"/>
  <c r="BQ26" i="6"/>
  <c r="AL26" i="6"/>
  <c r="DF26" i="6"/>
  <c r="J26" i="6"/>
  <c r="CE26" i="6"/>
  <c r="AN32" i="6"/>
  <c r="AW20" i="6"/>
  <c r="D20" i="6"/>
  <c r="BB20" i="6"/>
  <c r="W26" i="6"/>
  <c r="CV26" i="6"/>
  <c r="BU26" i="6"/>
  <c r="AT26" i="6"/>
  <c r="DJ26" i="6"/>
  <c r="N26" i="6"/>
  <c r="CM26" i="6"/>
  <c r="AV32" i="6"/>
  <c r="AJ32" i="6"/>
  <c r="AR32" i="6"/>
  <c r="CF20" i="6"/>
  <c r="CL20" i="6"/>
  <c r="AN26" i="6"/>
  <c r="DH26" i="6"/>
  <c r="P26" i="6"/>
  <c r="CK26" i="6"/>
  <c r="BF26" i="6"/>
  <c r="AD26" i="6"/>
  <c r="CY26" i="6"/>
  <c r="AM20" i="6"/>
  <c r="AR26" i="6"/>
  <c r="DL26" i="6"/>
  <c r="T26" i="6"/>
  <c r="CO26" i="6"/>
  <c r="BJ26" i="6"/>
  <c r="AI26" i="6"/>
  <c r="DC26" i="6"/>
  <c r="M12" i="6"/>
  <c r="BZ20" i="6"/>
  <c r="AD20" i="6"/>
  <c r="DM20" i="6"/>
  <c r="BN20" i="6"/>
  <c r="R20" i="6"/>
  <c r="DA20" i="6"/>
  <c r="F20" i="6"/>
  <c r="DE20" i="6"/>
  <c r="BF20" i="6"/>
  <c r="J20" i="6"/>
  <c r="CP20" i="6"/>
  <c r="AU20" i="6"/>
  <c r="CD20" i="6"/>
  <c r="AI20" i="6"/>
  <c r="DQ20" i="6"/>
  <c r="BR20" i="6"/>
  <c r="V20" i="6"/>
  <c r="DU20" i="6"/>
  <c r="BV20" i="6"/>
  <c r="Z20" i="6"/>
  <c r="AE20" i="6"/>
  <c r="CA20" i="6"/>
  <c r="S20" i="6"/>
  <c r="DJ20" i="6"/>
  <c r="BO20" i="6"/>
  <c r="G20" i="6"/>
  <c r="CX20" i="6"/>
  <c r="BC20" i="6"/>
  <c r="K20" i="6"/>
  <c r="DB20" i="6"/>
  <c r="BG20" i="6"/>
  <c r="AV20" i="6"/>
  <c r="CQ20" i="6"/>
  <c r="AJ20" i="6"/>
  <c r="CE20" i="6"/>
  <c r="DN20" i="6"/>
  <c r="BS20" i="6"/>
  <c r="AA20" i="6"/>
  <c r="DR20" i="6"/>
  <c r="BW20" i="6"/>
  <c r="BL20" i="6"/>
  <c r="L20" i="6"/>
  <c r="DG20" i="6"/>
  <c r="CU20" i="6"/>
  <c r="AN20" i="6"/>
  <c r="CI20" i="6"/>
  <c r="AR20" i="6"/>
  <c r="CM20" i="6"/>
  <c r="CB20" i="6"/>
  <c r="AB20" i="6"/>
  <c r="BP20" i="6"/>
  <c r="P20" i="6"/>
  <c r="DK20" i="6"/>
  <c r="BD20" i="6"/>
  <c r="CY20" i="6"/>
  <c r="BH20" i="6"/>
  <c r="H20" i="6"/>
  <c r="DC20" i="6"/>
  <c r="DH20" i="6"/>
  <c r="BM20" i="6"/>
  <c r="M20" i="6"/>
  <c r="CV20" i="6"/>
  <c r="BA20" i="6"/>
  <c r="CJ20" i="6"/>
  <c r="AO20" i="6"/>
  <c r="CN20" i="6"/>
  <c r="AS20" i="6"/>
  <c r="CC20" i="6"/>
  <c r="AC20" i="6"/>
  <c r="DL20" i="6"/>
  <c r="Q20" i="6"/>
  <c r="CZ20" i="6"/>
  <c r="BE20" i="6"/>
  <c r="E20" i="6"/>
  <c r="DD20" i="6"/>
  <c r="BI20" i="6"/>
  <c r="I20" i="6"/>
  <c r="CS20" i="6"/>
  <c r="AT20" i="6"/>
  <c r="CG20" i="6"/>
  <c r="AG20" i="6"/>
  <c r="DP20" i="6"/>
  <c r="BU20" i="6"/>
  <c r="U20" i="6"/>
  <c r="DT20" i="6"/>
  <c r="BY20" i="6"/>
  <c r="Y20" i="6"/>
  <c r="DH48" i="6"/>
  <c r="AK20" i="6"/>
  <c r="BM36" i="6"/>
  <c r="AY48" i="6"/>
  <c r="AJ36" i="6"/>
  <c r="CY36" i="6"/>
  <c r="CD36" i="6"/>
  <c r="CH48" i="6"/>
  <c r="R48" i="6"/>
  <c r="BR36" i="6"/>
  <c r="AK36" i="6"/>
  <c r="W36" i="6"/>
  <c r="CM36" i="6"/>
  <c r="I48" i="6"/>
  <c r="AW48" i="6"/>
  <c r="CF48" i="6"/>
  <c r="DO48" i="6"/>
  <c r="CH36" i="6"/>
  <c r="BA36" i="6"/>
  <c r="AN36" i="6"/>
  <c r="DC36" i="6"/>
  <c r="AM48" i="6"/>
  <c r="CL48" i="6"/>
  <c r="BM48" i="6"/>
  <c r="CV48" i="6"/>
  <c r="DP36" i="6"/>
  <c r="CQ36" i="6"/>
  <c r="BF36" i="6"/>
  <c r="AO36" i="6"/>
  <c r="AA36" i="6"/>
  <c r="AK48" i="6"/>
  <c r="BT48" i="6"/>
  <c r="DG36" i="6"/>
  <c r="BV36" i="6"/>
  <c r="BE36" i="6"/>
  <c r="AR36" i="6"/>
  <c r="AQ48" i="6"/>
  <c r="D48" i="6"/>
  <c r="BA48" i="6"/>
  <c r="CJ48" i="6"/>
  <c r="DT36" i="6"/>
  <c r="CN48" i="6"/>
  <c r="BZ48" i="6"/>
  <c r="AK32" i="6"/>
  <c r="AE36" i="6"/>
  <c r="CE36" i="6"/>
  <c r="BJ36" i="6"/>
  <c r="AS36" i="6"/>
  <c r="DD48" i="6"/>
  <c r="AV36" i="6"/>
  <c r="CU36" i="6"/>
  <c r="BZ36" i="6"/>
  <c r="BI36" i="6"/>
  <c r="X48" i="6"/>
  <c r="DL36" i="6"/>
  <c r="AS48" i="6"/>
  <c r="AD48" i="6"/>
  <c r="BN48" i="6"/>
  <c r="AO48" i="6"/>
  <c r="AW36" i="6"/>
  <c r="S36" i="6"/>
  <c r="CI36" i="6"/>
  <c r="BN36" i="6"/>
  <c r="E48" i="6"/>
  <c r="BI48" i="6"/>
  <c r="CR48" i="6"/>
  <c r="DQ48" i="6"/>
  <c r="O36" i="6"/>
  <c r="AF36" i="6"/>
  <c r="BB36" i="6"/>
  <c r="CA36" i="6"/>
  <c r="D36" i="6"/>
  <c r="T36" i="6"/>
  <c r="AP36" i="6"/>
  <c r="BO36" i="6"/>
  <c r="G36" i="6"/>
  <c r="X36" i="6"/>
  <c r="AT36" i="6"/>
  <c r="BS36" i="6"/>
  <c r="K36" i="6"/>
  <c r="AB36" i="6"/>
  <c r="AX36" i="6"/>
  <c r="BW36" i="6"/>
  <c r="DS48" i="6"/>
  <c r="BX48" i="6"/>
  <c r="AB48" i="6"/>
  <c r="CB48" i="6"/>
  <c r="AF48" i="6"/>
  <c r="DK48" i="6"/>
  <c r="BP48" i="6"/>
  <c r="T48" i="6"/>
  <c r="CY48" i="6"/>
  <c r="BD48" i="6"/>
  <c r="H48" i="6"/>
  <c r="AQ36" i="6"/>
  <c r="BL36" i="6"/>
  <c r="CC36" i="6"/>
  <c r="CX36" i="6"/>
  <c r="AZ36" i="6"/>
  <c r="BQ36" i="6"/>
  <c r="CL36" i="6"/>
  <c r="DK36" i="6"/>
  <c r="BD36" i="6"/>
  <c r="BU36" i="6"/>
  <c r="CP36" i="6"/>
  <c r="DO36" i="6"/>
  <c r="BH36" i="6"/>
  <c r="BY36" i="6"/>
  <c r="CT36" i="6"/>
  <c r="DS36" i="6"/>
  <c r="U48" i="6"/>
  <c r="DT48" i="6"/>
  <c r="BY48" i="6"/>
  <c r="Y48" i="6"/>
  <c r="CC48" i="6"/>
  <c r="M48" i="6"/>
  <c r="DL48" i="6"/>
  <c r="BQ48" i="6"/>
  <c r="CZ48" i="6"/>
  <c r="BE48" i="6"/>
  <c r="CB36" i="6"/>
  <c r="CS36" i="6"/>
  <c r="DN36" i="6"/>
  <c r="BP36" i="6"/>
  <c r="CG36" i="6"/>
  <c r="DB36" i="6"/>
  <c r="BT36" i="6"/>
  <c r="CK36" i="6"/>
  <c r="DF36" i="6"/>
  <c r="BX36" i="6"/>
  <c r="CO36" i="6"/>
  <c r="DJ36" i="6"/>
  <c r="AL48" i="6"/>
  <c r="CO48" i="6"/>
  <c r="AP48" i="6"/>
  <c r="CS48" i="6"/>
  <c r="AC48" i="6"/>
  <c r="CG48" i="6"/>
  <c r="Q48" i="6"/>
  <c r="DP48" i="6"/>
  <c r="BU48" i="6"/>
  <c r="CR36" i="6"/>
  <c r="DI36" i="6"/>
  <c r="CF36" i="6"/>
  <c r="CW36" i="6"/>
  <c r="DR36" i="6"/>
  <c r="CJ36" i="6"/>
  <c r="DA36" i="6"/>
  <c r="CN36" i="6"/>
  <c r="DE36" i="6"/>
  <c r="BB48" i="6"/>
  <c r="F48" i="6"/>
  <c r="DE48" i="6"/>
  <c r="BF48" i="6"/>
  <c r="J48" i="6"/>
  <c r="DI48" i="6"/>
  <c r="AT48" i="6"/>
  <c r="CW48" i="6"/>
  <c r="AG48" i="6"/>
  <c r="CK48" i="6"/>
  <c r="DH36" i="6"/>
  <c r="CV36" i="6"/>
  <c r="DM36" i="6"/>
  <c r="CZ36" i="6"/>
  <c r="DQ36" i="6"/>
  <c r="DD36" i="6"/>
  <c r="DU36" i="6"/>
  <c r="BR48" i="6"/>
  <c r="V48" i="6"/>
  <c r="DU48" i="6"/>
  <c r="BV48" i="6"/>
  <c r="Z48" i="6"/>
  <c r="BJ48" i="6"/>
  <c r="N48" i="6"/>
  <c r="DM48" i="6"/>
  <c r="AX48" i="6"/>
  <c r="DA48" i="6"/>
  <c r="J36" i="6"/>
  <c r="F36" i="6"/>
  <c r="CX48" i="6"/>
  <c r="BG48" i="6"/>
  <c r="K48" i="6"/>
  <c r="DB48" i="6"/>
  <c r="BK48" i="6"/>
  <c r="CP48" i="6"/>
  <c r="AU48" i="6"/>
  <c r="CD48" i="6"/>
  <c r="AI48" i="6"/>
  <c r="Z36" i="6"/>
  <c r="N36" i="6"/>
  <c r="R36" i="6"/>
  <c r="V36" i="6"/>
  <c r="DN48" i="6"/>
  <c r="BW48" i="6"/>
  <c r="AA48" i="6"/>
  <c r="DR48" i="6"/>
  <c r="CA48" i="6"/>
  <c r="AE48" i="6"/>
  <c r="DF48" i="6"/>
  <c r="BO48" i="6"/>
  <c r="S48" i="6"/>
  <c r="CT48" i="6"/>
  <c r="BC48" i="6"/>
  <c r="G48" i="6"/>
  <c r="Q36" i="6"/>
  <c r="AU36" i="6"/>
  <c r="E36" i="6"/>
  <c r="AD36" i="6"/>
  <c r="I36" i="6"/>
  <c r="AI36" i="6"/>
  <c r="M36" i="6"/>
  <c r="AM36" i="6"/>
  <c r="CM48" i="6"/>
  <c r="AR48" i="6"/>
  <c r="CQ48" i="6"/>
  <c r="AV48" i="6"/>
  <c r="CE48" i="6"/>
  <c r="AJ48" i="6"/>
  <c r="DJ48" i="6"/>
  <c r="BS48" i="6"/>
  <c r="W48" i="6"/>
  <c r="P36" i="6"/>
  <c r="AL36" i="6"/>
  <c r="BK36" i="6"/>
  <c r="U36" i="6"/>
  <c r="AY36" i="6"/>
  <c r="H36" i="6"/>
  <c r="Y36" i="6"/>
  <c r="BC36" i="6"/>
  <c r="L36" i="6"/>
  <c r="AG36" i="6"/>
  <c r="BG36" i="6"/>
  <c r="DC48" i="6"/>
  <c r="BH48" i="6"/>
  <c r="L48" i="6"/>
  <c r="DG48" i="6"/>
  <c r="BL48" i="6"/>
  <c r="P48" i="6"/>
  <c r="CU48" i="6"/>
  <c r="AZ48" i="6"/>
  <c r="CI48" i="6"/>
  <c r="AN48" i="6"/>
  <c r="AB28" i="6"/>
  <c r="BK28" i="6"/>
  <c r="DF28" i="6"/>
  <c r="K28" i="6"/>
  <c r="BG28" i="6"/>
  <c r="DB28" i="6"/>
  <c r="G28" i="6"/>
  <c r="BC28" i="6"/>
  <c r="CX28" i="6"/>
  <c r="D28" i="6"/>
  <c r="BO28" i="6"/>
  <c r="DJ28" i="6"/>
  <c r="O28" i="6"/>
  <c r="AU28" i="6"/>
  <c r="CP28" i="6"/>
  <c r="AQ28" i="6"/>
  <c r="CL28" i="6"/>
  <c r="AM28" i="6"/>
  <c r="CH28" i="6"/>
  <c r="AY28" i="6"/>
  <c r="CT28" i="6"/>
  <c r="AD28" i="6"/>
  <c r="BZ28" i="6"/>
  <c r="Z28" i="6"/>
  <c r="BV28" i="6"/>
  <c r="DU28" i="6"/>
  <c r="V28" i="6"/>
  <c r="BR28" i="6"/>
  <c r="DQ28" i="6"/>
  <c r="AI28" i="6"/>
  <c r="CD28" i="6"/>
  <c r="N28" i="6"/>
  <c r="BJ28" i="6"/>
  <c r="DI28" i="6"/>
  <c r="J28" i="6"/>
  <c r="BF28" i="6"/>
  <c r="DE28" i="6"/>
  <c r="F28" i="6"/>
  <c r="BB28" i="6"/>
  <c r="DA28" i="6"/>
  <c r="R28" i="6"/>
  <c r="BN28" i="6"/>
  <c r="DM28" i="6"/>
  <c r="AT28" i="6"/>
  <c r="CS28" i="6"/>
  <c r="AP28" i="6"/>
  <c r="CO28" i="6"/>
  <c r="AL28" i="6"/>
  <c r="CK28" i="6"/>
  <c r="AX28" i="6"/>
  <c r="CW28" i="6"/>
  <c r="AC28" i="6"/>
  <c r="CC28" i="6"/>
  <c r="DT28" i="6"/>
  <c r="Y28" i="6"/>
  <c r="BY28" i="6"/>
  <c r="DP28" i="6"/>
  <c r="U28" i="6"/>
  <c r="BU28" i="6"/>
  <c r="DL28" i="6"/>
  <c r="AG28" i="6"/>
  <c r="CG28" i="6"/>
  <c r="M28" i="6"/>
  <c r="BM28" i="6"/>
  <c r="DD28" i="6"/>
  <c r="I28" i="6"/>
  <c r="BI28" i="6"/>
  <c r="CZ28" i="6"/>
  <c r="E28" i="6"/>
  <c r="BA28" i="6"/>
  <c r="CV28" i="6"/>
  <c r="Q28" i="6"/>
  <c r="BQ28" i="6"/>
  <c r="DH28" i="6"/>
  <c r="AS28" i="6"/>
  <c r="CN28" i="6"/>
  <c r="AO28" i="6"/>
  <c r="CJ28" i="6"/>
  <c r="AK28" i="6"/>
  <c r="CF28" i="6"/>
  <c r="AW28" i="6"/>
  <c r="CR28" i="6"/>
  <c r="X28" i="6"/>
  <c r="BX28" i="6"/>
  <c r="DS28" i="6"/>
  <c r="T28" i="6"/>
  <c r="BT28" i="6"/>
  <c r="DO28" i="6"/>
  <c r="P28" i="6"/>
  <c r="BP28" i="6"/>
  <c r="AF28" i="6"/>
  <c r="CB28" i="6"/>
  <c r="BE28" i="6"/>
  <c r="CA28" i="6"/>
  <c r="AA28" i="6"/>
  <c r="BW28" i="6"/>
  <c r="DR28" i="6"/>
  <c r="W28" i="6"/>
  <c r="BS28" i="6"/>
  <c r="DN28" i="6"/>
  <c r="S28" i="6"/>
  <c r="CE28" i="6"/>
  <c r="AE28" i="6"/>
  <c r="AX18" i="6"/>
  <c r="DA18" i="6"/>
  <c r="J18" i="6"/>
  <c r="BJ18" i="6"/>
  <c r="DM18" i="6"/>
  <c r="F18" i="6"/>
  <c r="BF18" i="6"/>
  <c r="DI18" i="6"/>
  <c r="R18" i="6"/>
  <c r="BR18" i="6"/>
  <c r="DU18" i="6"/>
  <c r="Q18" i="6"/>
  <c r="BU18" i="6"/>
  <c r="DP18" i="6"/>
  <c r="AC18" i="6"/>
  <c r="CG18" i="6"/>
  <c r="Y18" i="6"/>
  <c r="CC18" i="6"/>
  <c r="AL18" i="6"/>
  <c r="CO18" i="6"/>
  <c r="D18" i="6"/>
  <c r="BE18" i="6"/>
  <c r="CZ18" i="6"/>
  <c r="M18" i="6"/>
  <c r="BQ18" i="6"/>
  <c r="DL18" i="6"/>
  <c r="I18" i="6"/>
  <c r="BM18" i="6"/>
  <c r="DH18" i="6"/>
  <c r="U18" i="6"/>
  <c r="BY18" i="6"/>
  <c r="DT18" i="6"/>
  <c r="AO18" i="6"/>
  <c r="CJ18" i="6"/>
  <c r="BA18" i="6"/>
  <c r="CV18" i="6"/>
  <c r="AW18" i="6"/>
  <c r="CR18" i="6"/>
  <c r="E18" i="6"/>
  <c r="BI18" i="6"/>
  <c r="DD18" i="6"/>
  <c r="DG18" i="6"/>
  <c r="X18" i="6"/>
  <c r="BT18" i="6"/>
  <c r="DS18" i="6"/>
  <c r="AK18" i="6"/>
  <c r="CF18" i="6"/>
  <c r="DO18" i="6"/>
  <c r="AF18" i="6"/>
  <c r="CB18" i="6"/>
  <c r="AS18" i="6"/>
  <c r="CN18" i="6"/>
  <c r="CQ18" i="6"/>
  <c r="H18" i="6"/>
  <c r="BD18" i="6"/>
  <c r="DC18" i="6"/>
  <c r="T18" i="6"/>
  <c r="BP18" i="6"/>
  <c r="CY18" i="6"/>
  <c r="P18" i="6"/>
  <c r="BL18" i="6"/>
  <c r="DK18" i="6"/>
  <c r="AB18" i="6"/>
  <c r="BX18" i="6"/>
  <c r="CA18" i="6"/>
  <c r="AN18" i="6"/>
  <c r="CM18" i="6"/>
  <c r="AZ18" i="6"/>
  <c r="CI18" i="6"/>
  <c r="AV18" i="6"/>
  <c r="CU18" i="6"/>
  <c r="L18" i="6"/>
  <c r="BH18" i="6"/>
  <c r="BK18" i="6"/>
  <c r="DJ18" i="6"/>
  <c r="W18" i="6"/>
  <c r="BW18" i="6"/>
  <c r="AJ18" i="6"/>
  <c r="BS18" i="6"/>
  <c r="DR18" i="6"/>
  <c r="AE18" i="6"/>
  <c r="CE18" i="6"/>
  <c r="AR18" i="6"/>
  <c r="N18" i="6"/>
  <c r="BN18" i="6"/>
  <c r="DQ18" i="6"/>
  <c r="Z18" i="6"/>
  <c r="BZ18" i="6"/>
  <c r="V18" i="6"/>
  <c r="BV18" i="6"/>
  <c r="AI18" i="6"/>
  <c r="CH18" i="6"/>
  <c r="AJ28" i="6"/>
  <c r="AV28" i="6"/>
  <c r="BL28" i="6"/>
  <c r="L28" i="6"/>
  <c r="DG28" i="6"/>
  <c r="CM28" i="6"/>
  <c r="DC28" i="6"/>
  <c r="AB32" i="6"/>
  <c r="BL64" i="6"/>
  <c r="DP72" i="6"/>
  <c r="U72" i="6"/>
  <c r="DM72" i="6"/>
  <c r="BQ72" i="6"/>
  <c r="T72" i="6"/>
  <c r="DL72" i="6"/>
  <c r="BP72" i="6"/>
  <c r="S72" i="6"/>
  <c r="DK72" i="6"/>
  <c r="BO72" i="6"/>
  <c r="R72" i="6"/>
  <c r="DJ72" i="6"/>
  <c r="BN72" i="6"/>
  <c r="Q72" i="6"/>
  <c r="CB72" i="6"/>
  <c r="DT72" i="6"/>
  <c r="BW72" i="6"/>
  <c r="X72" i="6"/>
  <c r="BS72" i="6"/>
  <c r="DN72" i="6"/>
  <c r="DI72" i="6"/>
  <c r="BM72" i="6"/>
  <c r="P72" i="6"/>
  <c r="DH72" i="6"/>
  <c r="BL72" i="6"/>
  <c r="O72" i="6"/>
  <c r="DG72" i="6"/>
  <c r="BK72" i="6"/>
  <c r="N72" i="6"/>
  <c r="DF72" i="6"/>
  <c r="BJ72" i="6"/>
  <c r="M72" i="6"/>
  <c r="AA72" i="6"/>
  <c r="DE72" i="6"/>
  <c r="BI72" i="6"/>
  <c r="L72" i="6"/>
  <c r="DD72" i="6"/>
  <c r="BH72" i="6"/>
  <c r="K72" i="6"/>
  <c r="DC72" i="6"/>
  <c r="BG72" i="6"/>
  <c r="J72" i="6"/>
  <c r="DB72" i="6"/>
  <c r="BF72" i="6"/>
  <c r="I72" i="6"/>
  <c r="CA72" i="6"/>
  <c r="AC72" i="6"/>
  <c r="BY72" i="6"/>
  <c r="Z72" i="6"/>
  <c r="BR72" i="6"/>
  <c r="DA72" i="6"/>
  <c r="BE72" i="6"/>
  <c r="H72" i="6"/>
  <c r="CZ72" i="6"/>
  <c r="BD72" i="6"/>
  <c r="G72" i="6"/>
  <c r="CY72" i="6"/>
  <c r="BC72" i="6"/>
  <c r="F72" i="6"/>
  <c r="CX72" i="6"/>
  <c r="BB72" i="6"/>
  <c r="E72" i="6"/>
  <c r="AE72" i="6"/>
  <c r="Y72" i="6"/>
  <c r="BU72" i="6"/>
  <c r="W72" i="6"/>
  <c r="V72" i="6"/>
  <c r="CW72" i="6"/>
  <c r="BA72" i="6"/>
  <c r="CV72" i="6"/>
  <c r="AZ72" i="6"/>
  <c r="CU72" i="6"/>
  <c r="AY72" i="6"/>
  <c r="CT72" i="6"/>
  <c r="AX72" i="6"/>
  <c r="BX72" i="6"/>
  <c r="DS72" i="6"/>
  <c r="DQ72" i="6"/>
  <c r="CS72" i="6"/>
  <c r="AW72" i="6"/>
  <c r="CR72" i="6"/>
  <c r="AV72" i="6"/>
  <c r="CQ72" i="6"/>
  <c r="AU72" i="6"/>
  <c r="CP72" i="6"/>
  <c r="AT72" i="6"/>
  <c r="D72" i="6"/>
  <c r="AF72" i="6"/>
  <c r="BZ72" i="6"/>
  <c r="CO72" i="6"/>
  <c r="AS72" i="6"/>
  <c r="CN72" i="6"/>
  <c r="AR72" i="6"/>
  <c r="CM72" i="6"/>
  <c r="AQ72" i="6"/>
  <c r="CL72" i="6"/>
  <c r="AP72" i="6"/>
  <c r="BV72" i="6"/>
  <c r="CK72" i="6"/>
  <c r="AO72" i="6"/>
  <c r="CJ72" i="6"/>
  <c r="AN72" i="6"/>
  <c r="CI72" i="6"/>
  <c r="AM72" i="6"/>
  <c r="CH72" i="6"/>
  <c r="AL72" i="6"/>
  <c r="CC72" i="6"/>
  <c r="DR72" i="6"/>
  <c r="BT72" i="6"/>
  <c r="CG72" i="6"/>
  <c r="AK72" i="6"/>
  <c r="CF72" i="6"/>
  <c r="AJ72" i="6"/>
  <c r="CE72" i="6"/>
  <c r="AI72" i="6"/>
  <c r="CD72" i="6"/>
  <c r="AG72" i="6"/>
  <c r="AD72" i="6"/>
  <c r="AB72" i="6"/>
  <c r="DO72" i="6"/>
  <c r="DU72" i="6"/>
  <c r="AD64" i="6"/>
  <c r="CS64" i="6"/>
  <c r="U64" i="6"/>
  <c r="AL64" i="6"/>
  <c r="DT64" i="6"/>
  <c r="CL64" i="6"/>
  <c r="AI64" i="6"/>
  <c r="CC64" i="6"/>
  <c r="BB64" i="6"/>
  <c r="J64" i="6"/>
  <c r="DI64" i="6"/>
  <c r="CH64" i="6"/>
  <c r="AQ64" i="6"/>
  <c r="Q64" i="6"/>
  <c r="DP64" i="6"/>
  <c r="BY64" i="6"/>
  <c r="M64" i="6"/>
  <c r="DL64" i="6"/>
  <c r="AG64" i="6"/>
  <c r="CO64" i="6"/>
  <c r="AC64" i="6"/>
  <c r="AX64" i="6"/>
  <c r="F64" i="6"/>
  <c r="DE64" i="6"/>
  <c r="AT64" i="6"/>
  <c r="CD64" i="6"/>
  <c r="AM64" i="6"/>
  <c r="BZ64" i="6"/>
  <c r="BU64" i="6"/>
  <c r="Y64" i="6"/>
  <c r="BQ64" i="6"/>
  <c r="CK64" i="6"/>
  <c r="AP64" i="6"/>
  <c r="CG64" i="6"/>
  <c r="DA64" i="6"/>
  <c r="BF64" i="6"/>
  <c r="CW64" i="6"/>
  <c r="BN64" i="6"/>
  <c r="R64" i="6"/>
  <c r="DQ64" i="6"/>
  <c r="BR64" i="6"/>
  <c r="V64" i="6"/>
  <c r="DU64" i="6"/>
  <c r="BV64" i="6"/>
  <c r="Z64" i="6"/>
  <c r="BJ64" i="6"/>
  <c r="N64" i="6"/>
  <c r="DM64" i="6"/>
  <c r="CT64" i="6"/>
  <c r="AY64" i="6"/>
  <c r="CX64" i="6"/>
  <c r="BC64" i="6"/>
  <c r="G64" i="6"/>
  <c r="DB64" i="6"/>
  <c r="BG64" i="6"/>
  <c r="K64" i="6"/>
  <c r="CP64" i="6"/>
  <c r="AU64" i="6"/>
  <c r="DJ64" i="6"/>
  <c r="BO64" i="6"/>
  <c r="S64" i="6"/>
  <c r="DN64" i="6"/>
  <c r="BS64" i="6"/>
  <c r="W64" i="6"/>
  <c r="DR64" i="6"/>
  <c r="BW64" i="6"/>
  <c r="AA64" i="6"/>
  <c r="DF64" i="6"/>
  <c r="BK64" i="6"/>
  <c r="O64" i="6"/>
  <c r="CE64" i="6"/>
  <c r="AJ64" i="6"/>
  <c r="CI64" i="6"/>
  <c r="AN64" i="6"/>
  <c r="CM64" i="6"/>
  <c r="AR64" i="6"/>
  <c r="CA64" i="6"/>
  <c r="AE64" i="6"/>
  <c r="CU64" i="6"/>
  <c r="AZ64" i="6"/>
  <c r="H64" i="6"/>
  <c r="CY64" i="6"/>
  <c r="BD64" i="6"/>
  <c r="L64" i="6"/>
  <c r="DC64" i="6"/>
  <c r="BH64" i="6"/>
  <c r="P64" i="6"/>
  <c r="CQ64" i="6"/>
  <c r="AV64" i="6"/>
  <c r="DK64" i="6"/>
  <c r="BT64" i="6"/>
  <c r="X64" i="6"/>
  <c r="DO64" i="6"/>
  <c r="BX64" i="6"/>
  <c r="AB64" i="6"/>
  <c r="DS64" i="6"/>
  <c r="CB64" i="6"/>
  <c r="AF64" i="6"/>
  <c r="DG64" i="6"/>
  <c r="BP64" i="6"/>
  <c r="T64" i="6"/>
  <c r="CJ64" i="6"/>
  <c r="AO64" i="6"/>
  <c r="CN64" i="6"/>
  <c r="AS64" i="6"/>
  <c r="CR64" i="6"/>
  <c r="AW64" i="6"/>
  <c r="CF64" i="6"/>
  <c r="AK64" i="6"/>
  <c r="CZ64" i="6"/>
  <c r="BE64" i="6"/>
  <c r="E64" i="6"/>
  <c r="DD64" i="6"/>
  <c r="BI64" i="6"/>
  <c r="I64" i="6"/>
  <c r="DH64" i="6"/>
  <c r="BM64" i="6"/>
  <c r="D64" i="6"/>
  <c r="CV64" i="6"/>
  <c r="BA64" i="6"/>
  <c r="P91" i="6"/>
  <c r="CW91" i="6"/>
  <c r="AF91" i="6"/>
  <c r="CH91" i="6"/>
  <c r="BW91" i="6"/>
  <c r="AY91" i="6"/>
  <c r="CX91" i="6"/>
  <c r="Z91" i="6"/>
  <c r="DT91" i="6"/>
  <c r="DM91" i="6"/>
  <c r="CV91" i="6"/>
  <c r="O91" i="6"/>
  <c r="BO91" i="6"/>
  <c r="BB91" i="6"/>
  <c r="CT91" i="6"/>
  <c r="H91" i="6"/>
  <c r="BQ91" i="6"/>
  <c r="AZ91" i="6"/>
  <c r="AE91" i="6"/>
  <c r="R91" i="6"/>
  <c r="E91" i="6"/>
  <c r="CN91" i="6"/>
  <c r="CL91" i="6"/>
  <c r="AR91" i="6"/>
  <c r="BC91" i="6"/>
  <c r="BG91" i="6"/>
  <c r="CY91" i="6"/>
  <c r="T91" i="6"/>
  <c r="BO133" i="6"/>
  <c r="BZ133" i="6"/>
  <c r="U91" i="6"/>
  <c r="BH91" i="6"/>
  <c r="AL91" i="6"/>
  <c r="BX91" i="6"/>
  <c r="DI91" i="6"/>
  <c r="AA91" i="6"/>
  <c r="BM91" i="6"/>
  <c r="CU91" i="6"/>
  <c r="AD91" i="6"/>
  <c r="BE91" i="6"/>
  <c r="AU91" i="6"/>
  <c r="BU91" i="6"/>
  <c r="DN91" i="6"/>
  <c r="X91" i="6"/>
  <c r="BR91" i="6"/>
  <c r="DD91" i="6"/>
  <c r="AS91" i="6"/>
  <c r="CQ91" i="6"/>
  <c r="DQ91" i="6"/>
  <c r="BI91" i="6"/>
  <c r="DG91" i="6"/>
  <c r="M91" i="6"/>
  <c r="L91" i="6"/>
  <c r="BK91" i="6"/>
  <c r="CK91" i="6"/>
  <c r="N91" i="6"/>
  <c r="AO91" i="6"/>
  <c r="DE91" i="6"/>
  <c r="AN91" i="6"/>
  <c r="BJ91" i="6"/>
  <c r="DU91" i="6"/>
  <c r="BD91" i="6"/>
  <c r="BZ91" i="6"/>
  <c r="BY91" i="6"/>
  <c r="G91" i="6"/>
  <c r="AC91" i="6"/>
  <c r="AB91" i="6"/>
  <c r="CA91" i="6"/>
  <c r="DA91" i="6"/>
  <c r="AX91" i="6"/>
  <c r="CZ91" i="6"/>
  <c r="F91" i="6"/>
  <c r="BN91" i="6"/>
  <c r="DP91" i="6"/>
  <c r="V91" i="6"/>
  <c r="Q91" i="6"/>
  <c r="BT91" i="6"/>
  <c r="CP91" i="6"/>
  <c r="CO91" i="6"/>
  <c r="W91" i="6"/>
  <c r="AT91" i="6"/>
  <c r="DJ91" i="6"/>
  <c r="AK91" i="6"/>
  <c r="BS91" i="6"/>
  <c r="J91" i="6"/>
  <c r="BA91" i="6"/>
  <c r="CI91" i="6"/>
  <c r="CD91" i="6"/>
  <c r="D91" i="6"/>
  <c r="AM91" i="6"/>
  <c r="AG91" i="6"/>
  <c r="CJ91" i="6"/>
  <c r="DF91" i="6"/>
  <c r="DS91" i="6"/>
  <c r="AP91" i="6"/>
  <c r="CB91" i="6"/>
  <c r="S91" i="6"/>
  <c r="BF91" i="6"/>
  <c r="CR91" i="6"/>
  <c r="CM91" i="6"/>
  <c r="I91" i="6"/>
  <c r="AV91" i="6"/>
  <c r="AQ91" i="6"/>
  <c r="CG91" i="6"/>
  <c r="DO91" i="6"/>
  <c r="BP91" i="6"/>
  <c r="DB91" i="6"/>
  <c r="CF91" i="6"/>
  <c r="DR91" i="6"/>
  <c r="AJ91" i="6"/>
  <c r="BV91" i="6"/>
  <c r="DH91" i="6"/>
  <c r="DC91" i="6"/>
  <c r="Y91" i="6"/>
  <c r="BL91" i="6"/>
  <c r="CC91" i="6"/>
  <c r="DK91" i="6"/>
  <c r="CS91" i="6"/>
  <c r="K91" i="6"/>
  <c r="AW91" i="6"/>
  <c r="CE91" i="6"/>
  <c r="DL91" i="6"/>
  <c r="AI91" i="6"/>
  <c r="F16" i="6"/>
  <c r="J16" i="6"/>
  <c r="AA16" i="6"/>
  <c r="N16" i="6"/>
  <c r="M16" i="6"/>
  <c r="AI16" i="6"/>
  <c r="T16" i="6"/>
  <c r="BB16" i="6"/>
  <c r="CP44" i="6"/>
  <c r="CX22" i="6"/>
  <c r="AN44" i="6"/>
  <c r="AN141" i="6"/>
  <c r="DB44" i="6"/>
  <c r="AU44" i="6"/>
  <c r="CE44" i="6"/>
  <c r="CX44" i="6"/>
  <c r="BK44" i="6"/>
  <c r="CQ44" i="6"/>
  <c r="AJ44" i="6"/>
  <c r="CT44" i="6"/>
  <c r="BG44" i="6"/>
  <c r="O44" i="6"/>
  <c r="CM44" i="6"/>
  <c r="AV44" i="6"/>
  <c r="BC44" i="6"/>
  <c r="K44" i="6"/>
  <c r="CI44" i="6"/>
  <c r="AR44" i="6"/>
  <c r="G44" i="6"/>
  <c r="DJ44" i="6"/>
  <c r="BS44" i="6"/>
  <c r="W44" i="6"/>
  <c r="DN44" i="6"/>
  <c r="BW44" i="6"/>
  <c r="AA44" i="6"/>
  <c r="DR44" i="6"/>
  <c r="CA44" i="6"/>
  <c r="AE44" i="6"/>
  <c r="DF44" i="6"/>
  <c r="BO44" i="6"/>
  <c r="S44" i="6"/>
  <c r="CY44" i="6"/>
  <c r="BD44" i="6"/>
  <c r="H44" i="6"/>
  <c r="DC44" i="6"/>
  <c r="BH44" i="6"/>
  <c r="L44" i="6"/>
  <c r="DG44" i="6"/>
  <c r="BL44" i="6"/>
  <c r="P44" i="6"/>
  <c r="CU44" i="6"/>
  <c r="AZ44" i="6"/>
  <c r="DO44" i="6"/>
  <c r="BT44" i="6"/>
  <c r="X44" i="6"/>
  <c r="DS44" i="6"/>
  <c r="BX44" i="6"/>
  <c r="AB44" i="6"/>
  <c r="CB44" i="6"/>
  <c r="AF44" i="6"/>
  <c r="DK44" i="6"/>
  <c r="BP44" i="6"/>
  <c r="T44" i="6"/>
  <c r="CJ44" i="6"/>
  <c r="AO44" i="6"/>
  <c r="CN44" i="6"/>
  <c r="AS44" i="6"/>
  <c r="CR44" i="6"/>
  <c r="AW44" i="6"/>
  <c r="CF44" i="6"/>
  <c r="AK44" i="6"/>
  <c r="CZ44" i="6"/>
  <c r="BE44" i="6"/>
  <c r="E44" i="6"/>
  <c r="DD44" i="6"/>
  <c r="BI44" i="6"/>
  <c r="I44" i="6"/>
  <c r="DH44" i="6"/>
  <c r="BM44" i="6"/>
  <c r="D44" i="6"/>
  <c r="CV44" i="6"/>
  <c r="BA44" i="6"/>
  <c r="AY44" i="6"/>
  <c r="Q44" i="6"/>
  <c r="DP44" i="6"/>
  <c r="BU44" i="6"/>
  <c r="U44" i="6"/>
  <c r="DT44" i="6"/>
  <c r="BY44" i="6"/>
  <c r="Y44" i="6"/>
  <c r="CC44" i="6"/>
  <c r="M44" i="6"/>
  <c r="DL44" i="6"/>
  <c r="BQ44" i="6"/>
  <c r="AG44" i="6"/>
  <c r="CK44" i="6"/>
  <c r="AL44" i="6"/>
  <c r="CO44" i="6"/>
  <c r="AP44" i="6"/>
  <c r="CS44" i="6"/>
  <c r="AC44" i="6"/>
  <c r="CG44" i="6"/>
  <c r="AX44" i="6"/>
  <c r="DA44" i="6"/>
  <c r="BB44" i="6"/>
  <c r="F44" i="6"/>
  <c r="DE44" i="6"/>
  <c r="BF44" i="6"/>
  <c r="J44" i="6"/>
  <c r="DI44" i="6"/>
  <c r="AT44" i="6"/>
  <c r="CW44" i="6"/>
  <c r="BN44" i="6"/>
  <c r="R44" i="6"/>
  <c r="DQ44" i="6"/>
  <c r="BR44" i="6"/>
  <c r="V44" i="6"/>
  <c r="DU44" i="6"/>
  <c r="BV44" i="6"/>
  <c r="Z44" i="6"/>
  <c r="BJ44" i="6"/>
  <c r="N44" i="6"/>
  <c r="DM44" i="6"/>
  <c r="CD44" i="6"/>
  <c r="AI44" i="6"/>
  <c r="CH44" i="6"/>
  <c r="AM44" i="6"/>
  <c r="CL44" i="6"/>
  <c r="AQ44" i="6"/>
  <c r="BZ44" i="6"/>
  <c r="AD44" i="6"/>
  <c r="AF97" i="6"/>
  <c r="AZ133" i="6"/>
  <c r="CV133" i="6"/>
  <c r="AC133" i="6"/>
  <c r="D12" i="6"/>
  <c r="DD12" i="6"/>
  <c r="CJ12" i="6"/>
  <c r="DE12" i="6"/>
  <c r="BH12" i="6"/>
  <c r="DF12" i="6"/>
  <c r="CK12" i="6"/>
  <c r="AN12" i="6"/>
  <c r="CL12" i="6"/>
  <c r="BI12" i="6"/>
  <c r="AA12" i="6"/>
  <c r="G12" i="6"/>
  <c r="DK12" i="6"/>
  <c r="BJ12" i="6"/>
  <c r="AO12" i="6"/>
  <c r="CQ12" i="6"/>
  <c r="AP12" i="6"/>
  <c r="L12" i="6"/>
  <c r="R12" i="6"/>
  <c r="I12" i="6"/>
  <c r="AU12" i="6"/>
  <c r="BO12" i="6"/>
  <c r="CA22" i="6"/>
  <c r="CP22" i="6"/>
  <c r="CS22" i="6"/>
  <c r="M22" i="6"/>
  <c r="P22" i="6"/>
  <c r="AY22" i="6"/>
  <c r="AX22" i="6"/>
  <c r="BQ22" i="6"/>
  <c r="BL22" i="6"/>
  <c r="AP22" i="6"/>
  <c r="AS22" i="6"/>
  <c r="CN22" i="6"/>
  <c r="K22" i="6"/>
  <c r="DA22" i="6"/>
  <c r="AN22" i="6"/>
  <c r="AQ22" i="6"/>
  <c r="DL22" i="6"/>
  <c r="GY75" i="6"/>
  <c r="BU133" i="6"/>
  <c r="BW133" i="6"/>
  <c r="DS133" i="6"/>
  <c r="CH133" i="6"/>
  <c r="N133" i="6"/>
  <c r="CQ133" i="6"/>
  <c r="W133" i="6"/>
  <c r="DT133" i="6"/>
  <c r="DN133" i="6"/>
  <c r="AO133" i="6"/>
  <c r="DQ133" i="6"/>
  <c r="AU133" i="6"/>
  <c r="G133" i="6"/>
  <c r="AT133" i="6"/>
  <c r="AQ133" i="6"/>
  <c r="AY97" i="6"/>
  <c r="BD133" i="6"/>
  <c r="X133" i="6"/>
  <c r="CM133" i="6"/>
  <c r="AR12" i="6"/>
  <c r="CN12" i="6"/>
  <c r="AS12" i="6"/>
  <c r="CO12" i="6"/>
  <c r="AT12" i="6"/>
  <c r="CP12" i="6"/>
  <c r="AY12" i="6"/>
  <c r="CU12" i="6"/>
  <c r="CB22" i="6"/>
  <c r="AF22" i="6"/>
  <c r="DO22" i="6"/>
  <c r="CG22" i="6"/>
  <c r="AC22" i="6"/>
  <c r="DQ22" i="6"/>
  <c r="BN22" i="6"/>
  <c r="N22" i="6"/>
  <c r="AA22" i="6"/>
  <c r="DN22" i="6"/>
  <c r="BO22" i="6"/>
  <c r="AV12" i="6"/>
  <c r="CR12" i="6"/>
  <c r="AW12" i="6"/>
  <c r="CS12" i="6"/>
  <c r="AX12" i="6"/>
  <c r="CT12" i="6"/>
  <c r="BC12" i="6"/>
  <c r="CY12" i="6"/>
  <c r="CR22" i="6"/>
  <c r="AW22" i="6"/>
  <c r="CW22" i="6"/>
  <c r="AT22" i="6"/>
  <c r="CD22" i="6"/>
  <c r="AD22" i="6"/>
  <c r="AR22" i="6"/>
  <c r="CE22" i="6"/>
  <c r="AZ12" i="6"/>
  <c r="CV12" i="6"/>
  <c r="BA12" i="6"/>
  <c r="CW12" i="6"/>
  <c r="BB12" i="6"/>
  <c r="CX12" i="6"/>
  <c r="F12" i="6"/>
  <c r="BG12" i="6"/>
  <c r="DC12" i="6"/>
  <c r="DH22" i="6"/>
  <c r="BM22" i="6"/>
  <c r="I22" i="6"/>
  <c r="DM22" i="6"/>
  <c r="BJ22" i="6"/>
  <c r="J22" i="6"/>
  <c r="G22" i="6"/>
  <c r="CT22" i="6"/>
  <c r="AU22" i="6"/>
  <c r="BH22" i="6"/>
  <c r="L22" i="6"/>
  <c r="CU22" i="6"/>
  <c r="J12" i="6"/>
  <c r="BD12" i="6"/>
  <c r="CZ12" i="6"/>
  <c r="H12" i="6"/>
  <c r="BE12" i="6"/>
  <c r="DA12" i="6"/>
  <c r="E12" i="6"/>
  <c r="BF12" i="6"/>
  <c r="DB12" i="6"/>
  <c r="N12" i="6"/>
  <c r="BK12" i="6"/>
  <c r="DG12" i="6"/>
  <c r="CC22" i="6"/>
  <c r="Y22" i="6"/>
  <c r="BZ22" i="6"/>
  <c r="Z22" i="6"/>
  <c r="W22" i="6"/>
  <c r="DJ22" i="6"/>
  <c r="BK22" i="6"/>
  <c r="BX22" i="6"/>
  <c r="AB22" i="6"/>
  <c r="DK22" i="6"/>
  <c r="K12" i="6"/>
  <c r="BL12" i="6"/>
  <c r="DH12" i="6"/>
  <c r="P12" i="6"/>
  <c r="BM12" i="6"/>
  <c r="DI12" i="6"/>
  <c r="BN12" i="6"/>
  <c r="DJ12" i="6"/>
  <c r="V12" i="6"/>
  <c r="BS12" i="6"/>
  <c r="DO12" i="6"/>
  <c r="DI22" i="6"/>
  <c r="BF22" i="6"/>
  <c r="F22" i="6"/>
  <c r="S22" i="6"/>
  <c r="DF22" i="6"/>
  <c r="BG22" i="6"/>
  <c r="BD22" i="6"/>
  <c r="H22" i="6"/>
  <c r="CQ22" i="6"/>
  <c r="DD22" i="6"/>
  <c r="BI22" i="6"/>
  <c r="E22" i="6"/>
  <c r="O12" i="6"/>
  <c r="BP12" i="6"/>
  <c r="DL12" i="6"/>
  <c r="T12" i="6"/>
  <c r="BQ12" i="6"/>
  <c r="DM12" i="6"/>
  <c r="Q12" i="6"/>
  <c r="BR12" i="6"/>
  <c r="DN12" i="6"/>
  <c r="Z12" i="6"/>
  <c r="BW12" i="6"/>
  <c r="DS12" i="6"/>
  <c r="BV22" i="6"/>
  <c r="V22" i="6"/>
  <c r="AJ22" i="6"/>
  <c r="BW22" i="6"/>
  <c r="BT22" i="6"/>
  <c r="X22" i="6"/>
  <c r="DG22" i="6"/>
  <c r="DT22" i="6"/>
  <c r="BY22" i="6"/>
  <c r="U22" i="6"/>
  <c r="S12" i="6"/>
  <c r="BT12" i="6"/>
  <c r="DP12" i="6"/>
  <c r="X12" i="6"/>
  <c r="BU12" i="6"/>
  <c r="DQ12" i="6"/>
  <c r="Y12" i="6"/>
  <c r="BV12" i="6"/>
  <c r="DR12" i="6"/>
  <c r="AD12" i="6"/>
  <c r="CA12" i="6"/>
  <c r="DI97" i="6"/>
  <c r="CL22" i="6"/>
  <c r="AM22" i="6"/>
  <c r="AZ22" i="6"/>
  <c r="CM22" i="6"/>
  <c r="CJ22" i="6"/>
  <c r="AO22" i="6"/>
  <c r="CO22" i="6"/>
  <c r="AL22" i="6"/>
  <c r="AO152" i="6"/>
  <c r="AO154" i="6" s="1"/>
  <c r="W12" i="6"/>
  <c r="BX12" i="6"/>
  <c r="DT12" i="6"/>
  <c r="AB12" i="6"/>
  <c r="BY12" i="6"/>
  <c r="DU12" i="6"/>
  <c r="AC12" i="6"/>
  <c r="BZ12" i="6"/>
  <c r="AI12" i="6"/>
  <c r="CE12" i="6"/>
  <c r="O22" i="6"/>
  <c r="DB22" i="6"/>
  <c r="BC22" i="6"/>
  <c r="BP22" i="6"/>
  <c r="T22" i="6"/>
  <c r="DC22" i="6"/>
  <c r="CZ22" i="6"/>
  <c r="BE22" i="6"/>
  <c r="D22" i="6"/>
  <c r="DE22" i="6"/>
  <c r="BB22" i="6"/>
  <c r="AJ12" i="6"/>
  <c r="CB12" i="6"/>
  <c r="AF12" i="6"/>
  <c r="CC12" i="6"/>
  <c r="AG12" i="6"/>
  <c r="CD12" i="6"/>
  <c r="AM12" i="6"/>
  <c r="CI12" i="6"/>
  <c r="U12" i="6"/>
  <c r="AE22" i="6"/>
  <c r="DR22" i="6"/>
  <c r="BS22" i="6"/>
  <c r="CF22" i="6"/>
  <c r="AK22" i="6"/>
  <c r="DS22" i="6"/>
  <c r="DP22" i="6"/>
  <c r="BU22" i="6"/>
  <c r="Q22" i="6"/>
  <c r="DU22" i="6"/>
  <c r="BR22" i="6"/>
  <c r="R22" i="6"/>
  <c r="AE12" i="6"/>
  <c r="CF12" i="6"/>
  <c r="AK12" i="6"/>
  <c r="CG12" i="6"/>
  <c r="AL12" i="6"/>
  <c r="CH12" i="6"/>
  <c r="AQ12" i="6"/>
  <c r="CM12" i="6"/>
  <c r="AV22" i="6"/>
  <c r="CI22" i="6"/>
  <c r="CV22" i="6"/>
  <c r="BA22" i="6"/>
  <c r="CK22" i="6"/>
  <c r="AG22" i="6"/>
  <c r="CH22" i="6"/>
  <c r="AI22" i="6"/>
  <c r="AA97" i="6"/>
  <c r="BM97" i="6"/>
  <c r="BO97" i="6"/>
  <c r="CU97" i="6"/>
  <c r="P97" i="6"/>
  <c r="BR16" i="6"/>
  <c r="Z16" i="6"/>
  <c r="AD16" i="6"/>
  <c r="V16" i="6"/>
  <c r="DI16" i="6"/>
  <c r="DE16" i="6"/>
  <c r="AJ16" i="6"/>
  <c r="DA16" i="6"/>
  <c r="DU16" i="6"/>
  <c r="U16" i="6"/>
  <c r="DQ16" i="6"/>
  <c r="BN16" i="6"/>
  <c r="CW16" i="6"/>
  <c r="BF16" i="6"/>
  <c r="BJ16" i="6"/>
  <c r="CD16" i="6"/>
  <c r="DM16" i="6"/>
  <c r="BV16" i="6"/>
  <c r="BZ16" i="6"/>
  <c r="R16" i="6"/>
  <c r="CG16" i="6"/>
  <c r="AL16" i="6"/>
  <c r="CK16" i="6"/>
  <c r="AP16" i="6"/>
  <c r="CO16" i="6"/>
  <c r="AT16" i="6"/>
  <c r="CS16" i="6"/>
  <c r="AX16" i="6"/>
  <c r="AW97" i="6"/>
  <c r="CE97" i="6"/>
  <c r="DL97" i="6"/>
  <c r="AI97" i="6"/>
  <c r="BP97" i="6"/>
  <c r="DB97" i="6"/>
  <c r="CF97" i="6"/>
  <c r="DR97" i="6"/>
  <c r="BU152" i="6"/>
  <c r="BU154" i="6" s="1"/>
  <c r="DK97" i="6"/>
  <c r="E97" i="6"/>
  <c r="K97" i="6"/>
  <c r="CH16" i="6"/>
  <c r="AM16" i="6"/>
  <c r="CL16" i="6"/>
  <c r="AQ16" i="6"/>
  <c r="CP16" i="6"/>
  <c r="AU16" i="6"/>
  <c r="CT16" i="6"/>
  <c r="AY16" i="6"/>
  <c r="DN97" i="6"/>
  <c r="X97" i="6"/>
  <c r="BR97" i="6"/>
  <c r="DD97" i="6"/>
  <c r="U97" i="6"/>
  <c r="BH97" i="6"/>
  <c r="AL97" i="6"/>
  <c r="BX97" i="6"/>
  <c r="G152" i="6"/>
  <c r="G154" i="6" s="1"/>
  <c r="GU75" i="6"/>
  <c r="D16" i="6"/>
  <c r="CX16" i="6"/>
  <c r="BC16" i="6"/>
  <c r="G16" i="6"/>
  <c r="DB16" i="6"/>
  <c r="BG16" i="6"/>
  <c r="K16" i="6"/>
  <c r="DF16" i="6"/>
  <c r="BK16" i="6"/>
  <c r="O16" i="6"/>
  <c r="DJ16" i="6"/>
  <c r="BO16" i="6"/>
  <c r="L97" i="6"/>
  <c r="BK97" i="6"/>
  <c r="CK97" i="6"/>
  <c r="N97" i="6"/>
  <c r="AO97" i="6"/>
  <c r="CH97" i="6"/>
  <c r="DT97" i="6"/>
  <c r="CX97" i="6"/>
  <c r="H97" i="6"/>
  <c r="S16" i="6"/>
  <c r="DN16" i="6"/>
  <c r="BS16" i="6"/>
  <c r="W16" i="6"/>
  <c r="DR16" i="6"/>
  <c r="BW16" i="6"/>
  <c r="CA16" i="6"/>
  <c r="AE16" i="6"/>
  <c r="CE16" i="6"/>
  <c r="BY97" i="6"/>
  <c r="G97" i="6"/>
  <c r="AC97" i="6"/>
  <c r="AB97" i="6"/>
  <c r="CA97" i="6"/>
  <c r="DA97" i="6"/>
  <c r="AD97" i="6"/>
  <c r="BE97" i="6"/>
  <c r="AU97" i="6"/>
  <c r="BU97" i="6"/>
  <c r="AN16" i="6"/>
  <c r="CI16" i="6"/>
  <c r="AR16" i="6"/>
  <c r="CM16" i="6"/>
  <c r="AV16" i="6"/>
  <c r="CQ16" i="6"/>
  <c r="AZ16" i="6"/>
  <c r="CU16" i="6"/>
  <c r="Q97" i="6"/>
  <c r="BT97" i="6"/>
  <c r="CP97" i="6"/>
  <c r="CO97" i="6"/>
  <c r="W97" i="6"/>
  <c r="AT97" i="6"/>
  <c r="AS97" i="6"/>
  <c r="CQ97" i="6"/>
  <c r="DQ97" i="6"/>
  <c r="BI97" i="6"/>
  <c r="DG97" i="6"/>
  <c r="M97" i="6"/>
  <c r="BD16" i="6"/>
  <c r="CY16" i="6"/>
  <c r="BH16" i="6"/>
  <c r="H16" i="6"/>
  <c r="DC16" i="6"/>
  <c r="BL16" i="6"/>
  <c r="L16" i="6"/>
  <c r="DG16" i="6"/>
  <c r="BP16" i="6"/>
  <c r="P16" i="6"/>
  <c r="DK16" i="6"/>
  <c r="CD97" i="6"/>
  <c r="D97" i="6"/>
  <c r="AM97" i="6"/>
  <c r="AG97" i="6"/>
  <c r="CJ97" i="6"/>
  <c r="DF97" i="6"/>
  <c r="DE97" i="6"/>
  <c r="AN97" i="6"/>
  <c r="BJ97" i="6"/>
  <c r="DU97" i="6"/>
  <c r="BD97" i="6"/>
  <c r="BZ97" i="6"/>
  <c r="AR97" i="6"/>
  <c r="BT16" i="6"/>
  <c r="DO16" i="6"/>
  <c r="BX16" i="6"/>
  <c r="X16" i="6"/>
  <c r="DS16" i="6"/>
  <c r="CB16" i="6"/>
  <c r="AB16" i="6"/>
  <c r="CF16" i="6"/>
  <c r="AF16" i="6"/>
  <c r="Z97" i="6"/>
  <c r="BQ97" i="6"/>
  <c r="CY97" i="6"/>
  <c r="CT97" i="6"/>
  <c r="T97" i="6"/>
  <c r="BC97" i="6"/>
  <c r="AX97" i="6"/>
  <c r="CZ97" i="6"/>
  <c r="F97" i="6"/>
  <c r="BN97" i="6"/>
  <c r="DP97" i="6"/>
  <c r="V97" i="6"/>
  <c r="CS97" i="6"/>
  <c r="CJ16" i="6"/>
  <c r="AK16" i="6"/>
  <c r="CN16" i="6"/>
  <c r="AO16" i="6"/>
  <c r="CR16" i="6"/>
  <c r="AS16" i="6"/>
  <c r="CV16" i="6"/>
  <c r="AW16" i="6"/>
  <c r="CM97" i="6"/>
  <c r="I97" i="6"/>
  <c r="AV97" i="6"/>
  <c r="AQ97" i="6"/>
  <c r="CG97" i="6"/>
  <c r="DO97" i="6"/>
  <c r="DJ97" i="6"/>
  <c r="AK97" i="6"/>
  <c r="BS97" i="6"/>
  <c r="J97" i="6"/>
  <c r="BA97" i="6"/>
  <c r="CI97" i="6"/>
  <c r="CN97" i="6"/>
  <c r="CC97" i="6"/>
  <c r="CZ16" i="6"/>
  <c r="BA16" i="6"/>
  <c r="DD16" i="6"/>
  <c r="BE16" i="6"/>
  <c r="E16" i="6"/>
  <c r="DH16" i="6"/>
  <c r="BI16" i="6"/>
  <c r="I16" i="6"/>
  <c r="DL16" i="6"/>
  <c r="BM16" i="6"/>
  <c r="AJ97" i="6"/>
  <c r="BV97" i="6"/>
  <c r="DH97" i="6"/>
  <c r="DC97" i="6"/>
  <c r="Y97" i="6"/>
  <c r="BL97" i="6"/>
  <c r="BG97" i="6"/>
  <c r="CW97" i="6"/>
  <c r="O97" i="6"/>
  <c r="BW97" i="6"/>
  <c r="DM97" i="6"/>
  <c r="AE97" i="6"/>
  <c r="BB97" i="6"/>
  <c r="DP16" i="6"/>
  <c r="BQ16" i="6"/>
  <c r="Q16" i="6"/>
  <c r="DT16" i="6"/>
  <c r="BU16" i="6"/>
  <c r="Y16" i="6"/>
  <c r="BY16" i="6"/>
  <c r="AC16" i="6"/>
  <c r="CC16" i="6"/>
  <c r="AG16" i="6"/>
  <c r="CV97" i="6"/>
  <c r="R97" i="6"/>
  <c r="AZ97" i="6"/>
  <c r="CL97" i="6"/>
  <c r="DS97" i="6"/>
  <c r="AP97" i="6"/>
  <c r="CB97" i="6"/>
  <c r="S97" i="6"/>
  <c r="BF97" i="6"/>
  <c r="CR97" i="6"/>
  <c r="AX141" i="6"/>
  <c r="BH152" i="6"/>
  <c r="BH154" i="6" s="1"/>
  <c r="L141" i="6"/>
  <c r="BX141" i="6"/>
  <c r="AL141" i="6"/>
  <c r="DO141" i="6"/>
  <c r="DT141" i="6"/>
  <c r="CH141" i="6"/>
  <c r="AV141" i="6"/>
  <c r="AW141" i="6"/>
  <c r="N141" i="6"/>
  <c r="CR141" i="6"/>
  <c r="CS141" i="6"/>
  <c r="BK141" i="6"/>
  <c r="T141" i="6"/>
  <c r="K141" i="6"/>
  <c r="DA141" i="6"/>
  <c r="BC141" i="6"/>
  <c r="BH141" i="6"/>
  <c r="U141" i="6"/>
  <c r="CY141" i="6"/>
  <c r="DD141" i="6"/>
  <c r="BR141" i="6"/>
  <c r="AE141" i="6"/>
  <c r="AF141" i="6"/>
  <c r="DN141" i="6"/>
  <c r="CB141" i="6"/>
  <c r="BO141" i="6"/>
  <c r="AO141" i="6"/>
  <c r="DF141" i="6"/>
  <c r="DK141" i="6"/>
  <c r="CK141" i="6"/>
  <c r="AM141" i="6"/>
  <c r="AR141" i="6"/>
  <c r="E141" i="6"/>
  <c r="CI141" i="6"/>
  <c r="CN141" i="6"/>
  <c r="BB141" i="6"/>
  <c r="O141" i="6"/>
  <c r="DR141" i="6"/>
  <c r="CV141" i="6"/>
  <c r="AT141" i="6"/>
  <c r="AY141" i="6"/>
  <c r="X141" i="6"/>
  <c r="CP141" i="6"/>
  <c r="CU141" i="6"/>
  <c r="BU141" i="6"/>
  <c r="V141" i="6"/>
  <c r="AA141" i="6"/>
  <c r="DQ141" i="6"/>
  <c r="BS141" i="6"/>
  <c r="BF141" i="6"/>
  <c r="AJ141" i="6"/>
  <c r="DB141" i="6"/>
  <c r="CF141" i="6"/>
  <c r="AC141" i="6"/>
  <c r="AI141" i="6"/>
  <c r="H141" i="6"/>
  <c r="BZ141" i="6"/>
  <c r="CE141" i="6"/>
  <c r="BE141" i="6"/>
  <c r="F141" i="6"/>
  <c r="DU141" i="6"/>
  <c r="CM141" i="6"/>
  <c r="AP141" i="6"/>
  <c r="S141" i="6"/>
  <c r="CL141" i="6"/>
  <c r="BP141" i="6"/>
  <c r="M141" i="6"/>
  <c r="R141" i="6"/>
  <c r="DL141" i="6"/>
  <c r="BJ141" i="6"/>
  <c r="BI141" i="6"/>
  <c r="Z141" i="6"/>
  <c r="DE141" i="6"/>
  <c r="BW141" i="6"/>
  <c r="Y141" i="6"/>
  <c r="DS141" i="6"/>
  <c r="BV141" i="6"/>
  <c r="AZ141" i="6"/>
  <c r="DP141" i="6"/>
  <c r="CD141" i="6"/>
  <c r="AS141" i="6"/>
  <c r="J141" i="6"/>
  <c r="CO141" i="6"/>
  <c r="BG141" i="6"/>
  <c r="I141" i="6"/>
  <c r="DC141" i="6"/>
  <c r="BD141" i="6"/>
  <c r="Q141" i="6"/>
  <c r="CZ141" i="6"/>
  <c r="BN141" i="6"/>
  <c r="AB141" i="6"/>
  <c r="DJ141" i="6"/>
  <c r="BY141" i="6"/>
  <c r="AQ141" i="6"/>
  <c r="CC141" i="6"/>
  <c r="AU141" i="6"/>
  <c r="D141" i="6"/>
  <c r="CQ141" i="6"/>
  <c r="BA141" i="6"/>
  <c r="W141" i="6"/>
  <c r="CW141" i="6"/>
  <c r="BT141" i="6"/>
  <c r="AG141" i="6"/>
  <c r="CT133" i="6"/>
  <c r="BH133" i="6"/>
  <c r="U133" i="6"/>
  <c r="Z133" i="6"/>
  <c r="DD133" i="6"/>
  <c r="BR133" i="6"/>
  <c r="J133" i="6"/>
  <c r="CN133" i="6"/>
  <c r="BB133" i="6"/>
  <c r="BG133" i="6"/>
  <c r="H133" i="6"/>
  <c r="CX133" i="6"/>
  <c r="AG133" i="6"/>
  <c r="DK133" i="6"/>
  <c r="CC133" i="6"/>
  <c r="CD133" i="6"/>
  <c r="AR133" i="6"/>
  <c r="E133" i="6"/>
  <c r="BN133" i="6"/>
  <c r="AA133" i="6"/>
  <c r="DI133" i="6"/>
  <c r="DJ133" i="6"/>
  <c r="BX133" i="6"/>
  <c r="AL133" i="6"/>
  <c r="CO133" i="6"/>
  <c r="AY133" i="6"/>
  <c r="P133" i="6"/>
  <c r="Q133" i="6"/>
  <c r="CU133" i="6"/>
  <c r="BM133" i="6"/>
  <c r="DU133" i="6"/>
  <c r="CE133" i="6"/>
  <c r="AW133" i="6"/>
  <c r="AX133" i="6"/>
  <c r="K133" i="6"/>
  <c r="CS133" i="6"/>
  <c r="AB133" i="6"/>
  <c r="DB133" i="6"/>
  <c r="BY133" i="6"/>
  <c r="AI133" i="6"/>
  <c r="BI133" i="6"/>
  <c r="R133" i="6"/>
  <c r="DE133" i="6"/>
  <c r="AF133" i="6"/>
  <c r="CB133" i="6"/>
  <c r="AP133" i="6"/>
  <c r="L133" i="6"/>
  <c r="CL133" i="6"/>
  <c r="DH133" i="6"/>
  <c r="BV133" i="6"/>
  <c r="AS133" i="6"/>
  <c r="DR133" i="6"/>
  <c r="O133" i="6"/>
  <c r="CW133" i="6"/>
  <c r="BL133" i="6"/>
  <c r="Y133" i="6"/>
  <c r="AV133" i="6"/>
  <c r="I133" i="6"/>
  <c r="CR133" i="6"/>
  <c r="BF133" i="6"/>
  <c r="BS133" i="6"/>
  <c r="AK133" i="6"/>
  <c r="DO133" i="6"/>
  <c r="CG133" i="6"/>
  <c r="CY133" i="6"/>
  <c r="BQ133" i="6"/>
  <c r="AE133" i="6"/>
  <c r="DM133" i="6"/>
  <c r="F133" i="6"/>
  <c r="CZ133" i="6"/>
  <c r="BC133" i="6"/>
  <c r="T133" i="6"/>
  <c r="AM133" i="6"/>
  <c r="D133" i="6"/>
  <c r="CI133" i="6"/>
  <c r="BA133" i="6"/>
  <c r="DL133" i="6"/>
  <c r="BJ133" i="6"/>
  <c r="AN133" i="6"/>
  <c r="DF133" i="6"/>
  <c r="CJ133" i="6"/>
  <c r="CP133" i="6"/>
  <c r="BT133" i="6"/>
  <c r="V133" i="6"/>
  <c r="DP133" i="6"/>
  <c r="DC133" i="6"/>
  <c r="BE133" i="6"/>
  <c r="AD133" i="6"/>
  <c r="AJ133" i="6"/>
  <c r="DA133" i="6"/>
  <c r="CA133" i="6"/>
  <c r="S133" i="6"/>
  <c r="CK133" i="6"/>
  <c r="BK133" i="6"/>
  <c r="BP133" i="6"/>
  <c r="M133" i="6"/>
  <c r="DG133" i="6"/>
  <c r="BL141" i="6"/>
  <c r="BQ141" i="6"/>
  <c r="DH141" i="6"/>
  <c r="CX141" i="6"/>
  <c r="DM141" i="6"/>
  <c r="DG141" i="6"/>
  <c r="AK141" i="6"/>
  <c r="AD141" i="6"/>
  <c r="P141" i="6"/>
  <c r="CG141" i="6"/>
  <c r="CA141" i="6"/>
  <c r="BM141" i="6"/>
  <c r="CJ141" i="6"/>
  <c r="CT141" i="6"/>
  <c r="G141" i="6"/>
  <c r="DI141" i="6"/>
  <c r="P152" i="6"/>
  <c r="P154" i="6" s="1"/>
  <c r="BX152" i="6"/>
  <c r="BX154" i="6" s="1"/>
  <c r="CV152" i="6"/>
  <c r="CV154" i="6" s="1"/>
  <c r="BA152" i="6"/>
  <c r="BA154" i="6" s="1"/>
  <c r="CU152" i="6"/>
  <c r="CU154" i="6" s="1"/>
  <c r="AQ152" i="6"/>
  <c r="AQ154" i="6" s="1"/>
  <c r="GW152" i="6"/>
  <c r="DC152" i="6"/>
  <c r="DC154" i="6" s="1"/>
  <c r="CJ152" i="6"/>
  <c r="CJ154" i="6" s="1"/>
  <c r="DG152" i="6"/>
  <c r="DG154" i="6" s="1"/>
  <c r="BS152" i="6"/>
  <c r="BS154" i="6" s="1"/>
  <c r="BK152" i="6"/>
  <c r="BK154" i="6" s="1"/>
  <c r="CP152" i="6"/>
  <c r="CP154" i="6" s="1"/>
  <c r="CF152" i="6"/>
  <c r="CF154" i="6" s="1"/>
  <c r="DA152" i="6"/>
  <c r="DA154" i="6" s="1"/>
  <c r="CR152" i="6"/>
  <c r="CR154" i="6" s="1"/>
  <c r="AY152" i="6"/>
  <c r="AY154" i="6" s="1"/>
  <c r="DM152" i="6"/>
  <c r="DM154" i="6" s="1"/>
  <c r="BP152" i="6"/>
  <c r="BP154" i="6" s="1"/>
  <c r="DB152" i="6"/>
  <c r="DB154" i="6" s="1"/>
  <c r="CT152" i="6"/>
  <c r="CT154" i="6" s="1"/>
  <c r="AI152" i="6"/>
  <c r="AI154" i="6" s="1"/>
  <c r="CW152" i="6"/>
  <c r="CW154" i="6" s="1"/>
  <c r="CQ152" i="6"/>
  <c r="CQ154" i="6" s="1"/>
  <c r="DU152" i="6"/>
  <c r="DU154" i="6" s="1"/>
  <c r="I152" i="6"/>
  <c r="I154" i="6" s="1"/>
  <c r="M152" i="6"/>
  <c r="M154" i="6" s="1"/>
  <c r="AX152" i="6"/>
  <c r="AX154" i="6" s="1"/>
  <c r="DS152" i="6"/>
  <c r="DS154" i="6" s="1"/>
  <c r="DF152" i="6"/>
  <c r="DF154" i="6" s="1"/>
  <c r="DP152" i="6"/>
  <c r="DP154" i="6" s="1"/>
  <c r="DR152" i="6"/>
  <c r="DR154" i="6" s="1"/>
  <c r="CE152" i="6"/>
  <c r="CE154" i="6" s="1"/>
  <c r="CM152" i="6"/>
  <c r="CM154" i="6" s="1"/>
  <c r="N152" i="6"/>
  <c r="N154" i="6" s="1"/>
  <c r="DD152" i="6"/>
  <c r="DD154" i="6" s="1"/>
  <c r="CH152" i="6"/>
  <c r="CH154" i="6" s="1"/>
  <c r="CI152" i="6"/>
  <c r="CI154" i="6" s="1"/>
  <c r="CL152" i="6"/>
  <c r="CL154" i="6" s="1"/>
  <c r="DN152" i="6"/>
  <c r="DN154" i="6" s="1"/>
  <c r="DK152" i="6"/>
  <c r="DK154" i="6" s="1"/>
  <c r="AT152" i="6"/>
  <c r="AT154" i="6" s="1"/>
  <c r="CA152" i="6"/>
  <c r="CA154" i="6" s="1"/>
  <c r="GY152" i="6"/>
  <c r="V152" i="6"/>
  <c r="V154" i="6" s="1"/>
  <c r="AJ152" i="6"/>
  <c r="AJ154" i="6" s="1"/>
  <c r="CQ10" i="6"/>
  <c r="BK10" i="6"/>
  <c r="AD10" i="6"/>
  <c r="DF10" i="6"/>
  <c r="BZ10" i="6"/>
  <c r="AT10" i="6"/>
  <c r="CS10" i="6"/>
  <c r="BM10" i="6"/>
  <c r="AF10" i="6"/>
  <c r="DH10" i="6"/>
  <c r="CB10" i="6"/>
  <c r="AV10" i="6"/>
  <c r="O10" i="6"/>
  <c r="DS10" i="6"/>
  <c r="CM10" i="6"/>
  <c r="BG10" i="6"/>
  <c r="Z10" i="6"/>
  <c r="DB10" i="6"/>
  <c r="BV10" i="6"/>
  <c r="AP10" i="6"/>
  <c r="I10" i="6"/>
  <c r="DU10" i="6"/>
  <c r="CO10" i="6"/>
  <c r="BI10" i="6"/>
  <c r="AB10" i="6"/>
  <c r="DD10" i="6"/>
  <c r="BX10" i="6"/>
  <c r="AR10" i="6"/>
  <c r="K10" i="6"/>
  <c r="DO10" i="6"/>
  <c r="CI10" i="6"/>
  <c r="BC10" i="6"/>
  <c r="V10" i="6"/>
  <c r="CX10" i="6"/>
  <c r="BR10" i="6"/>
  <c r="AL10" i="6"/>
  <c r="E10" i="6"/>
  <c r="DQ10" i="6"/>
  <c r="CK10" i="6"/>
  <c r="BE10" i="6"/>
  <c r="X10" i="6"/>
  <c r="CZ10" i="6"/>
  <c r="BT10" i="6"/>
  <c r="AN10" i="6"/>
  <c r="G10" i="6"/>
  <c r="DK10" i="6"/>
  <c r="CE10" i="6"/>
  <c r="AY10" i="6"/>
  <c r="R10" i="6"/>
  <c r="CT10" i="6"/>
  <c r="BN10" i="6"/>
  <c r="AG10" i="6"/>
  <c r="DM10" i="6"/>
  <c r="CG10" i="6"/>
  <c r="BA10" i="6"/>
  <c r="T10" i="6"/>
  <c r="CV10" i="6"/>
  <c r="BP10" i="6"/>
  <c r="AJ10" i="6"/>
  <c r="DG10" i="6"/>
  <c r="CA10" i="6"/>
  <c r="AU10" i="6"/>
  <c r="N10" i="6"/>
  <c r="CP10" i="6"/>
  <c r="BJ10" i="6"/>
  <c r="AC10" i="6"/>
  <c r="DI10" i="6"/>
  <c r="CC10" i="6"/>
  <c r="AW10" i="6"/>
  <c r="P10" i="6"/>
  <c r="CR10" i="6"/>
  <c r="BL10" i="6"/>
  <c r="AE10" i="6"/>
  <c r="DC10" i="6"/>
  <c r="BW10" i="6"/>
  <c r="AQ10" i="6"/>
  <c r="J10" i="6"/>
  <c r="DR10" i="6"/>
  <c r="CL10" i="6"/>
  <c r="BF10" i="6"/>
  <c r="Y10" i="6"/>
  <c r="DE10" i="6"/>
  <c r="BY10" i="6"/>
  <c r="AS10" i="6"/>
  <c r="L10" i="6"/>
  <c r="DT10" i="6"/>
  <c r="CN10" i="6"/>
  <c r="BH10" i="6"/>
  <c r="AA10" i="6"/>
  <c r="CY10" i="6"/>
  <c r="BS10" i="6"/>
  <c r="AM10" i="6"/>
  <c r="F10" i="6"/>
  <c r="DN10" i="6"/>
  <c r="CH10" i="6"/>
  <c r="BB10" i="6"/>
  <c r="U10" i="6"/>
  <c r="DA10" i="6"/>
  <c r="BU10" i="6"/>
  <c r="AO10" i="6"/>
  <c r="H10" i="6"/>
  <c r="DP10" i="6"/>
  <c r="CJ10" i="6"/>
  <c r="BD10" i="6"/>
  <c r="W10" i="6"/>
  <c r="D10" i="6"/>
  <c r="CU10" i="6"/>
  <c r="BO10" i="6"/>
  <c r="AI10" i="6"/>
  <c r="DJ10" i="6"/>
  <c r="CD10" i="6"/>
  <c r="AX10" i="6"/>
  <c r="Q10" i="6"/>
  <c r="CW10" i="6"/>
  <c r="BQ10" i="6"/>
  <c r="AK10" i="6"/>
  <c r="DL10" i="6"/>
  <c r="CF10" i="6"/>
  <c r="AZ10" i="6"/>
  <c r="S10" i="6"/>
  <c r="DJ152" i="6"/>
  <c r="DJ154" i="6" s="1"/>
  <c r="AW152" i="6"/>
  <c r="AW154" i="6" s="1"/>
  <c r="CY152" i="6"/>
  <c r="CY154" i="6" s="1"/>
  <c r="BO152" i="6"/>
  <c r="BO154" i="6" s="1"/>
  <c r="AU152" i="6"/>
  <c r="AU154" i="6" s="1"/>
  <c r="CN152" i="6"/>
  <c r="CN154" i="6" s="1"/>
  <c r="DE152" i="6"/>
  <c r="DE154" i="6" s="1"/>
  <c r="AZ152" i="6"/>
  <c r="AZ154" i="6" s="1"/>
  <c r="BJ152" i="6"/>
  <c r="BJ154" i="6" s="1"/>
  <c r="CK152" i="6"/>
  <c r="CK154" i="6" s="1"/>
  <c r="CZ152" i="6"/>
  <c r="CZ154" i="6" s="1"/>
  <c r="DO152" i="6"/>
  <c r="DO154" i="6" s="1"/>
  <c r="BT152" i="6"/>
  <c r="BT154" i="6" s="1"/>
  <c r="BY152" i="6"/>
  <c r="BY154" i="6" s="1"/>
  <c r="AR152" i="6"/>
  <c r="AR154" i="6" s="1"/>
  <c r="DL152" i="6"/>
  <c r="DL154" i="6" s="1"/>
  <c r="L152" i="6"/>
  <c r="L154" i="6" s="1"/>
  <c r="BW152" i="6"/>
  <c r="BW154" i="6" s="1"/>
  <c r="AV152" i="6"/>
  <c r="AV154" i="6" s="1"/>
  <c r="AK152" i="6"/>
  <c r="AK154" i="6" s="1"/>
  <c r="CX152" i="6"/>
  <c r="CX154" i="6" s="1"/>
  <c r="J152" i="6"/>
  <c r="J154" i="6" s="1"/>
  <c r="F152" i="6"/>
  <c r="F154" i="6" s="1"/>
  <c r="BR152" i="6"/>
  <c r="BR154" i="6" s="1"/>
  <c r="CC152" i="6"/>
  <c r="CC154" i="6" s="1"/>
  <c r="DI152" i="6"/>
  <c r="DI154" i="6" s="1"/>
  <c r="Q152" i="6"/>
  <c r="Q154" i="6" s="1"/>
  <c r="BV152" i="6"/>
  <c r="BV154" i="6" s="1"/>
  <c r="DT152" i="6"/>
  <c r="DT154" i="6" s="1"/>
  <c r="CS152" i="6"/>
  <c r="CS154" i="6" s="1"/>
  <c r="AF152" i="6"/>
  <c r="AF154" i="6" s="1"/>
  <c r="DQ152" i="6"/>
  <c r="DQ154" i="6" s="1"/>
  <c r="AG152" i="6"/>
  <c r="AG154" i="6" s="1"/>
  <c r="H152" i="6"/>
  <c r="H154" i="6" s="1"/>
  <c r="DH152" i="6"/>
  <c r="DH154" i="6" s="1"/>
  <c r="O152" i="6"/>
  <c r="O154" i="6" s="1"/>
  <c r="R152" i="6"/>
  <c r="R154" i="6" s="1"/>
  <c r="K152" i="6"/>
  <c r="K154" i="6" s="1"/>
  <c r="Y152" i="6"/>
  <c r="Y154" i="6" s="1"/>
  <c r="AM152" i="6"/>
  <c r="AM154" i="6" s="1"/>
  <c r="CO152" i="6"/>
  <c r="CO154" i="6" s="1"/>
  <c r="CB152" i="6"/>
  <c r="CB154" i="6" s="1"/>
  <c r="D152" i="6"/>
  <c r="D154" i="6" s="1"/>
  <c r="E152" i="6"/>
  <c r="E154" i="6" s="1"/>
  <c r="BB152" i="6"/>
  <c r="BB154" i="6" s="1"/>
  <c r="S152" i="6"/>
  <c r="S154" i="6" s="1"/>
  <c r="CD152" i="6"/>
  <c r="CD154" i="6" s="1"/>
  <c r="AN152" i="6"/>
  <c r="AN154" i="6" s="1"/>
  <c r="AL152" i="6"/>
  <c r="AL154" i="6" s="1"/>
  <c r="DI77" i="6" l="1"/>
  <c r="DI310" i="6"/>
  <c r="DI312" i="6" s="1"/>
  <c r="D310" i="6"/>
  <c r="D312" i="6" s="1"/>
  <c r="D77" i="6"/>
  <c r="AK75" i="6"/>
  <c r="AK77" i="6" s="1"/>
  <c r="Z75" i="6"/>
  <c r="Z77" i="6" s="1"/>
  <c r="BN75" i="6"/>
  <c r="BN77" i="6" s="1"/>
  <c r="R310" i="6"/>
  <c r="R312" i="6" s="1"/>
  <c r="DV310" i="6"/>
  <c r="DV312" i="6" s="1"/>
  <c r="DW310" i="6"/>
  <c r="DW312" i="6" s="1"/>
  <c r="AE152" i="6"/>
  <c r="AE154" i="6" s="1"/>
  <c r="T152" i="6"/>
  <c r="T154" i="6" s="1"/>
  <c r="AD152" i="6"/>
  <c r="AD154" i="6" s="1"/>
  <c r="P231" i="6"/>
  <c r="BG152" i="6"/>
  <c r="BG154" i="6" s="1"/>
  <c r="AT231" i="6"/>
  <c r="BF152" i="6"/>
  <c r="BF154" i="6" s="1"/>
  <c r="AP152" i="6"/>
  <c r="AP154" i="6" s="1"/>
  <c r="X152" i="6"/>
  <c r="X154" i="6" s="1"/>
  <c r="HL75" i="6"/>
  <c r="BE231" i="6"/>
  <c r="AC152" i="6"/>
  <c r="AC154" i="6" s="1"/>
  <c r="AF231" i="6"/>
  <c r="BC152" i="6"/>
  <c r="BC154" i="6" s="1"/>
  <c r="BC231" i="6"/>
  <c r="BM152" i="6"/>
  <c r="BM154" i="6" s="1"/>
  <c r="BZ152" i="6"/>
  <c r="BZ154" i="6" s="1"/>
  <c r="BI152" i="6"/>
  <c r="BI154" i="6" s="1"/>
  <c r="AA152" i="6"/>
  <c r="AA154" i="6" s="1"/>
  <c r="BG231" i="6"/>
  <c r="BF231" i="6"/>
  <c r="Z152" i="6"/>
  <c r="Z154" i="6" s="1"/>
  <c r="BD231" i="6"/>
  <c r="BL152" i="6"/>
  <c r="BL154" i="6" s="1"/>
  <c r="CG152" i="6"/>
  <c r="CG154" i="6" s="1"/>
  <c r="HL152" i="6"/>
  <c r="AS152" i="6"/>
  <c r="AS154" i="6" s="1"/>
  <c r="BE152" i="6"/>
  <c r="BE154" i="6" s="1"/>
  <c r="DD231" i="6"/>
  <c r="CS231" i="6"/>
  <c r="AB152" i="6"/>
  <c r="AB154" i="6" s="1"/>
  <c r="BD152" i="6"/>
  <c r="BD154" i="6" s="1"/>
  <c r="BN152" i="6"/>
  <c r="BN154" i="6" s="1"/>
  <c r="W152" i="6"/>
  <c r="W154" i="6" s="1"/>
  <c r="BW231" i="6"/>
  <c r="DU231" i="6"/>
  <c r="BY231" i="6"/>
  <c r="Q231" i="6"/>
  <c r="T231" i="6"/>
  <c r="DP231" i="6"/>
  <c r="CU231" i="6"/>
  <c r="DJ231" i="6"/>
  <c r="CR231" i="6"/>
  <c r="Y231" i="6"/>
  <c r="BO231" i="6"/>
  <c r="CW231" i="6"/>
  <c r="AR231" i="6"/>
  <c r="H231" i="6"/>
  <c r="BQ231" i="6"/>
  <c r="S231" i="6"/>
  <c r="BZ231" i="6"/>
  <c r="CI231" i="6"/>
  <c r="AK231" i="6"/>
  <c r="BJ231" i="6"/>
  <c r="AI231" i="6"/>
  <c r="CJ231" i="6"/>
  <c r="DK231" i="6"/>
  <c r="DI231" i="6"/>
  <c r="BP231" i="6"/>
  <c r="BV231" i="6"/>
  <c r="DC231" i="6"/>
  <c r="I231" i="6"/>
  <c r="DN231" i="6"/>
  <c r="CP231" i="6"/>
  <c r="D231" i="6"/>
  <c r="CX231" i="6"/>
  <c r="AL231" i="6"/>
  <c r="AA231" i="6"/>
  <c r="CT231" i="6"/>
  <c r="DQ231" i="6"/>
  <c r="CF231" i="6"/>
  <c r="CL231" i="6"/>
  <c r="DG231" i="6"/>
  <c r="AM231" i="6"/>
  <c r="K231" i="6"/>
  <c r="BB231" i="6"/>
  <c r="M231" i="6"/>
  <c r="J231" i="6"/>
  <c r="R231" i="6"/>
  <c r="O231" i="6"/>
  <c r="BT231" i="6"/>
  <c r="DT231" i="6"/>
  <c r="BH231" i="6"/>
  <c r="DF231" i="6"/>
  <c r="AS231" i="6"/>
  <c r="CV231" i="6"/>
  <c r="AC231" i="6"/>
  <c r="CO231" i="6"/>
  <c r="BL231" i="6"/>
  <c r="E231" i="6"/>
  <c r="BN231" i="6"/>
  <c r="CK231" i="6"/>
  <c r="U231" i="6"/>
  <c r="F231" i="6"/>
  <c r="V231" i="6"/>
  <c r="AD231" i="6"/>
  <c r="BM231" i="6"/>
  <c r="BU231" i="6"/>
  <c r="L231" i="6"/>
  <c r="BS231" i="6"/>
  <c r="CD231" i="6"/>
  <c r="AG231" i="6"/>
  <c r="BI231" i="6"/>
  <c r="BX231" i="6"/>
  <c r="DM231" i="6"/>
  <c r="W231" i="6"/>
  <c r="G231" i="6"/>
  <c r="AE231" i="6"/>
  <c r="DS231" i="6"/>
  <c r="CC231" i="6"/>
  <c r="DE231" i="6"/>
  <c r="DA231" i="6"/>
  <c r="CB231" i="6"/>
  <c r="AO231" i="6"/>
  <c r="AB231" i="6"/>
  <c r="AJ231" i="6"/>
  <c r="DR231" i="6"/>
  <c r="X231" i="6"/>
  <c r="CY231" i="6"/>
  <c r="AQ231" i="6"/>
  <c r="CZ231" i="6"/>
  <c r="AP231" i="6"/>
  <c r="Z231" i="6"/>
  <c r="CQ231" i="6"/>
  <c r="CG231" i="6"/>
  <c r="DB231" i="6"/>
  <c r="DH231" i="6"/>
  <c r="AU231" i="6"/>
  <c r="CE231" i="6"/>
  <c r="N231" i="6"/>
  <c r="CM231" i="6"/>
  <c r="DO231" i="6"/>
  <c r="CN231" i="6"/>
  <c r="BK231" i="6"/>
  <c r="CH231" i="6"/>
  <c r="BR231" i="6"/>
  <c r="AN231" i="6"/>
  <c r="CA231" i="6"/>
  <c r="AZ231" i="6"/>
  <c r="DL231" i="6"/>
  <c r="AY231" i="6"/>
  <c r="AX231" i="6"/>
  <c r="BA231" i="6"/>
  <c r="AV231" i="6"/>
  <c r="AW231" i="6"/>
  <c r="E310" i="6" l="1"/>
  <c r="E312" i="6" s="1"/>
  <c r="F310" i="6"/>
  <c r="F312" i="6" s="1"/>
  <c r="J310" i="6"/>
  <c r="J312" i="6" s="1"/>
  <c r="AH310" i="6"/>
  <c r="AH312" i="6" s="1"/>
  <c r="W310" i="6" l="1"/>
  <c r="W312" i="6" s="1"/>
  <c r="BN310" i="6"/>
  <c r="BN312" i="6" s="1"/>
  <c r="CA310" i="6"/>
  <c r="CA312" i="6" s="1"/>
  <c r="AW310" i="6"/>
  <c r="AW312" i="6" s="1"/>
  <c r="BM310" i="6"/>
  <c r="BM312" i="6" s="1"/>
  <c r="CL310" i="6"/>
  <c r="CL312" i="6" s="1"/>
  <c r="BF310" i="6"/>
  <c r="BF312" i="6" s="1"/>
  <c r="Z310" i="6"/>
  <c r="Z312" i="6" s="1"/>
  <c r="AT310" i="6"/>
  <c r="AT312" i="6" s="1"/>
  <c r="DK310" i="6"/>
  <c r="DK312" i="6" s="1"/>
  <c r="AC310" i="6"/>
  <c r="AC312" i="6" s="1"/>
  <c r="AJ310" i="6"/>
  <c r="AJ312" i="6" s="1"/>
  <c r="DC310" i="6"/>
  <c r="DC312" i="6" s="1"/>
  <c r="DH310" i="6"/>
  <c r="DH312" i="6" s="1"/>
  <c r="BD310" i="6"/>
  <c r="BD312" i="6" s="1"/>
  <c r="AL310" i="6"/>
  <c r="AL312" i="6" s="1"/>
  <c r="BQ310" i="6"/>
  <c r="BQ312" i="6" s="1"/>
  <c r="CM310" i="6"/>
  <c r="CM312" i="6" s="1"/>
  <c r="CX310" i="6"/>
  <c r="CX312" i="6" s="1"/>
  <c r="DL310" i="6"/>
  <c r="DL312" i="6" s="1"/>
  <c r="AO310" i="6" l="1"/>
  <c r="AO312" i="6" s="1"/>
  <c r="AX310" i="6"/>
  <c r="AX312" i="6" s="1"/>
  <c r="CB310" i="6"/>
  <c r="CB312" i="6" s="1"/>
  <c r="BU310" i="6"/>
  <c r="BU312" i="6" s="1"/>
  <c r="DQ310" i="6"/>
  <c r="DQ312" i="6" s="1"/>
  <c r="CT310" i="6"/>
  <c r="CT312" i="6" s="1"/>
  <c r="I310" i="6"/>
  <c r="I312" i="6" s="1"/>
  <c r="AK310" i="6"/>
  <c r="AK312" i="6" s="1"/>
  <c r="Y310" i="6"/>
  <c r="Y312" i="6" s="1"/>
  <c r="CE310" i="6"/>
  <c r="CE312" i="6" s="1"/>
  <c r="AR310" i="6"/>
  <c r="AR312" i="6" s="1"/>
  <c r="BR310" i="6"/>
  <c r="BR312" i="6" s="1"/>
  <c r="CW310" i="6"/>
  <c r="CW312" i="6" s="1"/>
  <c r="BO310" i="6"/>
  <c r="BO312" i="6" s="1"/>
  <c r="AU310" i="6"/>
  <c r="AU312" i="6" s="1"/>
  <c r="CR310" i="6"/>
  <c r="CR312" i="6" s="1"/>
  <c r="P310" i="6"/>
  <c r="P312" i="6" s="1"/>
  <c r="CD310" i="6"/>
  <c r="CD312" i="6" s="1"/>
  <c r="BZ310" i="6"/>
  <c r="BZ312" i="6" s="1"/>
  <c r="DS310" i="6"/>
  <c r="DS312" i="6" s="1"/>
  <c r="AS310" i="6"/>
  <c r="AS312" i="6" s="1"/>
  <c r="CV310" i="6"/>
  <c r="CV312" i="6" s="1"/>
  <c r="CJ310" i="6"/>
  <c r="CJ312" i="6" s="1"/>
  <c r="G310" i="6"/>
  <c r="G312" i="6" s="1"/>
  <c r="BC310" i="6"/>
  <c r="BC312" i="6" s="1"/>
  <c r="AA310" i="6"/>
  <c r="AA312" i="6" s="1"/>
  <c r="DR310" i="6"/>
  <c r="DR312" i="6" s="1"/>
  <c r="DD310" i="6"/>
  <c r="DD312" i="6" s="1"/>
  <c r="BS310" i="6"/>
  <c r="BS312" i="6" s="1"/>
  <c r="CY310" i="6"/>
  <c r="CY312" i="6" s="1"/>
  <c r="AF310" i="6"/>
  <c r="AF312" i="6" s="1"/>
  <c r="BY310" i="6"/>
  <c r="BY312" i="6" s="1"/>
  <c r="DA310" i="6"/>
  <c r="DA312" i="6" s="1"/>
  <c r="T310" i="6"/>
  <c r="T312" i="6" s="1"/>
  <c r="CU310" i="6"/>
  <c r="CU312" i="6" s="1"/>
  <c r="BA310" i="6"/>
  <c r="BA312" i="6" s="1"/>
  <c r="CO310" i="6"/>
  <c r="CO312" i="6" s="1"/>
  <c r="K310" i="6"/>
  <c r="K312" i="6" s="1"/>
  <c r="CK310" i="6"/>
  <c r="CK312" i="6" s="1"/>
  <c r="BW310" i="6"/>
  <c r="BW312" i="6" s="1"/>
  <c r="DU310" i="6"/>
  <c r="DU312" i="6" s="1"/>
  <c r="BV310" i="6"/>
  <c r="BV312" i="6" s="1"/>
  <c r="BP310" i="6"/>
  <c r="BP312" i="6" s="1"/>
  <c r="BT310" i="6"/>
  <c r="BT312" i="6" s="1"/>
  <c r="AZ310" i="6"/>
  <c r="AZ312" i="6" s="1"/>
  <c r="CN310" i="6"/>
  <c r="CN312" i="6" s="1"/>
  <c r="BE310" i="6"/>
  <c r="BE312" i="6" s="1"/>
  <c r="BG310" i="6"/>
  <c r="BG312" i="6" s="1"/>
  <c r="AG310" i="6"/>
  <c r="AG312" i="6" s="1"/>
  <c r="Q310" i="6"/>
  <c r="Q312" i="6" s="1"/>
  <c r="DE310" i="6"/>
  <c r="DE312" i="6" s="1"/>
  <c r="DO310" i="6"/>
  <c r="DO312" i="6" s="1"/>
  <c r="BX310" i="6"/>
  <c r="BX312" i="6" s="1"/>
  <c r="CS310" i="6"/>
  <c r="CS312" i="6" s="1"/>
  <c r="M310" i="6"/>
  <c r="M312" i="6" s="1"/>
  <c r="V310" i="6"/>
  <c r="V312" i="6" s="1"/>
  <c r="BJ310" i="6"/>
  <c r="BJ312" i="6" s="1"/>
  <c r="N310" i="6"/>
  <c r="N312" i="6" s="1"/>
  <c r="AI310" i="6"/>
  <c r="AI312" i="6" s="1"/>
  <c r="H310" i="6"/>
  <c r="H312" i="6" s="1"/>
  <c r="DP310" i="6"/>
  <c r="DP312" i="6" s="1"/>
  <c r="DB310" i="6"/>
  <c r="DB312" i="6" s="1"/>
  <c r="DM310" i="6"/>
  <c r="DM312" i="6" s="1"/>
  <c r="CQ310" i="6"/>
  <c r="CQ312" i="6" s="1"/>
  <c r="U310" i="6"/>
  <c r="U312" i="6" s="1"/>
  <c r="AD310" i="6"/>
  <c r="AD312" i="6" s="1"/>
  <c r="BK310" i="6"/>
  <c r="BK312" i="6" s="1"/>
  <c r="O310" i="6"/>
  <c r="O312" i="6" s="1"/>
  <c r="DT310" i="6"/>
  <c r="DT312" i="6" s="1"/>
  <c r="CC310" i="6"/>
  <c r="CC312" i="6" s="1"/>
  <c r="AP310" i="6"/>
  <c r="AP312" i="6" s="1"/>
  <c r="AB310" i="6"/>
  <c r="AB312" i="6" s="1"/>
  <c r="DF310" i="6"/>
  <c r="DF312" i="6" s="1"/>
  <c r="AE310" i="6"/>
  <c r="AE312" i="6" s="1"/>
  <c r="BI310" i="6"/>
  <c r="BI312" i="6" s="1"/>
  <c r="AN310" i="6"/>
  <c r="AN312" i="6" s="1"/>
  <c r="BL310" i="6"/>
  <c r="BL312" i="6" s="1"/>
  <c r="AQ310" i="6"/>
  <c r="AQ312" i="6" s="1"/>
  <c r="BB310" i="6"/>
  <c r="BB312" i="6" s="1"/>
  <c r="AY310" i="6"/>
  <c r="AY312" i="6" s="1"/>
  <c r="AV310" i="6"/>
  <c r="AV312" i="6" s="1"/>
  <c r="CI310" i="6"/>
  <c r="CI312" i="6" s="1"/>
  <c r="DN310" i="6"/>
  <c r="DN312" i="6" s="1"/>
  <c r="DJ310" i="6"/>
  <c r="DJ312" i="6" s="1"/>
  <c r="X310" i="6"/>
  <c r="X312" i="6" s="1"/>
  <c r="L310" i="6"/>
  <c r="L312" i="6" s="1"/>
  <c r="CZ310" i="6"/>
  <c r="CZ312" i="6" s="1"/>
  <c r="CF310" i="6"/>
  <c r="CF312" i="6" s="1"/>
  <c r="AM310" i="6"/>
  <c r="AM312" i="6" s="1"/>
  <c r="S310" i="6"/>
  <c r="S312" i="6" s="1"/>
  <c r="DG310" i="6"/>
  <c r="DG312" i="6" s="1"/>
  <c r="BH310" i="6"/>
  <c r="BH312" i="6" s="1"/>
  <c r="CP310" i="6"/>
  <c r="CP312" i="6" s="1"/>
  <c r="CG310" i="6"/>
  <c r="CG312" i="6" s="1"/>
  <c r="CH310" i="6"/>
  <c r="CH312" i="6" s="1"/>
  <c r="BB4" i="19" l="1"/>
  <c r="BI4" i="19"/>
  <c r="BP4" i="19"/>
  <c r="AH4" i="19"/>
  <c r="BW4" i="19"/>
  <c r="M4" i="19"/>
  <c r="CK4" i="19"/>
  <c r="T4" i="19"/>
  <c r="AO4" i="19"/>
  <c r="AA4" i="19"/>
  <c r="CD4" i="19"/>
</calcChain>
</file>

<file path=xl/sharedStrings.xml><?xml version="1.0" encoding="utf-8"?>
<sst xmlns="http://schemas.openxmlformats.org/spreadsheetml/2006/main" count="1928" uniqueCount="217">
  <si>
    <t>台数</t>
    <rPh sb="0" eb="2">
      <t>ダイスウ</t>
    </rPh>
    <phoneticPr fontId="1"/>
  </si>
  <si>
    <t>法人名</t>
    <rPh sb="0" eb="2">
      <t>ホウジン</t>
    </rPh>
    <rPh sb="2" eb="3">
      <t>メイ</t>
    </rPh>
    <phoneticPr fontId="1"/>
  </si>
  <si>
    <t>年度</t>
    <rPh sb="0" eb="2">
      <t>ネンド</t>
    </rPh>
    <phoneticPr fontId="1"/>
  </si>
  <si>
    <t>地区名</t>
    <rPh sb="0" eb="3">
      <t>チクメイ</t>
    </rPh>
    <phoneticPr fontId="1"/>
  </si>
  <si>
    <t>面積</t>
    <rPh sb="0" eb="2">
      <t>メンセキ</t>
    </rPh>
    <phoneticPr fontId="1"/>
  </si>
  <si>
    <t>No</t>
    <phoneticPr fontId="1"/>
  </si>
  <si>
    <t>作業名・地区</t>
    <rPh sb="0" eb="2">
      <t>サギョウ</t>
    </rPh>
    <rPh sb="2" eb="3">
      <t>メイ</t>
    </rPh>
    <rPh sb="4" eb="6">
      <t>チク</t>
    </rPh>
    <phoneticPr fontId="1"/>
  </si>
  <si>
    <t>開始日</t>
    <rPh sb="0" eb="3">
      <t>カイシビ</t>
    </rPh>
    <phoneticPr fontId="1"/>
  </si>
  <si>
    <t>終了日</t>
    <rPh sb="0" eb="3">
      <t>シュウリョウビ</t>
    </rPh>
    <phoneticPr fontId="1"/>
  </si>
  <si>
    <t>面積
(ha)</t>
    <rPh sb="0" eb="2">
      <t>メンセキ</t>
    </rPh>
    <phoneticPr fontId="1"/>
  </si>
  <si>
    <t>月</t>
    <rPh sb="0" eb="1">
      <t>ガツ</t>
    </rPh>
    <phoneticPr fontId="1"/>
  </si>
  <si>
    <t>パターン１</t>
    <phoneticPr fontId="1"/>
  </si>
  <si>
    <t>地区</t>
    <rPh sb="0" eb="2">
      <t>チク</t>
    </rPh>
    <phoneticPr fontId="1"/>
  </si>
  <si>
    <t>品種</t>
    <rPh sb="0" eb="2">
      <t>ヒンシュ</t>
    </rPh>
    <phoneticPr fontId="1"/>
  </si>
  <si>
    <t>本年面積</t>
    <rPh sb="0" eb="2">
      <t>ホンネン</t>
    </rPh>
    <rPh sb="2" eb="4">
      <t>メンセキ</t>
    </rPh>
    <phoneticPr fontId="1"/>
  </si>
  <si>
    <t>～</t>
    <phoneticPr fontId="1"/>
  </si>
  <si>
    <t>期間</t>
    <rPh sb="0" eb="2">
      <t>キカン</t>
    </rPh>
    <phoneticPr fontId="1"/>
  </si>
  <si>
    <t>～</t>
  </si>
  <si>
    <t>あいちのかおり</t>
  </si>
  <si>
    <t>注意：以下は数式に影響をしますので、記入・修正をしないようお願いします。</t>
    <phoneticPr fontId="1"/>
  </si>
  <si>
    <t>作業表の色</t>
    <rPh sb="0" eb="2">
      <t>サギョウ</t>
    </rPh>
    <rPh sb="2" eb="3">
      <t>ヒョウ</t>
    </rPh>
    <rPh sb="4" eb="5">
      <t>イロ</t>
    </rPh>
    <phoneticPr fontId="1"/>
  </si>
  <si>
    <t>ha</t>
    <phoneticPr fontId="1"/>
  </si>
  <si>
    <t>ha</t>
    <phoneticPr fontId="1"/>
  </si>
  <si>
    <t>　　「切り取り」「貼り付け」は数式が崩れる可能性があります。</t>
    <rPh sb="3" eb="4">
      <t>キ</t>
    </rPh>
    <rPh sb="5" eb="6">
      <t>ト</t>
    </rPh>
    <rPh sb="9" eb="10">
      <t>ハ</t>
    </rPh>
    <rPh sb="11" eb="12">
      <t>ツ</t>
    </rPh>
    <phoneticPr fontId="1"/>
  </si>
  <si>
    <t>パターン４</t>
  </si>
  <si>
    <t>パターン５</t>
  </si>
  <si>
    <t>パターン６</t>
  </si>
  <si>
    <t>パターン</t>
    <phoneticPr fontId="1"/>
  </si>
  <si>
    <t>パターン７</t>
  </si>
  <si>
    <t>パターン８</t>
  </si>
  <si>
    <t>パターン９</t>
  </si>
  <si>
    <t>パターン１０</t>
  </si>
  <si>
    <t>パターン２</t>
  </si>
  <si>
    <t>パターン３</t>
  </si>
  <si>
    <t>計</t>
    <rPh sb="0" eb="1">
      <t>ケイ</t>
    </rPh>
    <phoneticPr fontId="1"/>
  </si>
  <si>
    <t>１日当たり面積</t>
    <rPh sb="1" eb="2">
      <t>ニチ</t>
    </rPh>
    <rPh sb="5" eb="7">
      <t>メンセキ</t>
    </rPh>
    <phoneticPr fontId="1"/>
  </si>
  <si>
    <t>全作業繁忙日</t>
    <rPh sb="0" eb="1">
      <t>ゼン</t>
    </rPh>
    <rPh sb="1" eb="3">
      <t>サギョウ</t>
    </rPh>
    <rPh sb="3" eb="5">
      <t>ハンボウ</t>
    </rPh>
    <rPh sb="5" eb="6">
      <t>ビ</t>
    </rPh>
    <phoneticPr fontId="1"/>
  </si>
  <si>
    <t>(人)</t>
    <rPh sb="1" eb="2">
      <t>ニン</t>
    </rPh>
    <phoneticPr fontId="1"/>
  </si>
  <si>
    <t>人</t>
    <rPh sb="0" eb="1">
      <t>ニン</t>
    </rPh>
    <phoneticPr fontId="1"/>
  </si>
  <si>
    <t>コメントの挿入</t>
    <rPh sb="5" eb="7">
      <t>ソウニュウ</t>
    </rPh>
    <phoneticPr fontId="1"/>
  </si>
  <si>
    <t>作業</t>
    <rPh sb="0" eb="2">
      <t>サギョウ</t>
    </rPh>
    <phoneticPr fontId="1"/>
  </si>
  <si>
    <t>その他作業内容（全体）</t>
    <rPh sb="2" eb="3">
      <t>タ</t>
    </rPh>
    <rPh sb="3" eb="5">
      <t>サギョウ</t>
    </rPh>
    <rPh sb="5" eb="7">
      <t>ナイヨウ</t>
    </rPh>
    <rPh sb="8" eb="10">
      <t>ゼンタイ</t>
    </rPh>
    <phoneticPr fontId="1"/>
  </si>
  <si>
    <t>●</t>
    <phoneticPr fontId="1"/>
  </si>
  <si>
    <t>▲</t>
    <phoneticPr fontId="1"/>
  </si>
  <si>
    <t>◆</t>
    <phoneticPr fontId="1"/>
  </si>
  <si>
    <t>■</t>
    <phoneticPr fontId="1"/>
  </si>
  <si>
    <t>★</t>
    <phoneticPr fontId="1"/>
  </si>
  <si>
    <t>注：データ移動には「コピー」を利用ください。</t>
    <rPh sb="0" eb="1">
      <t>チュウ</t>
    </rPh>
    <rPh sb="5" eb="7">
      <t>イドウ</t>
    </rPh>
    <rPh sb="15" eb="17">
      <t>リヨウ</t>
    </rPh>
    <phoneticPr fontId="1"/>
  </si>
  <si>
    <t>パターン11</t>
    <phoneticPr fontId="1"/>
  </si>
  <si>
    <t>パターン12</t>
    <phoneticPr fontId="1"/>
  </si>
  <si>
    <t>▼</t>
    <phoneticPr fontId="1"/>
  </si>
  <si>
    <t>作業</t>
    <rPh sb="0" eb="2">
      <t>サギョウ</t>
    </rPh>
    <phoneticPr fontId="1"/>
  </si>
  <si>
    <t>*</t>
    <phoneticPr fontId="1"/>
  </si>
  <si>
    <t>作業計画表作成用データ記入表</t>
    <rPh sb="0" eb="2">
      <t>サギョウ</t>
    </rPh>
    <rPh sb="2" eb="5">
      <t>ケイカクヒョウ</t>
    </rPh>
    <rPh sb="5" eb="7">
      <t>サクセイ</t>
    </rPh>
    <rPh sb="7" eb="8">
      <t>ヨウ</t>
    </rPh>
    <rPh sb="11" eb="13">
      <t>キニュウ</t>
    </rPh>
    <rPh sb="13" eb="14">
      <t>ヒョウ</t>
    </rPh>
    <phoneticPr fontId="1"/>
  </si>
  <si>
    <t>２品種の場合は①を下段、②を上段に表示する</t>
    <rPh sb="1" eb="3">
      <t>ヒンシュ</t>
    </rPh>
    <rPh sb="4" eb="6">
      <t>バアイ</t>
    </rPh>
    <rPh sb="9" eb="11">
      <t>ゲダン</t>
    </rPh>
    <rPh sb="14" eb="16">
      <t>ジョウダン</t>
    </rPh>
    <rPh sb="17" eb="19">
      <t>ヒョウジ</t>
    </rPh>
    <phoneticPr fontId="1"/>
  </si>
  <si>
    <t>法人・経営体名称</t>
    <rPh sb="0" eb="2">
      <t>ホウジン</t>
    </rPh>
    <rPh sb="3" eb="6">
      <t>ケイエイタイ</t>
    </rPh>
    <rPh sb="6" eb="8">
      <t>メイショウ</t>
    </rPh>
    <phoneticPr fontId="1"/>
  </si>
  <si>
    <t>計画</t>
  </si>
  <si>
    <t>表</t>
    <rPh sb="0" eb="1">
      <t>ヒョウ</t>
    </rPh>
    <phoneticPr fontId="1"/>
  </si>
  <si>
    <t>人</t>
    <phoneticPr fontId="1"/>
  </si>
  <si>
    <t>人</t>
    <phoneticPr fontId="1"/>
  </si>
  <si>
    <t>１日作業可能人数
（稼働可能台数）</t>
    <rPh sb="1" eb="2">
      <t>ニチ</t>
    </rPh>
    <rPh sb="2" eb="4">
      <t>サギョウ</t>
    </rPh>
    <rPh sb="4" eb="6">
      <t>カノウ</t>
    </rPh>
    <rPh sb="10" eb="12">
      <t>カドウ</t>
    </rPh>
    <rPh sb="12" eb="14">
      <t>カノウ</t>
    </rPh>
    <rPh sb="14" eb="16">
      <t>ダイスウ</t>
    </rPh>
    <phoneticPr fontId="1"/>
  </si>
  <si>
    <t>１日１人当たり作業可能面積</t>
    <rPh sb="1" eb="2">
      <t>ニチ</t>
    </rPh>
    <rPh sb="7" eb="9">
      <t>サギョウ</t>
    </rPh>
    <rPh sb="9" eb="11">
      <t>カノウ</t>
    </rPh>
    <rPh sb="11" eb="13">
      <t>メンセキ</t>
    </rPh>
    <phoneticPr fontId="1"/>
  </si>
  <si>
    <t>を利用する前に</t>
    <rPh sb="1" eb="3">
      <t>リヨウ</t>
    </rPh>
    <rPh sb="5" eb="6">
      <t>マエ</t>
    </rPh>
    <phoneticPr fontId="40"/>
  </si>
  <si>
    <t>はじめに</t>
    <phoneticPr fontId="40"/>
  </si>
  <si>
    <t>使用上の注意事項</t>
    <phoneticPr fontId="40"/>
  </si>
  <si>
    <t>(4)本ツールを引用する場合は、出典を明記ください。</t>
    <rPh sb="3" eb="4">
      <t>ホン</t>
    </rPh>
    <rPh sb="8" eb="10">
      <t>インヨウ</t>
    </rPh>
    <rPh sb="12" eb="14">
      <t>バアイ</t>
    </rPh>
    <rPh sb="16" eb="18">
      <t>シュッテン</t>
    </rPh>
    <rPh sb="19" eb="21">
      <t>メイキ</t>
    </rPh>
    <phoneticPr fontId="40"/>
  </si>
  <si>
    <t>(5)本ツールは予告なく修正、改良する場合があります。</t>
    <rPh sb="3" eb="4">
      <t>ホン</t>
    </rPh>
    <rPh sb="8" eb="10">
      <t>ヨコク</t>
    </rPh>
    <rPh sb="12" eb="14">
      <t>シュウセイ</t>
    </rPh>
    <rPh sb="15" eb="17">
      <t>カイリョウ</t>
    </rPh>
    <rPh sb="19" eb="21">
      <t>バアイ</t>
    </rPh>
    <phoneticPr fontId="40"/>
  </si>
  <si>
    <t>利用方法</t>
    <rPh sb="0" eb="2">
      <t>リヨウ</t>
    </rPh>
    <rPh sb="2" eb="4">
      <t>ホウホウ</t>
    </rPh>
    <phoneticPr fontId="1"/>
  </si>
  <si>
    <t>(2)本ツールの著作権は、愛知県農業総合試験場に属します。</t>
    <rPh sb="3" eb="4">
      <t>ホン</t>
    </rPh>
    <rPh sb="13" eb="16">
      <t>アイチケン</t>
    </rPh>
    <rPh sb="16" eb="18">
      <t>ノウギョウ</t>
    </rPh>
    <rPh sb="18" eb="20">
      <t>ソウゴウ</t>
    </rPh>
    <rPh sb="20" eb="23">
      <t>シケンジョウ</t>
    </rPh>
    <phoneticPr fontId="40"/>
  </si>
  <si>
    <t>(3)本ツールを利用して発生した問題について、愛知県農業総合試験場は責任を負いま</t>
    <rPh sb="23" eb="26">
      <t>アイチケン</t>
    </rPh>
    <rPh sb="26" eb="28">
      <t>ノウギョウ</t>
    </rPh>
    <rPh sb="28" eb="30">
      <t>ソウゴウ</t>
    </rPh>
    <rPh sb="30" eb="33">
      <t>シケンジョウ</t>
    </rPh>
    <phoneticPr fontId="40"/>
  </si>
  <si>
    <t>　　せん。</t>
    <phoneticPr fontId="1"/>
  </si>
  <si>
    <t>で示された計画表を作成できます。</t>
    <phoneticPr fontId="40"/>
  </si>
  <si>
    <t>　表に計画を入力することで、簡易にガントチャート（工程管理で利用される帯状グラフ）</t>
    <rPh sb="1" eb="2">
      <t>ヒョウ</t>
    </rPh>
    <rPh sb="3" eb="5">
      <t>ケイカク</t>
    </rPh>
    <rPh sb="6" eb="8">
      <t>ニュウリョク</t>
    </rPh>
    <rPh sb="14" eb="16">
      <t>カンイ</t>
    </rPh>
    <rPh sb="25" eb="27">
      <t>コウテイ</t>
    </rPh>
    <rPh sb="27" eb="29">
      <t>カンリ</t>
    </rPh>
    <rPh sb="30" eb="32">
      <t>リヨウ</t>
    </rPh>
    <phoneticPr fontId="40"/>
  </si>
  <si>
    <t>Ａ経営体</t>
    <rPh sb="1" eb="4">
      <t>ケイエイタイ</t>
    </rPh>
    <phoneticPr fontId="1"/>
  </si>
  <si>
    <t>露地野菜Ａ</t>
    <rPh sb="0" eb="2">
      <t>ロジ</t>
    </rPh>
    <rPh sb="2" eb="4">
      <t>ヤサイ</t>
    </rPh>
    <phoneticPr fontId="1"/>
  </si>
  <si>
    <t>作業①</t>
    <rPh sb="0" eb="2">
      <t>サギョウ</t>
    </rPh>
    <phoneticPr fontId="1"/>
  </si>
  <si>
    <t>作業②</t>
    <rPh sb="0" eb="2">
      <t>サギョウ</t>
    </rPh>
    <phoneticPr fontId="1"/>
  </si>
  <si>
    <t/>
  </si>
  <si>
    <t>面積
(a)</t>
    <rPh sb="0" eb="2">
      <t>メンセキ</t>
    </rPh>
    <phoneticPr fontId="1"/>
  </si>
  <si>
    <t>時間</t>
    <rPh sb="0" eb="2">
      <t>ジカン</t>
    </rPh>
    <phoneticPr fontId="1"/>
  </si>
  <si>
    <t>(時間)</t>
    <rPh sb="1" eb="3">
      <t>ジカン</t>
    </rPh>
    <phoneticPr fontId="1"/>
  </si>
  <si>
    <t>作業計画表を野菜で利用する場合の、労働時間調査用紙</t>
    <rPh sb="0" eb="2">
      <t>サギョウ</t>
    </rPh>
    <rPh sb="2" eb="5">
      <t>ケイカクヒョウ</t>
    </rPh>
    <rPh sb="6" eb="8">
      <t>ヤサイ</t>
    </rPh>
    <rPh sb="9" eb="11">
      <t>リヨウ</t>
    </rPh>
    <rPh sb="13" eb="15">
      <t>バアイ</t>
    </rPh>
    <rPh sb="17" eb="19">
      <t>ロウドウ</t>
    </rPh>
    <rPh sb="19" eb="21">
      <t>ジカン</t>
    </rPh>
    <rPh sb="21" eb="23">
      <t>チョウサ</t>
    </rPh>
    <rPh sb="23" eb="25">
      <t>ヨウシ</t>
    </rPh>
    <phoneticPr fontId="1"/>
  </si>
  <si>
    <t>作目</t>
    <rPh sb="0" eb="2">
      <t>サクモク</t>
    </rPh>
    <phoneticPr fontId="1"/>
  </si>
  <si>
    <t>中耕・除草1</t>
    <rPh sb="0" eb="2">
      <t>チュウコウ</t>
    </rPh>
    <rPh sb="3" eb="5">
      <t>ジョソウ</t>
    </rPh>
    <phoneticPr fontId="1"/>
  </si>
  <si>
    <t>中耕・除草2</t>
    <rPh sb="0" eb="2">
      <t>チュウコウ</t>
    </rPh>
    <rPh sb="3" eb="5">
      <t>ジョソウ</t>
    </rPh>
    <phoneticPr fontId="1"/>
  </si>
  <si>
    <t>防除2</t>
    <rPh sb="0" eb="2">
      <t>ボウジョ</t>
    </rPh>
    <phoneticPr fontId="1"/>
  </si>
  <si>
    <t>防除3</t>
    <rPh sb="0" eb="2">
      <t>ボウジョ</t>
    </rPh>
    <phoneticPr fontId="1"/>
  </si>
  <si>
    <t>品目・品種等</t>
    <rPh sb="0" eb="2">
      <t>ヒンモク</t>
    </rPh>
    <rPh sb="3" eb="5">
      <t>ヒンシュ</t>
    </rPh>
    <rPh sb="5" eb="6">
      <t>ナド</t>
    </rPh>
    <phoneticPr fontId="1"/>
  </si>
  <si>
    <t>露地野菜Ｂ</t>
    <rPh sb="0" eb="2">
      <t>ロジ</t>
    </rPh>
    <rPh sb="2" eb="4">
      <t>ヤサイ</t>
    </rPh>
    <phoneticPr fontId="1"/>
  </si>
  <si>
    <t>表1名称</t>
    <rPh sb="0" eb="1">
      <t>ヒョウ</t>
    </rPh>
    <rPh sb="2" eb="4">
      <t>メイショウ</t>
    </rPh>
    <phoneticPr fontId="1"/>
  </si>
  <si>
    <t>表2名称</t>
    <rPh sb="0" eb="1">
      <t>ヒョウ</t>
    </rPh>
    <rPh sb="2" eb="4">
      <t>メイショウ</t>
    </rPh>
    <phoneticPr fontId="1"/>
  </si>
  <si>
    <t>注1：表1枚で足りる場合は2の記載はない</t>
    <rPh sb="0" eb="1">
      <t>チュウ</t>
    </rPh>
    <rPh sb="3" eb="4">
      <t>ヒョウ</t>
    </rPh>
    <rPh sb="5" eb="6">
      <t>マイ</t>
    </rPh>
    <rPh sb="7" eb="8">
      <t>タ</t>
    </rPh>
    <rPh sb="10" eb="12">
      <t>バアイ</t>
    </rPh>
    <rPh sb="15" eb="17">
      <t>キサイ</t>
    </rPh>
    <phoneticPr fontId="1"/>
  </si>
  <si>
    <t>計画表と連動するため、行・列の挿入、移動は行わず、コピー＆貼り付けで記載する</t>
    <rPh sb="0" eb="3">
      <t>ケイカクヒョウ</t>
    </rPh>
    <rPh sb="4" eb="6">
      <t>レンドウ</t>
    </rPh>
    <rPh sb="11" eb="12">
      <t>ギョウ</t>
    </rPh>
    <rPh sb="13" eb="14">
      <t>レツ</t>
    </rPh>
    <rPh sb="15" eb="17">
      <t>ソウニュウ</t>
    </rPh>
    <rPh sb="18" eb="20">
      <t>イドウ</t>
    </rPh>
    <rPh sb="21" eb="22">
      <t>オコナ</t>
    </rPh>
    <rPh sb="29" eb="30">
      <t>ハ</t>
    </rPh>
    <rPh sb="31" eb="32">
      <t>ツ</t>
    </rPh>
    <rPh sb="34" eb="36">
      <t>キサイ</t>
    </rPh>
    <phoneticPr fontId="1"/>
  </si>
  <si>
    <t>印をつけたい作業</t>
    <rPh sb="0" eb="1">
      <t>シルシ</t>
    </rPh>
    <rPh sb="6" eb="8">
      <t>サギョウ</t>
    </rPh>
    <phoneticPr fontId="1"/>
  </si>
  <si>
    <t>キャベツ</t>
  </si>
  <si>
    <t>錦秋</t>
    <rPh sb="0" eb="2">
      <t>キンシュウ</t>
    </rPh>
    <phoneticPr fontId="2"/>
  </si>
  <si>
    <t>しぶき２号</t>
    <rPh sb="4" eb="5">
      <t>ゴウ</t>
    </rPh>
    <phoneticPr fontId="2"/>
  </si>
  <si>
    <t>冬どり錦秋</t>
    <rPh sb="0" eb="1">
      <t>フユ</t>
    </rPh>
    <rPh sb="3" eb="4">
      <t>ニシキ</t>
    </rPh>
    <rPh sb="4" eb="5">
      <t>アキ</t>
    </rPh>
    <phoneticPr fontId="2"/>
  </si>
  <si>
    <t>石井極早生732</t>
    <rPh sb="0" eb="2">
      <t>イシイ</t>
    </rPh>
    <rPh sb="2" eb="3">
      <t>ゴク</t>
    </rPh>
    <rPh sb="3" eb="5">
      <t>ワセ</t>
    </rPh>
    <phoneticPr fontId="2"/>
  </si>
  <si>
    <t>若女将</t>
    <rPh sb="0" eb="3">
      <t>ワカオカミ</t>
    </rPh>
    <phoneticPr fontId="2"/>
  </si>
  <si>
    <t>石井中生</t>
    <rPh sb="0" eb="2">
      <t>イシイ</t>
    </rPh>
    <rPh sb="2" eb="3">
      <t>チュウ</t>
    </rPh>
    <rPh sb="3" eb="4">
      <t>セイ</t>
    </rPh>
    <phoneticPr fontId="2"/>
  </si>
  <si>
    <t>ブロッコリー</t>
  </si>
  <si>
    <t>おはよう</t>
  </si>
  <si>
    <t>こんにちは</t>
  </si>
  <si>
    <t>はつみらい</t>
  </si>
  <si>
    <t>ニンジン</t>
  </si>
  <si>
    <t>ニンジンA</t>
  </si>
  <si>
    <t>ニンジンB</t>
  </si>
  <si>
    <t>ニンジンC</t>
  </si>
  <si>
    <t>産直ニンジン</t>
    <rPh sb="0" eb="2">
      <t>サンチョク</t>
    </rPh>
    <phoneticPr fontId="2"/>
  </si>
  <si>
    <t>寿八寸Ａ</t>
    <rPh sb="0" eb="1">
      <t>コトブキ</t>
    </rPh>
    <rPh sb="1" eb="2">
      <t>ハッ</t>
    </rPh>
    <rPh sb="2" eb="3">
      <t>スン</t>
    </rPh>
    <phoneticPr fontId="2"/>
  </si>
  <si>
    <t>寿八寸Ｂ・Ｃ</t>
    <rPh sb="0" eb="1">
      <t>コトブキ</t>
    </rPh>
    <rPh sb="1" eb="2">
      <t>ハッ</t>
    </rPh>
    <rPh sb="2" eb="3">
      <t>スン</t>
    </rPh>
    <phoneticPr fontId="2"/>
  </si>
  <si>
    <t>リーキ</t>
  </si>
  <si>
    <t>水稲</t>
    <rPh sb="0" eb="2">
      <t>スイトウ</t>
    </rPh>
    <phoneticPr fontId="2"/>
  </si>
  <si>
    <t>資材購入</t>
    <rPh sb="0" eb="2">
      <t>シザイ</t>
    </rPh>
    <rPh sb="2" eb="4">
      <t>コウニュウ</t>
    </rPh>
    <phoneticPr fontId="1"/>
  </si>
  <si>
    <t>播種</t>
    <rPh sb="0" eb="2">
      <t>ハシュ</t>
    </rPh>
    <phoneticPr fontId="1"/>
  </si>
  <si>
    <t>耕起・施肥</t>
    <phoneticPr fontId="1"/>
  </si>
  <si>
    <t>定植</t>
    <rPh sb="0" eb="2">
      <t>テイショク</t>
    </rPh>
    <phoneticPr fontId="1"/>
  </si>
  <si>
    <t>追肥・中耕</t>
    <rPh sb="0" eb="2">
      <t>ツイヒ</t>
    </rPh>
    <rPh sb="3" eb="5">
      <t>チュウコウ</t>
    </rPh>
    <phoneticPr fontId="1"/>
  </si>
  <si>
    <t>中耕・除草3</t>
    <rPh sb="0" eb="2">
      <t>チュウコウ</t>
    </rPh>
    <rPh sb="3" eb="5">
      <t>ジョソウ</t>
    </rPh>
    <phoneticPr fontId="1"/>
  </si>
  <si>
    <t>防除1</t>
    <rPh sb="0" eb="2">
      <t>ボウジョ</t>
    </rPh>
    <phoneticPr fontId="1"/>
  </si>
  <si>
    <t>収穫・出荷</t>
    <rPh sb="0" eb="2">
      <t>シュウカク</t>
    </rPh>
    <rPh sb="3" eb="5">
      <t>シュッカ</t>
    </rPh>
    <phoneticPr fontId="1"/>
  </si>
  <si>
    <t>その他</t>
    <rPh sb="2" eb="3">
      <t>タ</t>
    </rPh>
    <phoneticPr fontId="1"/>
  </si>
  <si>
    <t>品種等</t>
    <rPh sb="0" eb="2">
      <t>ヒンシュ</t>
    </rPh>
    <rPh sb="2" eb="3">
      <t>ナド</t>
    </rPh>
    <phoneticPr fontId="1"/>
  </si>
  <si>
    <t>不要だが数式が崩れるので削除しない！</t>
    <rPh sb="0" eb="2">
      <t>フヨウ</t>
    </rPh>
    <rPh sb="4" eb="6">
      <t>スウシキ</t>
    </rPh>
    <rPh sb="7" eb="8">
      <t>クズ</t>
    </rPh>
    <rPh sb="12" eb="14">
      <t>サクジョ</t>
    </rPh>
    <phoneticPr fontId="1"/>
  </si>
  <si>
    <t>表1で足りない場合は、表2も活用する（できれば表1のみの方が分かりやすい）</t>
    <rPh sb="0" eb="1">
      <t>ヒョウ</t>
    </rPh>
    <rPh sb="3" eb="4">
      <t>タ</t>
    </rPh>
    <rPh sb="7" eb="9">
      <t>バアイ</t>
    </rPh>
    <rPh sb="11" eb="12">
      <t>ヒョウ</t>
    </rPh>
    <rPh sb="14" eb="16">
      <t>カツヨウ</t>
    </rPh>
    <rPh sb="23" eb="24">
      <t>ヒョウ</t>
    </rPh>
    <rPh sb="28" eb="29">
      <t>ホウ</t>
    </rPh>
    <rPh sb="30" eb="31">
      <t>ワ</t>
    </rPh>
    <phoneticPr fontId="1"/>
  </si>
  <si>
    <t>作業と予定日</t>
    <rPh sb="0" eb="2">
      <t>サギョウ</t>
    </rPh>
    <rPh sb="3" eb="6">
      <t>ヨテイビ</t>
    </rPh>
    <phoneticPr fontId="1"/>
  </si>
  <si>
    <t>面積当たり時間</t>
    <rPh sb="0" eb="2">
      <t>メンセキ</t>
    </rPh>
    <rPh sb="2" eb="3">
      <t>ア</t>
    </rPh>
    <rPh sb="5" eb="7">
      <t>ジカン</t>
    </rPh>
    <phoneticPr fontId="1"/>
  </si>
  <si>
    <t>人数(参考)</t>
    <rPh sb="0" eb="2">
      <t>ニンズウ</t>
    </rPh>
    <rPh sb="3" eb="5">
      <t>サンコウ</t>
    </rPh>
    <phoneticPr fontId="1"/>
  </si>
  <si>
    <t>　愛知版露地野菜作業計画表</t>
    <rPh sb="1" eb="3">
      <t>アイチ</t>
    </rPh>
    <rPh sb="3" eb="4">
      <t>バン</t>
    </rPh>
    <rPh sb="4" eb="6">
      <t>ロジ</t>
    </rPh>
    <rPh sb="6" eb="8">
      <t>ヤサイ</t>
    </rPh>
    <rPh sb="8" eb="10">
      <t>サギョウ</t>
    </rPh>
    <rPh sb="10" eb="12">
      <t>ケイカク</t>
    </rPh>
    <rPh sb="12" eb="13">
      <t>オモテ</t>
    </rPh>
    <phoneticPr fontId="36"/>
  </si>
  <si>
    <t>きるツールです。</t>
    <phoneticPr fontId="1"/>
  </si>
  <si>
    <t>　「愛知版露地野菜作業計画表」は、露地野菜の複数作業を可視化し、情報共有で</t>
    <rPh sb="5" eb="7">
      <t>ロジ</t>
    </rPh>
    <rPh sb="7" eb="9">
      <t>ヤサイ</t>
    </rPh>
    <rPh sb="17" eb="19">
      <t>ロジ</t>
    </rPh>
    <rPh sb="19" eb="21">
      <t>ヤサイ</t>
    </rPh>
    <rPh sb="22" eb="24">
      <t>フクスウ</t>
    </rPh>
    <phoneticPr fontId="1"/>
  </si>
  <si>
    <t>調整、計画変更及び効率的な作業を行うための参考資料となります。</t>
    <phoneticPr fontId="40"/>
  </si>
  <si>
    <t>　なお、作業名等の変更により、露地野菜以外での計画表作成も可能です。</t>
    <rPh sb="7" eb="8">
      <t>ナド</t>
    </rPh>
    <rPh sb="15" eb="17">
      <t>ロジ</t>
    </rPh>
    <rPh sb="17" eb="19">
      <t>ヤサイ</t>
    </rPh>
    <rPh sb="19" eb="21">
      <t>イガイ</t>
    </rPh>
    <phoneticPr fontId="1"/>
  </si>
  <si>
    <t>露地野菜作業</t>
  </si>
  <si>
    <t>注1：1つの作業計画表への品種は16まで、作業は12まで、全体作業は１、その他全体作業あれば、品種の16のうちの１つとする</t>
    <rPh sb="0" eb="1">
      <t>チュウ</t>
    </rPh>
    <rPh sb="6" eb="8">
      <t>サギョウ</t>
    </rPh>
    <rPh sb="8" eb="11">
      <t>ケイカクヒョウ</t>
    </rPh>
    <rPh sb="13" eb="15">
      <t>ヒンシュ</t>
    </rPh>
    <rPh sb="21" eb="23">
      <t>サギョウ</t>
    </rPh>
    <rPh sb="29" eb="31">
      <t>ゼンタイ</t>
    </rPh>
    <rPh sb="31" eb="33">
      <t>サギョウ</t>
    </rPh>
    <rPh sb="38" eb="39">
      <t>タ</t>
    </rPh>
    <rPh sb="39" eb="41">
      <t>ゼンタイ</t>
    </rPh>
    <rPh sb="41" eb="43">
      <t>サギョウ</t>
    </rPh>
    <rPh sb="47" eb="49">
      <t>ヒンシュ</t>
    </rPh>
    <phoneticPr fontId="1"/>
  </si>
  <si>
    <t>作業①②・作業</t>
    <rPh sb="0" eb="2">
      <t>サギョウ</t>
    </rPh>
    <rPh sb="5" eb="7">
      <t>サギョウ</t>
    </rPh>
    <phoneticPr fontId="1"/>
  </si>
  <si>
    <t>品目・品種・作業①②・作業</t>
    <rPh sb="0" eb="2">
      <t>ヒンモク</t>
    </rPh>
    <rPh sb="3" eb="5">
      <t>ヒンシュ</t>
    </rPh>
    <rPh sb="6" eb="8">
      <t>サギョウ</t>
    </rPh>
    <rPh sb="11" eb="13">
      <t>サギョウ</t>
    </rPh>
    <phoneticPr fontId="1"/>
  </si>
  <si>
    <t>品目・品種・作業①②・作業・計画表名</t>
    <rPh sb="0" eb="2">
      <t>ヒンモク</t>
    </rPh>
    <rPh sb="3" eb="5">
      <t>ヒンシュ</t>
    </rPh>
    <rPh sb="6" eb="8">
      <t>サギョウ</t>
    </rPh>
    <rPh sb="11" eb="13">
      <t>サギョウ</t>
    </rPh>
    <rPh sb="14" eb="17">
      <t>ケイカクヒョウ</t>
    </rPh>
    <rPh sb="17" eb="18">
      <t>メイ</t>
    </rPh>
    <phoneticPr fontId="1"/>
  </si>
  <si>
    <t>時間</t>
    <phoneticPr fontId="1"/>
  </si>
  <si>
    <t>　利用は、別添の「愛知版露地野菜作業計画表　利用マニュアル」を参考にしてください。</t>
    <rPh sb="1" eb="3">
      <t>リヨウ</t>
    </rPh>
    <rPh sb="5" eb="7">
      <t>ベッテン</t>
    </rPh>
    <rPh sb="9" eb="11">
      <t>アイチ</t>
    </rPh>
    <rPh sb="11" eb="12">
      <t>バン</t>
    </rPh>
    <rPh sb="12" eb="14">
      <t>ロジ</t>
    </rPh>
    <rPh sb="14" eb="16">
      <t>ヤサイ</t>
    </rPh>
    <rPh sb="16" eb="18">
      <t>サギョウ</t>
    </rPh>
    <rPh sb="18" eb="21">
      <t>ケイカクヒョウ</t>
    </rPh>
    <rPh sb="22" eb="24">
      <t>リヨウ</t>
    </rPh>
    <rPh sb="31" eb="33">
      <t>サンコウ</t>
    </rPh>
    <phoneticPr fontId="1"/>
  </si>
  <si>
    <t>(1)本ツールは、愛知県内の露地野菜作業体系を元に作成しています。</t>
    <rPh sb="3" eb="4">
      <t>ホン</t>
    </rPh>
    <rPh sb="9" eb="11">
      <t>アイチ</t>
    </rPh>
    <rPh sb="11" eb="12">
      <t>ケン</t>
    </rPh>
    <rPh sb="12" eb="13">
      <t>ナイ</t>
    </rPh>
    <rPh sb="14" eb="16">
      <t>ロジ</t>
    </rPh>
    <rPh sb="16" eb="18">
      <t>ヤサイ</t>
    </rPh>
    <rPh sb="18" eb="20">
      <t>サギョウ</t>
    </rPh>
    <rPh sb="20" eb="22">
      <t>タイケイ</t>
    </rPh>
    <rPh sb="23" eb="24">
      <t>モト</t>
    </rPh>
    <rPh sb="25" eb="27">
      <t>サクセイ</t>
    </rPh>
    <phoneticPr fontId="40"/>
  </si>
  <si>
    <t>　　計画表で表示</t>
    <phoneticPr fontId="1"/>
  </si>
  <si>
    <r>
      <t>表の名称</t>
    </r>
    <r>
      <rPr>
        <vertAlign val="superscript"/>
        <sz val="11"/>
        <color theme="1"/>
        <rFont val="ＭＳ Ｐゴシック"/>
        <family val="3"/>
        <charset val="128"/>
        <scheme val="minor"/>
      </rPr>
      <t xml:space="preserve"> 注1</t>
    </r>
    <rPh sb="0" eb="1">
      <t>ヒョウ</t>
    </rPh>
    <rPh sb="2" eb="4">
      <t>メイショウ</t>
    </rPh>
    <rPh sb="5" eb="6">
      <t>チュウ</t>
    </rPh>
    <phoneticPr fontId="1"/>
  </si>
  <si>
    <t>１日当たり基本従事人数</t>
    <rPh sb="1" eb="2">
      <t>ニチ</t>
    </rPh>
    <rPh sb="2" eb="3">
      <t>ア</t>
    </rPh>
    <rPh sb="5" eb="11">
      <t>キホンジュウジニンズウ</t>
    </rPh>
    <phoneticPr fontId="1"/>
  </si>
  <si>
    <t>・家族、常時雇用、臨時雇用等の合計（１日８時間とする。８時間１人、４時間１人の場合は1.5人）</t>
    <rPh sb="1" eb="3">
      <t>カゾク</t>
    </rPh>
    <rPh sb="4" eb="6">
      <t>ジョウジ</t>
    </rPh>
    <rPh sb="6" eb="8">
      <t>コヨウ</t>
    </rPh>
    <rPh sb="9" eb="11">
      <t>リンジ</t>
    </rPh>
    <rPh sb="11" eb="13">
      <t>コヨウ</t>
    </rPh>
    <rPh sb="13" eb="14">
      <t>ナド</t>
    </rPh>
    <rPh sb="15" eb="17">
      <t>ゴウケイ</t>
    </rPh>
    <rPh sb="19" eb="20">
      <t>ニチ</t>
    </rPh>
    <rPh sb="21" eb="23">
      <t>ジカン</t>
    </rPh>
    <rPh sb="28" eb="30">
      <t>ジカン</t>
    </rPh>
    <rPh sb="31" eb="32">
      <t>ニン</t>
    </rPh>
    <rPh sb="34" eb="36">
      <t>ジカン</t>
    </rPh>
    <rPh sb="37" eb="38">
      <t>ニン</t>
    </rPh>
    <rPh sb="39" eb="41">
      <t>バアイ</t>
    </rPh>
    <rPh sb="45" eb="46">
      <t>ニン</t>
    </rPh>
    <phoneticPr fontId="1"/>
  </si>
  <si>
    <t>年</t>
    <rPh sb="0" eb="1">
      <t>ネン</t>
    </rPh>
    <phoneticPr fontId="1"/>
  </si>
  <si>
    <t>年</t>
    <phoneticPr fontId="1"/>
  </si>
  <si>
    <t>ニンジンの収穫日は、大幅変更可能性あり。</t>
    <rPh sb="5" eb="7">
      <t>シュウカク</t>
    </rPh>
    <rPh sb="7" eb="8">
      <t>ビ</t>
    </rPh>
    <rPh sb="10" eb="12">
      <t>オオハバ</t>
    </rPh>
    <rPh sb="12" eb="14">
      <t>ヘンコウ</t>
    </rPh>
    <rPh sb="14" eb="17">
      <t>カノウセイ</t>
    </rPh>
    <phoneticPr fontId="1"/>
  </si>
  <si>
    <t>露地野菜Ｂは面積拡大した場合に追加予定。</t>
    <rPh sb="0" eb="2">
      <t>ロジ</t>
    </rPh>
    <rPh sb="2" eb="4">
      <t>ヤサイ</t>
    </rPh>
    <rPh sb="6" eb="8">
      <t>メンセキ</t>
    </rPh>
    <rPh sb="8" eb="10">
      <t>カクダイ</t>
    </rPh>
    <rPh sb="12" eb="14">
      <t>バアイ</t>
    </rPh>
    <rPh sb="15" eb="17">
      <t>ツイカ</t>
    </rPh>
    <rPh sb="17" eb="19">
      <t>ヨテイ</t>
    </rPh>
    <phoneticPr fontId="1"/>
  </si>
  <si>
    <t>○○</t>
    <phoneticPr fontId="2"/>
  </si>
  <si>
    <t>△△</t>
    <phoneticPr fontId="2"/>
  </si>
  <si>
    <t>○×△</t>
    <phoneticPr fontId="2"/>
  </si>
  <si>
    <t>＊＊＊</t>
    <phoneticPr fontId="2"/>
  </si>
  <si>
    <t>◎◎</t>
    <phoneticPr fontId="2"/>
  </si>
  <si>
    <t>●●</t>
    <phoneticPr fontId="2"/>
  </si>
  <si>
    <t>▽▽</t>
    <phoneticPr fontId="1"/>
  </si>
  <si>
    <t>▲▲</t>
    <phoneticPr fontId="1"/>
  </si>
  <si>
    <t>■■</t>
    <phoneticPr fontId="1"/>
  </si>
  <si>
    <t>◇◇</t>
    <phoneticPr fontId="1"/>
  </si>
  <si>
    <t>●×▲</t>
    <phoneticPr fontId="1"/>
  </si>
  <si>
    <t>●◇▲</t>
    <phoneticPr fontId="1"/>
  </si>
  <si>
    <t>▲▲◇</t>
    <phoneticPr fontId="2"/>
  </si>
  <si>
    <t>◇◇●●</t>
    <phoneticPr fontId="1"/>
  </si>
  <si>
    <t>■◇</t>
    <phoneticPr fontId="1"/>
  </si>
  <si>
    <t>【参考】その他全体作業（育苗、除草等）</t>
    <rPh sb="1" eb="3">
      <t>サンコウ</t>
    </rPh>
    <rPh sb="6" eb="7">
      <t>タ</t>
    </rPh>
    <rPh sb="7" eb="9">
      <t>ゼンタイ</t>
    </rPh>
    <rPh sb="9" eb="11">
      <t>サギョウ</t>
    </rPh>
    <rPh sb="12" eb="14">
      <t>イクビョウ</t>
    </rPh>
    <rPh sb="15" eb="17">
      <t>ジョソウ</t>
    </rPh>
    <rPh sb="17" eb="18">
      <t>ナド</t>
    </rPh>
    <phoneticPr fontId="1"/>
  </si>
  <si>
    <t>　　その他の作業内容→</t>
    <rPh sb="4" eb="5">
      <t>タ</t>
    </rPh>
    <rPh sb="6" eb="8">
      <t>サギョウ</t>
    </rPh>
    <rPh sb="8" eb="10">
      <t>ナイヨウ</t>
    </rPh>
    <phoneticPr fontId="1"/>
  </si>
  <si>
    <t>育苗</t>
    <rPh sb="0" eb="2">
      <t>イクビョウ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</si>
  <si>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</si>
  <si>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</si>
  <si>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</si>
  <si>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</si>
  <si>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</si>
  <si>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</si>
  <si>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</si>
  <si>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</si>
  <si>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</si>
  <si>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</si>
  <si>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</si>
  <si>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</si>
  <si>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</si>
  <si>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</si>
  <si>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</si>
  <si>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</si>
  <si>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</si>
  <si>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</si>
  <si>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</si>
  <si>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</si>
  <si>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</si>
  <si>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</si>
  <si>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</si>
  <si>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</si>
  <si>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時間</t>
    <rPh sb="0" eb="2">
      <t>ジカン</t>
    </rPh>
    <phoneticPr fontId="1"/>
  </si>
  <si>
    <t>注2：同じ作業名は番号をつけ異なる名称をつける　　注3：黄色セルへ入力する　　注4：「予定日」は1日でも終了日を入力し、年またぎは西暦を正確に入力する　　注5：「時間」は10a当たり延べ時間(3人×4時間×5日=60時間等)</t>
    <rPh sb="0" eb="1">
      <t>チュウ</t>
    </rPh>
    <rPh sb="3" eb="4">
      <t>オナ</t>
    </rPh>
    <rPh sb="5" eb="7">
      <t>サギョウ</t>
    </rPh>
    <rPh sb="7" eb="8">
      <t>メイ</t>
    </rPh>
    <rPh sb="9" eb="11">
      <t>バンゴウ</t>
    </rPh>
    <rPh sb="14" eb="15">
      <t>コト</t>
    </rPh>
    <rPh sb="17" eb="19">
      <t>メイショウ</t>
    </rPh>
    <rPh sb="25" eb="26">
      <t>チュウ</t>
    </rPh>
    <rPh sb="28" eb="30">
      <t>キイロ</t>
    </rPh>
    <rPh sb="33" eb="35">
      <t>ニュウリョク</t>
    </rPh>
    <rPh sb="39" eb="40">
      <t>チュウ</t>
    </rPh>
    <rPh sb="43" eb="46">
      <t>ヨテイビ</t>
    </rPh>
    <rPh sb="49" eb="50">
      <t>ニチ</t>
    </rPh>
    <rPh sb="52" eb="55">
      <t>シュウリョウビ</t>
    </rPh>
    <rPh sb="56" eb="58">
      <t>ニュウリョク</t>
    </rPh>
    <rPh sb="60" eb="61">
      <t>ネン</t>
    </rPh>
    <rPh sb="65" eb="67">
      <t>セイレキ</t>
    </rPh>
    <rPh sb="68" eb="70">
      <t>セイカク</t>
    </rPh>
    <rPh sb="71" eb="73">
      <t>ニュウリョク</t>
    </rPh>
    <phoneticPr fontId="1"/>
  </si>
  <si>
    <t>印をつけたい作業は作業①のみ可能</t>
    <rPh sb="0" eb="1">
      <t>シルシ</t>
    </rPh>
    <rPh sb="6" eb="8">
      <t>サギョウ</t>
    </rPh>
    <rPh sb="9" eb="11">
      <t>サギョウ</t>
    </rPh>
    <rPh sb="14" eb="16">
      <t>カノウ</t>
    </rPh>
    <phoneticPr fontId="1"/>
  </si>
  <si>
    <t>定植の日付差で全作業をスライドしたもの</t>
    <rPh sb="0" eb="2">
      <t>テイショク</t>
    </rPh>
    <rPh sb="3" eb="5">
      <t>ヒヅケ</t>
    </rPh>
    <rPh sb="5" eb="6">
      <t>サ</t>
    </rPh>
    <rPh sb="7" eb="8">
      <t>ゼン</t>
    </rPh>
    <rPh sb="8" eb="10">
      <t>サギョウ</t>
    </rPh>
    <phoneticPr fontId="1"/>
  </si>
  <si>
    <t>例と時間が同じもの</t>
    <rPh sb="0" eb="1">
      <t>レイ</t>
    </rPh>
    <rPh sb="2" eb="4">
      <t>ジカン</t>
    </rPh>
    <rPh sb="5" eb="6">
      <t>オナ</t>
    </rPh>
    <phoneticPr fontId="1"/>
  </si>
  <si>
    <t>開始からの期間が一定</t>
    <rPh sb="0" eb="2">
      <t>カイシ</t>
    </rPh>
    <rPh sb="5" eb="7">
      <t>キカン</t>
    </rPh>
    <rPh sb="8" eb="10">
      <t>イッテイ</t>
    </rPh>
    <phoneticPr fontId="1"/>
  </si>
  <si>
    <t>←数式の活用で、毎年、基準となる日付を入れることで連動して計画表が完成する。</t>
    <rPh sb="1" eb="3">
      <t>スウシキ</t>
    </rPh>
    <rPh sb="4" eb="6">
      <t>カツヨウ</t>
    </rPh>
    <rPh sb="8" eb="10">
      <t>マイトシ</t>
    </rPh>
    <rPh sb="11" eb="13">
      <t>キジュン</t>
    </rPh>
    <rPh sb="16" eb="18">
      <t>ヒヅケ</t>
    </rPh>
    <rPh sb="19" eb="20">
      <t>イ</t>
    </rPh>
    <rPh sb="25" eb="27">
      <t>レンドウ</t>
    </rPh>
    <rPh sb="29" eb="32">
      <t>ケイカクヒョウ</t>
    </rPh>
    <rPh sb="33" eb="35">
      <t>カンセイ</t>
    </rPh>
    <phoneticPr fontId="1"/>
  </si>
  <si>
    <t>作業計画表を野菜で利用する場合の、労働時間調査用紙（数式例）</t>
    <rPh sb="0" eb="2">
      <t>サギョウ</t>
    </rPh>
    <rPh sb="2" eb="5">
      <t>ケイカクヒョウ</t>
    </rPh>
    <rPh sb="6" eb="8">
      <t>ヤサイ</t>
    </rPh>
    <rPh sb="9" eb="11">
      <t>リヨウ</t>
    </rPh>
    <rPh sb="13" eb="15">
      <t>バアイ</t>
    </rPh>
    <rPh sb="17" eb="19">
      <t>ロウドウ</t>
    </rPh>
    <rPh sb="19" eb="21">
      <t>ジカン</t>
    </rPh>
    <rPh sb="21" eb="23">
      <t>チョウサ</t>
    </rPh>
    <rPh sb="23" eb="25">
      <t>ヨウシ</t>
    </rPh>
    <rPh sb="26" eb="28">
      <t>スウシキ</t>
    </rPh>
    <rPh sb="28" eb="29">
      <t>レイ</t>
    </rPh>
    <phoneticPr fontId="1"/>
  </si>
  <si>
    <t>　例では、キャベツ、ニンジンの最初の作の作業日と、定植開始日、収穫開始日を入力すればよい。</t>
    <rPh sb="1" eb="2">
      <t>レイ</t>
    </rPh>
    <rPh sb="15" eb="17">
      <t>サイショ</t>
    </rPh>
    <rPh sb="18" eb="19">
      <t>サク</t>
    </rPh>
    <rPh sb="20" eb="23">
      <t>サギョウビ</t>
    </rPh>
    <rPh sb="25" eb="27">
      <t>テイショク</t>
    </rPh>
    <rPh sb="27" eb="30">
      <t>カイシビ</t>
    </rPh>
    <rPh sb="31" eb="33">
      <t>シュウカク</t>
    </rPh>
    <rPh sb="33" eb="36">
      <t>カイシビ</t>
    </rPh>
    <rPh sb="37" eb="39">
      <t>ニュウリョク</t>
    </rPh>
    <phoneticPr fontId="1"/>
  </si>
  <si>
    <t>年</t>
    <rPh sb="0" eb="1">
      <t>ネン</t>
    </rPh>
    <phoneticPr fontId="1"/>
  </si>
  <si>
    <r>
      <t>作成する計画表</t>
    </r>
    <r>
      <rPr>
        <sz val="8"/>
        <color theme="1"/>
        <rFont val="ＭＳ Ｐゴシック"/>
        <family val="3"/>
        <charset val="128"/>
        <scheme val="minor"/>
      </rPr>
      <t>（選択又は入力ください）</t>
    </r>
    <rPh sb="0" eb="2">
      <t>サクセイ</t>
    </rPh>
    <rPh sb="4" eb="7">
      <t>ケイカクヒョウ</t>
    </rPh>
    <rPh sb="8" eb="10">
      <t>センタク</t>
    </rPh>
    <rPh sb="10" eb="11">
      <t>マタ</t>
    </rPh>
    <rPh sb="12" eb="14">
      <t>ニュウリョク</t>
    </rPh>
    <phoneticPr fontId="1"/>
  </si>
  <si>
    <r>
      <t>その他つけたい印と内容（作業①のみ）　</t>
    </r>
    <r>
      <rPr>
        <vertAlign val="superscript"/>
        <sz val="11"/>
        <color theme="1"/>
        <rFont val="ＭＳ Ｐゴシック"/>
        <family val="3"/>
        <charset val="128"/>
        <scheme val="minor"/>
      </rPr>
      <t>注2</t>
    </r>
    <rPh sb="2" eb="3">
      <t>タ</t>
    </rPh>
    <rPh sb="7" eb="8">
      <t>イン</t>
    </rPh>
    <rPh sb="9" eb="11">
      <t>ナイヨウ</t>
    </rPh>
    <rPh sb="12" eb="14">
      <t>サギョウ</t>
    </rPh>
    <rPh sb="19" eb="20">
      <t>チュウ</t>
    </rPh>
    <phoneticPr fontId="1"/>
  </si>
  <si>
    <t>注2：記号は5の作業①に関するものを</t>
    <rPh sb="0" eb="1">
      <t>チュウ</t>
    </rPh>
    <rPh sb="3" eb="5">
      <t>キゴウ</t>
    </rPh>
    <rPh sb="8" eb="10">
      <t>サギョウ</t>
    </rPh>
    <rPh sb="12" eb="13">
      <t>カン</t>
    </rPh>
    <phoneticPr fontId="1"/>
  </si>
  <si>
    <t>面積(a)</t>
    <rPh sb="0" eb="2">
      <t>メンセキ</t>
    </rPh>
    <phoneticPr fontId="1"/>
  </si>
  <si>
    <t>品目</t>
    <rPh sb="0" eb="2">
      <t>ヒンモク</t>
    </rPh>
    <phoneticPr fontId="1"/>
  </si>
  <si>
    <t>他野菜</t>
    <rPh sb="0" eb="1">
      <t>ホカ</t>
    </rPh>
    <rPh sb="1" eb="3">
      <t>ヤサイ</t>
    </rPh>
    <phoneticPr fontId="1"/>
  </si>
  <si>
    <t>産直</t>
    <rPh sb="0" eb="2">
      <t>サンチョク</t>
    </rPh>
    <phoneticPr fontId="1"/>
  </si>
  <si>
    <t>表の年と月</t>
    <rPh sb="0" eb="1">
      <t>ヒョウ</t>
    </rPh>
    <rPh sb="2" eb="3">
      <t>ネン</t>
    </rPh>
    <rPh sb="4" eb="5">
      <t>ツキ</t>
    </rPh>
    <phoneticPr fontId="1"/>
  </si>
  <si>
    <t>開始月</t>
    <rPh sb="0" eb="2">
      <t>カイシ</t>
    </rPh>
    <rPh sb="2" eb="3">
      <t>ツキ</t>
    </rPh>
    <phoneticPr fontId="1"/>
  </si>
  <si>
    <t>月</t>
    <rPh sb="0" eb="1">
      <t>ツキ</t>
    </rPh>
    <phoneticPr fontId="1"/>
  </si>
  <si>
    <t>必要時間（表２つ合計）</t>
    <rPh sb="0" eb="2">
      <t>ヒツヨウ</t>
    </rPh>
    <rPh sb="2" eb="4">
      <t>ジカン</t>
    </rPh>
    <rPh sb="5" eb="6">
      <t>ヒョウ</t>
    </rPh>
    <rPh sb="8" eb="10">
      <t>ゴウケイ</t>
    </rPh>
    <phoneticPr fontId="1"/>
  </si>
  <si>
    <t>全作業　追加時間</t>
    <rPh sb="0" eb="1">
      <t>ゼン</t>
    </rPh>
    <rPh sb="1" eb="3">
      <t>サギョウ</t>
    </rPh>
    <rPh sb="4" eb="6">
      <t>ツイカ</t>
    </rPh>
    <rPh sb="6" eb="8">
      <t>ジカン</t>
    </rPh>
    <phoneticPr fontId="1"/>
  </si>
  <si>
    <t>　品目・品種別、作型別に作業の計画及び繁忙日が可視化された計画表は、事前の</t>
    <rPh sb="1" eb="3">
      <t>ヒンモク</t>
    </rPh>
    <rPh sb="4" eb="6">
      <t>ヒンシュ</t>
    </rPh>
    <rPh sb="8" eb="10">
      <t>サクガタ</t>
    </rPh>
    <rPh sb="10" eb="11">
      <t>ベツ</t>
    </rPh>
    <rPh sb="12" eb="14">
      <t>サギョウ</t>
    </rPh>
    <phoneticPr fontId="1"/>
  </si>
  <si>
    <t>産直野菜</t>
    <rPh sb="0" eb="2">
      <t>サンチョク</t>
    </rPh>
    <rPh sb="2" eb="4">
      <t>ヤサイ</t>
    </rPh>
    <phoneticPr fontId="1"/>
  </si>
  <si>
    <t>　　　　2025.3.13 　愛知版露地野菜計画表　作成</t>
    <rPh sb="15" eb="17">
      <t>アイチ</t>
    </rPh>
    <rPh sb="17" eb="18">
      <t>バン</t>
    </rPh>
    <rPh sb="18" eb="20">
      <t>ロジ</t>
    </rPh>
    <rPh sb="20" eb="22">
      <t>ヤサイ</t>
    </rPh>
    <rPh sb="22" eb="25">
      <t>ケイカクヒョウ</t>
    </rPh>
    <rPh sb="26" eb="28">
      <t>サクセイ</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</si>
</sst>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m/d;@"/>
    <numFmt numFmtId="177" formatCode="d"/>
    <numFmt numFmtId="178" formatCode="#,##0.0;[Red]\-#,##0.0"/>
    <numFmt numFmtId="179" formatCode="[$-411]ge\.m\.d;@"/>
    <numFmt numFmtId="180" formatCode="0_ "/>
  </numFmts>
  <fonts count="52" x14ac:knownFonts="1">
    <font>
      <sz val="11"/>
      <color theme="1"/>
      <name val="ＭＳ Ｐゴシック"/>
      <family val="2"/>
      <charset val="128"/>
      <scheme val="minor"/>
    </font>
    <font>
      <sz val="6"/>
      <name val="ＭＳ Ｐゴシック"/>
      <family val="2"/>
      <charset val="128"/>
      <scheme val="minor"/>
    </font>
    <font>
      <sz val="14"/>
      <color theme="1"/>
      <name val="ＭＳ Ｐゴシック"/>
      <family val="2"/>
      <charset val="128"/>
      <scheme val="minor"/>
    </font>
    <font>
      <sz val="14"/>
      <color theme="1"/>
      <name val="ＭＳ Ｐゴシック"/>
      <family val="3"/>
      <charset val="128"/>
      <scheme val="minor"/>
    </font>
    <font>
      <sz val="11"/>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6"/>
      <color theme="1"/>
      <name val="ＭＳ Ｐゴシック"/>
      <family val="3"/>
      <charset val="128"/>
      <scheme val="minor"/>
    </font>
    <font>
      <sz val="16"/>
      <color theme="1"/>
      <name val="ＭＳ Ｐゴシック"/>
      <family val="2"/>
      <charset val="128"/>
      <scheme val="minor"/>
    </font>
    <font>
      <sz val="11"/>
      <color theme="1"/>
      <name val="ＭＳ Ｐゴシック"/>
      <family val="2"/>
      <charset val="128"/>
      <scheme val="minor"/>
    </font>
    <font>
      <sz val="11"/>
      <name val="ＭＳ Ｐゴシック"/>
      <family val="3"/>
      <charset val="128"/>
      <scheme val="minor"/>
    </font>
    <font>
      <sz val="10"/>
      <color theme="1"/>
      <name val="ＭＳ Ｐゴシック"/>
      <family val="2"/>
      <charset val="128"/>
      <scheme val="minor"/>
    </font>
    <font>
      <sz val="8"/>
      <color theme="1"/>
      <name val="ＭＳ Ｐゴシック"/>
      <family val="3"/>
      <charset val="128"/>
      <scheme val="minor"/>
    </font>
    <font>
      <sz val="8"/>
      <color theme="1"/>
      <name val="ＭＳ Ｐゴシック"/>
      <family val="2"/>
      <charset val="128"/>
      <scheme val="minor"/>
    </font>
    <font>
      <sz val="14"/>
      <color theme="6" tint="-0.499984740745262"/>
      <name val="ＭＳ Ｐゴシック"/>
      <family val="2"/>
      <charset val="128"/>
      <scheme val="minor"/>
    </font>
    <font>
      <sz val="14"/>
      <color theme="6" tint="-0.499984740745262"/>
      <name val="ＭＳ Ｐゴシック"/>
      <family val="3"/>
      <charset val="128"/>
      <scheme val="minor"/>
    </font>
    <font>
      <sz val="11"/>
      <color theme="6" tint="-0.499984740745262"/>
      <name val="ＭＳ Ｐゴシック"/>
      <family val="2"/>
      <charset val="128"/>
      <scheme val="minor"/>
    </font>
    <font>
      <sz val="11"/>
      <color theme="6" tint="-0.499984740745262"/>
      <name val="ＭＳ Ｐゴシック"/>
      <family val="3"/>
      <charset val="128"/>
      <scheme val="minor"/>
    </font>
    <font>
      <sz val="10"/>
      <color theme="6" tint="-0.499984740745262"/>
      <name val="ＭＳ Ｐゴシック"/>
      <family val="3"/>
      <charset val="128"/>
      <scheme val="minor"/>
    </font>
    <font>
      <b/>
      <sz val="16"/>
      <color theme="1"/>
      <name val="ＭＳ Ｐゴシック"/>
      <family val="3"/>
      <charset val="128"/>
      <scheme val="minor"/>
    </font>
    <font>
      <sz val="12"/>
      <color theme="1"/>
      <name val="ＭＳ Ｐゴシック"/>
      <family val="2"/>
      <charset val="128"/>
      <scheme val="minor"/>
    </font>
    <font>
      <sz val="10"/>
      <name val="ＭＳ Ｐゴシック"/>
      <family val="2"/>
      <charset val="128"/>
      <scheme val="minor"/>
    </font>
    <font>
      <sz val="10"/>
      <name val="ＭＳ Ｐゴシック"/>
      <family val="3"/>
      <charset val="128"/>
      <scheme val="minor"/>
    </font>
    <font>
      <b/>
      <sz val="14"/>
      <color theme="1"/>
      <name val="ＭＳ Ｐゴシック"/>
      <family val="3"/>
      <charset val="128"/>
      <scheme val="minor"/>
    </font>
    <font>
      <sz val="11"/>
      <name val="ＭＳ Ｐゴシック"/>
      <family val="2"/>
      <charset val="128"/>
      <scheme val="minor"/>
    </font>
    <font>
      <b/>
      <sz val="12"/>
      <color theme="1"/>
      <name val="ＭＳ Ｐゴシック"/>
      <family val="3"/>
      <charset val="128"/>
      <scheme val="minor"/>
    </font>
    <font>
      <b/>
      <sz val="9"/>
      <color theme="1"/>
      <name val="ＭＳ Ｐゴシック"/>
      <family val="3"/>
      <charset val="128"/>
      <scheme val="minor"/>
    </font>
    <font>
      <sz val="16"/>
      <name val="ＭＳ Ｐゴシック"/>
      <family val="3"/>
      <charset val="128"/>
      <scheme val="minor"/>
    </font>
    <font>
      <sz val="14"/>
      <name val="ＭＳ Ｐゴシック"/>
      <family val="3"/>
      <charset val="128"/>
      <scheme val="minor"/>
    </font>
    <font>
      <sz val="8"/>
      <name val="ＭＳ Ｐゴシック"/>
      <family val="3"/>
      <charset val="128"/>
      <scheme val="minor"/>
    </font>
    <font>
      <b/>
      <sz val="10"/>
      <color theme="1"/>
      <name val="ＭＳ Ｐゴシック"/>
      <family val="3"/>
      <charset val="128"/>
      <scheme val="minor"/>
    </font>
    <font>
      <sz val="10"/>
      <color theme="1"/>
      <name val="ＭＳ Ｐゴシック"/>
      <family val="3"/>
      <charset val="128"/>
      <scheme val="minor"/>
    </font>
    <font>
      <b/>
      <sz val="14"/>
      <color rgb="FFFF0000"/>
      <name val="ＤＦ特太ゴシック体"/>
      <family val="3"/>
      <charset val="128"/>
    </font>
    <font>
      <vertAlign val="superscript"/>
      <sz val="11"/>
      <color theme="1"/>
      <name val="ＭＳ Ｐゴシック"/>
      <family val="3"/>
      <charset val="128"/>
      <scheme val="minor"/>
    </font>
    <font>
      <sz val="11"/>
      <color theme="1"/>
      <name val="Meiryo UI"/>
      <family val="3"/>
      <charset val="128"/>
    </font>
    <font>
      <sz val="20"/>
      <name val="Meiryo UI"/>
      <family val="3"/>
      <charset val="128"/>
    </font>
    <font>
      <sz val="6"/>
      <name val="ＭＳ Ｐゴシック"/>
      <family val="3"/>
      <charset val="128"/>
    </font>
    <font>
      <sz val="11"/>
      <color rgb="FFFF0000"/>
      <name val="Meiryo UI"/>
      <family val="3"/>
      <charset val="128"/>
    </font>
    <font>
      <sz val="11"/>
      <color theme="1"/>
      <name val="ＭＳ Ｐゴシック"/>
      <family val="3"/>
      <charset val="128"/>
    </font>
    <font>
      <sz val="16"/>
      <color theme="1"/>
      <name val="Meiryo UI"/>
      <family val="3"/>
      <charset val="128"/>
    </font>
    <font>
      <sz val="6"/>
      <name val="ＭＳ Ｐゴシック"/>
      <family val="2"/>
      <charset val="128"/>
    </font>
    <font>
      <sz val="11"/>
      <color rgb="FFFF0000"/>
      <name val="ＭＳ Ｐゴシック"/>
      <family val="3"/>
      <charset val="128"/>
    </font>
    <font>
      <sz val="11"/>
      <color rgb="FFFF0000"/>
      <name val="ＭＳ Ｐゴシック"/>
      <family val="2"/>
      <charset val="128"/>
    </font>
    <font>
      <sz val="12"/>
      <color theme="1"/>
      <name val="Meiryo UI"/>
      <family val="3"/>
      <charset val="128"/>
    </font>
    <font>
      <b/>
      <sz val="12"/>
      <color theme="0"/>
      <name val="Meiryo UI"/>
      <family val="3"/>
      <charset val="128"/>
    </font>
    <font>
      <sz val="12"/>
      <color rgb="FFFF0000"/>
      <name val="Meiryo UI"/>
      <family val="3"/>
      <charset val="128"/>
    </font>
    <font>
      <sz val="12"/>
      <color theme="1"/>
      <name val="ＭＳ Ｐゴシック"/>
      <family val="3"/>
      <charset val="128"/>
    </font>
    <font>
      <sz val="12"/>
      <color rgb="FFFF0000"/>
      <name val="ＭＳ Ｐゴシック"/>
      <family val="3"/>
      <charset val="128"/>
    </font>
    <font>
      <sz val="12"/>
      <name val="Meiryo UI"/>
      <family val="3"/>
      <charset val="128"/>
    </font>
    <font>
      <sz val="12"/>
      <color theme="1"/>
      <name val="ＭＳ Ｐゴシック"/>
      <family val="3"/>
      <charset val="128"/>
      <scheme val="minor"/>
    </font>
    <font>
      <vertAlign val="subscript"/>
      <sz val="11"/>
      <color theme="1"/>
      <name val="ＭＳ Ｐゴシック"/>
      <family val="2"/>
      <charset val="128"/>
      <scheme val="minor"/>
    </font>
    <font>
      <sz val="6"/>
      <color theme="1"/>
      <name val="ＭＳ Ｐゴシック"/>
      <family val="3"/>
      <charset val="128"/>
      <scheme val="minor"/>
    </font>
  </fonts>
  <fills count="23">
    <fill>
      <patternFill patternType="none"/>
    </fill>
    <fill>
      <patternFill patternType="gray125"/>
    </fill>
    <fill>
      <patternFill patternType="solid">
        <fgColor theme="9" tint="0.59999389629810485"/>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3" tint="0.59999389629810485"/>
        <bgColor indexed="64"/>
      </patternFill>
    </fill>
    <fill>
      <patternFill patternType="solid">
        <fgColor rgb="FF0070C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C000"/>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rgb="FF7030A0"/>
        <bgColor indexed="64"/>
      </patternFill>
    </fill>
    <fill>
      <patternFill patternType="solid">
        <fgColor theme="9" tint="0.39997558519241921"/>
        <bgColor indexed="64"/>
      </patternFill>
    </fill>
    <fill>
      <patternFill patternType="solid">
        <fgColor theme="4" tint="-0.249977111117893"/>
        <bgColor indexed="64"/>
      </patternFill>
    </fill>
    <fill>
      <patternFill patternType="solid">
        <fgColor theme="5" tint="0.79998168889431442"/>
        <bgColor indexed="64"/>
      </patternFill>
    </fill>
  </fills>
  <borders count="111">
    <border>
      <left/>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dashed">
        <color indexed="64"/>
      </left>
      <right style="dashed">
        <color indexed="64"/>
      </right>
      <top style="double">
        <color indexed="64"/>
      </top>
      <bottom/>
      <diagonal/>
    </border>
    <border>
      <left style="dashed">
        <color indexed="64"/>
      </left>
      <right style="dashed">
        <color indexed="64"/>
      </right>
      <top/>
      <bottom/>
      <diagonal/>
    </border>
    <border>
      <left/>
      <right style="dashed">
        <color indexed="64"/>
      </right>
      <top/>
      <bottom/>
      <diagonal/>
    </border>
    <border>
      <left style="dashed">
        <color indexed="64"/>
      </left>
      <right/>
      <top/>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bottom style="medium">
        <color indexed="64"/>
      </bottom>
      <diagonal/>
    </border>
    <border>
      <left style="dashed">
        <color indexed="64"/>
      </left>
      <right style="dashed">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dashed">
        <color indexed="64"/>
      </right>
      <top style="double">
        <color indexed="64"/>
      </top>
      <bottom/>
      <diagonal/>
    </border>
    <border>
      <left style="dashed">
        <color indexed="64"/>
      </left>
      <right style="medium">
        <color indexed="64"/>
      </right>
      <top style="double">
        <color indexed="64"/>
      </top>
      <bottom/>
      <diagonal/>
    </border>
    <border>
      <left style="medium">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tted">
        <color indexed="64"/>
      </left>
      <right style="dotted">
        <color indexed="64"/>
      </right>
      <top style="thin">
        <color indexed="64"/>
      </top>
      <bottom style="double">
        <color indexed="64"/>
      </bottom>
      <diagonal/>
    </border>
    <border>
      <left/>
      <right style="dotted">
        <color indexed="64"/>
      </right>
      <top style="thin">
        <color indexed="64"/>
      </top>
      <bottom style="double">
        <color indexed="64"/>
      </bottom>
      <diagonal/>
    </border>
    <border>
      <left/>
      <right style="dashed">
        <color indexed="64"/>
      </right>
      <top style="double">
        <color indexed="64"/>
      </top>
      <bottom/>
      <diagonal/>
    </border>
    <border>
      <left/>
      <right style="dashed">
        <color indexed="64"/>
      </right>
      <top/>
      <bottom style="medium">
        <color indexed="64"/>
      </bottom>
      <diagonal/>
    </border>
    <border>
      <left style="medium">
        <color indexed="64"/>
      </left>
      <right style="dotted">
        <color indexed="64"/>
      </right>
      <top style="thin">
        <color indexed="64"/>
      </top>
      <bottom style="double">
        <color indexed="64"/>
      </bottom>
      <diagonal/>
    </border>
    <border>
      <left style="dotted">
        <color indexed="64"/>
      </left>
      <right style="medium">
        <color indexed="64"/>
      </right>
      <top style="thin">
        <color indexed="64"/>
      </top>
      <bottom style="double">
        <color indexed="64"/>
      </bottom>
      <diagonal/>
    </border>
    <border>
      <left style="dotted">
        <color indexed="64"/>
      </left>
      <right/>
      <top style="thin">
        <color indexed="64"/>
      </top>
      <bottom style="double">
        <color indexed="64"/>
      </bottom>
      <diagonal/>
    </border>
    <border>
      <left style="dashed">
        <color indexed="64"/>
      </left>
      <right/>
      <top style="double">
        <color indexed="64"/>
      </top>
      <bottom/>
      <diagonal/>
    </border>
    <border>
      <left style="dashed">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double">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dashed">
        <color indexed="64"/>
      </left>
      <right style="dashed">
        <color indexed="64"/>
      </right>
      <top style="medium">
        <color indexed="64"/>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thin">
        <color indexed="64"/>
      </right>
      <top/>
      <bottom/>
      <diagonal/>
    </border>
    <border>
      <left style="dotted">
        <color indexed="64"/>
      </left>
      <right style="dotted">
        <color indexed="64"/>
      </right>
      <top/>
      <bottom style="medium">
        <color indexed="64"/>
      </bottom>
      <diagonal/>
    </border>
    <border>
      <left style="medium">
        <color indexed="64"/>
      </left>
      <right/>
      <top/>
      <bottom style="thin">
        <color indexed="64"/>
      </bottom>
      <diagonal/>
    </border>
    <border>
      <left style="dotted">
        <color indexed="64"/>
      </left>
      <right style="medium">
        <color indexed="64"/>
      </right>
      <top/>
      <bottom style="medium">
        <color indexed="64"/>
      </bottom>
      <diagonal/>
    </border>
    <border>
      <left/>
      <right style="dotted">
        <color indexed="64"/>
      </right>
      <top/>
      <bottom style="medium">
        <color indexed="64"/>
      </bottom>
      <diagonal/>
    </border>
    <border>
      <left style="dotted">
        <color indexed="64"/>
      </left>
      <right/>
      <top/>
      <bottom style="medium">
        <color indexed="64"/>
      </bottom>
      <diagonal/>
    </border>
    <border>
      <left style="medium">
        <color indexed="64"/>
      </left>
      <right style="dotted">
        <color indexed="64"/>
      </right>
      <top/>
      <bottom style="medium">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style="double">
        <color indexed="64"/>
      </top>
      <bottom/>
      <diagonal/>
    </border>
    <border>
      <left/>
      <right style="medium">
        <color indexed="64"/>
      </right>
      <top style="medium">
        <color indexed="64"/>
      </top>
      <bottom/>
      <diagonal/>
    </border>
    <border>
      <left style="medium">
        <color indexed="64"/>
      </left>
      <right style="dashed">
        <color indexed="64"/>
      </right>
      <top style="thin">
        <color indexed="64"/>
      </top>
      <bottom style="double">
        <color indexed="64"/>
      </bottom>
      <diagonal/>
    </border>
    <border>
      <left style="dashed">
        <color indexed="64"/>
      </left>
      <right style="dashed">
        <color indexed="64"/>
      </right>
      <top style="thin">
        <color indexed="64"/>
      </top>
      <bottom style="double">
        <color indexed="64"/>
      </bottom>
      <diagonal/>
    </border>
    <border>
      <left style="dashed">
        <color indexed="64"/>
      </left>
      <right style="medium">
        <color indexed="64"/>
      </right>
      <top style="thin">
        <color indexed="64"/>
      </top>
      <bottom style="double">
        <color indexed="64"/>
      </bottom>
      <diagonal/>
    </border>
    <border>
      <left style="dashed">
        <color indexed="64"/>
      </left>
      <right/>
      <top style="thin">
        <color indexed="64"/>
      </top>
      <bottom style="double">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dashed">
        <color indexed="64"/>
      </right>
      <top style="medium">
        <color indexed="64"/>
      </top>
      <bottom/>
      <diagonal/>
    </border>
    <border>
      <left style="thin">
        <color indexed="64"/>
      </left>
      <right/>
      <top style="medium">
        <color indexed="64"/>
      </top>
      <bottom/>
      <diagonal/>
    </border>
    <border>
      <left style="medium">
        <color indexed="64"/>
      </left>
      <right style="dashed">
        <color indexed="64"/>
      </right>
      <top/>
      <bottom style="double">
        <color indexed="64"/>
      </bottom>
      <diagonal/>
    </border>
    <border>
      <left style="dashed">
        <color indexed="64"/>
      </left>
      <right style="dashed">
        <color indexed="64"/>
      </right>
      <top/>
      <bottom style="double">
        <color indexed="64"/>
      </bottom>
      <diagonal/>
    </border>
    <border>
      <left style="dashed">
        <color indexed="64"/>
      </left>
      <right/>
      <top/>
      <bottom style="double">
        <color indexed="64"/>
      </bottom>
      <diagonal/>
    </border>
    <border>
      <left style="medium">
        <color indexed="64"/>
      </left>
      <right style="dotted">
        <color indexed="64"/>
      </right>
      <top/>
      <bottom style="double">
        <color indexed="64"/>
      </bottom>
      <diagonal/>
    </border>
    <border>
      <left style="dotted">
        <color indexed="64"/>
      </left>
      <right style="dotted">
        <color indexed="64"/>
      </right>
      <top/>
      <bottom style="double">
        <color indexed="64"/>
      </bottom>
      <diagonal/>
    </border>
    <border>
      <left style="dotted">
        <color indexed="64"/>
      </left>
      <right style="medium">
        <color indexed="64"/>
      </right>
      <top/>
      <bottom style="double">
        <color indexed="64"/>
      </bottom>
      <diagonal/>
    </border>
    <border>
      <left style="dotted">
        <color indexed="64"/>
      </left>
      <right style="medium">
        <color indexed="64"/>
      </right>
      <top style="double">
        <color indexed="64"/>
      </top>
      <bottom/>
      <diagonal/>
    </border>
    <border>
      <left style="dotted">
        <color indexed="64"/>
      </left>
      <right style="medium">
        <color indexed="64"/>
      </right>
      <top/>
      <bottom/>
      <diagonal/>
    </border>
    <border>
      <left style="dashed">
        <color indexed="64"/>
      </left>
      <right/>
      <top style="medium">
        <color indexed="64"/>
      </top>
      <bottom/>
      <diagonal/>
    </border>
    <border>
      <left/>
      <right style="dashed">
        <color indexed="64"/>
      </right>
      <top style="medium">
        <color indexed="64"/>
      </top>
      <bottom style="medium">
        <color indexed="64"/>
      </bottom>
      <diagonal/>
    </border>
    <border>
      <left style="dotted">
        <color indexed="64"/>
      </left>
      <right style="medium">
        <color indexed="64"/>
      </right>
      <top style="medium">
        <color indexed="64"/>
      </top>
      <bottom/>
      <diagonal/>
    </border>
    <border>
      <left style="dotted">
        <color indexed="64"/>
      </left>
      <right style="dotted">
        <color indexed="64"/>
      </right>
      <top style="double">
        <color indexed="64"/>
      </top>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ashed">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right style="dashed">
        <color indexed="64"/>
      </right>
      <top style="medium">
        <color indexed="64"/>
      </top>
      <bottom style="double">
        <color indexed="64"/>
      </bottom>
      <diagonal/>
    </border>
    <border>
      <left style="dashed">
        <color indexed="64"/>
      </left>
      <right style="medium">
        <color indexed="64"/>
      </right>
      <top/>
      <bottom style="double">
        <color indexed="64"/>
      </bottom>
      <diagonal/>
    </border>
    <border>
      <left style="dotted">
        <color indexed="64"/>
      </left>
      <right style="medium">
        <color indexed="64"/>
      </right>
      <top style="medium">
        <color indexed="64"/>
      </top>
      <bottom style="medium">
        <color indexed="64"/>
      </bottom>
      <diagonal/>
    </border>
    <border>
      <left/>
      <right style="dashed">
        <color indexed="64"/>
      </right>
      <top style="thin">
        <color indexed="64"/>
      </top>
      <bottom style="double">
        <color indexed="64"/>
      </bottom>
      <diagonal/>
    </border>
    <border>
      <left style="dotted">
        <color indexed="64"/>
      </left>
      <right style="dotted">
        <color indexed="64"/>
      </right>
      <top style="medium">
        <color indexed="64"/>
      </top>
      <bottom style="medium">
        <color indexed="64"/>
      </bottom>
      <diagonal/>
    </border>
    <border>
      <left/>
      <right style="medium">
        <color indexed="64"/>
      </right>
      <top/>
      <bottom style="double">
        <color indexed="64"/>
      </bottom>
      <diagonal/>
    </border>
    <border>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2">
    <xf numFmtId="0" fontId="0" fillId="0" borderId="0">
      <alignment vertical="center"/>
    </xf>
    <xf numFmtId="38" fontId="9" fillId="0" borderId="0" applyFont="0" applyFill="0" applyBorder="0" applyAlignment="0" applyProtection="0">
      <alignment vertical="center"/>
    </xf>
  </cellStyleXfs>
  <cellXfs count="638">
    <xf numFmtId="0" fontId="0" fillId="0" borderId="0" xfId="0">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1" xfId="0" applyFont="1" applyBorder="1">
      <alignment vertical="center"/>
    </xf>
    <xf numFmtId="0" fontId="4" fillId="0" borderId="11" xfId="0" applyFont="1" applyBorder="1">
      <alignment vertical="center"/>
    </xf>
    <xf numFmtId="0" fontId="2" fillId="0" borderId="0" xfId="0" applyFont="1" applyAlignment="1">
      <alignment horizontal="left" vertical="center"/>
    </xf>
    <xf numFmtId="0" fontId="4" fillId="0" borderId="20" xfId="0" applyFont="1" applyBorder="1">
      <alignment vertical="center"/>
    </xf>
    <xf numFmtId="0" fontId="4" fillId="0" borderId="21" xfId="0" applyFont="1" applyBorder="1">
      <alignment vertical="center"/>
    </xf>
    <xf numFmtId="0" fontId="4" fillId="0" borderId="24" xfId="0" applyFont="1" applyBorder="1">
      <alignment vertical="center"/>
    </xf>
    <xf numFmtId="0" fontId="4" fillId="0" borderId="18" xfId="0" applyFont="1" applyBorder="1">
      <alignment vertical="center"/>
    </xf>
    <xf numFmtId="0" fontId="4" fillId="0" borderId="25" xfId="0" applyFont="1" applyBorder="1">
      <alignment vertical="center"/>
    </xf>
    <xf numFmtId="0" fontId="0" fillId="5" borderId="27" xfId="0" applyFill="1" applyBorder="1">
      <alignment vertical="center"/>
    </xf>
    <xf numFmtId="0" fontId="0" fillId="0" borderId="27" xfId="0" applyBorder="1" applyAlignment="1">
      <alignment horizontal="center" vertical="center"/>
    </xf>
    <xf numFmtId="0" fontId="0" fillId="0" borderId="27" xfId="0" applyBorder="1">
      <alignment vertical="center"/>
    </xf>
    <xf numFmtId="0" fontId="8" fillId="0" borderId="3" xfId="0" applyFont="1" applyBorder="1" applyAlignment="1">
      <alignment horizontal="center" vertical="center"/>
    </xf>
    <xf numFmtId="0" fontId="7" fillId="0" borderId="3" xfId="0" applyFont="1" applyBorder="1" applyAlignment="1">
      <alignment horizontal="center" vertical="center"/>
    </xf>
    <xf numFmtId="0" fontId="7" fillId="0" borderId="17" xfId="0" applyFont="1" applyBorder="1" applyAlignment="1">
      <alignment horizontal="center" vertical="center"/>
    </xf>
    <xf numFmtId="176" fontId="0" fillId="0" borderId="0" xfId="0" applyNumberFormat="1">
      <alignment vertical="center"/>
    </xf>
    <xf numFmtId="0" fontId="4" fillId="0" borderId="2" xfId="0" applyFont="1" applyBorder="1">
      <alignment vertical="center"/>
    </xf>
    <xf numFmtId="0" fontId="3" fillId="0" borderId="19" xfId="0" applyFont="1" applyBorder="1">
      <alignment vertical="center"/>
    </xf>
    <xf numFmtId="0" fontId="3" fillId="0" borderId="1" xfId="0" applyFont="1" applyBorder="1">
      <alignment vertical="center"/>
    </xf>
    <xf numFmtId="177" fontId="10" fillId="0" borderId="31" xfId="0" applyNumberFormat="1" applyFont="1" applyBorder="1" applyAlignment="1">
      <alignment horizontal="center" vertical="center"/>
    </xf>
    <xf numFmtId="177" fontId="10" fillId="0" borderId="32" xfId="0" applyNumberFormat="1" applyFont="1" applyBorder="1" applyAlignment="1">
      <alignment horizontal="center" vertical="center"/>
    </xf>
    <xf numFmtId="0" fontId="4" fillId="0" borderId="33" xfId="0" applyFont="1" applyBorder="1">
      <alignment vertical="center"/>
    </xf>
    <xf numFmtId="0" fontId="4" fillId="0" borderId="34" xfId="0" applyFont="1" applyBorder="1">
      <alignment vertical="center"/>
    </xf>
    <xf numFmtId="177" fontId="10" fillId="0" borderId="35" xfId="0" applyNumberFormat="1" applyFont="1" applyBorder="1" applyAlignment="1">
      <alignment horizontal="center" vertical="center"/>
    </xf>
    <xf numFmtId="177" fontId="10" fillId="0" borderId="36" xfId="0" applyNumberFormat="1" applyFont="1" applyBorder="1" applyAlignment="1">
      <alignment horizontal="center" vertical="center"/>
    </xf>
    <xf numFmtId="177" fontId="10" fillId="0" borderId="37" xfId="0" applyNumberFormat="1" applyFont="1" applyBorder="1" applyAlignment="1">
      <alignment horizontal="center" vertical="center"/>
    </xf>
    <xf numFmtId="0" fontId="4" fillId="0" borderId="38" xfId="0" applyFont="1" applyBorder="1">
      <alignment vertical="center"/>
    </xf>
    <xf numFmtId="0" fontId="4" fillId="0" borderId="39" xfId="0" applyFont="1" applyBorder="1">
      <alignment vertical="center"/>
    </xf>
    <xf numFmtId="0" fontId="5" fillId="0" borderId="27" xfId="0" applyFont="1" applyBorder="1" applyAlignment="1">
      <alignment horizontal="center" vertical="center"/>
    </xf>
    <xf numFmtId="0" fontId="6" fillId="0" borderId="27" xfId="0" applyFont="1" applyBorder="1" applyAlignment="1">
      <alignment horizontal="center" vertical="center"/>
    </xf>
    <xf numFmtId="176" fontId="11" fillId="0" borderId="27" xfId="0" applyNumberFormat="1" applyFont="1" applyBorder="1">
      <alignment vertical="center"/>
    </xf>
    <xf numFmtId="176" fontId="11" fillId="0" borderId="27" xfId="0" applyNumberFormat="1" applyFont="1" applyBorder="1" applyAlignment="1">
      <alignment horizontal="center" vertical="center"/>
    </xf>
    <xf numFmtId="0" fontId="0" fillId="0" borderId="0" xfId="0" applyAlignment="1">
      <alignment horizontal="left" vertical="center"/>
    </xf>
    <xf numFmtId="0" fontId="12" fillId="0" borderId="0" xfId="0" applyFont="1">
      <alignment vertical="center"/>
    </xf>
    <xf numFmtId="0" fontId="12" fillId="6" borderId="0" xfId="0" applyFont="1" applyFill="1">
      <alignment vertical="center"/>
    </xf>
    <xf numFmtId="0" fontId="12" fillId="10" borderId="0" xfId="0" applyFont="1" applyFill="1">
      <alignment vertical="center"/>
    </xf>
    <xf numFmtId="0" fontId="12" fillId="11" borderId="0" xfId="0" applyFont="1" applyFill="1">
      <alignment vertical="center"/>
    </xf>
    <xf numFmtId="0" fontId="12" fillId="8" borderId="0" xfId="0" applyFont="1" applyFill="1">
      <alignment vertical="center"/>
    </xf>
    <xf numFmtId="0" fontId="12" fillId="9" borderId="0" xfId="0" applyFont="1" applyFill="1">
      <alignment vertical="center"/>
    </xf>
    <xf numFmtId="0" fontId="12" fillId="3" borderId="0" xfId="0" applyFont="1" applyFill="1">
      <alignment vertical="center"/>
    </xf>
    <xf numFmtId="0" fontId="12" fillId="2" borderId="0" xfId="0" applyFont="1" applyFill="1">
      <alignment vertical="center"/>
    </xf>
    <xf numFmtId="0" fontId="13" fillId="0" borderId="0" xfId="0" applyFont="1" applyAlignment="1">
      <alignment horizontal="left" vertical="center"/>
    </xf>
    <xf numFmtId="0" fontId="13" fillId="0" borderId="0" xfId="0" applyFont="1">
      <alignment vertical="center"/>
    </xf>
    <xf numFmtId="0" fontId="2" fillId="0" borderId="0" xfId="0" applyFont="1">
      <alignment vertical="center"/>
    </xf>
    <xf numFmtId="0" fontId="14" fillId="0" borderId="0" xfId="0" applyFont="1" applyAlignment="1">
      <alignment horizontal="left" vertical="center"/>
    </xf>
    <xf numFmtId="0" fontId="15" fillId="0" borderId="0" xfId="0" applyFont="1" applyAlignment="1">
      <alignment horizontal="left" vertical="center"/>
    </xf>
    <xf numFmtId="0" fontId="12" fillId="0" borderId="0" xfId="0" applyFont="1" applyAlignment="1">
      <alignment horizontal="left" vertical="center"/>
    </xf>
    <xf numFmtId="0" fontId="2" fillId="12" borderId="0" xfId="0" applyFont="1" applyFill="1" applyAlignment="1">
      <alignment horizontal="left" vertical="center"/>
    </xf>
    <xf numFmtId="0" fontId="4" fillId="0" borderId="0" xfId="0" applyFont="1" applyAlignment="1">
      <alignment horizontal="center" vertical="center"/>
    </xf>
    <xf numFmtId="0" fontId="2" fillId="0" borderId="27" xfId="0" applyFont="1" applyBorder="1" applyAlignment="1">
      <alignment horizontal="left" vertical="center"/>
    </xf>
    <xf numFmtId="0" fontId="4" fillId="0" borderId="27" xfId="0" applyFont="1" applyBorder="1" applyAlignment="1">
      <alignment horizontal="left" vertical="center"/>
    </xf>
    <xf numFmtId="0" fontId="4" fillId="0" borderId="27" xfId="0" applyFont="1" applyBorder="1" applyAlignment="1">
      <alignment horizontal="center" vertical="center"/>
    </xf>
    <xf numFmtId="0" fontId="18" fillId="0" borderId="12" xfId="0" applyFont="1" applyBorder="1">
      <alignment vertical="center"/>
    </xf>
    <xf numFmtId="0" fontId="18" fillId="0" borderId="23" xfId="0" applyFont="1" applyBorder="1">
      <alignment vertical="center"/>
    </xf>
    <xf numFmtId="0" fontId="18" fillId="0" borderId="13" xfId="0" applyFont="1" applyBorder="1">
      <alignment vertical="center"/>
    </xf>
    <xf numFmtId="0" fontId="18" fillId="0" borderId="14" xfId="0" applyFont="1" applyBorder="1">
      <alignment vertical="center"/>
    </xf>
    <xf numFmtId="0" fontId="18" fillId="0" borderId="22" xfId="0" applyFont="1" applyBorder="1">
      <alignment vertical="center"/>
    </xf>
    <xf numFmtId="0" fontId="18" fillId="0" borderId="22" xfId="0" applyFont="1" applyBorder="1" applyAlignment="1">
      <alignment horizontal="center" vertical="center"/>
    </xf>
    <xf numFmtId="0" fontId="19" fillId="0" borderId="0" xfId="0" applyFont="1">
      <alignment vertical="center"/>
    </xf>
    <xf numFmtId="56" fontId="0" fillId="0" borderId="27" xfId="0" applyNumberFormat="1" applyBorder="1" applyAlignment="1">
      <alignment horizontal="center" vertical="center"/>
    </xf>
    <xf numFmtId="176" fontId="0" fillId="0" borderId="29" xfId="0" applyNumberFormat="1" applyBorder="1" applyAlignment="1">
      <alignment horizontal="center" vertical="center"/>
    </xf>
    <xf numFmtId="176" fontId="0" fillId="0" borderId="28" xfId="0" applyNumberFormat="1" applyBorder="1" applyAlignment="1">
      <alignment horizontal="center" vertical="center"/>
    </xf>
    <xf numFmtId="0" fontId="0" fillId="0" borderId="4" xfId="0" applyBorder="1" applyAlignment="1">
      <alignment horizontal="center" vertical="center"/>
    </xf>
    <xf numFmtId="0" fontId="5" fillId="0" borderId="0" xfId="0" applyFont="1">
      <alignment vertical="center"/>
    </xf>
    <xf numFmtId="0" fontId="0" fillId="0" borderId="30" xfId="0" applyBorder="1" applyAlignment="1">
      <alignment horizontal="center" vertical="center"/>
    </xf>
    <xf numFmtId="38" fontId="0" fillId="0" borderId="0" xfId="0" applyNumberFormat="1">
      <alignment vertical="center"/>
    </xf>
    <xf numFmtId="0" fontId="0" fillId="0" borderId="27" xfId="0" applyBorder="1" applyAlignment="1">
      <alignment horizontal="center" vertical="center" shrinkToFit="1"/>
    </xf>
    <xf numFmtId="176" fontId="0" fillId="0" borderId="0" xfId="0" applyNumberFormat="1" applyAlignment="1">
      <alignment horizontal="center" vertical="center"/>
    </xf>
    <xf numFmtId="0" fontId="0" fillId="0" borderId="27" xfId="0" applyBorder="1" applyAlignment="1">
      <alignment horizontal="left" vertical="center"/>
    </xf>
    <xf numFmtId="0" fontId="0" fillId="0" borderId="29" xfId="0" applyBorder="1" applyAlignment="1">
      <alignment horizontal="left" vertical="center"/>
    </xf>
    <xf numFmtId="0" fontId="2" fillId="0" borderId="27" xfId="0" applyFont="1" applyBorder="1" applyAlignment="1">
      <alignment horizontal="center" vertical="center"/>
    </xf>
    <xf numFmtId="0" fontId="2" fillId="0" borderId="9" xfId="0" applyFont="1" applyBorder="1" applyAlignment="1">
      <alignment horizontal="center" vertical="center"/>
    </xf>
    <xf numFmtId="178" fontId="11" fillId="0" borderId="27" xfId="1" applyNumberFormat="1" applyFont="1" applyBorder="1">
      <alignment vertical="center"/>
    </xf>
    <xf numFmtId="178" fontId="22" fillId="0" borderId="22" xfId="1" applyNumberFormat="1" applyFont="1" applyFill="1" applyBorder="1" applyAlignment="1">
      <alignment horizontal="center" vertical="center"/>
    </xf>
    <xf numFmtId="0" fontId="18" fillId="0" borderId="12" xfId="0" applyFont="1" applyBorder="1" applyAlignment="1">
      <alignment horizontal="center" vertical="center"/>
    </xf>
    <xf numFmtId="0" fontId="18" fillId="0" borderId="23" xfId="0" applyFont="1" applyBorder="1" applyAlignment="1">
      <alignment horizontal="center" vertical="center"/>
    </xf>
    <xf numFmtId="0" fontId="18" fillId="0" borderId="46" xfId="0" applyFont="1" applyBorder="1" applyAlignment="1">
      <alignment horizontal="center" vertical="center"/>
    </xf>
    <xf numFmtId="0" fontId="18" fillId="0" borderId="45" xfId="0" applyFont="1" applyBorder="1" applyAlignment="1">
      <alignment horizontal="center" vertical="center"/>
    </xf>
    <xf numFmtId="0" fontId="18" fillId="0" borderId="47" xfId="0" applyFont="1" applyBorder="1" applyAlignment="1">
      <alignment horizontal="center" vertical="center"/>
    </xf>
    <xf numFmtId="176" fontId="0" fillId="0" borderId="9" xfId="0" applyNumberFormat="1"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9" fillId="0" borderId="4" xfId="0" applyFont="1" applyBorder="1">
      <alignment vertical="center"/>
    </xf>
    <xf numFmtId="0" fontId="25" fillId="0" borderId="4" xfId="0" applyFont="1" applyBorder="1" applyAlignment="1">
      <alignment horizontal="center" vertical="center"/>
    </xf>
    <xf numFmtId="38" fontId="0" fillId="0" borderId="0" xfId="1" applyFont="1" applyBorder="1" applyAlignment="1">
      <alignment horizontal="center" vertical="center"/>
    </xf>
    <xf numFmtId="0" fontId="0" fillId="0" borderId="9" xfId="0" applyBorder="1">
      <alignment vertical="center"/>
    </xf>
    <xf numFmtId="56" fontId="0" fillId="0" borderId="9" xfId="0" applyNumberFormat="1" applyBorder="1" applyAlignment="1">
      <alignment horizontal="center" vertical="center"/>
    </xf>
    <xf numFmtId="0" fontId="25" fillId="0" borderId="0" xfId="0" applyFont="1" applyAlignment="1">
      <alignment horizontal="right" vertical="center"/>
    </xf>
    <xf numFmtId="38" fontId="0" fillId="0" borderId="9" xfId="1" applyFont="1" applyBorder="1" applyAlignment="1">
      <alignment horizontal="center" vertical="center"/>
    </xf>
    <xf numFmtId="0" fontId="0" fillId="0" borderId="9" xfId="0" applyBorder="1" applyAlignment="1">
      <alignment horizontal="left" vertical="center"/>
    </xf>
    <xf numFmtId="0" fontId="0" fillId="0" borderId="4" xfId="0" applyBorder="1">
      <alignment vertical="center"/>
    </xf>
    <xf numFmtId="0" fontId="0" fillId="0" borderId="4" xfId="0" applyBorder="1" applyAlignment="1">
      <alignment horizontal="left" vertical="center"/>
    </xf>
    <xf numFmtId="56" fontId="0" fillId="0" borderId="4" xfId="0" applyNumberFormat="1" applyBorder="1" applyAlignment="1">
      <alignment horizontal="center" vertical="center"/>
    </xf>
    <xf numFmtId="176" fontId="0" fillId="0" borderId="4" xfId="0" applyNumberFormat="1" applyBorder="1" applyAlignment="1">
      <alignment horizontal="center" vertical="center"/>
    </xf>
    <xf numFmtId="180" fontId="11" fillId="0" borderId="27" xfId="0" applyNumberFormat="1" applyFont="1" applyBorder="1">
      <alignment vertical="center"/>
    </xf>
    <xf numFmtId="0" fontId="2" fillId="4" borderId="0" xfId="0" applyFont="1" applyFill="1" applyAlignment="1">
      <alignment horizontal="left" vertical="center"/>
    </xf>
    <xf numFmtId="56" fontId="28" fillId="0" borderId="0" xfId="0" applyNumberFormat="1" applyFont="1" applyAlignment="1">
      <alignment horizontal="left" vertical="center"/>
    </xf>
    <xf numFmtId="56" fontId="10" fillId="0" borderId="27" xfId="0" applyNumberFormat="1" applyFont="1" applyBorder="1" applyAlignment="1">
      <alignment horizontal="center" vertical="center"/>
    </xf>
    <xf numFmtId="0" fontId="10" fillId="0" borderId="27" xfId="0" applyFont="1" applyBorder="1" applyAlignment="1">
      <alignment horizontal="center" vertical="center"/>
    </xf>
    <xf numFmtId="0" fontId="22" fillId="0" borderId="22" xfId="0" applyFont="1" applyBorder="1" applyAlignment="1">
      <alignment horizontal="center" vertical="center"/>
    </xf>
    <xf numFmtId="0" fontId="22" fillId="0" borderId="12" xfId="0" applyFont="1" applyBorder="1">
      <alignment vertical="center"/>
    </xf>
    <xf numFmtId="0" fontId="22" fillId="0" borderId="23" xfId="0" applyFont="1" applyBorder="1">
      <alignment vertical="center"/>
    </xf>
    <xf numFmtId="0" fontId="22" fillId="0" borderId="13" xfId="0" applyFont="1" applyBorder="1">
      <alignment vertical="center"/>
    </xf>
    <xf numFmtId="0" fontId="22" fillId="0" borderId="14" xfId="0" applyFont="1" applyBorder="1">
      <alignment vertical="center"/>
    </xf>
    <xf numFmtId="0" fontId="22" fillId="0" borderId="22" xfId="0" applyFont="1" applyBorder="1">
      <alignment vertical="center"/>
    </xf>
    <xf numFmtId="178" fontId="20" fillId="0" borderId="0" xfId="1" applyNumberFormat="1" applyFont="1" applyAlignment="1">
      <alignment horizontal="center" vertical="center"/>
    </xf>
    <xf numFmtId="179" fontId="26" fillId="0" borderId="0" xfId="0" applyNumberFormat="1" applyFont="1" applyAlignment="1">
      <alignment vertical="center" wrapText="1"/>
    </xf>
    <xf numFmtId="0" fontId="0" fillId="0" borderId="7" xfId="0" applyBorder="1" applyAlignment="1">
      <alignment horizontal="center" vertical="center" shrinkToFit="1"/>
    </xf>
    <xf numFmtId="0" fontId="0" fillId="0" borderId="9" xfId="0" applyBorder="1" applyAlignment="1">
      <alignment horizontal="center" vertical="center" shrinkToFit="1"/>
    </xf>
    <xf numFmtId="0" fontId="0" fillId="0" borderId="4" xfId="0" applyBorder="1" applyAlignment="1">
      <alignment horizontal="center" vertical="center" shrinkToFit="1"/>
    </xf>
    <xf numFmtId="0" fontId="19" fillId="0" borderId="4" xfId="0" applyFont="1" applyBorder="1" applyAlignment="1">
      <alignment vertical="center" shrinkToFit="1"/>
    </xf>
    <xf numFmtId="0" fontId="6" fillId="0" borderId="0" xfId="0" applyFont="1">
      <alignment vertical="center"/>
    </xf>
    <xf numFmtId="178" fontId="22" fillId="0" borderId="18" xfId="1" applyNumberFormat="1" applyFont="1" applyFill="1" applyBorder="1" applyAlignment="1">
      <alignment horizontal="center" vertical="center" shrinkToFit="1"/>
    </xf>
    <xf numFmtId="0" fontId="6" fillId="0" borderId="27" xfId="0" applyFont="1" applyBorder="1" applyAlignment="1">
      <alignment horizontal="center" vertical="center" wrapText="1"/>
    </xf>
    <xf numFmtId="0" fontId="5" fillId="0" borderId="27" xfId="0" applyFont="1" applyBorder="1" applyAlignment="1">
      <alignment horizontal="center" vertical="center" wrapText="1"/>
    </xf>
    <xf numFmtId="0" fontId="8" fillId="0" borderId="3"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7" xfId="0" applyFont="1" applyBorder="1" applyAlignment="1">
      <alignment horizontal="center" vertical="center" wrapText="1"/>
    </xf>
    <xf numFmtId="0" fontId="0" fillId="15" borderId="27" xfId="0" applyFill="1" applyBorder="1">
      <alignment vertical="center"/>
    </xf>
    <xf numFmtId="0" fontId="2" fillId="0" borderId="0" xfId="0" applyFont="1" applyAlignment="1">
      <alignment horizontal="right" vertical="center" shrinkToFit="1"/>
    </xf>
    <xf numFmtId="38" fontId="11" fillId="0" borderId="27" xfId="1" applyFont="1" applyBorder="1">
      <alignment vertical="center"/>
    </xf>
    <xf numFmtId="38" fontId="11" fillId="0" borderId="27" xfId="0" quotePrefix="1" applyNumberFormat="1" applyFont="1" applyBorder="1">
      <alignment vertical="center"/>
    </xf>
    <xf numFmtId="176" fontId="11" fillId="0" borderId="0" xfId="0" applyNumberFormat="1" applyFont="1">
      <alignment vertical="center"/>
    </xf>
    <xf numFmtId="0" fontId="11" fillId="0" borderId="0" xfId="0" applyFont="1">
      <alignment vertical="center"/>
    </xf>
    <xf numFmtId="0" fontId="11" fillId="0" borderId="0" xfId="0" quotePrefix="1" applyFont="1">
      <alignment vertical="center"/>
    </xf>
    <xf numFmtId="178" fontId="2" fillId="0" borderId="9" xfId="0" applyNumberFormat="1" applyFont="1" applyBorder="1" applyAlignment="1">
      <alignment horizontal="center" vertical="center"/>
    </xf>
    <xf numFmtId="178" fontId="2" fillId="0" borderId="0" xfId="0" applyNumberFormat="1" applyFont="1" applyAlignment="1">
      <alignment horizontal="center" vertical="center"/>
    </xf>
    <xf numFmtId="38" fontId="22" fillId="0" borderId="49" xfId="1" applyFont="1" applyFill="1" applyBorder="1" applyAlignment="1">
      <alignment horizontal="center" vertical="center"/>
    </xf>
    <xf numFmtId="38" fontId="22" fillId="0" borderId="51" xfId="1" applyFont="1" applyFill="1" applyBorder="1" applyAlignment="1">
      <alignment horizontal="center" vertical="center"/>
    </xf>
    <xf numFmtId="38" fontId="22" fillId="0" borderId="52" xfId="1" applyFont="1" applyFill="1" applyBorder="1" applyAlignment="1">
      <alignment horizontal="center" vertical="center"/>
    </xf>
    <xf numFmtId="38" fontId="22" fillId="0" borderId="53" xfId="1" applyFont="1" applyFill="1" applyBorder="1" applyAlignment="1">
      <alignment horizontal="center" vertical="center"/>
    </xf>
    <xf numFmtId="38" fontId="22" fillId="0" borderId="18" xfId="1" applyFont="1" applyFill="1" applyBorder="1" applyAlignment="1">
      <alignment horizontal="center" vertical="center"/>
    </xf>
    <xf numFmtId="38" fontId="22" fillId="0" borderId="25" xfId="1" applyFont="1" applyFill="1" applyBorder="1" applyAlignment="1">
      <alignment horizontal="center" vertical="center"/>
    </xf>
    <xf numFmtId="38" fontId="22" fillId="0" borderId="34" xfId="1" applyFont="1" applyFill="1" applyBorder="1" applyAlignment="1">
      <alignment horizontal="center" vertical="center"/>
    </xf>
    <xf numFmtId="38" fontId="22" fillId="0" borderId="50" xfId="1" applyFont="1" applyFill="1" applyBorder="1" applyAlignment="1">
      <alignment horizontal="center" vertical="center"/>
    </xf>
    <xf numFmtId="0" fontId="18" fillId="0" borderId="45" xfId="0" applyFont="1" applyBorder="1" applyAlignment="1">
      <alignment horizontal="center" vertical="center" textRotation="255"/>
    </xf>
    <xf numFmtId="0" fontId="18" fillId="0" borderId="12" xfId="0" applyFont="1" applyBorder="1" applyAlignment="1">
      <alignment horizontal="center" vertical="center" textRotation="255"/>
    </xf>
    <xf numFmtId="38" fontId="22" fillId="0" borderId="54" xfId="1" applyFont="1" applyFill="1" applyBorder="1" applyAlignment="1">
      <alignment horizontal="center" vertical="center"/>
    </xf>
    <xf numFmtId="178" fontId="11" fillId="0" borderId="56" xfId="1" applyNumberFormat="1" applyFont="1" applyBorder="1" applyAlignment="1">
      <alignment horizontal="center" vertical="center" shrinkToFit="1"/>
    </xf>
    <xf numFmtId="0" fontId="11" fillId="0" borderId="27" xfId="0" applyFont="1" applyBorder="1" applyAlignment="1">
      <alignment horizontal="center" vertical="center" shrinkToFit="1"/>
    </xf>
    <xf numFmtId="0" fontId="32" fillId="0" borderId="0" xfId="0" applyFont="1" applyAlignment="1">
      <alignment horizontal="center" vertical="center"/>
    </xf>
    <xf numFmtId="0" fontId="27" fillId="0" borderId="46" xfId="0" applyFont="1" applyBorder="1" applyAlignment="1">
      <alignment horizontal="center" vertical="center" shrinkToFit="1"/>
    </xf>
    <xf numFmtId="0" fontId="27" fillId="0" borderId="45" xfId="0" applyFont="1" applyBorder="1" applyAlignment="1">
      <alignment horizontal="center" vertical="center" shrinkToFit="1"/>
    </xf>
    <xf numFmtId="0" fontId="27" fillId="0" borderId="47" xfId="0" applyFont="1" applyBorder="1" applyAlignment="1">
      <alignment horizontal="center" vertical="center" shrinkToFit="1"/>
    </xf>
    <xf numFmtId="178" fontId="22" fillId="0" borderId="22" xfId="1" applyNumberFormat="1" applyFont="1" applyFill="1" applyBorder="1" applyAlignment="1">
      <alignment horizontal="center" vertical="center" shrinkToFit="1"/>
    </xf>
    <xf numFmtId="178" fontId="22" fillId="0" borderId="12" xfId="1" applyNumberFormat="1" applyFont="1" applyFill="1" applyBorder="1" applyAlignment="1">
      <alignment horizontal="center" vertical="center" shrinkToFit="1"/>
    </xf>
    <xf numFmtId="178" fontId="22" fillId="0" borderId="14" xfId="1" applyNumberFormat="1" applyFont="1" applyFill="1" applyBorder="1" applyAlignment="1">
      <alignment horizontal="center" vertical="center" shrinkToFit="1"/>
    </xf>
    <xf numFmtId="178" fontId="22" fillId="0" borderId="23" xfId="1" applyNumberFormat="1" applyFont="1" applyFill="1" applyBorder="1" applyAlignment="1">
      <alignment horizontal="center" vertical="center" shrinkToFit="1"/>
    </xf>
    <xf numFmtId="0" fontId="27" fillId="0" borderId="22" xfId="0" applyFont="1" applyBorder="1" applyAlignment="1">
      <alignment horizontal="center" vertical="center" shrinkToFit="1"/>
    </xf>
    <xf numFmtId="0" fontId="27" fillId="0" borderId="12" xfId="0" applyFont="1" applyBorder="1" applyAlignment="1">
      <alignment horizontal="center" vertical="center" shrinkToFit="1"/>
    </xf>
    <xf numFmtId="0" fontId="27" fillId="0" borderId="23" xfId="0" applyFont="1" applyBorder="1" applyAlignment="1">
      <alignment horizontal="center" vertical="center" shrinkToFit="1"/>
    </xf>
    <xf numFmtId="178" fontId="22" fillId="0" borderId="24" xfId="1" applyNumberFormat="1" applyFont="1" applyFill="1" applyBorder="1" applyAlignment="1">
      <alignment horizontal="center" vertical="center" shrinkToFit="1"/>
    </xf>
    <xf numFmtId="178" fontId="22" fillId="0" borderId="39" xfId="1" applyNumberFormat="1" applyFont="1" applyFill="1" applyBorder="1" applyAlignment="1">
      <alignment horizontal="center" vertical="center" shrinkToFit="1"/>
    </xf>
    <xf numFmtId="178" fontId="22" fillId="0" borderId="25" xfId="1" applyNumberFormat="1" applyFont="1" applyFill="1" applyBorder="1" applyAlignment="1">
      <alignment horizontal="center" vertical="center" shrinkToFit="1"/>
    </xf>
    <xf numFmtId="0" fontId="32" fillId="0" borderId="0" xfId="0" applyFont="1" applyAlignment="1">
      <alignment horizontal="center" vertical="center" shrinkToFit="1"/>
    </xf>
    <xf numFmtId="0" fontId="31" fillId="0" borderId="27" xfId="0" applyFont="1" applyBorder="1" applyAlignment="1">
      <alignment horizontal="center" vertical="center" shrinkToFit="1"/>
    </xf>
    <xf numFmtId="0" fontId="6" fillId="7" borderId="0" xfId="0" applyFont="1" applyFill="1">
      <alignment vertical="center"/>
    </xf>
    <xf numFmtId="0" fontId="12" fillId="16" borderId="0" xfId="0" applyFont="1" applyFill="1">
      <alignment vertical="center"/>
    </xf>
    <xf numFmtId="178" fontId="31" fillId="0" borderId="27" xfId="1" applyNumberFormat="1" applyFont="1" applyBorder="1" applyAlignment="1">
      <alignment horizontal="center" vertical="center" shrinkToFit="1"/>
    </xf>
    <xf numFmtId="178" fontId="11" fillId="0" borderId="5" xfId="1" applyNumberFormat="1" applyFont="1" applyBorder="1" applyAlignment="1">
      <alignment horizontal="center" vertical="center" shrinkToFit="1"/>
    </xf>
    <xf numFmtId="0" fontId="0" fillId="0" borderId="60" xfId="0" applyBorder="1" applyAlignment="1">
      <alignment horizontal="center" vertical="center"/>
    </xf>
    <xf numFmtId="0" fontId="2" fillId="0" borderId="61" xfId="0" applyFont="1" applyBorder="1" applyAlignment="1">
      <alignment horizontal="center" vertical="top" wrapText="1"/>
    </xf>
    <xf numFmtId="0" fontId="4" fillId="0" borderId="29" xfId="0" applyFont="1" applyBorder="1" applyAlignment="1">
      <alignment horizontal="left" vertical="center"/>
    </xf>
    <xf numFmtId="0" fontId="0" fillId="0" borderId="29" xfId="0" applyBorder="1">
      <alignment vertical="center"/>
    </xf>
    <xf numFmtId="0" fontId="19" fillId="0" borderId="0" xfId="0" applyFont="1" applyAlignment="1">
      <alignment horizontal="right" vertical="center"/>
    </xf>
    <xf numFmtId="178" fontId="0" fillId="0" borderId="0" xfId="1" applyNumberFormat="1" applyFont="1" applyFill="1" applyBorder="1" applyAlignment="1">
      <alignment horizontal="right" vertical="center"/>
    </xf>
    <xf numFmtId="0" fontId="31" fillId="0" borderId="29" xfId="0" applyFont="1" applyBorder="1" applyAlignment="1">
      <alignment horizontal="left" vertical="center"/>
    </xf>
    <xf numFmtId="0" fontId="2" fillId="0" borderId="28" xfId="0" applyFont="1" applyBorder="1" applyAlignment="1">
      <alignment horizontal="center" vertical="center"/>
    </xf>
    <xf numFmtId="0" fontId="11" fillId="0" borderId="0" xfId="0" applyFont="1" applyAlignment="1">
      <alignment horizontal="center" vertical="center"/>
    </xf>
    <xf numFmtId="0" fontId="0" fillId="5" borderId="29" xfId="0" applyFill="1" applyBorder="1" applyAlignment="1">
      <alignment horizontal="left" vertical="center"/>
    </xf>
    <xf numFmtId="0" fontId="0" fillId="5" borderId="30" xfId="0" applyFill="1" applyBorder="1" applyAlignment="1">
      <alignment horizontal="left" vertical="center"/>
    </xf>
    <xf numFmtId="0" fontId="0" fillId="5" borderId="28" xfId="0" applyFill="1" applyBorder="1" applyAlignment="1">
      <alignment horizontal="left" vertical="center"/>
    </xf>
    <xf numFmtId="178" fontId="0" fillId="0" borderId="0" xfId="1" applyNumberFormat="1" applyFont="1" applyFill="1" applyBorder="1">
      <alignment vertical="center"/>
    </xf>
    <xf numFmtId="178" fontId="0" fillId="0" borderId="27" xfId="1" applyNumberFormat="1" applyFont="1" applyFill="1" applyBorder="1" applyAlignment="1">
      <alignment vertical="center"/>
    </xf>
    <xf numFmtId="0" fontId="13" fillId="0" borderId="0" xfId="0" applyFont="1" applyAlignment="1">
      <alignment horizontal="right" vertical="center"/>
    </xf>
    <xf numFmtId="38" fontId="0" fillId="0" borderId="27" xfId="0" applyNumberFormat="1" applyBorder="1" applyAlignment="1">
      <alignment horizontal="center" vertical="center"/>
    </xf>
    <xf numFmtId="0" fontId="4" fillId="0" borderId="0" xfId="0" applyFont="1" applyAlignment="1">
      <alignment horizontal="left" vertical="center"/>
    </xf>
    <xf numFmtId="0" fontId="5" fillId="0" borderId="0" xfId="0" applyFont="1" applyAlignment="1">
      <alignment horizontal="center" vertical="center"/>
    </xf>
    <xf numFmtId="0" fontId="6" fillId="0" borderId="0" xfId="0" applyFont="1" applyAlignment="1">
      <alignment horizontal="center" vertical="center"/>
    </xf>
    <xf numFmtId="38" fontId="11" fillId="0" borderId="0" xfId="1" applyFont="1" applyBorder="1">
      <alignment vertical="center"/>
    </xf>
    <xf numFmtId="38" fontId="11" fillId="0" borderId="0" xfId="0" quotePrefix="1" applyNumberFormat="1" applyFont="1">
      <alignment vertical="center"/>
    </xf>
    <xf numFmtId="38" fontId="11" fillId="0" borderId="0" xfId="1" applyFont="1" applyFill="1" applyBorder="1">
      <alignment vertical="center"/>
    </xf>
    <xf numFmtId="179" fontId="30" fillId="14" borderId="4" xfId="0" applyNumberFormat="1" applyFont="1" applyFill="1" applyBorder="1" applyAlignment="1">
      <alignment horizontal="left" vertical="center" wrapText="1"/>
    </xf>
    <xf numFmtId="177" fontId="10" fillId="0" borderId="70" xfId="0" applyNumberFormat="1" applyFont="1" applyBorder="1" applyAlignment="1">
      <alignment horizontal="center" vertical="center"/>
    </xf>
    <xf numFmtId="177" fontId="10" fillId="0" borderId="71" xfId="0" applyNumberFormat="1" applyFont="1" applyBorder="1" applyAlignment="1">
      <alignment horizontal="center" vertical="center"/>
    </xf>
    <xf numFmtId="177" fontId="10" fillId="0" borderId="72" xfId="0" applyNumberFormat="1" applyFont="1" applyBorder="1" applyAlignment="1">
      <alignment horizontal="center" vertical="center"/>
    </xf>
    <xf numFmtId="177" fontId="10" fillId="0" borderId="73" xfId="0" applyNumberFormat="1" applyFont="1" applyBorder="1" applyAlignment="1">
      <alignment horizontal="center" vertical="center"/>
    </xf>
    <xf numFmtId="177" fontId="10" fillId="0" borderId="74" xfId="0" applyNumberFormat="1" applyFont="1" applyBorder="1" applyAlignment="1">
      <alignment horizontal="center" vertical="center"/>
    </xf>
    <xf numFmtId="177" fontId="10" fillId="0" borderId="75" xfId="0" applyNumberFormat="1" applyFont="1" applyBorder="1" applyAlignment="1">
      <alignment horizontal="center" vertical="center"/>
    </xf>
    <xf numFmtId="177" fontId="10" fillId="0" borderId="76" xfId="0" applyNumberFormat="1" applyFont="1" applyBorder="1" applyAlignment="1">
      <alignment horizontal="center" vertical="center"/>
    </xf>
    <xf numFmtId="177" fontId="10" fillId="0" borderId="77" xfId="0" applyNumberFormat="1" applyFont="1" applyBorder="1" applyAlignment="1">
      <alignment horizontal="center" vertical="center"/>
    </xf>
    <xf numFmtId="0" fontId="19" fillId="0" borderId="0" xfId="0" applyFont="1" applyAlignment="1">
      <alignment horizontal="left" vertical="center"/>
    </xf>
    <xf numFmtId="0" fontId="5" fillId="0" borderId="0" xfId="0" applyFont="1" applyAlignment="1">
      <alignment horizontal="center" vertical="center" wrapText="1"/>
    </xf>
    <xf numFmtId="0" fontId="6" fillId="0" borderId="0" xfId="0" applyFont="1" applyAlignment="1">
      <alignment horizontal="center" vertical="center" wrapText="1"/>
    </xf>
    <xf numFmtId="0" fontId="0" fillId="5" borderId="27" xfId="0" applyFill="1" applyBorder="1" applyAlignment="1">
      <alignment horizontal="center" vertical="center" shrinkToFit="1"/>
    </xf>
    <xf numFmtId="56" fontId="0" fillId="5" borderId="27" xfId="0" applyNumberFormat="1" applyFill="1" applyBorder="1" applyAlignment="1">
      <alignment horizontal="center" vertical="center"/>
    </xf>
    <xf numFmtId="176" fontId="0" fillId="5" borderId="29" xfId="0" applyNumberFormat="1" applyFill="1" applyBorder="1" applyAlignment="1">
      <alignment horizontal="center" vertical="center"/>
    </xf>
    <xf numFmtId="176" fontId="0" fillId="5" borderId="28" xfId="0" applyNumberFormat="1" applyFill="1" applyBorder="1" applyAlignment="1">
      <alignment horizontal="center" vertical="center"/>
    </xf>
    <xf numFmtId="38" fontId="0" fillId="5" borderId="27" xfId="1" applyFont="1" applyFill="1" applyBorder="1" applyAlignment="1">
      <alignment horizontal="center" vertical="center"/>
    </xf>
    <xf numFmtId="0" fontId="0" fillId="5" borderId="0" xfId="0" applyFill="1">
      <alignment vertical="center"/>
    </xf>
    <xf numFmtId="0" fontId="2" fillId="18" borderId="0" xfId="0" applyFont="1" applyFill="1" applyAlignment="1">
      <alignment horizontal="left" vertical="center"/>
    </xf>
    <xf numFmtId="0" fontId="2" fillId="19" borderId="0" xfId="0" applyFont="1" applyFill="1" applyAlignment="1">
      <alignment horizontal="left" vertical="center"/>
    </xf>
    <xf numFmtId="0" fontId="17" fillId="0" borderId="0" xfId="0" applyFont="1" applyAlignment="1">
      <alignment horizontal="center" vertical="center"/>
    </xf>
    <xf numFmtId="0" fontId="10" fillId="0" borderId="0" xfId="0" applyFont="1" applyAlignment="1">
      <alignment horizontal="center" vertical="center"/>
    </xf>
    <xf numFmtId="14" fontId="0" fillId="0" borderId="0" xfId="0" applyNumberFormat="1" applyAlignment="1">
      <alignment horizontal="center" vertical="center"/>
    </xf>
    <xf numFmtId="0" fontId="31" fillId="0" borderId="0" xfId="0" applyFont="1">
      <alignment vertical="center"/>
    </xf>
    <xf numFmtId="0" fontId="5" fillId="0" borderId="0" xfId="0" applyFont="1" applyAlignment="1">
      <alignment vertical="center" wrapText="1"/>
    </xf>
    <xf numFmtId="0" fontId="0" fillId="0" borderId="0" xfId="0" applyAlignment="1">
      <alignment vertical="center" wrapText="1"/>
    </xf>
    <xf numFmtId="0" fontId="4" fillId="0" borderId="0" xfId="0" applyFont="1">
      <alignment vertical="center"/>
    </xf>
    <xf numFmtId="56" fontId="16" fillId="0" borderId="0" xfId="0" applyNumberFormat="1" applyFont="1" applyAlignment="1">
      <alignment horizontal="center" vertical="center"/>
    </xf>
    <xf numFmtId="176" fontId="11" fillId="0" borderId="0" xfId="0" applyNumberFormat="1" applyFont="1" applyAlignment="1">
      <alignment horizontal="center" vertical="center"/>
    </xf>
    <xf numFmtId="0" fontId="21" fillId="0" borderId="0" xfId="0" applyFont="1" applyAlignment="1">
      <alignment horizontal="center" vertical="center"/>
    </xf>
    <xf numFmtId="0" fontId="2" fillId="5" borderId="0" xfId="0" applyFont="1" applyFill="1" applyAlignment="1">
      <alignment horizontal="center" vertical="center"/>
    </xf>
    <xf numFmtId="0" fontId="0" fillId="0" borderId="0" xfId="0" applyAlignment="1">
      <alignment horizontal="left" vertical="top"/>
    </xf>
    <xf numFmtId="0" fontId="34" fillId="0" borderId="0" xfId="0" applyFont="1">
      <alignment vertical="center"/>
    </xf>
    <xf numFmtId="0" fontId="34" fillId="20" borderId="68" xfId="0" applyFont="1" applyFill="1" applyBorder="1">
      <alignment vertical="center"/>
    </xf>
    <xf numFmtId="0" fontId="34" fillId="20" borderId="81" xfId="0" applyFont="1" applyFill="1" applyBorder="1">
      <alignment vertical="center"/>
    </xf>
    <xf numFmtId="0" fontId="37" fillId="0" borderId="0" xfId="0" applyFont="1">
      <alignment vertical="center"/>
    </xf>
    <xf numFmtId="0" fontId="38" fillId="0" borderId="0" xfId="0" applyFont="1">
      <alignment vertical="center"/>
    </xf>
    <xf numFmtId="0" fontId="39" fillId="20" borderId="83" xfId="0" applyFont="1" applyFill="1" applyBorder="1">
      <alignment vertical="center"/>
    </xf>
    <xf numFmtId="0" fontId="34" fillId="20" borderId="83" xfId="0" applyFont="1" applyFill="1" applyBorder="1">
      <alignment vertical="center"/>
    </xf>
    <xf numFmtId="0" fontId="34" fillId="20" borderId="84" xfId="0" applyFont="1" applyFill="1" applyBorder="1">
      <alignment vertical="center"/>
    </xf>
    <xf numFmtId="0" fontId="34" fillId="0" borderId="0" xfId="0" applyFont="1" applyAlignment="1">
      <alignment horizontal="right" vertical="center"/>
    </xf>
    <xf numFmtId="0" fontId="41" fillId="0" borderId="0" xfId="0" applyFont="1">
      <alignment vertical="center"/>
    </xf>
    <xf numFmtId="0" fontId="42" fillId="0" borderId="0" xfId="0" applyFont="1">
      <alignment vertical="center"/>
    </xf>
    <xf numFmtId="0" fontId="43" fillId="0" borderId="0" xfId="0" applyFont="1">
      <alignment vertical="center"/>
    </xf>
    <xf numFmtId="0" fontId="45" fillId="0" borderId="0" xfId="0" applyFont="1">
      <alignment vertical="center"/>
    </xf>
    <xf numFmtId="0" fontId="46" fillId="0" borderId="0" xfId="0" applyFont="1">
      <alignment vertical="center"/>
    </xf>
    <xf numFmtId="0" fontId="44" fillId="0" borderId="0" xfId="0" applyFont="1" applyAlignment="1">
      <alignment horizontal="center" vertical="center" readingOrder="1"/>
    </xf>
    <xf numFmtId="0" fontId="45" fillId="0" borderId="0" xfId="0" applyFont="1" applyAlignment="1">
      <alignment horizontal="left" vertical="center"/>
    </xf>
    <xf numFmtId="0" fontId="47" fillId="0" borderId="0" xfId="0" applyFont="1">
      <alignment vertical="center"/>
    </xf>
    <xf numFmtId="0" fontId="20" fillId="0" borderId="0" xfId="0" applyFont="1">
      <alignment vertical="center"/>
    </xf>
    <xf numFmtId="0" fontId="48" fillId="0" borderId="0" xfId="0" applyFont="1" applyAlignment="1">
      <alignment horizontal="left" vertical="center" readingOrder="1"/>
    </xf>
    <xf numFmtId="0" fontId="48" fillId="0" borderId="0" xfId="0" applyFont="1">
      <alignment vertical="center"/>
    </xf>
    <xf numFmtId="0" fontId="43" fillId="0" borderId="10" xfId="0" applyFont="1" applyBorder="1">
      <alignment vertical="center"/>
    </xf>
    <xf numFmtId="0" fontId="43" fillId="0" borderId="9" xfId="0" applyFont="1" applyBorder="1">
      <alignment vertical="center"/>
    </xf>
    <xf numFmtId="0" fontId="20" fillId="0" borderId="9" xfId="0" applyFont="1" applyBorder="1">
      <alignment vertical="center"/>
    </xf>
    <xf numFmtId="0" fontId="20" fillId="0" borderId="8" xfId="0" applyFont="1" applyBorder="1">
      <alignment vertical="center"/>
    </xf>
    <xf numFmtId="0" fontId="43" fillId="0" borderId="79" xfId="0" applyFont="1" applyBorder="1">
      <alignment vertical="center"/>
    </xf>
    <xf numFmtId="0" fontId="43" fillId="0" borderId="26" xfId="0" applyFont="1" applyBorder="1">
      <alignment vertical="center"/>
    </xf>
    <xf numFmtId="0" fontId="43" fillId="0" borderId="4" xfId="0" applyFont="1" applyBorder="1">
      <alignment vertical="center"/>
    </xf>
    <xf numFmtId="0" fontId="20" fillId="0" borderId="4" xfId="0" applyFont="1" applyBorder="1">
      <alignment vertical="center"/>
    </xf>
    <xf numFmtId="0" fontId="20" fillId="0" borderId="6" xfId="0" applyFont="1" applyBorder="1">
      <alignment vertical="center"/>
    </xf>
    <xf numFmtId="14" fontId="2" fillId="0" borderId="0" xfId="0" applyNumberFormat="1" applyFont="1" applyAlignment="1">
      <alignment horizontal="left" vertical="center"/>
    </xf>
    <xf numFmtId="0" fontId="0" fillId="0" borderId="0" xfId="0" applyAlignment="1">
      <alignment horizontal="center" vertical="center" shrinkToFit="1"/>
    </xf>
    <xf numFmtId="56" fontId="0" fillId="0" borderId="0" xfId="0" applyNumberFormat="1" applyAlignment="1">
      <alignment horizontal="center" vertical="center"/>
    </xf>
    <xf numFmtId="177" fontId="10" fillId="0" borderId="87" xfId="0" applyNumberFormat="1" applyFont="1" applyBorder="1" applyAlignment="1">
      <alignment horizontal="center" vertical="center"/>
    </xf>
    <xf numFmtId="177" fontId="10" fillId="0" borderId="88" xfId="0" applyNumberFormat="1" applyFont="1" applyBorder="1" applyAlignment="1">
      <alignment horizontal="center" vertical="center"/>
    </xf>
    <xf numFmtId="177" fontId="10" fillId="0" borderId="89" xfId="0" applyNumberFormat="1" applyFont="1" applyBorder="1" applyAlignment="1">
      <alignment horizontal="center" vertical="center"/>
    </xf>
    <xf numFmtId="177" fontId="10" fillId="0" borderId="90" xfId="0" applyNumberFormat="1" applyFont="1" applyBorder="1" applyAlignment="1">
      <alignment horizontal="center" vertical="center"/>
    </xf>
    <xf numFmtId="177" fontId="10" fillId="0" borderId="91" xfId="0" applyNumberFormat="1" applyFont="1" applyBorder="1" applyAlignment="1">
      <alignment horizontal="center" vertical="center"/>
    </xf>
    <xf numFmtId="177" fontId="10" fillId="0" borderId="92" xfId="0" applyNumberFormat="1" applyFont="1" applyBorder="1" applyAlignment="1">
      <alignment horizontal="center" vertical="center"/>
    </xf>
    <xf numFmtId="177" fontId="10" fillId="0" borderId="96" xfId="0" applyNumberFormat="1" applyFont="1" applyBorder="1" applyAlignment="1">
      <alignment horizontal="center" vertical="center"/>
    </xf>
    <xf numFmtId="0" fontId="23" fillId="0" borderId="0" xfId="0" applyFont="1">
      <alignment vertical="center"/>
    </xf>
    <xf numFmtId="0" fontId="49" fillId="0" borderId="0" xfId="0" applyFont="1">
      <alignment vertical="center"/>
    </xf>
    <xf numFmtId="0" fontId="6" fillId="0" borderId="27" xfId="0" applyFont="1" applyBorder="1">
      <alignment vertical="center"/>
    </xf>
    <xf numFmtId="38" fontId="6" fillId="0" borderId="27" xfId="1" applyFont="1" applyFill="1" applyBorder="1">
      <alignment vertical="center"/>
    </xf>
    <xf numFmtId="176" fontId="6" fillId="0" borderId="0" xfId="0" applyNumberFormat="1" applyFont="1">
      <alignment vertical="center"/>
    </xf>
    <xf numFmtId="176" fontId="12" fillId="0" borderId="0" xfId="0" applyNumberFormat="1" applyFont="1">
      <alignment vertical="center"/>
    </xf>
    <xf numFmtId="0" fontId="31" fillId="5" borderId="27" xfId="0" applyFont="1" applyFill="1" applyBorder="1" applyAlignment="1">
      <alignment vertical="center" wrapText="1"/>
    </xf>
    <xf numFmtId="0" fontId="24" fillId="5" borderId="27" xfId="0" applyFont="1" applyFill="1" applyBorder="1" applyAlignment="1">
      <alignment horizontal="center" vertical="center"/>
    </xf>
    <xf numFmtId="0" fontId="6" fillId="5" borderId="27" xfId="0" applyFont="1" applyFill="1" applyBorder="1">
      <alignment vertical="center"/>
    </xf>
    <xf numFmtId="0" fontId="50" fillId="0" borderId="0" xfId="0" applyFont="1">
      <alignment vertical="center"/>
    </xf>
    <xf numFmtId="0" fontId="0" fillId="17" borderId="29" xfId="0" applyFill="1" applyBorder="1" applyAlignment="1">
      <alignment horizontal="left" vertical="center"/>
    </xf>
    <xf numFmtId="0" fontId="0" fillId="17" borderId="30" xfId="0" applyFill="1" applyBorder="1" applyAlignment="1">
      <alignment horizontal="left" vertical="center"/>
    </xf>
    <xf numFmtId="0" fontId="0" fillId="17" borderId="28" xfId="0" applyFill="1" applyBorder="1" applyAlignment="1">
      <alignment horizontal="left" vertical="center"/>
    </xf>
    <xf numFmtId="0" fontId="13" fillId="0" borderId="0" xfId="0" applyFont="1" applyAlignment="1">
      <alignment vertical="center" shrinkToFit="1"/>
    </xf>
    <xf numFmtId="0" fontId="0" fillId="17" borderId="27" xfId="0" applyFill="1" applyBorder="1" applyAlignment="1">
      <alignment horizontal="center" vertical="center"/>
    </xf>
    <xf numFmtId="0" fontId="0" fillId="17" borderId="27" xfId="0" applyFill="1" applyBorder="1" applyAlignment="1">
      <alignment vertical="center" shrinkToFit="1"/>
    </xf>
    <xf numFmtId="0" fontId="0" fillId="17" borderId="27" xfId="0" applyFill="1" applyBorder="1" applyAlignment="1">
      <alignment horizontal="center" vertical="center" shrinkToFit="1"/>
    </xf>
    <xf numFmtId="0" fontId="31" fillId="17" borderId="27" xfId="0" applyFont="1" applyFill="1" applyBorder="1" applyAlignment="1">
      <alignment vertical="center" wrapText="1"/>
    </xf>
    <xf numFmtId="0" fontId="6" fillId="17" borderId="27" xfId="0" applyFont="1" applyFill="1" applyBorder="1">
      <alignment vertical="center"/>
    </xf>
    <xf numFmtId="0" fontId="6" fillId="5" borderId="29" xfId="0" applyFont="1" applyFill="1" applyBorder="1">
      <alignment vertical="center"/>
    </xf>
    <xf numFmtId="0" fontId="0" fillId="17" borderId="29" xfId="0" applyFill="1" applyBorder="1">
      <alignment vertical="center"/>
    </xf>
    <xf numFmtId="0" fontId="0" fillId="17" borderId="30" xfId="0" applyFill="1" applyBorder="1">
      <alignment vertical="center"/>
    </xf>
    <xf numFmtId="0" fontId="0" fillId="17" borderId="28" xfId="0" applyFill="1" applyBorder="1">
      <alignment vertical="center"/>
    </xf>
    <xf numFmtId="176" fontId="6" fillId="5" borderId="29" xfId="0" applyNumberFormat="1" applyFont="1" applyFill="1" applyBorder="1">
      <alignment vertical="center"/>
    </xf>
    <xf numFmtId="178" fontId="6" fillId="0" borderId="28" xfId="1" applyNumberFormat="1" applyFont="1" applyFill="1" applyBorder="1">
      <alignment vertical="center"/>
    </xf>
    <xf numFmtId="38" fontId="6" fillId="0" borderId="28" xfId="1" applyFont="1" applyFill="1" applyBorder="1">
      <alignment vertical="center"/>
    </xf>
    <xf numFmtId="176" fontId="6" fillId="0" borderId="29" xfId="0" applyNumberFormat="1" applyFont="1" applyBorder="1">
      <alignment vertical="center"/>
    </xf>
    <xf numFmtId="176" fontId="12" fillId="0" borderId="30" xfId="0" applyNumberFormat="1" applyFont="1" applyBorder="1">
      <alignment vertical="center"/>
    </xf>
    <xf numFmtId="176" fontId="6" fillId="0" borderId="28" xfId="0" applyNumberFormat="1" applyFont="1" applyBorder="1">
      <alignment vertical="center"/>
    </xf>
    <xf numFmtId="178" fontId="6" fillId="0" borderId="0" xfId="1" applyNumberFormat="1" applyFont="1">
      <alignment vertical="center"/>
    </xf>
    <xf numFmtId="178" fontId="6" fillId="0" borderId="0" xfId="1" applyNumberFormat="1" applyFont="1" applyFill="1" applyBorder="1">
      <alignment vertical="center"/>
    </xf>
    <xf numFmtId="178" fontId="6" fillId="0" borderId="0" xfId="1" applyNumberFormat="1" applyFont="1" applyFill="1">
      <alignment vertical="center"/>
    </xf>
    <xf numFmtId="178" fontId="6" fillId="17" borderId="27" xfId="1" applyNumberFormat="1" applyFont="1" applyFill="1" applyBorder="1">
      <alignment vertical="center"/>
    </xf>
    <xf numFmtId="0" fontId="31" fillId="5" borderId="29" xfId="0" applyFont="1" applyFill="1" applyBorder="1" applyAlignment="1">
      <alignment horizontal="center" vertical="center" wrapText="1" shrinkToFit="1"/>
    </xf>
    <xf numFmtId="0" fontId="51" fillId="0" borderId="29" xfId="0" applyFont="1" applyBorder="1" applyAlignment="1">
      <alignment vertical="center" wrapText="1" shrinkToFit="1"/>
    </xf>
    <xf numFmtId="0" fontId="31" fillId="17" borderId="29" xfId="0" applyFont="1" applyFill="1" applyBorder="1" applyAlignment="1">
      <alignment horizontal="center" vertical="center" wrapText="1" shrinkToFit="1"/>
    </xf>
    <xf numFmtId="176" fontId="0" fillId="17" borderId="27" xfId="0" applyNumberFormat="1" applyFill="1" applyBorder="1" applyAlignment="1">
      <alignment horizontal="center" vertical="center" shrinkToFit="1"/>
    </xf>
    <xf numFmtId="38" fontId="0" fillId="17" borderId="27" xfId="1" applyFont="1" applyFill="1" applyBorder="1" applyAlignment="1">
      <alignment horizontal="center" vertical="center" shrinkToFit="1"/>
    </xf>
    <xf numFmtId="0" fontId="31" fillId="0" borderId="4" xfId="0" applyFont="1" applyBorder="1" applyAlignment="1">
      <alignment horizontal="center" vertical="center"/>
    </xf>
    <xf numFmtId="176" fontId="12" fillId="5" borderId="30" xfId="0" applyNumberFormat="1" applyFont="1" applyFill="1" applyBorder="1">
      <alignment vertical="center"/>
    </xf>
    <xf numFmtId="176" fontId="6" fillId="5" borderId="28" xfId="0" applyNumberFormat="1" applyFont="1" applyFill="1" applyBorder="1">
      <alignment vertical="center"/>
    </xf>
    <xf numFmtId="0" fontId="0" fillId="17" borderId="27" xfId="1" applyNumberFormat="1" applyFont="1" applyFill="1" applyBorder="1" applyAlignment="1">
      <alignment horizontal="center" vertical="center" shrinkToFit="1"/>
    </xf>
    <xf numFmtId="0" fontId="0" fillId="5" borderId="27" xfId="1" applyNumberFormat="1" applyFont="1" applyFill="1" applyBorder="1" applyAlignment="1">
      <alignment horizontal="center" vertical="center"/>
    </xf>
    <xf numFmtId="0" fontId="0" fillId="0" borderId="0" xfId="1" applyNumberFormat="1" applyFont="1" applyBorder="1" applyAlignment="1">
      <alignment horizontal="center" vertical="center"/>
    </xf>
    <xf numFmtId="0" fontId="25" fillId="0" borderId="0" xfId="0" applyFont="1" applyAlignment="1">
      <alignment horizontal="center" vertical="center"/>
    </xf>
    <xf numFmtId="176" fontId="0" fillId="17" borderId="29" xfId="0" applyNumberFormat="1" applyFill="1" applyBorder="1" applyAlignment="1">
      <alignment horizontal="center" vertical="center" shrinkToFit="1"/>
    </xf>
    <xf numFmtId="176" fontId="0" fillId="17" borderId="28" xfId="0" applyNumberFormat="1" applyFill="1" applyBorder="1" applyAlignment="1">
      <alignment horizontal="center" vertical="center" shrinkToFit="1"/>
    </xf>
    <xf numFmtId="176" fontId="0" fillId="17" borderId="30" xfId="0" applyNumberFormat="1" applyFill="1" applyBorder="1" applyAlignment="1">
      <alignment horizontal="center" vertical="center" shrinkToFit="1"/>
    </xf>
    <xf numFmtId="0" fontId="0" fillId="17" borderId="7" xfId="0" applyFill="1" applyBorder="1" applyAlignment="1">
      <alignment horizontal="center" vertical="center" shrinkToFit="1"/>
    </xf>
    <xf numFmtId="0" fontId="0" fillId="17" borderId="7" xfId="0" applyFill="1" applyBorder="1" applyAlignment="1">
      <alignment horizontal="center" vertical="center"/>
    </xf>
    <xf numFmtId="178" fontId="6" fillId="5" borderId="28" xfId="1" applyNumberFormat="1" applyFont="1" applyFill="1" applyBorder="1">
      <alignment vertical="center"/>
    </xf>
    <xf numFmtId="38" fontId="6" fillId="5" borderId="28" xfId="1" applyFont="1" applyFill="1" applyBorder="1">
      <alignment vertical="center"/>
    </xf>
    <xf numFmtId="38" fontId="6" fillId="5" borderId="27" xfId="1" applyFont="1" applyFill="1" applyBorder="1">
      <alignment vertical="center"/>
    </xf>
    <xf numFmtId="0" fontId="19" fillId="17" borderId="0" xfId="0" applyFont="1" applyFill="1">
      <alignment vertical="center"/>
    </xf>
    <xf numFmtId="0" fontId="19" fillId="17" borderId="0" xfId="0" applyFont="1" applyFill="1" applyAlignment="1">
      <alignment horizontal="left" vertical="center"/>
    </xf>
    <xf numFmtId="0" fontId="19" fillId="17" borderId="0" xfId="0" applyFont="1" applyFill="1" applyAlignment="1">
      <alignment horizontal="right" vertical="center"/>
    </xf>
    <xf numFmtId="38" fontId="0" fillId="0" borderId="9" xfId="1" applyFont="1" applyFill="1" applyBorder="1" applyAlignment="1">
      <alignment horizontal="center" vertical="center"/>
    </xf>
    <xf numFmtId="0" fontId="0" fillId="0" borderId="9" xfId="1" applyNumberFormat="1" applyFont="1" applyFill="1" applyBorder="1" applyAlignment="1">
      <alignment horizontal="center" vertical="center"/>
    </xf>
    <xf numFmtId="0" fontId="0" fillId="0" borderId="10" xfId="0" applyBorder="1" applyAlignment="1">
      <alignment horizontal="left" vertical="center"/>
    </xf>
    <xf numFmtId="0" fontId="0" fillId="0" borderId="7" xfId="0" applyBorder="1" applyAlignment="1">
      <alignment horizontal="left" vertical="center"/>
    </xf>
    <xf numFmtId="56" fontId="0" fillId="0" borderId="7" xfId="0" applyNumberFormat="1" applyBorder="1" applyAlignment="1">
      <alignment horizontal="center" vertical="center"/>
    </xf>
    <xf numFmtId="176" fontId="0" fillId="0" borderId="10" xfId="0" applyNumberFormat="1" applyBorder="1" applyAlignment="1">
      <alignment horizontal="center" vertical="center"/>
    </xf>
    <xf numFmtId="176" fontId="0" fillId="0" borderId="8" xfId="0" applyNumberFormat="1" applyBorder="1" applyAlignment="1">
      <alignment horizontal="center" vertical="center"/>
    </xf>
    <xf numFmtId="38" fontId="0" fillId="0" borderId="0" xfId="1" applyFont="1" applyFill="1" applyBorder="1" applyAlignment="1">
      <alignment horizontal="center" vertical="center"/>
    </xf>
    <xf numFmtId="0" fontId="0" fillId="0" borderId="0" xfId="1" applyNumberFormat="1" applyFont="1" applyFill="1" applyBorder="1" applyAlignment="1">
      <alignment horizontal="center" vertical="center"/>
    </xf>
    <xf numFmtId="38" fontId="2" fillId="0" borderId="0" xfId="1" applyFont="1" applyAlignment="1">
      <alignment horizontal="center" vertical="center"/>
    </xf>
    <xf numFmtId="38" fontId="2" fillId="0" borderId="0" xfId="1" applyFont="1" applyAlignment="1">
      <alignment horizontal="left" vertical="center"/>
    </xf>
    <xf numFmtId="38" fontId="7" fillId="0" borderId="42" xfId="1" applyFont="1" applyBorder="1" applyAlignment="1">
      <alignment horizontal="center" vertical="center"/>
    </xf>
    <xf numFmtId="38" fontId="7" fillId="0" borderId="43" xfId="1" applyFont="1" applyBorder="1" applyAlignment="1">
      <alignment horizontal="center" vertical="center"/>
    </xf>
    <xf numFmtId="38" fontId="20" fillId="0" borderId="40" xfId="1" applyFont="1" applyBorder="1" applyAlignment="1">
      <alignment horizontal="center" vertical="center"/>
    </xf>
    <xf numFmtId="38" fontId="20" fillId="0" borderId="42" xfId="1" applyFont="1" applyBorder="1" applyAlignment="1">
      <alignment horizontal="center" vertical="center"/>
    </xf>
    <xf numFmtId="38" fontId="20" fillId="0" borderId="43" xfId="1" applyFont="1" applyBorder="1" applyAlignment="1">
      <alignment horizontal="center" vertical="center"/>
    </xf>
    <xf numFmtId="38" fontId="20" fillId="0" borderId="62" xfId="1" applyFont="1" applyBorder="1" applyAlignment="1">
      <alignment horizontal="center" vertical="center"/>
    </xf>
    <xf numFmtId="38" fontId="2" fillId="0" borderId="56" xfId="1" applyFont="1" applyBorder="1" applyAlignment="1">
      <alignment horizontal="center" vertical="center"/>
    </xf>
    <xf numFmtId="38" fontId="2" fillId="0" borderId="27" xfId="1" applyFont="1" applyBorder="1" applyAlignment="1">
      <alignment horizontal="center" vertical="center"/>
    </xf>
    <xf numFmtId="38" fontId="20" fillId="0" borderId="0" xfId="1" applyFont="1" applyAlignment="1">
      <alignment horizontal="center" vertical="center"/>
    </xf>
    <xf numFmtId="38" fontId="27" fillId="0" borderId="46" xfId="1" applyFont="1" applyBorder="1" applyAlignment="1">
      <alignment horizontal="center" vertical="center" shrinkToFit="1"/>
    </xf>
    <xf numFmtId="38" fontId="27" fillId="0" borderId="45" xfId="1" applyFont="1" applyBorder="1" applyAlignment="1">
      <alignment horizontal="center" vertical="center" shrinkToFit="1"/>
    </xf>
    <xf numFmtId="38" fontId="27" fillId="0" borderId="47" xfId="1" applyFont="1" applyBorder="1" applyAlignment="1">
      <alignment horizontal="center" vertical="center" shrinkToFit="1"/>
    </xf>
    <xf numFmtId="38" fontId="27" fillId="0" borderId="95" xfId="1" applyFont="1" applyBorder="1" applyAlignment="1">
      <alignment horizontal="center" vertical="center" shrinkToFit="1"/>
    </xf>
    <xf numFmtId="38" fontId="27" fillId="0" borderId="97" xfId="1" applyFont="1" applyBorder="1" applyAlignment="1">
      <alignment horizontal="center" vertical="center" shrinkToFit="1"/>
    </xf>
    <xf numFmtId="38" fontId="27" fillId="0" borderId="85" xfId="1" applyFont="1" applyBorder="1" applyAlignment="1">
      <alignment horizontal="center" vertical="center" shrinkToFit="1"/>
    </xf>
    <xf numFmtId="38" fontId="22" fillId="0" borderId="22" xfId="1" applyFont="1" applyFill="1" applyBorder="1" applyAlignment="1">
      <alignment horizontal="center" vertical="center" shrinkToFit="1"/>
    </xf>
    <xf numFmtId="38" fontId="22" fillId="0" borderId="12" xfId="1" applyFont="1" applyFill="1" applyBorder="1" applyAlignment="1">
      <alignment horizontal="center" vertical="center" shrinkToFit="1"/>
    </xf>
    <xf numFmtId="38" fontId="22" fillId="0" borderId="14" xfId="1" applyFont="1" applyFill="1" applyBorder="1" applyAlignment="1">
      <alignment horizontal="center" vertical="center" shrinkToFit="1"/>
    </xf>
    <xf numFmtId="38" fontId="22" fillId="0" borderId="94" xfId="1" applyFont="1" applyFill="1" applyBorder="1" applyAlignment="1">
      <alignment horizontal="center" vertical="center" shrinkToFit="1"/>
    </xf>
    <xf numFmtId="38" fontId="22" fillId="0" borderId="13" xfId="1" applyFont="1" applyFill="1" applyBorder="1" applyAlignment="1">
      <alignment horizontal="center" vertical="center" shrinkToFit="1"/>
    </xf>
    <xf numFmtId="38" fontId="27" fillId="0" borderId="22" xfId="1" applyFont="1" applyBorder="1" applyAlignment="1">
      <alignment horizontal="center" vertical="center" shrinkToFit="1"/>
    </xf>
    <xf numFmtId="38" fontId="27" fillId="0" borderId="12" xfId="1" applyFont="1" applyBorder="1" applyAlignment="1">
      <alignment horizontal="center" vertical="center" shrinkToFit="1"/>
    </xf>
    <xf numFmtId="38" fontId="27" fillId="0" borderId="23" xfId="1" applyFont="1" applyBorder="1" applyAlignment="1">
      <alignment horizontal="center" vertical="center" shrinkToFit="1"/>
    </xf>
    <xf numFmtId="38" fontId="27" fillId="0" borderId="14" xfId="1" applyFont="1" applyBorder="1" applyAlignment="1">
      <alignment horizontal="center" vertical="center" shrinkToFit="1"/>
    </xf>
    <xf numFmtId="38" fontId="27" fillId="0" borderId="94" xfId="1" applyFont="1" applyBorder="1" applyAlignment="1">
      <alignment horizontal="center" vertical="center" shrinkToFit="1"/>
    </xf>
    <xf numFmtId="38" fontId="27" fillId="0" borderId="13" xfId="1" applyFont="1" applyBorder="1" applyAlignment="1">
      <alignment horizontal="center" vertical="center" shrinkToFit="1"/>
    </xf>
    <xf numFmtId="38" fontId="22" fillId="0" borderId="24" xfId="1" applyFont="1" applyFill="1" applyBorder="1" applyAlignment="1">
      <alignment horizontal="center" vertical="center" shrinkToFit="1"/>
    </xf>
    <xf numFmtId="38" fontId="22" fillId="0" borderId="18" xfId="1" applyFont="1" applyFill="1" applyBorder="1" applyAlignment="1">
      <alignment horizontal="center" vertical="center" shrinkToFit="1"/>
    </xf>
    <xf numFmtId="38" fontId="22" fillId="0" borderId="39" xfId="1" applyFont="1" applyFill="1" applyBorder="1" applyAlignment="1">
      <alignment horizontal="center" vertical="center" shrinkToFit="1"/>
    </xf>
    <xf numFmtId="38" fontId="22" fillId="0" borderId="51" xfId="1" applyFont="1" applyFill="1" applyBorder="1" applyAlignment="1">
      <alignment horizontal="center" vertical="center" shrinkToFit="1"/>
    </xf>
    <xf numFmtId="38" fontId="22" fillId="0" borderId="34" xfId="1" applyFont="1" applyFill="1" applyBorder="1" applyAlignment="1">
      <alignment horizontal="center" vertical="center" shrinkToFit="1"/>
    </xf>
    <xf numFmtId="38" fontId="4" fillId="0" borderId="20" xfId="1" applyFont="1" applyBorder="1" applyAlignment="1">
      <alignment vertical="center" shrinkToFit="1"/>
    </xf>
    <xf numFmtId="38" fontId="4" fillId="0" borderId="11" xfId="1" applyFont="1" applyBorder="1" applyAlignment="1">
      <alignment vertical="center" shrinkToFit="1"/>
    </xf>
    <xf numFmtId="38" fontId="4" fillId="0" borderId="38" xfId="1" applyFont="1" applyBorder="1" applyAlignment="1">
      <alignment vertical="center" shrinkToFit="1"/>
    </xf>
    <xf numFmtId="38" fontId="4" fillId="0" borderId="93" xfId="1" applyFont="1" applyBorder="1" applyAlignment="1">
      <alignment vertical="center" shrinkToFit="1"/>
    </xf>
    <xf numFmtId="38" fontId="27" fillId="0" borderId="12" xfId="1" applyFont="1" applyBorder="1" applyAlignment="1">
      <alignment vertical="center" shrinkToFit="1"/>
    </xf>
    <xf numFmtId="38" fontId="27" fillId="0" borderId="14" xfId="1" applyFont="1" applyBorder="1" applyAlignment="1">
      <alignment vertical="center" shrinkToFit="1"/>
    </xf>
    <xf numFmtId="38" fontId="27" fillId="0" borderId="94" xfId="1" applyFont="1" applyBorder="1" applyAlignment="1">
      <alignment vertical="center" shrinkToFit="1"/>
    </xf>
    <xf numFmtId="38" fontId="27" fillId="0" borderId="22" xfId="1" applyFont="1" applyBorder="1" applyAlignment="1">
      <alignment vertical="center" shrinkToFit="1"/>
    </xf>
    <xf numFmtId="38" fontId="18" fillId="0" borderId="22" xfId="1" applyFont="1" applyBorder="1" applyAlignment="1">
      <alignment horizontal="center" vertical="center" shrinkToFit="1"/>
    </xf>
    <xf numFmtId="38" fontId="18" fillId="0" borderId="12" xfId="1" applyFont="1" applyBorder="1" applyAlignment="1">
      <alignment vertical="center" shrinkToFit="1"/>
    </xf>
    <xf numFmtId="38" fontId="18" fillId="0" borderId="14" xfId="1" applyFont="1" applyBorder="1" applyAlignment="1">
      <alignment vertical="center" shrinkToFit="1"/>
    </xf>
    <xf numFmtId="38" fontId="18" fillId="0" borderId="94" xfId="1" applyFont="1" applyBorder="1" applyAlignment="1">
      <alignment vertical="center" shrinkToFit="1"/>
    </xf>
    <xf numFmtId="38" fontId="18" fillId="0" borderId="22" xfId="1" applyFont="1" applyBorder="1" applyAlignment="1">
      <alignment vertical="center" shrinkToFit="1"/>
    </xf>
    <xf numFmtId="38" fontId="4" fillId="0" borderId="24" xfId="1" applyFont="1" applyBorder="1" applyAlignment="1">
      <alignment vertical="center" shrinkToFit="1"/>
    </xf>
    <xf numFmtId="38" fontId="4" fillId="0" borderId="18" xfId="1" applyFont="1" applyBorder="1" applyAlignment="1">
      <alignment vertical="center" shrinkToFit="1"/>
    </xf>
    <xf numFmtId="38" fontId="4" fillId="0" borderId="39" xfId="1" applyFont="1" applyBorder="1" applyAlignment="1">
      <alignment vertical="center" shrinkToFit="1"/>
    </xf>
    <xf numFmtId="38" fontId="4" fillId="0" borderId="51" xfId="1" applyFont="1" applyBorder="1" applyAlignment="1">
      <alignment vertical="center" shrinkToFit="1"/>
    </xf>
    <xf numFmtId="0" fontId="49" fillId="16" borderId="0" xfId="0" applyFont="1" applyFill="1">
      <alignment vertical="center"/>
    </xf>
    <xf numFmtId="0" fontId="49" fillId="10" borderId="0" xfId="0" applyFont="1" applyFill="1">
      <alignment vertical="center"/>
    </xf>
    <xf numFmtId="0" fontId="49" fillId="11" borderId="0" xfId="0" applyFont="1" applyFill="1">
      <alignment vertical="center"/>
    </xf>
    <xf numFmtId="0" fontId="49" fillId="8" borderId="0" xfId="0" applyFont="1" applyFill="1">
      <alignment vertical="center"/>
    </xf>
    <xf numFmtId="0" fontId="49" fillId="9" borderId="0" xfId="0" applyFont="1" applyFill="1">
      <alignment vertical="center"/>
    </xf>
    <xf numFmtId="0" fontId="49" fillId="3" borderId="0" xfId="0" applyFont="1" applyFill="1">
      <alignment vertical="center"/>
    </xf>
    <xf numFmtId="0" fontId="49" fillId="2" borderId="0" xfId="0" applyFont="1" applyFill="1">
      <alignment vertical="center"/>
    </xf>
    <xf numFmtId="0" fontId="49" fillId="19" borderId="0" xfId="0" applyFont="1" applyFill="1" applyAlignment="1">
      <alignment horizontal="left" vertical="center"/>
    </xf>
    <xf numFmtId="0" fontId="49" fillId="18" borderId="0" xfId="0" applyFont="1" applyFill="1" applyAlignment="1">
      <alignment horizontal="left" vertical="center"/>
    </xf>
    <xf numFmtId="0" fontId="49" fillId="12" borderId="0" xfId="0" applyFont="1" applyFill="1" applyAlignment="1">
      <alignment horizontal="left" vertical="center"/>
    </xf>
    <xf numFmtId="0" fontId="49" fillId="4" borderId="0" xfId="0" applyFont="1" applyFill="1" applyAlignment="1">
      <alignment horizontal="left" vertical="center"/>
    </xf>
    <xf numFmtId="0" fontId="0" fillId="17" borderId="0" xfId="0" applyFill="1">
      <alignment vertical="center"/>
    </xf>
    <xf numFmtId="0" fontId="31" fillId="0" borderId="29" xfId="0" applyFont="1" applyBorder="1" applyAlignment="1">
      <alignment horizontal="center" vertical="center" wrapText="1" shrinkToFit="1"/>
    </xf>
    <xf numFmtId="0" fontId="31" fillId="0" borderId="27" xfId="0" applyFont="1" applyBorder="1" applyAlignment="1">
      <alignment vertical="center" wrapText="1"/>
    </xf>
    <xf numFmtId="38" fontId="20" fillId="0" borderId="56" xfId="1" applyFont="1" applyBorder="1" applyAlignment="1">
      <alignment horizontal="center" vertical="center"/>
    </xf>
    <xf numFmtId="38" fontId="49" fillId="0" borderId="27" xfId="1" applyFont="1" applyBorder="1" applyAlignment="1">
      <alignment horizontal="center" vertical="center"/>
    </xf>
    <xf numFmtId="38" fontId="4" fillId="0" borderId="98" xfId="1" applyFont="1" applyBorder="1" applyAlignment="1">
      <alignment vertical="center" shrinkToFit="1"/>
    </xf>
    <xf numFmtId="38" fontId="27" fillId="0" borderId="99" xfId="1" applyFont="1" applyBorder="1" applyAlignment="1">
      <alignment vertical="center" shrinkToFit="1"/>
    </xf>
    <xf numFmtId="38" fontId="18" fillId="0" borderId="99" xfId="1" applyFont="1" applyBorder="1" applyAlignment="1">
      <alignment vertical="center" shrinkToFit="1"/>
    </xf>
    <xf numFmtId="38" fontId="4" fillId="0" borderId="49" xfId="1" applyFont="1" applyBorder="1" applyAlignment="1">
      <alignment vertical="center" shrinkToFit="1"/>
    </xf>
    <xf numFmtId="38" fontId="27" fillId="0" borderId="100" xfId="1" applyFont="1" applyBorder="1" applyAlignment="1">
      <alignment horizontal="center" vertical="center" shrinkToFit="1"/>
    </xf>
    <xf numFmtId="38" fontId="22" fillId="0" borderId="99" xfId="1" applyFont="1" applyFill="1" applyBorder="1" applyAlignment="1">
      <alignment horizontal="center" vertical="center" shrinkToFit="1"/>
    </xf>
    <xf numFmtId="38" fontId="27" fillId="0" borderId="99" xfId="1" applyFont="1" applyBorder="1" applyAlignment="1">
      <alignment horizontal="center" vertical="center" shrinkToFit="1"/>
    </xf>
    <xf numFmtId="38" fontId="22" fillId="0" borderId="49" xfId="1" applyFont="1" applyFill="1" applyBorder="1" applyAlignment="1">
      <alignment horizontal="center" vertical="center" shrinkToFit="1"/>
    </xf>
    <xf numFmtId="177" fontId="10" fillId="0" borderId="101" xfId="0" applyNumberFormat="1" applyFont="1" applyBorder="1" applyAlignment="1">
      <alignment horizontal="center" vertical="center"/>
    </xf>
    <xf numFmtId="177" fontId="10" fillId="0" borderId="102" xfId="0" applyNumberFormat="1" applyFont="1" applyBorder="1" applyAlignment="1">
      <alignment horizontal="center" vertical="center"/>
    </xf>
    <xf numFmtId="177" fontId="10" fillId="0" borderId="103" xfId="0" applyNumberFormat="1" applyFont="1" applyBorder="1" applyAlignment="1">
      <alignment horizontal="center" vertical="center"/>
    </xf>
    <xf numFmtId="177" fontId="10" fillId="0" borderId="104" xfId="0" applyNumberFormat="1" applyFont="1" applyBorder="1" applyAlignment="1">
      <alignment horizontal="center" vertical="center"/>
    </xf>
    <xf numFmtId="0" fontId="4" fillId="0" borderId="19" xfId="0" applyFont="1" applyBorder="1">
      <alignment vertical="center"/>
    </xf>
    <xf numFmtId="0" fontId="4" fillId="0" borderId="93" xfId="0" applyFont="1" applyBorder="1">
      <alignment vertical="center"/>
    </xf>
    <xf numFmtId="0" fontId="22" fillId="0" borderId="94" xfId="0" applyFont="1" applyBorder="1">
      <alignment vertical="center"/>
    </xf>
    <xf numFmtId="0" fontId="18" fillId="0" borderId="94" xfId="0" applyFont="1" applyBorder="1">
      <alignment vertical="center"/>
    </xf>
    <xf numFmtId="0" fontId="4" fillId="0" borderId="51" xfId="0" applyFont="1" applyBorder="1">
      <alignment vertical="center"/>
    </xf>
    <xf numFmtId="0" fontId="27" fillId="0" borderId="95" xfId="0" applyFont="1" applyBorder="1" applyAlignment="1">
      <alignment horizontal="center" vertical="center" shrinkToFit="1"/>
    </xf>
    <xf numFmtId="0" fontId="27" fillId="0" borderId="14" xfId="0" applyFont="1" applyBorder="1" applyAlignment="1">
      <alignment horizontal="center" vertical="center" shrinkToFit="1"/>
    </xf>
    <xf numFmtId="177" fontId="10" fillId="0" borderId="106" xfId="0" applyNumberFormat="1" applyFont="1" applyBorder="1" applyAlignment="1">
      <alignment horizontal="center" vertical="center"/>
    </xf>
    <xf numFmtId="0" fontId="27" fillId="0" borderId="85" xfId="0" applyFont="1" applyBorder="1" applyAlignment="1">
      <alignment horizontal="center" vertical="center" shrinkToFit="1"/>
    </xf>
    <xf numFmtId="178" fontId="22" fillId="0" borderId="13" xfId="1" applyNumberFormat="1" applyFont="1" applyFill="1" applyBorder="1" applyAlignment="1">
      <alignment horizontal="center" vertical="center" shrinkToFit="1"/>
    </xf>
    <xf numFmtId="0" fontId="27" fillId="0" borderId="13" xfId="0" applyFont="1" applyBorder="1" applyAlignment="1">
      <alignment horizontal="center" vertical="center" shrinkToFit="1"/>
    </xf>
    <xf numFmtId="178" fontId="22" fillId="0" borderId="34" xfId="1" applyNumberFormat="1" applyFont="1" applyFill="1" applyBorder="1" applyAlignment="1">
      <alignment horizontal="center" vertical="center" shrinkToFit="1"/>
    </xf>
    <xf numFmtId="0" fontId="27" fillId="0" borderId="97" xfId="0" applyFont="1" applyBorder="1" applyAlignment="1">
      <alignment horizontal="center" vertical="center" shrinkToFit="1"/>
    </xf>
    <xf numFmtId="178" fontId="22" fillId="0" borderId="94" xfId="1" applyNumberFormat="1" applyFont="1" applyFill="1" applyBorder="1" applyAlignment="1">
      <alignment horizontal="center" vertical="center" shrinkToFit="1"/>
    </xf>
    <xf numFmtId="0" fontId="27" fillId="0" borderId="94" xfId="0" applyFont="1" applyBorder="1" applyAlignment="1">
      <alignment horizontal="center" vertical="center" shrinkToFit="1"/>
    </xf>
    <xf numFmtId="178" fontId="22" fillId="0" borderId="51" xfId="1" applyNumberFormat="1" applyFont="1" applyFill="1" applyBorder="1" applyAlignment="1">
      <alignment horizontal="center" vertical="center" shrinkToFit="1"/>
    </xf>
    <xf numFmtId="177" fontId="10" fillId="0" borderId="105" xfId="0" applyNumberFormat="1" applyFont="1" applyBorder="1" applyAlignment="1">
      <alignment horizontal="center" vertical="center"/>
    </xf>
    <xf numFmtId="0" fontId="3" fillId="0" borderId="2" xfId="0" applyFont="1" applyBorder="1">
      <alignment vertical="center"/>
    </xf>
    <xf numFmtId="0" fontId="5" fillId="0" borderId="0" xfId="0" applyFont="1" applyAlignment="1">
      <alignment horizontal="left" vertical="center" wrapText="1"/>
    </xf>
    <xf numFmtId="0" fontId="0" fillId="0" borderId="0" xfId="0" applyAlignment="1">
      <alignment horizontal="left" vertical="center" wrapText="1"/>
    </xf>
    <xf numFmtId="177" fontId="10" fillId="0" borderId="108" xfId="0" applyNumberFormat="1" applyFont="1" applyBorder="1" applyAlignment="1">
      <alignment horizontal="center" vertical="center"/>
    </xf>
    <xf numFmtId="0" fontId="4" fillId="0" borderId="109" xfId="0" applyFont="1" applyBorder="1">
      <alignment vertical="center"/>
    </xf>
    <xf numFmtId="0" fontId="22" fillId="0" borderId="67" xfId="0" applyFont="1" applyBorder="1">
      <alignment vertical="center"/>
    </xf>
    <xf numFmtId="0" fontId="18" fillId="0" borderId="67" xfId="0" applyFont="1" applyBorder="1">
      <alignment vertical="center"/>
    </xf>
    <xf numFmtId="0" fontId="4" fillId="0" borderId="64" xfId="0" applyFont="1" applyBorder="1">
      <alignment vertical="center"/>
    </xf>
    <xf numFmtId="38" fontId="27" fillId="0" borderId="69" xfId="1" applyFont="1" applyBorder="1" applyAlignment="1">
      <alignment horizontal="center" vertical="center" shrinkToFit="1"/>
    </xf>
    <xf numFmtId="38" fontId="22" fillId="0" borderId="67" xfId="1" applyFont="1" applyFill="1" applyBorder="1" applyAlignment="1">
      <alignment horizontal="center" vertical="center" shrinkToFit="1"/>
    </xf>
    <xf numFmtId="38" fontId="27" fillId="0" borderId="67" xfId="1" applyFont="1" applyBorder="1" applyAlignment="1">
      <alignment horizontal="center" vertical="center" shrinkToFit="1"/>
    </xf>
    <xf numFmtId="38" fontId="22" fillId="0" borderId="64" xfId="1" applyFont="1" applyFill="1" applyBorder="1" applyAlignment="1">
      <alignment horizontal="center" vertical="center" shrinkToFit="1"/>
    </xf>
    <xf numFmtId="177" fontId="10" fillId="0" borderId="66" xfId="0" applyNumberFormat="1" applyFont="1" applyBorder="1" applyAlignment="1">
      <alignment horizontal="center" vertical="center"/>
    </xf>
    <xf numFmtId="0" fontId="4" fillId="0" borderId="98" xfId="0" applyFont="1" applyBorder="1">
      <alignment vertical="center"/>
    </xf>
    <xf numFmtId="0" fontId="22" fillId="0" borderId="99" xfId="0" applyFont="1" applyBorder="1">
      <alignment vertical="center"/>
    </xf>
    <xf numFmtId="0" fontId="18" fillId="0" borderId="99" xfId="0" applyFont="1" applyBorder="1">
      <alignment vertical="center"/>
    </xf>
    <xf numFmtId="0" fontId="4" fillId="0" borderId="49" xfId="0" applyFont="1" applyBorder="1">
      <alignment vertical="center"/>
    </xf>
    <xf numFmtId="177" fontId="10" fillId="0" borderId="107" xfId="0" applyNumberFormat="1" applyFont="1" applyBorder="1" applyAlignment="1">
      <alignment horizontal="center" vertical="center"/>
    </xf>
    <xf numFmtId="38" fontId="6" fillId="0" borderId="29" xfId="1" applyFont="1" applyFill="1" applyBorder="1" applyAlignment="1">
      <alignment horizontal="right" vertical="center"/>
    </xf>
    <xf numFmtId="176" fontId="6" fillId="5" borderId="29" xfId="0" applyNumberFormat="1" applyFont="1" applyFill="1" applyBorder="1" applyAlignment="1">
      <alignment horizontal="right" vertical="center"/>
    </xf>
    <xf numFmtId="176" fontId="12" fillId="5" borderId="30" xfId="0" applyNumberFormat="1" applyFont="1" applyFill="1" applyBorder="1" applyAlignment="1">
      <alignment horizontal="right" vertical="center"/>
    </xf>
    <xf numFmtId="176" fontId="6" fillId="5" borderId="28" xfId="0" applyNumberFormat="1" applyFont="1" applyFill="1" applyBorder="1" applyAlignment="1">
      <alignment horizontal="right" vertical="center"/>
    </xf>
    <xf numFmtId="38" fontId="6" fillId="0" borderId="27" xfId="1" applyFont="1" applyFill="1" applyBorder="1" applyAlignment="1">
      <alignment horizontal="right" vertical="center"/>
    </xf>
    <xf numFmtId="176" fontId="6" fillId="5" borderId="26" xfId="0" applyNumberFormat="1" applyFont="1" applyFill="1" applyBorder="1" applyAlignment="1">
      <alignment horizontal="right" vertical="center"/>
    </xf>
    <xf numFmtId="176" fontId="12" fillId="5" borderId="4" xfId="0" applyNumberFormat="1" applyFont="1" applyFill="1" applyBorder="1" applyAlignment="1">
      <alignment horizontal="right" vertical="center"/>
    </xf>
    <xf numFmtId="176" fontId="6" fillId="5" borderId="6" xfId="0" applyNumberFormat="1" applyFont="1" applyFill="1" applyBorder="1" applyAlignment="1">
      <alignment horizontal="right" vertical="center"/>
    </xf>
    <xf numFmtId="38" fontId="6" fillId="0" borderId="0" xfId="1" applyFont="1" applyFill="1" applyBorder="1">
      <alignment vertical="center"/>
    </xf>
    <xf numFmtId="176" fontId="0" fillId="17" borderId="29" xfId="0" applyNumberFormat="1" applyFill="1" applyBorder="1" applyAlignment="1">
      <alignment horizontal="center" vertical="center"/>
    </xf>
    <xf numFmtId="178" fontId="6" fillId="5" borderId="28" xfId="1" applyNumberFormat="1" applyFont="1" applyFill="1" applyBorder="1" applyAlignment="1">
      <alignment horizontal="right" vertical="center"/>
    </xf>
    <xf numFmtId="178" fontId="6" fillId="17" borderId="30" xfId="1" applyNumberFormat="1" applyFont="1" applyFill="1" applyBorder="1" applyAlignment="1">
      <alignment horizontal="right" vertical="center"/>
    </xf>
    <xf numFmtId="0" fontId="0" fillId="17" borderId="27" xfId="1" applyNumberFormat="1" applyFont="1" applyFill="1" applyBorder="1" applyAlignment="1">
      <alignment horizontal="center" vertical="center"/>
    </xf>
    <xf numFmtId="38" fontId="0" fillId="17" borderId="29" xfId="1" applyFont="1" applyFill="1" applyBorder="1" applyAlignment="1">
      <alignment horizontal="center" vertical="center"/>
    </xf>
    <xf numFmtId="176" fontId="6" fillId="13" borderId="29" xfId="0" applyNumberFormat="1" applyFont="1" applyFill="1" applyBorder="1">
      <alignment vertical="center"/>
    </xf>
    <xf numFmtId="176" fontId="6" fillId="22" borderId="28" xfId="0" applyNumberFormat="1" applyFont="1" applyFill="1" applyBorder="1">
      <alignment vertical="center"/>
    </xf>
    <xf numFmtId="176" fontId="6" fillId="6" borderId="29" xfId="0" applyNumberFormat="1" applyFont="1" applyFill="1" applyBorder="1">
      <alignment vertical="center"/>
    </xf>
    <xf numFmtId="178" fontId="6" fillId="15" borderId="28" xfId="1" applyNumberFormat="1" applyFont="1" applyFill="1" applyBorder="1">
      <alignment vertical="center"/>
    </xf>
    <xf numFmtId="176" fontId="6" fillId="6" borderId="28" xfId="0" applyNumberFormat="1" applyFont="1" applyFill="1" applyBorder="1">
      <alignment vertical="center"/>
    </xf>
    <xf numFmtId="0" fontId="6" fillId="6" borderId="0" xfId="0" applyFont="1" applyFill="1">
      <alignment vertical="center"/>
    </xf>
    <xf numFmtId="0" fontId="6" fillId="15" borderId="0" xfId="0" applyFont="1" applyFill="1">
      <alignment vertical="center"/>
    </xf>
    <xf numFmtId="0" fontId="6" fillId="22" borderId="0" xfId="0" applyFont="1" applyFill="1">
      <alignment vertical="center"/>
    </xf>
    <xf numFmtId="176" fontId="6" fillId="12" borderId="29" xfId="0" applyNumberFormat="1" applyFont="1" applyFill="1" applyBorder="1">
      <alignment vertical="center"/>
    </xf>
    <xf numFmtId="178" fontId="6" fillId="4" borderId="27" xfId="1" applyNumberFormat="1" applyFont="1" applyFill="1" applyBorder="1">
      <alignment vertical="center"/>
    </xf>
    <xf numFmtId="0" fontId="6" fillId="4" borderId="27" xfId="0" applyFont="1" applyFill="1" applyBorder="1" applyAlignment="1">
      <alignment horizontal="center" vertical="center"/>
    </xf>
    <xf numFmtId="0" fontId="6" fillId="4" borderId="27" xfId="0" applyFont="1" applyFill="1" applyBorder="1">
      <alignment vertical="center"/>
    </xf>
    <xf numFmtId="178" fontId="6" fillId="4" borderId="30" xfId="1" applyNumberFormat="1" applyFont="1" applyFill="1" applyBorder="1" applyAlignment="1">
      <alignment horizontal="right" vertical="center"/>
    </xf>
    <xf numFmtId="38" fontId="6" fillId="4" borderId="27" xfId="1" applyFont="1" applyFill="1" applyBorder="1" applyAlignment="1">
      <alignment horizontal="right" vertical="center"/>
    </xf>
    <xf numFmtId="38" fontId="6" fillId="4" borderId="27" xfId="1" applyFont="1" applyFill="1" applyBorder="1">
      <alignment vertical="center"/>
    </xf>
    <xf numFmtId="178" fontId="6" fillId="0" borderId="28" xfId="1" applyNumberFormat="1" applyFont="1" applyFill="1" applyBorder="1" applyAlignment="1">
      <alignment horizontal="right" vertical="center"/>
    </xf>
    <xf numFmtId="176" fontId="6" fillId="0" borderId="29" xfId="0" applyNumberFormat="1" applyFont="1" applyBorder="1" applyAlignment="1">
      <alignment horizontal="right" vertical="center"/>
    </xf>
    <xf numFmtId="176" fontId="12" fillId="0" borderId="30" xfId="0" applyNumberFormat="1" applyFont="1" applyBorder="1" applyAlignment="1">
      <alignment horizontal="right" vertical="center"/>
    </xf>
    <xf numFmtId="176" fontId="6" fillId="0" borderId="28" xfId="0" applyNumberFormat="1" applyFont="1" applyBorder="1" applyAlignment="1">
      <alignment horizontal="right" vertical="center"/>
    </xf>
    <xf numFmtId="176" fontId="6" fillId="0" borderId="6" xfId="0" applyNumberFormat="1" applyFont="1" applyBorder="1" applyAlignment="1">
      <alignment horizontal="right" vertical="center"/>
    </xf>
    <xf numFmtId="176" fontId="6" fillId="0" borderId="26" xfId="0" applyNumberFormat="1" applyFont="1" applyBorder="1" applyAlignment="1">
      <alignment horizontal="right" vertical="center"/>
    </xf>
    <xf numFmtId="176" fontId="12" fillId="0" borderId="4" xfId="0" applyNumberFormat="1" applyFont="1" applyBorder="1" applyAlignment="1">
      <alignment horizontal="right" vertical="center"/>
    </xf>
    <xf numFmtId="38" fontId="31" fillId="0" borderId="7" xfId="1" applyFont="1" applyBorder="1" applyAlignment="1">
      <alignment horizontal="center" vertical="center"/>
    </xf>
    <xf numFmtId="38" fontId="20" fillId="0" borderId="27" xfId="1" applyFont="1" applyBorder="1" applyAlignment="1">
      <alignment horizontal="center" vertical="center"/>
    </xf>
    <xf numFmtId="38" fontId="11" fillId="5" borderId="27" xfId="1" applyFont="1" applyFill="1" applyBorder="1" applyAlignment="1">
      <alignment horizontal="center" vertical="center" shrinkToFit="1"/>
    </xf>
    <xf numFmtId="178" fontId="11" fillId="0" borderId="110" xfId="1" applyNumberFormat="1" applyFont="1" applyBorder="1" applyAlignment="1">
      <alignment horizontal="center" vertical="center" shrinkToFit="1"/>
    </xf>
    <xf numFmtId="0" fontId="35" fillId="20" borderId="80" xfId="0" applyFont="1" applyFill="1" applyBorder="1" applyAlignment="1">
      <alignment horizontal="center" vertical="center" shrinkToFit="1"/>
    </xf>
    <xf numFmtId="0" fontId="35" fillId="20" borderId="68" xfId="0" applyFont="1" applyFill="1" applyBorder="1" applyAlignment="1">
      <alignment horizontal="center" vertical="center" shrinkToFit="1"/>
    </xf>
    <xf numFmtId="0" fontId="35" fillId="20" borderId="82" xfId="0" applyFont="1" applyFill="1" applyBorder="1" applyAlignment="1">
      <alignment horizontal="center" vertical="center" shrinkToFit="1"/>
    </xf>
    <xf numFmtId="0" fontId="35" fillId="20" borderId="83" xfId="0" applyFont="1" applyFill="1" applyBorder="1" applyAlignment="1">
      <alignment horizontal="center" vertical="center" shrinkToFit="1"/>
    </xf>
    <xf numFmtId="0" fontId="44" fillId="21" borderId="0" xfId="0" applyFont="1" applyFill="1" applyAlignment="1">
      <alignment horizontal="center" vertical="center" readingOrder="1"/>
    </xf>
    <xf numFmtId="0" fontId="44" fillId="21" borderId="0" xfId="0" applyFont="1" applyFill="1" applyAlignment="1">
      <alignment horizontal="center" vertical="center"/>
    </xf>
    <xf numFmtId="0" fontId="43" fillId="0" borderId="0" xfId="0" applyFont="1" applyAlignment="1">
      <alignment horizontal="left" vertical="center"/>
    </xf>
    <xf numFmtId="0" fontId="43" fillId="0" borderId="55" xfId="0" applyFont="1" applyBorder="1" applyAlignment="1">
      <alignment horizontal="left" vertical="center"/>
    </xf>
    <xf numFmtId="0" fontId="13" fillId="0" borderId="0" xfId="0" applyFont="1" applyAlignment="1">
      <alignment horizontal="center" vertical="center" wrapText="1"/>
    </xf>
    <xf numFmtId="0" fontId="12" fillId="0" borderId="0" xfId="0" applyFont="1" applyAlignment="1">
      <alignment horizontal="left" vertical="center" wrapText="1" shrinkToFit="1"/>
    </xf>
    <xf numFmtId="0" fontId="0" fillId="0" borderId="0" xfId="0" applyAlignment="1">
      <alignment horizontal="left" vertical="center" wrapText="1" shrinkToFit="1"/>
    </xf>
    <xf numFmtId="0" fontId="29" fillId="0" borderId="63" xfId="0" applyFont="1" applyBorder="1" applyAlignment="1">
      <alignment horizontal="left" vertical="center" shrinkToFit="1"/>
    </xf>
    <xf numFmtId="0" fontId="29" fillId="0" borderId="0" xfId="0" applyFont="1" applyAlignment="1">
      <alignment horizontal="left" vertical="center" shrinkToFit="1"/>
    </xf>
    <xf numFmtId="0" fontId="2" fillId="0" borderId="78"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15" xfId="0" applyFont="1" applyBorder="1" applyAlignment="1">
      <alignment horizontal="center" vertical="center" wrapText="1"/>
    </xf>
    <xf numFmtId="0" fontId="3" fillId="0" borderId="16" xfId="0" applyFont="1" applyBorder="1" applyAlignment="1">
      <alignment horizontal="center" vertical="center" wrapText="1"/>
    </xf>
    <xf numFmtId="38" fontId="3" fillId="0" borderId="40" xfId="1" applyFont="1" applyBorder="1" applyAlignment="1">
      <alignment horizontal="center" vertical="center" wrapText="1"/>
    </xf>
    <xf numFmtId="38" fontId="3" fillId="0" borderId="41" xfId="1" applyFont="1" applyBorder="1" applyAlignment="1">
      <alignment horizontal="center" vertical="center"/>
    </xf>
    <xf numFmtId="0" fontId="5" fillId="7" borderId="0" xfId="0" applyFont="1" applyFill="1" applyAlignment="1">
      <alignment horizontal="center" vertical="center" wrapText="1"/>
    </xf>
    <xf numFmtId="0" fontId="6" fillId="7" borderId="0" xfId="0" applyFont="1" applyFill="1" applyAlignment="1">
      <alignment horizontal="center" vertical="center"/>
    </xf>
    <xf numFmtId="0" fontId="5" fillId="0" borderId="29" xfId="0" applyFont="1" applyBorder="1" applyAlignment="1">
      <alignment horizontal="center" vertical="center" wrapText="1"/>
    </xf>
    <xf numFmtId="0" fontId="5" fillId="0" borderId="28" xfId="0" applyFont="1" applyBorder="1" applyAlignment="1">
      <alignment horizontal="center" vertical="center" wrapText="1"/>
    </xf>
    <xf numFmtId="0" fontId="2" fillId="0" borderId="26" xfId="0" applyFont="1" applyBorder="1" applyAlignment="1">
      <alignment horizontal="left" vertical="center"/>
    </xf>
    <xf numFmtId="0" fontId="2" fillId="0" borderId="6" xfId="0" applyFont="1" applyBorder="1" applyAlignment="1">
      <alignment horizontal="left" vertical="center"/>
    </xf>
    <xf numFmtId="0" fontId="2" fillId="0" borderId="30" xfId="0" applyFont="1" applyBorder="1" applyAlignment="1">
      <alignment horizontal="left" vertical="center"/>
    </xf>
    <xf numFmtId="0" fontId="5" fillId="0" borderId="27" xfId="0" applyFont="1" applyBorder="1" applyAlignment="1">
      <alignment horizontal="center" vertical="center" wrapText="1"/>
    </xf>
    <xf numFmtId="0" fontId="6" fillId="0" borderId="27" xfId="0" applyFont="1" applyBorder="1"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xf>
    <xf numFmtId="0" fontId="2" fillId="15" borderId="57" xfId="0" applyFont="1" applyFill="1" applyBorder="1" applyAlignment="1">
      <alignment horizontal="center" vertical="center" textRotation="255"/>
    </xf>
    <xf numFmtId="0" fontId="2" fillId="15" borderId="58" xfId="0" applyFont="1" applyFill="1" applyBorder="1" applyAlignment="1">
      <alignment horizontal="center" vertical="center" textRotation="255"/>
    </xf>
    <xf numFmtId="0" fontId="2" fillId="15" borderId="59" xfId="0" applyFont="1" applyFill="1" applyBorder="1" applyAlignment="1">
      <alignment horizontal="center" vertical="center" textRotation="255"/>
    </xf>
    <xf numFmtId="0" fontId="2" fillId="0" borderId="9" xfId="0" applyFont="1" applyBorder="1" applyAlignment="1">
      <alignment horizontal="left" vertical="center"/>
    </xf>
    <xf numFmtId="0" fontId="6" fillId="6" borderId="29" xfId="0" applyFont="1" applyFill="1" applyBorder="1" applyAlignment="1">
      <alignment horizontal="center" vertical="center" wrapText="1"/>
    </xf>
    <xf numFmtId="0" fontId="6" fillId="6" borderId="28"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5" fillId="7" borderId="28" xfId="0" applyFont="1" applyFill="1" applyBorder="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center" vertical="center"/>
    </xf>
    <xf numFmtId="38" fontId="3" fillId="0" borderId="86" xfId="1" applyFont="1" applyBorder="1" applyAlignment="1">
      <alignment horizontal="center" vertical="center" wrapText="1"/>
    </xf>
    <xf numFmtId="0" fontId="5" fillId="7" borderId="27" xfId="0" applyFont="1" applyFill="1" applyBorder="1" applyAlignment="1">
      <alignment horizontal="center" vertical="center" wrapText="1"/>
    </xf>
    <xf numFmtId="0" fontId="6" fillId="7" borderId="27" xfId="0" applyFont="1" applyFill="1" applyBorder="1" applyAlignment="1">
      <alignment horizontal="center" vertical="center"/>
    </xf>
    <xf numFmtId="0" fontId="11" fillId="0" borderId="26" xfId="0" applyFont="1" applyBorder="1" applyAlignment="1">
      <alignment horizontal="left" vertical="center"/>
    </xf>
    <xf numFmtId="0" fontId="11" fillId="0" borderId="6" xfId="0" applyFont="1" applyBorder="1" applyAlignment="1">
      <alignment horizontal="left" vertical="center"/>
    </xf>
    <xf numFmtId="0" fontId="11" fillId="0" borderId="9" xfId="0" applyFont="1" applyBorder="1" applyAlignment="1">
      <alignment horizontal="left" vertical="center"/>
    </xf>
    <xf numFmtId="0" fontId="5" fillId="0" borderId="26" xfId="0" applyFont="1" applyBorder="1" applyAlignment="1">
      <alignment horizontal="left" vertical="center"/>
    </xf>
    <xf numFmtId="0" fontId="5" fillId="0" borderId="6" xfId="0" applyFont="1" applyBorder="1" applyAlignment="1">
      <alignment horizontal="left" vertical="center"/>
    </xf>
    <xf numFmtId="0" fontId="6" fillId="11" borderId="27" xfId="0" applyFont="1" applyFill="1" applyBorder="1" applyAlignment="1">
      <alignment horizontal="center" vertical="center" wrapText="1"/>
    </xf>
    <xf numFmtId="0" fontId="6" fillId="11" borderId="27" xfId="0" applyFont="1" applyFill="1" applyBorder="1" applyAlignment="1">
      <alignment horizontal="center" vertical="center"/>
    </xf>
    <xf numFmtId="0" fontId="6" fillId="8" borderId="27" xfId="0" applyFont="1" applyFill="1" applyBorder="1" applyAlignment="1">
      <alignment horizontal="center" vertical="center" wrapText="1"/>
    </xf>
    <xf numFmtId="0" fontId="6" fillId="8" borderId="27" xfId="0" applyFont="1" applyFill="1" applyBorder="1" applyAlignment="1">
      <alignment horizontal="center" vertical="center"/>
    </xf>
    <xf numFmtId="0" fontId="6" fillId="9" borderId="27" xfId="0" applyFont="1" applyFill="1" applyBorder="1" applyAlignment="1">
      <alignment horizontal="center" vertical="center" wrapText="1"/>
    </xf>
    <xf numFmtId="0" fontId="6" fillId="9" borderId="27" xfId="0" applyFont="1" applyFill="1" applyBorder="1" applyAlignment="1">
      <alignment horizontal="center" vertical="center"/>
    </xf>
    <xf numFmtId="0" fontId="6" fillId="3" borderId="27" xfId="0" applyFont="1" applyFill="1" applyBorder="1" applyAlignment="1">
      <alignment horizontal="center" vertical="center" wrapText="1"/>
    </xf>
    <xf numFmtId="0" fontId="6" fillId="3" borderId="27" xfId="0" applyFont="1" applyFill="1" applyBorder="1" applyAlignment="1">
      <alignment horizontal="center" vertical="center"/>
    </xf>
    <xf numFmtId="0" fontId="6" fillId="2" borderId="27" xfId="0" applyFont="1" applyFill="1" applyBorder="1" applyAlignment="1">
      <alignment horizontal="center" vertical="center" wrapText="1"/>
    </xf>
    <xf numFmtId="0" fontId="6" fillId="2" borderId="27" xfId="0" applyFont="1" applyFill="1" applyBorder="1" applyAlignment="1">
      <alignment horizontal="center" vertical="center"/>
    </xf>
    <xf numFmtId="0" fontId="6" fillId="12" borderId="27" xfId="0" applyFont="1" applyFill="1" applyBorder="1" applyAlignment="1">
      <alignment horizontal="center" vertical="center" wrapText="1"/>
    </xf>
    <xf numFmtId="0" fontId="6" fillId="12" borderId="27" xfId="0" applyFont="1" applyFill="1" applyBorder="1" applyAlignment="1">
      <alignment horizontal="center" vertical="center"/>
    </xf>
    <xf numFmtId="0" fontId="6" fillId="6" borderId="27" xfId="0" applyFont="1" applyFill="1" applyBorder="1" applyAlignment="1">
      <alignment horizontal="center" vertical="center" wrapText="1"/>
    </xf>
    <xf numFmtId="0" fontId="6" fillId="6" borderId="27" xfId="0" applyFont="1" applyFill="1" applyBorder="1" applyAlignment="1">
      <alignment horizontal="center" vertical="center"/>
    </xf>
    <xf numFmtId="0" fontId="6" fillId="10" borderId="27" xfId="0" applyFont="1" applyFill="1" applyBorder="1" applyAlignment="1">
      <alignment horizontal="center" vertical="center" wrapText="1"/>
    </xf>
    <xf numFmtId="0" fontId="6" fillId="10" borderId="27" xfId="0" applyFont="1" applyFill="1" applyBorder="1" applyAlignment="1">
      <alignment horizontal="center" vertical="center"/>
    </xf>
    <xf numFmtId="0" fontId="6" fillId="16" borderId="29" xfId="0" applyFont="1" applyFill="1" applyBorder="1" applyAlignment="1">
      <alignment horizontal="center" vertical="center" wrapText="1"/>
    </xf>
    <xf numFmtId="0" fontId="6" fillId="16" borderId="28" xfId="0" applyFont="1" applyFill="1" applyBorder="1" applyAlignment="1">
      <alignment horizontal="center" vertical="center" wrapText="1"/>
    </xf>
    <xf numFmtId="0" fontId="2" fillId="8" borderId="57" xfId="0" applyFont="1" applyFill="1" applyBorder="1" applyAlignment="1">
      <alignment horizontal="center" vertical="center" textRotation="255"/>
    </xf>
    <xf numFmtId="0" fontId="2" fillId="8" borderId="58" xfId="0" applyFont="1" applyFill="1" applyBorder="1" applyAlignment="1">
      <alignment horizontal="center" vertical="center" textRotation="255"/>
    </xf>
    <xf numFmtId="0" fontId="2" fillId="8" borderId="59" xfId="0" applyFont="1" applyFill="1" applyBorder="1" applyAlignment="1">
      <alignment horizontal="center" vertical="center" textRotation="255"/>
    </xf>
    <xf numFmtId="0" fontId="2" fillId="16" borderId="57" xfId="0" applyFont="1" applyFill="1" applyBorder="1" applyAlignment="1">
      <alignment horizontal="center" vertical="center" textRotation="255"/>
    </xf>
    <xf numFmtId="0" fontId="2" fillId="16" borderId="58" xfId="0" applyFont="1" applyFill="1" applyBorder="1" applyAlignment="1">
      <alignment horizontal="center" vertical="center" textRotation="255"/>
    </xf>
    <xf numFmtId="0" fontId="2" fillId="16" borderId="59" xfId="0" applyFont="1" applyFill="1" applyBorder="1" applyAlignment="1">
      <alignment horizontal="center" vertical="center" textRotation="255"/>
    </xf>
    <xf numFmtId="0" fontId="6" fillId="13" borderId="29" xfId="0" applyFont="1" applyFill="1" applyBorder="1" applyAlignment="1">
      <alignment horizontal="center" vertical="center"/>
    </xf>
    <xf numFmtId="0" fontId="6" fillId="13" borderId="28" xfId="0" applyFont="1" applyFill="1" applyBorder="1" applyAlignment="1">
      <alignment horizontal="center" vertical="center"/>
    </xf>
    <xf numFmtId="0" fontId="49" fillId="0" borderId="0" xfId="0" applyFont="1" applyAlignment="1">
      <alignment horizontal="left" vertical="center" wrapText="1" shrinkToFit="1"/>
    </xf>
    <xf numFmtId="0" fontId="6" fillId="0" borderId="0" xfId="0" applyFont="1" applyAlignment="1">
      <alignment horizontal="left" vertical="center"/>
    </xf>
    <xf numFmtId="0" fontId="0" fillId="17" borderId="27" xfId="0" applyFill="1" applyBorder="1" applyAlignment="1">
      <alignment horizontal="center" vertical="center"/>
    </xf>
    <xf numFmtId="0" fontId="5" fillId="5" borderId="10" xfId="0" applyFont="1" applyFill="1" applyBorder="1" applyAlignment="1">
      <alignment horizontal="left" vertical="center" wrapText="1"/>
    </xf>
    <xf numFmtId="0" fontId="5" fillId="5" borderId="9" xfId="0" applyFont="1" applyFill="1" applyBorder="1" applyAlignment="1">
      <alignment horizontal="left" vertical="center" wrapText="1"/>
    </xf>
    <xf numFmtId="0" fontId="5" fillId="5" borderId="8" xfId="0" applyFont="1" applyFill="1" applyBorder="1" applyAlignment="1">
      <alignment horizontal="left" vertical="center" wrapText="1"/>
    </xf>
    <xf numFmtId="0" fontId="5" fillId="5" borderId="79" xfId="0" applyFont="1" applyFill="1" applyBorder="1" applyAlignment="1">
      <alignment horizontal="left" vertical="center" wrapText="1"/>
    </xf>
    <xf numFmtId="0" fontId="5" fillId="5" borderId="0" xfId="0" applyFont="1" applyFill="1" applyAlignment="1">
      <alignment horizontal="left" vertical="center" wrapText="1"/>
    </xf>
    <xf numFmtId="0" fontId="5" fillId="5" borderId="55" xfId="0" applyFont="1" applyFill="1" applyBorder="1" applyAlignment="1">
      <alignment horizontal="left" vertical="center" wrapText="1"/>
    </xf>
    <xf numFmtId="0" fontId="5" fillId="5" borderId="26" xfId="0" applyFont="1" applyFill="1" applyBorder="1" applyAlignment="1">
      <alignment horizontal="left" vertical="center" wrapText="1"/>
    </xf>
    <xf numFmtId="0" fontId="5" fillId="5" borderId="4" xfId="0" applyFont="1" applyFill="1" applyBorder="1" applyAlignment="1">
      <alignment horizontal="left" vertical="center" wrapText="1"/>
    </xf>
    <xf numFmtId="0" fontId="5" fillId="5" borderId="6" xfId="0" applyFont="1" applyFill="1" applyBorder="1" applyAlignment="1">
      <alignment horizontal="left" vertical="center" wrapText="1"/>
    </xf>
    <xf numFmtId="0" fontId="0" fillId="0" borderId="4" xfId="0" applyBorder="1" applyAlignment="1">
      <alignment horizontal="left" vertical="center" shrinkToFit="1"/>
    </xf>
    <xf numFmtId="0" fontId="0" fillId="17" borderId="27" xfId="0" applyFill="1" applyBorder="1" applyAlignment="1">
      <alignment horizontal="left" vertical="center" shrinkToFit="1"/>
    </xf>
    <xf numFmtId="0" fontId="0" fillId="5" borderId="29" xfId="0" applyFill="1" applyBorder="1" applyAlignment="1">
      <alignment horizontal="right" vertical="center"/>
    </xf>
    <xf numFmtId="0" fontId="0" fillId="5" borderId="28" xfId="0" applyFill="1" applyBorder="1" applyAlignment="1">
      <alignment horizontal="right" vertical="center"/>
    </xf>
    <xf numFmtId="0" fontId="0" fillId="0" borderId="27" xfId="0" applyBorder="1" applyAlignment="1">
      <alignment horizontal="center" vertical="center"/>
    </xf>
    <xf numFmtId="0" fontId="0" fillId="0" borderId="0" xfId="0" applyAlignment="1">
      <alignment horizontal="right" vertical="center"/>
    </xf>
    <xf numFmtId="178" fontId="0" fillId="0" borderId="0" xfId="1" applyNumberFormat="1" applyFont="1" applyFill="1" applyBorder="1" applyAlignment="1">
      <alignment horizontal="right" vertical="center"/>
    </xf>
    <xf numFmtId="178" fontId="0" fillId="0" borderId="29" xfId="1" applyNumberFormat="1" applyFont="1" applyFill="1" applyBorder="1" applyAlignment="1">
      <alignment horizontal="right" vertical="center"/>
    </xf>
    <xf numFmtId="178" fontId="0" fillId="0" borderId="28" xfId="1" applyNumberFormat="1" applyFont="1" applyFill="1" applyBorder="1" applyAlignment="1">
      <alignment horizontal="right" vertical="center"/>
    </xf>
    <xf numFmtId="0" fontId="11" fillId="0" borderId="0" xfId="0" applyFont="1" applyAlignment="1">
      <alignment horizontal="left" vertical="top" wrapText="1"/>
    </xf>
    <xf numFmtId="0" fontId="11" fillId="0" borderId="0" xfId="0" applyFont="1" applyAlignment="1">
      <alignment vertical="top" wrapText="1"/>
    </xf>
    <xf numFmtId="0" fontId="0" fillId="0" borderId="0" xfId="0" applyAlignment="1">
      <alignment vertical="top" wrapText="1"/>
    </xf>
    <xf numFmtId="0" fontId="0" fillId="5" borderId="27" xfId="0" applyFill="1" applyBorder="1" applyAlignment="1">
      <alignment horizontal="right" vertical="center"/>
    </xf>
    <xf numFmtId="0" fontId="0" fillId="17" borderId="27" xfId="0" applyFill="1" applyBorder="1" applyAlignment="1">
      <alignment horizontal="left" vertical="center"/>
    </xf>
    <xf numFmtId="0" fontId="20" fillId="5" borderId="27" xfId="0" applyFont="1" applyFill="1" applyBorder="1" applyAlignment="1">
      <alignment horizontal="center" vertical="center" wrapText="1"/>
    </xf>
    <xf numFmtId="0" fontId="20" fillId="5" borderId="29" xfId="0" applyFont="1" applyFill="1" applyBorder="1" applyAlignment="1">
      <alignment horizontal="center" vertical="center" wrapText="1"/>
    </xf>
    <xf numFmtId="0" fontId="20" fillId="5" borderId="30" xfId="0" applyFont="1" applyFill="1" applyBorder="1" applyAlignment="1">
      <alignment horizontal="center" vertical="center" wrapText="1"/>
    </xf>
    <xf numFmtId="0" fontId="20" fillId="5" borderId="28" xfId="0" applyFont="1" applyFill="1" applyBorder="1" applyAlignment="1">
      <alignment horizontal="center" vertical="center" wrapText="1"/>
    </xf>
    <xf numFmtId="0" fontId="6" fillId="0" borderId="60" xfId="0" applyFont="1" applyBorder="1" applyAlignment="1">
      <alignment horizontal="center" vertical="center"/>
    </xf>
    <xf numFmtId="0" fontId="6" fillId="0" borderId="65" xfId="0" applyFont="1" applyBorder="1" applyAlignment="1">
      <alignment horizontal="center" vertical="center"/>
    </xf>
    <xf numFmtId="0" fontId="6" fillId="0" borderId="66" xfId="0" applyFont="1" applyBorder="1" applyAlignment="1">
      <alignment horizontal="center" vertical="center"/>
    </xf>
    <xf numFmtId="0" fontId="51" fillId="12" borderId="7" xfId="0" applyFont="1" applyFill="1" applyBorder="1" applyAlignment="1">
      <alignment horizontal="center" vertical="center" wrapText="1" shrinkToFit="1"/>
    </xf>
    <xf numFmtId="0" fontId="51" fillId="12" borderId="5" xfId="0" applyFont="1" applyFill="1" applyBorder="1" applyAlignment="1">
      <alignment horizontal="center" vertical="center" wrapText="1" shrinkToFit="1"/>
    </xf>
    <xf numFmtId="0" fontId="49" fillId="5" borderId="29" xfId="0" applyFont="1" applyFill="1" applyBorder="1" applyAlignment="1">
      <alignment horizontal="center" vertical="center" shrinkToFit="1"/>
    </xf>
    <xf numFmtId="0" fontId="49" fillId="5" borderId="30" xfId="0" applyFont="1" applyFill="1" applyBorder="1" applyAlignment="1">
      <alignment horizontal="center" vertical="center" shrinkToFit="1"/>
    </xf>
    <xf numFmtId="0" fontId="49" fillId="5" borderId="28" xfId="0" applyFont="1" applyFill="1" applyBorder="1" applyAlignment="1">
      <alignment horizontal="center" vertical="center" shrinkToFit="1"/>
    </xf>
    <xf numFmtId="0" fontId="31" fillId="0" borderId="7" xfId="0" applyFont="1" applyBorder="1" applyAlignment="1">
      <alignment horizontal="center" vertical="center" wrapText="1" shrinkToFit="1"/>
    </xf>
    <xf numFmtId="0" fontId="31" fillId="0" borderId="5" xfId="0" applyFont="1" applyBorder="1" applyAlignment="1">
      <alignment horizontal="center" vertical="center" wrapText="1" shrinkToFit="1"/>
    </xf>
    <xf numFmtId="178" fontId="49" fillId="0" borderId="7" xfId="1" applyNumberFormat="1" applyFont="1" applyBorder="1" applyAlignment="1">
      <alignment horizontal="center" vertical="center" shrinkToFit="1"/>
    </xf>
    <xf numFmtId="178" fontId="49" fillId="0" borderId="5" xfId="1" applyNumberFormat="1" applyFont="1" applyBorder="1" applyAlignment="1">
      <alignment horizontal="center" vertical="center" shrinkToFit="1"/>
    </xf>
    <xf numFmtId="178" fontId="31" fillId="0" borderId="7" xfId="1" applyNumberFormat="1" applyFont="1" applyBorder="1" applyAlignment="1">
      <alignment horizontal="center" vertical="center" wrapText="1" shrinkToFit="1"/>
    </xf>
    <xf numFmtId="178" fontId="31" fillId="0" borderId="5" xfId="1" applyNumberFormat="1" applyFont="1" applyBorder="1" applyAlignment="1">
      <alignment horizontal="center" vertical="center" wrapText="1" shrinkToFit="1"/>
    </xf>
    <xf numFmtId="0" fontId="49" fillId="17" borderId="29" xfId="0" applyFont="1" applyFill="1" applyBorder="1" applyAlignment="1">
      <alignment horizontal="center" vertical="center" shrinkToFit="1"/>
    </xf>
    <xf numFmtId="0" fontId="49" fillId="17" borderId="30" xfId="0" applyFont="1" applyFill="1" applyBorder="1" applyAlignment="1">
      <alignment horizontal="center" vertical="center" shrinkToFit="1"/>
    </xf>
    <xf numFmtId="0" fontId="49" fillId="17" borderId="28" xfId="0" applyFont="1" applyFill="1" applyBorder="1" applyAlignment="1">
      <alignment horizontal="center" vertical="center" shrinkToFit="1"/>
    </xf>
    <xf numFmtId="0" fontId="49" fillId="5" borderId="27" xfId="0" applyFont="1" applyFill="1" applyBorder="1" applyAlignment="1">
      <alignment horizontal="center" vertical="center" shrinkToFit="1"/>
    </xf>
    <xf numFmtId="0" fontId="31" fillId="0" borderId="7" xfId="0" applyFont="1" applyBorder="1" applyAlignment="1">
      <alignment horizontal="center" vertical="center" shrinkToFit="1"/>
    </xf>
    <xf numFmtId="0" fontId="31" fillId="0" borderId="5" xfId="0" applyFont="1" applyBorder="1" applyAlignment="1">
      <alignment horizontal="center" vertical="center" shrinkToFit="1"/>
    </xf>
    <xf numFmtId="0" fontId="31" fillId="5" borderId="27" xfId="0" applyFont="1" applyFill="1" applyBorder="1" applyAlignment="1">
      <alignment horizontal="center" vertical="center"/>
    </xf>
    <xf numFmtId="0" fontId="49" fillId="0" borderId="29" xfId="0" applyFont="1" applyBorder="1" applyAlignment="1">
      <alignment horizontal="center" vertical="center" shrinkToFit="1"/>
    </xf>
    <xf numFmtId="0" fontId="49" fillId="0" borderId="30" xfId="0" applyFont="1" applyBorder="1" applyAlignment="1">
      <alignment horizontal="center" vertical="center" shrinkToFit="1"/>
    </xf>
    <xf numFmtId="0" fontId="49" fillId="0" borderId="28" xfId="0" applyFont="1" applyBorder="1" applyAlignment="1">
      <alignment horizontal="center" vertical="center" shrinkToFit="1"/>
    </xf>
    <xf numFmtId="0" fontId="6" fillId="5" borderId="60" xfId="0" applyFont="1" applyFill="1" applyBorder="1" applyAlignment="1">
      <alignment horizontal="center" vertical="center"/>
    </xf>
    <xf numFmtId="0" fontId="6" fillId="5" borderId="65" xfId="0" applyFont="1" applyFill="1" applyBorder="1" applyAlignment="1">
      <alignment horizontal="center" vertical="center"/>
    </xf>
    <xf numFmtId="0" fontId="6" fillId="5" borderId="66" xfId="0" applyFont="1" applyFill="1" applyBorder="1" applyAlignment="1">
      <alignment horizontal="center" vertical="center"/>
    </xf>
    <xf numFmtId="0" fontId="31" fillId="17" borderId="29" xfId="0" applyFont="1" applyFill="1" applyBorder="1" applyAlignment="1">
      <alignment horizontal="center" vertical="center"/>
    </xf>
    <xf numFmtId="0" fontId="31" fillId="17" borderId="30" xfId="0" applyFont="1" applyFill="1" applyBorder="1" applyAlignment="1">
      <alignment horizontal="center" vertical="center"/>
    </xf>
    <xf numFmtId="0" fontId="31" fillId="17" borderId="28" xfId="0" applyFont="1" applyFill="1" applyBorder="1" applyAlignment="1">
      <alignment horizontal="center" vertical="center"/>
    </xf>
    <xf numFmtId="0" fontId="49" fillId="0" borderId="7" xfId="0" applyFont="1" applyBorder="1" applyAlignment="1">
      <alignment horizontal="center" vertical="center" shrinkToFit="1"/>
    </xf>
    <xf numFmtId="0" fontId="49" fillId="0" borderId="5" xfId="0" applyFont="1" applyBorder="1" applyAlignment="1">
      <alignment horizontal="center" vertical="center" shrinkToFit="1"/>
    </xf>
    <xf numFmtId="0" fontId="51" fillId="13" borderId="7" xfId="0" applyFont="1" applyFill="1" applyBorder="1" applyAlignment="1">
      <alignment horizontal="center" vertical="center" wrapText="1" shrinkToFit="1"/>
    </xf>
    <xf numFmtId="0" fontId="51" fillId="13" borderId="5" xfId="0" applyFont="1" applyFill="1" applyBorder="1" applyAlignment="1">
      <alignment horizontal="center" vertical="center" wrapText="1" shrinkToFit="1"/>
    </xf>
    <xf numFmtId="178" fontId="49" fillId="0" borderId="7" xfId="1" applyNumberFormat="1" applyFont="1" applyFill="1" applyBorder="1" applyAlignment="1">
      <alignment horizontal="center" vertical="center" shrinkToFit="1"/>
    </xf>
    <xf numFmtId="178" fontId="49" fillId="0" borderId="5" xfId="1" applyNumberFormat="1" applyFont="1" applyFill="1" applyBorder="1" applyAlignment="1">
      <alignment horizontal="center" vertical="center" shrinkToFit="1"/>
    </xf>
    <xf numFmtId="178" fontId="31" fillId="0" borderId="7" xfId="1" applyNumberFormat="1" applyFont="1" applyFill="1" applyBorder="1" applyAlignment="1">
      <alignment horizontal="center" vertical="center" wrapText="1" shrinkToFit="1"/>
    </xf>
    <xf numFmtId="178" fontId="31" fillId="0" borderId="5" xfId="1" applyNumberFormat="1" applyFont="1" applyFill="1" applyBorder="1" applyAlignment="1">
      <alignment horizontal="center" vertical="center" wrapText="1" shrinkToFit="1"/>
    </xf>
    <xf numFmtId="0" fontId="31" fillId="0" borderId="27" xfId="0" applyFont="1" applyBorder="1" applyAlignment="1">
      <alignment horizontal="center" vertical="center"/>
    </xf>
    <xf numFmtId="0" fontId="31" fillId="0" borderId="29" xfId="0" applyFont="1" applyBorder="1" applyAlignment="1">
      <alignment horizontal="center" vertical="center"/>
    </xf>
    <xf numFmtId="0" fontId="31" fillId="0" borderId="30" xfId="0" applyFont="1" applyBorder="1" applyAlignment="1">
      <alignment horizontal="center" vertical="center"/>
    </xf>
    <xf numFmtId="0" fontId="31" fillId="0" borderId="28" xfId="0" applyFont="1" applyBorder="1" applyAlignment="1">
      <alignment horizontal="center" vertical="center"/>
    </xf>
    <xf numFmtId="0" fontId="31" fillId="0" borderId="60" xfId="0" applyFont="1" applyBorder="1" applyAlignment="1">
      <alignment horizontal="center" vertical="center"/>
    </xf>
    <xf numFmtId="0" fontId="31" fillId="0" borderId="65" xfId="0" applyFont="1" applyBorder="1" applyAlignment="1">
      <alignment horizontal="center" vertical="center"/>
    </xf>
    <xf numFmtId="0" fontId="31" fillId="0" borderId="66" xfId="0" applyFont="1"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28" xfId="0" applyBorder="1" applyAlignment="1">
      <alignment horizontal="center" vertical="center"/>
    </xf>
    <xf numFmtId="0" fontId="0" fillId="17" borderId="29" xfId="0" applyFill="1" applyBorder="1" applyAlignment="1">
      <alignment horizontal="center" vertical="center"/>
    </xf>
    <xf numFmtId="0" fontId="0" fillId="17" borderId="30" xfId="0" applyFill="1" applyBorder="1" applyAlignment="1">
      <alignment horizontal="center" vertical="center"/>
    </xf>
    <xf numFmtId="0" fontId="0" fillId="17" borderId="28" xfId="0" applyFill="1" applyBorder="1" applyAlignment="1">
      <alignment horizontal="center" vertical="center"/>
    </xf>
    <xf numFmtId="0" fontId="0" fillId="0" borderId="79" xfId="0" applyBorder="1" applyAlignment="1">
      <alignment horizontal="center" vertical="center" textRotation="255"/>
    </xf>
    <xf numFmtId="0" fontId="0" fillId="0" borderId="0" xfId="0" applyAlignment="1">
      <alignment horizontal="center" vertical="center" textRotation="255"/>
    </xf>
    <xf numFmtId="0" fontId="0" fillId="0" borderId="55" xfId="0" applyBorder="1" applyAlignment="1">
      <alignment horizontal="center" vertical="center" textRotation="255"/>
    </xf>
    <xf numFmtId="0" fontId="0" fillId="0" borderId="26" xfId="0" applyBorder="1" applyAlignment="1">
      <alignment horizontal="center" vertical="center" textRotation="255"/>
    </xf>
    <xf numFmtId="0" fontId="0" fillId="0" borderId="4" xfId="0" applyBorder="1" applyAlignment="1">
      <alignment horizontal="center" vertical="center" textRotation="255"/>
    </xf>
    <xf numFmtId="0" fontId="0" fillId="0" borderId="6" xfId="0" applyBorder="1" applyAlignment="1">
      <alignment horizontal="center" vertical="center" textRotation="255"/>
    </xf>
    <xf numFmtId="179" fontId="30" fillId="14" borderId="4" xfId="0" applyNumberFormat="1" applyFont="1" applyFill="1" applyBorder="1" applyAlignment="1">
      <alignment horizontal="left" vertical="center" wrapText="1"/>
    </xf>
    <xf numFmtId="0" fontId="0" fillId="0" borderId="0" xfId="0" applyAlignment="1">
      <alignment horizontal="center" vertical="center"/>
    </xf>
    <xf numFmtId="0" fontId="13" fillId="0" borderId="0" xfId="0" applyFont="1" applyAlignment="1">
      <alignment horizontal="left" vertical="center" wrapText="1"/>
    </xf>
  </cellXfs>
  <cellStyles count="2">
    <cellStyle name="桁区切り" xfId="1" builtinId="6"/>
    <cellStyle name="標準" xfId="0" builtinId="0"/>
  </cellStyles>
  <dxfs count="122">
    <dxf>
      <fill>
        <patternFill>
          <bgColor theme="0" tint="-0.24994659260841701"/>
        </patternFill>
      </fill>
    </dxf>
    <dxf>
      <fill>
        <patternFill>
          <bgColor theme="0" tint="-0.14996795556505021"/>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4.9989318521683403E-2"/>
        </patternFill>
      </fill>
    </dxf>
    <dxf>
      <fill>
        <patternFill>
          <bgColor theme="0" tint="-0.24994659260841701"/>
        </patternFill>
      </fill>
    </dxf>
    <dxf>
      <fill>
        <patternFill>
          <bgColor theme="0" tint="-0.14996795556505021"/>
        </patternFill>
      </fill>
    </dxf>
    <dxf>
      <font>
        <color auto="1"/>
      </font>
      <fill>
        <patternFill>
          <bgColor theme="4" tint="0.39994506668294322"/>
        </patternFill>
      </fill>
    </dxf>
    <dxf>
      <font>
        <color auto="1"/>
      </font>
      <fill>
        <patternFill>
          <bgColor theme="5" tint="0.59996337778862885"/>
        </patternFill>
      </fill>
    </dxf>
    <dxf>
      <font>
        <color auto="1"/>
      </font>
      <fill>
        <patternFill>
          <bgColor theme="5" tint="0.59996337778862885"/>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5" tint="0.59996337778862885"/>
        </patternFill>
      </fill>
    </dxf>
    <dxf>
      <font>
        <color auto="1"/>
      </font>
      <fill>
        <patternFill>
          <bgColor theme="4" tint="0.39994506668294322"/>
        </patternFill>
      </fill>
    </dxf>
    <dxf>
      <font>
        <color auto="1"/>
      </font>
      <fill>
        <patternFill>
          <bgColor theme="5" tint="0.59996337778862885"/>
        </patternFill>
      </fill>
    </dxf>
    <dxf>
      <font>
        <color theme="0"/>
      </font>
    </dxf>
    <dxf>
      <font>
        <color theme="0"/>
      </font>
    </dxf>
    <dxf>
      <font>
        <color auto="1"/>
      </font>
      <fill>
        <patternFill>
          <bgColor theme="5" tint="0.59996337778862885"/>
        </patternFill>
      </fill>
    </dxf>
    <dxf>
      <font>
        <color auto="1"/>
      </font>
      <fill>
        <patternFill>
          <bgColor theme="4" tint="0.39994506668294322"/>
        </patternFill>
      </fill>
    </dxf>
    <dxf>
      <font>
        <color auto="1"/>
      </font>
      <fill>
        <patternFill>
          <bgColor theme="5" tint="0.59996337778862885"/>
        </patternFill>
      </fill>
    </dxf>
    <dxf>
      <font>
        <color auto="1"/>
      </font>
      <fill>
        <patternFill>
          <bgColor theme="4" tint="0.39994506668294322"/>
        </patternFill>
      </fill>
    </dxf>
    <dxf>
      <font>
        <color theme="0"/>
      </font>
    </dxf>
    <dxf>
      <font>
        <color auto="1"/>
      </font>
      <fill>
        <patternFill>
          <bgColor theme="4" tint="0.39994506668294322"/>
        </patternFill>
      </fill>
    </dxf>
    <dxf>
      <font>
        <color auto="1"/>
      </font>
      <fill>
        <patternFill>
          <bgColor theme="5" tint="0.59996337778862885"/>
        </patternFill>
      </fill>
    </dxf>
    <dxf>
      <font>
        <color auto="1"/>
      </font>
      <fill>
        <patternFill>
          <bgColor theme="5" tint="0.59996337778862885"/>
        </patternFill>
      </fill>
    </dxf>
    <dxf>
      <font>
        <color auto="1"/>
      </font>
      <fill>
        <patternFill>
          <bgColor theme="4" tint="0.39994506668294322"/>
        </patternFill>
      </fill>
    </dxf>
    <dxf>
      <font>
        <color theme="0"/>
      </font>
    </dxf>
    <dxf>
      <font>
        <color auto="1"/>
      </font>
      <fill>
        <patternFill>
          <bgColor theme="4" tint="0.39994506668294322"/>
        </patternFill>
      </fill>
    </dxf>
    <dxf>
      <font>
        <color auto="1"/>
      </font>
      <fill>
        <patternFill>
          <bgColor theme="5" tint="0.59996337778862885"/>
        </patternFill>
      </fill>
    </dxf>
    <dxf>
      <fill>
        <patternFill>
          <bgColor theme="0" tint="-4.9989318521683403E-2"/>
        </patternFill>
      </fill>
    </dxf>
    <dxf>
      <fill>
        <patternFill>
          <bgColor theme="0" tint="-0.24994659260841701"/>
        </patternFill>
      </fill>
    </dxf>
    <dxf>
      <fill>
        <patternFill>
          <bgColor theme="0" tint="-0.14996795556505021"/>
        </patternFill>
      </fill>
    </dxf>
    <dxf>
      <fill>
        <patternFill>
          <bgColor theme="0" tint="-4.9989318521683403E-2"/>
        </patternFill>
      </fill>
    </dxf>
    <dxf>
      <fill>
        <patternFill>
          <bgColor theme="0" tint="-0.24994659260841701"/>
        </patternFill>
      </fill>
    </dxf>
    <dxf>
      <fill>
        <patternFill>
          <bgColor theme="0" tint="-4.9989318521683403E-2"/>
        </patternFill>
      </fill>
    </dxf>
    <dxf>
      <fill>
        <patternFill>
          <bgColor theme="0" tint="-0.24994659260841701"/>
        </patternFill>
      </fill>
    </dxf>
    <dxf>
      <fill>
        <patternFill>
          <bgColor theme="0" tint="-0.14996795556505021"/>
        </patternFill>
      </fill>
    </dxf>
    <dxf>
      <fill>
        <patternFill>
          <bgColor theme="0" tint="-4.9989318521683403E-2"/>
        </patternFill>
      </fill>
    </dxf>
    <dxf>
      <fill>
        <patternFill>
          <bgColor theme="0" tint="-0.14996795556505021"/>
        </patternFill>
      </fill>
    </dxf>
    <dxf>
      <font>
        <color auto="1"/>
      </font>
      <fill>
        <patternFill>
          <bgColor theme="4" tint="0.39994506668294322"/>
        </patternFill>
      </fill>
    </dxf>
    <dxf>
      <font>
        <color auto="1"/>
      </font>
      <fill>
        <patternFill>
          <bgColor theme="5" tint="0.59996337778862885"/>
        </patternFill>
      </fill>
    </dxf>
    <dxf>
      <font>
        <color theme="0"/>
      </font>
    </dxf>
    <dxf>
      <font>
        <color auto="1"/>
      </font>
      <fill>
        <patternFill>
          <bgColor theme="4" tint="0.39994506668294322"/>
        </patternFill>
      </fill>
    </dxf>
    <dxf>
      <font>
        <color auto="1"/>
      </font>
      <fill>
        <patternFill>
          <bgColor theme="5" tint="0.59996337778862885"/>
        </patternFill>
      </fill>
    </dxf>
    <dxf>
      <fill>
        <patternFill>
          <bgColor theme="7" tint="0.59996337778862885"/>
        </patternFill>
      </fill>
    </dxf>
    <dxf>
      <fill>
        <patternFill>
          <bgColor theme="9" tint="-0.24994659260841701"/>
        </patternFill>
      </fill>
    </dxf>
    <dxf>
      <fill>
        <patternFill>
          <bgColor theme="0" tint="-0.34998626667073579"/>
        </patternFill>
      </fill>
    </dxf>
    <dxf>
      <fill>
        <patternFill>
          <bgColor theme="9" tint="0.39994506668294322"/>
        </patternFill>
      </fill>
    </dxf>
    <dxf>
      <fill>
        <patternFill>
          <bgColor theme="6" tint="0.59996337778862885"/>
        </patternFill>
      </fill>
    </dxf>
    <dxf>
      <fill>
        <patternFill>
          <bgColor rgb="FF92D050"/>
        </patternFill>
      </fill>
    </dxf>
    <dxf>
      <fill>
        <patternFill>
          <bgColor theme="0" tint="-0.14996795556505021"/>
        </patternFill>
      </fill>
    </dxf>
    <dxf>
      <font>
        <b/>
        <i val="0"/>
        <color theme="0"/>
      </font>
      <fill>
        <patternFill>
          <bgColor theme="5" tint="-0.24994659260841701"/>
        </patternFill>
      </fill>
    </dxf>
    <dxf>
      <fill>
        <patternFill>
          <bgColor theme="3" tint="0.79998168889431442"/>
        </patternFill>
      </fill>
    </dxf>
    <dxf>
      <font>
        <b/>
        <i val="0"/>
        <color theme="0"/>
      </font>
      <fill>
        <patternFill>
          <bgColor rgb="FF0070C0"/>
        </patternFill>
      </fill>
    </dxf>
    <dxf>
      <font>
        <b/>
        <i val="0"/>
        <color theme="0"/>
      </font>
      <fill>
        <patternFill>
          <bgColor rgb="FF7030A0"/>
        </patternFill>
      </fill>
    </dxf>
    <dxf>
      <fill>
        <patternFill>
          <bgColor theme="5" tint="0.59996337778862885"/>
        </patternFill>
      </fill>
    </dxf>
    <dxf>
      <fill>
        <patternFill>
          <bgColor theme="0" tint="-0.34998626667073579"/>
        </patternFill>
      </fill>
    </dxf>
    <dxf>
      <fill>
        <patternFill>
          <bgColor theme="0" tint="-0.24994659260841701"/>
        </patternFill>
      </fill>
    </dxf>
    <dxf>
      <fill>
        <patternFill>
          <bgColor theme="0" tint="-0.14996795556505021"/>
        </patternFill>
      </fill>
    </dxf>
    <dxf>
      <fill>
        <patternFill>
          <bgColor theme="0" tint="-0.34998626667073579"/>
        </patternFill>
      </fill>
    </dxf>
    <dxf>
      <fill>
        <patternFill>
          <bgColor theme="0" tint="-0.24994659260841701"/>
        </patternFill>
      </fill>
    </dxf>
    <dxf>
      <fill>
        <patternFill>
          <bgColor theme="0" tint="-0.14996795556505021"/>
        </patternFill>
      </fill>
    </dxf>
    <dxf>
      <fill>
        <patternFill>
          <bgColor theme="0" tint="-0.34998626667073579"/>
        </patternFill>
      </fill>
    </dxf>
    <dxf>
      <fill>
        <patternFill>
          <bgColor theme="0" tint="-0.24994659260841701"/>
        </patternFill>
      </fill>
    </dxf>
    <dxf>
      <fill>
        <patternFill>
          <bgColor theme="0" tint="-0.14996795556505021"/>
        </patternFill>
      </fill>
    </dxf>
    <dxf>
      <fill>
        <patternFill>
          <bgColor theme="0" tint="-0.14996795556505021"/>
        </patternFill>
      </fill>
    </dxf>
    <dxf>
      <font>
        <color auto="1"/>
      </font>
      <fill>
        <patternFill>
          <bgColor theme="5" tint="0.59996337778862885"/>
        </patternFill>
      </fill>
    </dxf>
    <dxf>
      <font>
        <color auto="1"/>
      </font>
      <fill>
        <patternFill>
          <bgColor theme="4" tint="0.39994506668294322"/>
        </patternFill>
      </fill>
    </dxf>
    <dxf>
      <fill>
        <patternFill>
          <bgColor theme="5" tint="-0.24994659260841701"/>
        </patternFill>
      </fill>
    </dxf>
    <dxf>
      <fill>
        <patternFill>
          <bgColor rgb="FF92D050"/>
        </patternFill>
      </fill>
    </dxf>
    <dxf>
      <fill>
        <patternFill>
          <bgColor theme="3" tint="0.59996337778862885"/>
        </patternFill>
      </fill>
    </dxf>
    <dxf>
      <fill>
        <patternFill>
          <bgColor rgb="FF0070C0"/>
        </patternFill>
      </fill>
    </dxf>
    <dxf>
      <fill>
        <patternFill>
          <bgColor theme="0" tint="-0.34998626667073579"/>
        </patternFill>
      </fill>
    </dxf>
    <dxf>
      <fill>
        <patternFill>
          <bgColor theme="9" tint="0.39994506668294322"/>
        </patternFill>
      </fill>
    </dxf>
    <dxf>
      <fill>
        <patternFill>
          <bgColor theme="9" tint="-0.24994659260841701"/>
        </patternFill>
      </fill>
    </dxf>
    <dxf>
      <fill>
        <patternFill>
          <bgColor theme="6" tint="0.59996337778862885"/>
        </patternFill>
      </fill>
    </dxf>
    <dxf>
      <fill>
        <patternFill>
          <bgColor theme="9" tint="0.39994506668294322"/>
        </patternFill>
      </fill>
    </dxf>
    <dxf>
      <fill>
        <patternFill>
          <bgColor theme="9" tint="-0.24994659260841701"/>
        </patternFill>
      </fill>
    </dxf>
    <dxf>
      <fill>
        <patternFill>
          <bgColor theme="6" tint="0.59996337778862885"/>
        </patternFill>
      </fill>
    </dxf>
    <dxf>
      <fill>
        <patternFill>
          <bgColor rgb="FF92D050"/>
        </patternFill>
      </fill>
    </dxf>
    <dxf>
      <font>
        <b/>
        <i val="0"/>
        <color theme="0"/>
      </font>
      <fill>
        <patternFill>
          <bgColor theme="5" tint="-0.24994659260841701"/>
        </patternFill>
      </fill>
    </dxf>
    <dxf>
      <fill>
        <patternFill>
          <bgColor theme="3" tint="0.79998168889431442"/>
        </patternFill>
      </fill>
    </dxf>
    <dxf>
      <font>
        <b/>
        <i val="0"/>
        <color theme="0"/>
      </font>
      <fill>
        <patternFill>
          <bgColor rgb="FF0070C0"/>
        </patternFill>
      </fill>
    </dxf>
    <dxf>
      <fill>
        <patternFill>
          <bgColor theme="0" tint="-0.14996795556505021"/>
        </patternFill>
      </fill>
    </dxf>
    <dxf>
      <fill>
        <patternFill>
          <bgColor theme="0" tint="-0.34998626667073579"/>
        </patternFill>
      </fill>
    </dxf>
    <dxf>
      <fill>
        <patternFill>
          <bgColor theme="3" tint="0.59996337778862885"/>
        </patternFill>
      </fill>
    </dxf>
    <dxf>
      <fill>
        <patternFill>
          <bgColor rgb="FF0070C0"/>
        </patternFill>
      </fill>
    </dxf>
    <dxf>
      <fill>
        <patternFill>
          <bgColor rgb="FF92D050"/>
        </patternFill>
      </fill>
    </dxf>
    <dxf>
      <fill>
        <patternFill>
          <bgColor theme="6" tint="0.59996337778862885"/>
        </patternFill>
      </fill>
    </dxf>
    <dxf>
      <fill>
        <patternFill>
          <bgColor theme="9" tint="-0.24994659260841701"/>
        </patternFill>
      </fill>
    </dxf>
    <dxf>
      <fill>
        <patternFill>
          <bgColor theme="0" tint="-0.34998626667073579"/>
        </patternFill>
      </fill>
    </dxf>
    <dxf>
      <fill>
        <patternFill>
          <bgColor theme="9" tint="0.39994506668294322"/>
        </patternFill>
      </fill>
    </dxf>
    <dxf>
      <fill>
        <patternFill>
          <bgColor theme="5" tint="-0.24994659260841701"/>
        </patternFill>
      </fill>
    </dxf>
    <dxf>
      <fill>
        <patternFill>
          <bgColor theme="0" tint="-0.14996795556505021"/>
        </patternFill>
      </fill>
    </dxf>
    <dxf>
      <fill>
        <patternFill>
          <bgColor rgb="FF92D050"/>
        </patternFill>
      </fill>
    </dxf>
    <dxf>
      <font>
        <b/>
        <i val="0"/>
        <color theme="0"/>
      </font>
      <fill>
        <patternFill>
          <bgColor theme="5" tint="-0.24994659260841701"/>
        </patternFill>
      </fill>
    </dxf>
    <dxf>
      <fill>
        <patternFill>
          <bgColor theme="3" tint="0.79998168889431442"/>
        </patternFill>
      </fill>
    </dxf>
    <dxf>
      <font>
        <b/>
        <i val="0"/>
        <color theme="0"/>
      </font>
      <fill>
        <patternFill>
          <bgColor rgb="FF0070C0"/>
        </patternFill>
      </fill>
    </dxf>
    <dxf>
      <fill>
        <patternFill>
          <bgColor theme="0" tint="-0.34998626667073579"/>
        </patternFill>
      </fill>
    </dxf>
    <dxf>
      <fill>
        <patternFill>
          <bgColor theme="0" tint="-0.14996795556505021"/>
        </patternFill>
      </fill>
    </dxf>
    <dxf>
      <fill>
        <patternFill>
          <bgColor theme="9" tint="0.39994506668294322"/>
        </patternFill>
      </fill>
    </dxf>
    <dxf>
      <fill>
        <patternFill>
          <bgColor theme="9" tint="-0.24994659260841701"/>
        </patternFill>
      </fill>
    </dxf>
    <dxf>
      <fill>
        <patternFill>
          <bgColor theme="6" tint="0.59996337778862885"/>
        </patternFill>
      </fill>
    </dxf>
    <dxf>
      <fill>
        <patternFill>
          <bgColor theme="3" tint="0.59996337778862885"/>
        </patternFill>
      </fill>
    </dxf>
    <dxf>
      <fill>
        <patternFill>
          <bgColor theme="5" tint="-0.24994659260841701"/>
        </patternFill>
      </fill>
    </dxf>
    <dxf>
      <fill>
        <patternFill>
          <bgColor rgb="FF92D050"/>
        </patternFill>
      </fill>
    </dxf>
    <dxf>
      <fill>
        <patternFill>
          <bgColor theme="6" tint="0.59996337778862885"/>
        </patternFill>
      </fill>
    </dxf>
    <dxf>
      <fill>
        <patternFill>
          <bgColor theme="0" tint="-0.34998626667073579"/>
        </patternFill>
      </fill>
    </dxf>
    <dxf>
      <fill>
        <patternFill>
          <bgColor theme="9" tint="0.39994506668294322"/>
        </patternFill>
      </fill>
    </dxf>
    <dxf>
      <fill>
        <patternFill>
          <bgColor rgb="FF0070C0"/>
        </patternFill>
      </fill>
    </dxf>
    <dxf>
      <fill>
        <patternFill>
          <bgColor theme="9" tint="-0.24994659260841701"/>
        </patternFill>
      </fill>
    </dxf>
    <dxf>
      <fill>
        <patternFill>
          <bgColor theme="0" tint="-0.34998626667073579"/>
        </patternFill>
      </fill>
    </dxf>
    <dxf>
      <fill>
        <patternFill>
          <bgColor theme="9" tint="0.39994506668294322"/>
        </patternFill>
      </fill>
    </dxf>
    <dxf>
      <font>
        <b/>
        <i val="0"/>
        <color theme="0"/>
      </font>
      <fill>
        <patternFill>
          <bgColor rgb="FF0070C0"/>
        </patternFill>
      </fill>
    </dxf>
    <dxf>
      <fill>
        <patternFill>
          <bgColor theme="9" tint="-0.24994659260841701"/>
        </patternFill>
      </fill>
    </dxf>
    <dxf>
      <fill>
        <patternFill>
          <bgColor theme="3" tint="0.79998168889431442"/>
        </patternFill>
      </fill>
    </dxf>
    <dxf>
      <font>
        <b/>
        <i val="0"/>
        <color theme="0"/>
      </font>
      <fill>
        <patternFill>
          <bgColor theme="5" tint="-0.24994659260841701"/>
        </patternFill>
      </fill>
    </dxf>
    <dxf>
      <fill>
        <patternFill>
          <bgColor rgb="FF92D050"/>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25400</xdr:colOff>
      <xdr:row>30</xdr:row>
      <xdr:rowOff>50799</xdr:rowOff>
    </xdr:from>
    <xdr:to>
      <xdr:col>11</xdr:col>
      <xdr:colOff>34925</xdr:colOff>
      <xdr:row>32</xdr:row>
      <xdr:rowOff>139700</xdr:rowOff>
    </xdr:to>
    <xdr:sp macro="" textlink="">
      <xdr:nvSpPr>
        <xdr:cNvPr id="5" name="四角形: 角を丸くする 7">
          <a:extLst>
            <a:ext uri="{FF2B5EF4-FFF2-40B4-BE49-F238E27FC236}">
              <a16:creationId xmlns:a16="http://schemas.microsoft.com/office/drawing/2014/main" id="{02C91EE7-032E-478C-B5CA-3A3AB8EAD0F0}"/>
            </a:ext>
          </a:extLst>
        </xdr:cNvPr>
        <xdr:cNvSpPr/>
      </xdr:nvSpPr>
      <xdr:spPr>
        <a:xfrm>
          <a:off x="171450" y="8775699"/>
          <a:ext cx="5235575" cy="419101"/>
        </a:xfrm>
        <a:prstGeom prst="roundRect">
          <a:avLst/>
        </a:prstGeom>
        <a:solidFill>
          <a:schemeClr val="accent6">
            <a:lumMod val="75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158750</xdr:colOff>
      <xdr:row>29</xdr:row>
      <xdr:rowOff>60325</xdr:rowOff>
    </xdr:from>
    <xdr:to>
      <xdr:col>11</xdr:col>
      <xdr:colOff>25400</xdr:colOff>
      <xdr:row>33</xdr:row>
      <xdr:rowOff>60325</xdr:rowOff>
    </xdr:to>
    <xdr:sp macro="" textlink="">
      <xdr:nvSpPr>
        <xdr:cNvPr id="6" name="Text Box 2">
          <a:extLst>
            <a:ext uri="{FF2B5EF4-FFF2-40B4-BE49-F238E27FC236}">
              <a16:creationId xmlns:a16="http://schemas.microsoft.com/office/drawing/2014/main" id="{C0E04268-BE71-4775-BF87-C154DA4E493B}"/>
            </a:ext>
          </a:extLst>
        </xdr:cNvPr>
        <xdr:cNvSpPr txBox="1">
          <a:spLocks noChangeArrowheads="1"/>
        </xdr:cNvSpPr>
      </xdr:nvSpPr>
      <xdr:spPr bwMode="auto">
        <a:xfrm>
          <a:off x="304800" y="8620125"/>
          <a:ext cx="5092700" cy="660400"/>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400" b="1" i="0" u="none" strike="noStrike" baseline="0">
              <a:solidFill>
                <a:schemeClr val="bg1"/>
              </a:solidFill>
              <a:latin typeface="Meiryo UI" panose="020B0604030504040204" pitchFamily="50" charset="-128"/>
              <a:ea typeface="Meiryo UI" panose="020B0604030504040204" pitchFamily="50" charset="-128"/>
            </a:rPr>
            <a:t>連絡先　愛知県農業総合試験場　普及戦略部　戦略統括室</a:t>
          </a:r>
          <a:endParaRPr lang="en-US" altLang="ja-JP" sz="1400" b="1" i="0" u="none" strike="noStrike" baseline="0">
            <a:solidFill>
              <a:schemeClr val="bg1"/>
            </a:solidFill>
            <a:latin typeface="Meiryo UI" panose="020B0604030504040204" pitchFamily="50" charset="-128"/>
            <a:ea typeface="Meiryo UI" panose="020B0604030504040204" pitchFamily="50" charset="-128"/>
          </a:endParaRPr>
        </a:p>
        <a:p>
          <a:pPr algn="l" rtl="0">
            <a:defRPr sz="1000"/>
          </a:pPr>
          <a:r>
            <a:rPr lang="ja-JP" altLang="en-US" sz="1400" b="1" i="0" u="none" strike="noStrike" baseline="0">
              <a:solidFill>
                <a:schemeClr val="bg1"/>
              </a:solidFill>
              <a:latin typeface="Meiryo UI" panose="020B0604030504040204" pitchFamily="50" charset="-128"/>
              <a:ea typeface="Meiryo UI" panose="020B0604030504040204" pitchFamily="50" charset="-128"/>
            </a:rPr>
            <a:t>電　話　 0561-</a:t>
          </a:r>
          <a:r>
            <a:rPr lang="en-US" altLang="ja-JP" sz="1400" b="1" i="0" u="none" strike="noStrike" baseline="0">
              <a:solidFill>
                <a:schemeClr val="bg1"/>
              </a:solidFill>
              <a:latin typeface="Meiryo UI" panose="020B0604030504040204" pitchFamily="50" charset="-128"/>
              <a:ea typeface="Meiryo UI" panose="020B0604030504040204" pitchFamily="50" charset="-128"/>
            </a:rPr>
            <a:t>41-8965</a:t>
          </a:r>
          <a:endParaRPr lang="ja-JP" altLang="en-US" sz="1400" b="1" i="0" u="none" strike="noStrike" baseline="0">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1</xdr:col>
      <xdr:colOff>57149</xdr:colOff>
      <xdr:row>25</xdr:row>
      <xdr:rowOff>47625</xdr:rowOff>
    </xdr:from>
    <xdr:to>
      <xdr:col>2</xdr:col>
      <xdr:colOff>298450</xdr:colOff>
      <xdr:row>28</xdr:row>
      <xdr:rowOff>76200</xdr:rowOff>
    </xdr:to>
    <xdr:sp macro="" textlink="">
      <xdr:nvSpPr>
        <xdr:cNvPr id="7" name="正方形/長方形 6">
          <a:extLst>
            <a:ext uri="{FF2B5EF4-FFF2-40B4-BE49-F238E27FC236}">
              <a16:creationId xmlns:a16="http://schemas.microsoft.com/office/drawing/2014/main" id="{0DB08CF1-C6B1-4F94-8C6B-9EC9A47E0CBA}"/>
            </a:ext>
          </a:extLst>
        </xdr:cNvPr>
        <xdr:cNvSpPr/>
      </xdr:nvSpPr>
      <xdr:spPr>
        <a:xfrm>
          <a:off x="203199" y="6734175"/>
          <a:ext cx="495301" cy="485775"/>
        </a:xfrm>
        <a:prstGeom prst="rect">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300"/>
            </a:lnSpc>
          </a:pPr>
          <a:r>
            <a:rPr kumimoji="1" lang="ja-JP" altLang="en-US" sz="1100" b="1">
              <a:latin typeface="Meiryo UI" panose="020B0604030504040204" pitchFamily="50" charset="-128"/>
              <a:ea typeface="Meiryo UI" panose="020B0604030504040204" pitchFamily="50" charset="-128"/>
            </a:rPr>
            <a:t>作成</a:t>
          </a:r>
          <a:endParaRPr kumimoji="1" lang="en-US" altLang="ja-JP" sz="1100" b="1">
            <a:latin typeface="Meiryo UI" panose="020B0604030504040204" pitchFamily="50" charset="-128"/>
            <a:ea typeface="Meiryo UI" panose="020B0604030504040204" pitchFamily="50" charset="-128"/>
          </a:endParaRPr>
        </a:p>
        <a:p>
          <a:pPr algn="ctr">
            <a:lnSpc>
              <a:spcPts val="1300"/>
            </a:lnSpc>
          </a:pPr>
          <a:r>
            <a:rPr kumimoji="1" lang="ja-JP" altLang="en-US" sz="1100" b="1">
              <a:latin typeface="Meiryo UI" panose="020B0604030504040204" pitchFamily="50" charset="-128"/>
              <a:ea typeface="Meiryo UI" panose="020B0604030504040204" pitchFamily="50" charset="-128"/>
            </a:rPr>
            <a:t>履歴</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79</xdr:col>
      <xdr:colOff>171746</xdr:colOff>
      <xdr:row>5</xdr:row>
      <xdr:rowOff>83412</xdr:rowOff>
    </xdr:from>
    <xdr:ext cx="3566366" cy="320951"/>
    <xdr:sp macro="" textlink="②元データ!F56">
      <xdr:nvSpPr>
        <xdr:cNvPr id="136" name="テキスト ボックス 135">
          <a:extLst>
            <a:ext uri="{FF2B5EF4-FFF2-40B4-BE49-F238E27FC236}">
              <a16:creationId xmlns:a16="http://schemas.microsoft.com/office/drawing/2014/main" id="{00000000-0008-0000-0100-000088000000}"/>
            </a:ext>
          </a:extLst>
        </xdr:cNvPr>
        <xdr:cNvSpPr txBox="1"/>
      </xdr:nvSpPr>
      <xdr:spPr>
        <a:xfrm>
          <a:off x="23328279" y="1619992"/>
          <a:ext cx="3566366" cy="32095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fld id="{C6040778-C686-4AEE-919A-17DDF843AB3B}" type="TxLink">
            <a:rPr kumimoji="1" lang="en-US" altLang="en-US" sz="1200" b="0" i="0" u="none" strike="noStrike">
              <a:solidFill>
                <a:srgbClr val="000000"/>
              </a:solidFill>
              <a:latin typeface="ＭＳ Ｐゴシック"/>
              <a:ea typeface="ＭＳ Ｐゴシック"/>
            </a:rPr>
            <a:pPr/>
            <a:t>ニンジンの収穫日は、大幅変更可能性あり。</a:t>
          </a:fld>
          <a:endParaRPr kumimoji="1" lang="ja-JP" altLang="en-US" sz="1200" b="1"/>
        </a:p>
      </xdr:txBody>
    </xdr:sp>
    <xdr:clientData/>
  </xdr:oneCellAnchor>
  <xdr:oneCellAnchor>
    <xdr:from>
      <xdr:col>79</xdr:col>
      <xdr:colOff>196781</xdr:colOff>
      <xdr:row>86</xdr:row>
      <xdr:rowOff>80872</xdr:rowOff>
    </xdr:from>
    <xdr:ext cx="3119444" cy="292452"/>
    <xdr:sp macro="" textlink="②元データ!N56">
      <xdr:nvSpPr>
        <xdr:cNvPr id="8" name="テキスト ボックス 7">
          <a:extLst>
            <a:ext uri="{FF2B5EF4-FFF2-40B4-BE49-F238E27FC236}">
              <a16:creationId xmlns:a16="http://schemas.microsoft.com/office/drawing/2014/main" id="{00000000-0008-0000-0100-000008000000}"/>
            </a:ext>
          </a:extLst>
        </xdr:cNvPr>
        <xdr:cNvSpPr txBox="1"/>
      </xdr:nvSpPr>
      <xdr:spPr>
        <a:xfrm>
          <a:off x="23353314" y="20766297"/>
          <a:ext cx="3119444" cy="292452"/>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fld id="{9D98147B-9450-4CD8-B2E9-7A8B5148BDA3}" type="TxLink">
            <a:rPr kumimoji="1" lang="en-US" altLang="en-US" sz="1200" b="0" i="0" u="none" strike="noStrike">
              <a:solidFill>
                <a:srgbClr val="000000"/>
              </a:solidFill>
              <a:latin typeface="ＭＳ Ｐゴシック"/>
              <a:ea typeface="ＭＳ Ｐゴシック"/>
            </a:rPr>
            <a:pPr/>
            <a:t>露地野菜Ｂは面積拡大した場合に追加予定。</a:t>
          </a:fld>
          <a:endParaRPr kumimoji="1" lang="ja-JP" altLang="en-US" sz="1200" b="1"/>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33"/>
  <sheetViews>
    <sheetView tabSelected="1" view="pageBreakPreview" topLeftCell="A13" zoomScaleNormal="100" zoomScaleSheetLayoutView="100" workbookViewId="0">
      <selection activeCell="C29" sqref="C29"/>
    </sheetView>
  </sheetViews>
  <sheetFormatPr defaultColWidth="9" defaultRowHeight="13.5" x14ac:dyDescent="0.15"/>
  <cols>
    <col min="1" max="1" width="2.125" customWidth="1"/>
    <col min="2" max="2" width="3.625" customWidth="1"/>
    <col min="3" max="11" width="7.875" customWidth="1"/>
    <col min="12" max="12" width="2" customWidth="1"/>
  </cols>
  <sheetData>
    <row r="1" spans="1:16" s="220" customFormat="1" ht="17.25" customHeight="1" thickTop="1" x14ac:dyDescent="0.15">
      <c r="A1" s="216"/>
      <c r="B1" s="473" t="s">
        <v>129</v>
      </c>
      <c r="C1" s="474"/>
      <c r="D1" s="474"/>
      <c r="E1" s="474"/>
      <c r="F1" s="474"/>
      <c r="G1" s="474"/>
      <c r="H1" s="474"/>
      <c r="I1" s="217"/>
      <c r="J1" s="217"/>
      <c r="K1" s="218"/>
      <c r="L1" s="216"/>
      <c r="M1" s="216"/>
      <c r="N1" s="219"/>
      <c r="O1" s="216"/>
      <c r="P1" s="216"/>
    </row>
    <row r="2" spans="1:16" s="220" customFormat="1" ht="17.25" customHeight="1" thickBot="1" x14ac:dyDescent="0.2">
      <c r="A2" s="216"/>
      <c r="B2" s="475"/>
      <c r="C2" s="476"/>
      <c r="D2" s="476"/>
      <c r="E2" s="476"/>
      <c r="F2" s="476"/>
      <c r="G2" s="476"/>
      <c r="H2" s="476"/>
      <c r="I2" s="221" t="s">
        <v>62</v>
      </c>
      <c r="J2" s="222"/>
      <c r="K2" s="223"/>
      <c r="L2" s="216"/>
      <c r="M2" s="216"/>
      <c r="N2" s="219"/>
      <c r="O2" s="216"/>
      <c r="P2" s="216"/>
    </row>
    <row r="3" spans="1:16" s="220" customFormat="1" ht="16.5" thickTop="1" x14ac:dyDescent="0.15">
      <c r="A3" s="216"/>
      <c r="B3" s="216"/>
      <c r="C3" s="216"/>
      <c r="D3" s="216"/>
      <c r="E3" s="216"/>
      <c r="F3" s="216"/>
      <c r="G3" s="216"/>
      <c r="H3" s="216"/>
      <c r="I3" s="216"/>
      <c r="K3" s="224"/>
      <c r="L3" s="216"/>
      <c r="M3" s="216"/>
      <c r="N3" s="225"/>
      <c r="O3" s="216"/>
      <c r="P3" s="216"/>
    </row>
    <row r="4" spans="1:16" ht="9" customHeight="1" x14ac:dyDescent="0.15">
      <c r="A4" s="216"/>
      <c r="D4" s="216"/>
      <c r="E4" s="216"/>
      <c r="F4" s="216"/>
      <c r="G4" s="216"/>
      <c r="H4" s="216"/>
      <c r="I4" s="216"/>
      <c r="J4" s="216"/>
      <c r="K4" s="216"/>
      <c r="L4" s="216"/>
      <c r="M4" s="216"/>
      <c r="N4" s="226"/>
      <c r="O4" s="216"/>
      <c r="P4" s="216"/>
    </row>
    <row r="5" spans="1:16" s="229" customFormat="1" ht="22.5" customHeight="1" x14ac:dyDescent="0.15">
      <c r="A5" s="227"/>
      <c r="B5" s="477" t="s">
        <v>63</v>
      </c>
      <c r="C5" s="477"/>
      <c r="D5" s="477"/>
      <c r="E5" s="227"/>
      <c r="F5" s="227"/>
      <c r="G5" s="227"/>
      <c r="H5" s="227"/>
      <c r="I5" s="227"/>
      <c r="J5" s="227"/>
      <c r="K5" s="227"/>
      <c r="L5" s="227"/>
      <c r="M5" s="227"/>
      <c r="N5" s="228"/>
      <c r="O5" s="227"/>
      <c r="P5" s="227"/>
    </row>
    <row r="6" spans="1:16" s="229" customFormat="1" ht="22.5" customHeight="1" x14ac:dyDescent="0.15">
      <c r="A6" s="227"/>
      <c r="B6" s="227" t="s">
        <v>131</v>
      </c>
      <c r="D6" s="230"/>
      <c r="E6" s="227"/>
      <c r="F6" s="227"/>
      <c r="G6" s="227"/>
      <c r="H6" s="227"/>
      <c r="I6" s="227"/>
      <c r="J6" s="227"/>
      <c r="K6" s="227"/>
      <c r="L6" s="227"/>
      <c r="M6" s="227"/>
      <c r="N6" s="231"/>
      <c r="O6" s="227"/>
      <c r="P6" s="227"/>
    </row>
    <row r="7" spans="1:16" s="229" customFormat="1" ht="22.5" customHeight="1" x14ac:dyDescent="0.15">
      <c r="A7" s="227"/>
      <c r="B7" s="227" t="s">
        <v>130</v>
      </c>
      <c r="D7" s="230"/>
      <c r="E7" s="227"/>
      <c r="F7" s="227"/>
      <c r="G7" s="227"/>
      <c r="H7" s="227"/>
      <c r="I7" s="227"/>
      <c r="J7" s="227"/>
      <c r="K7" s="227"/>
      <c r="L7" s="227"/>
      <c r="M7" s="227"/>
      <c r="N7" s="228"/>
      <c r="O7" s="227"/>
      <c r="P7" s="227"/>
    </row>
    <row r="8" spans="1:16" s="229" customFormat="1" ht="22.5" customHeight="1" x14ac:dyDescent="0.15">
      <c r="A8" s="227"/>
      <c r="B8" s="227" t="s">
        <v>72</v>
      </c>
      <c r="D8" s="230"/>
      <c r="E8" s="227"/>
      <c r="F8" s="227"/>
      <c r="G8" s="227"/>
      <c r="H8" s="227"/>
      <c r="I8" s="227"/>
      <c r="J8" s="227"/>
      <c r="K8" s="227"/>
      <c r="L8" s="227"/>
      <c r="M8" s="227"/>
      <c r="N8" s="232"/>
      <c r="O8" s="227"/>
      <c r="P8" s="227"/>
    </row>
    <row r="9" spans="1:16" s="229" customFormat="1" ht="22.5" customHeight="1" x14ac:dyDescent="0.15">
      <c r="A9" s="227"/>
      <c r="B9" s="227" t="s">
        <v>71</v>
      </c>
      <c r="D9" s="230"/>
      <c r="E9" s="227"/>
      <c r="F9" s="227"/>
      <c r="G9" s="227"/>
      <c r="H9" s="227"/>
      <c r="I9" s="227"/>
      <c r="J9" s="227"/>
      <c r="K9" s="227"/>
      <c r="L9" s="227"/>
      <c r="M9" s="227"/>
      <c r="N9" s="228"/>
      <c r="O9" s="227"/>
      <c r="P9" s="227"/>
    </row>
    <row r="10" spans="1:16" s="229" customFormat="1" ht="22.5" customHeight="1" x14ac:dyDescent="0.15">
      <c r="A10" s="227"/>
      <c r="B10" s="227" t="s">
        <v>214</v>
      </c>
      <c r="D10" s="230"/>
      <c r="E10" s="227"/>
      <c r="F10" s="227"/>
      <c r="G10" s="227"/>
      <c r="H10" s="227"/>
      <c r="I10" s="227"/>
      <c r="J10" s="227"/>
      <c r="K10" s="227"/>
      <c r="L10" s="227"/>
      <c r="M10" s="227"/>
      <c r="N10" s="228"/>
      <c r="O10" s="227"/>
      <c r="P10" s="227"/>
    </row>
    <row r="11" spans="1:16" s="229" customFormat="1" ht="22.5" customHeight="1" x14ac:dyDescent="0.15">
      <c r="A11" s="227"/>
      <c r="B11" s="227" t="s">
        <v>132</v>
      </c>
      <c r="D11" s="230"/>
      <c r="E11" s="227"/>
      <c r="F11" s="227"/>
      <c r="G11" s="227"/>
      <c r="H11" s="227"/>
      <c r="I11" s="227"/>
      <c r="J11" s="227"/>
      <c r="K11" s="227"/>
      <c r="L11" s="227"/>
      <c r="M11" s="227"/>
      <c r="N11" s="228"/>
      <c r="O11" s="227"/>
      <c r="P11" s="227"/>
    </row>
    <row r="12" spans="1:16" s="229" customFormat="1" ht="22.5" customHeight="1" x14ac:dyDescent="0.15">
      <c r="A12" s="227"/>
      <c r="B12" s="227" t="s">
        <v>133</v>
      </c>
      <c r="D12" s="230"/>
      <c r="E12" s="227"/>
      <c r="F12" s="227"/>
      <c r="G12" s="227"/>
      <c r="H12" s="227"/>
      <c r="I12" s="227"/>
      <c r="J12" s="227"/>
      <c r="K12" s="227"/>
      <c r="L12" s="227"/>
      <c r="M12" s="227"/>
      <c r="N12" s="227"/>
      <c r="O12" s="227"/>
      <c r="P12" s="227"/>
    </row>
    <row r="13" spans="1:16" s="229" customFormat="1" ht="22.5" customHeight="1" x14ac:dyDescent="0.15">
      <c r="A13" s="227"/>
      <c r="B13" s="227"/>
      <c r="D13" s="230"/>
      <c r="E13" s="227"/>
      <c r="F13" s="227"/>
      <c r="G13" s="227"/>
      <c r="H13" s="227"/>
      <c r="I13" s="227"/>
      <c r="J13" s="227"/>
      <c r="K13" s="227"/>
      <c r="L13" s="227"/>
      <c r="M13" s="227"/>
      <c r="N13" s="227"/>
      <c r="O13" s="227"/>
      <c r="P13" s="227"/>
    </row>
    <row r="14" spans="1:16" s="233" customFormat="1" ht="22.5" customHeight="1" x14ac:dyDescent="0.15">
      <c r="A14" s="227"/>
      <c r="B14" s="477" t="s">
        <v>64</v>
      </c>
      <c r="C14" s="477"/>
      <c r="D14" s="477"/>
      <c r="E14" s="227"/>
      <c r="F14" s="227"/>
      <c r="G14" s="227"/>
      <c r="H14" s="227"/>
      <c r="I14" s="227"/>
      <c r="J14" s="227"/>
      <c r="K14" s="227"/>
      <c r="L14" s="227"/>
      <c r="M14" s="227"/>
      <c r="N14" s="227"/>
      <c r="O14" s="227"/>
      <c r="P14" s="227"/>
    </row>
    <row r="15" spans="1:16" s="233" customFormat="1" ht="22.5" customHeight="1" x14ac:dyDescent="0.15">
      <c r="A15" s="227"/>
      <c r="B15" s="234" t="s">
        <v>141</v>
      </c>
      <c r="C15" s="235"/>
      <c r="D15" s="227"/>
      <c r="E15" s="227"/>
      <c r="F15" s="227"/>
      <c r="G15" s="227"/>
      <c r="H15" s="227"/>
      <c r="I15" s="227"/>
      <c r="J15" s="227"/>
      <c r="K15" s="227"/>
      <c r="L15" s="227"/>
      <c r="M15" s="227"/>
      <c r="N15" s="227"/>
      <c r="O15" s="227"/>
      <c r="P15" s="227"/>
    </row>
    <row r="16" spans="1:16" s="233" customFormat="1" ht="22.5" customHeight="1" x14ac:dyDescent="0.15">
      <c r="A16" s="227"/>
      <c r="B16" s="234" t="s">
        <v>68</v>
      </c>
      <c r="C16" s="235"/>
      <c r="D16" s="227"/>
      <c r="E16" s="227"/>
      <c r="F16" s="227"/>
      <c r="G16" s="227"/>
      <c r="H16" s="227"/>
      <c r="I16" s="227"/>
      <c r="J16" s="227"/>
      <c r="K16" s="227"/>
      <c r="L16" s="227"/>
      <c r="M16" s="227"/>
      <c r="N16" s="227"/>
      <c r="O16" s="227"/>
      <c r="P16" s="227"/>
    </row>
    <row r="17" spans="1:16" s="233" customFormat="1" ht="22.5" customHeight="1" x14ac:dyDescent="0.15">
      <c r="A17" s="227"/>
      <c r="B17" s="234" t="s">
        <v>69</v>
      </c>
      <c r="C17" s="235"/>
      <c r="D17" s="227"/>
      <c r="E17" s="227"/>
      <c r="F17" s="227"/>
      <c r="G17" s="227"/>
      <c r="H17" s="227"/>
      <c r="I17" s="227"/>
      <c r="J17" s="227"/>
      <c r="K17" s="227"/>
      <c r="L17" s="227"/>
      <c r="M17" s="227"/>
      <c r="N17" s="227"/>
      <c r="O17" s="227"/>
      <c r="P17" s="227"/>
    </row>
    <row r="18" spans="1:16" s="233" customFormat="1" ht="22.5" customHeight="1" x14ac:dyDescent="0.15">
      <c r="A18" s="227"/>
      <c r="B18" s="234" t="s">
        <v>70</v>
      </c>
      <c r="C18" s="235"/>
      <c r="D18" s="227"/>
      <c r="E18" s="227"/>
      <c r="F18" s="227"/>
      <c r="G18" s="227"/>
      <c r="H18" s="227"/>
      <c r="I18" s="227"/>
      <c r="J18" s="227"/>
      <c r="K18" s="227"/>
      <c r="L18" s="227"/>
      <c r="M18" s="227"/>
      <c r="N18" s="227"/>
      <c r="O18" s="227"/>
      <c r="P18" s="227"/>
    </row>
    <row r="19" spans="1:16" s="233" customFormat="1" ht="22.5" customHeight="1" x14ac:dyDescent="0.15">
      <c r="A19" s="227"/>
      <c r="B19" s="235" t="s">
        <v>65</v>
      </c>
      <c r="C19" s="235"/>
      <c r="D19" s="227"/>
      <c r="E19" s="227"/>
      <c r="F19" s="227"/>
      <c r="G19" s="227"/>
      <c r="H19" s="227"/>
      <c r="I19" s="227"/>
      <c r="J19" s="227"/>
      <c r="K19" s="227"/>
      <c r="L19" s="227"/>
      <c r="M19" s="227"/>
      <c r="N19" s="227"/>
      <c r="O19" s="227"/>
      <c r="P19" s="227"/>
    </row>
    <row r="20" spans="1:16" s="233" customFormat="1" ht="22.5" customHeight="1" x14ac:dyDescent="0.15">
      <c r="A20" s="227"/>
      <c r="B20" s="235" t="s">
        <v>66</v>
      </c>
      <c r="C20" s="235"/>
      <c r="D20" s="227"/>
      <c r="E20" s="227"/>
      <c r="F20" s="227"/>
      <c r="G20" s="227"/>
      <c r="H20" s="227"/>
      <c r="I20" s="227"/>
      <c r="J20" s="227"/>
      <c r="K20" s="227"/>
      <c r="L20" s="227"/>
      <c r="M20" s="227"/>
      <c r="N20" s="227"/>
      <c r="O20" s="227"/>
      <c r="P20" s="227"/>
    </row>
    <row r="21" spans="1:16" s="233" customFormat="1" ht="22.5" customHeight="1" x14ac:dyDescent="0.15">
      <c r="A21" s="227"/>
      <c r="B21" s="235"/>
      <c r="C21" s="235"/>
      <c r="D21" s="227"/>
      <c r="E21" s="227"/>
      <c r="F21" s="227"/>
      <c r="G21" s="227"/>
      <c r="H21" s="227"/>
      <c r="I21" s="227"/>
      <c r="J21" s="227"/>
      <c r="K21" s="227"/>
      <c r="L21" s="227"/>
      <c r="M21" s="227"/>
      <c r="N21" s="227"/>
      <c r="O21" s="227"/>
      <c r="P21" s="227"/>
    </row>
    <row r="22" spans="1:16" s="233" customFormat="1" ht="22.5" customHeight="1" x14ac:dyDescent="0.15">
      <c r="A22" s="227"/>
      <c r="B22" s="478" t="s">
        <v>67</v>
      </c>
      <c r="C22" s="478"/>
      <c r="D22" s="478"/>
      <c r="E22" s="227"/>
      <c r="F22" s="227"/>
      <c r="G22" s="227"/>
      <c r="H22" s="227"/>
      <c r="I22" s="227"/>
      <c r="J22" s="227"/>
      <c r="K22" s="227"/>
      <c r="L22" s="227"/>
      <c r="M22" s="227"/>
      <c r="N22" s="227"/>
      <c r="O22" s="227"/>
      <c r="P22" s="227"/>
    </row>
    <row r="23" spans="1:16" s="233" customFormat="1" ht="22.5" customHeight="1" x14ac:dyDescent="0.15">
      <c r="B23" s="227" t="s">
        <v>140</v>
      </c>
      <c r="C23" s="227"/>
      <c r="D23" s="227"/>
      <c r="E23" s="227"/>
      <c r="F23" s="227"/>
      <c r="G23" s="227"/>
      <c r="H23" s="227"/>
      <c r="I23" s="227"/>
    </row>
    <row r="24" spans="1:16" s="233" customFormat="1" ht="22.5" customHeight="1" x14ac:dyDescent="0.15">
      <c r="B24" s="227"/>
      <c r="C24" s="227"/>
      <c r="D24" s="227"/>
      <c r="E24" s="227"/>
      <c r="F24" s="227"/>
      <c r="G24" s="227"/>
      <c r="H24" s="227"/>
      <c r="I24" s="227"/>
    </row>
    <row r="25" spans="1:16" s="233" customFormat="1" ht="22.5" customHeight="1" x14ac:dyDescent="0.15">
      <c r="B25" s="227"/>
      <c r="C25" s="227"/>
      <c r="D25" s="227"/>
      <c r="E25" s="227"/>
      <c r="F25" s="227"/>
      <c r="G25" s="227"/>
      <c r="H25" s="227"/>
      <c r="I25" s="227"/>
    </row>
    <row r="26" spans="1:16" s="233" customFormat="1" ht="12.95" customHeight="1" x14ac:dyDescent="0.15">
      <c r="B26" s="236"/>
      <c r="C26" s="237"/>
      <c r="D26" s="237"/>
      <c r="E26" s="237"/>
      <c r="F26" s="237"/>
      <c r="G26" s="237"/>
      <c r="H26" s="237"/>
      <c r="I26" s="237"/>
      <c r="J26" s="238"/>
      <c r="K26" s="239"/>
    </row>
    <row r="27" spans="1:16" s="233" customFormat="1" ht="24.6" customHeight="1" x14ac:dyDescent="0.15">
      <c r="B27" s="240"/>
      <c r="C27" s="479" t="s">
        <v>216</v>
      </c>
      <c r="D27" s="479"/>
      <c r="E27" s="479"/>
      <c r="F27" s="479"/>
      <c r="G27" s="479"/>
      <c r="H27" s="479"/>
      <c r="I27" s="479"/>
      <c r="J27" s="479"/>
      <c r="K27" s="480"/>
    </row>
    <row r="28" spans="1:16" s="233" customFormat="1" ht="24.6" customHeight="1" x14ac:dyDescent="0.15">
      <c r="B28" s="240"/>
      <c r="C28" s="479"/>
      <c r="D28" s="479"/>
      <c r="E28" s="479"/>
      <c r="F28" s="479"/>
      <c r="G28" s="479"/>
      <c r="H28" s="479"/>
      <c r="I28" s="479"/>
      <c r="J28" s="479"/>
      <c r="K28" s="480"/>
    </row>
    <row r="29" spans="1:16" s="233" customFormat="1" ht="12.95" customHeight="1" x14ac:dyDescent="0.15">
      <c r="B29" s="241"/>
      <c r="C29" s="242"/>
      <c r="D29" s="242"/>
      <c r="E29" s="242"/>
      <c r="F29" s="242"/>
      <c r="G29" s="242"/>
      <c r="H29" s="242"/>
      <c r="I29" s="242"/>
      <c r="J29" s="243"/>
      <c r="K29" s="244"/>
    </row>
    <row r="30" spans="1:16" s="233" customFormat="1" ht="24.6" customHeight="1" x14ac:dyDescent="0.15"/>
    <row r="31" spans="1:16" s="233" customFormat="1" ht="24.6" customHeight="1" x14ac:dyDescent="0.15"/>
    <row r="32" spans="1:16" s="233" customFormat="1" ht="24.6" customHeight="1" x14ac:dyDescent="0.15"/>
    <row r="33" s="233" customFormat="1" ht="24.6" customHeight="1" x14ac:dyDescent="0.15"/>
  </sheetData>
  <mergeCells count="5">
    <mergeCell ref="B1:H2"/>
    <mergeCell ref="B5:D5"/>
    <mergeCell ref="B14:D14"/>
    <mergeCell ref="B22:D22"/>
    <mergeCell ref="C27:K28"/>
  </mergeCells>
  <phoneticPr fontId="1"/>
  <pageMargins left="0.7" right="0.7" top="0.75" bottom="0.75" header="0.3" footer="0.3"/>
  <pageSetup paperSize="9" scale="110" orientation="portrait" r:id="rId1"/>
  <headerFooter>
    <oddFooter>&amp;R&amp;A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L615"/>
  <sheetViews>
    <sheetView showGridLines="0" zoomScale="106" zoomScaleNormal="106" zoomScaleSheetLayoutView="112" workbookViewId="0">
      <pane xSplit="2" ySplit="5" topLeftCell="C6" activePane="bottomRight" state="frozen"/>
      <selection pane="topRight" activeCell="D1" sqref="D1"/>
      <selection pane="bottomLeft" activeCell="A5" sqref="A5"/>
      <selection pane="bottomRight" activeCell="CU77" sqref="CU77"/>
    </sheetView>
  </sheetViews>
  <sheetFormatPr defaultColWidth="9" defaultRowHeight="17.25" x14ac:dyDescent="0.15"/>
  <cols>
    <col min="1" max="1" width="4.125" style="1" customWidth="1"/>
    <col min="2" max="2" width="12.875" style="1" customWidth="1"/>
    <col min="3" max="3" width="5.875" style="320" customWidth="1"/>
    <col min="4" max="18" width="3.875" style="1" customWidth="1"/>
    <col min="19" max="64" width="3.625" style="1" customWidth="1"/>
    <col min="65" max="65" width="3.625" style="1" hidden="1" customWidth="1"/>
    <col min="66" max="80" width="3.875" style="1" customWidth="1"/>
    <col min="81" max="95" width="3.625" style="1" customWidth="1"/>
    <col min="96" max="110" width="3.875" style="1" customWidth="1"/>
    <col min="111" max="127" width="3.625" style="1" customWidth="1"/>
    <col min="128" max="134" width="9" style="1"/>
    <col min="135" max="135" width="4.5" style="1" customWidth="1"/>
    <col min="136" max="137" width="8.375" style="1" customWidth="1"/>
    <col min="138" max="153" width="5.375" style="1" customWidth="1"/>
    <col min="154" max="218" width="5.5" style="1" customWidth="1"/>
    <col min="219" max="219" width="2.125" style="1" customWidth="1"/>
    <col min="220" max="16384" width="9" style="1"/>
  </cols>
  <sheetData>
    <row r="1" spans="1:220" x14ac:dyDescent="0.15">
      <c r="EE1" s="34" t="str">
        <f>"1　"&amp;②元データ!O7</f>
        <v>1　育苗</v>
      </c>
      <c r="FN1" s="34" t="str">
        <f>"2　"&amp;②元データ!$O$7&amp;"時間"</f>
        <v>2　育苗時間</v>
      </c>
      <c r="GM1" s="34" t="str">
        <f>"3　"&amp;②元データ!$O$7&amp;"面積"</f>
        <v>3　育苗面積</v>
      </c>
      <c r="GN1" s="2"/>
    </row>
    <row r="2" spans="1:220" s="5" customFormat="1" ht="34.5" customHeight="1" x14ac:dyDescent="0.15">
      <c r="B2" s="121" t="str">
        <f>②元データ!$B$7</f>
        <v>露地野菜作業</v>
      </c>
      <c r="C2" s="321" t="str">
        <f>②元データ!$C$7&amp;"表"</f>
        <v>計画表</v>
      </c>
      <c r="G2" s="5" t="s">
        <v>1</v>
      </c>
      <c r="J2" s="5" t="str">
        <f>IF(②元データ!$B$4="",○○農産,②元データ!$B$4)</f>
        <v>Ａ経営体</v>
      </c>
      <c r="P2" s="513">
        <v>2024</v>
      </c>
      <c r="Q2" s="513"/>
      <c r="R2" s="5" t="s">
        <v>147</v>
      </c>
      <c r="T2" s="481" t="str">
        <f>"【"&amp;B2&amp;"】 
数字は人数"</f>
        <v>【露地野菜作業】 
数字は人数</v>
      </c>
      <c r="U2" s="481"/>
      <c r="V2" s="481"/>
      <c r="W2" s="158"/>
      <c r="X2" s="548" t="str">
        <f>IF($EH$7="","",$EH$7)</f>
        <v>播種</v>
      </c>
      <c r="Y2" s="548"/>
      <c r="Z2" s="548"/>
      <c r="AA2" s="548"/>
      <c r="AB2" s="548"/>
      <c r="AC2" s="370"/>
      <c r="AD2" s="548" t="str">
        <f>IF($EJ$7="","",$EJ$7)</f>
        <v>耕起・施肥</v>
      </c>
      <c r="AE2" s="548"/>
      <c r="AF2" s="548"/>
      <c r="AG2" s="548"/>
      <c r="AH2" s="548"/>
      <c r="AI2" s="548"/>
      <c r="AJ2" s="371"/>
      <c r="AK2" s="548" t="str">
        <f>IF($EL$7="","",$EL$7)</f>
        <v>定植</v>
      </c>
      <c r="AL2" s="548"/>
      <c r="AM2" s="548"/>
      <c r="AN2" s="548"/>
      <c r="AO2" s="548"/>
      <c r="AP2" s="372"/>
      <c r="AQ2" s="548" t="str">
        <f>IF($EN$7="","",$EN$7)</f>
        <v>追肥・中耕</v>
      </c>
      <c r="AR2" s="548"/>
      <c r="AS2" s="548"/>
      <c r="AT2" s="548"/>
      <c r="AU2" s="548"/>
      <c r="AV2" s="373"/>
      <c r="AW2" s="548" t="str">
        <f>IF($EP$7="","",$EP$7)</f>
        <v>中耕・除草1</v>
      </c>
      <c r="AX2" s="548"/>
      <c r="AY2" s="548"/>
      <c r="AZ2" s="548"/>
      <c r="BA2" s="548"/>
      <c r="BB2" s="374"/>
      <c r="BC2" s="548" t="str">
        <f>IF($ER$7="","",$ER$7)</f>
        <v>中耕・除草2</v>
      </c>
      <c r="BD2" s="548"/>
      <c r="BE2" s="548"/>
      <c r="BF2" s="548"/>
      <c r="BG2" s="548"/>
      <c r="BH2" s="375"/>
      <c r="BI2" s="548" t="str">
        <f>IF($ET$7="","",$ET$7)</f>
        <v>中耕・除草3</v>
      </c>
      <c r="BJ2" s="548"/>
      <c r="BK2" s="548"/>
      <c r="BL2" s="548"/>
      <c r="BM2" s="548"/>
      <c r="BN2" s="376"/>
      <c r="BO2" s="548" t="str">
        <f>IF($EV$7="","",$EV$7)</f>
        <v>防除1</v>
      </c>
      <c r="BP2" s="548"/>
      <c r="BQ2" s="548"/>
      <c r="BR2" s="548"/>
      <c r="BS2" s="548"/>
      <c r="BT2" s="377"/>
      <c r="BU2" s="548" t="str">
        <f>IF($EX$7="","",$EX$7)</f>
        <v>防除2</v>
      </c>
      <c r="BV2" s="548"/>
      <c r="BW2" s="548"/>
      <c r="BX2" s="548"/>
      <c r="BY2" s="548"/>
      <c r="BZ2" s="378"/>
      <c r="CA2" s="548" t="str">
        <f>IF($EZ$7="","",$EZ$7)</f>
        <v>防除3</v>
      </c>
      <c r="CB2" s="548"/>
      <c r="CC2" s="548"/>
      <c r="CD2" s="548"/>
      <c r="CE2" s="548"/>
      <c r="CF2" s="379"/>
      <c r="CG2" s="548" t="str">
        <f>IF($FB$7="","",$FB$7)</f>
        <v>収穫・出荷</v>
      </c>
      <c r="CH2" s="548"/>
      <c r="CI2" s="548"/>
      <c r="CJ2" s="548"/>
      <c r="CK2" s="548"/>
      <c r="CL2" s="380"/>
      <c r="CM2" s="548" t="str">
        <f>IF($FD$7="","",$FD$7)</f>
        <v>その他</v>
      </c>
      <c r="CN2" s="548"/>
      <c r="CO2" s="548"/>
      <c r="CP2" s="548"/>
      <c r="CQ2" s="548"/>
      <c r="CR2" s="48"/>
      <c r="CT2" s="35"/>
      <c r="CU2" s="35"/>
      <c r="DA2" s="35"/>
      <c r="DG2" s="35"/>
      <c r="EE2" s="51"/>
      <c r="EF2" s="52"/>
      <c r="EG2" s="164"/>
      <c r="EH2" s="546" t="s">
        <v>11</v>
      </c>
      <c r="EI2" s="547"/>
      <c r="EJ2" s="546" t="s">
        <v>32</v>
      </c>
      <c r="EK2" s="547"/>
      <c r="EL2" s="546" t="s">
        <v>33</v>
      </c>
      <c r="EM2" s="547"/>
      <c r="EN2" s="546" t="s">
        <v>24</v>
      </c>
      <c r="EO2" s="547"/>
      <c r="EP2" s="546" t="s">
        <v>25</v>
      </c>
      <c r="EQ2" s="547"/>
      <c r="ER2" s="546" t="s">
        <v>26</v>
      </c>
      <c r="ES2" s="547"/>
      <c r="ET2" s="546" t="s">
        <v>28</v>
      </c>
      <c r="EU2" s="547"/>
      <c r="EV2" s="546" t="s">
        <v>29</v>
      </c>
      <c r="EW2" s="547"/>
      <c r="EX2" s="546" t="s">
        <v>30</v>
      </c>
      <c r="EY2" s="547"/>
      <c r="EZ2" s="546" t="s">
        <v>31</v>
      </c>
      <c r="FA2" s="547"/>
      <c r="FB2" s="546" t="s">
        <v>48</v>
      </c>
      <c r="FC2" s="547"/>
      <c r="FD2" s="546" t="s">
        <v>49</v>
      </c>
      <c r="FE2" s="547"/>
      <c r="FF2" s="503"/>
      <c r="FG2" s="503"/>
      <c r="FH2" s="503"/>
      <c r="FI2" s="503"/>
      <c r="FJ2" s="549"/>
      <c r="FK2" s="549"/>
      <c r="FL2" s="549"/>
      <c r="FM2" s="549"/>
      <c r="FN2" s="546" t="s">
        <v>11</v>
      </c>
      <c r="FO2" s="547"/>
      <c r="FP2" s="546" t="s">
        <v>32</v>
      </c>
      <c r="FQ2" s="547"/>
      <c r="FR2" s="546" t="s">
        <v>33</v>
      </c>
      <c r="FS2" s="547"/>
      <c r="FT2" s="546" t="s">
        <v>24</v>
      </c>
      <c r="FU2" s="547"/>
      <c r="FV2" s="546" t="s">
        <v>25</v>
      </c>
      <c r="FW2" s="547"/>
      <c r="FX2" s="546" t="s">
        <v>26</v>
      </c>
      <c r="FY2" s="547"/>
      <c r="FZ2" s="546" t="s">
        <v>28</v>
      </c>
      <c r="GA2" s="547"/>
      <c r="GB2" s="546" t="s">
        <v>29</v>
      </c>
      <c r="GC2" s="547"/>
      <c r="GD2" s="546" t="s">
        <v>30</v>
      </c>
      <c r="GE2" s="547"/>
      <c r="GF2" s="546" t="s">
        <v>31</v>
      </c>
      <c r="GG2" s="547"/>
      <c r="GH2" s="546" t="s">
        <v>48</v>
      </c>
      <c r="GI2" s="547"/>
      <c r="GJ2" s="546" t="s">
        <v>49</v>
      </c>
      <c r="GK2" s="547"/>
      <c r="GM2" s="500" t="str">
        <f>EH2</f>
        <v>パターン１</v>
      </c>
      <c r="GN2" s="501"/>
      <c r="GO2" s="500" t="str">
        <f t="shared" ref="GO2" si="0">EJ2</f>
        <v>パターン２</v>
      </c>
      <c r="GP2" s="501"/>
      <c r="GQ2" s="500" t="str">
        <f t="shared" ref="GQ2" si="1">EL2</f>
        <v>パターン３</v>
      </c>
      <c r="GR2" s="501"/>
      <c r="GS2" s="500" t="str">
        <f t="shared" ref="GS2" si="2">EN2</f>
        <v>パターン４</v>
      </c>
      <c r="GT2" s="501"/>
      <c r="GU2" s="500" t="str">
        <f t="shared" ref="GU2" si="3">EP2</f>
        <v>パターン５</v>
      </c>
      <c r="GV2" s="501"/>
      <c r="GW2" s="500" t="str">
        <f t="shared" ref="GW2" si="4">ER2</f>
        <v>パターン６</v>
      </c>
      <c r="GX2" s="501"/>
      <c r="GY2" s="500" t="str">
        <f t="shared" ref="GY2" si="5">ET2</f>
        <v>パターン７</v>
      </c>
      <c r="GZ2" s="501"/>
      <c r="HA2" s="500" t="str">
        <f t="shared" ref="HA2" si="6">EV2</f>
        <v>パターン８</v>
      </c>
      <c r="HB2" s="501"/>
      <c r="HC2" s="500" t="str">
        <f t="shared" ref="HC2" si="7">EX2</f>
        <v>パターン９</v>
      </c>
      <c r="HD2" s="501"/>
      <c r="HE2" s="500" t="str">
        <f t="shared" ref="HE2" si="8">EZ2</f>
        <v>パターン１０</v>
      </c>
      <c r="HF2" s="501"/>
      <c r="HG2" s="546" t="s">
        <v>48</v>
      </c>
      <c r="HH2" s="547"/>
      <c r="HI2" s="546" t="s">
        <v>49</v>
      </c>
      <c r="HJ2" s="547"/>
    </row>
    <row r="3" spans="1:220" s="5" customFormat="1" ht="18" customHeight="1" thickBot="1" x14ac:dyDescent="0.2">
      <c r="C3" s="321"/>
      <c r="P3" s="1"/>
      <c r="Q3" s="1"/>
      <c r="V3" s="176" t="str">
        <f>"【"&amp;②元データ!$B$33&amp;"に係る"&amp;②元データ!$N$36&amp;"】"</f>
        <v>【作業①に係る資材購入】</v>
      </c>
      <c r="W3" s="98" t="str">
        <f>$FG$9</f>
        <v>●</v>
      </c>
      <c r="X3" s="485" t="str">
        <f>IF($FG$7="","",$FG$7)</f>
        <v>播種</v>
      </c>
      <c r="Y3" s="485"/>
      <c r="Z3" s="485"/>
      <c r="AA3" s="485"/>
      <c r="AB3" s="485"/>
      <c r="AC3" s="485"/>
      <c r="AD3" s="485"/>
      <c r="AE3" s="98" t="str">
        <f>$FH$9</f>
        <v>▲</v>
      </c>
      <c r="AF3" s="485" t="str">
        <f>IF($FH$7="","",$FH$7)</f>
        <v>耕起・施肥</v>
      </c>
      <c r="AG3" s="485"/>
      <c r="AH3" s="485"/>
      <c r="AI3" s="484"/>
      <c r="AJ3" s="484"/>
      <c r="AK3" s="484"/>
      <c r="AL3" s="484"/>
      <c r="AM3" s="484"/>
      <c r="AN3" s="98" t="str">
        <f>$FI$9</f>
        <v>■</v>
      </c>
      <c r="AO3" s="484" t="str">
        <f>IF($FI$7="","",$FI$7)</f>
        <v>定植</v>
      </c>
      <c r="AP3" s="484"/>
      <c r="AQ3" s="484"/>
      <c r="AR3" s="484"/>
      <c r="AS3" s="484"/>
      <c r="AT3" s="484"/>
      <c r="AU3" s="484"/>
      <c r="AV3" s="98" t="str">
        <f>$FJ$9</f>
        <v>◆</v>
      </c>
      <c r="AW3" s="484" t="str">
        <f>IF($FJ$7="","",$FJ$7)</f>
        <v>追肥・中耕</v>
      </c>
      <c r="AX3" s="484"/>
      <c r="AY3" s="484"/>
      <c r="AZ3" s="484"/>
      <c r="BA3" s="484"/>
      <c r="BB3" s="484"/>
      <c r="BC3" s="484"/>
      <c r="BD3" s="98" t="str">
        <f>$FK$9</f>
        <v>★</v>
      </c>
      <c r="BE3" s="484" t="str">
        <f>IF($FK$7="","",$FK$7)</f>
        <v>中耕・除草1</v>
      </c>
      <c r="BF3" s="484"/>
      <c r="BG3" s="484"/>
      <c r="BH3" s="484"/>
      <c r="BI3" s="484"/>
      <c r="BJ3" s="484"/>
      <c r="BK3" s="484"/>
      <c r="BL3" s="98" t="str">
        <f>$FL$9</f>
        <v>▼</v>
      </c>
      <c r="BM3" s="484" t="str">
        <f>IF($FL$7="","",$FL$7)</f>
        <v>中耕・除草2</v>
      </c>
      <c r="BN3" s="484"/>
      <c r="BO3" s="484"/>
      <c r="BP3" s="484"/>
      <c r="BQ3" s="484"/>
      <c r="BR3" s="484"/>
      <c r="BS3" s="484"/>
      <c r="BT3" s="65" t="s">
        <v>54</v>
      </c>
      <c r="BZ3" s="44"/>
      <c r="CB3" s="46"/>
      <c r="CC3" s="43"/>
      <c r="CE3" s="47"/>
      <c r="CF3" s="43"/>
      <c r="CH3" s="47"/>
      <c r="CI3" s="43"/>
      <c r="CK3" s="47"/>
      <c r="CL3" s="43"/>
      <c r="CR3" s="35"/>
      <c r="CS3" s="35"/>
      <c r="CY3" s="43"/>
      <c r="DD3" s="44"/>
      <c r="DE3" s="45"/>
      <c r="DF3" s="46"/>
      <c r="DG3" s="43"/>
      <c r="DI3" s="47"/>
      <c r="DJ3" s="43"/>
      <c r="DL3" s="47"/>
      <c r="DM3" s="43"/>
      <c r="DO3" s="47"/>
      <c r="DP3" s="43"/>
      <c r="EE3" s="51"/>
      <c r="EF3" s="52"/>
      <c r="EG3" s="52"/>
      <c r="EH3" s="30" t="s">
        <v>7</v>
      </c>
      <c r="EI3" s="31" t="s">
        <v>8</v>
      </c>
      <c r="EJ3" s="30" t="s">
        <v>7</v>
      </c>
      <c r="EK3" s="31" t="s">
        <v>8</v>
      </c>
      <c r="EL3" s="30" t="s">
        <v>7</v>
      </c>
      <c r="EM3" s="31" t="s">
        <v>8</v>
      </c>
      <c r="EN3" s="30" t="s">
        <v>7</v>
      </c>
      <c r="EO3" s="31" t="s">
        <v>8</v>
      </c>
      <c r="EP3" s="30" t="s">
        <v>7</v>
      </c>
      <c r="EQ3" s="31" t="s">
        <v>8</v>
      </c>
      <c r="ER3" s="30" t="s">
        <v>7</v>
      </c>
      <c r="ES3" s="31" t="s">
        <v>8</v>
      </c>
      <c r="ET3" s="30" t="s">
        <v>7</v>
      </c>
      <c r="EU3" s="31" t="s">
        <v>8</v>
      </c>
      <c r="EV3" s="30" t="s">
        <v>7</v>
      </c>
      <c r="EW3" s="31" t="s">
        <v>8</v>
      </c>
      <c r="EX3" s="30" t="s">
        <v>7</v>
      </c>
      <c r="EY3" s="31" t="s">
        <v>8</v>
      </c>
      <c r="EZ3" s="30" t="s">
        <v>7</v>
      </c>
      <c r="FA3" s="31" t="s">
        <v>8</v>
      </c>
      <c r="FB3" s="30" t="s">
        <v>7</v>
      </c>
      <c r="FC3" s="31" t="s">
        <v>8</v>
      </c>
      <c r="FD3" s="30" t="s">
        <v>7</v>
      </c>
      <c r="FE3" s="31" t="s">
        <v>8</v>
      </c>
      <c r="FH3" s="245"/>
      <c r="FN3" s="51"/>
      <c r="FO3" s="30" t="s">
        <v>139</v>
      </c>
      <c r="FP3" s="51"/>
      <c r="FQ3" s="30" t="s">
        <v>139</v>
      </c>
      <c r="FR3" s="51"/>
      <c r="FS3" s="30" t="s">
        <v>139</v>
      </c>
      <c r="FT3" s="51"/>
      <c r="FU3" s="30" t="s">
        <v>139</v>
      </c>
      <c r="FV3" s="51"/>
      <c r="FW3" s="30" t="s">
        <v>139</v>
      </c>
      <c r="FX3" s="51"/>
      <c r="FY3" s="30" t="s">
        <v>139</v>
      </c>
      <c r="FZ3" s="51"/>
      <c r="GA3" s="30" t="s">
        <v>139</v>
      </c>
      <c r="GB3" s="51"/>
      <c r="GC3" s="30" t="s">
        <v>139</v>
      </c>
      <c r="GD3" s="51"/>
      <c r="GE3" s="30" t="s">
        <v>139</v>
      </c>
      <c r="GF3" s="51"/>
      <c r="GG3" s="30" t="s">
        <v>139</v>
      </c>
      <c r="GH3" s="51"/>
      <c r="GI3" s="30" t="s">
        <v>139</v>
      </c>
      <c r="GJ3" s="51"/>
      <c r="GK3" s="30" t="s">
        <v>139</v>
      </c>
      <c r="GM3" s="30" t="s">
        <v>16</v>
      </c>
      <c r="GN3" s="31" t="s">
        <v>4</v>
      </c>
      <c r="GO3" s="30" t="s">
        <v>16</v>
      </c>
      <c r="GP3" s="31" t="s">
        <v>4</v>
      </c>
      <c r="GQ3" s="30" t="s">
        <v>16</v>
      </c>
      <c r="GR3" s="31" t="s">
        <v>4</v>
      </c>
      <c r="GS3" s="30" t="s">
        <v>16</v>
      </c>
      <c r="GT3" s="31" t="s">
        <v>4</v>
      </c>
      <c r="GU3" s="30" t="s">
        <v>16</v>
      </c>
      <c r="GV3" s="31" t="s">
        <v>4</v>
      </c>
      <c r="GW3" s="30" t="s">
        <v>16</v>
      </c>
      <c r="GX3" s="31" t="s">
        <v>4</v>
      </c>
      <c r="GY3" s="30" t="s">
        <v>16</v>
      </c>
      <c r="GZ3" s="31" t="s">
        <v>4</v>
      </c>
      <c r="HA3" s="30" t="s">
        <v>16</v>
      </c>
      <c r="HB3" s="31" t="s">
        <v>4</v>
      </c>
      <c r="HC3" s="30" t="s">
        <v>16</v>
      </c>
      <c r="HD3" s="31" t="s">
        <v>4</v>
      </c>
      <c r="HE3" s="30" t="s">
        <v>16</v>
      </c>
      <c r="HF3" s="31" t="s">
        <v>4</v>
      </c>
      <c r="HG3" s="30" t="s">
        <v>16</v>
      </c>
      <c r="HH3" s="31" t="s">
        <v>4</v>
      </c>
      <c r="HI3" s="30" t="s">
        <v>16</v>
      </c>
      <c r="HJ3" s="31" t="s">
        <v>4</v>
      </c>
    </row>
    <row r="4" spans="1:220" s="2" customFormat="1" ht="27" customHeight="1" x14ac:dyDescent="0.15">
      <c r="B4" s="489" t="str">
        <f>②元データ!B14</f>
        <v>品目・品種等</v>
      </c>
      <c r="C4" s="514" t="s">
        <v>78</v>
      </c>
      <c r="D4" s="19"/>
      <c r="E4" s="3"/>
      <c r="F4" s="3"/>
      <c r="G4" s="3"/>
      <c r="H4" s="3"/>
      <c r="I4" s="3"/>
      <c r="J4" s="3"/>
      <c r="K4" s="3"/>
      <c r="L4" s="3"/>
      <c r="M4" s="3"/>
      <c r="N4" s="3"/>
      <c r="O4" s="3"/>
      <c r="P4" s="20">
        <f>②元データ!H63</f>
        <v>8</v>
      </c>
      <c r="Q4" s="3" t="s">
        <v>10</v>
      </c>
      <c r="R4" s="3"/>
      <c r="S4" s="3"/>
      <c r="T4" s="3"/>
      <c r="U4" s="3"/>
      <c r="V4" s="3"/>
      <c r="W4" s="3"/>
      <c r="X4" s="3"/>
      <c r="Y4" s="3"/>
      <c r="Z4" s="3"/>
      <c r="AA4" s="3"/>
      <c r="AB4" s="3"/>
      <c r="AC4" s="3"/>
      <c r="AD4" s="3"/>
      <c r="AE4" s="3"/>
      <c r="AF4" s="3"/>
      <c r="AG4" s="3"/>
      <c r="AH4" s="18"/>
      <c r="AI4" s="3"/>
      <c r="AJ4" s="3"/>
      <c r="AK4" s="3"/>
      <c r="AL4" s="3"/>
      <c r="AM4" s="3"/>
      <c r="AN4" s="3"/>
      <c r="AO4" s="3"/>
      <c r="AP4" s="3"/>
      <c r="AQ4" s="3"/>
      <c r="AR4" s="3"/>
      <c r="AS4" s="3"/>
      <c r="AT4" s="3"/>
      <c r="AU4" s="20">
        <f>IF(P4=12,1,P4+1)</f>
        <v>9</v>
      </c>
      <c r="AV4" s="3" t="s">
        <v>10</v>
      </c>
      <c r="AW4" s="3"/>
      <c r="AX4" s="3"/>
      <c r="AY4" s="3"/>
      <c r="AZ4" s="3"/>
      <c r="BA4" s="3"/>
      <c r="BB4" s="3"/>
      <c r="BC4" s="3"/>
      <c r="BD4" s="3"/>
      <c r="BE4" s="3"/>
      <c r="BF4" s="3"/>
      <c r="BG4" s="3"/>
      <c r="BH4" s="3"/>
      <c r="BI4" s="3"/>
      <c r="BJ4" s="3"/>
      <c r="BK4" s="3"/>
      <c r="BL4" s="3"/>
      <c r="BM4" s="3"/>
      <c r="BN4" s="19"/>
      <c r="BO4" s="3"/>
      <c r="BP4" s="3"/>
      <c r="BQ4" s="3"/>
      <c r="BR4" s="3"/>
      <c r="BS4" s="3"/>
      <c r="BT4" s="3"/>
      <c r="BU4" s="3"/>
      <c r="BV4" s="3"/>
      <c r="BW4" s="3"/>
      <c r="BX4" s="3"/>
      <c r="BY4" s="3"/>
      <c r="BZ4" s="20">
        <f>IF(AU4=12,1,AU4+1)</f>
        <v>10</v>
      </c>
      <c r="CA4" s="3" t="s">
        <v>10</v>
      </c>
      <c r="CB4" s="3"/>
      <c r="CC4" s="3"/>
      <c r="CD4" s="3"/>
      <c r="CE4" s="3"/>
      <c r="CF4" s="3"/>
      <c r="CG4" s="3"/>
      <c r="CH4" s="3"/>
      <c r="CI4" s="3"/>
      <c r="CJ4" s="3"/>
      <c r="CK4" s="3"/>
      <c r="CL4" s="3"/>
      <c r="CM4" s="3"/>
      <c r="CN4" s="3"/>
      <c r="CO4" s="3"/>
      <c r="CP4" s="3"/>
      <c r="CQ4" s="3"/>
      <c r="CR4" s="415"/>
      <c r="CS4" s="398"/>
      <c r="CT4" s="3"/>
      <c r="CU4" s="3"/>
      <c r="CV4" s="3"/>
      <c r="CW4" s="3"/>
      <c r="CX4" s="3"/>
      <c r="CY4" s="3"/>
      <c r="CZ4" s="3"/>
      <c r="DA4" s="3"/>
      <c r="DB4" s="3"/>
      <c r="DC4" s="3"/>
      <c r="DD4" s="20">
        <f>IF(BZ4=12,1,BZ4+1)</f>
        <v>11</v>
      </c>
      <c r="DE4" s="3" t="s">
        <v>10</v>
      </c>
      <c r="DF4" s="3"/>
      <c r="DG4" s="3"/>
      <c r="DH4" s="3"/>
      <c r="DI4" s="3"/>
      <c r="DJ4" s="3"/>
      <c r="DK4" s="3"/>
      <c r="DL4" s="3"/>
      <c r="DM4" s="3"/>
      <c r="DN4" s="3"/>
      <c r="DO4" s="3"/>
      <c r="DP4" s="3"/>
      <c r="DQ4" s="3"/>
      <c r="DR4" s="3"/>
      <c r="DS4" s="3"/>
      <c r="DT4" s="3"/>
      <c r="DU4" s="3"/>
      <c r="DV4" s="3"/>
      <c r="DW4" s="18"/>
      <c r="EE4" s="12"/>
      <c r="EF4" s="53"/>
      <c r="EG4" s="53"/>
      <c r="EH4" s="32">
        <f>'(参考)本年作業予定'!$D$529</f>
        <v>45540</v>
      </c>
      <c r="EI4" s="32">
        <f>'(参考)本年作業予定'!$F$529</f>
        <v>45544</v>
      </c>
      <c r="EJ4" s="32">
        <f>'(参考)本年作業予定'!$D$530</f>
        <v>45555</v>
      </c>
      <c r="EK4" s="32">
        <f>'(参考)本年作業予定'!$F$530</f>
        <v>45559</v>
      </c>
      <c r="EL4" s="32">
        <f>'(参考)本年作業予定'!$D$531</f>
        <v>45566</v>
      </c>
      <c r="EM4" s="32">
        <f>'(参考)本年作業予定'!$F$531</f>
        <v>45569</v>
      </c>
      <c r="EN4" s="32" t="str">
        <f>'(参考)本年作業予定'!$D$532</f>
        <v/>
      </c>
      <c r="EO4" s="32" t="str">
        <f>'(参考)本年作業予定'!$F$532</f>
        <v/>
      </c>
      <c r="EP4" s="32" t="str">
        <f>'(参考)本年作業予定'!$D$533</f>
        <v/>
      </c>
      <c r="EQ4" s="32" t="str">
        <f>'(参考)本年作業予定'!$F$533</f>
        <v/>
      </c>
      <c r="ER4" s="32" t="str">
        <f>'(参考)本年作業予定'!$D$534</f>
        <v/>
      </c>
      <c r="ES4" s="32" t="str">
        <f>'(参考)本年作業予定'!$F$534</f>
        <v/>
      </c>
      <c r="ET4" s="32" t="str">
        <f>'(参考)本年作業予定'!$D$535</f>
        <v/>
      </c>
      <c r="EU4" s="32" t="str">
        <f>'(参考)本年作業予定'!$F$535</f>
        <v/>
      </c>
      <c r="EV4" s="32" t="str">
        <f>'(参考)本年作業予定'!$D$536</f>
        <v/>
      </c>
      <c r="EW4" s="32" t="str">
        <f>'(参考)本年作業予定'!$F$536</f>
        <v/>
      </c>
      <c r="EX4" s="32" t="str">
        <f>'(参考)本年作業予定'!$D$537</f>
        <v/>
      </c>
      <c r="EY4" s="32" t="str">
        <f>'(参考)本年作業予定'!$F$537</f>
        <v/>
      </c>
      <c r="EZ4" s="32" t="str">
        <f>'(参考)本年作業予定'!$D$538</f>
        <v/>
      </c>
      <c r="FA4" s="32" t="str">
        <f>'(参考)本年作業予定'!$F$538</f>
        <v/>
      </c>
      <c r="FB4" s="32" t="str">
        <f>'(参考)本年作業予定'!$D$539</f>
        <v/>
      </c>
      <c r="FC4" s="32" t="str">
        <f>'(参考)本年作業予定'!$F$539</f>
        <v/>
      </c>
      <c r="FD4" s="32" t="str">
        <f>'(参考)本年作業予定'!$D$540</f>
        <v/>
      </c>
      <c r="FE4" s="32" t="str">
        <f>'(参考)本年作業予定'!$F$540</f>
        <v/>
      </c>
      <c r="FN4" s="12"/>
      <c r="FO4" s="122">
        <f>'(参考)本年作業予定'!$H$529</f>
        <v>5</v>
      </c>
      <c r="FP4" s="12"/>
      <c r="FQ4" s="122">
        <f>'(参考)本年作業予定'!$H$530</f>
        <v>5</v>
      </c>
      <c r="FR4" s="12"/>
      <c r="FS4" s="122">
        <f>'(参考)本年作業予定'!$H$531</f>
        <v>5</v>
      </c>
      <c r="FT4" s="12"/>
      <c r="FU4" s="123">
        <f>'(参考)本年作業予定'!$H$532</f>
        <v>0</v>
      </c>
      <c r="FV4" s="12"/>
      <c r="FW4" s="122">
        <f>'(参考)本年作業予定'!$H$533</f>
        <v>0</v>
      </c>
      <c r="FX4" s="12"/>
      <c r="FY4" s="122">
        <f>'(参考)本年作業予定'!$H$534</f>
        <v>0</v>
      </c>
      <c r="FZ4" s="12"/>
      <c r="GA4" s="122">
        <f>'(参考)本年作業予定'!$H$535</f>
        <v>0</v>
      </c>
      <c r="GB4" s="12"/>
      <c r="GC4" s="122">
        <f>'(参考)本年作業予定'!$H$536</f>
        <v>0</v>
      </c>
      <c r="GD4" s="12"/>
      <c r="GE4" s="123">
        <f>'(参考)本年作業予定'!$H$537</f>
        <v>0</v>
      </c>
      <c r="GF4" s="12"/>
      <c r="GG4" s="122">
        <f>'(参考)本年作業予定'!$H$538</f>
        <v>0</v>
      </c>
      <c r="GH4" s="12"/>
      <c r="GI4" s="122">
        <f>'(参考)本年作業予定'!$H$539</f>
        <v>0</v>
      </c>
      <c r="GJ4" s="12"/>
      <c r="GK4" s="122">
        <f>'(参考)本年作業予定'!$H$540</f>
        <v>0</v>
      </c>
      <c r="GM4" s="12">
        <f>IF(EH4="","",DATEDIF(EH4,EI4,"d")+1)</f>
        <v>5</v>
      </c>
      <c r="GN4" s="177">
        <f>IF(GM4="","",'(参考)本年作業予定'!$G$529)</f>
        <v>1</v>
      </c>
      <c r="GO4" s="12">
        <f>IF(EJ4="","",DATEDIF(EJ4,EK4,"d")+1)</f>
        <v>5</v>
      </c>
      <c r="GP4" s="177">
        <f>IF(GO4="","",'(参考)本年作業予定'!$G$530)</f>
        <v>1</v>
      </c>
      <c r="GQ4" s="12">
        <f>IF(EL4="","",DATEDIF(EL4,EM4,"d")+1)</f>
        <v>4</v>
      </c>
      <c r="GR4" s="177">
        <f>IF(GQ4="","",'(参考)本年作業予定'!$G$531)</f>
        <v>1</v>
      </c>
      <c r="GS4" s="12" t="str">
        <f>IF(EN4="","",DATEDIF(EN4,EO4,"d")+1)</f>
        <v/>
      </c>
      <c r="GT4" s="177" t="str">
        <f>IF(GS4="","",'(参考)本年作業予定'!$G$532)</f>
        <v/>
      </c>
      <c r="GU4" s="12" t="str">
        <f>IF(EP4="","",DATEDIF(EP4,EQ4,"d")+1)</f>
        <v/>
      </c>
      <c r="GV4" s="177" t="str">
        <f>IF(GU4="","",'(参考)本年作業予定'!$G$533)</f>
        <v/>
      </c>
      <c r="GW4" s="12" t="str">
        <f>IF(ER4="","",DATEDIF(ER4,ES4,"d")+1)</f>
        <v/>
      </c>
      <c r="GX4" s="177" t="str">
        <f>IF(GW4="","",'(参考)本年作業予定'!$G$534)</f>
        <v/>
      </c>
      <c r="GY4" s="12" t="str">
        <f>IF(ET4="","",DATEDIF(ET4,EU4,"d")+1)</f>
        <v/>
      </c>
      <c r="GZ4" s="177" t="str">
        <f>IF(GY4="","",'(参考)本年作業予定'!$G$535)</f>
        <v/>
      </c>
      <c r="HA4" s="12" t="str">
        <f>IF(EV4="","",DATEDIF(EV4,EW4,"d")+1)</f>
        <v/>
      </c>
      <c r="HB4" s="177" t="str">
        <f>IF(HA4="","",'(参考)本年作業予定'!$G$536)</f>
        <v/>
      </c>
      <c r="HC4" s="12" t="str">
        <f>IF(EX4="","",DATEDIF(EX4,EY4,"d")+1)</f>
        <v/>
      </c>
      <c r="HD4" s="177" t="str">
        <f>IF(HC4="","",'(参考)本年作業予定'!$G$537)</f>
        <v/>
      </c>
      <c r="HE4" s="12" t="str">
        <f>IF(EZ4="","",DATEDIF(EZ4,FA4,"d")+1)</f>
        <v/>
      </c>
      <c r="HF4" s="177" t="str">
        <f>IF(HE4="","",'(参考)本年作業予定'!$G$538)</f>
        <v/>
      </c>
      <c r="HG4" s="12" t="str">
        <f>IF(FB4="","",DATEDIF(FB4,FC4,"d")+1)</f>
        <v/>
      </c>
      <c r="HH4" s="177" t="str">
        <f>IF(HG4="","",'(参考)本年作業予定'!$G$539)</f>
        <v/>
      </c>
      <c r="HI4" s="12" t="str">
        <f>IF(FD4="","",DATEDIF(FD4,FE4,"d")+1)</f>
        <v/>
      </c>
      <c r="HJ4" s="177" t="str">
        <f>IF(HI4="","",'(参考)本年作業予定'!$G$540)</f>
        <v/>
      </c>
    </row>
    <row r="5" spans="1:220" s="2" customFormat="1" ht="24.95" customHeight="1" thickBot="1" x14ac:dyDescent="0.2">
      <c r="B5" s="490"/>
      <c r="C5" s="492"/>
      <c r="D5" s="248">
        <f t="shared" ref="D5:AH5" si="9">DATE( $P$2, $P$4, COLUMN()-3)</f>
        <v>45505</v>
      </c>
      <c r="E5" s="249">
        <f t="shared" si="9"/>
        <v>45506</v>
      </c>
      <c r="F5" s="249">
        <f t="shared" si="9"/>
        <v>45507</v>
      </c>
      <c r="G5" s="249">
        <f t="shared" si="9"/>
        <v>45508</v>
      </c>
      <c r="H5" s="249">
        <f t="shared" si="9"/>
        <v>45509</v>
      </c>
      <c r="I5" s="249">
        <f t="shared" si="9"/>
        <v>45510</v>
      </c>
      <c r="J5" s="249">
        <f t="shared" si="9"/>
        <v>45511</v>
      </c>
      <c r="K5" s="249">
        <f t="shared" si="9"/>
        <v>45512</v>
      </c>
      <c r="L5" s="249">
        <f t="shared" si="9"/>
        <v>45513</v>
      </c>
      <c r="M5" s="249">
        <f t="shared" si="9"/>
        <v>45514</v>
      </c>
      <c r="N5" s="249">
        <f t="shared" si="9"/>
        <v>45515</v>
      </c>
      <c r="O5" s="249">
        <f t="shared" si="9"/>
        <v>45516</v>
      </c>
      <c r="P5" s="249">
        <f t="shared" si="9"/>
        <v>45517</v>
      </c>
      <c r="Q5" s="249">
        <f t="shared" si="9"/>
        <v>45518</v>
      </c>
      <c r="R5" s="249">
        <f t="shared" si="9"/>
        <v>45519</v>
      </c>
      <c r="S5" s="249">
        <f t="shared" si="9"/>
        <v>45520</v>
      </c>
      <c r="T5" s="249">
        <f t="shared" si="9"/>
        <v>45521</v>
      </c>
      <c r="U5" s="249">
        <f t="shared" si="9"/>
        <v>45522</v>
      </c>
      <c r="V5" s="249">
        <f t="shared" si="9"/>
        <v>45523</v>
      </c>
      <c r="W5" s="249">
        <f t="shared" si="9"/>
        <v>45524</v>
      </c>
      <c r="X5" s="249">
        <f t="shared" si="9"/>
        <v>45525</v>
      </c>
      <c r="Y5" s="249">
        <f t="shared" si="9"/>
        <v>45526</v>
      </c>
      <c r="Z5" s="249">
        <f t="shared" si="9"/>
        <v>45527</v>
      </c>
      <c r="AA5" s="249">
        <f t="shared" si="9"/>
        <v>45528</v>
      </c>
      <c r="AB5" s="249">
        <f t="shared" si="9"/>
        <v>45529</v>
      </c>
      <c r="AC5" s="249">
        <f t="shared" si="9"/>
        <v>45530</v>
      </c>
      <c r="AD5" s="249">
        <f t="shared" si="9"/>
        <v>45531</v>
      </c>
      <c r="AE5" s="249">
        <f t="shared" si="9"/>
        <v>45532</v>
      </c>
      <c r="AF5" s="249">
        <f t="shared" si="9"/>
        <v>45533</v>
      </c>
      <c r="AG5" s="250">
        <f t="shared" si="9"/>
        <v>45534</v>
      </c>
      <c r="AH5" s="250">
        <f t="shared" si="9"/>
        <v>45535</v>
      </c>
      <c r="AI5" s="251">
        <f>DATE(IF($AU$4=1,$P$2+1,$P$2), $AU$4, COLUMN()-34)</f>
        <v>45536</v>
      </c>
      <c r="AJ5" s="252">
        <f t="shared" ref="AJ5:BM5" si="10">DATE(IF($AU$4=1,$P$2+1,$P$2), $AU$4, COLUMN()-34)</f>
        <v>45537</v>
      </c>
      <c r="AK5" s="252">
        <f t="shared" si="10"/>
        <v>45538</v>
      </c>
      <c r="AL5" s="252">
        <f t="shared" si="10"/>
        <v>45539</v>
      </c>
      <c r="AM5" s="252">
        <f t="shared" si="10"/>
        <v>45540</v>
      </c>
      <c r="AN5" s="252">
        <f t="shared" si="10"/>
        <v>45541</v>
      </c>
      <c r="AO5" s="252">
        <f t="shared" si="10"/>
        <v>45542</v>
      </c>
      <c r="AP5" s="252">
        <f t="shared" si="10"/>
        <v>45543</v>
      </c>
      <c r="AQ5" s="252">
        <f t="shared" si="10"/>
        <v>45544</v>
      </c>
      <c r="AR5" s="252">
        <f t="shared" si="10"/>
        <v>45545</v>
      </c>
      <c r="AS5" s="252">
        <f t="shared" si="10"/>
        <v>45546</v>
      </c>
      <c r="AT5" s="252">
        <f t="shared" si="10"/>
        <v>45547</v>
      </c>
      <c r="AU5" s="252">
        <f t="shared" si="10"/>
        <v>45548</v>
      </c>
      <c r="AV5" s="252">
        <f t="shared" si="10"/>
        <v>45549</v>
      </c>
      <c r="AW5" s="252">
        <f t="shared" si="10"/>
        <v>45550</v>
      </c>
      <c r="AX5" s="252">
        <f t="shared" si="10"/>
        <v>45551</v>
      </c>
      <c r="AY5" s="252">
        <f t="shared" si="10"/>
        <v>45552</v>
      </c>
      <c r="AZ5" s="252">
        <f t="shared" si="10"/>
        <v>45553</v>
      </c>
      <c r="BA5" s="252">
        <f t="shared" si="10"/>
        <v>45554</v>
      </c>
      <c r="BB5" s="252">
        <f t="shared" si="10"/>
        <v>45555</v>
      </c>
      <c r="BC5" s="252">
        <f t="shared" si="10"/>
        <v>45556</v>
      </c>
      <c r="BD5" s="252">
        <f t="shared" si="10"/>
        <v>45557</v>
      </c>
      <c r="BE5" s="252">
        <f t="shared" si="10"/>
        <v>45558</v>
      </c>
      <c r="BF5" s="252">
        <f t="shared" si="10"/>
        <v>45559</v>
      </c>
      <c r="BG5" s="252">
        <f t="shared" si="10"/>
        <v>45560</v>
      </c>
      <c r="BH5" s="252">
        <f t="shared" si="10"/>
        <v>45561</v>
      </c>
      <c r="BI5" s="252">
        <f t="shared" si="10"/>
        <v>45562</v>
      </c>
      <c r="BJ5" s="252">
        <f t="shared" si="10"/>
        <v>45563</v>
      </c>
      <c r="BK5" s="252">
        <f t="shared" si="10"/>
        <v>45564</v>
      </c>
      <c r="BL5" s="252">
        <f t="shared" si="10"/>
        <v>45565</v>
      </c>
      <c r="BM5" s="253">
        <f t="shared" si="10"/>
        <v>45566</v>
      </c>
      <c r="BN5" s="251">
        <f>DATE(IF($BZ$4=1,$P$2+1,IF($BZ$4=2,$P$2+1,$P$2)), $BZ$4, COLUMN()-65)</f>
        <v>45566</v>
      </c>
      <c r="BO5" s="249">
        <f t="shared" ref="BO5:CR5" si="11">DATE(IF($BZ$4=1,$P$2+1,IF($BZ$4=2,$P$2+1,$P$2)), $BZ$4, COLUMN()-65)</f>
        <v>45567</v>
      </c>
      <c r="BP5" s="249">
        <f t="shared" si="11"/>
        <v>45568</v>
      </c>
      <c r="BQ5" s="249">
        <f t="shared" si="11"/>
        <v>45569</v>
      </c>
      <c r="BR5" s="249">
        <f t="shared" si="11"/>
        <v>45570</v>
      </c>
      <c r="BS5" s="249">
        <f t="shared" si="11"/>
        <v>45571</v>
      </c>
      <c r="BT5" s="249">
        <f t="shared" si="11"/>
        <v>45572</v>
      </c>
      <c r="BU5" s="249">
        <f t="shared" si="11"/>
        <v>45573</v>
      </c>
      <c r="BV5" s="249">
        <f t="shared" si="11"/>
        <v>45574</v>
      </c>
      <c r="BW5" s="249">
        <f t="shared" si="11"/>
        <v>45575</v>
      </c>
      <c r="BX5" s="249">
        <f t="shared" si="11"/>
        <v>45576</v>
      </c>
      <c r="BY5" s="249">
        <f t="shared" si="11"/>
        <v>45577</v>
      </c>
      <c r="BZ5" s="249">
        <f t="shared" si="11"/>
        <v>45578</v>
      </c>
      <c r="CA5" s="249">
        <f t="shared" si="11"/>
        <v>45579</v>
      </c>
      <c r="CB5" s="249">
        <f t="shared" si="11"/>
        <v>45580</v>
      </c>
      <c r="CC5" s="249">
        <f t="shared" si="11"/>
        <v>45581</v>
      </c>
      <c r="CD5" s="249">
        <f t="shared" si="11"/>
        <v>45582</v>
      </c>
      <c r="CE5" s="249">
        <f t="shared" si="11"/>
        <v>45583</v>
      </c>
      <c r="CF5" s="249">
        <f t="shared" si="11"/>
        <v>45584</v>
      </c>
      <c r="CG5" s="249">
        <f t="shared" si="11"/>
        <v>45585</v>
      </c>
      <c r="CH5" s="249">
        <f t="shared" si="11"/>
        <v>45586</v>
      </c>
      <c r="CI5" s="249">
        <f t="shared" si="11"/>
        <v>45587</v>
      </c>
      <c r="CJ5" s="249">
        <f t="shared" si="11"/>
        <v>45588</v>
      </c>
      <c r="CK5" s="249">
        <f t="shared" si="11"/>
        <v>45589</v>
      </c>
      <c r="CL5" s="249">
        <f t="shared" si="11"/>
        <v>45590</v>
      </c>
      <c r="CM5" s="249">
        <f t="shared" si="11"/>
        <v>45591</v>
      </c>
      <c r="CN5" s="249">
        <f t="shared" si="11"/>
        <v>45592</v>
      </c>
      <c r="CO5" s="249">
        <f t="shared" si="11"/>
        <v>45593</v>
      </c>
      <c r="CP5" s="249">
        <f t="shared" si="11"/>
        <v>45594</v>
      </c>
      <c r="CQ5" s="250">
        <f t="shared" si="11"/>
        <v>45595</v>
      </c>
      <c r="CR5" s="397">
        <f t="shared" si="11"/>
        <v>45596</v>
      </c>
      <c r="CS5" s="248">
        <f>DATE(IF($DD$4=1,$P$2+1,IF($DD$4=2,$P$2+1,IF($DD$4=3,$P$2+1,$P$2))), $DD$4, COLUMN()-96)</f>
        <v>45597</v>
      </c>
      <c r="CT5" s="249">
        <f t="shared" ref="CT5:DW5" si="12">DATE(IF($DD$4=1,$P$2+1,IF($DD$4=2,$P$2+1,IF($DD$4=3,$P$2+1,$P$2))), $DD$4, COLUMN()-96)</f>
        <v>45598</v>
      </c>
      <c r="CU5" s="249">
        <f t="shared" si="12"/>
        <v>45599</v>
      </c>
      <c r="CV5" s="249">
        <f t="shared" si="12"/>
        <v>45600</v>
      </c>
      <c r="CW5" s="249">
        <f t="shared" si="12"/>
        <v>45601</v>
      </c>
      <c r="CX5" s="249">
        <f t="shared" si="12"/>
        <v>45602</v>
      </c>
      <c r="CY5" s="249">
        <f t="shared" si="12"/>
        <v>45603</v>
      </c>
      <c r="CZ5" s="249">
        <f t="shared" si="12"/>
        <v>45604</v>
      </c>
      <c r="DA5" s="249">
        <f t="shared" si="12"/>
        <v>45605</v>
      </c>
      <c r="DB5" s="249">
        <f t="shared" si="12"/>
        <v>45606</v>
      </c>
      <c r="DC5" s="249">
        <f t="shared" si="12"/>
        <v>45607</v>
      </c>
      <c r="DD5" s="249">
        <f t="shared" si="12"/>
        <v>45608</v>
      </c>
      <c r="DE5" s="249">
        <f t="shared" si="12"/>
        <v>45609</v>
      </c>
      <c r="DF5" s="249">
        <f t="shared" si="12"/>
        <v>45610</v>
      </c>
      <c r="DG5" s="249">
        <f t="shared" si="12"/>
        <v>45611</v>
      </c>
      <c r="DH5" s="249">
        <f t="shared" si="12"/>
        <v>45612</v>
      </c>
      <c r="DI5" s="249">
        <f t="shared" si="12"/>
        <v>45613</v>
      </c>
      <c r="DJ5" s="249">
        <f t="shared" si="12"/>
        <v>45614</v>
      </c>
      <c r="DK5" s="249">
        <f t="shared" si="12"/>
        <v>45615</v>
      </c>
      <c r="DL5" s="249">
        <f t="shared" si="12"/>
        <v>45616</v>
      </c>
      <c r="DM5" s="249">
        <f t="shared" si="12"/>
        <v>45617</v>
      </c>
      <c r="DN5" s="249">
        <f t="shared" si="12"/>
        <v>45618</v>
      </c>
      <c r="DO5" s="249">
        <f t="shared" si="12"/>
        <v>45619</v>
      </c>
      <c r="DP5" s="249">
        <f t="shared" si="12"/>
        <v>45620</v>
      </c>
      <c r="DQ5" s="249">
        <f t="shared" si="12"/>
        <v>45621</v>
      </c>
      <c r="DR5" s="249">
        <f t="shared" si="12"/>
        <v>45622</v>
      </c>
      <c r="DS5" s="249">
        <f t="shared" si="12"/>
        <v>45623</v>
      </c>
      <c r="DT5" s="249">
        <f t="shared" si="12"/>
        <v>45624</v>
      </c>
      <c r="DU5" s="249">
        <f t="shared" si="12"/>
        <v>45625</v>
      </c>
      <c r="DV5" s="249">
        <f t="shared" si="12"/>
        <v>45626</v>
      </c>
      <c r="DW5" s="397">
        <f t="shared" si="12"/>
        <v>45627</v>
      </c>
      <c r="GN5" s="2">
        <f>IF(GN4="",0,GN4)</f>
        <v>1</v>
      </c>
      <c r="GP5" s="2">
        <f t="shared" ref="GP5" si="13">IF(GP4="",0,GP4)</f>
        <v>1</v>
      </c>
      <c r="GR5" s="2">
        <f t="shared" ref="GR5" si="14">IF(GR4="",0,GR4)</f>
        <v>1</v>
      </c>
      <c r="GT5" s="2">
        <f t="shared" ref="GT5" si="15">IF(GT4="",0,GT4)</f>
        <v>0</v>
      </c>
      <c r="GV5" s="2">
        <f t="shared" ref="GV5" si="16">IF(GV4="",0,GV4)</f>
        <v>0</v>
      </c>
      <c r="GX5" s="2">
        <f t="shared" ref="GX5" si="17">IF(GX4="",0,GX4)</f>
        <v>0</v>
      </c>
      <c r="GZ5" s="2">
        <f t="shared" ref="GZ5" si="18">IF(GZ4="",0,GZ4)</f>
        <v>0</v>
      </c>
      <c r="HB5" s="2">
        <f t="shared" ref="HB5" si="19">IF(HB4="",0,HB4)</f>
        <v>0</v>
      </c>
      <c r="HD5" s="2">
        <f t="shared" ref="HD5" si="20">IF(HD4="",0,HD4)</f>
        <v>0</v>
      </c>
      <c r="HF5" s="2">
        <f t="shared" ref="HF5:HJ5" si="21">IF(HF4="",0,HF4)</f>
        <v>0</v>
      </c>
      <c r="HH5" s="2">
        <f t="shared" si="21"/>
        <v>0</v>
      </c>
      <c r="HJ5" s="2">
        <f t="shared" si="21"/>
        <v>0</v>
      </c>
      <c r="HL5" s="2">
        <f>GN5+GP5+GR5+GT5+GV5+GX5+GZ5+HB5+HD5+HF5+HH5+HJ5</f>
        <v>3</v>
      </c>
    </row>
    <row r="6" spans="1:220" s="2" customFormat="1" ht="18.75" customHeight="1" thickTop="1" x14ac:dyDescent="0.15">
      <c r="B6" s="117"/>
      <c r="C6" s="322"/>
      <c r="D6" s="353"/>
      <c r="E6" s="354"/>
      <c r="F6" s="354"/>
      <c r="G6" s="354"/>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5"/>
      <c r="AH6" s="356"/>
      <c r="AI6" s="353"/>
      <c r="AJ6" s="354"/>
      <c r="AK6" s="354"/>
      <c r="AL6" s="354"/>
      <c r="AM6" s="354"/>
      <c r="AN6" s="354"/>
      <c r="AO6" s="354"/>
      <c r="AP6" s="354"/>
      <c r="AQ6" s="354"/>
      <c r="AR6" s="354"/>
      <c r="AS6" s="354"/>
      <c r="AT6" s="354"/>
      <c r="AU6" s="354"/>
      <c r="AV6" s="354"/>
      <c r="AW6" s="354"/>
      <c r="AX6" s="354"/>
      <c r="AY6" s="354"/>
      <c r="AZ6" s="354"/>
      <c r="BA6" s="354"/>
      <c r="BB6" s="354"/>
      <c r="BC6" s="354"/>
      <c r="BD6" s="354"/>
      <c r="BE6" s="354"/>
      <c r="BF6" s="354"/>
      <c r="BG6" s="354"/>
      <c r="BH6" s="354"/>
      <c r="BI6" s="354"/>
      <c r="BJ6" s="354"/>
      <c r="BK6" s="354"/>
      <c r="BL6" s="354"/>
      <c r="BM6" s="355"/>
      <c r="BN6" s="353"/>
      <c r="BO6" s="354"/>
      <c r="BP6" s="354"/>
      <c r="BQ6" s="354"/>
      <c r="BR6" s="354"/>
      <c r="BS6" s="354"/>
      <c r="BT6" s="354"/>
      <c r="BU6" s="354"/>
      <c r="BV6" s="354"/>
      <c r="BW6" s="354"/>
      <c r="BX6" s="354"/>
      <c r="BY6" s="354"/>
      <c r="BZ6" s="354"/>
      <c r="CA6" s="354"/>
      <c r="CB6" s="354"/>
      <c r="CC6" s="354"/>
      <c r="CD6" s="354"/>
      <c r="CE6" s="354"/>
      <c r="CF6" s="354"/>
      <c r="CG6" s="354"/>
      <c r="CH6" s="354"/>
      <c r="CI6" s="354"/>
      <c r="CJ6" s="354"/>
      <c r="CK6" s="354"/>
      <c r="CL6" s="354"/>
      <c r="CM6" s="354"/>
      <c r="CN6" s="354"/>
      <c r="CO6" s="354"/>
      <c r="CP6" s="354"/>
      <c r="CQ6" s="355"/>
      <c r="CR6" s="356"/>
      <c r="CS6" s="353"/>
      <c r="CT6" s="354"/>
      <c r="CU6" s="354"/>
      <c r="CV6" s="354"/>
      <c r="CW6" s="354"/>
      <c r="CX6" s="354"/>
      <c r="CY6" s="354"/>
      <c r="CZ6" s="354"/>
      <c r="DA6" s="354"/>
      <c r="DB6" s="354"/>
      <c r="DC6" s="354"/>
      <c r="DD6" s="354"/>
      <c r="DE6" s="354"/>
      <c r="DF6" s="354"/>
      <c r="DG6" s="354"/>
      <c r="DH6" s="354"/>
      <c r="DI6" s="354"/>
      <c r="DJ6" s="354"/>
      <c r="DK6" s="354"/>
      <c r="DL6" s="354"/>
      <c r="DM6" s="354"/>
      <c r="DN6" s="354"/>
      <c r="DO6" s="354"/>
      <c r="DP6" s="354"/>
      <c r="DQ6" s="354"/>
      <c r="DR6" s="354"/>
      <c r="DS6" s="354"/>
      <c r="DT6" s="354"/>
      <c r="DU6" s="355"/>
      <c r="DV6" s="386"/>
      <c r="DW6" s="356"/>
      <c r="EE6" t="str">
        <f>"4　"&amp;②元データ!$G$7&amp;"作業開始日等"</f>
        <v>4　露地野菜Ａ作業開始日等</v>
      </c>
      <c r="EF6"/>
      <c r="EG6"/>
      <c r="EH6"/>
      <c r="EI6"/>
      <c r="EV6" s="34"/>
      <c r="FG6" s="34" t="str">
        <f>"4　"&amp;②元データ!$B$33&amp;"に係る"&amp;②元データ!$N$36</f>
        <v>4　作業①に係る資材購入</v>
      </c>
      <c r="FN6" s="34" t="str">
        <f>"5　"&amp;②元データ!$G$7&amp;"時間"</f>
        <v>5　露地野菜Ａ時間</v>
      </c>
      <c r="GM6" s="34" t="str">
        <f>"6　"&amp;②元データ!$G$7&amp;"面積"</f>
        <v>6　露地野菜Ａ面積</v>
      </c>
    </row>
    <row r="7" spans="1:220" s="2" customFormat="1" ht="29.25" customHeight="1" x14ac:dyDescent="0.15">
      <c r="B7" s="118" t="str">
        <f>②元データ!$O$7</f>
        <v>育苗</v>
      </c>
      <c r="C7" s="322"/>
      <c r="D7" s="342" t="str">
        <f t="shared" ref="D7:AI7" si="22">IF(D$5=$EH4,$FO4,IF(D$5=$EJ4,$FQ4,IF(D$5=$EL4,$FS4,IF(D$5=$EN4,$FU4,IF(D$5=$EP4,$FW4,IF(D$5=$ER4,$FY4,IF(D$5=$ET4,$GA4,IF(D$5=$EV4,$GC4,IF(D$5=$EX4,$GE4,IF(D$5=$EZ4,$GG4,IF(D$5=$FB4,$GI4,IF(D$5=$FD4,$GK4,""))))))))))))</f>
        <v/>
      </c>
      <c r="E7" s="357" t="str">
        <f t="shared" si="22"/>
        <v/>
      </c>
      <c r="F7" s="357" t="str">
        <f t="shared" si="22"/>
        <v/>
      </c>
      <c r="G7" s="357" t="str">
        <f t="shared" si="22"/>
        <v/>
      </c>
      <c r="H7" s="357" t="str">
        <f t="shared" si="22"/>
        <v/>
      </c>
      <c r="I7" s="357" t="str">
        <f t="shared" si="22"/>
        <v/>
      </c>
      <c r="J7" s="357" t="str">
        <f t="shared" si="22"/>
        <v/>
      </c>
      <c r="K7" s="357" t="str">
        <f t="shared" si="22"/>
        <v/>
      </c>
      <c r="L7" s="357" t="str">
        <f t="shared" si="22"/>
        <v/>
      </c>
      <c r="M7" s="357" t="str">
        <f t="shared" si="22"/>
        <v/>
      </c>
      <c r="N7" s="357" t="str">
        <f t="shared" si="22"/>
        <v/>
      </c>
      <c r="O7" s="357" t="str">
        <f t="shared" si="22"/>
        <v/>
      </c>
      <c r="P7" s="357" t="str">
        <f t="shared" si="22"/>
        <v/>
      </c>
      <c r="Q7" s="357" t="str">
        <f t="shared" si="22"/>
        <v/>
      </c>
      <c r="R7" s="357" t="str">
        <f t="shared" si="22"/>
        <v/>
      </c>
      <c r="S7" s="357" t="str">
        <f t="shared" si="22"/>
        <v/>
      </c>
      <c r="T7" s="357" t="str">
        <f t="shared" si="22"/>
        <v/>
      </c>
      <c r="U7" s="357" t="str">
        <f t="shared" si="22"/>
        <v/>
      </c>
      <c r="V7" s="357" t="str">
        <f t="shared" si="22"/>
        <v/>
      </c>
      <c r="W7" s="357" t="str">
        <f t="shared" si="22"/>
        <v/>
      </c>
      <c r="X7" s="357" t="str">
        <f t="shared" si="22"/>
        <v/>
      </c>
      <c r="Y7" s="357" t="str">
        <f t="shared" si="22"/>
        <v/>
      </c>
      <c r="Z7" s="357" t="str">
        <f t="shared" si="22"/>
        <v/>
      </c>
      <c r="AA7" s="357" t="str">
        <f t="shared" si="22"/>
        <v/>
      </c>
      <c r="AB7" s="357" t="str">
        <f t="shared" si="22"/>
        <v/>
      </c>
      <c r="AC7" s="357" t="str">
        <f t="shared" si="22"/>
        <v/>
      </c>
      <c r="AD7" s="357" t="str">
        <f t="shared" si="22"/>
        <v/>
      </c>
      <c r="AE7" s="357" t="str">
        <f t="shared" si="22"/>
        <v/>
      </c>
      <c r="AF7" s="357" t="str">
        <f t="shared" si="22"/>
        <v/>
      </c>
      <c r="AG7" s="358" t="str">
        <f t="shared" si="22"/>
        <v/>
      </c>
      <c r="AH7" s="359" t="str">
        <f t="shared" si="22"/>
        <v/>
      </c>
      <c r="AI7" s="360" t="str">
        <f t="shared" si="22"/>
        <v/>
      </c>
      <c r="AJ7" s="357" t="str">
        <f t="shared" ref="AJ7:BQ7" si="23">IF(AJ$5=$EH4,$FO4,IF(AJ$5=$EJ4,$FQ4,IF(AJ$5=$EL4,$FS4,IF(AJ$5=$EN4,$FU4,IF(AJ$5=$EP4,$FW4,IF(AJ$5=$ER4,$FY4,IF(AJ$5=$ET4,$GA4,IF(AJ$5=$EV4,$GC4,IF(AJ$5=$EX4,$GE4,IF(AJ$5=$EZ4,$GG4,IF(AJ$5=$FB4,$GI4,IF(AJ$5=$FD4,$GK4,""))))))))))))</f>
        <v/>
      </c>
      <c r="AK7" s="357" t="str">
        <f t="shared" si="23"/>
        <v/>
      </c>
      <c r="AL7" s="357" t="str">
        <f t="shared" si="23"/>
        <v/>
      </c>
      <c r="AM7" s="357">
        <f>IF(AM$5=$EH4,$FO4,IF(AM$5=$EJ4,$FQ4,IF(AM$5=$EL4,$FS4,IF(AM$5=$EN4,$FU4,IF(AM$5=$EP4,$FW4,IF(AM$5=$ER4,$FY4,IF(AM$5=$ET4,$GA4,IF(AM$5=$EV4,$GC4,IF(AM$5=$EX4,$GE4,IF(AM$5=$EZ4,$GG4,IF(AM$5=$FB4,$GI4,IF(AM$5=$FD4,$GK4,""))))))))))))</f>
        <v>5</v>
      </c>
      <c r="AN7" s="357" t="str">
        <f t="shared" si="23"/>
        <v/>
      </c>
      <c r="AO7" s="357" t="str">
        <f t="shared" si="23"/>
        <v/>
      </c>
      <c r="AP7" s="357" t="str">
        <f t="shared" si="23"/>
        <v/>
      </c>
      <c r="AQ7" s="357" t="str">
        <f t="shared" si="23"/>
        <v/>
      </c>
      <c r="AR7" s="357" t="str">
        <f t="shared" si="23"/>
        <v/>
      </c>
      <c r="AS7" s="357" t="str">
        <f t="shared" si="23"/>
        <v/>
      </c>
      <c r="AT7" s="357" t="str">
        <f t="shared" si="23"/>
        <v/>
      </c>
      <c r="AU7" s="357" t="str">
        <f t="shared" si="23"/>
        <v/>
      </c>
      <c r="AV7" s="357" t="str">
        <f t="shared" si="23"/>
        <v/>
      </c>
      <c r="AW7" s="357" t="str">
        <f t="shared" si="23"/>
        <v/>
      </c>
      <c r="AX7" s="357" t="str">
        <f t="shared" si="23"/>
        <v/>
      </c>
      <c r="AY7" s="357" t="str">
        <f t="shared" si="23"/>
        <v/>
      </c>
      <c r="AZ7" s="357" t="str">
        <f t="shared" si="23"/>
        <v/>
      </c>
      <c r="BA7" s="357" t="str">
        <f t="shared" si="23"/>
        <v/>
      </c>
      <c r="BB7" s="357">
        <f t="shared" si="23"/>
        <v>5</v>
      </c>
      <c r="BC7" s="357" t="str">
        <f t="shared" si="23"/>
        <v/>
      </c>
      <c r="BD7" s="357" t="str">
        <f t="shared" si="23"/>
        <v/>
      </c>
      <c r="BE7" s="357" t="str">
        <f t="shared" si="23"/>
        <v/>
      </c>
      <c r="BF7" s="357" t="str">
        <f t="shared" si="23"/>
        <v/>
      </c>
      <c r="BG7" s="357" t="str">
        <f t="shared" si="23"/>
        <v/>
      </c>
      <c r="BH7" s="357" t="str">
        <f t="shared" si="23"/>
        <v/>
      </c>
      <c r="BI7" s="357" t="str">
        <f t="shared" si="23"/>
        <v/>
      </c>
      <c r="BJ7" s="357" t="str">
        <f t="shared" si="23"/>
        <v/>
      </c>
      <c r="BK7" s="357" t="str">
        <f t="shared" si="23"/>
        <v/>
      </c>
      <c r="BL7" s="357" t="str">
        <f t="shared" si="23"/>
        <v/>
      </c>
      <c r="BM7" s="358">
        <f t="shared" si="23"/>
        <v>5</v>
      </c>
      <c r="BN7" s="360">
        <f t="shared" si="23"/>
        <v>5</v>
      </c>
      <c r="BO7" s="357" t="str">
        <f t="shared" si="23"/>
        <v/>
      </c>
      <c r="BP7" s="357" t="str">
        <f t="shared" si="23"/>
        <v/>
      </c>
      <c r="BQ7" s="357" t="str">
        <f t="shared" si="23"/>
        <v/>
      </c>
      <c r="BR7" s="357" t="str">
        <f t="shared" ref="BR7:DU7" si="24">IF(BR$5=$EH4,$FO4,IF(BR$5=$EJ4,$FQ4,IF(BR$5=$EL4,$FS4,IF(BR$5=$EN4,$FU4,IF(BR$5=$EP4,$FW4,IF(BR$5=$ER4,$FY4,IF(BR$5=$ET4,$GA4,IF(BR$5=$EV4,$GC4,IF(BR$5=$EX4,$GE4,IF(BR$5=$EZ4,$GG4,IF(BR$5=$FB4,$GI4,IF(BR$5=$FD4,$GK4,""))))))))))))</f>
        <v/>
      </c>
      <c r="BS7" s="357" t="str">
        <f t="shared" si="24"/>
        <v/>
      </c>
      <c r="BT7" s="357" t="str">
        <f t="shared" si="24"/>
        <v/>
      </c>
      <c r="BU7" s="357" t="str">
        <f t="shared" si="24"/>
        <v/>
      </c>
      <c r="BV7" s="357" t="str">
        <f t="shared" si="24"/>
        <v/>
      </c>
      <c r="BW7" s="357" t="str">
        <f t="shared" si="24"/>
        <v/>
      </c>
      <c r="BX7" s="357" t="str">
        <f t="shared" si="24"/>
        <v/>
      </c>
      <c r="BY7" s="357" t="str">
        <f t="shared" si="24"/>
        <v/>
      </c>
      <c r="BZ7" s="357" t="str">
        <f t="shared" si="24"/>
        <v/>
      </c>
      <c r="CA7" s="357" t="str">
        <f t="shared" si="24"/>
        <v/>
      </c>
      <c r="CB7" s="357" t="str">
        <f t="shared" si="24"/>
        <v/>
      </c>
      <c r="CC7" s="357" t="str">
        <f t="shared" si="24"/>
        <v/>
      </c>
      <c r="CD7" s="357" t="str">
        <f t="shared" si="24"/>
        <v/>
      </c>
      <c r="CE7" s="357" t="str">
        <f t="shared" si="24"/>
        <v/>
      </c>
      <c r="CF7" s="357" t="str">
        <f t="shared" si="24"/>
        <v/>
      </c>
      <c r="CG7" s="357" t="str">
        <f t="shared" si="24"/>
        <v/>
      </c>
      <c r="CH7" s="357" t="str">
        <f t="shared" si="24"/>
        <v/>
      </c>
      <c r="CI7" s="357" t="str">
        <f t="shared" si="24"/>
        <v/>
      </c>
      <c r="CJ7" s="357" t="str">
        <f t="shared" si="24"/>
        <v/>
      </c>
      <c r="CK7" s="357" t="str">
        <f t="shared" si="24"/>
        <v/>
      </c>
      <c r="CL7" s="357" t="str">
        <f t="shared" si="24"/>
        <v/>
      </c>
      <c r="CM7" s="357" t="str">
        <f t="shared" si="24"/>
        <v/>
      </c>
      <c r="CN7" s="357" t="str">
        <f t="shared" si="24"/>
        <v/>
      </c>
      <c r="CO7" s="357" t="str">
        <f t="shared" si="24"/>
        <v/>
      </c>
      <c r="CP7" s="357" t="str">
        <f t="shared" si="24"/>
        <v/>
      </c>
      <c r="CQ7" s="358" t="str">
        <f t="shared" si="24"/>
        <v/>
      </c>
      <c r="CR7" s="359" t="str">
        <f t="shared" si="24"/>
        <v/>
      </c>
      <c r="CS7" s="360" t="str">
        <f t="shared" si="24"/>
        <v/>
      </c>
      <c r="CT7" s="357" t="str">
        <f t="shared" si="24"/>
        <v/>
      </c>
      <c r="CU7" s="357" t="str">
        <f t="shared" si="24"/>
        <v/>
      </c>
      <c r="CV7" s="357" t="str">
        <f t="shared" si="24"/>
        <v/>
      </c>
      <c r="CW7" s="357" t="str">
        <f t="shared" si="24"/>
        <v/>
      </c>
      <c r="CX7" s="357" t="str">
        <f t="shared" si="24"/>
        <v/>
      </c>
      <c r="CY7" s="357" t="str">
        <f t="shared" si="24"/>
        <v/>
      </c>
      <c r="CZ7" s="357" t="str">
        <f t="shared" si="24"/>
        <v/>
      </c>
      <c r="DA7" s="357" t="str">
        <f t="shared" si="24"/>
        <v/>
      </c>
      <c r="DB7" s="357" t="str">
        <f t="shared" si="24"/>
        <v/>
      </c>
      <c r="DC7" s="357" t="str">
        <f t="shared" si="24"/>
        <v/>
      </c>
      <c r="DD7" s="357" t="str">
        <f t="shared" si="24"/>
        <v/>
      </c>
      <c r="DE7" s="357" t="str">
        <f t="shared" si="24"/>
        <v/>
      </c>
      <c r="DF7" s="357" t="str">
        <f t="shared" si="24"/>
        <v/>
      </c>
      <c r="DG7" s="357" t="str">
        <f t="shared" si="24"/>
        <v/>
      </c>
      <c r="DH7" s="357" t="str">
        <f t="shared" si="24"/>
        <v/>
      </c>
      <c r="DI7" s="357" t="str">
        <f t="shared" si="24"/>
        <v/>
      </c>
      <c r="DJ7" s="357" t="str">
        <f t="shared" si="24"/>
        <v/>
      </c>
      <c r="DK7" s="357" t="str">
        <f t="shared" si="24"/>
        <v/>
      </c>
      <c r="DL7" s="357" t="str">
        <f t="shared" si="24"/>
        <v/>
      </c>
      <c r="DM7" s="357" t="str">
        <f t="shared" si="24"/>
        <v/>
      </c>
      <c r="DN7" s="357" t="str">
        <f t="shared" si="24"/>
        <v/>
      </c>
      <c r="DO7" s="357" t="str">
        <f t="shared" si="24"/>
        <v/>
      </c>
      <c r="DP7" s="357" t="str">
        <f t="shared" si="24"/>
        <v/>
      </c>
      <c r="DQ7" s="357" t="str">
        <f t="shared" si="24"/>
        <v/>
      </c>
      <c r="DR7" s="357" t="str">
        <f t="shared" si="24"/>
        <v/>
      </c>
      <c r="DS7" s="357" t="str">
        <f t="shared" si="24"/>
        <v/>
      </c>
      <c r="DT7" s="357" t="str">
        <f t="shared" si="24"/>
        <v/>
      </c>
      <c r="DU7" s="358" t="str">
        <f t="shared" si="24"/>
        <v/>
      </c>
      <c r="DV7" s="387" t="str">
        <f t="shared" ref="DV7:DW7" si="25">IF(DV$5=$EH4,$FO4,IF(DV$5=$EJ4,$FQ4,IF(DV$5=$EL4,$FS4,IF(DV$5=$EN4,$FU4,IF(DV$5=$EP4,$FW4,IF(DV$5=$ER4,$FY4,IF(DV$5=$ET4,$GA4,IF(DV$5=$EV4,$GC4,IF(DV$5=$EX4,$GE4,IF(DV$5=$EZ4,$GG4,IF(DV$5=$FB4,$GI4,IF(DV$5=$FD4,$GK4,""))))))))))))</f>
        <v/>
      </c>
      <c r="DW7" s="359" t="str">
        <f t="shared" si="25"/>
        <v/>
      </c>
      <c r="EE7" s="13"/>
      <c r="EF7" s="13"/>
      <c r="EG7" s="13" t="s">
        <v>51</v>
      </c>
      <c r="EH7" s="515" t="str">
        <f>IF(②元データ!$B$37="","",②元データ!$B$37)</f>
        <v>播種</v>
      </c>
      <c r="EI7" s="516"/>
      <c r="EJ7" s="515" t="str">
        <f>IF(②元データ!$B$38="","",②元データ!$B$38)</f>
        <v>耕起・施肥</v>
      </c>
      <c r="EK7" s="516"/>
      <c r="EL7" s="515" t="str">
        <f>IF(②元データ!$B$39="","",②元データ!$B$39)</f>
        <v>定植</v>
      </c>
      <c r="EM7" s="516"/>
      <c r="EN7" s="515" t="str">
        <f>IF(②元データ!$B$40="","",②元データ!$B$40)</f>
        <v>追肥・中耕</v>
      </c>
      <c r="EO7" s="516"/>
      <c r="EP7" s="515" t="str">
        <f>IF(②元データ!$B$41="","",②元データ!$B$41)</f>
        <v>中耕・除草1</v>
      </c>
      <c r="EQ7" s="516"/>
      <c r="ER7" s="515" t="str">
        <f>IF(②元データ!$B$42="","",②元データ!$B$42)</f>
        <v>中耕・除草2</v>
      </c>
      <c r="ES7" s="516"/>
      <c r="ET7" s="515" t="str">
        <f>IF(②元データ!$G$37="","",②元データ!$G$37)</f>
        <v>中耕・除草3</v>
      </c>
      <c r="EU7" s="516"/>
      <c r="EV7" s="515" t="str">
        <f>IF(②元データ!$G$38="","",②元データ!$G$38)</f>
        <v>防除1</v>
      </c>
      <c r="EW7" s="516"/>
      <c r="EX7" s="515" t="str">
        <f>IF(②元データ!$G$39="","",②元データ!$G$39)</f>
        <v>防除2</v>
      </c>
      <c r="EY7" s="516"/>
      <c r="EZ7" s="515" t="str">
        <f>IF(②元データ!$G$40="","",②元データ!$G$40)</f>
        <v>防除3</v>
      </c>
      <c r="FA7" s="516"/>
      <c r="FB7" s="515" t="str">
        <f>IF(②元データ!$G$41="","",②元データ!$G$41)</f>
        <v>収穫・出荷</v>
      </c>
      <c r="FC7" s="516"/>
      <c r="FD7" s="515" t="str">
        <f>IF(②元データ!$G$42="","",②元データ!$G$42)</f>
        <v>その他</v>
      </c>
      <c r="FE7" s="516"/>
      <c r="FG7" s="116" t="str">
        <f>IF(②元データ!$K$7="",(IF(②元データ!$B$37="","",②元データ!$B$37)),"")</f>
        <v>播種</v>
      </c>
      <c r="FH7" s="116" t="str">
        <f>IF(②元データ!$K$7="",(IF(②元データ!$B$38="","",②元データ!$B$38)),"")</f>
        <v>耕起・施肥</v>
      </c>
      <c r="FI7" s="116" t="str">
        <f>IF(②元データ!$K$7="",(IF(②元データ!$B$39="","",②元データ!$B$39)),"")</f>
        <v>定植</v>
      </c>
      <c r="FJ7" s="116" t="str">
        <f>IF(②元データ!$K$7="",(IF(②元データ!$B$40="","",②元データ!$B$40)),"")</f>
        <v>追肥・中耕</v>
      </c>
      <c r="FK7" s="116" t="str">
        <f>IF(②元データ!$K$7="",(IF(②元データ!$B$41="","",②元データ!$B$41)),"")</f>
        <v>中耕・除草1</v>
      </c>
      <c r="FL7" s="116" t="str">
        <f>IF(②元データ!$K$7="",(IF(②元データ!$B$42="","",②元データ!$B$42)),"")</f>
        <v>中耕・除草2</v>
      </c>
      <c r="FN7" s="500" t="str">
        <f>EH7</f>
        <v>播種</v>
      </c>
      <c r="FO7" s="501"/>
      <c r="FP7" s="500" t="str">
        <f t="shared" ref="FP7" si="26">EJ7</f>
        <v>耕起・施肥</v>
      </c>
      <c r="FQ7" s="501"/>
      <c r="FR7" s="500" t="str">
        <f t="shared" ref="FR7" si="27">EL7</f>
        <v>定植</v>
      </c>
      <c r="FS7" s="501"/>
      <c r="FT7" s="500" t="str">
        <f t="shared" ref="FT7" si="28">EN7</f>
        <v>追肥・中耕</v>
      </c>
      <c r="FU7" s="501"/>
      <c r="FV7" s="500" t="str">
        <f t="shared" ref="FV7" si="29">EP7</f>
        <v>中耕・除草1</v>
      </c>
      <c r="FW7" s="501"/>
      <c r="FX7" s="500" t="str">
        <f t="shared" ref="FX7" si="30">ER7</f>
        <v>中耕・除草2</v>
      </c>
      <c r="FY7" s="501"/>
      <c r="FZ7" s="500" t="str">
        <f t="shared" ref="FZ7" si="31">ET7</f>
        <v>中耕・除草3</v>
      </c>
      <c r="GA7" s="501"/>
      <c r="GB7" s="500" t="str">
        <f t="shared" ref="GB7" si="32">EV7</f>
        <v>防除1</v>
      </c>
      <c r="GC7" s="501"/>
      <c r="GD7" s="500" t="str">
        <f t="shared" ref="GD7" si="33">EX7</f>
        <v>防除2</v>
      </c>
      <c r="GE7" s="501"/>
      <c r="GF7" s="500" t="str">
        <f t="shared" ref="GF7" si="34">EZ7</f>
        <v>防除3</v>
      </c>
      <c r="GG7" s="501"/>
      <c r="GH7" s="500" t="str">
        <f t="shared" ref="GH7:GH8" si="35">FB7</f>
        <v>収穫・出荷</v>
      </c>
      <c r="GI7" s="501"/>
      <c r="GJ7" s="500" t="str">
        <f t="shared" ref="GJ7:GJ8" si="36">FD7</f>
        <v>その他</v>
      </c>
      <c r="GK7" s="501"/>
      <c r="GM7" s="500" t="str">
        <f>EH7</f>
        <v>播種</v>
      </c>
      <c r="GN7" s="501"/>
      <c r="GO7" s="500" t="str">
        <f t="shared" ref="GO7:GO8" si="37">EJ7</f>
        <v>耕起・施肥</v>
      </c>
      <c r="GP7" s="501"/>
      <c r="GQ7" s="500" t="str">
        <f t="shared" ref="GQ7:GQ8" si="38">EL7</f>
        <v>定植</v>
      </c>
      <c r="GR7" s="501"/>
      <c r="GS7" s="500" t="str">
        <f t="shared" ref="GS7:GS8" si="39">EN7</f>
        <v>追肥・中耕</v>
      </c>
      <c r="GT7" s="501"/>
      <c r="GU7" s="500" t="str">
        <f t="shared" ref="GU7:GU8" si="40">EP7</f>
        <v>中耕・除草1</v>
      </c>
      <c r="GV7" s="501"/>
      <c r="GW7" s="500" t="str">
        <f t="shared" ref="GW7:GW8" si="41">ER7</f>
        <v>中耕・除草2</v>
      </c>
      <c r="GX7" s="501"/>
      <c r="GY7" s="500" t="str">
        <f t="shared" ref="GY7:GY8" si="42">ET7</f>
        <v>中耕・除草3</v>
      </c>
      <c r="GZ7" s="501"/>
      <c r="HA7" s="500" t="str">
        <f t="shared" ref="HA7:HA8" si="43">EV7</f>
        <v>防除1</v>
      </c>
      <c r="HB7" s="501"/>
      <c r="HC7" s="500" t="str">
        <f t="shared" ref="HC7:HC8" si="44">EX7</f>
        <v>防除2</v>
      </c>
      <c r="HD7" s="501"/>
      <c r="HE7" s="500" t="str">
        <f t="shared" ref="HE7:HE8" si="45">EZ7</f>
        <v>防除3</v>
      </c>
      <c r="HF7" s="501"/>
      <c r="HG7" s="500" t="str">
        <f t="shared" ref="HG7:HG8" si="46">FB7</f>
        <v>収穫・出荷</v>
      </c>
      <c r="HH7" s="501"/>
      <c r="HI7" s="500" t="str">
        <f t="shared" ref="HI7:HI8" si="47">FD7</f>
        <v>その他</v>
      </c>
      <c r="HJ7" s="501"/>
    </row>
    <row r="8" spans="1:220" s="2" customFormat="1" ht="9.75" customHeight="1" x14ac:dyDescent="0.15">
      <c r="B8" s="118"/>
      <c r="C8" s="322"/>
      <c r="D8" s="361"/>
      <c r="E8" s="362"/>
      <c r="F8" s="362"/>
      <c r="G8" s="362"/>
      <c r="H8" s="362"/>
      <c r="I8" s="362"/>
      <c r="J8" s="362"/>
      <c r="K8" s="362"/>
      <c r="L8" s="362"/>
      <c r="M8" s="362"/>
      <c r="N8" s="362"/>
      <c r="O8" s="362"/>
      <c r="P8" s="362"/>
      <c r="Q8" s="362"/>
      <c r="R8" s="362"/>
      <c r="S8" s="362"/>
      <c r="T8" s="362"/>
      <c r="U8" s="362"/>
      <c r="V8" s="362"/>
      <c r="W8" s="362"/>
      <c r="X8" s="362"/>
      <c r="Y8" s="362"/>
      <c r="Z8" s="362"/>
      <c r="AA8" s="362"/>
      <c r="AB8" s="362"/>
      <c r="AC8" s="362"/>
      <c r="AD8" s="362"/>
      <c r="AE8" s="362"/>
      <c r="AF8" s="362"/>
      <c r="AG8" s="363"/>
      <c r="AH8" s="364"/>
      <c r="AI8" s="365"/>
      <c r="AJ8" s="362"/>
      <c r="AK8" s="362"/>
      <c r="AL8" s="362"/>
      <c r="AM8" s="362"/>
      <c r="AN8" s="362"/>
      <c r="AO8" s="362"/>
      <c r="AP8" s="362"/>
      <c r="AQ8" s="362"/>
      <c r="AR8" s="362"/>
      <c r="AS8" s="362"/>
      <c r="AT8" s="362"/>
      <c r="AU8" s="362"/>
      <c r="AV8" s="362"/>
      <c r="AW8" s="362"/>
      <c r="AX8" s="362"/>
      <c r="AY8" s="362"/>
      <c r="AZ8" s="362"/>
      <c r="BA8" s="362"/>
      <c r="BB8" s="362"/>
      <c r="BC8" s="362"/>
      <c r="BD8" s="362"/>
      <c r="BE8" s="362"/>
      <c r="BF8" s="362"/>
      <c r="BG8" s="362"/>
      <c r="BH8" s="362"/>
      <c r="BI8" s="362"/>
      <c r="BJ8" s="362"/>
      <c r="BK8" s="362"/>
      <c r="BL8" s="362"/>
      <c r="BM8" s="363"/>
      <c r="BN8" s="365"/>
      <c r="BO8" s="362"/>
      <c r="BP8" s="362"/>
      <c r="BQ8" s="362"/>
      <c r="BR8" s="362"/>
      <c r="BS8" s="362"/>
      <c r="BT8" s="362"/>
      <c r="BU8" s="362"/>
      <c r="BV8" s="362"/>
      <c r="BW8" s="362"/>
      <c r="BX8" s="362"/>
      <c r="BY8" s="362"/>
      <c r="BZ8" s="362"/>
      <c r="CA8" s="362"/>
      <c r="CB8" s="362"/>
      <c r="CC8" s="362"/>
      <c r="CD8" s="362"/>
      <c r="CE8" s="362"/>
      <c r="CF8" s="362"/>
      <c r="CG8" s="362"/>
      <c r="CH8" s="362"/>
      <c r="CI8" s="362"/>
      <c r="CJ8" s="362"/>
      <c r="CK8" s="362"/>
      <c r="CL8" s="362"/>
      <c r="CM8" s="362"/>
      <c r="CN8" s="362"/>
      <c r="CO8" s="362"/>
      <c r="CP8" s="362"/>
      <c r="CQ8" s="363"/>
      <c r="CR8" s="364"/>
      <c r="CS8" s="365"/>
      <c r="CT8" s="362"/>
      <c r="CU8" s="362"/>
      <c r="CV8" s="362"/>
      <c r="CW8" s="362"/>
      <c r="CX8" s="362"/>
      <c r="CY8" s="362"/>
      <c r="CZ8" s="362"/>
      <c r="DA8" s="362"/>
      <c r="DB8" s="362"/>
      <c r="DC8" s="362"/>
      <c r="DD8" s="362"/>
      <c r="DE8" s="362"/>
      <c r="DF8" s="362"/>
      <c r="DG8" s="362"/>
      <c r="DH8" s="362"/>
      <c r="DI8" s="362"/>
      <c r="DJ8" s="362"/>
      <c r="DK8" s="362"/>
      <c r="DL8" s="362"/>
      <c r="DM8" s="362"/>
      <c r="DN8" s="362"/>
      <c r="DO8" s="362"/>
      <c r="DP8" s="362"/>
      <c r="DQ8" s="362"/>
      <c r="DR8" s="362"/>
      <c r="DS8" s="362"/>
      <c r="DT8" s="362"/>
      <c r="DU8" s="363"/>
      <c r="DV8" s="388"/>
      <c r="DW8" s="364"/>
      <c r="EE8" s="13"/>
      <c r="EF8" s="13"/>
      <c r="EG8" s="165"/>
      <c r="EH8" s="538" t="str">
        <f>②元データ!$B$33</f>
        <v>作業①</v>
      </c>
      <c r="EI8" s="539"/>
      <c r="EJ8" s="538" t="str">
        <f>②元データ!$B$33</f>
        <v>作業①</v>
      </c>
      <c r="EK8" s="539"/>
      <c r="EL8" s="538" t="str">
        <f>②元データ!$B$33</f>
        <v>作業①</v>
      </c>
      <c r="EM8" s="539"/>
      <c r="EN8" s="538" t="str">
        <f>②元データ!$B$33</f>
        <v>作業①</v>
      </c>
      <c r="EO8" s="539"/>
      <c r="EP8" s="538" t="str">
        <f>②元データ!$B$33</f>
        <v>作業①</v>
      </c>
      <c r="EQ8" s="539"/>
      <c r="ER8" s="538" t="str">
        <f>②元データ!$B$33</f>
        <v>作業①</v>
      </c>
      <c r="ES8" s="539"/>
      <c r="ET8" s="510" t="str">
        <f>②元データ!$B$34</f>
        <v>作業②</v>
      </c>
      <c r="EU8" s="511"/>
      <c r="EV8" s="510" t="str">
        <f>②元データ!$B$34</f>
        <v>作業②</v>
      </c>
      <c r="EW8" s="511"/>
      <c r="EX8" s="510" t="str">
        <f>②元データ!$B$34</f>
        <v>作業②</v>
      </c>
      <c r="EY8" s="511"/>
      <c r="EZ8" s="510" t="str">
        <f>②元データ!$B$34</f>
        <v>作業②</v>
      </c>
      <c r="FA8" s="511"/>
      <c r="FB8" s="510" t="str">
        <f>②元データ!$B$34</f>
        <v>作業②</v>
      </c>
      <c r="FC8" s="511"/>
      <c r="FD8" s="510" t="str">
        <f>②元データ!$B$34</f>
        <v>作業②</v>
      </c>
      <c r="FE8" s="511"/>
      <c r="FG8" s="116" t="str">
        <f>②元データ!$B$33</f>
        <v>作業①</v>
      </c>
      <c r="FH8" s="116" t="str">
        <f>②元データ!$B$33</f>
        <v>作業①</v>
      </c>
      <c r="FI8" s="116" t="str">
        <f>②元データ!$B$33</f>
        <v>作業①</v>
      </c>
      <c r="FJ8" s="116" t="str">
        <f>②元データ!$B$33</f>
        <v>作業①</v>
      </c>
      <c r="FK8" s="116" t="str">
        <f>②元データ!$B$33</f>
        <v>作業①</v>
      </c>
      <c r="FL8" s="116" t="str">
        <f>②元データ!$B$33</f>
        <v>作業①</v>
      </c>
      <c r="FN8" s="495" t="str">
        <f>EH8</f>
        <v>作業①</v>
      </c>
      <c r="FO8" s="496"/>
      <c r="FP8" s="495" t="str">
        <f>EJ8</f>
        <v>作業①</v>
      </c>
      <c r="FQ8" s="496"/>
      <c r="FR8" s="495" t="str">
        <f>EL8</f>
        <v>作業①</v>
      </c>
      <c r="FS8" s="496"/>
      <c r="FT8" s="495" t="str">
        <f t="shared" ref="FT8" si="48">EN8</f>
        <v>作業①</v>
      </c>
      <c r="FU8" s="496"/>
      <c r="FV8" s="495" t="str">
        <f t="shared" ref="FV8" si="49">EP8</f>
        <v>作業①</v>
      </c>
      <c r="FW8" s="496"/>
      <c r="FX8" s="495" t="str">
        <f t="shared" ref="FX8" si="50">ER8</f>
        <v>作業①</v>
      </c>
      <c r="FY8" s="496"/>
      <c r="FZ8" s="495" t="str">
        <f t="shared" ref="FZ8" si="51">ET8</f>
        <v>作業②</v>
      </c>
      <c r="GA8" s="496"/>
      <c r="GB8" s="495" t="str">
        <f t="shared" ref="GB8" si="52">EV8</f>
        <v>作業②</v>
      </c>
      <c r="GC8" s="496"/>
      <c r="GD8" s="495" t="str">
        <f t="shared" ref="GD8" si="53">EX8</f>
        <v>作業②</v>
      </c>
      <c r="GE8" s="496"/>
      <c r="GF8" s="495" t="str">
        <f t="shared" ref="GF8" si="54">EZ8</f>
        <v>作業②</v>
      </c>
      <c r="GG8" s="496"/>
      <c r="GH8" s="495" t="str">
        <f t="shared" si="35"/>
        <v>作業②</v>
      </c>
      <c r="GI8" s="496"/>
      <c r="GJ8" s="495" t="str">
        <f t="shared" si="36"/>
        <v>作業②</v>
      </c>
      <c r="GK8" s="496"/>
      <c r="GM8" s="495" t="str">
        <f>EH8</f>
        <v>作業①</v>
      </c>
      <c r="GN8" s="496"/>
      <c r="GO8" s="495" t="str">
        <f t="shared" si="37"/>
        <v>作業①</v>
      </c>
      <c r="GP8" s="496"/>
      <c r="GQ8" s="495" t="str">
        <f t="shared" si="38"/>
        <v>作業①</v>
      </c>
      <c r="GR8" s="496"/>
      <c r="GS8" s="495" t="str">
        <f t="shared" si="39"/>
        <v>作業①</v>
      </c>
      <c r="GT8" s="496"/>
      <c r="GU8" s="495" t="str">
        <f t="shared" si="40"/>
        <v>作業①</v>
      </c>
      <c r="GV8" s="496"/>
      <c r="GW8" s="495" t="str">
        <f t="shared" si="41"/>
        <v>作業①</v>
      </c>
      <c r="GX8" s="496"/>
      <c r="GY8" s="495" t="str">
        <f t="shared" si="42"/>
        <v>作業②</v>
      </c>
      <c r="GZ8" s="496"/>
      <c r="HA8" s="495" t="str">
        <f t="shared" si="43"/>
        <v>作業②</v>
      </c>
      <c r="HB8" s="496"/>
      <c r="HC8" s="495" t="str">
        <f t="shared" si="44"/>
        <v>作業②</v>
      </c>
      <c r="HD8" s="496"/>
      <c r="HE8" s="495" t="str">
        <f t="shared" si="45"/>
        <v>作業②</v>
      </c>
      <c r="HF8" s="496"/>
      <c r="HG8" s="495" t="str">
        <f t="shared" si="46"/>
        <v>作業②</v>
      </c>
      <c r="HH8" s="496"/>
      <c r="HI8" s="495" t="str">
        <f t="shared" si="47"/>
        <v>作業②</v>
      </c>
      <c r="HJ8" s="496"/>
    </row>
    <row r="9" spans="1:220" s="2" customFormat="1" ht="13.5" customHeight="1" thickBot="1" x14ac:dyDescent="0.2">
      <c r="B9" s="119"/>
      <c r="C9" s="323"/>
      <c r="D9" s="366"/>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8"/>
      <c r="AH9" s="369"/>
      <c r="AI9" s="366"/>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8"/>
      <c r="BN9" s="366"/>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8"/>
      <c r="CR9" s="369"/>
      <c r="CS9" s="366"/>
      <c r="CT9" s="367"/>
      <c r="CU9" s="367"/>
      <c r="CV9" s="367"/>
      <c r="CW9" s="367"/>
      <c r="CX9" s="367"/>
      <c r="CY9" s="367"/>
      <c r="CZ9" s="367"/>
      <c r="DA9" s="367"/>
      <c r="DB9" s="367"/>
      <c r="DC9" s="367"/>
      <c r="DD9" s="367"/>
      <c r="DE9" s="367"/>
      <c r="DF9" s="367"/>
      <c r="DG9" s="367"/>
      <c r="DH9" s="367"/>
      <c r="DI9" s="367"/>
      <c r="DJ9" s="367"/>
      <c r="DK9" s="367"/>
      <c r="DL9" s="367"/>
      <c r="DM9" s="367"/>
      <c r="DN9" s="367"/>
      <c r="DO9" s="367"/>
      <c r="DP9" s="367"/>
      <c r="DQ9" s="367"/>
      <c r="DR9" s="367"/>
      <c r="DS9" s="367"/>
      <c r="DT9" s="367"/>
      <c r="DU9" s="368"/>
      <c r="DV9" s="389"/>
      <c r="DW9" s="369"/>
      <c r="EE9" s="12" t="s">
        <v>5</v>
      </c>
      <c r="EF9" s="12" t="s">
        <v>3</v>
      </c>
      <c r="EG9" s="12"/>
      <c r="EH9" s="30" t="s">
        <v>7</v>
      </c>
      <c r="EI9" s="31" t="s">
        <v>8</v>
      </c>
      <c r="EJ9" s="31" t="s">
        <v>7</v>
      </c>
      <c r="EK9" s="31" t="s">
        <v>8</v>
      </c>
      <c r="EL9" s="31" t="s">
        <v>7</v>
      </c>
      <c r="EM9" s="31" t="s">
        <v>8</v>
      </c>
      <c r="EN9" s="31" t="s">
        <v>7</v>
      </c>
      <c r="EO9" s="31" t="s">
        <v>8</v>
      </c>
      <c r="EP9" s="31" t="s">
        <v>7</v>
      </c>
      <c r="EQ9" s="31" t="s">
        <v>8</v>
      </c>
      <c r="ER9" s="31" t="s">
        <v>7</v>
      </c>
      <c r="ES9" s="31" t="s">
        <v>8</v>
      </c>
      <c r="ET9" s="31" t="s">
        <v>7</v>
      </c>
      <c r="EU9" s="31" t="s">
        <v>8</v>
      </c>
      <c r="EV9" s="31" t="s">
        <v>7</v>
      </c>
      <c r="EW9" s="31" t="s">
        <v>8</v>
      </c>
      <c r="EX9" s="31" t="s">
        <v>7</v>
      </c>
      <c r="EY9" s="31" t="s">
        <v>8</v>
      </c>
      <c r="EZ9" s="31" t="s">
        <v>7</v>
      </c>
      <c r="FA9" s="31" t="s">
        <v>8</v>
      </c>
      <c r="FB9" s="31" t="s">
        <v>7</v>
      </c>
      <c r="FC9" s="31" t="s">
        <v>8</v>
      </c>
      <c r="FD9" s="31" t="s">
        <v>7</v>
      </c>
      <c r="FE9" s="31" t="s">
        <v>8</v>
      </c>
      <c r="FG9" s="99" t="str">
        <f>IF(FG7="","",②元データ!$N$37)</f>
        <v>●</v>
      </c>
      <c r="FH9" s="99" t="str">
        <f>IF(FH7="","",②元データ!$N$38)</f>
        <v>▲</v>
      </c>
      <c r="FI9" s="99" t="str">
        <f>IF(FI7="","",②元データ!$N$39)</f>
        <v>■</v>
      </c>
      <c r="FJ9" s="99" t="str">
        <f>IF(FJ7="","",②元データ!$N$40)</f>
        <v>◆</v>
      </c>
      <c r="FK9" s="99" t="str">
        <f>IF(FK7="","",②元データ!$N$41)</f>
        <v>★</v>
      </c>
      <c r="FL9" s="99" t="str">
        <f>IF(FL7="","",②元データ!$N$42)</f>
        <v>▼</v>
      </c>
      <c r="FN9" s="30" t="s">
        <v>7</v>
      </c>
      <c r="FO9" s="31" t="s">
        <v>139</v>
      </c>
      <c r="FP9" s="30" t="s">
        <v>7</v>
      </c>
      <c r="FQ9" s="31" t="s">
        <v>139</v>
      </c>
      <c r="FR9" s="30" t="s">
        <v>7</v>
      </c>
      <c r="FS9" s="31" t="s">
        <v>139</v>
      </c>
      <c r="FT9" s="30" t="s">
        <v>7</v>
      </c>
      <c r="FU9" s="31" t="s">
        <v>139</v>
      </c>
      <c r="FV9" s="30" t="s">
        <v>7</v>
      </c>
      <c r="FW9" s="31" t="s">
        <v>139</v>
      </c>
      <c r="FX9" s="30" t="s">
        <v>7</v>
      </c>
      <c r="FY9" s="31" t="s">
        <v>139</v>
      </c>
      <c r="FZ9" s="30" t="s">
        <v>7</v>
      </c>
      <c r="GA9" s="31" t="s">
        <v>139</v>
      </c>
      <c r="GB9" s="30" t="s">
        <v>7</v>
      </c>
      <c r="GC9" s="31" t="s">
        <v>139</v>
      </c>
      <c r="GD9" s="30" t="s">
        <v>7</v>
      </c>
      <c r="GE9" s="31" t="s">
        <v>139</v>
      </c>
      <c r="GF9" s="30" t="s">
        <v>7</v>
      </c>
      <c r="GG9" s="31" t="s">
        <v>139</v>
      </c>
      <c r="GH9" s="30" t="s">
        <v>7</v>
      </c>
      <c r="GI9" s="31" t="s">
        <v>139</v>
      </c>
      <c r="GJ9" s="30" t="s">
        <v>7</v>
      </c>
      <c r="GK9" s="31" t="s">
        <v>139</v>
      </c>
      <c r="GM9" s="30" t="s">
        <v>16</v>
      </c>
      <c r="GN9" s="31" t="s">
        <v>4</v>
      </c>
      <c r="GO9" s="30" t="s">
        <v>16</v>
      </c>
      <c r="GP9" s="31" t="s">
        <v>4</v>
      </c>
      <c r="GQ9" s="30" t="s">
        <v>16</v>
      </c>
      <c r="GR9" s="31" t="s">
        <v>4</v>
      </c>
      <c r="GS9" s="30" t="s">
        <v>16</v>
      </c>
      <c r="GT9" s="31" t="s">
        <v>4</v>
      </c>
      <c r="GU9" s="30" t="s">
        <v>16</v>
      </c>
      <c r="GV9" s="31" t="s">
        <v>4</v>
      </c>
      <c r="GW9" s="30" t="s">
        <v>16</v>
      </c>
      <c r="GX9" s="31" t="s">
        <v>4</v>
      </c>
      <c r="GY9" s="30" t="s">
        <v>16</v>
      </c>
      <c r="GZ9" s="31" t="s">
        <v>4</v>
      </c>
      <c r="HA9" s="30" t="s">
        <v>16</v>
      </c>
      <c r="HB9" s="31" t="s">
        <v>4</v>
      </c>
      <c r="HC9" s="30" t="s">
        <v>16</v>
      </c>
      <c r="HD9" s="31" t="s">
        <v>4</v>
      </c>
      <c r="HE9" s="30" t="s">
        <v>16</v>
      </c>
      <c r="HF9" s="31" t="s">
        <v>4</v>
      </c>
      <c r="HG9" s="30" t="s">
        <v>16</v>
      </c>
      <c r="HH9" s="31" t="s">
        <v>4</v>
      </c>
      <c r="HI9" s="30" t="s">
        <v>16</v>
      </c>
      <c r="HJ9" s="31" t="s">
        <v>4</v>
      </c>
    </row>
    <row r="10" spans="1:220" ht="18.75" customHeight="1" x14ac:dyDescent="0.15">
      <c r="A10" s="543" t="str">
        <f>②元データ!G7</f>
        <v>露地野菜Ａ</v>
      </c>
      <c r="B10" s="486" t="str">
        <f>IF(②元データ!$B$15="","",②元データ!$B$15)</f>
        <v>キャベツ・錦秋</v>
      </c>
      <c r="C10" s="324" t="str">
        <f>IF(EF10="","",IF((GN10+GP10+GR10+GT10+GV10+GX10+GZ10+HB10+HD10+HF10+HH10+HJ10)=0,"",(GN10+GP10+GR10+GT10+GV10+GX10+GZ10+HB10+HD10+HF10+HH10+HJ10)))</f>
        <v/>
      </c>
      <c r="D10" s="331" t="str">
        <f t="shared" ref="D10:AI10" si="55">IF(D$5=$FG10,$FG$9,IF(D$5=$FH10,$FH$9,IF(D$5=$FI10,$FI$9,IF(D$5=$FJ10,$FJ$9,IF(D$5=$FK10,$FK$9,IF(D$5=$FL10,$FL$9,IF(D$5=$FN10,$FO10,IF(D$5=$FP10,$FQ10,IF(D$5=$FR10,$FS10,IF(D$5=$FT10,$FU10,IF(D$5=$FV10,$FW10,IF(D$5=$FX10,$FY10,IF(D$5=$FZ10,$GA10,IF(D$5=$GB10,$GC10,IF(D$5=$GD10,$GE10,IF(D$5=$GF10,$GG10,IF(D$5=$GH10,$GI10,IF(D$5=$GJ10,$GK10,""))))))))))))))))))</f>
        <v/>
      </c>
      <c r="E10" s="332" t="str">
        <f t="shared" si="55"/>
        <v/>
      </c>
      <c r="F10" s="332" t="str">
        <f t="shared" si="55"/>
        <v/>
      </c>
      <c r="G10" s="332" t="str">
        <f t="shared" si="55"/>
        <v/>
      </c>
      <c r="H10" s="332" t="str">
        <f t="shared" si="55"/>
        <v/>
      </c>
      <c r="I10" s="332" t="str">
        <f t="shared" si="55"/>
        <v/>
      </c>
      <c r="J10" s="332" t="str">
        <f t="shared" si="55"/>
        <v/>
      </c>
      <c r="K10" s="332" t="str">
        <f t="shared" si="55"/>
        <v/>
      </c>
      <c r="L10" s="332" t="str">
        <f t="shared" si="55"/>
        <v/>
      </c>
      <c r="M10" s="332" t="str">
        <f t="shared" si="55"/>
        <v/>
      </c>
      <c r="N10" s="332" t="str">
        <f t="shared" si="55"/>
        <v/>
      </c>
      <c r="O10" s="332" t="str">
        <f t="shared" si="55"/>
        <v/>
      </c>
      <c r="P10" s="332" t="str">
        <f t="shared" si="55"/>
        <v/>
      </c>
      <c r="Q10" s="332" t="str">
        <f t="shared" si="55"/>
        <v/>
      </c>
      <c r="R10" s="332" t="str">
        <f t="shared" si="55"/>
        <v/>
      </c>
      <c r="S10" s="332" t="str">
        <f t="shared" si="55"/>
        <v/>
      </c>
      <c r="T10" s="332" t="str">
        <f t="shared" si="55"/>
        <v/>
      </c>
      <c r="U10" s="332" t="str">
        <f t="shared" si="55"/>
        <v/>
      </c>
      <c r="V10" s="332" t="str">
        <f t="shared" si="55"/>
        <v/>
      </c>
      <c r="W10" s="332" t="str">
        <f t="shared" si="55"/>
        <v/>
      </c>
      <c r="X10" s="332" t="str">
        <f t="shared" si="55"/>
        <v/>
      </c>
      <c r="Y10" s="332" t="str">
        <f t="shared" si="55"/>
        <v/>
      </c>
      <c r="Z10" s="332" t="str">
        <f t="shared" si="55"/>
        <v/>
      </c>
      <c r="AA10" s="332" t="str">
        <f t="shared" si="55"/>
        <v/>
      </c>
      <c r="AB10" s="332" t="str">
        <f t="shared" si="55"/>
        <v/>
      </c>
      <c r="AC10" s="332" t="str">
        <f t="shared" si="55"/>
        <v/>
      </c>
      <c r="AD10" s="332" t="str">
        <f t="shared" si="55"/>
        <v/>
      </c>
      <c r="AE10" s="332" t="str">
        <f t="shared" si="55"/>
        <v/>
      </c>
      <c r="AF10" s="332" t="str">
        <f t="shared" si="55"/>
        <v/>
      </c>
      <c r="AG10" s="332" t="str">
        <f t="shared" si="55"/>
        <v/>
      </c>
      <c r="AH10" s="332" t="str">
        <f t="shared" si="55"/>
        <v/>
      </c>
      <c r="AI10" s="331" t="str">
        <f t="shared" si="55"/>
        <v/>
      </c>
      <c r="AJ10" s="332" t="str">
        <f t="shared" ref="AJ10:BQ10" si="56">IF(AJ$5=$FG10,$FG$9,IF(AJ$5=$FH10,$FH$9,IF(AJ$5=$FI10,$FI$9,IF(AJ$5=$FJ10,$FJ$9,IF(AJ$5=$FK10,$FK$9,IF(AJ$5=$FL10,$FL$9,IF(AJ$5=$FN10,$FO10,IF(AJ$5=$FP10,$FQ10,IF(AJ$5=$FR10,$FS10,IF(AJ$5=$FT10,$FU10,IF(AJ$5=$FV10,$FW10,IF(AJ$5=$FX10,$FY10,IF(AJ$5=$FZ10,$GA10,IF(AJ$5=$GB10,$GC10,IF(AJ$5=$GD10,$GE10,IF(AJ$5=$GF10,$GG10,IF(AJ$5=$GH10,$GI10,IF(AJ$5=$GJ10,$GK10,""))))))))))))))))))</f>
        <v/>
      </c>
      <c r="AK10" s="332" t="str">
        <f t="shared" si="56"/>
        <v/>
      </c>
      <c r="AL10" s="332" t="str">
        <f t="shared" si="56"/>
        <v/>
      </c>
      <c r="AM10" s="332" t="str">
        <f t="shared" si="56"/>
        <v/>
      </c>
      <c r="AN10" s="332" t="str">
        <f t="shared" si="56"/>
        <v/>
      </c>
      <c r="AO10" s="332" t="str">
        <f t="shared" si="56"/>
        <v/>
      </c>
      <c r="AP10" s="332" t="str">
        <f t="shared" si="56"/>
        <v/>
      </c>
      <c r="AQ10" s="332" t="str">
        <f t="shared" si="56"/>
        <v/>
      </c>
      <c r="AR10" s="332" t="str">
        <f t="shared" si="56"/>
        <v/>
      </c>
      <c r="AS10" s="332" t="str">
        <f t="shared" si="56"/>
        <v/>
      </c>
      <c r="AT10" s="332" t="str">
        <f t="shared" si="56"/>
        <v/>
      </c>
      <c r="AU10" s="332" t="str">
        <f t="shared" si="56"/>
        <v/>
      </c>
      <c r="AV10" s="332" t="str">
        <f t="shared" si="56"/>
        <v/>
      </c>
      <c r="AW10" s="332" t="str">
        <f t="shared" si="56"/>
        <v/>
      </c>
      <c r="AX10" s="332" t="str">
        <f t="shared" si="56"/>
        <v/>
      </c>
      <c r="AY10" s="332" t="str">
        <f t="shared" si="56"/>
        <v/>
      </c>
      <c r="AZ10" s="332" t="str">
        <f t="shared" si="56"/>
        <v/>
      </c>
      <c r="BA10" s="332" t="str">
        <f t="shared" si="56"/>
        <v/>
      </c>
      <c r="BB10" s="332" t="str">
        <f t="shared" si="56"/>
        <v/>
      </c>
      <c r="BC10" s="332" t="str">
        <f t="shared" si="56"/>
        <v/>
      </c>
      <c r="BD10" s="332" t="str">
        <f t="shared" si="56"/>
        <v/>
      </c>
      <c r="BE10" s="332" t="str">
        <f t="shared" si="56"/>
        <v/>
      </c>
      <c r="BF10" s="332" t="str">
        <f t="shared" si="56"/>
        <v/>
      </c>
      <c r="BG10" s="332" t="str">
        <f t="shared" si="56"/>
        <v/>
      </c>
      <c r="BH10" s="332" t="str">
        <f t="shared" si="56"/>
        <v/>
      </c>
      <c r="BI10" s="332" t="str">
        <f t="shared" si="56"/>
        <v/>
      </c>
      <c r="BJ10" s="332" t="str">
        <f t="shared" si="56"/>
        <v/>
      </c>
      <c r="BK10" s="332" t="str">
        <f t="shared" si="56"/>
        <v/>
      </c>
      <c r="BL10" s="332" t="str">
        <f t="shared" si="56"/>
        <v/>
      </c>
      <c r="BM10" s="333" t="str">
        <f t="shared" si="56"/>
        <v/>
      </c>
      <c r="BN10" s="331" t="str">
        <f t="shared" si="56"/>
        <v/>
      </c>
      <c r="BO10" s="332" t="str">
        <f t="shared" si="56"/>
        <v/>
      </c>
      <c r="BP10" s="332" t="str">
        <f t="shared" si="56"/>
        <v/>
      </c>
      <c r="BQ10" s="332" t="str">
        <f t="shared" si="56"/>
        <v/>
      </c>
      <c r="BR10" s="332" t="str">
        <f t="shared" ref="BR10:DW10" si="57">IF(BR$5=$FG10,$FG$9,IF(BR$5=$FH10,$FH$9,IF(BR$5=$FI10,$FI$9,IF(BR$5=$FJ10,$FJ$9,IF(BR$5=$FK10,$FK$9,IF(BR$5=$FL10,$FL$9,IF(BR$5=$FN10,$FO10,IF(BR$5=$FP10,$FQ10,IF(BR$5=$FR10,$FS10,IF(BR$5=$FT10,$FU10,IF(BR$5=$FV10,$FW10,IF(BR$5=$FX10,$FY10,IF(BR$5=$FZ10,$GA10,IF(BR$5=$GB10,$GC10,IF(BR$5=$GD10,$GE10,IF(BR$5=$GF10,$GG10,IF(BR$5=$GH10,$GI10,IF(BR$5=$GJ10,$GK10,""))))))))))))))))))</f>
        <v/>
      </c>
      <c r="BS10" s="332" t="str">
        <f t="shared" si="57"/>
        <v/>
      </c>
      <c r="BT10" s="332" t="str">
        <f t="shared" si="57"/>
        <v/>
      </c>
      <c r="BU10" s="332" t="str">
        <f t="shared" si="57"/>
        <v/>
      </c>
      <c r="BV10" s="332" t="str">
        <f t="shared" si="57"/>
        <v/>
      </c>
      <c r="BW10" s="332" t="str">
        <f t="shared" si="57"/>
        <v/>
      </c>
      <c r="BX10" s="332" t="str">
        <f t="shared" si="57"/>
        <v/>
      </c>
      <c r="BY10" s="332" t="str">
        <f t="shared" si="57"/>
        <v/>
      </c>
      <c r="BZ10" s="332" t="str">
        <f t="shared" si="57"/>
        <v/>
      </c>
      <c r="CA10" s="332" t="str">
        <f t="shared" si="57"/>
        <v/>
      </c>
      <c r="CB10" s="332" t="str">
        <f t="shared" si="57"/>
        <v/>
      </c>
      <c r="CC10" s="332" t="str">
        <f t="shared" si="57"/>
        <v/>
      </c>
      <c r="CD10" s="332" t="str">
        <f t="shared" si="57"/>
        <v/>
      </c>
      <c r="CE10" s="332" t="str">
        <f t="shared" si="57"/>
        <v/>
      </c>
      <c r="CF10" s="332" t="str">
        <f t="shared" si="57"/>
        <v/>
      </c>
      <c r="CG10" s="332" t="str">
        <f t="shared" si="57"/>
        <v/>
      </c>
      <c r="CH10" s="332" t="str">
        <f t="shared" si="57"/>
        <v/>
      </c>
      <c r="CI10" s="332" t="str">
        <f t="shared" si="57"/>
        <v/>
      </c>
      <c r="CJ10" s="332" t="str">
        <f t="shared" si="57"/>
        <v/>
      </c>
      <c r="CK10" s="332" t="str">
        <f t="shared" si="57"/>
        <v/>
      </c>
      <c r="CL10" s="332" t="str">
        <f t="shared" si="57"/>
        <v/>
      </c>
      <c r="CM10" s="332" t="str">
        <f t="shared" si="57"/>
        <v/>
      </c>
      <c r="CN10" s="332" t="str">
        <f t="shared" si="57"/>
        <v/>
      </c>
      <c r="CO10" s="332" t="str">
        <f t="shared" si="57"/>
        <v/>
      </c>
      <c r="CP10" s="332" t="str">
        <f t="shared" si="57"/>
        <v/>
      </c>
      <c r="CQ10" s="334" t="str">
        <f t="shared" si="57"/>
        <v/>
      </c>
      <c r="CR10" s="335" t="str">
        <f t="shared" si="57"/>
        <v/>
      </c>
      <c r="CS10" s="336" t="str">
        <f t="shared" si="57"/>
        <v/>
      </c>
      <c r="CT10" s="332" t="str">
        <f t="shared" si="57"/>
        <v/>
      </c>
      <c r="CU10" s="332" t="str">
        <f t="shared" si="57"/>
        <v/>
      </c>
      <c r="CV10" s="332" t="str">
        <f t="shared" si="57"/>
        <v/>
      </c>
      <c r="CW10" s="332" t="str">
        <f t="shared" si="57"/>
        <v/>
      </c>
      <c r="CX10" s="332" t="str">
        <f t="shared" si="57"/>
        <v/>
      </c>
      <c r="CY10" s="332" t="str">
        <f t="shared" si="57"/>
        <v/>
      </c>
      <c r="CZ10" s="332" t="str">
        <f t="shared" si="57"/>
        <v/>
      </c>
      <c r="DA10" s="332" t="str">
        <f t="shared" si="57"/>
        <v/>
      </c>
      <c r="DB10" s="332" t="str">
        <f t="shared" si="57"/>
        <v/>
      </c>
      <c r="DC10" s="332" t="str">
        <f t="shared" si="57"/>
        <v/>
      </c>
      <c r="DD10" s="332" t="str">
        <f t="shared" si="57"/>
        <v/>
      </c>
      <c r="DE10" s="332" t="str">
        <f t="shared" si="57"/>
        <v/>
      </c>
      <c r="DF10" s="332" t="str">
        <f t="shared" si="57"/>
        <v/>
      </c>
      <c r="DG10" s="332" t="str">
        <f t="shared" si="57"/>
        <v/>
      </c>
      <c r="DH10" s="332" t="str">
        <f t="shared" si="57"/>
        <v/>
      </c>
      <c r="DI10" s="332" t="str">
        <f t="shared" si="57"/>
        <v/>
      </c>
      <c r="DJ10" s="332" t="str">
        <f t="shared" si="57"/>
        <v/>
      </c>
      <c r="DK10" s="332" t="str">
        <f t="shared" si="57"/>
        <v/>
      </c>
      <c r="DL10" s="332" t="str">
        <f t="shared" si="57"/>
        <v/>
      </c>
      <c r="DM10" s="332" t="str">
        <f t="shared" si="57"/>
        <v/>
      </c>
      <c r="DN10" s="332" t="str">
        <f t="shared" si="57"/>
        <v/>
      </c>
      <c r="DO10" s="332" t="str">
        <f t="shared" si="57"/>
        <v/>
      </c>
      <c r="DP10" s="332" t="str">
        <f t="shared" si="57"/>
        <v/>
      </c>
      <c r="DQ10" s="332" t="str">
        <f t="shared" si="57"/>
        <v/>
      </c>
      <c r="DR10" s="332" t="str">
        <f t="shared" si="57"/>
        <v/>
      </c>
      <c r="DS10" s="332" t="str">
        <f t="shared" si="57"/>
        <v/>
      </c>
      <c r="DT10" s="332" t="str">
        <f t="shared" si="57"/>
        <v/>
      </c>
      <c r="DU10" s="334" t="str">
        <f t="shared" si="57"/>
        <v/>
      </c>
      <c r="DV10" s="390" t="str">
        <f t="shared" si="57"/>
        <v/>
      </c>
      <c r="DW10" s="335" t="str">
        <f t="shared" si="57"/>
        <v/>
      </c>
      <c r="EE10" s="12"/>
      <c r="EF10" s="13" t="str">
        <f>IF(EF12="","",EF12&amp;2)</f>
        <v>キャベツ・錦秋2</v>
      </c>
      <c r="EG10" s="13" t="str">
        <f>②元データ!$G$7</f>
        <v>露地野菜Ａ</v>
      </c>
      <c r="EH10" s="32" t="str">
        <f>IFERROR(VLOOKUP(($EF10&amp;"・"&amp;EH$8&amp;"・"&amp;EH$7&amp;"・"&amp;$EG10),'(参考)本年作業予定'!$X$4:$AI$525,8,FALSE),"")</f>
        <v/>
      </c>
      <c r="EI10" s="32" t="str">
        <f>IFERROR(VLOOKUP(($EF10&amp;"・"&amp;EH$8&amp;"・"&amp;EH$7&amp;"・"&amp;$EG10),'(参考)本年作業予定'!$X$4:$AI$525,10,FALSE),"")</f>
        <v/>
      </c>
      <c r="EJ10" s="32" t="str">
        <f>IFERROR(VLOOKUP(($EF10&amp;"・"&amp;EJ$8&amp;"・"&amp;EJ$7&amp;"・"&amp;$EG10),'(参考)本年作業予定'!$X$4:$AI$525,8,FALSE),"")</f>
        <v/>
      </c>
      <c r="EK10" s="32" t="str">
        <f>IFERROR(VLOOKUP(($EF10&amp;"・"&amp;EJ$8&amp;"・"&amp;EJ$7&amp;"・"&amp;$EG10),'(参考)本年作業予定'!$X$4:$AI$525,10,FALSE),"")</f>
        <v/>
      </c>
      <c r="EL10" s="32" t="str">
        <f>IFERROR(VLOOKUP(($EF10&amp;"・"&amp;EL$8&amp;"・"&amp;EL$7&amp;"・"&amp;$EG10),'(参考)本年作業予定'!$X$4:$AI$525,8,FALSE),"")</f>
        <v/>
      </c>
      <c r="EM10" s="32" t="str">
        <f>IFERROR(VLOOKUP(($EF10&amp;"・"&amp;EL$8&amp;"・"&amp;EL$7&amp;"・"&amp;$EG10),'(参考)本年作業予定'!$X$4:$AI$525,10,FALSE),"")</f>
        <v/>
      </c>
      <c r="EN10" s="32" t="str">
        <f>IFERROR(VLOOKUP(($EF10&amp;"・"&amp;EN$8&amp;"・"&amp;EN$7&amp;"・"&amp;$EG10),'(参考)本年作業予定'!$X$4:$AI$525,8,FALSE),"")</f>
        <v/>
      </c>
      <c r="EO10" s="32" t="str">
        <f>IFERROR(VLOOKUP(($EF10&amp;"・"&amp;EN$8&amp;"・"&amp;EN$7&amp;"・"&amp;$EG10),'(参考)本年作業予定'!$X$4:$AI$525,10,FALSE),"")</f>
        <v/>
      </c>
      <c r="EP10" s="32" t="str">
        <f>IFERROR(VLOOKUP(($EF10&amp;"・"&amp;EP$8&amp;"・"&amp;EP$7&amp;"・"&amp;$EG10),'(参考)本年作業予定'!$X$4:$AI$525,8,FALSE),"")</f>
        <v/>
      </c>
      <c r="EQ10" s="32" t="str">
        <f>IFERROR(VLOOKUP(($EF10&amp;"・"&amp;EP$8&amp;"・"&amp;EP$7&amp;"・"&amp;$EG10),'(参考)本年作業予定'!$X$4:$AI$525,10,FALSE),"")</f>
        <v/>
      </c>
      <c r="ER10" s="32" t="str">
        <f>IFERROR(VLOOKUP(($EF10&amp;"・"&amp;ER$8&amp;"・"&amp;ER$7&amp;"・"&amp;$EG10),'(参考)本年作業予定'!$X$4:$AI$525,8,FALSE),"")</f>
        <v/>
      </c>
      <c r="ES10" s="32" t="str">
        <f>IFERROR(VLOOKUP(($EF10&amp;"・"&amp;ER$8&amp;"・"&amp;ER$7&amp;"・"&amp;$EG10),'(参考)本年作業予定'!$X$4:$AI$525,10,FALSE),"")</f>
        <v/>
      </c>
      <c r="ET10" s="32" t="str">
        <f>IFERROR(VLOOKUP(($EF10&amp;"・"&amp;ET$8&amp;"・"&amp;ET$7&amp;"・"&amp;$EG10),'(参考)本年作業予定'!$X$4:$AI$525,8,FALSE),"")</f>
        <v/>
      </c>
      <c r="EU10" s="32" t="str">
        <f>IFERROR(VLOOKUP(($EF10&amp;"・"&amp;ET$8&amp;"・"&amp;ET$7&amp;"・"&amp;$EG10),'(参考)本年作業予定'!$X$4:$AI$525,10,FALSE),"")</f>
        <v/>
      </c>
      <c r="EV10" s="32" t="str">
        <f>IFERROR(VLOOKUP(($EF10&amp;"・"&amp;EV$8&amp;"・"&amp;EV$7&amp;"・"&amp;$EG10),'(参考)本年作業予定'!$X$4:$AI$525,8,FALSE),"")</f>
        <v/>
      </c>
      <c r="EW10" s="32" t="str">
        <f>IFERROR(VLOOKUP(($EF10&amp;"・"&amp;EV$8&amp;"・"&amp;EV$7&amp;"・"&amp;$EG10),'(参考)本年作業予定'!$X$4:$AI$525,10,FALSE),"")</f>
        <v/>
      </c>
      <c r="EX10" s="32" t="str">
        <f>IFERROR(VLOOKUP(($EF10&amp;"・"&amp;EX$8&amp;"・"&amp;EX$7&amp;"・"&amp;$EG10),'(参考)本年作業予定'!$X$4:$AI$525,8,FALSE),"")</f>
        <v/>
      </c>
      <c r="EY10" s="32" t="str">
        <f>IFERROR(VLOOKUP(($EF10&amp;"・"&amp;EX$8&amp;"・"&amp;EX$7&amp;"・"&amp;$EG10),'(参考)本年作業予定'!$X$4:$AI$525,10,FALSE),"")</f>
        <v/>
      </c>
      <c r="EZ10" s="32" t="str">
        <f>IFERROR(VLOOKUP(($EF10&amp;"・"&amp;EZ$8&amp;"・"&amp;EZ$7&amp;"・"&amp;$EG10),'(参考)本年作業予定'!$X$4:$AI$525,8,FALSE),"")</f>
        <v/>
      </c>
      <c r="FA10" s="32" t="str">
        <f>IFERROR(VLOOKUP(($EF10&amp;"・"&amp;EZ$8&amp;"・"&amp;EZ$7&amp;"・"&amp;$EG10),'(参考)本年作業予定'!$X$4:$AI$525,10,FALSE),"")</f>
        <v/>
      </c>
      <c r="FB10" s="32" t="str">
        <f>IFERROR(VLOOKUP(($EF10&amp;"・"&amp;FB$8&amp;"・"&amp;FB$7&amp;"・"&amp;$EG10),'(参考)本年作業予定'!$X$4:$AI$525,8,FALSE),"")</f>
        <v/>
      </c>
      <c r="FC10" s="32" t="str">
        <f>IFERROR(VLOOKUP(($EF10&amp;"・"&amp;FB$8&amp;"・"&amp;FB$7&amp;"・"&amp;$EG10),'(参考)本年作業予定'!$X$4:$AI$525,10,FALSE),"")</f>
        <v/>
      </c>
      <c r="FD10" s="32" t="str">
        <f>IFERROR(VLOOKUP(($EF10&amp;"・"&amp;FD$8&amp;"・"&amp;FD$7&amp;"・"&amp;$EG10),'(参考)本年作業予定'!$X$4:$AI$525,8,FALSE),"")</f>
        <v/>
      </c>
      <c r="FE10" s="32" t="str">
        <f>IFERROR(VLOOKUP(($EF10&amp;"・"&amp;FD$8&amp;"・"&amp;FD$7&amp;"・"&amp;$EG10),'(参考)本年作業予定'!$X$4:$AI$525,10,FALSE),"")</f>
        <v/>
      </c>
      <c r="FG10" s="32" t="str">
        <f>IFERROR(VLOOKUP(($EF10&amp;"・"&amp;FG$8&amp;"・"&amp;FG$7),'(参考)本年作業予定'!$W$4:$AI$198,5,FALSE),"")</f>
        <v/>
      </c>
      <c r="FH10" s="32" t="str">
        <f>IFERROR(VLOOKUP(($EF10&amp;"・"&amp;FH$8&amp;"・"&amp;FH$7),'(参考)本年作業予定'!$W$4:$AI$198,5,FALSE),"")</f>
        <v/>
      </c>
      <c r="FI10" s="32" t="str">
        <f>IFERROR(VLOOKUP(($EF10&amp;"・"&amp;FI$8&amp;"・"&amp;FI$7),'(参考)本年作業予定'!$W$4:$AI$198,5,FALSE),"")</f>
        <v/>
      </c>
      <c r="FJ10" s="32" t="str">
        <f>IFERROR(VLOOKUP(($EF10&amp;"・"&amp;FJ$8&amp;"・"&amp;FJ$7),'(参考)本年作業予定'!$W$4:$AI$198,5,FALSE),"")</f>
        <v/>
      </c>
      <c r="FK10" s="32" t="str">
        <f>IFERROR(VLOOKUP(($EF10&amp;"・"&amp;FK$8&amp;"・"&amp;FK$7),'(参考)本年作業予定'!$W$4:$AI$198,5,FALSE),"")</f>
        <v/>
      </c>
      <c r="FL10" s="32" t="str">
        <f>IFERROR(VLOOKUP(($EF10&amp;"・"&amp;FL$8&amp;"・"&amp;FL$7),'(参考)本年作業予定'!$W$4:$AI$198,5,FALSE),"")</f>
        <v/>
      </c>
      <c r="FN10" s="33" t="str">
        <f t="shared" ref="FN10" si="58">IF(EH10="","",EH10)</f>
        <v/>
      </c>
      <c r="FO10" s="96" t="str">
        <f>IFERROR(VLOOKUP(($EF10&amp;"・"&amp;FN$8&amp;"・"&amp;FN$7&amp;"・"&amp;$EG10),'(参考)本年作業予定'!$X$4:$AI$525,12,FALSE),"")</f>
        <v/>
      </c>
      <c r="FP10" s="33" t="str">
        <f t="shared" ref="FP10" si="59">IF(EJ10="","",EJ10)</f>
        <v/>
      </c>
      <c r="FQ10" s="96" t="str">
        <f>IFERROR(VLOOKUP(($EF10&amp;"・"&amp;FP$8&amp;"・"&amp;FP$7&amp;"・"&amp;$EG10),'(参考)本年作業予定'!$X$4:$AI$525,12,FALSE),"")</f>
        <v/>
      </c>
      <c r="FR10" s="33" t="str">
        <f t="shared" ref="FR10" si="60">IF(EL10="","",EL10)</f>
        <v/>
      </c>
      <c r="FS10" s="96" t="str">
        <f>IFERROR(VLOOKUP(($EF10&amp;"・"&amp;FR$8&amp;"・"&amp;FR$7&amp;"・"&amp;$EG10),'(参考)本年作業予定'!$X$4:$AI$525,12,FALSE),"")</f>
        <v/>
      </c>
      <c r="FT10" s="33" t="str">
        <f t="shared" ref="FT10" si="61">IF(EN10="","",EN10)</f>
        <v/>
      </c>
      <c r="FU10" s="96" t="str">
        <f>IFERROR(VLOOKUP(($EF10&amp;"・"&amp;FT$8&amp;"・"&amp;FT$7&amp;"・"&amp;$EG10),'(参考)本年作業予定'!$X$4:$AI$525,12,FALSE),"")</f>
        <v/>
      </c>
      <c r="FV10" s="33" t="str">
        <f t="shared" ref="FV10" si="62">IF(EP10="","",EP10)</f>
        <v/>
      </c>
      <c r="FW10" s="96" t="str">
        <f>IFERROR(VLOOKUP(($EF10&amp;"・"&amp;FV$8&amp;"・"&amp;FV$7&amp;"・"&amp;$EG10),'(参考)本年作業予定'!$X$4:$AI$525,12,FALSE),"")</f>
        <v/>
      </c>
      <c r="FX10" s="33" t="str">
        <f t="shared" ref="FX10" si="63">IF(ER10="","",ER10)</f>
        <v/>
      </c>
      <c r="FY10" s="96" t="str">
        <f>IFERROR(VLOOKUP(($EF10&amp;"・"&amp;FX$8&amp;"・"&amp;FX$7&amp;"・"&amp;$EG10),'(参考)本年作業予定'!$X$4:$AI$525,12,FALSE),"")</f>
        <v/>
      </c>
      <c r="FZ10" s="33" t="str">
        <f t="shared" ref="FZ10" si="64">IF(ET10="","",ET10)</f>
        <v/>
      </c>
      <c r="GA10" s="96" t="str">
        <f>IFERROR(VLOOKUP(($EF10&amp;"・"&amp;FZ$8&amp;"・"&amp;FZ$7&amp;"・"&amp;$EG10),'(参考)本年作業予定'!$X$4:$AI$525,12,FALSE),"")</f>
        <v/>
      </c>
      <c r="GB10" s="33" t="str">
        <f t="shared" ref="GB10" si="65">IF(EV10="","",EV10)</f>
        <v/>
      </c>
      <c r="GC10" s="96" t="str">
        <f>IFERROR(VLOOKUP(($EF10&amp;"・"&amp;GB$8&amp;"・"&amp;GB$7&amp;"・"&amp;$EG10),'(参考)本年作業予定'!$X$4:$AI$525,12,FALSE),"")</f>
        <v/>
      </c>
      <c r="GD10" s="33" t="str">
        <f t="shared" ref="GD10" si="66">IF(EX10="","",EX10)</f>
        <v/>
      </c>
      <c r="GE10" s="96" t="str">
        <f>IFERROR(VLOOKUP(($EF10&amp;"・"&amp;GD$8&amp;"・"&amp;GD$7&amp;"・"&amp;$EG10),'(参考)本年作業予定'!$X$4:$AI$525,12,FALSE),"")</f>
        <v/>
      </c>
      <c r="GF10" s="33" t="str">
        <f t="shared" ref="GF10" si="67">IF(EZ10="","",EZ10)</f>
        <v/>
      </c>
      <c r="GG10" s="96" t="str">
        <f>IFERROR(VLOOKUP(($EF10&amp;"・"&amp;GF$8&amp;"・"&amp;GF$7&amp;"・"&amp;$EG10),'(参考)本年作業予定'!$X$4:$AI$525,12,FALSE),"")</f>
        <v/>
      </c>
      <c r="GH10" s="33" t="str">
        <f t="shared" ref="GH10" si="68">IF(FB10="","",FB10)</f>
        <v/>
      </c>
      <c r="GI10" s="96" t="str">
        <f>IFERROR(VLOOKUP(($EF10&amp;"・"&amp;GH$8&amp;"・"&amp;GH$7&amp;"・"&amp;$EG10),'(参考)本年作業予定'!$X$4:$AI$525,12,FALSE),"")</f>
        <v/>
      </c>
      <c r="GJ10" s="33" t="str">
        <f t="shared" ref="GJ10" si="69">IF(FD10="","",FD10)</f>
        <v/>
      </c>
      <c r="GK10" s="96" t="str">
        <f>IFERROR(VLOOKUP(($EF10&amp;"・"&amp;GJ$8&amp;"・"&amp;GJ$7&amp;"・"&amp;$EG10),'(参考)本年作業予定'!$X$4:$AI$525,12,FALSE),"")</f>
        <v/>
      </c>
      <c r="GM10" s="72" t="str">
        <f>IF(EH10="","",DATEDIF(EH10,EI10,"d")+1)</f>
        <v/>
      </c>
      <c r="GN10" s="74">
        <f>IFERROR(VLOOKUP(($EF10&amp;"・"&amp;GM$8&amp;"・"&amp;GM$7&amp;"・"&amp;$EG10),'(参考)本年作業予定'!$X$4:$AI$525,11,FALSE)/100,0)</f>
        <v>0</v>
      </c>
      <c r="GO10" s="72" t="str">
        <f>IF(EJ10="","",DATEDIF(EJ10,EK10,"d")+1)</f>
        <v/>
      </c>
      <c r="GP10" s="74">
        <f>IFERROR(VLOOKUP(($EF10&amp;"・"&amp;GO$8&amp;"・"&amp;GO$7&amp;"・"&amp;$EG10),'(参考)本年作業予定'!$X$4:$AI$525,11,FALSE)/100,0)</f>
        <v>0</v>
      </c>
      <c r="GQ10" s="72" t="str">
        <f>IF(EL10="","",DATEDIF(EL10,EM10,"d")+1)</f>
        <v/>
      </c>
      <c r="GR10" s="74">
        <f>IFERROR(VLOOKUP(($EF10&amp;"・"&amp;GQ$8&amp;"・"&amp;GQ$7&amp;"・"&amp;$EG10),'(参考)本年作業予定'!$X$4:$AI$525,11,FALSE)/100,0)</f>
        <v>0</v>
      </c>
      <c r="GS10" s="72" t="str">
        <f>IF(EN10="","",DATEDIF(EN10,EO10,"d")+1)</f>
        <v/>
      </c>
      <c r="GT10" s="74">
        <f>IFERROR(VLOOKUP(($EF10&amp;"・"&amp;GS$8&amp;"・"&amp;GS$7&amp;"・"&amp;$EG10),'(参考)本年作業予定'!$X$4:$AI$525,11,FALSE)/100,0)</f>
        <v>0</v>
      </c>
      <c r="GU10" s="72" t="str">
        <f>IF(EP10="","",DATEDIF(EP10,EQ10,"d")+1)</f>
        <v/>
      </c>
      <c r="GV10" s="74">
        <f>IFERROR(VLOOKUP(($EF10&amp;"・"&amp;GU$8&amp;"・"&amp;GU$7&amp;"・"&amp;$EG10),'(参考)本年作業予定'!$X$4:$AI$525,11,FALSE)/100,0)</f>
        <v>0</v>
      </c>
      <c r="GW10" s="72" t="str">
        <f>IF(ER10="","",DATEDIF(ER10,ES10,"d")+1)</f>
        <v/>
      </c>
      <c r="GX10" s="74">
        <f>IFERROR(VLOOKUP(($EF10&amp;"・"&amp;GW$8&amp;"・"&amp;GW$7&amp;"・"&amp;$EG10),'(参考)本年作業予定'!$X$4:$AI$525,11,FALSE)/100,0)</f>
        <v>0</v>
      </c>
      <c r="GY10" s="72" t="str">
        <f>IF(ET10="","",DATEDIF(ET10,EU10,"d")+1)</f>
        <v/>
      </c>
      <c r="GZ10" s="74">
        <f>IFERROR(VLOOKUP(($EF10&amp;"・"&amp;GY$8&amp;"・"&amp;GY$7&amp;"・"&amp;$EG10),'(参考)本年作業予定'!$X$4:$AI$525,11,FALSE)/100,0)</f>
        <v>0</v>
      </c>
      <c r="HA10" s="72" t="str">
        <f>IF(EV10="","",DATEDIF(EV10,EW10,"d")+1)</f>
        <v/>
      </c>
      <c r="HB10" s="74">
        <f>IFERROR(VLOOKUP(($EF10&amp;"・"&amp;HA$8&amp;"・"&amp;HA$7&amp;"・"&amp;$EG10),'(参考)本年作業予定'!$X$4:$AI$525,11,FALSE)/100,0)</f>
        <v>0</v>
      </c>
      <c r="HC10" s="72" t="str">
        <f>IF(EX10="","",DATEDIF(EX10,EY10,"d")+1)</f>
        <v/>
      </c>
      <c r="HD10" s="74">
        <f>IFERROR(VLOOKUP(($EF10&amp;"・"&amp;HC$8&amp;"・"&amp;HC$7&amp;"・"&amp;$EG10),'(参考)本年作業予定'!$X$4:$AI$525,11,FALSE)/100,0)</f>
        <v>0</v>
      </c>
      <c r="HE10" s="72" t="str">
        <f>IF(EZ10="","",DATEDIF(EZ10,FA10,"d")+1)</f>
        <v/>
      </c>
      <c r="HF10" s="74">
        <f>IFERROR(VLOOKUP(($EF10&amp;"・"&amp;HE$8&amp;"・"&amp;HE$7&amp;"・"&amp;$EG10),'(参考)本年作業予定'!$X$4:$AI$525,11,FALSE)/100,0)</f>
        <v>0</v>
      </c>
      <c r="HG10" s="72" t="str">
        <f>IF(FB10="","",DATEDIF(FB10,FC10,"d")+1)</f>
        <v/>
      </c>
      <c r="HH10" s="74">
        <f>IFERROR(VLOOKUP(($EF10&amp;"・"&amp;HG$8&amp;"・"&amp;HG$7&amp;"・"&amp;$EG10),'(参考)本年作業予定'!$X$4:$AI$525,11,FALSE)/100,0)</f>
        <v>0</v>
      </c>
      <c r="HI10" s="72" t="str">
        <f>IF(FD10="","",DATEDIF(FD10,FE10,"d")+1)</f>
        <v/>
      </c>
      <c r="HJ10" s="74">
        <f>IFERROR(VLOOKUP(($EF10&amp;"・"&amp;HI$8&amp;"・"&amp;HI$7&amp;"・"&amp;$EG10),'(参考)本年作業予定'!$X$4:$AI$525,11,FALSE)/100,0)</f>
        <v>0</v>
      </c>
    </row>
    <row r="11" spans="1:220" ht="11.25" customHeight="1" x14ac:dyDescent="0.15">
      <c r="A11" s="544"/>
      <c r="B11" s="487"/>
      <c r="C11" s="325" t="str">
        <f>IF(B11="","",GN11+GP11+GR11+GT11+GV11+GX11+GZ11+HB11+HD11)</f>
        <v/>
      </c>
      <c r="D11" s="337"/>
      <c r="E11" s="338"/>
      <c r="F11" s="338"/>
      <c r="G11" s="338"/>
      <c r="H11" s="338"/>
      <c r="I11" s="338"/>
      <c r="J11" s="338"/>
      <c r="K11" s="338"/>
      <c r="L11" s="338"/>
      <c r="M11" s="338"/>
      <c r="N11" s="338"/>
      <c r="O11" s="338"/>
      <c r="P11" s="338"/>
      <c r="Q11" s="338"/>
      <c r="R11" s="338"/>
      <c r="S11" s="338"/>
      <c r="T11" s="338"/>
      <c r="U11" s="338"/>
      <c r="V11" s="338"/>
      <c r="W11" s="338"/>
      <c r="X11" s="338"/>
      <c r="Y11" s="338"/>
      <c r="Z11" s="338"/>
      <c r="AA11" s="338"/>
      <c r="AB11" s="338"/>
      <c r="AC11" s="338"/>
      <c r="AD11" s="338"/>
      <c r="AE11" s="338"/>
      <c r="AF11" s="338"/>
      <c r="AG11" s="339"/>
      <c r="AH11" s="339"/>
      <c r="AI11" s="337"/>
      <c r="AJ11" s="338"/>
      <c r="AK11" s="338"/>
      <c r="AL11" s="338"/>
      <c r="AM11" s="338"/>
      <c r="AN11" s="338"/>
      <c r="AO11" s="338"/>
      <c r="AP11" s="338"/>
      <c r="AQ11" s="338"/>
      <c r="AR11" s="338"/>
      <c r="AS11" s="338"/>
      <c r="AT11" s="338"/>
      <c r="AU11" s="338"/>
      <c r="AV11" s="338"/>
      <c r="AW11" s="338"/>
      <c r="AX11" s="338"/>
      <c r="AY11" s="338"/>
      <c r="AZ11" s="338"/>
      <c r="BA11" s="338"/>
      <c r="BB11" s="338"/>
      <c r="BC11" s="338"/>
      <c r="BD11" s="338"/>
      <c r="BE11" s="338"/>
      <c r="BF11" s="338"/>
      <c r="BG11" s="338"/>
      <c r="BH11" s="338"/>
      <c r="BI11" s="338"/>
      <c r="BJ11" s="338"/>
      <c r="BK11" s="338"/>
      <c r="BL11" s="338"/>
      <c r="BM11" s="339"/>
      <c r="BN11" s="337"/>
      <c r="BO11" s="338"/>
      <c r="BP11" s="338"/>
      <c r="BQ11" s="338"/>
      <c r="BR11" s="338"/>
      <c r="BS11" s="338"/>
      <c r="BT11" s="338"/>
      <c r="BU11" s="338"/>
      <c r="BV11" s="338"/>
      <c r="BW11" s="338"/>
      <c r="BX11" s="338"/>
      <c r="BY11" s="338"/>
      <c r="BZ11" s="338"/>
      <c r="CA11" s="338"/>
      <c r="CB11" s="338"/>
      <c r="CC11" s="338"/>
      <c r="CD11" s="338"/>
      <c r="CE11" s="338"/>
      <c r="CF11" s="338"/>
      <c r="CG11" s="338"/>
      <c r="CH11" s="338"/>
      <c r="CI11" s="338"/>
      <c r="CJ11" s="338"/>
      <c r="CK11" s="338"/>
      <c r="CL11" s="338"/>
      <c r="CM11" s="338"/>
      <c r="CN11" s="338"/>
      <c r="CO11" s="338"/>
      <c r="CP11" s="338"/>
      <c r="CQ11" s="339"/>
      <c r="CR11" s="340"/>
      <c r="CS11" s="341"/>
      <c r="CT11" s="338"/>
      <c r="CU11" s="338"/>
      <c r="CV11" s="338"/>
      <c r="CW11" s="338"/>
      <c r="CX11" s="338"/>
      <c r="CY11" s="338"/>
      <c r="CZ11" s="338"/>
      <c r="DA11" s="338"/>
      <c r="DB11" s="338"/>
      <c r="DC11" s="338"/>
      <c r="DD11" s="338"/>
      <c r="DE11" s="338"/>
      <c r="DF11" s="338"/>
      <c r="DG11" s="338"/>
      <c r="DH11" s="338"/>
      <c r="DI11" s="338"/>
      <c r="DJ11" s="338"/>
      <c r="DK11" s="338"/>
      <c r="DL11" s="338"/>
      <c r="DM11" s="338"/>
      <c r="DN11" s="338"/>
      <c r="DO11" s="338"/>
      <c r="DP11" s="338"/>
      <c r="DQ11" s="338"/>
      <c r="DR11" s="338"/>
      <c r="DS11" s="338"/>
      <c r="DT11" s="338"/>
      <c r="DU11" s="339"/>
      <c r="DV11" s="391"/>
      <c r="DW11" s="340"/>
      <c r="EE11" s="12"/>
      <c r="EF11" s="13"/>
      <c r="EG11" s="13"/>
      <c r="EH11" s="32" t="str">
        <f>IFERROR(VLOOKUP(($EF11&amp;"・"&amp;EH$8&amp;"・"&amp;EH$7&amp;"・"&amp;$EG11),'(参考)本年作業予定'!$X$4:$AI$525,8,FALSE),"")</f>
        <v/>
      </c>
      <c r="EI11" s="32" t="str">
        <f>IFERROR(VLOOKUP(($EF11&amp;"・"&amp;EH$8&amp;"・"&amp;EH$7&amp;"・"&amp;$EG11),'(参考)本年作業予定'!$X$4:$AI$525,10,FALSE),"")</f>
        <v/>
      </c>
      <c r="EJ11" s="32" t="str">
        <f>IFERROR(VLOOKUP(($EF11&amp;"・"&amp;EJ$8&amp;"・"&amp;EJ$7&amp;"・"&amp;$EG11),'(参考)本年作業予定'!$X$4:$AI$525,8,FALSE),"")</f>
        <v/>
      </c>
      <c r="EK11" s="32" t="str">
        <f>IFERROR(VLOOKUP(($EF11&amp;"・"&amp;EJ$8&amp;"・"&amp;EJ$7&amp;"・"&amp;$EG11),'(参考)本年作業予定'!$X$4:$AI$525,10,FALSE),"")</f>
        <v/>
      </c>
      <c r="EL11" s="32" t="str">
        <f>IFERROR(VLOOKUP(($EF11&amp;"・"&amp;EL$8&amp;"・"&amp;EL$7&amp;"・"&amp;$EG11),'(参考)本年作業予定'!$X$4:$AI$525,8,FALSE),"")</f>
        <v/>
      </c>
      <c r="EM11" s="32" t="str">
        <f>IFERROR(VLOOKUP(($EF11&amp;"・"&amp;EL$8&amp;"・"&amp;EL$7&amp;"・"&amp;$EG11),'(参考)本年作業予定'!$X$4:$AI$525,10,FALSE),"")</f>
        <v/>
      </c>
      <c r="EN11" s="32" t="str">
        <f>IFERROR(VLOOKUP(($EF11&amp;"・"&amp;EN$8&amp;"・"&amp;EN$7&amp;"・"&amp;$EG11),'(参考)本年作業予定'!$X$4:$AI$525,8,FALSE),"")</f>
        <v/>
      </c>
      <c r="EO11" s="32" t="str">
        <f>IFERROR(VLOOKUP(($EF11&amp;"・"&amp;EN$8&amp;"・"&amp;EN$7&amp;"・"&amp;$EG11),'(参考)本年作業予定'!$X$4:$AI$525,10,FALSE),"")</f>
        <v/>
      </c>
      <c r="EP11" s="32" t="str">
        <f>IFERROR(VLOOKUP(($EF11&amp;"・"&amp;EP$8&amp;"・"&amp;EP$7&amp;"・"&amp;$EG11),'(参考)本年作業予定'!$X$4:$AI$525,8,FALSE),"")</f>
        <v/>
      </c>
      <c r="EQ11" s="32" t="str">
        <f>IFERROR(VLOOKUP(($EF11&amp;"・"&amp;EP$8&amp;"・"&amp;EP$7&amp;"・"&amp;$EG11),'(参考)本年作業予定'!$X$4:$AI$525,10,FALSE),"")</f>
        <v/>
      </c>
      <c r="ER11" s="32" t="str">
        <f>IFERROR(VLOOKUP(($EF11&amp;"・"&amp;ER$8&amp;"・"&amp;ER$7&amp;"・"&amp;$EG11),'(参考)本年作業予定'!$X$4:$AI$525,8,FALSE),"")</f>
        <v/>
      </c>
      <c r="ES11" s="32" t="str">
        <f>IFERROR(VLOOKUP(($EF11&amp;"・"&amp;ER$8&amp;"・"&amp;ER$7&amp;"・"&amp;$EG11),'(参考)本年作業予定'!$X$4:$AI$525,10,FALSE),"")</f>
        <v/>
      </c>
      <c r="ET11" s="32" t="str">
        <f>IFERROR(VLOOKUP(($EF11&amp;"・"&amp;ET$8&amp;"・"&amp;ET$7&amp;"・"&amp;$EG11),'(参考)本年作業予定'!$X$4:$AI$525,8,FALSE),"")</f>
        <v/>
      </c>
      <c r="EU11" s="32" t="str">
        <f>IFERROR(VLOOKUP(($EF11&amp;"・"&amp;ET$8&amp;"・"&amp;ET$7&amp;"・"&amp;$EG11),'(参考)本年作業予定'!$X$4:$AI$525,10,FALSE),"")</f>
        <v/>
      </c>
      <c r="EV11" s="32" t="str">
        <f>IFERROR(VLOOKUP(($EF11&amp;"・"&amp;EV$8&amp;"・"&amp;EV$7&amp;"・"&amp;$EG11),'(参考)本年作業予定'!$X$4:$AI$525,8,FALSE),"")</f>
        <v/>
      </c>
      <c r="EW11" s="32" t="str">
        <f>IFERROR(VLOOKUP(($EF11&amp;"・"&amp;EV$8&amp;"・"&amp;EV$7&amp;"・"&amp;$EG11),'(参考)本年作業予定'!$X$4:$AI$525,10,FALSE),"")</f>
        <v/>
      </c>
      <c r="EX11" s="32" t="str">
        <f>IFERROR(VLOOKUP(($EF11&amp;"・"&amp;EX$8&amp;"・"&amp;EX$7&amp;"・"&amp;$EG11),'(参考)本年作業予定'!$X$4:$AI$525,8,FALSE),"")</f>
        <v/>
      </c>
      <c r="EY11" s="32" t="str">
        <f>IFERROR(VLOOKUP(($EF11&amp;"・"&amp;EX$8&amp;"・"&amp;EX$7&amp;"・"&amp;$EG11),'(参考)本年作業予定'!$X$4:$AI$525,10,FALSE),"")</f>
        <v/>
      </c>
      <c r="EZ11" s="32" t="str">
        <f>IFERROR(VLOOKUP(($EF11&amp;"・"&amp;EZ$8&amp;"・"&amp;EZ$7&amp;"・"&amp;$EG11),'(参考)本年作業予定'!$X$4:$AI$525,8,FALSE),"")</f>
        <v/>
      </c>
      <c r="FA11" s="32" t="str">
        <f>IFERROR(VLOOKUP(($EF11&amp;"・"&amp;EZ$8&amp;"・"&amp;EZ$7&amp;"・"&amp;$EG11),'(参考)本年作業予定'!$X$4:$AI$525,10,FALSE),"")</f>
        <v/>
      </c>
      <c r="FB11" s="32" t="str">
        <f>IFERROR(VLOOKUP(($EF11&amp;"・"&amp;FB$8&amp;"・"&amp;FB$7&amp;"・"&amp;$EG11),'(参考)本年作業予定'!$X$4:$AI$525,8,FALSE),"")</f>
        <v/>
      </c>
      <c r="FC11" s="32" t="str">
        <f>IFERROR(VLOOKUP(($EF11&amp;"・"&amp;FB$8&amp;"・"&amp;FB$7&amp;"・"&amp;$EG11),'(参考)本年作業予定'!$X$4:$AI$525,10,FALSE),"")</f>
        <v/>
      </c>
      <c r="FD11" s="32" t="str">
        <f>IFERROR(VLOOKUP(($EF11&amp;"・"&amp;FD$8&amp;"・"&amp;FD$7&amp;"・"&amp;$EG11),'(参考)本年作業予定'!$X$4:$AI$525,8,FALSE),"")</f>
        <v/>
      </c>
      <c r="FE11" s="32" t="str">
        <f>IFERROR(VLOOKUP(($EF11&amp;"・"&amp;FD$8&amp;"・"&amp;FD$7&amp;"・"&amp;$EG11),'(参考)本年作業予定'!$X$4:$AI$525,10,FALSE),"")</f>
        <v/>
      </c>
      <c r="FG11" s="32" t="str">
        <f>IFERROR(VLOOKUP(($EF11&amp;"・"&amp;FG$8&amp;"・"&amp;FG$7),'(参考)本年作業予定'!$W$4:$AI$198,5,FALSE),"")</f>
        <v/>
      </c>
      <c r="FH11" s="32" t="str">
        <f>IFERROR(VLOOKUP(($EF11&amp;"・"&amp;FH$8&amp;"・"&amp;FH$7),'(参考)本年作業予定'!$W$4:$AI$198,5,FALSE),"")</f>
        <v/>
      </c>
      <c r="FI11" s="32" t="str">
        <f>IFERROR(VLOOKUP(($EF11&amp;"・"&amp;FI$8&amp;"・"&amp;FI$7),'(参考)本年作業予定'!$W$4:$AI$198,5,FALSE),"")</f>
        <v/>
      </c>
      <c r="FJ11" s="32" t="str">
        <f>IFERROR(VLOOKUP(($EF11&amp;"・"&amp;FJ$8&amp;"・"&amp;FJ$7),'(参考)本年作業予定'!$W$4:$AI$198,5,FALSE),"")</f>
        <v/>
      </c>
      <c r="FK11" s="32" t="str">
        <f>IFERROR(VLOOKUP(($EF11&amp;"・"&amp;FK$8&amp;"・"&amp;FK$7),'(参考)本年作業予定'!$W$4:$AI$198,5,FALSE),"")</f>
        <v/>
      </c>
      <c r="FL11" s="32" t="str">
        <f>IFERROR(VLOOKUP(($EF11&amp;"・"&amp;FL$8&amp;"・"&amp;FL$7),'(参考)本年作業予定'!$W$4:$AI$198,5,FALSE),"")</f>
        <v/>
      </c>
      <c r="FN11" s="33" t="str">
        <f t="shared" ref="FN11:FN13" si="70">IF(EH11="","",EH11)</f>
        <v/>
      </c>
      <c r="FO11" s="96" t="str">
        <f>IFERROR(VLOOKUP(($EF11&amp;"・"&amp;FN$8&amp;"・"&amp;FN$7&amp;"・"&amp;$EG11),'(参考)本年作業予定'!$X$4:$AI$525,12,FALSE),"")</f>
        <v/>
      </c>
      <c r="FP11" s="33" t="str">
        <f t="shared" ref="FP11:FP13" si="71">IF(EJ11="","",EJ11)</f>
        <v/>
      </c>
      <c r="FQ11" s="96" t="str">
        <f>IFERROR(VLOOKUP(($EF11&amp;"・"&amp;FP$8&amp;"・"&amp;FP$7&amp;"・"&amp;$EG11),'(参考)本年作業予定'!$X$4:$AI$525,12,FALSE),"")</f>
        <v/>
      </c>
      <c r="FR11" s="33" t="str">
        <f t="shared" ref="FR11:FR13" si="72">IF(EL11="","",EL11)</f>
        <v/>
      </c>
      <c r="FS11" s="96" t="str">
        <f>IFERROR(VLOOKUP(($EF11&amp;"・"&amp;FR$8&amp;"・"&amp;FR$7&amp;"・"&amp;$EG11),'(参考)本年作業予定'!$X$4:$AI$525,12,FALSE),"")</f>
        <v/>
      </c>
      <c r="FT11" s="33" t="str">
        <f t="shared" ref="FT11:FT13" si="73">IF(EN11="","",EN11)</f>
        <v/>
      </c>
      <c r="FU11" s="96" t="str">
        <f>IFERROR(VLOOKUP(($EF11&amp;"・"&amp;FT$8&amp;"・"&amp;FT$7&amp;"・"&amp;$EG11),'(参考)本年作業予定'!$X$4:$AI$525,12,FALSE),"")</f>
        <v/>
      </c>
      <c r="FV11" s="33" t="str">
        <f t="shared" ref="FV11:FV13" si="74">IF(EP11="","",EP11)</f>
        <v/>
      </c>
      <c r="FW11" s="96" t="str">
        <f>IFERROR(VLOOKUP(($EF11&amp;"・"&amp;FV$8&amp;"・"&amp;FV$7&amp;"・"&amp;$EG11),'(参考)本年作業予定'!$X$4:$AI$525,12,FALSE),"")</f>
        <v/>
      </c>
      <c r="FX11" s="33" t="str">
        <f t="shared" ref="FX11:FX13" si="75">IF(ER11="","",ER11)</f>
        <v/>
      </c>
      <c r="FY11" s="96" t="str">
        <f>IFERROR(VLOOKUP(($EF11&amp;"・"&amp;FX$8&amp;"・"&amp;FX$7&amp;"・"&amp;$EG11),'(参考)本年作業予定'!$X$4:$AI$525,12,FALSE),"")</f>
        <v/>
      </c>
      <c r="FZ11" s="33" t="str">
        <f t="shared" ref="FZ11:FZ13" si="76">IF(ET11="","",ET11)</f>
        <v/>
      </c>
      <c r="GA11" s="96" t="str">
        <f>IFERROR(VLOOKUP(($EF11&amp;"・"&amp;FZ$8&amp;"・"&amp;FZ$7&amp;"・"&amp;$EG11),'(参考)本年作業予定'!$X$4:$AI$525,12,FALSE),"")</f>
        <v/>
      </c>
      <c r="GB11" s="33" t="str">
        <f t="shared" ref="GB11:GB13" si="77">IF(EV11="","",EV11)</f>
        <v/>
      </c>
      <c r="GC11" s="96" t="str">
        <f>IFERROR(VLOOKUP(($EF11&amp;"・"&amp;GB$8&amp;"・"&amp;GB$7&amp;"・"&amp;$EG11),'(参考)本年作業予定'!$X$4:$AI$525,12,FALSE),"")</f>
        <v/>
      </c>
      <c r="GD11" s="33" t="str">
        <f t="shared" ref="GD11:GD13" si="78">IF(EX11="","",EX11)</f>
        <v/>
      </c>
      <c r="GE11" s="96" t="str">
        <f>IFERROR(VLOOKUP(($EF11&amp;"・"&amp;GD$8&amp;"・"&amp;GD$7&amp;"・"&amp;$EG11),'(参考)本年作業予定'!$X$4:$AI$525,12,FALSE),"")</f>
        <v/>
      </c>
      <c r="GF11" s="33" t="str">
        <f t="shared" ref="GF11:GF13" si="79">IF(EZ11="","",EZ11)</f>
        <v/>
      </c>
      <c r="GG11" s="96" t="str">
        <f>IFERROR(VLOOKUP(($EF11&amp;"・"&amp;GF$8&amp;"・"&amp;GF$7&amp;"・"&amp;$EG11),'(参考)本年作業予定'!$X$4:$AI$525,12,FALSE),"")</f>
        <v/>
      </c>
      <c r="GH11" s="33" t="str">
        <f t="shared" ref="GH11:GH13" si="80">IF(FB11="","",FB11)</f>
        <v/>
      </c>
      <c r="GI11" s="96" t="str">
        <f>IFERROR(VLOOKUP(($EF11&amp;"・"&amp;GH$8&amp;"・"&amp;GH$7&amp;"・"&amp;$EG11),'(参考)本年作業予定'!$X$4:$AI$525,12,FALSE),"")</f>
        <v/>
      </c>
      <c r="GJ11" s="33" t="str">
        <f t="shared" ref="GJ11:GJ13" si="81">IF(FD11="","",FD11)</f>
        <v/>
      </c>
      <c r="GK11" s="96" t="str">
        <f>IFERROR(VLOOKUP(($EF11&amp;"・"&amp;GJ$8&amp;"・"&amp;GJ$7&amp;"・"&amp;$EG11),'(参考)本年作業予定'!$X$4:$AI$525,12,FALSE),"")</f>
        <v/>
      </c>
      <c r="GM11" s="72" t="str">
        <f t="shared" ref="GM11" si="82">IF(EH11="","",DATEDIF(EH11,EI11,"d")+1)</f>
        <v/>
      </c>
      <c r="GN11" s="74">
        <f>IFERROR(VLOOKUP(($EF11&amp;"・"&amp;GM$8&amp;"・"&amp;GM$7&amp;"・"&amp;$EG11),'(参考)本年作業予定'!$X$4:$AI$525,11,FALSE)/100,0)</f>
        <v>0</v>
      </c>
      <c r="GO11" s="72" t="str">
        <f t="shared" ref="GO11:GO12" si="83">IF(EJ11="","",DATEDIF(EJ11,EK11,"d")+1)</f>
        <v/>
      </c>
      <c r="GP11" s="74">
        <f>IFERROR(VLOOKUP(($EF11&amp;"・"&amp;GO$8&amp;"・"&amp;GO$7&amp;"・"&amp;$EG11),'(参考)本年作業予定'!$X$4:$AI$525,11,FALSE)/100,0)</f>
        <v>0</v>
      </c>
      <c r="GQ11" s="72" t="str">
        <f t="shared" ref="GQ11:GQ12" si="84">IF(EL11="","",DATEDIF(EL11,EM11,"d")+1)</f>
        <v/>
      </c>
      <c r="GR11" s="74">
        <f>IFERROR(VLOOKUP(($EF11&amp;"・"&amp;GQ$8&amp;"・"&amp;GQ$7&amp;"・"&amp;$EG11),'(参考)本年作業予定'!$X$4:$AI$525,11,FALSE)/100,0)</f>
        <v>0</v>
      </c>
      <c r="GS11" s="72" t="str">
        <f t="shared" ref="GS11:GS12" si="85">IF(EN11="","",DATEDIF(EN11,EO11,"d")+1)</f>
        <v/>
      </c>
      <c r="GT11" s="74">
        <f>IFERROR(VLOOKUP(($EF11&amp;"・"&amp;GS$8&amp;"・"&amp;GS$7&amp;"・"&amp;$EG11),'(参考)本年作業予定'!$X$4:$AI$525,11,FALSE)/100,0)</f>
        <v>0</v>
      </c>
      <c r="GU11" s="72" t="str">
        <f t="shared" ref="GU11:GU12" si="86">IF(EP11="","",DATEDIF(EP11,EQ11,"d")+1)</f>
        <v/>
      </c>
      <c r="GV11" s="74">
        <f>IFERROR(VLOOKUP(($EF11&amp;"・"&amp;GU$8&amp;"・"&amp;GU$7&amp;"・"&amp;$EG11),'(参考)本年作業予定'!$X$4:$AI$525,11,FALSE)/100,0)</f>
        <v>0</v>
      </c>
      <c r="GW11" s="72" t="str">
        <f t="shared" ref="GW11:GW12" si="87">IF(ER11="","",DATEDIF(ER11,ES11,"d")+1)</f>
        <v/>
      </c>
      <c r="GX11" s="74">
        <f>IFERROR(VLOOKUP(($EF11&amp;"・"&amp;GW$8&amp;"・"&amp;GW$7&amp;"・"&amp;$EG11),'(参考)本年作業予定'!$X$4:$AI$525,11,FALSE)/100,0)</f>
        <v>0</v>
      </c>
      <c r="GY11" s="72" t="str">
        <f t="shared" ref="GY11:GY12" si="88">IF(ET11="","",DATEDIF(ET11,EU11,"d")+1)</f>
        <v/>
      </c>
      <c r="GZ11" s="74">
        <f>IFERROR(VLOOKUP(($EF11&amp;"・"&amp;GY$8&amp;"・"&amp;GY$7&amp;"・"&amp;$EG11),'(参考)本年作業予定'!$X$4:$AI$525,11,FALSE)/100,0)</f>
        <v>0</v>
      </c>
      <c r="HA11" s="72" t="str">
        <f t="shared" ref="HA11:HA12" si="89">IF(EV11="","",DATEDIF(EV11,EW11,"d")+1)</f>
        <v/>
      </c>
      <c r="HB11" s="74">
        <f>IFERROR(VLOOKUP(($EF11&amp;"・"&amp;HA$8&amp;"・"&amp;HA$7&amp;"・"&amp;$EG11),'(参考)本年作業予定'!$X$4:$AI$525,11,FALSE)/100,0)</f>
        <v>0</v>
      </c>
      <c r="HC11" s="72" t="str">
        <f t="shared" ref="HC11:HC12" si="90">IF(EX11="","",DATEDIF(EX11,EY11,"d")+1)</f>
        <v/>
      </c>
      <c r="HD11" s="74">
        <f>IFERROR(VLOOKUP(($EF11&amp;"・"&amp;HC$8&amp;"・"&amp;HC$7&amp;"・"&amp;$EG11),'(参考)本年作業予定'!$X$4:$AI$525,11,FALSE)/100,0)</f>
        <v>0</v>
      </c>
      <c r="HE11" s="72" t="str">
        <f t="shared" ref="HE11:HE12" si="91">IF(EZ11="","",DATEDIF(EZ11,FA11,"d")+1)</f>
        <v/>
      </c>
      <c r="HF11" s="74">
        <f>IFERROR(VLOOKUP(($EF11&amp;"・"&amp;HE$8&amp;"・"&amp;HE$7&amp;"・"&amp;$EG11),'(参考)本年作業予定'!$X$4:$AI$525,11,FALSE)/100,0)</f>
        <v>0</v>
      </c>
      <c r="HG11" s="72" t="str">
        <f t="shared" ref="HG11:HG12" si="92">IF(FB11="","",DATEDIF(FB11,FC11,"d")+1)</f>
        <v/>
      </c>
      <c r="HH11" s="74">
        <f>IFERROR(VLOOKUP(($EF11&amp;"・"&amp;HG$8&amp;"・"&amp;HG$7&amp;"・"&amp;$EG11),'(参考)本年作業予定'!$X$4:$AI$525,11,FALSE)/100,0)</f>
        <v>0</v>
      </c>
      <c r="HI11" s="72" t="str">
        <f t="shared" ref="HI11:HI12" si="93">IF(FD11="","",DATEDIF(FD11,FE11,"d")+1)</f>
        <v/>
      </c>
      <c r="HJ11" s="74">
        <f>IFERROR(VLOOKUP(($EF11&amp;"・"&amp;HI$8&amp;"・"&amp;HI$7&amp;"・"&amp;$EG11),'(参考)本年作業予定'!$X$4:$AI$525,11,FALSE)/100,0)</f>
        <v>0</v>
      </c>
    </row>
    <row r="12" spans="1:220" ht="27.75" customHeight="1" x14ac:dyDescent="0.15">
      <c r="A12" s="544"/>
      <c r="B12" s="487"/>
      <c r="C12" s="325">
        <f>IF(②元データ!$C$15="","",②元データ!$C$15)</f>
        <v>20</v>
      </c>
      <c r="D12" s="342" t="str">
        <f t="shared" ref="D12:AI12" si="94">IF(D$5=$FG12,$FG$9,IF(D$5=$FH12,$FH$9,IF(D$5=$FI12,$FI$9,IF(D$5=$FJ12,$FJ$9,IF(D$5=$FK12,$FK$9,IF(D$5=$FL12,$FL$9,IF(D$5=$FN12,$FO12,IF(D$5=$FP12,$FQ12,IF(D$5=$FR12,$FS12,IF(D$5=$FT12,$FU12,IF(D$5=$FV12,$FW12,IF(D$5=$FX12,$FY12,IF(D$5=$FZ12,$GA12,IF(D$5=$GB12,$GC12,IF(D$5=$GD12,$GE12,IF(D$5=$GF12,$GG12,IF(D$5=$GH12,$GI12,IF(D$5=$GJ12,$GK12,""))))))))))))))))))</f>
        <v/>
      </c>
      <c r="E12" s="343" t="str">
        <f t="shared" si="94"/>
        <v/>
      </c>
      <c r="F12" s="343" t="str">
        <f t="shared" si="94"/>
        <v/>
      </c>
      <c r="G12" s="343" t="str">
        <f t="shared" si="94"/>
        <v/>
      </c>
      <c r="H12" s="343" t="str">
        <f t="shared" si="94"/>
        <v/>
      </c>
      <c r="I12" s="343" t="str">
        <f t="shared" si="94"/>
        <v/>
      </c>
      <c r="J12" s="343" t="str">
        <f t="shared" si="94"/>
        <v/>
      </c>
      <c r="K12" s="343" t="str">
        <f t="shared" si="94"/>
        <v/>
      </c>
      <c r="L12" s="343" t="str">
        <f t="shared" si="94"/>
        <v>▲</v>
      </c>
      <c r="M12" s="343" t="str">
        <f t="shared" si="94"/>
        <v/>
      </c>
      <c r="N12" s="343" t="str">
        <f t="shared" si="94"/>
        <v>■</v>
      </c>
      <c r="O12" s="343" t="str">
        <f t="shared" si="94"/>
        <v/>
      </c>
      <c r="P12" s="343">
        <f t="shared" si="94"/>
        <v>9</v>
      </c>
      <c r="Q12" s="343" t="str">
        <f t="shared" si="94"/>
        <v/>
      </c>
      <c r="R12" s="343">
        <f t="shared" si="94"/>
        <v>8</v>
      </c>
      <c r="S12" s="343" t="str">
        <f t="shared" si="94"/>
        <v/>
      </c>
      <c r="T12" s="343" t="str">
        <f t="shared" si="94"/>
        <v/>
      </c>
      <c r="U12" s="343" t="str">
        <f t="shared" si="94"/>
        <v>◆</v>
      </c>
      <c r="V12" s="343" t="str">
        <f t="shared" si="94"/>
        <v/>
      </c>
      <c r="W12" s="343" t="str">
        <f t="shared" si="94"/>
        <v/>
      </c>
      <c r="X12" s="343" t="str">
        <f t="shared" si="94"/>
        <v/>
      </c>
      <c r="Y12" s="343">
        <f t="shared" si="94"/>
        <v>2</v>
      </c>
      <c r="Z12" s="343" t="str">
        <f t="shared" si="94"/>
        <v/>
      </c>
      <c r="AA12" s="343" t="str">
        <f t="shared" si="94"/>
        <v/>
      </c>
      <c r="AB12" s="343" t="str">
        <f t="shared" si="94"/>
        <v>★</v>
      </c>
      <c r="AC12" s="343" t="str">
        <f t="shared" si="94"/>
        <v/>
      </c>
      <c r="AD12" s="343" t="str">
        <f t="shared" si="94"/>
        <v/>
      </c>
      <c r="AE12" s="343" t="str">
        <f t="shared" si="94"/>
        <v/>
      </c>
      <c r="AF12" s="343">
        <f t="shared" si="94"/>
        <v>2</v>
      </c>
      <c r="AG12" s="343" t="str">
        <f t="shared" si="94"/>
        <v/>
      </c>
      <c r="AH12" s="343" t="str">
        <f t="shared" si="94"/>
        <v/>
      </c>
      <c r="AI12" s="342" t="str">
        <f t="shared" si="94"/>
        <v/>
      </c>
      <c r="AJ12" s="343" t="str">
        <f t="shared" ref="AJ12:BQ12" si="95">IF(AJ$5=$FG12,$FG$9,IF(AJ$5=$FH12,$FH$9,IF(AJ$5=$FI12,$FI$9,IF(AJ$5=$FJ12,$FJ$9,IF(AJ$5=$FK12,$FK$9,IF(AJ$5=$FL12,$FL$9,IF(AJ$5=$FN12,$FO12,IF(AJ$5=$FP12,$FQ12,IF(AJ$5=$FR12,$FS12,IF(AJ$5=$FT12,$FU12,IF(AJ$5=$FV12,$FW12,IF(AJ$5=$FX12,$FY12,IF(AJ$5=$FZ12,$GA12,IF(AJ$5=$GB12,$GC12,IF(AJ$5=$GD12,$GE12,IF(AJ$5=$GF12,$GG12,IF(AJ$5=$GH12,$GI12,IF(AJ$5=$GJ12,$GK12,""))))))))))))))))))</f>
        <v/>
      </c>
      <c r="AK12" s="343" t="str">
        <f t="shared" si="95"/>
        <v/>
      </c>
      <c r="AL12" s="343" t="str">
        <f t="shared" si="95"/>
        <v/>
      </c>
      <c r="AM12" s="343" t="str">
        <f t="shared" si="95"/>
        <v/>
      </c>
      <c r="AN12" s="343" t="str">
        <f t="shared" si="95"/>
        <v>▼</v>
      </c>
      <c r="AO12" s="343" t="str">
        <f t="shared" si="95"/>
        <v/>
      </c>
      <c r="AP12" s="343" t="str">
        <f t="shared" si="95"/>
        <v/>
      </c>
      <c r="AQ12" s="343">
        <f t="shared" si="95"/>
        <v>4</v>
      </c>
      <c r="AR12" s="343">
        <f t="shared" si="95"/>
        <v>4</v>
      </c>
      <c r="AS12" s="343" t="str">
        <f t="shared" si="95"/>
        <v/>
      </c>
      <c r="AT12" s="343" t="str">
        <f t="shared" si="95"/>
        <v/>
      </c>
      <c r="AU12" s="343" t="str">
        <f t="shared" si="95"/>
        <v/>
      </c>
      <c r="AV12" s="343" t="str">
        <f t="shared" si="95"/>
        <v/>
      </c>
      <c r="AW12" s="343" t="str">
        <f t="shared" si="95"/>
        <v/>
      </c>
      <c r="AX12" s="343" t="str">
        <f t="shared" si="95"/>
        <v/>
      </c>
      <c r="AY12" s="343" t="str">
        <f t="shared" si="95"/>
        <v/>
      </c>
      <c r="AZ12" s="343" t="str">
        <f t="shared" si="95"/>
        <v/>
      </c>
      <c r="BA12" s="343" t="str">
        <f t="shared" si="95"/>
        <v/>
      </c>
      <c r="BB12" s="343" t="str">
        <f t="shared" si="95"/>
        <v/>
      </c>
      <c r="BC12" s="343" t="str">
        <f t="shared" si="95"/>
        <v/>
      </c>
      <c r="BD12" s="343" t="str">
        <f t="shared" si="95"/>
        <v/>
      </c>
      <c r="BE12" s="343">
        <f t="shared" si="95"/>
        <v>4</v>
      </c>
      <c r="BF12" s="343" t="str">
        <f t="shared" si="95"/>
        <v/>
      </c>
      <c r="BG12" s="343" t="str">
        <f t="shared" si="95"/>
        <v/>
      </c>
      <c r="BH12" s="343" t="str">
        <f t="shared" si="95"/>
        <v/>
      </c>
      <c r="BI12" s="343" t="str">
        <f t="shared" si="95"/>
        <v/>
      </c>
      <c r="BJ12" s="343" t="str">
        <f t="shared" si="95"/>
        <v/>
      </c>
      <c r="BK12" s="343" t="str">
        <f t="shared" si="95"/>
        <v/>
      </c>
      <c r="BL12" s="343" t="str">
        <f t="shared" si="95"/>
        <v/>
      </c>
      <c r="BM12" s="344" t="str">
        <f t="shared" si="95"/>
        <v/>
      </c>
      <c r="BN12" s="342" t="str">
        <f t="shared" si="95"/>
        <v/>
      </c>
      <c r="BO12" s="343" t="str">
        <f t="shared" si="95"/>
        <v/>
      </c>
      <c r="BP12" s="343" t="str">
        <f t="shared" si="95"/>
        <v/>
      </c>
      <c r="BQ12" s="343" t="str">
        <f t="shared" si="95"/>
        <v/>
      </c>
      <c r="BR12" s="343" t="str">
        <f t="shared" ref="BR12:DW12" si="96">IF(BR$5=$FG12,$FG$9,IF(BR$5=$FH12,$FH$9,IF(BR$5=$FI12,$FI$9,IF(BR$5=$FJ12,$FJ$9,IF(BR$5=$FK12,$FK$9,IF(BR$5=$FL12,$FL$9,IF(BR$5=$FN12,$FO12,IF(BR$5=$FP12,$FQ12,IF(BR$5=$FR12,$FS12,IF(BR$5=$FT12,$FU12,IF(BR$5=$FV12,$FW12,IF(BR$5=$FX12,$FY12,IF(BR$5=$FZ12,$GA12,IF(BR$5=$GB12,$GC12,IF(BR$5=$GD12,$GE12,IF(BR$5=$GF12,$GG12,IF(BR$5=$GH12,$GI12,IF(BR$5=$GJ12,$GK12,""))))))))))))))))))</f>
        <v/>
      </c>
      <c r="BS12" s="343" t="str">
        <f t="shared" si="96"/>
        <v/>
      </c>
      <c r="BT12" s="343" t="str">
        <f t="shared" si="96"/>
        <v/>
      </c>
      <c r="BU12" s="343" t="str">
        <f t="shared" si="96"/>
        <v/>
      </c>
      <c r="BV12" s="343" t="str">
        <f t="shared" si="96"/>
        <v/>
      </c>
      <c r="BW12" s="343" t="str">
        <f t="shared" si="96"/>
        <v/>
      </c>
      <c r="BX12" s="343" t="str">
        <f t="shared" si="96"/>
        <v/>
      </c>
      <c r="BY12" s="343" t="str">
        <f t="shared" si="96"/>
        <v/>
      </c>
      <c r="BZ12" s="343" t="str">
        <f t="shared" si="96"/>
        <v/>
      </c>
      <c r="CA12" s="343" t="str">
        <f t="shared" si="96"/>
        <v/>
      </c>
      <c r="CB12" s="343" t="str">
        <f t="shared" si="96"/>
        <v/>
      </c>
      <c r="CC12" s="343">
        <f t="shared" si="96"/>
        <v>4</v>
      </c>
      <c r="CD12" s="343" t="str">
        <f t="shared" si="96"/>
        <v/>
      </c>
      <c r="CE12" s="343" t="str">
        <f t="shared" si="96"/>
        <v/>
      </c>
      <c r="CF12" s="343" t="str">
        <f t="shared" si="96"/>
        <v/>
      </c>
      <c r="CG12" s="343">
        <f t="shared" si="96"/>
        <v>16</v>
      </c>
      <c r="CH12" s="343" t="str">
        <f t="shared" si="96"/>
        <v/>
      </c>
      <c r="CI12" s="343" t="str">
        <f t="shared" si="96"/>
        <v/>
      </c>
      <c r="CJ12" s="343" t="str">
        <f t="shared" si="96"/>
        <v/>
      </c>
      <c r="CK12" s="343" t="str">
        <f t="shared" si="96"/>
        <v/>
      </c>
      <c r="CL12" s="343" t="str">
        <f t="shared" si="96"/>
        <v/>
      </c>
      <c r="CM12" s="343" t="str">
        <f t="shared" si="96"/>
        <v/>
      </c>
      <c r="CN12" s="343" t="str">
        <f t="shared" si="96"/>
        <v/>
      </c>
      <c r="CO12" s="343" t="str">
        <f t="shared" si="96"/>
        <v/>
      </c>
      <c r="CP12" s="343" t="str">
        <f t="shared" si="96"/>
        <v/>
      </c>
      <c r="CQ12" s="345" t="str">
        <f t="shared" si="96"/>
        <v/>
      </c>
      <c r="CR12" s="346" t="str">
        <f t="shared" si="96"/>
        <v/>
      </c>
      <c r="CS12" s="347" t="str">
        <f t="shared" si="96"/>
        <v/>
      </c>
      <c r="CT12" s="343" t="str">
        <f t="shared" si="96"/>
        <v/>
      </c>
      <c r="CU12" s="343" t="str">
        <f t="shared" si="96"/>
        <v/>
      </c>
      <c r="CV12" s="343" t="str">
        <f t="shared" si="96"/>
        <v/>
      </c>
      <c r="CW12" s="343" t="str">
        <f t="shared" si="96"/>
        <v/>
      </c>
      <c r="CX12" s="343" t="str">
        <f t="shared" si="96"/>
        <v/>
      </c>
      <c r="CY12" s="343" t="str">
        <f t="shared" si="96"/>
        <v/>
      </c>
      <c r="CZ12" s="343" t="str">
        <f t="shared" si="96"/>
        <v/>
      </c>
      <c r="DA12" s="343" t="str">
        <f t="shared" si="96"/>
        <v/>
      </c>
      <c r="DB12" s="343" t="str">
        <f t="shared" si="96"/>
        <v/>
      </c>
      <c r="DC12" s="343" t="str">
        <f t="shared" si="96"/>
        <v/>
      </c>
      <c r="DD12" s="343" t="str">
        <f t="shared" si="96"/>
        <v/>
      </c>
      <c r="DE12" s="343" t="str">
        <f t="shared" si="96"/>
        <v/>
      </c>
      <c r="DF12" s="343" t="str">
        <f t="shared" si="96"/>
        <v/>
      </c>
      <c r="DG12" s="343" t="str">
        <f t="shared" si="96"/>
        <v/>
      </c>
      <c r="DH12" s="343" t="str">
        <f t="shared" si="96"/>
        <v/>
      </c>
      <c r="DI12" s="343" t="str">
        <f t="shared" si="96"/>
        <v/>
      </c>
      <c r="DJ12" s="343" t="str">
        <f t="shared" si="96"/>
        <v/>
      </c>
      <c r="DK12" s="343" t="str">
        <f t="shared" si="96"/>
        <v/>
      </c>
      <c r="DL12" s="343" t="str">
        <f t="shared" si="96"/>
        <v/>
      </c>
      <c r="DM12" s="343" t="str">
        <f t="shared" si="96"/>
        <v/>
      </c>
      <c r="DN12" s="343" t="str">
        <f t="shared" si="96"/>
        <v/>
      </c>
      <c r="DO12" s="343" t="str">
        <f t="shared" si="96"/>
        <v/>
      </c>
      <c r="DP12" s="343" t="str">
        <f t="shared" si="96"/>
        <v/>
      </c>
      <c r="DQ12" s="343" t="str">
        <f t="shared" si="96"/>
        <v/>
      </c>
      <c r="DR12" s="343" t="str">
        <f t="shared" si="96"/>
        <v/>
      </c>
      <c r="DS12" s="343" t="str">
        <f t="shared" si="96"/>
        <v/>
      </c>
      <c r="DT12" s="343" t="str">
        <f t="shared" si="96"/>
        <v/>
      </c>
      <c r="DU12" s="345" t="str">
        <f t="shared" si="96"/>
        <v/>
      </c>
      <c r="DV12" s="392" t="str">
        <f t="shared" si="96"/>
        <v/>
      </c>
      <c r="DW12" s="346" t="str">
        <f t="shared" si="96"/>
        <v/>
      </c>
      <c r="EE12" s="12">
        <v>1</v>
      </c>
      <c r="EF12" s="13" t="str">
        <f>IF(②元データ!$B$15="","",②元データ!$B$15)</f>
        <v>キャベツ・錦秋</v>
      </c>
      <c r="EG12" s="13" t="str">
        <f>②元データ!$G$7</f>
        <v>露地野菜Ａ</v>
      </c>
      <c r="EH12" s="32">
        <f>IFERROR(VLOOKUP(($EF12&amp;"・"&amp;EH$8&amp;"・"&amp;EH$7&amp;"・"&amp;$EG12),'(参考)本年作業予定'!$X$4:$AI$525,8,FALSE),"")</f>
        <v>45497</v>
      </c>
      <c r="EI12" s="32">
        <f>IFERROR(VLOOKUP(($EF12&amp;"・"&amp;EH$8&amp;"・"&amp;EH$7&amp;"・"&amp;$EG12),'(参考)本年作業予定'!$X$4:$AI$525,10,FALSE),"")</f>
        <v>45498</v>
      </c>
      <c r="EJ12" s="32">
        <f>IFERROR(VLOOKUP(($EF12&amp;"・"&amp;EJ$8&amp;"・"&amp;EJ$7&amp;"・"&amp;$EG12),'(参考)本年作業予定'!$X$4:$AI$525,8,FALSE),"")</f>
        <v>45517</v>
      </c>
      <c r="EK12" s="32">
        <f>IFERROR(VLOOKUP(($EF12&amp;"・"&amp;EJ$8&amp;"・"&amp;EJ$7&amp;"・"&amp;$EG12),'(参考)本年作業予定'!$X$4:$AI$525,10,FALSE),"")</f>
        <v>45518</v>
      </c>
      <c r="EL12" s="32">
        <f>IFERROR(VLOOKUP(($EF12&amp;"・"&amp;EL$8&amp;"・"&amp;EL$7&amp;"・"&amp;$EG12),'(参考)本年作業予定'!$X$4:$AI$525,8,FALSE),"")</f>
        <v>45519</v>
      </c>
      <c r="EM12" s="32">
        <f>IFERROR(VLOOKUP(($EF12&amp;"・"&amp;EL$8&amp;"・"&amp;EL$7&amp;"・"&amp;$EG12),'(参考)本年作業予定'!$X$4:$AI$525,10,FALSE),"")</f>
        <v>45519</v>
      </c>
      <c r="EN12" s="32">
        <f>IFERROR(VLOOKUP(($EF12&amp;"・"&amp;EN$8&amp;"・"&amp;EN$7&amp;"・"&amp;$EG12),'(参考)本年作業予定'!$X$4:$AI$525,8,FALSE),"")</f>
        <v>45526</v>
      </c>
      <c r="EO12" s="32">
        <f>IFERROR(VLOOKUP(($EF12&amp;"・"&amp;EN$8&amp;"・"&amp;EN$7&amp;"・"&amp;$EG12),'(参考)本年作業予定'!$X$4:$AI$525,10,FALSE),"")</f>
        <v>45526</v>
      </c>
      <c r="EP12" s="32">
        <f>IFERROR(VLOOKUP(($EF12&amp;"・"&amp;EP$8&amp;"・"&amp;EP$7&amp;"・"&amp;$EG12),'(参考)本年作業予定'!$X$4:$AI$525,8,FALSE),"")</f>
        <v>45533</v>
      </c>
      <c r="EQ12" s="32">
        <f>IFERROR(VLOOKUP(($EF12&amp;"・"&amp;EP$8&amp;"・"&amp;EP$7&amp;"・"&amp;$EG12),'(参考)本年作業予定'!$X$4:$AI$525,10,FALSE),"")</f>
        <v>45533</v>
      </c>
      <c r="ER12" s="32">
        <f>IFERROR(VLOOKUP(($EF12&amp;"・"&amp;ER$8&amp;"・"&amp;ER$7&amp;"・"&amp;$EG12),'(参考)本年作業予定'!$X$4:$AI$525,8,FALSE),"")</f>
        <v>45545</v>
      </c>
      <c r="ES12" s="32">
        <f>IFERROR(VLOOKUP(($EF12&amp;"・"&amp;ER$8&amp;"・"&amp;ER$7&amp;"・"&amp;$EG12),'(参考)本年作業予定'!$X$4:$AI$525,10,FALSE),"")</f>
        <v>45545</v>
      </c>
      <c r="ET12" s="32" t="str">
        <f>IFERROR(VLOOKUP(($EF12&amp;"・"&amp;ET$8&amp;"・"&amp;ET$7&amp;"・"&amp;$EG12),'(参考)本年作業予定'!$X$4:$AI$525,8,FALSE),"")</f>
        <v/>
      </c>
      <c r="EU12" s="32" t="str">
        <f>IFERROR(VLOOKUP(($EF12&amp;"・"&amp;ET$8&amp;"・"&amp;ET$7&amp;"・"&amp;$EG12),'(参考)本年作業予定'!$X$4:$AI$525,10,FALSE),"")</f>
        <v/>
      </c>
      <c r="EV12" s="32">
        <f>IFERROR(VLOOKUP(($EF12&amp;"・"&amp;EV$8&amp;"・"&amp;EV$7&amp;"・"&amp;$EG12),'(参考)本年作業予定'!$X$4:$AI$525,8,FALSE),"")</f>
        <v>45544</v>
      </c>
      <c r="EW12" s="32">
        <f>IFERROR(VLOOKUP(($EF12&amp;"・"&amp;EV$8&amp;"・"&amp;EV$7&amp;"・"&amp;$EG12),'(参考)本年作業予定'!$X$4:$AI$525,10,FALSE),"")</f>
        <v>45544</v>
      </c>
      <c r="EX12" s="32">
        <f>IFERROR(VLOOKUP(($EF12&amp;"・"&amp;EX$8&amp;"・"&amp;EX$7&amp;"・"&amp;$EG12),'(参考)本年作業予定'!$X$4:$AI$525,8,FALSE),"")</f>
        <v>45558</v>
      </c>
      <c r="EY12" s="32">
        <f>IFERROR(VLOOKUP(($EF12&amp;"・"&amp;EX$8&amp;"・"&amp;EX$7&amp;"・"&amp;$EG12),'(参考)本年作業予定'!$X$4:$AI$525,10,FALSE),"")</f>
        <v>45558</v>
      </c>
      <c r="EZ12" s="32">
        <f>IFERROR(VLOOKUP(($EF12&amp;"・"&amp;EZ$8&amp;"・"&amp;EZ$7&amp;"・"&amp;$EG12),'(参考)本年作業予定'!$X$4:$AI$525,8,FALSE),"")</f>
        <v>45581</v>
      </c>
      <c r="FA12" s="32">
        <f>IFERROR(VLOOKUP(($EF12&amp;"・"&amp;EZ$8&amp;"・"&amp;EZ$7&amp;"・"&amp;$EG12),'(参考)本年作業予定'!$X$4:$AI$525,10,FALSE),"")</f>
        <v>45581</v>
      </c>
      <c r="FB12" s="32">
        <f>IFERROR(VLOOKUP(($EF12&amp;"・"&amp;FB$8&amp;"・"&amp;FB$7&amp;"・"&amp;$EG12),'(参考)本年作業予定'!$X$4:$AI$525,8,FALSE),"")</f>
        <v>45585</v>
      </c>
      <c r="FC12" s="32">
        <f>IFERROR(VLOOKUP(($EF12&amp;"・"&amp;FB$8&amp;"・"&amp;FB$7&amp;"・"&amp;$EG12),'(参考)本年作業予定'!$X$4:$AI$525,10,FALSE),"")</f>
        <v>45590</v>
      </c>
      <c r="FD12" s="32" t="str">
        <f>IFERROR(VLOOKUP(($EF12&amp;"・"&amp;FD$8&amp;"・"&amp;FD$7&amp;"・"&amp;$EG12),'(参考)本年作業予定'!$X$4:$AI$525,8,FALSE),"")</f>
        <v/>
      </c>
      <c r="FE12" s="32" t="str">
        <f>IFERROR(VLOOKUP(($EF12&amp;"・"&amp;FD$8&amp;"・"&amp;FD$7&amp;"・"&amp;$EG12),'(参考)本年作業予定'!$X$4:$AI$525,10,FALSE),"")</f>
        <v/>
      </c>
      <c r="FG12" s="32">
        <f>IFERROR(VLOOKUP(($EF12&amp;"・"&amp;FG$8&amp;"・"&amp;FG$7&amp;"・"&amp;$EG12),'(参考)本年作業予定'!$X$4:$AI$198,4,FALSE),"")</f>
        <v>45493</v>
      </c>
      <c r="FH12" s="32">
        <f>IFERROR(VLOOKUP(($EF12&amp;"・"&amp;FH$8&amp;"・"&amp;FH$7&amp;"・"&amp;$EG12),'(参考)本年作業予定'!$X$4:$AI$198,4,FALSE),"")</f>
        <v>45513</v>
      </c>
      <c r="FI12" s="32">
        <f>IFERROR(VLOOKUP(($EF12&amp;"・"&amp;FI$8&amp;"・"&amp;FI$7&amp;"・"&amp;$EG12),'(参考)本年作業予定'!$X$4:$AI$198,4,FALSE),"")</f>
        <v>45515</v>
      </c>
      <c r="FJ12" s="32">
        <f>IFERROR(VLOOKUP(($EF12&amp;"・"&amp;FJ$8&amp;"・"&amp;FJ$7&amp;"・"&amp;$EG12),'(参考)本年作業予定'!$X$4:$AI$198,4,FALSE),"")</f>
        <v>45522</v>
      </c>
      <c r="FK12" s="32">
        <f>IFERROR(VLOOKUP(($EF12&amp;"・"&amp;FK$8&amp;"・"&amp;FK$7&amp;"・"&amp;$EG12),'(参考)本年作業予定'!$X$4:$AI$198,4,FALSE),"")</f>
        <v>45529</v>
      </c>
      <c r="FL12" s="32">
        <f>IFERROR(VLOOKUP(($EF12&amp;"・"&amp;FL$8&amp;"・"&amp;FL$7&amp;"・"&amp;$EG12),'(参考)本年作業予定'!$X$4:$AI$198,4,FALSE),"")</f>
        <v>45541</v>
      </c>
      <c r="FN12" s="33">
        <f t="shared" si="70"/>
        <v>45497</v>
      </c>
      <c r="FO12" s="96">
        <f>IFERROR(VLOOKUP(($EF12&amp;"・"&amp;FN$8&amp;"・"&amp;FN$7&amp;"・"&amp;$EG12),'(参考)本年作業予定'!$X$4:$AI$525,12,FALSE),"")</f>
        <v>16</v>
      </c>
      <c r="FP12" s="33">
        <f t="shared" si="71"/>
        <v>45517</v>
      </c>
      <c r="FQ12" s="96">
        <f>IFERROR(VLOOKUP(($EF12&amp;"・"&amp;FP$8&amp;"・"&amp;FP$7&amp;"・"&amp;$EG12),'(参考)本年作業予定'!$X$4:$AI$525,12,FALSE),"")</f>
        <v>9</v>
      </c>
      <c r="FR12" s="33">
        <f t="shared" si="72"/>
        <v>45519</v>
      </c>
      <c r="FS12" s="96">
        <f>IFERROR(VLOOKUP(($EF12&amp;"・"&amp;FR$8&amp;"・"&amp;FR$7&amp;"・"&amp;$EG12),'(参考)本年作業予定'!$X$4:$AI$525,12,FALSE),"")</f>
        <v>8</v>
      </c>
      <c r="FT12" s="33">
        <f t="shared" si="73"/>
        <v>45526</v>
      </c>
      <c r="FU12" s="96">
        <f>IFERROR(VLOOKUP(($EF12&amp;"・"&amp;FT$8&amp;"・"&amp;FT$7&amp;"・"&amp;$EG12),'(参考)本年作業予定'!$X$4:$AI$525,12,FALSE),"")</f>
        <v>2</v>
      </c>
      <c r="FV12" s="33">
        <f t="shared" si="74"/>
        <v>45533</v>
      </c>
      <c r="FW12" s="96">
        <f>IFERROR(VLOOKUP(($EF12&amp;"・"&amp;FV$8&amp;"・"&amp;FV$7&amp;"・"&amp;$EG12),'(参考)本年作業予定'!$X$4:$AI$525,12,FALSE),"")</f>
        <v>2</v>
      </c>
      <c r="FX12" s="33">
        <f t="shared" si="75"/>
        <v>45545</v>
      </c>
      <c r="FY12" s="96">
        <f>IFERROR(VLOOKUP(($EF12&amp;"・"&amp;FX$8&amp;"・"&amp;FX$7&amp;"・"&amp;$EG12),'(参考)本年作業予定'!$X$4:$AI$525,12,FALSE),"")</f>
        <v>4</v>
      </c>
      <c r="FZ12" s="33" t="str">
        <f t="shared" si="76"/>
        <v/>
      </c>
      <c r="GA12" s="96">
        <f>IFERROR(VLOOKUP(($EF12&amp;"・"&amp;FZ$8&amp;"・"&amp;FZ$7&amp;"・"&amp;$EG12),'(参考)本年作業予定'!$X$4:$AI$525,12,FALSE),"")</f>
        <v>0</v>
      </c>
      <c r="GB12" s="33">
        <f t="shared" si="77"/>
        <v>45544</v>
      </c>
      <c r="GC12" s="96">
        <f>IFERROR(VLOOKUP(($EF12&amp;"・"&amp;GB$8&amp;"・"&amp;GB$7&amp;"・"&amp;$EG12),'(参考)本年作業予定'!$X$4:$AI$525,12,FALSE),"")</f>
        <v>4</v>
      </c>
      <c r="GD12" s="33">
        <f t="shared" si="78"/>
        <v>45558</v>
      </c>
      <c r="GE12" s="96">
        <f>IFERROR(VLOOKUP(($EF12&amp;"・"&amp;GD$8&amp;"・"&amp;GD$7&amp;"・"&amp;$EG12),'(参考)本年作業予定'!$X$4:$AI$525,12,FALSE),"")</f>
        <v>4</v>
      </c>
      <c r="GF12" s="33">
        <f t="shared" si="79"/>
        <v>45581</v>
      </c>
      <c r="GG12" s="96">
        <f>IFERROR(VLOOKUP(($EF12&amp;"・"&amp;GF$8&amp;"・"&amp;GF$7&amp;"・"&amp;$EG12),'(参考)本年作業予定'!$X$4:$AI$525,12,FALSE),"")</f>
        <v>4</v>
      </c>
      <c r="GH12" s="33">
        <f t="shared" si="80"/>
        <v>45585</v>
      </c>
      <c r="GI12" s="96">
        <f>IFERROR(VLOOKUP(($EF12&amp;"・"&amp;GH$8&amp;"・"&amp;GH$7&amp;"・"&amp;$EG12),'(参考)本年作業予定'!$X$4:$AI$525,12,FALSE),"")</f>
        <v>16</v>
      </c>
      <c r="GJ12" s="33" t="str">
        <f t="shared" si="81"/>
        <v/>
      </c>
      <c r="GK12" s="96">
        <f>IFERROR(VLOOKUP(($EF12&amp;"・"&amp;GJ$8&amp;"・"&amp;GJ$7&amp;"・"&amp;$EG12),'(参考)本年作業予定'!$X$4:$AI$525,12,FALSE),"")</f>
        <v>0</v>
      </c>
      <c r="GM12" s="72">
        <f>IF(EH12="","",DATEDIF(EH12,EI12,"d")+1)</f>
        <v>2</v>
      </c>
      <c r="GN12" s="74">
        <f>IFERROR(VLOOKUP(($EF12&amp;"・"&amp;GM$8&amp;"・"&amp;GM$7&amp;"・"&amp;$EG12),'(参考)本年作業予定'!$X$4:$AI$525,11,FALSE)/100,0)</f>
        <v>20</v>
      </c>
      <c r="GO12" s="72">
        <f t="shared" si="83"/>
        <v>2</v>
      </c>
      <c r="GP12" s="74">
        <f>IFERROR(VLOOKUP(($EF12&amp;"・"&amp;GO$8&amp;"・"&amp;GO$7&amp;"・"&amp;$EG12),'(参考)本年作業予定'!$X$4:$AI$525,11,FALSE)/100,0)</f>
        <v>20</v>
      </c>
      <c r="GQ12" s="72">
        <f t="shared" si="84"/>
        <v>1</v>
      </c>
      <c r="GR12" s="74">
        <f>IFERROR(VLOOKUP(($EF12&amp;"・"&amp;GQ$8&amp;"・"&amp;GQ$7&amp;"・"&amp;$EG12),'(参考)本年作業予定'!$X$4:$AI$525,11,FALSE)/100,0)</f>
        <v>20</v>
      </c>
      <c r="GS12" s="72">
        <f t="shared" si="85"/>
        <v>1</v>
      </c>
      <c r="GT12" s="74">
        <f>IFERROR(VLOOKUP(($EF12&amp;"・"&amp;GS$8&amp;"・"&amp;GS$7&amp;"・"&amp;$EG12),'(参考)本年作業予定'!$X$4:$AI$525,11,FALSE)/100,0)</f>
        <v>20</v>
      </c>
      <c r="GU12" s="72">
        <f t="shared" si="86"/>
        <v>1</v>
      </c>
      <c r="GV12" s="74">
        <f>IFERROR(VLOOKUP(($EF12&amp;"・"&amp;GU$8&amp;"・"&amp;GU$7&amp;"・"&amp;$EG12),'(参考)本年作業予定'!$X$4:$AI$525,11,FALSE)/100,0)</f>
        <v>20</v>
      </c>
      <c r="GW12" s="72">
        <f t="shared" si="87"/>
        <v>1</v>
      </c>
      <c r="GX12" s="74">
        <f>IFERROR(VLOOKUP(($EF12&amp;"・"&amp;GW$8&amp;"・"&amp;GW$7&amp;"・"&amp;$EG12),'(参考)本年作業予定'!$X$4:$AI$525,11,FALSE)/100,0)</f>
        <v>20</v>
      </c>
      <c r="GY12" s="72" t="str">
        <f t="shared" si="88"/>
        <v/>
      </c>
      <c r="GZ12" s="74">
        <f>IFERROR(VLOOKUP(($EF12&amp;"・"&amp;GY$8&amp;"・"&amp;GY$7&amp;"・"&amp;$EG12),'(参考)本年作業予定'!$X$4:$AI$525,11,FALSE)/100,0)</f>
        <v>20</v>
      </c>
      <c r="HA12" s="72">
        <f t="shared" si="89"/>
        <v>1</v>
      </c>
      <c r="HB12" s="74">
        <f>IFERROR(VLOOKUP(($EF12&amp;"・"&amp;HA$8&amp;"・"&amp;HA$7&amp;"・"&amp;$EG12),'(参考)本年作業予定'!$X$4:$AI$525,11,FALSE)/100,0)</f>
        <v>20</v>
      </c>
      <c r="HC12" s="72">
        <f t="shared" si="90"/>
        <v>1</v>
      </c>
      <c r="HD12" s="74">
        <f>IFERROR(VLOOKUP(($EF12&amp;"・"&amp;HC$8&amp;"・"&amp;HC$7&amp;"・"&amp;$EG12),'(参考)本年作業予定'!$X$4:$AI$525,11,FALSE)/100,0)</f>
        <v>20</v>
      </c>
      <c r="HE12" s="72">
        <f t="shared" si="91"/>
        <v>1</v>
      </c>
      <c r="HF12" s="74">
        <f>IFERROR(VLOOKUP(($EF12&amp;"・"&amp;HE$8&amp;"・"&amp;HE$7&amp;"・"&amp;$EG12),'(参考)本年作業予定'!$X$4:$AI$525,11,FALSE)/100,0)</f>
        <v>20</v>
      </c>
      <c r="HG12" s="72">
        <f t="shared" si="92"/>
        <v>6</v>
      </c>
      <c r="HH12" s="74">
        <f>IFERROR(VLOOKUP(($EF12&amp;"・"&amp;HG$8&amp;"・"&amp;HG$7&amp;"・"&amp;$EG12),'(参考)本年作業予定'!$X$4:$AI$525,11,FALSE)/100,0)</f>
        <v>20</v>
      </c>
      <c r="HI12" s="72" t="str">
        <f t="shared" si="93"/>
        <v/>
      </c>
      <c r="HJ12" s="74">
        <f>IFERROR(VLOOKUP(($EF12&amp;"・"&amp;HI$8&amp;"・"&amp;HI$7&amp;"・"&amp;$EG12),'(参考)本年作業予定'!$X$4:$AI$525,11,FALSE)/100,0)</f>
        <v>20</v>
      </c>
    </row>
    <row r="13" spans="1:220" ht="15" customHeight="1" thickBot="1" x14ac:dyDescent="0.2">
      <c r="A13" s="544"/>
      <c r="B13" s="488"/>
      <c r="C13" s="326" t="str">
        <f>IF(B13="","",GN13+GP13+GR13+GT13+GV13+GX13+GZ13+HB13+HD13)</f>
        <v/>
      </c>
      <c r="D13" s="348"/>
      <c r="E13" s="349"/>
      <c r="F13" s="349"/>
      <c r="G13" s="349"/>
      <c r="H13" s="349"/>
      <c r="I13" s="349"/>
      <c r="J13" s="349"/>
      <c r="K13" s="349"/>
      <c r="L13" s="349"/>
      <c r="M13" s="349"/>
      <c r="N13" s="349"/>
      <c r="O13" s="349"/>
      <c r="P13" s="349"/>
      <c r="Q13" s="349"/>
      <c r="R13" s="349"/>
      <c r="S13" s="349"/>
      <c r="T13" s="349"/>
      <c r="U13" s="349"/>
      <c r="V13" s="349"/>
      <c r="W13" s="349"/>
      <c r="X13" s="349"/>
      <c r="Y13" s="349"/>
      <c r="Z13" s="349"/>
      <c r="AA13" s="349"/>
      <c r="AB13" s="349"/>
      <c r="AC13" s="349"/>
      <c r="AD13" s="349"/>
      <c r="AE13" s="349"/>
      <c r="AF13" s="349"/>
      <c r="AG13" s="350"/>
      <c r="AH13" s="350"/>
      <c r="AI13" s="348"/>
      <c r="AJ13" s="349"/>
      <c r="AK13" s="349"/>
      <c r="AL13" s="349"/>
      <c r="AM13" s="349"/>
      <c r="AN13" s="349"/>
      <c r="AO13" s="349"/>
      <c r="AP13" s="349"/>
      <c r="AQ13" s="349"/>
      <c r="AR13" s="349"/>
      <c r="AS13" s="349"/>
      <c r="AT13" s="349"/>
      <c r="AU13" s="349"/>
      <c r="AV13" s="349"/>
      <c r="AW13" s="349"/>
      <c r="AX13" s="349"/>
      <c r="AY13" s="349"/>
      <c r="AZ13" s="349"/>
      <c r="BA13" s="349"/>
      <c r="BB13" s="349"/>
      <c r="BC13" s="349"/>
      <c r="BD13" s="349"/>
      <c r="BE13" s="349"/>
      <c r="BF13" s="349"/>
      <c r="BG13" s="349"/>
      <c r="BH13" s="349"/>
      <c r="BI13" s="349"/>
      <c r="BJ13" s="349"/>
      <c r="BK13" s="349"/>
      <c r="BL13" s="349"/>
      <c r="BM13" s="350"/>
      <c r="BN13" s="348"/>
      <c r="BO13" s="349"/>
      <c r="BP13" s="349"/>
      <c r="BQ13" s="349"/>
      <c r="BR13" s="349"/>
      <c r="BS13" s="349"/>
      <c r="BT13" s="349"/>
      <c r="BU13" s="349"/>
      <c r="BV13" s="349"/>
      <c r="BW13" s="349"/>
      <c r="BX13" s="349"/>
      <c r="BY13" s="349"/>
      <c r="BZ13" s="349"/>
      <c r="CA13" s="349"/>
      <c r="CB13" s="349"/>
      <c r="CC13" s="349"/>
      <c r="CD13" s="349"/>
      <c r="CE13" s="349"/>
      <c r="CF13" s="349"/>
      <c r="CG13" s="349"/>
      <c r="CH13" s="349"/>
      <c r="CI13" s="349"/>
      <c r="CJ13" s="349"/>
      <c r="CK13" s="349"/>
      <c r="CL13" s="349"/>
      <c r="CM13" s="349"/>
      <c r="CN13" s="349"/>
      <c r="CO13" s="349"/>
      <c r="CP13" s="349"/>
      <c r="CQ13" s="350"/>
      <c r="CR13" s="351"/>
      <c r="CS13" s="352"/>
      <c r="CT13" s="349"/>
      <c r="CU13" s="349"/>
      <c r="CV13" s="349"/>
      <c r="CW13" s="349"/>
      <c r="CX13" s="349"/>
      <c r="CY13" s="349"/>
      <c r="CZ13" s="349"/>
      <c r="DA13" s="349"/>
      <c r="DB13" s="349"/>
      <c r="DC13" s="349"/>
      <c r="DD13" s="349"/>
      <c r="DE13" s="349"/>
      <c r="DF13" s="349"/>
      <c r="DG13" s="349"/>
      <c r="DH13" s="349"/>
      <c r="DI13" s="349"/>
      <c r="DJ13" s="349"/>
      <c r="DK13" s="349"/>
      <c r="DL13" s="349"/>
      <c r="DM13" s="349"/>
      <c r="DN13" s="349"/>
      <c r="DO13" s="349"/>
      <c r="DP13" s="349"/>
      <c r="DQ13" s="349"/>
      <c r="DR13" s="349"/>
      <c r="DS13" s="349"/>
      <c r="DT13" s="349"/>
      <c r="DU13" s="350"/>
      <c r="DV13" s="393"/>
      <c r="DW13" s="351"/>
      <c r="EE13" s="12"/>
      <c r="EF13" s="13"/>
      <c r="EG13" s="13"/>
      <c r="EH13" s="32" t="str">
        <f>IFERROR(VLOOKUP(($EF13&amp;"・"&amp;EH$8&amp;"・"&amp;EH$7&amp;"・"&amp;$EG13),'(参考)本年作業予定'!$X$4:$AI$525,8,FALSE),"")</f>
        <v/>
      </c>
      <c r="EI13" s="32" t="str">
        <f>IFERROR(VLOOKUP(($EF13&amp;"・"&amp;EH$8&amp;"・"&amp;EH$7&amp;"・"&amp;$EG13),'(参考)本年作業予定'!$X$4:$AI$525,10,FALSE),"")</f>
        <v/>
      </c>
      <c r="EJ13" s="32" t="str">
        <f>IFERROR(VLOOKUP(($EF13&amp;"・"&amp;EJ$8&amp;"・"&amp;EJ$7&amp;"・"&amp;$EG13),'(参考)本年作業予定'!$X$4:$AI$525,8,FALSE),"")</f>
        <v/>
      </c>
      <c r="EK13" s="32" t="str">
        <f>IFERROR(VLOOKUP(($EF13&amp;"・"&amp;EJ$8&amp;"・"&amp;EJ$7&amp;"・"&amp;$EG13),'(参考)本年作業予定'!$X$4:$AI$525,10,FALSE),"")</f>
        <v/>
      </c>
      <c r="EL13" s="32" t="str">
        <f>IFERROR(VLOOKUP(($EF13&amp;"・"&amp;EL$8&amp;"・"&amp;EL$7&amp;"・"&amp;$EG13),'(参考)本年作業予定'!$X$4:$AI$525,8,FALSE),"")</f>
        <v/>
      </c>
      <c r="EM13" s="32" t="str">
        <f>IFERROR(VLOOKUP(($EF13&amp;"・"&amp;EL$8&amp;"・"&amp;EL$7&amp;"・"&amp;$EG13),'(参考)本年作業予定'!$X$4:$AI$525,10,FALSE),"")</f>
        <v/>
      </c>
      <c r="EN13" s="32" t="str">
        <f>IFERROR(VLOOKUP(($EF13&amp;"・"&amp;EN$8&amp;"・"&amp;EN$7&amp;"・"&amp;$EG13),'(参考)本年作業予定'!$X$4:$AI$525,8,FALSE),"")</f>
        <v/>
      </c>
      <c r="EO13" s="32" t="str">
        <f>IFERROR(VLOOKUP(($EF13&amp;"・"&amp;EN$8&amp;"・"&amp;EN$7&amp;"・"&amp;$EG13),'(参考)本年作業予定'!$X$4:$AI$525,10,FALSE),"")</f>
        <v/>
      </c>
      <c r="EP13" s="32" t="str">
        <f>IFERROR(VLOOKUP(($EF13&amp;"・"&amp;EP$8&amp;"・"&amp;EP$7&amp;"・"&amp;$EG13),'(参考)本年作業予定'!$X$4:$AI$525,8,FALSE),"")</f>
        <v/>
      </c>
      <c r="EQ13" s="32" t="str">
        <f>IFERROR(VLOOKUP(($EF13&amp;"・"&amp;EP$8&amp;"・"&amp;EP$7&amp;"・"&amp;$EG13),'(参考)本年作業予定'!$X$4:$AI$525,10,FALSE),"")</f>
        <v/>
      </c>
      <c r="ER13" s="32" t="str">
        <f>IFERROR(VLOOKUP(($EF13&amp;"・"&amp;ER$8&amp;"・"&amp;ER$7&amp;"・"&amp;$EG13),'(参考)本年作業予定'!$X$4:$AI$525,8,FALSE),"")</f>
        <v/>
      </c>
      <c r="ES13" s="32" t="str">
        <f>IFERROR(VLOOKUP(($EF13&amp;"・"&amp;ER$8&amp;"・"&amp;ER$7&amp;"・"&amp;$EG13),'(参考)本年作業予定'!$X$4:$AI$525,10,FALSE),"")</f>
        <v/>
      </c>
      <c r="ET13" s="32" t="str">
        <f>IFERROR(VLOOKUP(($EF13&amp;"・"&amp;ET$8&amp;"・"&amp;ET$7&amp;"・"&amp;$EG13),'(参考)本年作業予定'!$X$4:$AI$525,8,FALSE),"")</f>
        <v/>
      </c>
      <c r="EU13" s="32" t="str">
        <f>IFERROR(VLOOKUP(($EF13&amp;"・"&amp;ET$8&amp;"・"&amp;ET$7&amp;"・"&amp;$EG13),'(参考)本年作業予定'!$X$4:$AI$525,10,FALSE),"")</f>
        <v/>
      </c>
      <c r="EV13" s="32" t="str">
        <f>IFERROR(VLOOKUP(($EF13&amp;"・"&amp;EV$8&amp;"・"&amp;EV$7&amp;"・"&amp;$EG13),'(参考)本年作業予定'!$X$4:$AI$525,8,FALSE),"")</f>
        <v/>
      </c>
      <c r="EW13" s="32" t="str">
        <f>IFERROR(VLOOKUP(($EF13&amp;"・"&amp;EV$8&amp;"・"&amp;EV$7&amp;"・"&amp;$EG13),'(参考)本年作業予定'!$X$4:$AI$525,10,FALSE),"")</f>
        <v/>
      </c>
      <c r="EX13" s="32" t="str">
        <f>IFERROR(VLOOKUP(($EF13&amp;"・"&amp;EX$8&amp;"・"&amp;EX$7&amp;"・"&amp;$EG13),'(参考)本年作業予定'!$X$4:$AI$525,8,FALSE),"")</f>
        <v/>
      </c>
      <c r="EY13" s="32" t="str">
        <f>IFERROR(VLOOKUP(($EF13&amp;"・"&amp;EX$8&amp;"・"&amp;EX$7&amp;"・"&amp;$EG13),'(参考)本年作業予定'!$X$4:$AI$525,10,FALSE),"")</f>
        <v/>
      </c>
      <c r="EZ13" s="32" t="str">
        <f>IFERROR(VLOOKUP(($EF13&amp;"・"&amp;EZ$8&amp;"・"&amp;EZ$7&amp;"・"&amp;$EG13),'(参考)本年作業予定'!$X$4:$AI$525,8,FALSE),"")</f>
        <v/>
      </c>
      <c r="FA13" s="32" t="str">
        <f>IFERROR(VLOOKUP(($EF13&amp;"・"&amp;EZ$8&amp;"・"&amp;EZ$7&amp;"・"&amp;$EG13),'(参考)本年作業予定'!$X$4:$AI$525,10,FALSE),"")</f>
        <v/>
      </c>
      <c r="FB13" s="32" t="str">
        <f>IFERROR(VLOOKUP(($EF13&amp;"・"&amp;FB$8&amp;"・"&amp;FB$7&amp;"・"&amp;$EG13),'(参考)本年作業予定'!$X$4:$AI$525,8,FALSE),"")</f>
        <v/>
      </c>
      <c r="FC13" s="32" t="str">
        <f>IFERROR(VLOOKUP(($EF13&amp;"・"&amp;FB$8&amp;"・"&amp;FB$7&amp;"・"&amp;$EG13),'(参考)本年作業予定'!$X$4:$AI$525,10,FALSE),"")</f>
        <v/>
      </c>
      <c r="FD13" s="32" t="str">
        <f>IFERROR(VLOOKUP(($EF13&amp;"・"&amp;FD$8&amp;"・"&amp;FD$7&amp;"・"&amp;$EG13),'(参考)本年作業予定'!$X$4:$AI$525,8,FALSE),"")</f>
        <v/>
      </c>
      <c r="FE13" s="32" t="str">
        <f>IFERROR(VLOOKUP(($EF13&amp;"・"&amp;FD$8&amp;"・"&amp;FD$7&amp;"・"&amp;$EG13),'(参考)本年作業予定'!$X$4:$AI$525,10,FALSE),"")</f>
        <v/>
      </c>
      <c r="FG13" s="32" t="str">
        <f>IFERROR(VLOOKUP(($EF13&amp;"・"&amp;FG$8&amp;"・"&amp;FG$7&amp;"・"&amp;$EG13),'(参考)本年作業予定'!$X$4:$AI$198,4,FALSE),"")</f>
        <v/>
      </c>
      <c r="FH13" s="32" t="str">
        <f>IFERROR(VLOOKUP(($EF13&amp;"・"&amp;FH$8&amp;"・"&amp;FH$7&amp;"・"&amp;$EG13),'(参考)本年作業予定'!$X$4:$AI$198,4,FALSE),"")</f>
        <v/>
      </c>
      <c r="FI13" s="32" t="str">
        <f>IFERROR(VLOOKUP(($EF13&amp;"・"&amp;FI$8&amp;"・"&amp;FI$7&amp;"・"&amp;$EG13),'(参考)本年作業予定'!$X$4:$AI$198,4,FALSE),"")</f>
        <v/>
      </c>
      <c r="FJ13" s="32" t="str">
        <f>IFERROR(VLOOKUP(($EF13&amp;"・"&amp;FJ$8&amp;"・"&amp;FJ$7&amp;"・"&amp;$EG13),'(参考)本年作業予定'!$X$4:$AI$198,4,FALSE),"")</f>
        <v/>
      </c>
      <c r="FK13" s="32" t="str">
        <f>IFERROR(VLOOKUP(($EF13&amp;"・"&amp;FK$8&amp;"・"&amp;FK$7&amp;"・"&amp;$EG13),'(参考)本年作業予定'!$X$4:$AI$198,4,FALSE),"")</f>
        <v/>
      </c>
      <c r="FL13" s="32" t="str">
        <f>IFERROR(VLOOKUP(($EF13&amp;"・"&amp;FL$8&amp;"・"&amp;FL$7&amp;"・"&amp;$EG13),'(参考)本年作業予定'!$X$4:$AI$198,4,FALSE),"")</f>
        <v/>
      </c>
      <c r="FN13" s="33" t="str">
        <f t="shared" si="70"/>
        <v/>
      </c>
      <c r="FO13" s="96" t="str">
        <f>IFERROR(VLOOKUP(($EF13&amp;"・"&amp;FN$8&amp;"・"&amp;FN$7&amp;"・"&amp;$EG13),'(参考)本年作業予定'!$X$4:$AI$525,12,FALSE),"")</f>
        <v/>
      </c>
      <c r="FP13" s="33" t="str">
        <f t="shared" si="71"/>
        <v/>
      </c>
      <c r="FQ13" s="96" t="str">
        <f>IFERROR(VLOOKUP(($EF13&amp;"・"&amp;FP$8&amp;"・"&amp;FP$7&amp;"・"&amp;$EG13),'(参考)本年作業予定'!$X$4:$AI$525,12,FALSE),"")</f>
        <v/>
      </c>
      <c r="FR13" s="33" t="str">
        <f t="shared" si="72"/>
        <v/>
      </c>
      <c r="FS13" s="96" t="str">
        <f>IFERROR(VLOOKUP(($EF13&amp;"・"&amp;FR$8&amp;"・"&amp;FR$7&amp;"・"&amp;$EG13),'(参考)本年作業予定'!$X$4:$AI$525,12,FALSE),"")</f>
        <v/>
      </c>
      <c r="FT13" s="33" t="str">
        <f t="shared" si="73"/>
        <v/>
      </c>
      <c r="FU13" s="96" t="str">
        <f>IFERROR(VLOOKUP(($EF13&amp;"・"&amp;FT$8&amp;"・"&amp;FT$7&amp;"・"&amp;$EG13),'(参考)本年作業予定'!$X$4:$AI$525,12,FALSE),"")</f>
        <v/>
      </c>
      <c r="FV13" s="33" t="str">
        <f t="shared" si="74"/>
        <v/>
      </c>
      <c r="FW13" s="96" t="str">
        <f>IFERROR(VLOOKUP(($EF13&amp;"・"&amp;FV$8&amp;"・"&amp;FV$7&amp;"・"&amp;$EG13),'(参考)本年作業予定'!$X$4:$AI$525,12,FALSE),"")</f>
        <v/>
      </c>
      <c r="FX13" s="33" t="str">
        <f t="shared" si="75"/>
        <v/>
      </c>
      <c r="FY13" s="96" t="str">
        <f>IFERROR(VLOOKUP(($EF13&amp;"・"&amp;FX$8&amp;"・"&amp;FX$7&amp;"・"&amp;$EG13),'(参考)本年作業予定'!$X$4:$AI$525,12,FALSE),"")</f>
        <v/>
      </c>
      <c r="FZ13" s="33" t="str">
        <f t="shared" si="76"/>
        <v/>
      </c>
      <c r="GA13" s="96" t="str">
        <f>IFERROR(VLOOKUP(($EF13&amp;"・"&amp;FZ$8&amp;"・"&amp;FZ$7&amp;"・"&amp;$EG13),'(参考)本年作業予定'!$X$4:$AI$525,12,FALSE),"")</f>
        <v/>
      </c>
      <c r="GB13" s="33" t="str">
        <f t="shared" si="77"/>
        <v/>
      </c>
      <c r="GC13" s="96" t="str">
        <f>IFERROR(VLOOKUP(($EF13&amp;"・"&amp;GB$8&amp;"・"&amp;GB$7&amp;"・"&amp;$EG13),'(参考)本年作業予定'!$X$4:$AI$525,12,FALSE),"")</f>
        <v/>
      </c>
      <c r="GD13" s="33" t="str">
        <f t="shared" si="78"/>
        <v/>
      </c>
      <c r="GE13" s="96" t="str">
        <f>IFERROR(VLOOKUP(($EF13&amp;"・"&amp;GD$8&amp;"・"&amp;GD$7&amp;"・"&amp;$EG13),'(参考)本年作業予定'!$X$4:$AI$525,12,FALSE),"")</f>
        <v/>
      </c>
      <c r="GF13" s="33" t="str">
        <f t="shared" si="79"/>
        <v/>
      </c>
      <c r="GG13" s="96" t="str">
        <f>IFERROR(VLOOKUP(($EF13&amp;"・"&amp;GF$8&amp;"・"&amp;GF$7&amp;"・"&amp;$EG13),'(参考)本年作業予定'!$X$4:$AI$525,12,FALSE),"")</f>
        <v/>
      </c>
      <c r="GH13" s="33" t="str">
        <f t="shared" si="80"/>
        <v/>
      </c>
      <c r="GI13" s="96" t="str">
        <f>IFERROR(VLOOKUP(($EF13&amp;"・"&amp;GH$8&amp;"・"&amp;GH$7&amp;"・"&amp;$EG13),'(参考)本年作業予定'!$X$4:$AI$525,12,FALSE),"")</f>
        <v/>
      </c>
      <c r="GJ13" s="33" t="str">
        <f t="shared" si="81"/>
        <v/>
      </c>
      <c r="GK13" s="96" t="str">
        <f>IFERROR(VLOOKUP(($EF13&amp;"・"&amp;GJ$8&amp;"・"&amp;GJ$7&amp;"・"&amp;$EG13),'(参考)本年作業予定'!$X$4:$AI$525,12,FALSE),"")</f>
        <v/>
      </c>
      <c r="GM13" s="72" t="str">
        <f t="shared" ref="GM13:GM20" si="97">IF(EH13="","",DATEDIF(EH13,EI13,"d")+1)</f>
        <v/>
      </c>
      <c r="GN13" s="74">
        <f>IFERROR(VLOOKUP(($EF13&amp;"・"&amp;GM$8&amp;"・"&amp;GM$7&amp;"・"&amp;$EG13),'(参考)本年作業予定'!$X$4:$AI$525,11,FALSE)/100,0)</f>
        <v>0</v>
      </c>
      <c r="GO13" s="72" t="str">
        <f t="shared" ref="GO13:GO20" si="98">IF(EJ13="","",DATEDIF(EJ13,EK13,"d")+1)</f>
        <v/>
      </c>
      <c r="GP13" s="74">
        <f>IFERROR(VLOOKUP(($EF13&amp;"・"&amp;GO$8&amp;"・"&amp;GO$7&amp;"・"&amp;$EG13),'(参考)本年作業予定'!$X$4:$AI$525,11,FALSE)/100,0)</f>
        <v>0</v>
      </c>
      <c r="GQ13" s="72" t="str">
        <f t="shared" ref="GQ13:GQ20" si="99">IF(EL13="","",DATEDIF(EL13,EM13,"d")+1)</f>
        <v/>
      </c>
      <c r="GR13" s="74">
        <f>IFERROR(VLOOKUP(($EF13&amp;"・"&amp;GQ$8&amp;"・"&amp;GQ$7&amp;"・"&amp;$EG13),'(参考)本年作業予定'!$X$4:$AI$525,11,FALSE)/100,0)</f>
        <v>0</v>
      </c>
      <c r="GS13" s="72" t="str">
        <f t="shared" ref="GS13:GS20" si="100">IF(EN13="","",DATEDIF(EN13,EO13,"d")+1)</f>
        <v/>
      </c>
      <c r="GT13" s="74">
        <f>IFERROR(VLOOKUP(($EF13&amp;"・"&amp;GS$8&amp;"・"&amp;GS$7&amp;"・"&amp;$EG13),'(参考)本年作業予定'!$X$4:$AI$525,11,FALSE)/100,0)</f>
        <v>0</v>
      </c>
      <c r="GU13" s="72" t="str">
        <f t="shared" ref="GU13:GU20" si="101">IF(EP13="","",DATEDIF(EP13,EQ13,"d")+1)</f>
        <v/>
      </c>
      <c r="GV13" s="74">
        <f>IFERROR(VLOOKUP(($EF13&amp;"・"&amp;GU$8&amp;"・"&amp;GU$7&amp;"・"&amp;$EG13),'(参考)本年作業予定'!$X$4:$AI$525,11,FALSE)/100,0)</f>
        <v>0</v>
      </c>
      <c r="GW13" s="72" t="str">
        <f t="shared" ref="GW13:GW20" si="102">IF(ER13="","",DATEDIF(ER13,ES13,"d")+1)</f>
        <v/>
      </c>
      <c r="GX13" s="74">
        <f>IFERROR(VLOOKUP(($EF13&amp;"・"&amp;GW$8&amp;"・"&amp;GW$7&amp;"・"&amp;$EG13),'(参考)本年作業予定'!$X$4:$AI$525,11,FALSE)/100,0)</f>
        <v>0</v>
      </c>
      <c r="GY13" s="72" t="str">
        <f t="shared" ref="GY13:GY20" si="103">IF(ET13="","",DATEDIF(ET13,EU13,"d")+1)</f>
        <v/>
      </c>
      <c r="GZ13" s="74">
        <f>IFERROR(VLOOKUP(($EF13&amp;"・"&amp;GY$8&amp;"・"&amp;GY$7&amp;"・"&amp;$EG13),'(参考)本年作業予定'!$X$4:$AI$525,11,FALSE)/100,0)</f>
        <v>0</v>
      </c>
      <c r="HA13" s="72" t="str">
        <f t="shared" ref="HA13:HA20" si="104">IF(EV13="","",DATEDIF(EV13,EW13,"d")+1)</f>
        <v/>
      </c>
      <c r="HB13" s="74">
        <f>IFERROR(VLOOKUP(($EF13&amp;"・"&amp;HA$8&amp;"・"&amp;HA$7&amp;"・"&amp;$EG13),'(参考)本年作業予定'!$X$4:$AI$525,11,FALSE)/100,0)</f>
        <v>0</v>
      </c>
      <c r="HC13" s="72" t="str">
        <f t="shared" ref="HC13:HC20" si="105">IF(EX13="","",DATEDIF(EX13,EY13,"d")+1)</f>
        <v/>
      </c>
      <c r="HD13" s="74">
        <f>IFERROR(VLOOKUP(($EF13&amp;"・"&amp;HC$8&amp;"・"&amp;HC$7&amp;"・"&amp;$EG13),'(参考)本年作業予定'!$X$4:$AI$525,11,FALSE)/100,0)</f>
        <v>0</v>
      </c>
      <c r="HE13" s="72" t="str">
        <f t="shared" ref="HE13:HE20" si="106">IF(EZ13="","",DATEDIF(EZ13,FA13,"d")+1)</f>
        <v/>
      </c>
      <c r="HF13" s="74">
        <f>IFERROR(VLOOKUP(($EF13&amp;"・"&amp;HE$8&amp;"・"&amp;HE$7&amp;"・"&amp;$EG13),'(参考)本年作業予定'!$X$4:$AI$525,11,FALSE)/100,0)</f>
        <v>0</v>
      </c>
      <c r="HG13" s="72" t="str">
        <f t="shared" ref="HG13:HG20" si="107">IF(FB13="","",DATEDIF(FB13,FC13,"d")+1)</f>
        <v/>
      </c>
      <c r="HH13" s="74">
        <f>IFERROR(VLOOKUP(($EF13&amp;"・"&amp;HG$8&amp;"・"&amp;HG$7&amp;"・"&amp;$EG13),'(参考)本年作業予定'!$X$4:$AI$525,11,FALSE)/100,0)</f>
        <v>0</v>
      </c>
      <c r="HI13" s="72" t="str">
        <f t="shared" ref="HI13:HI20" si="108">IF(FD13="","",DATEDIF(FD13,FE13,"d")+1)</f>
        <v/>
      </c>
      <c r="HJ13" s="74">
        <f>IFERROR(VLOOKUP(($EF13&amp;"・"&amp;HI$8&amp;"・"&amp;HI$7&amp;"・"&amp;$EG13),'(参考)本年作業予定'!$X$4:$AI$525,11,FALSE)/100,0)</f>
        <v>0</v>
      </c>
    </row>
    <row r="14" spans="1:220" ht="21.75" customHeight="1" x14ac:dyDescent="0.15">
      <c r="A14" s="544"/>
      <c r="B14" s="486" t="str">
        <f>IF(②元データ!$B$16="","",②元データ!$B$16)</f>
        <v>キャベツ・しぶき２号</v>
      </c>
      <c r="C14" s="324" t="str">
        <f>IF(EF14="","",IF((GN14+GP14+GR14+GT14+GV14+GX14+GZ14+HB14+HD14+HF14+HH14+HJ14)=0,"",(GN14+GP14+GR14+GT14+GV14+GX14+GZ14+HB14+HD14+HF14+HH14+HJ14)))</f>
        <v/>
      </c>
      <c r="D14" s="331" t="str">
        <f t="shared" ref="D14:AI14" si="109">IF(D$5=$FG14,$FG$9,IF(D$5=$FH14,$FH$9,IF(D$5=$FI14,$FI$9,IF(D$5=$FJ14,$FJ$9,IF(D$5=$FK14,$FK$9,IF(D$5=$FL14,$FL$9,IF(D$5=$FN14,$FO14,IF(D$5=$FP14,$FQ14,IF(D$5=$FR14,$FS14,IF(D$5=$FT14,$FU14,IF(D$5=$FV14,$FW14,IF(D$5=$FX14,$FY14,IF(D$5=$FZ14,$GA14,IF(D$5=$GB14,$GC14,IF(D$5=$GD14,$GE14,IF(D$5=$GF14,$GG14,IF(D$5=$GH14,$GI14,IF(D$5=$GJ14,$GK14,""))))))))))))))))))</f>
        <v/>
      </c>
      <c r="E14" s="332" t="str">
        <f t="shared" si="109"/>
        <v/>
      </c>
      <c r="F14" s="332" t="str">
        <f t="shared" si="109"/>
        <v/>
      </c>
      <c r="G14" s="332" t="str">
        <f t="shared" si="109"/>
        <v/>
      </c>
      <c r="H14" s="332" t="str">
        <f t="shared" si="109"/>
        <v/>
      </c>
      <c r="I14" s="332" t="str">
        <f t="shared" si="109"/>
        <v/>
      </c>
      <c r="J14" s="332" t="str">
        <f t="shared" si="109"/>
        <v/>
      </c>
      <c r="K14" s="332" t="str">
        <f t="shared" si="109"/>
        <v/>
      </c>
      <c r="L14" s="332" t="str">
        <f t="shared" si="109"/>
        <v/>
      </c>
      <c r="M14" s="332" t="str">
        <f t="shared" si="109"/>
        <v/>
      </c>
      <c r="N14" s="332" t="str">
        <f t="shared" si="109"/>
        <v/>
      </c>
      <c r="O14" s="332" t="str">
        <f t="shared" si="109"/>
        <v/>
      </c>
      <c r="P14" s="332" t="str">
        <f t="shared" si="109"/>
        <v/>
      </c>
      <c r="Q14" s="332" t="str">
        <f t="shared" si="109"/>
        <v/>
      </c>
      <c r="R14" s="332" t="str">
        <f t="shared" si="109"/>
        <v/>
      </c>
      <c r="S14" s="332" t="str">
        <f t="shared" si="109"/>
        <v/>
      </c>
      <c r="T14" s="332" t="str">
        <f t="shared" si="109"/>
        <v/>
      </c>
      <c r="U14" s="332" t="str">
        <f t="shared" si="109"/>
        <v/>
      </c>
      <c r="V14" s="332" t="str">
        <f t="shared" si="109"/>
        <v/>
      </c>
      <c r="W14" s="332" t="str">
        <f t="shared" si="109"/>
        <v/>
      </c>
      <c r="X14" s="332" t="str">
        <f t="shared" si="109"/>
        <v/>
      </c>
      <c r="Y14" s="332" t="str">
        <f t="shared" si="109"/>
        <v/>
      </c>
      <c r="Z14" s="332" t="str">
        <f t="shared" si="109"/>
        <v/>
      </c>
      <c r="AA14" s="332" t="str">
        <f t="shared" si="109"/>
        <v/>
      </c>
      <c r="AB14" s="332" t="str">
        <f t="shared" si="109"/>
        <v/>
      </c>
      <c r="AC14" s="332" t="str">
        <f t="shared" si="109"/>
        <v/>
      </c>
      <c r="AD14" s="332" t="str">
        <f t="shared" si="109"/>
        <v/>
      </c>
      <c r="AE14" s="332" t="str">
        <f t="shared" si="109"/>
        <v/>
      </c>
      <c r="AF14" s="332" t="str">
        <f t="shared" si="109"/>
        <v/>
      </c>
      <c r="AG14" s="332" t="str">
        <f t="shared" si="109"/>
        <v/>
      </c>
      <c r="AH14" s="332" t="str">
        <f t="shared" si="109"/>
        <v/>
      </c>
      <c r="AI14" s="331" t="str">
        <f t="shared" si="109"/>
        <v/>
      </c>
      <c r="AJ14" s="332" t="str">
        <f t="shared" ref="AJ14:BQ14" si="110">IF(AJ$5=$FG14,$FG$9,IF(AJ$5=$FH14,$FH$9,IF(AJ$5=$FI14,$FI$9,IF(AJ$5=$FJ14,$FJ$9,IF(AJ$5=$FK14,$FK$9,IF(AJ$5=$FL14,$FL$9,IF(AJ$5=$FN14,$FO14,IF(AJ$5=$FP14,$FQ14,IF(AJ$5=$FR14,$FS14,IF(AJ$5=$FT14,$FU14,IF(AJ$5=$FV14,$FW14,IF(AJ$5=$FX14,$FY14,IF(AJ$5=$FZ14,$GA14,IF(AJ$5=$GB14,$GC14,IF(AJ$5=$GD14,$GE14,IF(AJ$5=$GF14,$GG14,IF(AJ$5=$GH14,$GI14,IF(AJ$5=$GJ14,$GK14,""))))))))))))))))))</f>
        <v/>
      </c>
      <c r="AK14" s="332" t="str">
        <f t="shared" si="110"/>
        <v/>
      </c>
      <c r="AL14" s="332" t="str">
        <f t="shared" si="110"/>
        <v/>
      </c>
      <c r="AM14" s="332" t="str">
        <f t="shared" si="110"/>
        <v/>
      </c>
      <c r="AN14" s="332" t="str">
        <f t="shared" si="110"/>
        <v/>
      </c>
      <c r="AO14" s="332" t="str">
        <f t="shared" si="110"/>
        <v/>
      </c>
      <c r="AP14" s="332" t="str">
        <f t="shared" si="110"/>
        <v/>
      </c>
      <c r="AQ14" s="332" t="str">
        <f t="shared" si="110"/>
        <v/>
      </c>
      <c r="AR14" s="332" t="str">
        <f t="shared" si="110"/>
        <v/>
      </c>
      <c r="AS14" s="332" t="str">
        <f t="shared" si="110"/>
        <v/>
      </c>
      <c r="AT14" s="332" t="str">
        <f t="shared" si="110"/>
        <v/>
      </c>
      <c r="AU14" s="332" t="str">
        <f t="shared" si="110"/>
        <v/>
      </c>
      <c r="AV14" s="332" t="str">
        <f t="shared" si="110"/>
        <v/>
      </c>
      <c r="AW14" s="332" t="str">
        <f t="shared" si="110"/>
        <v/>
      </c>
      <c r="AX14" s="332" t="str">
        <f t="shared" si="110"/>
        <v/>
      </c>
      <c r="AY14" s="332" t="str">
        <f t="shared" si="110"/>
        <v/>
      </c>
      <c r="AZ14" s="332" t="str">
        <f t="shared" si="110"/>
        <v/>
      </c>
      <c r="BA14" s="332" t="str">
        <f t="shared" si="110"/>
        <v/>
      </c>
      <c r="BB14" s="332" t="str">
        <f t="shared" si="110"/>
        <v/>
      </c>
      <c r="BC14" s="332" t="str">
        <f t="shared" si="110"/>
        <v/>
      </c>
      <c r="BD14" s="332" t="str">
        <f t="shared" si="110"/>
        <v/>
      </c>
      <c r="BE14" s="332" t="str">
        <f t="shared" si="110"/>
        <v/>
      </c>
      <c r="BF14" s="332" t="str">
        <f t="shared" si="110"/>
        <v/>
      </c>
      <c r="BG14" s="332" t="str">
        <f t="shared" si="110"/>
        <v/>
      </c>
      <c r="BH14" s="332" t="str">
        <f t="shared" si="110"/>
        <v/>
      </c>
      <c r="BI14" s="332" t="str">
        <f t="shared" si="110"/>
        <v/>
      </c>
      <c r="BJ14" s="332" t="str">
        <f t="shared" si="110"/>
        <v/>
      </c>
      <c r="BK14" s="332" t="str">
        <f t="shared" si="110"/>
        <v/>
      </c>
      <c r="BL14" s="332" t="str">
        <f t="shared" si="110"/>
        <v/>
      </c>
      <c r="BM14" s="333" t="str">
        <f t="shared" si="110"/>
        <v/>
      </c>
      <c r="BN14" s="331" t="str">
        <f t="shared" si="110"/>
        <v/>
      </c>
      <c r="BO14" s="332" t="str">
        <f t="shared" si="110"/>
        <v/>
      </c>
      <c r="BP14" s="332" t="str">
        <f t="shared" si="110"/>
        <v/>
      </c>
      <c r="BQ14" s="332" t="str">
        <f t="shared" si="110"/>
        <v/>
      </c>
      <c r="BR14" s="332" t="str">
        <f t="shared" ref="BR14:DW14" si="111">IF(BR$5=$FG14,$FG$9,IF(BR$5=$FH14,$FH$9,IF(BR$5=$FI14,$FI$9,IF(BR$5=$FJ14,$FJ$9,IF(BR$5=$FK14,$FK$9,IF(BR$5=$FL14,$FL$9,IF(BR$5=$FN14,$FO14,IF(BR$5=$FP14,$FQ14,IF(BR$5=$FR14,$FS14,IF(BR$5=$FT14,$FU14,IF(BR$5=$FV14,$FW14,IF(BR$5=$FX14,$FY14,IF(BR$5=$FZ14,$GA14,IF(BR$5=$GB14,$GC14,IF(BR$5=$GD14,$GE14,IF(BR$5=$GF14,$GG14,IF(BR$5=$GH14,$GI14,IF(BR$5=$GJ14,$GK14,""))))))))))))))))))</f>
        <v/>
      </c>
      <c r="BS14" s="332" t="str">
        <f t="shared" si="111"/>
        <v/>
      </c>
      <c r="BT14" s="332" t="str">
        <f t="shared" si="111"/>
        <v/>
      </c>
      <c r="BU14" s="332" t="str">
        <f t="shared" si="111"/>
        <v/>
      </c>
      <c r="BV14" s="332" t="str">
        <f t="shared" si="111"/>
        <v/>
      </c>
      <c r="BW14" s="332" t="str">
        <f t="shared" si="111"/>
        <v/>
      </c>
      <c r="BX14" s="332" t="str">
        <f t="shared" si="111"/>
        <v/>
      </c>
      <c r="BY14" s="332" t="str">
        <f t="shared" si="111"/>
        <v/>
      </c>
      <c r="BZ14" s="332" t="str">
        <f t="shared" si="111"/>
        <v/>
      </c>
      <c r="CA14" s="332" t="str">
        <f t="shared" si="111"/>
        <v/>
      </c>
      <c r="CB14" s="332" t="str">
        <f t="shared" si="111"/>
        <v/>
      </c>
      <c r="CC14" s="332" t="str">
        <f t="shared" si="111"/>
        <v/>
      </c>
      <c r="CD14" s="332" t="str">
        <f t="shared" si="111"/>
        <v/>
      </c>
      <c r="CE14" s="332" t="str">
        <f t="shared" si="111"/>
        <v/>
      </c>
      <c r="CF14" s="332" t="str">
        <f t="shared" si="111"/>
        <v/>
      </c>
      <c r="CG14" s="332" t="str">
        <f t="shared" si="111"/>
        <v/>
      </c>
      <c r="CH14" s="332" t="str">
        <f t="shared" si="111"/>
        <v/>
      </c>
      <c r="CI14" s="332" t="str">
        <f t="shared" si="111"/>
        <v/>
      </c>
      <c r="CJ14" s="332" t="str">
        <f t="shared" si="111"/>
        <v/>
      </c>
      <c r="CK14" s="332" t="str">
        <f t="shared" si="111"/>
        <v/>
      </c>
      <c r="CL14" s="332" t="str">
        <f t="shared" si="111"/>
        <v/>
      </c>
      <c r="CM14" s="332" t="str">
        <f t="shared" si="111"/>
        <v/>
      </c>
      <c r="CN14" s="332" t="str">
        <f t="shared" si="111"/>
        <v/>
      </c>
      <c r="CO14" s="332" t="str">
        <f t="shared" si="111"/>
        <v/>
      </c>
      <c r="CP14" s="332" t="str">
        <f t="shared" si="111"/>
        <v/>
      </c>
      <c r="CQ14" s="334" t="str">
        <f t="shared" si="111"/>
        <v/>
      </c>
      <c r="CR14" s="335" t="str">
        <f t="shared" si="111"/>
        <v/>
      </c>
      <c r="CS14" s="336" t="str">
        <f t="shared" si="111"/>
        <v/>
      </c>
      <c r="CT14" s="332" t="str">
        <f t="shared" si="111"/>
        <v/>
      </c>
      <c r="CU14" s="332" t="str">
        <f t="shared" si="111"/>
        <v/>
      </c>
      <c r="CV14" s="332" t="str">
        <f t="shared" si="111"/>
        <v/>
      </c>
      <c r="CW14" s="332" t="str">
        <f t="shared" si="111"/>
        <v/>
      </c>
      <c r="CX14" s="332" t="str">
        <f t="shared" si="111"/>
        <v/>
      </c>
      <c r="CY14" s="332" t="str">
        <f t="shared" si="111"/>
        <v/>
      </c>
      <c r="CZ14" s="332" t="str">
        <f t="shared" si="111"/>
        <v/>
      </c>
      <c r="DA14" s="332" t="str">
        <f t="shared" si="111"/>
        <v/>
      </c>
      <c r="DB14" s="332" t="str">
        <f t="shared" si="111"/>
        <v/>
      </c>
      <c r="DC14" s="332" t="str">
        <f t="shared" si="111"/>
        <v/>
      </c>
      <c r="DD14" s="332" t="str">
        <f t="shared" si="111"/>
        <v/>
      </c>
      <c r="DE14" s="332" t="str">
        <f t="shared" si="111"/>
        <v/>
      </c>
      <c r="DF14" s="332" t="str">
        <f t="shared" si="111"/>
        <v/>
      </c>
      <c r="DG14" s="332" t="str">
        <f t="shared" si="111"/>
        <v/>
      </c>
      <c r="DH14" s="332" t="str">
        <f t="shared" si="111"/>
        <v/>
      </c>
      <c r="DI14" s="332" t="str">
        <f t="shared" si="111"/>
        <v/>
      </c>
      <c r="DJ14" s="332" t="str">
        <f t="shared" si="111"/>
        <v/>
      </c>
      <c r="DK14" s="332" t="str">
        <f t="shared" si="111"/>
        <v/>
      </c>
      <c r="DL14" s="332" t="str">
        <f t="shared" si="111"/>
        <v/>
      </c>
      <c r="DM14" s="332" t="str">
        <f t="shared" si="111"/>
        <v/>
      </c>
      <c r="DN14" s="332" t="str">
        <f t="shared" si="111"/>
        <v/>
      </c>
      <c r="DO14" s="332" t="str">
        <f t="shared" si="111"/>
        <v/>
      </c>
      <c r="DP14" s="332" t="str">
        <f t="shared" si="111"/>
        <v/>
      </c>
      <c r="DQ14" s="332" t="str">
        <f t="shared" si="111"/>
        <v/>
      </c>
      <c r="DR14" s="332" t="str">
        <f t="shared" si="111"/>
        <v/>
      </c>
      <c r="DS14" s="332" t="str">
        <f t="shared" si="111"/>
        <v/>
      </c>
      <c r="DT14" s="332" t="str">
        <f t="shared" si="111"/>
        <v/>
      </c>
      <c r="DU14" s="334" t="str">
        <f t="shared" si="111"/>
        <v/>
      </c>
      <c r="DV14" s="390" t="str">
        <f t="shared" si="111"/>
        <v/>
      </c>
      <c r="DW14" s="335" t="str">
        <f t="shared" si="111"/>
        <v/>
      </c>
      <c r="EE14" s="12"/>
      <c r="EF14" s="13" t="str">
        <f>IF(EF16="","",EF16&amp;2)</f>
        <v>キャベツ・しぶき２号2</v>
      </c>
      <c r="EG14" s="13" t="str">
        <f>②元データ!$G$7</f>
        <v>露地野菜Ａ</v>
      </c>
      <c r="EH14" s="32" t="str">
        <f>IFERROR(VLOOKUP(($EF14&amp;"・"&amp;EH$8&amp;"・"&amp;EH$7&amp;"・"&amp;$EG14),'(参考)本年作業予定'!$X$4:$AI$525,8,FALSE),"")</f>
        <v/>
      </c>
      <c r="EI14" s="32" t="str">
        <f>IFERROR(VLOOKUP(($EF14&amp;"・"&amp;EH$8&amp;"・"&amp;EH$7&amp;"・"&amp;$EG14),'(参考)本年作業予定'!$X$4:$AI$525,10,FALSE),"")</f>
        <v/>
      </c>
      <c r="EJ14" s="32" t="str">
        <f>IFERROR(VLOOKUP(($EF14&amp;"・"&amp;EJ$8&amp;"・"&amp;EJ$7&amp;"・"&amp;$EG14),'(参考)本年作業予定'!$X$4:$AI$525,8,FALSE),"")</f>
        <v/>
      </c>
      <c r="EK14" s="32" t="str">
        <f>IFERROR(VLOOKUP(($EF14&amp;"・"&amp;EJ$8&amp;"・"&amp;EJ$7&amp;"・"&amp;$EG14),'(参考)本年作業予定'!$X$4:$AI$525,10,FALSE),"")</f>
        <v/>
      </c>
      <c r="EL14" s="32" t="str">
        <f>IFERROR(VLOOKUP(($EF14&amp;"・"&amp;EL$8&amp;"・"&amp;EL$7&amp;"・"&amp;$EG14),'(参考)本年作業予定'!$X$4:$AI$525,8,FALSE),"")</f>
        <v/>
      </c>
      <c r="EM14" s="32" t="str">
        <f>IFERROR(VLOOKUP(($EF14&amp;"・"&amp;EL$8&amp;"・"&amp;EL$7&amp;"・"&amp;$EG14),'(参考)本年作業予定'!$X$4:$AI$525,10,FALSE),"")</f>
        <v/>
      </c>
      <c r="EN14" s="32" t="str">
        <f>IFERROR(VLOOKUP(($EF14&amp;"・"&amp;EN$8&amp;"・"&amp;EN$7&amp;"・"&amp;$EG14),'(参考)本年作業予定'!$X$4:$AI$525,8,FALSE),"")</f>
        <v/>
      </c>
      <c r="EO14" s="32" t="str">
        <f>IFERROR(VLOOKUP(($EF14&amp;"・"&amp;EN$8&amp;"・"&amp;EN$7&amp;"・"&amp;$EG14),'(参考)本年作業予定'!$X$4:$AI$525,10,FALSE),"")</f>
        <v/>
      </c>
      <c r="EP14" s="32" t="str">
        <f>IFERROR(VLOOKUP(($EF14&amp;"・"&amp;EP$8&amp;"・"&amp;EP$7&amp;"・"&amp;$EG14),'(参考)本年作業予定'!$X$4:$AI$525,8,FALSE),"")</f>
        <v/>
      </c>
      <c r="EQ14" s="32" t="str">
        <f>IFERROR(VLOOKUP(($EF14&amp;"・"&amp;EP$8&amp;"・"&amp;EP$7&amp;"・"&amp;$EG14),'(参考)本年作業予定'!$X$4:$AI$525,10,FALSE),"")</f>
        <v/>
      </c>
      <c r="ER14" s="32" t="str">
        <f>IFERROR(VLOOKUP(($EF14&amp;"・"&amp;ER$8&amp;"・"&amp;ER$7&amp;"・"&amp;$EG14),'(参考)本年作業予定'!$X$4:$AI$525,8,FALSE),"")</f>
        <v/>
      </c>
      <c r="ES14" s="32" t="str">
        <f>IFERROR(VLOOKUP(($EF14&amp;"・"&amp;ER$8&amp;"・"&amp;ER$7&amp;"・"&amp;$EG14),'(参考)本年作業予定'!$X$4:$AI$525,10,FALSE),"")</f>
        <v/>
      </c>
      <c r="ET14" s="32" t="str">
        <f>IFERROR(VLOOKUP(($EF14&amp;"・"&amp;ET$8&amp;"・"&amp;ET$7&amp;"・"&amp;$EG14),'(参考)本年作業予定'!$X$4:$AI$525,8,FALSE),"")</f>
        <v/>
      </c>
      <c r="EU14" s="32" t="str">
        <f>IFERROR(VLOOKUP(($EF14&amp;"・"&amp;ET$8&amp;"・"&amp;ET$7&amp;"・"&amp;$EG14),'(参考)本年作業予定'!$X$4:$AI$525,10,FALSE),"")</f>
        <v/>
      </c>
      <c r="EV14" s="32" t="str">
        <f>IFERROR(VLOOKUP(($EF14&amp;"・"&amp;EV$8&amp;"・"&amp;EV$7&amp;"・"&amp;$EG14),'(参考)本年作業予定'!$X$4:$AI$525,8,FALSE),"")</f>
        <v/>
      </c>
      <c r="EW14" s="32" t="str">
        <f>IFERROR(VLOOKUP(($EF14&amp;"・"&amp;EV$8&amp;"・"&amp;EV$7&amp;"・"&amp;$EG14),'(参考)本年作業予定'!$X$4:$AI$525,10,FALSE),"")</f>
        <v/>
      </c>
      <c r="EX14" s="32" t="str">
        <f>IFERROR(VLOOKUP(($EF14&amp;"・"&amp;EX$8&amp;"・"&amp;EX$7&amp;"・"&amp;$EG14),'(参考)本年作業予定'!$X$4:$AI$525,8,FALSE),"")</f>
        <v/>
      </c>
      <c r="EY14" s="32" t="str">
        <f>IFERROR(VLOOKUP(($EF14&amp;"・"&amp;EX$8&amp;"・"&amp;EX$7&amp;"・"&amp;$EG14),'(参考)本年作業予定'!$X$4:$AI$525,10,FALSE),"")</f>
        <v/>
      </c>
      <c r="EZ14" s="32" t="str">
        <f>IFERROR(VLOOKUP(($EF14&amp;"・"&amp;EZ$8&amp;"・"&amp;EZ$7&amp;"・"&amp;$EG14),'(参考)本年作業予定'!$X$4:$AI$525,8,FALSE),"")</f>
        <v/>
      </c>
      <c r="FA14" s="32" t="str">
        <f>IFERROR(VLOOKUP(($EF14&amp;"・"&amp;EZ$8&amp;"・"&amp;EZ$7&amp;"・"&amp;$EG14),'(参考)本年作業予定'!$X$4:$AI$525,10,FALSE),"")</f>
        <v/>
      </c>
      <c r="FB14" s="32" t="str">
        <f>IFERROR(VLOOKUP(($EF14&amp;"・"&amp;FB$8&amp;"・"&amp;FB$7&amp;"・"&amp;$EG14),'(参考)本年作業予定'!$X$4:$AI$525,8,FALSE),"")</f>
        <v/>
      </c>
      <c r="FC14" s="32" t="str">
        <f>IFERROR(VLOOKUP(($EF14&amp;"・"&amp;FB$8&amp;"・"&amp;FB$7&amp;"・"&amp;$EG14),'(参考)本年作業予定'!$X$4:$AI$525,10,FALSE),"")</f>
        <v/>
      </c>
      <c r="FD14" s="32" t="str">
        <f>IFERROR(VLOOKUP(($EF14&amp;"・"&amp;FD$8&amp;"・"&amp;FD$7&amp;"・"&amp;$EG14),'(参考)本年作業予定'!$X$4:$AI$525,8,FALSE),"")</f>
        <v/>
      </c>
      <c r="FE14" s="32" t="str">
        <f>IFERROR(VLOOKUP(($EF14&amp;"・"&amp;FD$8&amp;"・"&amp;FD$7&amp;"・"&amp;$EG14),'(参考)本年作業予定'!$X$4:$AI$525,10,FALSE),"")</f>
        <v/>
      </c>
      <c r="FG14" s="32" t="str">
        <f>IFERROR(VLOOKUP(($EF14&amp;"・"&amp;FG$8&amp;"・"&amp;FG$7&amp;"・"&amp;$EG14),'(参考)本年作業予定'!$X$4:$AI$198,4,FALSE),"")</f>
        <v/>
      </c>
      <c r="FH14" s="32" t="str">
        <f>IFERROR(VLOOKUP(($EF14&amp;"・"&amp;FH$8&amp;"・"&amp;FH$7&amp;"・"&amp;$EG14),'(参考)本年作業予定'!$X$4:$AI$198,4,FALSE),"")</f>
        <v/>
      </c>
      <c r="FI14" s="32" t="str">
        <f>IFERROR(VLOOKUP(($EF14&amp;"・"&amp;FI$8&amp;"・"&amp;FI$7&amp;"・"&amp;$EG14),'(参考)本年作業予定'!$X$4:$AI$198,4,FALSE),"")</f>
        <v/>
      </c>
      <c r="FJ14" s="32" t="str">
        <f>IFERROR(VLOOKUP(($EF14&amp;"・"&amp;FJ$8&amp;"・"&amp;FJ$7&amp;"・"&amp;$EG14),'(参考)本年作業予定'!$X$4:$AI$198,4,FALSE),"")</f>
        <v/>
      </c>
      <c r="FK14" s="32" t="str">
        <f>IFERROR(VLOOKUP(($EF14&amp;"・"&amp;FK$8&amp;"・"&amp;FK$7&amp;"・"&amp;$EG14),'(参考)本年作業予定'!$X$4:$AI$198,4,FALSE),"")</f>
        <v/>
      </c>
      <c r="FL14" s="32" t="str">
        <f>IFERROR(VLOOKUP(($EF14&amp;"・"&amp;FL$8&amp;"・"&amp;FL$7&amp;"・"&amp;$EG14),'(参考)本年作業予定'!$X$4:$AI$198,4,FALSE),"")</f>
        <v/>
      </c>
      <c r="FN14" s="33" t="str">
        <f t="shared" ref="FN14:FN24" si="112">IF(EH14="","",EH14)</f>
        <v/>
      </c>
      <c r="FO14" s="96" t="str">
        <f>IFERROR(VLOOKUP(($EF14&amp;"・"&amp;FN$8&amp;"・"&amp;FN$7&amp;"・"&amp;$EG14),'(参考)本年作業予定'!$X$4:$AI$525,12,FALSE),"")</f>
        <v/>
      </c>
      <c r="FP14" s="33" t="str">
        <f t="shared" ref="FP14:FP24" si="113">IF(EJ14="","",EJ14)</f>
        <v/>
      </c>
      <c r="FQ14" s="96" t="str">
        <f>IFERROR(VLOOKUP(($EF14&amp;"・"&amp;FP$8&amp;"・"&amp;FP$7&amp;"・"&amp;$EG14),'(参考)本年作業予定'!$X$4:$AI$525,12,FALSE),"")</f>
        <v/>
      </c>
      <c r="FR14" s="33" t="str">
        <f t="shared" ref="FR14:FR24" si="114">IF(EL14="","",EL14)</f>
        <v/>
      </c>
      <c r="FS14" s="96" t="str">
        <f>IFERROR(VLOOKUP(($EF14&amp;"・"&amp;FR$8&amp;"・"&amp;FR$7&amp;"・"&amp;$EG14),'(参考)本年作業予定'!$X$4:$AI$525,12,FALSE),"")</f>
        <v/>
      </c>
      <c r="FT14" s="33" t="str">
        <f t="shared" ref="FT14:FT24" si="115">IF(EN14="","",EN14)</f>
        <v/>
      </c>
      <c r="FU14" s="96" t="str">
        <f>IFERROR(VLOOKUP(($EF14&amp;"・"&amp;FT$8&amp;"・"&amp;FT$7&amp;"・"&amp;$EG14),'(参考)本年作業予定'!$X$4:$AI$525,12,FALSE),"")</f>
        <v/>
      </c>
      <c r="FV14" s="33" t="str">
        <f t="shared" ref="FV14:FV24" si="116">IF(EP14="","",EP14)</f>
        <v/>
      </c>
      <c r="FW14" s="96" t="str">
        <f>IFERROR(VLOOKUP(($EF14&amp;"・"&amp;FV$8&amp;"・"&amp;FV$7&amp;"・"&amp;$EG14),'(参考)本年作業予定'!$X$4:$AI$525,12,FALSE),"")</f>
        <v/>
      </c>
      <c r="FX14" s="33" t="str">
        <f t="shared" ref="FX14:FX24" si="117">IF(ER14="","",ER14)</f>
        <v/>
      </c>
      <c r="FY14" s="96" t="str">
        <f>IFERROR(VLOOKUP(($EF14&amp;"・"&amp;FX$8&amp;"・"&amp;FX$7&amp;"・"&amp;$EG14),'(参考)本年作業予定'!$X$4:$AI$525,12,FALSE),"")</f>
        <v/>
      </c>
      <c r="FZ14" s="33" t="str">
        <f t="shared" ref="FZ14:FZ24" si="118">IF(ET14="","",ET14)</f>
        <v/>
      </c>
      <c r="GA14" s="96" t="str">
        <f>IFERROR(VLOOKUP(($EF14&amp;"・"&amp;FZ$8&amp;"・"&amp;FZ$7&amp;"・"&amp;$EG14),'(参考)本年作業予定'!$X$4:$AI$525,12,FALSE),"")</f>
        <v/>
      </c>
      <c r="GB14" s="33" t="str">
        <f t="shared" ref="GB14:GB24" si="119">IF(EV14="","",EV14)</f>
        <v/>
      </c>
      <c r="GC14" s="96" t="str">
        <f>IFERROR(VLOOKUP(($EF14&amp;"・"&amp;GB$8&amp;"・"&amp;GB$7&amp;"・"&amp;$EG14),'(参考)本年作業予定'!$X$4:$AI$525,12,FALSE),"")</f>
        <v/>
      </c>
      <c r="GD14" s="33" t="str">
        <f t="shared" ref="GD14:GD24" si="120">IF(EX14="","",EX14)</f>
        <v/>
      </c>
      <c r="GE14" s="96" t="str">
        <f>IFERROR(VLOOKUP(($EF14&amp;"・"&amp;GD$8&amp;"・"&amp;GD$7&amp;"・"&amp;$EG14),'(参考)本年作業予定'!$X$4:$AI$525,12,FALSE),"")</f>
        <v/>
      </c>
      <c r="GF14" s="33" t="str">
        <f t="shared" ref="GF14:GF24" si="121">IF(EZ14="","",EZ14)</f>
        <v/>
      </c>
      <c r="GG14" s="96" t="str">
        <f>IFERROR(VLOOKUP(($EF14&amp;"・"&amp;GF$8&amp;"・"&amp;GF$7&amp;"・"&amp;$EG14),'(参考)本年作業予定'!$X$4:$AI$525,12,FALSE),"")</f>
        <v/>
      </c>
      <c r="GH14" s="33" t="str">
        <f t="shared" ref="GH14:GH24" si="122">IF(FB14="","",FB14)</f>
        <v/>
      </c>
      <c r="GI14" s="96" t="str">
        <f>IFERROR(VLOOKUP(($EF14&amp;"・"&amp;GH$8&amp;"・"&amp;GH$7&amp;"・"&amp;$EG14),'(参考)本年作業予定'!$X$4:$AI$525,12,FALSE),"")</f>
        <v/>
      </c>
      <c r="GJ14" s="33" t="str">
        <f t="shared" ref="GJ14:GJ24" si="123">IF(FD14="","",FD14)</f>
        <v/>
      </c>
      <c r="GK14" s="96" t="str">
        <f>IFERROR(VLOOKUP(($EF14&amp;"・"&amp;GJ$8&amp;"・"&amp;GJ$7&amp;"・"&amp;$EG14),'(参考)本年作業予定'!$X$4:$AI$525,12,FALSE),"")</f>
        <v/>
      </c>
      <c r="GM14" s="72" t="str">
        <f t="shared" si="97"/>
        <v/>
      </c>
      <c r="GN14" s="74">
        <f>IFERROR(VLOOKUP(($EF14&amp;"・"&amp;GM$8&amp;"・"&amp;GM$7&amp;"・"&amp;$EG14),'(参考)本年作業予定'!$X$4:$AI$525,11,FALSE)/100,0)</f>
        <v>0</v>
      </c>
      <c r="GO14" s="72" t="str">
        <f t="shared" si="98"/>
        <v/>
      </c>
      <c r="GP14" s="74">
        <f>IFERROR(VLOOKUP(($EF14&amp;"・"&amp;GO$8&amp;"・"&amp;GO$7&amp;"・"&amp;$EG14),'(参考)本年作業予定'!$X$4:$AI$525,11,FALSE)/100,0)</f>
        <v>0</v>
      </c>
      <c r="GQ14" s="72" t="str">
        <f t="shared" si="99"/>
        <v/>
      </c>
      <c r="GR14" s="74">
        <f>IFERROR(VLOOKUP(($EF14&amp;"・"&amp;GQ$8&amp;"・"&amp;GQ$7&amp;"・"&amp;$EG14),'(参考)本年作業予定'!$X$4:$AI$525,11,FALSE)/100,0)</f>
        <v>0</v>
      </c>
      <c r="GS14" s="72" t="str">
        <f t="shared" si="100"/>
        <v/>
      </c>
      <c r="GT14" s="74">
        <f>IFERROR(VLOOKUP(($EF14&amp;"・"&amp;GS$8&amp;"・"&amp;GS$7&amp;"・"&amp;$EG14),'(参考)本年作業予定'!$X$4:$AI$525,11,FALSE)/100,0)</f>
        <v>0</v>
      </c>
      <c r="GU14" s="72" t="str">
        <f t="shared" si="101"/>
        <v/>
      </c>
      <c r="GV14" s="74">
        <f>IFERROR(VLOOKUP(($EF14&amp;"・"&amp;GU$8&amp;"・"&amp;GU$7&amp;"・"&amp;$EG14),'(参考)本年作業予定'!$X$4:$AI$525,11,FALSE)/100,0)</f>
        <v>0</v>
      </c>
      <c r="GW14" s="72" t="str">
        <f t="shared" si="102"/>
        <v/>
      </c>
      <c r="GX14" s="74">
        <f>IFERROR(VLOOKUP(($EF14&amp;"・"&amp;GW$8&amp;"・"&amp;GW$7&amp;"・"&amp;$EG14),'(参考)本年作業予定'!$X$4:$AI$525,11,FALSE)/100,0)</f>
        <v>0</v>
      </c>
      <c r="GY14" s="72" t="str">
        <f t="shared" si="103"/>
        <v/>
      </c>
      <c r="GZ14" s="74">
        <f>IFERROR(VLOOKUP(($EF14&amp;"・"&amp;GY$8&amp;"・"&amp;GY$7&amp;"・"&amp;$EG14),'(参考)本年作業予定'!$X$4:$AI$525,11,FALSE)/100,0)</f>
        <v>0</v>
      </c>
      <c r="HA14" s="72" t="str">
        <f t="shared" si="104"/>
        <v/>
      </c>
      <c r="HB14" s="74">
        <f>IFERROR(VLOOKUP(($EF14&amp;"・"&amp;HA$8&amp;"・"&amp;HA$7&amp;"・"&amp;$EG14),'(参考)本年作業予定'!$X$4:$AI$525,11,FALSE)/100,0)</f>
        <v>0</v>
      </c>
      <c r="HC14" s="72" t="str">
        <f t="shared" si="105"/>
        <v/>
      </c>
      <c r="HD14" s="74">
        <f>IFERROR(VLOOKUP(($EF14&amp;"・"&amp;HC$8&amp;"・"&amp;HC$7&amp;"・"&amp;$EG14),'(参考)本年作業予定'!$X$4:$AI$525,11,FALSE)/100,0)</f>
        <v>0</v>
      </c>
      <c r="HE14" s="72" t="str">
        <f t="shared" si="106"/>
        <v/>
      </c>
      <c r="HF14" s="74">
        <f>IFERROR(VLOOKUP(($EF14&amp;"・"&amp;HE$8&amp;"・"&amp;HE$7&amp;"・"&amp;$EG14),'(参考)本年作業予定'!$X$4:$AI$525,11,FALSE)/100,0)</f>
        <v>0</v>
      </c>
      <c r="HG14" s="72" t="str">
        <f t="shared" si="107"/>
        <v/>
      </c>
      <c r="HH14" s="74">
        <f>IFERROR(VLOOKUP(($EF14&amp;"・"&amp;HG$8&amp;"・"&amp;HG$7&amp;"・"&amp;$EG14),'(参考)本年作業予定'!$X$4:$AI$525,11,FALSE)/100,0)</f>
        <v>0</v>
      </c>
      <c r="HI14" s="72" t="str">
        <f t="shared" si="108"/>
        <v/>
      </c>
      <c r="HJ14" s="74">
        <f>IFERROR(VLOOKUP(($EF14&amp;"・"&amp;HI$8&amp;"・"&amp;HI$7&amp;"・"&amp;$EG14),'(参考)本年作業予定'!$X$4:$AI$525,11,FALSE)/100,0)</f>
        <v>0</v>
      </c>
    </row>
    <row r="15" spans="1:220" ht="11.25" customHeight="1" x14ac:dyDescent="0.15">
      <c r="A15" s="544"/>
      <c r="B15" s="487"/>
      <c r="C15" s="325" t="str">
        <f>IF(B15="","",GN15+GP15+GR15+GT15+GV15+GX15+GZ15+HB15+HD15)</f>
        <v/>
      </c>
      <c r="D15" s="337"/>
      <c r="E15" s="338"/>
      <c r="F15" s="338"/>
      <c r="G15" s="338"/>
      <c r="H15" s="338"/>
      <c r="I15" s="338"/>
      <c r="J15" s="338"/>
      <c r="K15" s="338"/>
      <c r="L15" s="338"/>
      <c r="M15" s="338"/>
      <c r="N15" s="338"/>
      <c r="O15" s="338"/>
      <c r="P15" s="338"/>
      <c r="Q15" s="338"/>
      <c r="R15" s="338"/>
      <c r="S15" s="338"/>
      <c r="T15" s="338"/>
      <c r="U15" s="338"/>
      <c r="V15" s="338"/>
      <c r="W15" s="338"/>
      <c r="X15" s="338"/>
      <c r="Y15" s="338"/>
      <c r="Z15" s="338"/>
      <c r="AA15" s="338"/>
      <c r="AB15" s="338"/>
      <c r="AC15" s="338"/>
      <c r="AD15" s="338"/>
      <c r="AE15" s="338"/>
      <c r="AF15" s="338"/>
      <c r="AG15" s="339"/>
      <c r="AH15" s="339"/>
      <c r="AI15" s="337"/>
      <c r="AJ15" s="338"/>
      <c r="AK15" s="338"/>
      <c r="AL15" s="338"/>
      <c r="AM15" s="338"/>
      <c r="AN15" s="338"/>
      <c r="AO15" s="338"/>
      <c r="AP15" s="338"/>
      <c r="AQ15" s="338"/>
      <c r="AR15" s="338"/>
      <c r="AS15" s="338"/>
      <c r="AT15" s="338"/>
      <c r="AU15" s="338"/>
      <c r="AV15" s="338"/>
      <c r="AW15" s="338"/>
      <c r="AX15" s="338"/>
      <c r="AY15" s="338"/>
      <c r="AZ15" s="338"/>
      <c r="BA15" s="338"/>
      <c r="BB15" s="338"/>
      <c r="BC15" s="338"/>
      <c r="BD15" s="338"/>
      <c r="BE15" s="338"/>
      <c r="BF15" s="338"/>
      <c r="BG15" s="338"/>
      <c r="BH15" s="338"/>
      <c r="BI15" s="338"/>
      <c r="BJ15" s="338"/>
      <c r="BK15" s="338"/>
      <c r="BL15" s="338"/>
      <c r="BM15" s="339"/>
      <c r="BN15" s="337"/>
      <c r="BO15" s="338"/>
      <c r="BP15" s="338"/>
      <c r="BQ15" s="338"/>
      <c r="BR15" s="338"/>
      <c r="BS15" s="338"/>
      <c r="BT15" s="338"/>
      <c r="BU15" s="338"/>
      <c r="BV15" s="338"/>
      <c r="BW15" s="338"/>
      <c r="BX15" s="338"/>
      <c r="BY15" s="338"/>
      <c r="BZ15" s="338"/>
      <c r="CA15" s="338"/>
      <c r="CB15" s="338"/>
      <c r="CC15" s="338"/>
      <c r="CD15" s="338"/>
      <c r="CE15" s="338"/>
      <c r="CF15" s="338"/>
      <c r="CG15" s="338"/>
      <c r="CH15" s="338"/>
      <c r="CI15" s="338"/>
      <c r="CJ15" s="338"/>
      <c r="CK15" s="338"/>
      <c r="CL15" s="338"/>
      <c r="CM15" s="338"/>
      <c r="CN15" s="338"/>
      <c r="CO15" s="338"/>
      <c r="CP15" s="338"/>
      <c r="CQ15" s="339"/>
      <c r="CR15" s="340"/>
      <c r="CS15" s="341"/>
      <c r="CT15" s="338"/>
      <c r="CU15" s="338"/>
      <c r="CV15" s="338"/>
      <c r="CW15" s="338"/>
      <c r="CX15" s="338"/>
      <c r="CY15" s="338"/>
      <c r="CZ15" s="338"/>
      <c r="DA15" s="338"/>
      <c r="DB15" s="338"/>
      <c r="DC15" s="338"/>
      <c r="DD15" s="338"/>
      <c r="DE15" s="338"/>
      <c r="DF15" s="338"/>
      <c r="DG15" s="338"/>
      <c r="DH15" s="338"/>
      <c r="DI15" s="338"/>
      <c r="DJ15" s="338"/>
      <c r="DK15" s="338"/>
      <c r="DL15" s="338"/>
      <c r="DM15" s="338"/>
      <c r="DN15" s="338"/>
      <c r="DO15" s="338"/>
      <c r="DP15" s="338"/>
      <c r="DQ15" s="338"/>
      <c r="DR15" s="338"/>
      <c r="DS15" s="338"/>
      <c r="DT15" s="338"/>
      <c r="DU15" s="339"/>
      <c r="DV15" s="391"/>
      <c r="DW15" s="340"/>
      <c r="EE15" s="12"/>
      <c r="EF15" s="13"/>
      <c r="EG15" s="13"/>
      <c r="EH15" s="32" t="str">
        <f>IFERROR(VLOOKUP(($EF15&amp;"・"&amp;EH$8&amp;"・"&amp;EH$7&amp;"・"&amp;$EG15),'(参考)本年作業予定'!$X$4:$AI$525,8,FALSE),"")</f>
        <v/>
      </c>
      <c r="EI15" s="32" t="str">
        <f>IFERROR(VLOOKUP(($EF15&amp;"・"&amp;EH$8&amp;"・"&amp;EH$7&amp;"・"&amp;$EG15),'(参考)本年作業予定'!$X$4:$AI$525,10,FALSE),"")</f>
        <v/>
      </c>
      <c r="EJ15" s="32" t="str">
        <f>IFERROR(VLOOKUP(($EF15&amp;"・"&amp;EJ$8&amp;"・"&amp;EJ$7&amp;"・"&amp;$EG15),'(参考)本年作業予定'!$X$4:$AI$525,8,FALSE),"")</f>
        <v/>
      </c>
      <c r="EK15" s="32" t="str">
        <f>IFERROR(VLOOKUP(($EF15&amp;"・"&amp;EJ$8&amp;"・"&amp;EJ$7&amp;"・"&amp;$EG15),'(参考)本年作業予定'!$X$4:$AI$525,10,FALSE),"")</f>
        <v/>
      </c>
      <c r="EL15" s="32" t="str">
        <f>IFERROR(VLOOKUP(($EF15&amp;"・"&amp;EL$8&amp;"・"&amp;EL$7&amp;"・"&amp;$EG15),'(参考)本年作業予定'!$X$4:$AI$525,8,FALSE),"")</f>
        <v/>
      </c>
      <c r="EM15" s="32" t="str">
        <f>IFERROR(VLOOKUP(($EF15&amp;"・"&amp;EL$8&amp;"・"&amp;EL$7&amp;"・"&amp;$EG15),'(参考)本年作業予定'!$X$4:$AI$525,10,FALSE),"")</f>
        <v/>
      </c>
      <c r="EN15" s="32" t="str">
        <f>IFERROR(VLOOKUP(($EF15&amp;"・"&amp;EN$8&amp;"・"&amp;EN$7&amp;"・"&amp;$EG15),'(参考)本年作業予定'!$X$4:$AI$525,8,FALSE),"")</f>
        <v/>
      </c>
      <c r="EO15" s="32" t="str">
        <f>IFERROR(VLOOKUP(($EF15&amp;"・"&amp;EN$8&amp;"・"&amp;EN$7&amp;"・"&amp;$EG15),'(参考)本年作業予定'!$X$4:$AI$525,10,FALSE),"")</f>
        <v/>
      </c>
      <c r="EP15" s="32" t="str">
        <f>IFERROR(VLOOKUP(($EF15&amp;"・"&amp;EP$8&amp;"・"&amp;EP$7&amp;"・"&amp;$EG15),'(参考)本年作業予定'!$X$4:$AI$525,8,FALSE),"")</f>
        <v/>
      </c>
      <c r="EQ15" s="32" t="str">
        <f>IFERROR(VLOOKUP(($EF15&amp;"・"&amp;EP$8&amp;"・"&amp;EP$7&amp;"・"&amp;$EG15),'(参考)本年作業予定'!$X$4:$AI$525,10,FALSE),"")</f>
        <v/>
      </c>
      <c r="ER15" s="32" t="str">
        <f>IFERROR(VLOOKUP(($EF15&amp;"・"&amp;ER$8&amp;"・"&amp;ER$7&amp;"・"&amp;$EG15),'(参考)本年作業予定'!$X$4:$AI$525,8,FALSE),"")</f>
        <v/>
      </c>
      <c r="ES15" s="32" t="str">
        <f>IFERROR(VLOOKUP(($EF15&amp;"・"&amp;ER$8&amp;"・"&amp;ER$7&amp;"・"&amp;$EG15),'(参考)本年作業予定'!$X$4:$AI$525,10,FALSE),"")</f>
        <v/>
      </c>
      <c r="ET15" s="32" t="str">
        <f>IFERROR(VLOOKUP(($EF15&amp;"・"&amp;ET$8&amp;"・"&amp;ET$7&amp;"・"&amp;$EG15),'(参考)本年作業予定'!$X$4:$AI$525,8,FALSE),"")</f>
        <v/>
      </c>
      <c r="EU15" s="32" t="str">
        <f>IFERROR(VLOOKUP(($EF15&amp;"・"&amp;ET$8&amp;"・"&amp;ET$7&amp;"・"&amp;$EG15),'(参考)本年作業予定'!$X$4:$AI$525,10,FALSE),"")</f>
        <v/>
      </c>
      <c r="EV15" s="32" t="str">
        <f>IFERROR(VLOOKUP(($EF15&amp;"・"&amp;EV$8&amp;"・"&amp;EV$7&amp;"・"&amp;$EG15),'(参考)本年作業予定'!$X$4:$AI$525,8,FALSE),"")</f>
        <v/>
      </c>
      <c r="EW15" s="32" t="str">
        <f>IFERROR(VLOOKUP(($EF15&amp;"・"&amp;EV$8&amp;"・"&amp;EV$7&amp;"・"&amp;$EG15),'(参考)本年作業予定'!$X$4:$AI$525,10,FALSE),"")</f>
        <v/>
      </c>
      <c r="EX15" s="32" t="str">
        <f>IFERROR(VLOOKUP(($EF15&amp;"・"&amp;EX$8&amp;"・"&amp;EX$7&amp;"・"&amp;$EG15),'(参考)本年作業予定'!$X$4:$AI$525,8,FALSE),"")</f>
        <v/>
      </c>
      <c r="EY15" s="32" t="str">
        <f>IFERROR(VLOOKUP(($EF15&amp;"・"&amp;EX$8&amp;"・"&amp;EX$7&amp;"・"&amp;$EG15),'(参考)本年作業予定'!$X$4:$AI$525,10,FALSE),"")</f>
        <v/>
      </c>
      <c r="EZ15" s="32" t="str">
        <f>IFERROR(VLOOKUP(($EF15&amp;"・"&amp;EZ$8&amp;"・"&amp;EZ$7&amp;"・"&amp;$EG15),'(参考)本年作業予定'!$X$4:$AI$525,8,FALSE),"")</f>
        <v/>
      </c>
      <c r="FA15" s="32" t="str">
        <f>IFERROR(VLOOKUP(($EF15&amp;"・"&amp;EZ$8&amp;"・"&amp;EZ$7&amp;"・"&amp;$EG15),'(参考)本年作業予定'!$X$4:$AI$525,10,FALSE),"")</f>
        <v/>
      </c>
      <c r="FB15" s="32" t="str">
        <f>IFERROR(VLOOKUP(($EF15&amp;"・"&amp;FB$8&amp;"・"&amp;FB$7&amp;"・"&amp;$EG15),'(参考)本年作業予定'!$X$4:$AI$525,8,FALSE),"")</f>
        <v/>
      </c>
      <c r="FC15" s="32" t="str">
        <f>IFERROR(VLOOKUP(($EF15&amp;"・"&amp;FB$8&amp;"・"&amp;FB$7&amp;"・"&amp;$EG15),'(参考)本年作業予定'!$X$4:$AI$525,10,FALSE),"")</f>
        <v/>
      </c>
      <c r="FD15" s="32" t="str">
        <f>IFERROR(VLOOKUP(($EF15&amp;"・"&amp;FD$8&amp;"・"&amp;FD$7&amp;"・"&amp;$EG15),'(参考)本年作業予定'!$X$4:$AI$525,8,FALSE),"")</f>
        <v/>
      </c>
      <c r="FE15" s="32" t="str">
        <f>IFERROR(VLOOKUP(($EF15&amp;"・"&amp;FD$8&amp;"・"&amp;FD$7&amp;"・"&amp;$EG15),'(参考)本年作業予定'!$X$4:$AI$525,10,FALSE),"")</f>
        <v/>
      </c>
      <c r="FG15" s="32" t="str">
        <f>IFERROR(VLOOKUP(($EF15&amp;"・"&amp;FG$8&amp;"・"&amp;FG$7&amp;"・"&amp;$EG15),'(参考)本年作業予定'!$X$4:$AI$198,4,FALSE),"")</f>
        <v/>
      </c>
      <c r="FH15" s="32" t="str">
        <f>IFERROR(VLOOKUP(($EF15&amp;"・"&amp;FH$8&amp;"・"&amp;FH$7&amp;"・"&amp;$EG15),'(参考)本年作業予定'!$X$4:$AI$198,4,FALSE),"")</f>
        <v/>
      </c>
      <c r="FI15" s="32" t="str">
        <f>IFERROR(VLOOKUP(($EF15&amp;"・"&amp;FI$8&amp;"・"&amp;FI$7&amp;"・"&amp;$EG15),'(参考)本年作業予定'!$X$4:$AI$198,4,FALSE),"")</f>
        <v/>
      </c>
      <c r="FJ15" s="32" t="str">
        <f>IFERROR(VLOOKUP(($EF15&amp;"・"&amp;FJ$8&amp;"・"&amp;FJ$7&amp;"・"&amp;$EG15),'(参考)本年作業予定'!$X$4:$AI$198,4,FALSE),"")</f>
        <v/>
      </c>
      <c r="FK15" s="32" t="str">
        <f>IFERROR(VLOOKUP(($EF15&amp;"・"&amp;FK$8&amp;"・"&amp;FK$7&amp;"・"&amp;$EG15),'(参考)本年作業予定'!$X$4:$AI$198,4,FALSE),"")</f>
        <v/>
      </c>
      <c r="FL15" s="32" t="str">
        <f>IFERROR(VLOOKUP(($EF15&amp;"・"&amp;FL$8&amp;"・"&amp;FL$7&amp;"・"&amp;$EG15),'(参考)本年作業予定'!$X$4:$AI$198,4,FALSE),"")</f>
        <v/>
      </c>
      <c r="FN15" s="33" t="str">
        <f t="shared" si="112"/>
        <v/>
      </c>
      <c r="FO15" s="96" t="str">
        <f>IFERROR(VLOOKUP(($EF15&amp;"・"&amp;FN$8&amp;"・"&amp;FN$7&amp;"・"&amp;$EG15),'(参考)本年作業予定'!$X$4:$AI$525,12,FALSE),"")</f>
        <v/>
      </c>
      <c r="FP15" s="33" t="str">
        <f t="shared" si="113"/>
        <v/>
      </c>
      <c r="FQ15" s="96" t="str">
        <f>IFERROR(VLOOKUP(($EF15&amp;"・"&amp;FP$8&amp;"・"&amp;FP$7&amp;"・"&amp;$EG15),'(参考)本年作業予定'!$X$4:$AI$525,12,FALSE),"")</f>
        <v/>
      </c>
      <c r="FR15" s="33" t="str">
        <f t="shared" si="114"/>
        <v/>
      </c>
      <c r="FS15" s="96" t="str">
        <f>IFERROR(VLOOKUP(($EF15&amp;"・"&amp;FR$8&amp;"・"&amp;FR$7&amp;"・"&amp;$EG15),'(参考)本年作業予定'!$X$4:$AI$525,12,FALSE),"")</f>
        <v/>
      </c>
      <c r="FT15" s="33" t="str">
        <f t="shared" si="115"/>
        <v/>
      </c>
      <c r="FU15" s="96" t="str">
        <f>IFERROR(VLOOKUP(($EF15&amp;"・"&amp;FT$8&amp;"・"&amp;FT$7&amp;"・"&amp;$EG15),'(参考)本年作業予定'!$X$4:$AI$525,12,FALSE),"")</f>
        <v/>
      </c>
      <c r="FV15" s="33" t="str">
        <f t="shared" si="116"/>
        <v/>
      </c>
      <c r="FW15" s="96" t="str">
        <f>IFERROR(VLOOKUP(($EF15&amp;"・"&amp;FV$8&amp;"・"&amp;FV$7&amp;"・"&amp;$EG15),'(参考)本年作業予定'!$X$4:$AI$525,12,FALSE),"")</f>
        <v/>
      </c>
      <c r="FX15" s="33" t="str">
        <f t="shared" si="117"/>
        <v/>
      </c>
      <c r="FY15" s="96" t="str">
        <f>IFERROR(VLOOKUP(($EF15&amp;"・"&amp;FX$8&amp;"・"&amp;FX$7&amp;"・"&amp;$EG15),'(参考)本年作業予定'!$X$4:$AI$525,12,FALSE),"")</f>
        <v/>
      </c>
      <c r="FZ15" s="33" t="str">
        <f t="shared" si="118"/>
        <v/>
      </c>
      <c r="GA15" s="96" t="str">
        <f>IFERROR(VLOOKUP(($EF15&amp;"・"&amp;FZ$8&amp;"・"&amp;FZ$7&amp;"・"&amp;$EG15),'(参考)本年作業予定'!$X$4:$AI$525,12,FALSE),"")</f>
        <v/>
      </c>
      <c r="GB15" s="33" t="str">
        <f t="shared" si="119"/>
        <v/>
      </c>
      <c r="GC15" s="96" t="str">
        <f>IFERROR(VLOOKUP(($EF15&amp;"・"&amp;GB$8&amp;"・"&amp;GB$7&amp;"・"&amp;$EG15),'(参考)本年作業予定'!$X$4:$AI$525,12,FALSE),"")</f>
        <v/>
      </c>
      <c r="GD15" s="33" t="str">
        <f t="shared" si="120"/>
        <v/>
      </c>
      <c r="GE15" s="96" t="str">
        <f>IFERROR(VLOOKUP(($EF15&amp;"・"&amp;GD$8&amp;"・"&amp;GD$7&amp;"・"&amp;$EG15),'(参考)本年作業予定'!$X$4:$AI$525,12,FALSE),"")</f>
        <v/>
      </c>
      <c r="GF15" s="33" t="str">
        <f t="shared" si="121"/>
        <v/>
      </c>
      <c r="GG15" s="96" t="str">
        <f>IFERROR(VLOOKUP(($EF15&amp;"・"&amp;GF$8&amp;"・"&amp;GF$7&amp;"・"&amp;$EG15),'(参考)本年作業予定'!$X$4:$AI$525,12,FALSE),"")</f>
        <v/>
      </c>
      <c r="GH15" s="33" t="str">
        <f t="shared" si="122"/>
        <v/>
      </c>
      <c r="GI15" s="96" t="str">
        <f>IFERROR(VLOOKUP(($EF15&amp;"・"&amp;GH$8&amp;"・"&amp;GH$7&amp;"・"&amp;$EG15),'(参考)本年作業予定'!$X$4:$AI$525,12,FALSE),"")</f>
        <v/>
      </c>
      <c r="GJ15" s="33" t="str">
        <f t="shared" si="123"/>
        <v/>
      </c>
      <c r="GK15" s="96" t="str">
        <f>IFERROR(VLOOKUP(($EF15&amp;"・"&amp;GJ$8&amp;"・"&amp;GJ$7&amp;"・"&amp;$EG15),'(参考)本年作業予定'!$X$4:$AI$525,12,FALSE),"")</f>
        <v/>
      </c>
      <c r="GM15" s="72" t="str">
        <f t="shared" si="97"/>
        <v/>
      </c>
      <c r="GN15" s="74">
        <f>IFERROR(VLOOKUP(($EF15&amp;"・"&amp;GM$8&amp;"・"&amp;GM$7&amp;"・"&amp;$EG15),'(参考)本年作業予定'!$X$4:$AI$525,11,FALSE)/100,0)</f>
        <v>0</v>
      </c>
      <c r="GO15" s="72" t="str">
        <f t="shared" si="98"/>
        <v/>
      </c>
      <c r="GP15" s="74">
        <f>IFERROR(VLOOKUP(($EF15&amp;"・"&amp;GO$8&amp;"・"&amp;GO$7&amp;"・"&amp;$EG15),'(参考)本年作業予定'!$X$4:$AI$525,11,FALSE)/100,0)</f>
        <v>0</v>
      </c>
      <c r="GQ15" s="72" t="str">
        <f t="shared" si="99"/>
        <v/>
      </c>
      <c r="GR15" s="74">
        <f>IFERROR(VLOOKUP(($EF15&amp;"・"&amp;GQ$8&amp;"・"&amp;GQ$7&amp;"・"&amp;$EG15),'(参考)本年作業予定'!$X$4:$AI$525,11,FALSE)/100,0)</f>
        <v>0</v>
      </c>
      <c r="GS15" s="72" t="str">
        <f t="shared" si="100"/>
        <v/>
      </c>
      <c r="GT15" s="74">
        <f>IFERROR(VLOOKUP(($EF15&amp;"・"&amp;GS$8&amp;"・"&amp;GS$7&amp;"・"&amp;$EG15),'(参考)本年作業予定'!$X$4:$AI$525,11,FALSE)/100,0)</f>
        <v>0</v>
      </c>
      <c r="GU15" s="72" t="str">
        <f t="shared" si="101"/>
        <v/>
      </c>
      <c r="GV15" s="74">
        <f>IFERROR(VLOOKUP(($EF15&amp;"・"&amp;GU$8&amp;"・"&amp;GU$7&amp;"・"&amp;$EG15),'(参考)本年作業予定'!$X$4:$AI$525,11,FALSE)/100,0)</f>
        <v>0</v>
      </c>
      <c r="GW15" s="72" t="str">
        <f t="shared" si="102"/>
        <v/>
      </c>
      <c r="GX15" s="74">
        <f>IFERROR(VLOOKUP(($EF15&amp;"・"&amp;GW$8&amp;"・"&amp;GW$7&amp;"・"&amp;$EG15),'(参考)本年作業予定'!$X$4:$AI$525,11,FALSE)/100,0)</f>
        <v>0</v>
      </c>
      <c r="GY15" s="72" t="str">
        <f t="shared" si="103"/>
        <v/>
      </c>
      <c r="GZ15" s="74">
        <f>IFERROR(VLOOKUP(($EF15&amp;"・"&amp;GY$8&amp;"・"&amp;GY$7&amp;"・"&amp;$EG15),'(参考)本年作業予定'!$X$4:$AI$525,11,FALSE)/100,0)</f>
        <v>0</v>
      </c>
      <c r="HA15" s="72" t="str">
        <f t="shared" si="104"/>
        <v/>
      </c>
      <c r="HB15" s="74">
        <f>IFERROR(VLOOKUP(($EF15&amp;"・"&amp;HA$8&amp;"・"&amp;HA$7&amp;"・"&amp;$EG15),'(参考)本年作業予定'!$X$4:$AI$525,11,FALSE)/100,0)</f>
        <v>0</v>
      </c>
      <c r="HC15" s="72" t="str">
        <f t="shared" si="105"/>
        <v/>
      </c>
      <c r="HD15" s="74">
        <f>IFERROR(VLOOKUP(($EF15&amp;"・"&amp;HC$8&amp;"・"&amp;HC$7&amp;"・"&amp;$EG15),'(参考)本年作業予定'!$X$4:$AI$525,11,FALSE)/100,0)</f>
        <v>0</v>
      </c>
      <c r="HE15" s="72" t="str">
        <f t="shared" si="106"/>
        <v/>
      </c>
      <c r="HF15" s="74">
        <f>IFERROR(VLOOKUP(($EF15&amp;"・"&amp;HE$8&amp;"・"&amp;HE$7&amp;"・"&amp;$EG15),'(参考)本年作業予定'!$X$4:$AI$525,11,FALSE)/100,0)</f>
        <v>0</v>
      </c>
      <c r="HG15" s="72" t="str">
        <f t="shared" si="107"/>
        <v/>
      </c>
      <c r="HH15" s="74">
        <f>IFERROR(VLOOKUP(($EF15&amp;"・"&amp;HG$8&amp;"・"&amp;HG$7&amp;"・"&amp;$EG15),'(参考)本年作業予定'!$X$4:$AI$525,11,FALSE)/100,0)</f>
        <v>0</v>
      </c>
      <c r="HI15" s="72" t="str">
        <f t="shared" si="108"/>
        <v/>
      </c>
      <c r="HJ15" s="74">
        <f>IFERROR(VLOOKUP(($EF15&amp;"・"&amp;HI$8&amp;"・"&amp;HI$7&amp;"・"&amp;$EG15),'(参考)本年作業予定'!$X$4:$AI$525,11,FALSE)/100,0)</f>
        <v>0</v>
      </c>
    </row>
    <row r="16" spans="1:220" ht="27.75" customHeight="1" x14ac:dyDescent="0.15">
      <c r="A16" s="544"/>
      <c r="B16" s="487"/>
      <c r="C16" s="325">
        <f>IF(②元データ!$C$16="","",②元データ!$C$16)</f>
        <v>10</v>
      </c>
      <c r="D16" s="342" t="str">
        <f t="shared" ref="D16:AI16" si="124">IF(D$5=$FG16,$FG$9,IF(D$5=$FH16,$FH$9,IF(D$5=$FI16,$FI$9,IF(D$5=$FJ16,$FJ$9,IF(D$5=$FK16,$FK$9,IF(D$5=$FL16,$FL$9,IF(D$5=$FN16,$FO16,IF(D$5=$FP16,$FQ16,IF(D$5=$FR16,$FS16,IF(D$5=$FT16,$FU16,IF(D$5=$FV16,$FW16,IF(D$5=$FX16,$FY16,IF(D$5=$FZ16,$GA16,IF(D$5=$GB16,$GC16,IF(D$5=$GD16,$GE16,IF(D$5=$GF16,$GG16,IF(D$5=$GH16,$GI16,IF(D$5=$GJ16,$GK16,""))))))))))))))))))</f>
        <v/>
      </c>
      <c r="E16" s="343" t="str">
        <f t="shared" si="124"/>
        <v/>
      </c>
      <c r="F16" s="343" t="str">
        <f t="shared" si="124"/>
        <v/>
      </c>
      <c r="G16" s="343" t="str">
        <f t="shared" si="124"/>
        <v/>
      </c>
      <c r="H16" s="343" t="str">
        <f t="shared" si="124"/>
        <v/>
      </c>
      <c r="I16" s="343" t="str">
        <f t="shared" si="124"/>
        <v>●</v>
      </c>
      <c r="J16" s="343" t="str">
        <f t="shared" si="124"/>
        <v/>
      </c>
      <c r="K16" s="343" t="str">
        <f t="shared" si="124"/>
        <v/>
      </c>
      <c r="L16" s="343" t="str">
        <f t="shared" si="124"/>
        <v/>
      </c>
      <c r="M16" s="343">
        <f t="shared" si="124"/>
        <v>8</v>
      </c>
      <c r="N16" s="343" t="str">
        <f t="shared" si="124"/>
        <v/>
      </c>
      <c r="O16" s="343" t="str">
        <f t="shared" si="124"/>
        <v/>
      </c>
      <c r="P16" s="343" t="str">
        <f t="shared" si="124"/>
        <v/>
      </c>
      <c r="Q16" s="343" t="str">
        <f t="shared" si="124"/>
        <v/>
      </c>
      <c r="R16" s="343" t="str">
        <f t="shared" si="124"/>
        <v/>
      </c>
      <c r="S16" s="343" t="str">
        <f t="shared" si="124"/>
        <v/>
      </c>
      <c r="T16" s="343" t="str">
        <f t="shared" si="124"/>
        <v/>
      </c>
      <c r="U16" s="343" t="str">
        <f t="shared" si="124"/>
        <v/>
      </c>
      <c r="V16" s="343" t="str">
        <f t="shared" si="124"/>
        <v/>
      </c>
      <c r="W16" s="343" t="str">
        <f t="shared" si="124"/>
        <v/>
      </c>
      <c r="X16" s="343" t="str">
        <f t="shared" si="124"/>
        <v/>
      </c>
      <c r="Y16" s="343" t="str">
        <f t="shared" si="124"/>
        <v/>
      </c>
      <c r="Z16" s="343" t="str">
        <f t="shared" si="124"/>
        <v/>
      </c>
      <c r="AA16" s="343" t="str">
        <f t="shared" si="124"/>
        <v/>
      </c>
      <c r="AB16" s="343" t="str">
        <f t="shared" si="124"/>
        <v/>
      </c>
      <c r="AC16" s="343" t="str">
        <f t="shared" si="124"/>
        <v/>
      </c>
      <c r="AD16" s="343" t="str">
        <f t="shared" si="124"/>
        <v/>
      </c>
      <c r="AE16" s="343" t="str">
        <f t="shared" si="124"/>
        <v/>
      </c>
      <c r="AF16" s="343" t="str">
        <f t="shared" si="124"/>
        <v/>
      </c>
      <c r="AG16" s="343" t="str">
        <f t="shared" si="124"/>
        <v/>
      </c>
      <c r="AH16" s="343" t="str">
        <f t="shared" si="124"/>
        <v/>
      </c>
      <c r="AI16" s="342" t="str">
        <f t="shared" si="124"/>
        <v/>
      </c>
      <c r="AJ16" s="343" t="str">
        <f t="shared" ref="AJ16:BQ16" si="125">IF(AJ$5=$FG16,$FG$9,IF(AJ$5=$FH16,$FH$9,IF(AJ$5=$FI16,$FI$9,IF(AJ$5=$FJ16,$FJ$9,IF(AJ$5=$FK16,$FK$9,IF(AJ$5=$FL16,$FL$9,IF(AJ$5=$FN16,$FO16,IF(AJ$5=$FP16,$FQ16,IF(AJ$5=$FR16,$FS16,IF(AJ$5=$FT16,$FU16,IF(AJ$5=$FV16,$FW16,IF(AJ$5=$FX16,$FY16,IF(AJ$5=$FZ16,$GA16,IF(AJ$5=$GB16,$GC16,IF(AJ$5=$GD16,$GE16,IF(AJ$5=$GF16,$GG16,IF(AJ$5=$GH16,$GI16,IF(AJ$5=$GJ16,$GK16,""))))))))))))))))))</f>
        <v/>
      </c>
      <c r="AK16" s="343" t="str">
        <f t="shared" si="125"/>
        <v/>
      </c>
      <c r="AL16" s="343" t="str">
        <f t="shared" si="125"/>
        <v/>
      </c>
      <c r="AM16" s="343" t="str">
        <f t="shared" si="125"/>
        <v/>
      </c>
      <c r="AN16" s="343" t="str">
        <f t="shared" si="125"/>
        <v/>
      </c>
      <c r="AO16" s="343" t="str">
        <f t="shared" si="125"/>
        <v/>
      </c>
      <c r="AP16" s="343">
        <f t="shared" si="125"/>
        <v>4.5</v>
      </c>
      <c r="AQ16" s="343" t="str">
        <f t="shared" si="125"/>
        <v/>
      </c>
      <c r="AR16" s="343">
        <f t="shared" si="125"/>
        <v>4</v>
      </c>
      <c r="AS16" s="343" t="str">
        <f t="shared" si="125"/>
        <v/>
      </c>
      <c r="AT16" s="343" t="str">
        <f t="shared" si="125"/>
        <v/>
      </c>
      <c r="AU16" s="343" t="str">
        <f t="shared" si="125"/>
        <v/>
      </c>
      <c r="AV16" s="343" t="str">
        <f t="shared" si="125"/>
        <v/>
      </c>
      <c r="AW16" s="343" t="str">
        <f t="shared" si="125"/>
        <v/>
      </c>
      <c r="AX16" s="343" t="str">
        <f t="shared" si="125"/>
        <v/>
      </c>
      <c r="AY16" s="343">
        <f t="shared" si="125"/>
        <v>1</v>
      </c>
      <c r="AZ16" s="343" t="str">
        <f t="shared" si="125"/>
        <v/>
      </c>
      <c r="BA16" s="343" t="str">
        <f t="shared" si="125"/>
        <v/>
      </c>
      <c r="BB16" s="343" t="str">
        <f t="shared" si="125"/>
        <v/>
      </c>
      <c r="BC16" s="343" t="str">
        <f t="shared" si="125"/>
        <v/>
      </c>
      <c r="BD16" s="343" t="str">
        <f t="shared" si="125"/>
        <v/>
      </c>
      <c r="BE16" s="343" t="str">
        <f t="shared" si="125"/>
        <v/>
      </c>
      <c r="BF16" s="343">
        <f t="shared" si="125"/>
        <v>1</v>
      </c>
      <c r="BG16" s="343" t="str">
        <f t="shared" si="125"/>
        <v/>
      </c>
      <c r="BH16" s="343" t="str">
        <f t="shared" si="125"/>
        <v/>
      </c>
      <c r="BI16" s="343" t="str">
        <f t="shared" si="125"/>
        <v/>
      </c>
      <c r="BJ16" s="343" t="str">
        <f t="shared" si="125"/>
        <v/>
      </c>
      <c r="BK16" s="343" t="str">
        <f t="shared" si="125"/>
        <v/>
      </c>
      <c r="BL16" s="343" t="str">
        <f t="shared" si="125"/>
        <v/>
      </c>
      <c r="BM16" s="344" t="str">
        <f t="shared" si="125"/>
        <v/>
      </c>
      <c r="BN16" s="342" t="str">
        <f t="shared" si="125"/>
        <v/>
      </c>
      <c r="BO16" s="343" t="str">
        <f t="shared" si="125"/>
        <v/>
      </c>
      <c r="BP16" s="343" t="str">
        <f t="shared" si="125"/>
        <v/>
      </c>
      <c r="BQ16" s="343" t="str">
        <f t="shared" si="125"/>
        <v/>
      </c>
      <c r="BR16" s="343">
        <f t="shared" ref="BR16:DW16" si="126">IF(BR$5=$FG16,$FG$9,IF(BR$5=$FH16,$FH$9,IF(BR$5=$FI16,$FI$9,IF(BR$5=$FJ16,$FJ$9,IF(BR$5=$FK16,$FK$9,IF(BR$5=$FL16,$FL$9,IF(BR$5=$FN16,$FO16,IF(BR$5=$FP16,$FQ16,IF(BR$5=$FR16,$FS16,IF(BR$5=$FT16,$FU16,IF(BR$5=$FV16,$FW16,IF(BR$5=$FX16,$FY16,IF(BR$5=$FZ16,$GA16,IF(BR$5=$GB16,$GC16,IF(BR$5=$GD16,$GE16,IF(BR$5=$GF16,$GG16,IF(BR$5=$GH16,$GI16,IF(BR$5=$GJ16,$GK16,""))))))))))))))))))</f>
        <v>2</v>
      </c>
      <c r="BS16" s="343">
        <f t="shared" si="126"/>
        <v>2</v>
      </c>
      <c r="BT16" s="343" t="str">
        <f t="shared" si="126"/>
        <v/>
      </c>
      <c r="BU16" s="343" t="str">
        <f t="shared" si="126"/>
        <v/>
      </c>
      <c r="BV16" s="343" t="str">
        <f t="shared" si="126"/>
        <v/>
      </c>
      <c r="BW16" s="343" t="str">
        <f t="shared" si="126"/>
        <v/>
      </c>
      <c r="BX16" s="343" t="str">
        <f t="shared" si="126"/>
        <v/>
      </c>
      <c r="BY16" s="343" t="str">
        <f t="shared" si="126"/>
        <v/>
      </c>
      <c r="BZ16" s="343" t="str">
        <f t="shared" si="126"/>
        <v/>
      </c>
      <c r="CA16" s="343" t="str">
        <f t="shared" si="126"/>
        <v/>
      </c>
      <c r="CB16" s="343" t="str">
        <f t="shared" si="126"/>
        <v/>
      </c>
      <c r="CC16" s="343" t="str">
        <f t="shared" si="126"/>
        <v/>
      </c>
      <c r="CD16" s="343" t="str">
        <f t="shared" si="126"/>
        <v/>
      </c>
      <c r="CE16" s="343" t="str">
        <f t="shared" si="126"/>
        <v/>
      </c>
      <c r="CF16" s="343">
        <f t="shared" si="126"/>
        <v>2</v>
      </c>
      <c r="CG16" s="343" t="str">
        <f t="shared" si="126"/>
        <v/>
      </c>
      <c r="CH16" s="343" t="str">
        <f t="shared" si="126"/>
        <v/>
      </c>
      <c r="CI16" s="343" t="str">
        <f t="shared" si="126"/>
        <v/>
      </c>
      <c r="CJ16" s="343" t="str">
        <f t="shared" si="126"/>
        <v/>
      </c>
      <c r="CK16" s="343" t="str">
        <f t="shared" si="126"/>
        <v/>
      </c>
      <c r="CL16" s="343" t="str">
        <f t="shared" si="126"/>
        <v/>
      </c>
      <c r="CM16" s="343" t="str">
        <f t="shared" si="126"/>
        <v/>
      </c>
      <c r="CN16" s="343" t="str">
        <f t="shared" si="126"/>
        <v/>
      </c>
      <c r="CO16" s="343" t="str">
        <f t="shared" si="126"/>
        <v/>
      </c>
      <c r="CP16" s="343" t="str">
        <f t="shared" si="126"/>
        <v/>
      </c>
      <c r="CQ16" s="345" t="str">
        <f t="shared" si="126"/>
        <v/>
      </c>
      <c r="CR16" s="346" t="str">
        <f t="shared" si="126"/>
        <v/>
      </c>
      <c r="CS16" s="347" t="str">
        <f t="shared" si="126"/>
        <v/>
      </c>
      <c r="CT16" s="343" t="str">
        <f t="shared" si="126"/>
        <v/>
      </c>
      <c r="CU16" s="343" t="str">
        <f t="shared" si="126"/>
        <v/>
      </c>
      <c r="CV16" s="343" t="str">
        <f t="shared" si="126"/>
        <v/>
      </c>
      <c r="CW16" s="343" t="str">
        <f t="shared" si="126"/>
        <v/>
      </c>
      <c r="CX16" s="343" t="str">
        <f t="shared" si="126"/>
        <v/>
      </c>
      <c r="CY16" s="343" t="str">
        <f t="shared" si="126"/>
        <v/>
      </c>
      <c r="CZ16" s="343" t="str">
        <f t="shared" si="126"/>
        <v/>
      </c>
      <c r="DA16" s="343" t="str">
        <f t="shared" si="126"/>
        <v/>
      </c>
      <c r="DB16" s="343" t="str">
        <f t="shared" si="126"/>
        <v/>
      </c>
      <c r="DC16" s="343">
        <f t="shared" si="126"/>
        <v>2</v>
      </c>
      <c r="DD16" s="343" t="str">
        <f t="shared" si="126"/>
        <v/>
      </c>
      <c r="DE16" s="343" t="str">
        <f t="shared" si="126"/>
        <v/>
      </c>
      <c r="DF16" s="343" t="str">
        <f t="shared" si="126"/>
        <v/>
      </c>
      <c r="DG16" s="343" t="str">
        <f t="shared" si="126"/>
        <v/>
      </c>
      <c r="DH16" s="343" t="str">
        <f t="shared" si="126"/>
        <v/>
      </c>
      <c r="DI16" s="343" t="str">
        <f t="shared" si="126"/>
        <v/>
      </c>
      <c r="DJ16" s="343" t="str">
        <f t="shared" si="126"/>
        <v/>
      </c>
      <c r="DK16" s="343" t="str">
        <f t="shared" si="126"/>
        <v/>
      </c>
      <c r="DL16" s="343" t="str">
        <f t="shared" si="126"/>
        <v/>
      </c>
      <c r="DM16" s="343" t="str">
        <f t="shared" si="126"/>
        <v/>
      </c>
      <c r="DN16" s="343" t="str">
        <f t="shared" si="126"/>
        <v/>
      </c>
      <c r="DO16" s="343" t="str">
        <f t="shared" si="126"/>
        <v/>
      </c>
      <c r="DP16" s="343" t="str">
        <f t="shared" si="126"/>
        <v/>
      </c>
      <c r="DQ16" s="343" t="str">
        <f t="shared" si="126"/>
        <v/>
      </c>
      <c r="DR16" s="343" t="str">
        <f t="shared" si="126"/>
        <v/>
      </c>
      <c r="DS16" s="343" t="str">
        <f t="shared" si="126"/>
        <v/>
      </c>
      <c r="DT16" s="343" t="str">
        <f t="shared" si="126"/>
        <v/>
      </c>
      <c r="DU16" s="345" t="str">
        <f t="shared" si="126"/>
        <v/>
      </c>
      <c r="DV16" s="392" t="str">
        <f t="shared" si="126"/>
        <v/>
      </c>
      <c r="DW16" s="346">
        <f t="shared" si="126"/>
        <v>8</v>
      </c>
      <c r="EE16" s="12">
        <v>2</v>
      </c>
      <c r="EF16" s="13" t="str">
        <f>IF(②元データ!$B$16="","",②元データ!$B$16)</f>
        <v>キャベツ・しぶき２号</v>
      </c>
      <c r="EG16" s="13" t="str">
        <f>②元データ!$G$7</f>
        <v>露地野菜Ａ</v>
      </c>
      <c r="EH16" s="32">
        <f>IFERROR(VLOOKUP(($EF16&amp;"・"&amp;EH$8&amp;"・"&amp;EH$7&amp;"・"&amp;$EG16),'(参考)本年作業予定'!$X$4:$AI$525,8,FALSE),"")</f>
        <v>45514</v>
      </c>
      <c r="EI16" s="32">
        <f>IFERROR(VLOOKUP(($EF16&amp;"・"&amp;EH$8&amp;"・"&amp;EH$7&amp;"・"&amp;$EG16),'(参考)本年作業予定'!$X$4:$AI$525,10,FALSE),"")</f>
        <v>45515</v>
      </c>
      <c r="EJ16" s="32">
        <f>IFERROR(VLOOKUP(($EF16&amp;"・"&amp;EJ$8&amp;"・"&amp;EJ$7&amp;"・"&amp;$EG16),'(参考)本年作業予定'!$X$4:$AI$525,8,FALSE),"")</f>
        <v>45543</v>
      </c>
      <c r="EK16" s="32">
        <f>IFERROR(VLOOKUP(($EF16&amp;"・"&amp;EJ$8&amp;"・"&amp;EJ$7&amp;"・"&amp;$EG16),'(参考)本年作業予定'!$X$4:$AI$525,10,FALSE),"")</f>
        <v>45544</v>
      </c>
      <c r="EL16" s="32">
        <f>IFERROR(VLOOKUP(($EF16&amp;"・"&amp;EL$8&amp;"・"&amp;EL$7&amp;"・"&amp;$EG16),'(参考)本年作業予定'!$X$4:$AI$525,8,FALSE),"")</f>
        <v>45545</v>
      </c>
      <c r="EM16" s="32">
        <f>IFERROR(VLOOKUP(($EF16&amp;"・"&amp;EL$8&amp;"・"&amp;EL$7&amp;"・"&amp;$EG16),'(参考)本年作業予定'!$X$4:$AI$525,10,FALSE),"")</f>
        <v>45545</v>
      </c>
      <c r="EN16" s="32">
        <f>IFERROR(VLOOKUP(($EF16&amp;"・"&amp;EN$8&amp;"・"&amp;EN$7&amp;"・"&amp;$EG16),'(参考)本年作業予定'!$X$4:$AI$525,8,FALSE),"")</f>
        <v>45552</v>
      </c>
      <c r="EO16" s="32">
        <f>IFERROR(VLOOKUP(($EF16&amp;"・"&amp;EN$8&amp;"・"&amp;EN$7&amp;"・"&amp;$EG16),'(参考)本年作業予定'!$X$4:$AI$525,10,FALSE),"")</f>
        <v>45552</v>
      </c>
      <c r="EP16" s="32">
        <f>IFERROR(VLOOKUP(($EF16&amp;"・"&amp;EP$8&amp;"・"&amp;EP$7&amp;"・"&amp;$EG16),'(参考)本年作業予定'!$X$4:$AI$525,8,FALSE),"")</f>
        <v>45559</v>
      </c>
      <c r="EQ16" s="32">
        <f>IFERROR(VLOOKUP(($EF16&amp;"・"&amp;EP$8&amp;"・"&amp;EP$7&amp;"・"&amp;$EG16),'(参考)本年作業予定'!$X$4:$AI$525,10,FALSE),"")</f>
        <v>45559</v>
      </c>
      <c r="ER16" s="32">
        <f>IFERROR(VLOOKUP(($EF16&amp;"・"&amp;ER$8&amp;"・"&amp;ER$7&amp;"・"&amp;$EG16),'(参考)本年作業予定'!$X$4:$AI$525,8,FALSE),"")</f>
        <v>45571</v>
      </c>
      <c r="ES16" s="32">
        <f>IFERROR(VLOOKUP(($EF16&amp;"・"&amp;ER$8&amp;"・"&amp;ER$7&amp;"・"&amp;$EG16),'(参考)本年作業予定'!$X$4:$AI$525,10,FALSE),"")</f>
        <v>45571</v>
      </c>
      <c r="ET16" s="32" t="str">
        <f>IFERROR(VLOOKUP(($EF16&amp;"・"&amp;ET$8&amp;"・"&amp;ET$7&amp;"・"&amp;$EG16),'(参考)本年作業予定'!$X$4:$AI$525,8,FALSE),"")</f>
        <v/>
      </c>
      <c r="EU16" s="32" t="str">
        <f>IFERROR(VLOOKUP(($EF16&amp;"・"&amp;ET$8&amp;"・"&amp;ET$7&amp;"・"&amp;$EG16),'(参考)本年作業予定'!$X$4:$AI$525,10,FALSE),"")</f>
        <v/>
      </c>
      <c r="EV16" s="32">
        <f>IFERROR(VLOOKUP(($EF16&amp;"・"&amp;EV$8&amp;"・"&amp;EV$7&amp;"・"&amp;$EG16),'(参考)本年作業予定'!$X$4:$AI$525,8,FALSE),"")</f>
        <v>45570</v>
      </c>
      <c r="EW16" s="32">
        <f>IFERROR(VLOOKUP(($EF16&amp;"・"&amp;EV$8&amp;"・"&amp;EV$7&amp;"・"&amp;$EG16),'(参考)本年作業予定'!$X$4:$AI$525,10,FALSE),"")</f>
        <v>45570</v>
      </c>
      <c r="EX16" s="32">
        <f>IFERROR(VLOOKUP(($EF16&amp;"・"&amp;EX$8&amp;"・"&amp;EX$7&amp;"・"&amp;$EG16),'(参考)本年作業予定'!$X$4:$AI$525,8,FALSE),"")</f>
        <v>45584</v>
      </c>
      <c r="EY16" s="32">
        <f>IFERROR(VLOOKUP(($EF16&amp;"・"&amp;EX$8&amp;"・"&amp;EX$7&amp;"・"&amp;$EG16),'(参考)本年作業予定'!$X$4:$AI$525,10,FALSE),"")</f>
        <v>45584</v>
      </c>
      <c r="EZ16" s="32">
        <f>IFERROR(VLOOKUP(($EF16&amp;"・"&amp;EZ$8&amp;"・"&amp;EZ$7&amp;"・"&amp;$EG16),'(参考)本年作業予定'!$X$4:$AI$525,8,FALSE),"")</f>
        <v>45607</v>
      </c>
      <c r="FA16" s="32">
        <f>IFERROR(VLOOKUP(($EF16&amp;"・"&amp;EZ$8&amp;"・"&amp;EZ$7&amp;"・"&amp;$EG16),'(参考)本年作業予定'!$X$4:$AI$525,10,FALSE),"")</f>
        <v>45607</v>
      </c>
      <c r="FB16" s="32">
        <f>IFERROR(VLOOKUP(($EF16&amp;"・"&amp;FB$8&amp;"・"&amp;FB$7&amp;"・"&amp;$EG16),'(参考)本年作業予定'!$X$4:$AI$525,8,FALSE),"")</f>
        <v>45627</v>
      </c>
      <c r="FC16" s="32">
        <f>IFERROR(VLOOKUP(($EF16&amp;"・"&amp;FB$8&amp;"・"&amp;FB$7&amp;"・"&amp;$EG16),'(参考)本年作業予定'!$X$4:$AI$525,10,FALSE),"")</f>
        <v>45632</v>
      </c>
      <c r="FD16" s="32" t="str">
        <f>IFERROR(VLOOKUP(($EF16&amp;"・"&amp;FD$8&amp;"・"&amp;FD$7&amp;"・"&amp;$EG16),'(参考)本年作業予定'!$X$4:$AI$525,8,FALSE),"")</f>
        <v/>
      </c>
      <c r="FE16" s="32" t="str">
        <f>IFERROR(VLOOKUP(($EF16&amp;"・"&amp;FD$8&amp;"・"&amp;FD$7&amp;"・"&amp;$EG16),'(参考)本年作業予定'!$X$4:$AI$525,10,FALSE),"")</f>
        <v/>
      </c>
      <c r="FG16" s="32">
        <f>IFERROR(VLOOKUP(($EF16&amp;"・"&amp;FG$8&amp;"・"&amp;FG$7&amp;"・"&amp;$EG16),'(参考)本年作業予定'!$X$4:$AI$198,4,FALSE),"")</f>
        <v>45510</v>
      </c>
      <c r="FH16" s="32" t="str">
        <f>IFERROR(VLOOKUP(($EF16&amp;"・"&amp;FH$8&amp;"・"&amp;FH$7&amp;"・"&amp;$EG16),'(参考)本年作業予定'!$X$4:$AI$198,4,FALSE),"")</f>
        <v/>
      </c>
      <c r="FI16" s="32" t="str">
        <f>IFERROR(VLOOKUP(($EF16&amp;"・"&amp;FI$8&amp;"・"&amp;FI$7&amp;"・"&amp;$EG16),'(参考)本年作業予定'!$X$4:$AI$198,4,FALSE),"")</f>
        <v/>
      </c>
      <c r="FJ16" s="32" t="str">
        <f>IFERROR(VLOOKUP(($EF16&amp;"・"&amp;FJ$8&amp;"・"&amp;FJ$7&amp;"・"&amp;$EG16),'(参考)本年作業予定'!$X$4:$AI$198,4,FALSE),"")</f>
        <v/>
      </c>
      <c r="FK16" s="32" t="str">
        <f>IFERROR(VLOOKUP(($EF16&amp;"・"&amp;FK$8&amp;"・"&amp;FK$7&amp;"・"&amp;$EG16),'(参考)本年作業予定'!$X$4:$AI$198,4,FALSE),"")</f>
        <v/>
      </c>
      <c r="FL16" s="32" t="str">
        <f>IFERROR(VLOOKUP(($EF16&amp;"・"&amp;FL$8&amp;"・"&amp;FL$7&amp;"・"&amp;$EG16),'(参考)本年作業予定'!$X$4:$AI$198,4,FALSE),"")</f>
        <v/>
      </c>
      <c r="FN16" s="33">
        <f t="shared" si="112"/>
        <v>45514</v>
      </c>
      <c r="FO16" s="96">
        <f>IFERROR(VLOOKUP(($EF16&amp;"・"&amp;FN$8&amp;"・"&amp;FN$7&amp;"・"&amp;$EG16),'(参考)本年作業予定'!$X$4:$AI$525,12,FALSE),"")</f>
        <v>8</v>
      </c>
      <c r="FP16" s="33">
        <f t="shared" si="113"/>
        <v>45543</v>
      </c>
      <c r="FQ16" s="96">
        <f>IFERROR(VLOOKUP(($EF16&amp;"・"&amp;FP$8&amp;"・"&amp;FP$7&amp;"・"&amp;$EG16),'(参考)本年作業予定'!$X$4:$AI$525,12,FALSE),"")</f>
        <v>4.5</v>
      </c>
      <c r="FR16" s="33">
        <f t="shared" si="114"/>
        <v>45545</v>
      </c>
      <c r="FS16" s="96">
        <f>IFERROR(VLOOKUP(($EF16&amp;"・"&amp;FR$8&amp;"・"&amp;FR$7&amp;"・"&amp;$EG16),'(参考)本年作業予定'!$X$4:$AI$525,12,FALSE),"")</f>
        <v>4</v>
      </c>
      <c r="FT16" s="33">
        <f t="shared" si="115"/>
        <v>45552</v>
      </c>
      <c r="FU16" s="96">
        <f>IFERROR(VLOOKUP(($EF16&amp;"・"&amp;FT$8&amp;"・"&amp;FT$7&amp;"・"&amp;$EG16),'(参考)本年作業予定'!$X$4:$AI$525,12,FALSE),"")</f>
        <v>1</v>
      </c>
      <c r="FV16" s="33">
        <f t="shared" si="116"/>
        <v>45559</v>
      </c>
      <c r="FW16" s="96">
        <f>IFERROR(VLOOKUP(($EF16&amp;"・"&amp;FV$8&amp;"・"&amp;FV$7&amp;"・"&amp;$EG16),'(参考)本年作業予定'!$X$4:$AI$525,12,FALSE),"")</f>
        <v>1</v>
      </c>
      <c r="FX16" s="33">
        <f t="shared" si="117"/>
        <v>45571</v>
      </c>
      <c r="FY16" s="96">
        <f>IFERROR(VLOOKUP(($EF16&amp;"・"&amp;FX$8&amp;"・"&amp;FX$7&amp;"・"&amp;$EG16),'(参考)本年作業予定'!$X$4:$AI$525,12,FALSE),"")</f>
        <v>2</v>
      </c>
      <c r="FZ16" s="33" t="str">
        <f t="shared" si="118"/>
        <v/>
      </c>
      <c r="GA16" s="96">
        <f>IFERROR(VLOOKUP(($EF16&amp;"・"&amp;FZ$8&amp;"・"&amp;FZ$7&amp;"・"&amp;$EG16),'(参考)本年作業予定'!$X$4:$AI$525,12,FALSE),"")</f>
        <v>0</v>
      </c>
      <c r="GB16" s="33">
        <f t="shared" si="119"/>
        <v>45570</v>
      </c>
      <c r="GC16" s="96">
        <f>IFERROR(VLOOKUP(($EF16&amp;"・"&amp;GB$8&amp;"・"&amp;GB$7&amp;"・"&amp;$EG16),'(参考)本年作業予定'!$X$4:$AI$525,12,FALSE),"")</f>
        <v>2</v>
      </c>
      <c r="GD16" s="33">
        <f t="shared" si="120"/>
        <v>45584</v>
      </c>
      <c r="GE16" s="96">
        <f>IFERROR(VLOOKUP(($EF16&amp;"・"&amp;GD$8&amp;"・"&amp;GD$7&amp;"・"&amp;$EG16),'(参考)本年作業予定'!$X$4:$AI$525,12,FALSE),"")</f>
        <v>2</v>
      </c>
      <c r="GF16" s="33">
        <f t="shared" si="121"/>
        <v>45607</v>
      </c>
      <c r="GG16" s="96">
        <f>IFERROR(VLOOKUP(($EF16&amp;"・"&amp;GF$8&amp;"・"&amp;GF$7&amp;"・"&amp;$EG16),'(参考)本年作業予定'!$X$4:$AI$525,12,FALSE),"")</f>
        <v>2</v>
      </c>
      <c r="GH16" s="33">
        <f t="shared" si="122"/>
        <v>45627</v>
      </c>
      <c r="GI16" s="96">
        <f>IFERROR(VLOOKUP(($EF16&amp;"・"&amp;GH$8&amp;"・"&amp;GH$7&amp;"・"&amp;$EG16),'(参考)本年作業予定'!$X$4:$AI$525,12,FALSE),"")</f>
        <v>8</v>
      </c>
      <c r="GJ16" s="33" t="str">
        <f t="shared" si="123"/>
        <v/>
      </c>
      <c r="GK16" s="96">
        <f>IFERROR(VLOOKUP(($EF16&amp;"・"&amp;GJ$8&amp;"・"&amp;GJ$7&amp;"・"&amp;$EG16),'(参考)本年作業予定'!$X$4:$AI$525,12,FALSE),"")</f>
        <v>0</v>
      </c>
      <c r="GM16" s="72">
        <f t="shared" si="97"/>
        <v>2</v>
      </c>
      <c r="GN16" s="74">
        <f>IFERROR(VLOOKUP(($EF16&amp;"・"&amp;GM$8&amp;"・"&amp;GM$7&amp;"・"&amp;$EG16),'(参考)本年作業予定'!$X$4:$AI$525,11,FALSE)/100,0)</f>
        <v>10</v>
      </c>
      <c r="GO16" s="72">
        <f t="shared" si="98"/>
        <v>2</v>
      </c>
      <c r="GP16" s="74">
        <f>IFERROR(VLOOKUP(($EF16&amp;"・"&amp;GO$8&amp;"・"&amp;GO$7&amp;"・"&amp;$EG16),'(参考)本年作業予定'!$X$4:$AI$525,11,FALSE)/100,0)</f>
        <v>10</v>
      </c>
      <c r="GQ16" s="72">
        <f t="shared" si="99"/>
        <v>1</v>
      </c>
      <c r="GR16" s="74">
        <f>IFERROR(VLOOKUP(($EF16&amp;"・"&amp;GQ$8&amp;"・"&amp;GQ$7&amp;"・"&amp;$EG16),'(参考)本年作業予定'!$X$4:$AI$525,11,FALSE)/100,0)</f>
        <v>10</v>
      </c>
      <c r="GS16" s="72">
        <f t="shared" si="100"/>
        <v>1</v>
      </c>
      <c r="GT16" s="74">
        <f>IFERROR(VLOOKUP(($EF16&amp;"・"&amp;GS$8&amp;"・"&amp;GS$7&amp;"・"&amp;$EG16),'(参考)本年作業予定'!$X$4:$AI$525,11,FALSE)/100,0)</f>
        <v>10</v>
      </c>
      <c r="GU16" s="72">
        <f t="shared" si="101"/>
        <v>1</v>
      </c>
      <c r="GV16" s="74">
        <f>IFERROR(VLOOKUP(($EF16&amp;"・"&amp;GU$8&amp;"・"&amp;GU$7&amp;"・"&amp;$EG16),'(参考)本年作業予定'!$X$4:$AI$525,11,FALSE)/100,0)</f>
        <v>10</v>
      </c>
      <c r="GW16" s="72">
        <f t="shared" si="102"/>
        <v>1</v>
      </c>
      <c r="GX16" s="74">
        <f>IFERROR(VLOOKUP(($EF16&amp;"・"&amp;GW$8&amp;"・"&amp;GW$7&amp;"・"&amp;$EG16),'(参考)本年作業予定'!$X$4:$AI$525,11,FALSE)/100,0)</f>
        <v>10</v>
      </c>
      <c r="GY16" s="72" t="str">
        <f t="shared" si="103"/>
        <v/>
      </c>
      <c r="GZ16" s="74">
        <f>IFERROR(VLOOKUP(($EF16&amp;"・"&amp;GY$8&amp;"・"&amp;GY$7&amp;"・"&amp;$EG16),'(参考)本年作業予定'!$X$4:$AI$525,11,FALSE)/100,0)</f>
        <v>10</v>
      </c>
      <c r="HA16" s="72">
        <f t="shared" si="104"/>
        <v>1</v>
      </c>
      <c r="HB16" s="74">
        <f>IFERROR(VLOOKUP(($EF16&amp;"・"&amp;HA$8&amp;"・"&amp;HA$7&amp;"・"&amp;$EG16),'(参考)本年作業予定'!$X$4:$AI$525,11,FALSE)/100,0)</f>
        <v>10</v>
      </c>
      <c r="HC16" s="72">
        <f t="shared" si="105"/>
        <v>1</v>
      </c>
      <c r="HD16" s="74">
        <f>IFERROR(VLOOKUP(($EF16&amp;"・"&amp;HC$8&amp;"・"&amp;HC$7&amp;"・"&amp;$EG16),'(参考)本年作業予定'!$X$4:$AI$525,11,FALSE)/100,0)</f>
        <v>10</v>
      </c>
      <c r="HE16" s="72">
        <f t="shared" si="106"/>
        <v>1</v>
      </c>
      <c r="HF16" s="74">
        <f>IFERROR(VLOOKUP(($EF16&amp;"・"&amp;HE$8&amp;"・"&amp;HE$7&amp;"・"&amp;$EG16),'(参考)本年作業予定'!$X$4:$AI$525,11,FALSE)/100,0)</f>
        <v>10</v>
      </c>
      <c r="HG16" s="72">
        <f t="shared" si="107"/>
        <v>6</v>
      </c>
      <c r="HH16" s="74">
        <f>IFERROR(VLOOKUP(($EF16&amp;"・"&amp;HG$8&amp;"・"&amp;HG$7&amp;"・"&amp;$EG16),'(参考)本年作業予定'!$X$4:$AI$525,11,FALSE)/100,0)</f>
        <v>10</v>
      </c>
      <c r="HI16" s="72" t="str">
        <f t="shared" si="108"/>
        <v/>
      </c>
      <c r="HJ16" s="74">
        <f>IFERROR(VLOOKUP(($EF16&amp;"・"&amp;HI$8&amp;"・"&amp;HI$7&amp;"・"&amp;$EG16),'(参考)本年作業予定'!$X$4:$AI$525,11,FALSE)/100,0)</f>
        <v>10</v>
      </c>
    </row>
    <row r="17" spans="1:218" ht="15" customHeight="1" thickBot="1" x14ac:dyDescent="0.2">
      <c r="A17" s="544"/>
      <c r="B17" s="488"/>
      <c r="C17" s="326" t="str">
        <f>IF(B17="","",GN17+GP17+GR17+GT17+GV17+GX17+GZ17+HB17+HD17)</f>
        <v/>
      </c>
      <c r="D17" s="348"/>
      <c r="E17" s="349"/>
      <c r="F17" s="349"/>
      <c r="G17" s="349"/>
      <c r="H17" s="349"/>
      <c r="I17" s="349"/>
      <c r="J17" s="349"/>
      <c r="K17" s="349"/>
      <c r="L17" s="349"/>
      <c r="M17" s="349"/>
      <c r="N17" s="349"/>
      <c r="O17" s="349"/>
      <c r="P17" s="349"/>
      <c r="Q17" s="349"/>
      <c r="R17" s="349"/>
      <c r="S17" s="349"/>
      <c r="T17" s="349"/>
      <c r="U17" s="349"/>
      <c r="V17" s="349"/>
      <c r="W17" s="349"/>
      <c r="X17" s="349"/>
      <c r="Y17" s="349"/>
      <c r="Z17" s="349"/>
      <c r="AA17" s="349"/>
      <c r="AB17" s="349"/>
      <c r="AC17" s="349"/>
      <c r="AD17" s="349"/>
      <c r="AE17" s="349"/>
      <c r="AF17" s="349"/>
      <c r="AG17" s="350"/>
      <c r="AH17" s="350"/>
      <c r="AI17" s="348"/>
      <c r="AJ17" s="349"/>
      <c r="AK17" s="349"/>
      <c r="AL17" s="349"/>
      <c r="AM17" s="349"/>
      <c r="AN17" s="349"/>
      <c r="AO17" s="349"/>
      <c r="AP17" s="349"/>
      <c r="AQ17" s="349"/>
      <c r="AR17" s="349"/>
      <c r="AS17" s="349"/>
      <c r="AT17" s="349"/>
      <c r="AU17" s="349"/>
      <c r="AV17" s="349"/>
      <c r="AW17" s="349"/>
      <c r="AX17" s="349"/>
      <c r="AY17" s="349"/>
      <c r="AZ17" s="349"/>
      <c r="BA17" s="349"/>
      <c r="BB17" s="349"/>
      <c r="BC17" s="349"/>
      <c r="BD17" s="349"/>
      <c r="BE17" s="349"/>
      <c r="BF17" s="349"/>
      <c r="BG17" s="349"/>
      <c r="BH17" s="349"/>
      <c r="BI17" s="349"/>
      <c r="BJ17" s="349"/>
      <c r="BK17" s="349"/>
      <c r="BL17" s="349"/>
      <c r="BM17" s="350"/>
      <c r="BN17" s="348"/>
      <c r="BO17" s="349"/>
      <c r="BP17" s="349"/>
      <c r="BQ17" s="349"/>
      <c r="BR17" s="349"/>
      <c r="BS17" s="349"/>
      <c r="BT17" s="349"/>
      <c r="BU17" s="349"/>
      <c r="BV17" s="349"/>
      <c r="BW17" s="349"/>
      <c r="BX17" s="349"/>
      <c r="BY17" s="349"/>
      <c r="BZ17" s="349"/>
      <c r="CA17" s="349"/>
      <c r="CB17" s="349"/>
      <c r="CC17" s="349"/>
      <c r="CD17" s="349"/>
      <c r="CE17" s="349"/>
      <c r="CF17" s="349"/>
      <c r="CG17" s="349"/>
      <c r="CH17" s="349"/>
      <c r="CI17" s="349"/>
      <c r="CJ17" s="349"/>
      <c r="CK17" s="349"/>
      <c r="CL17" s="349"/>
      <c r="CM17" s="349"/>
      <c r="CN17" s="349"/>
      <c r="CO17" s="349"/>
      <c r="CP17" s="349"/>
      <c r="CQ17" s="350"/>
      <c r="CR17" s="351"/>
      <c r="CS17" s="352"/>
      <c r="CT17" s="349"/>
      <c r="CU17" s="349"/>
      <c r="CV17" s="349"/>
      <c r="CW17" s="349"/>
      <c r="CX17" s="349"/>
      <c r="CY17" s="349"/>
      <c r="CZ17" s="349"/>
      <c r="DA17" s="349"/>
      <c r="DB17" s="349"/>
      <c r="DC17" s="349"/>
      <c r="DD17" s="349"/>
      <c r="DE17" s="349"/>
      <c r="DF17" s="349"/>
      <c r="DG17" s="349"/>
      <c r="DH17" s="349"/>
      <c r="DI17" s="349"/>
      <c r="DJ17" s="349"/>
      <c r="DK17" s="349"/>
      <c r="DL17" s="349"/>
      <c r="DM17" s="349"/>
      <c r="DN17" s="349"/>
      <c r="DO17" s="349"/>
      <c r="DP17" s="349"/>
      <c r="DQ17" s="349"/>
      <c r="DR17" s="349"/>
      <c r="DS17" s="349"/>
      <c r="DT17" s="349"/>
      <c r="DU17" s="350"/>
      <c r="DV17" s="393"/>
      <c r="DW17" s="351"/>
      <c r="EE17" s="12"/>
      <c r="EF17" s="13"/>
      <c r="EG17" s="13"/>
      <c r="EH17" s="32" t="str">
        <f>IFERROR(VLOOKUP(($EF17&amp;"・"&amp;EH$8&amp;"・"&amp;EH$7&amp;"・"&amp;$EG17),'(参考)本年作業予定'!$X$4:$AI$525,8,FALSE),"")</f>
        <v/>
      </c>
      <c r="EI17" s="32" t="str">
        <f>IFERROR(VLOOKUP(($EF17&amp;"・"&amp;EH$8&amp;"・"&amp;EH$7&amp;"・"&amp;$EG17),'(参考)本年作業予定'!$X$4:$AI$525,10,FALSE),"")</f>
        <v/>
      </c>
      <c r="EJ17" s="32" t="str">
        <f>IFERROR(VLOOKUP(($EF17&amp;"・"&amp;EJ$8&amp;"・"&amp;EJ$7&amp;"・"&amp;$EG17),'(参考)本年作業予定'!$X$4:$AI$525,8,FALSE),"")</f>
        <v/>
      </c>
      <c r="EK17" s="32" t="str">
        <f>IFERROR(VLOOKUP(($EF17&amp;"・"&amp;EJ$8&amp;"・"&amp;EJ$7&amp;"・"&amp;$EG17),'(参考)本年作業予定'!$X$4:$AI$525,10,FALSE),"")</f>
        <v/>
      </c>
      <c r="EL17" s="32" t="str">
        <f>IFERROR(VLOOKUP(($EF17&amp;"・"&amp;EL$8&amp;"・"&amp;EL$7&amp;"・"&amp;$EG17),'(参考)本年作業予定'!$X$4:$AI$525,8,FALSE),"")</f>
        <v/>
      </c>
      <c r="EM17" s="32" t="str">
        <f>IFERROR(VLOOKUP(($EF17&amp;"・"&amp;EL$8&amp;"・"&amp;EL$7&amp;"・"&amp;$EG17),'(参考)本年作業予定'!$X$4:$AI$525,10,FALSE),"")</f>
        <v/>
      </c>
      <c r="EN17" s="32" t="str">
        <f>IFERROR(VLOOKUP(($EF17&amp;"・"&amp;EN$8&amp;"・"&amp;EN$7&amp;"・"&amp;$EG17),'(参考)本年作業予定'!$X$4:$AI$525,8,FALSE),"")</f>
        <v/>
      </c>
      <c r="EO17" s="32" t="str">
        <f>IFERROR(VLOOKUP(($EF17&amp;"・"&amp;EN$8&amp;"・"&amp;EN$7&amp;"・"&amp;$EG17),'(参考)本年作業予定'!$X$4:$AI$525,10,FALSE),"")</f>
        <v/>
      </c>
      <c r="EP17" s="32" t="str">
        <f>IFERROR(VLOOKUP(($EF17&amp;"・"&amp;EP$8&amp;"・"&amp;EP$7&amp;"・"&amp;$EG17),'(参考)本年作業予定'!$X$4:$AI$525,8,FALSE),"")</f>
        <v/>
      </c>
      <c r="EQ17" s="32" t="str">
        <f>IFERROR(VLOOKUP(($EF17&amp;"・"&amp;EP$8&amp;"・"&amp;EP$7&amp;"・"&amp;$EG17),'(参考)本年作業予定'!$X$4:$AI$525,10,FALSE),"")</f>
        <v/>
      </c>
      <c r="ER17" s="32" t="str">
        <f>IFERROR(VLOOKUP(($EF17&amp;"・"&amp;ER$8&amp;"・"&amp;ER$7&amp;"・"&amp;$EG17),'(参考)本年作業予定'!$X$4:$AI$525,8,FALSE),"")</f>
        <v/>
      </c>
      <c r="ES17" s="32" t="str">
        <f>IFERROR(VLOOKUP(($EF17&amp;"・"&amp;ER$8&amp;"・"&amp;ER$7&amp;"・"&amp;$EG17),'(参考)本年作業予定'!$X$4:$AI$525,10,FALSE),"")</f>
        <v/>
      </c>
      <c r="ET17" s="32" t="str">
        <f>IFERROR(VLOOKUP(($EF17&amp;"・"&amp;ET$8&amp;"・"&amp;ET$7&amp;"・"&amp;$EG17),'(参考)本年作業予定'!$X$4:$AI$525,8,FALSE),"")</f>
        <v/>
      </c>
      <c r="EU17" s="32" t="str">
        <f>IFERROR(VLOOKUP(($EF17&amp;"・"&amp;ET$8&amp;"・"&amp;ET$7&amp;"・"&amp;$EG17),'(参考)本年作業予定'!$X$4:$AI$525,10,FALSE),"")</f>
        <v/>
      </c>
      <c r="EV17" s="32" t="str">
        <f>IFERROR(VLOOKUP(($EF17&amp;"・"&amp;EV$8&amp;"・"&amp;EV$7&amp;"・"&amp;$EG17),'(参考)本年作業予定'!$X$4:$AI$525,8,FALSE),"")</f>
        <v/>
      </c>
      <c r="EW17" s="32" t="str">
        <f>IFERROR(VLOOKUP(($EF17&amp;"・"&amp;EV$8&amp;"・"&amp;EV$7&amp;"・"&amp;$EG17),'(参考)本年作業予定'!$X$4:$AI$525,10,FALSE),"")</f>
        <v/>
      </c>
      <c r="EX17" s="32" t="str">
        <f>IFERROR(VLOOKUP(($EF17&amp;"・"&amp;EX$8&amp;"・"&amp;EX$7&amp;"・"&amp;$EG17),'(参考)本年作業予定'!$X$4:$AI$525,8,FALSE),"")</f>
        <v/>
      </c>
      <c r="EY17" s="32" t="str">
        <f>IFERROR(VLOOKUP(($EF17&amp;"・"&amp;EX$8&amp;"・"&amp;EX$7&amp;"・"&amp;$EG17),'(参考)本年作業予定'!$X$4:$AI$525,10,FALSE),"")</f>
        <v/>
      </c>
      <c r="EZ17" s="32" t="str">
        <f>IFERROR(VLOOKUP(($EF17&amp;"・"&amp;EZ$8&amp;"・"&amp;EZ$7&amp;"・"&amp;$EG17),'(参考)本年作業予定'!$X$4:$AI$525,8,FALSE),"")</f>
        <v/>
      </c>
      <c r="FA17" s="32" t="str">
        <f>IFERROR(VLOOKUP(($EF17&amp;"・"&amp;EZ$8&amp;"・"&amp;EZ$7&amp;"・"&amp;$EG17),'(参考)本年作業予定'!$X$4:$AI$525,10,FALSE),"")</f>
        <v/>
      </c>
      <c r="FB17" s="32" t="str">
        <f>IFERROR(VLOOKUP(($EF17&amp;"・"&amp;FB$8&amp;"・"&amp;FB$7&amp;"・"&amp;$EG17),'(参考)本年作業予定'!$X$4:$AI$525,8,FALSE),"")</f>
        <v/>
      </c>
      <c r="FC17" s="32" t="str">
        <f>IFERROR(VLOOKUP(($EF17&amp;"・"&amp;FB$8&amp;"・"&amp;FB$7&amp;"・"&amp;$EG17),'(参考)本年作業予定'!$X$4:$AI$525,10,FALSE),"")</f>
        <v/>
      </c>
      <c r="FD17" s="32" t="str">
        <f>IFERROR(VLOOKUP(($EF17&amp;"・"&amp;FD$8&amp;"・"&amp;FD$7&amp;"・"&amp;$EG17),'(参考)本年作業予定'!$X$4:$AI$525,8,FALSE),"")</f>
        <v/>
      </c>
      <c r="FE17" s="32" t="str">
        <f>IFERROR(VLOOKUP(($EF17&amp;"・"&amp;FD$8&amp;"・"&amp;FD$7&amp;"・"&amp;$EG17),'(参考)本年作業予定'!$X$4:$AI$525,10,FALSE),"")</f>
        <v/>
      </c>
      <c r="FG17" s="32" t="str">
        <f>IFERROR(VLOOKUP(($EF17&amp;"・"&amp;FG$8&amp;"・"&amp;FG$7&amp;"・"&amp;$EG17),'(参考)本年作業予定'!$X$4:$AI$198,4,FALSE),"")</f>
        <v/>
      </c>
      <c r="FH17" s="32" t="str">
        <f>IFERROR(VLOOKUP(($EF17&amp;"・"&amp;FH$8&amp;"・"&amp;FH$7&amp;"・"&amp;$EG17),'(参考)本年作業予定'!$X$4:$AI$198,4,FALSE),"")</f>
        <v/>
      </c>
      <c r="FI17" s="32" t="str">
        <f>IFERROR(VLOOKUP(($EF17&amp;"・"&amp;FI$8&amp;"・"&amp;FI$7&amp;"・"&amp;$EG17),'(参考)本年作業予定'!$X$4:$AI$198,4,FALSE),"")</f>
        <v/>
      </c>
      <c r="FJ17" s="32" t="str">
        <f>IFERROR(VLOOKUP(($EF17&amp;"・"&amp;FJ$8&amp;"・"&amp;FJ$7&amp;"・"&amp;$EG17),'(参考)本年作業予定'!$X$4:$AI$198,4,FALSE),"")</f>
        <v/>
      </c>
      <c r="FK17" s="32" t="str">
        <f>IFERROR(VLOOKUP(($EF17&amp;"・"&amp;FK$8&amp;"・"&amp;FK$7&amp;"・"&amp;$EG17),'(参考)本年作業予定'!$X$4:$AI$198,4,FALSE),"")</f>
        <v/>
      </c>
      <c r="FL17" s="32" t="str">
        <f>IFERROR(VLOOKUP(($EF17&amp;"・"&amp;FL$8&amp;"・"&amp;FL$7&amp;"・"&amp;$EG17),'(参考)本年作業予定'!$X$4:$AI$198,4,FALSE),"")</f>
        <v/>
      </c>
      <c r="FN17" s="33" t="str">
        <f t="shared" si="112"/>
        <v/>
      </c>
      <c r="FO17" s="96" t="str">
        <f>IFERROR(VLOOKUP(($EF17&amp;"・"&amp;FN$8&amp;"・"&amp;FN$7&amp;"・"&amp;$EG17),'(参考)本年作業予定'!$X$4:$AI$525,12,FALSE),"")</f>
        <v/>
      </c>
      <c r="FP17" s="33" t="str">
        <f t="shared" si="113"/>
        <v/>
      </c>
      <c r="FQ17" s="96" t="str">
        <f>IFERROR(VLOOKUP(($EF17&amp;"・"&amp;FP$8&amp;"・"&amp;FP$7&amp;"・"&amp;$EG17),'(参考)本年作業予定'!$X$4:$AI$525,12,FALSE),"")</f>
        <v/>
      </c>
      <c r="FR17" s="33" t="str">
        <f t="shared" si="114"/>
        <v/>
      </c>
      <c r="FS17" s="96" t="str">
        <f>IFERROR(VLOOKUP(($EF17&amp;"・"&amp;FR$8&amp;"・"&amp;FR$7&amp;"・"&amp;$EG17),'(参考)本年作業予定'!$X$4:$AI$525,12,FALSE),"")</f>
        <v/>
      </c>
      <c r="FT17" s="33" t="str">
        <f t="shared" si="115"/>
        <v/>
      </c>
      <c r="FU17" s="96" t="str">
        <f>IFERROR(VLOOKUP(($EF17&amp;"・"&amp;FT$8&amp;"・"&amp;FT$7&amp;"・"&amp;$EG17),'(参考)本年作業予定'!$X$4:$AI$525,12,FALSE),"")</f>
        <v/>
      </c>
      <c r="FV17" s="33" t="str">
        <f t="shared" si="116"/>
        <v/>
      </c>
      <c r="FW17" s="96" t="str">
        <f>IFERROR(VLOOKUP(($EF17&amp;"・"&amp;FV$8&amp;"・"&amp;FV$7&amp;"・"&amp;$EG17),'(参考)本年作業予定'!$X$4:$AI$525,12,FALSE),"")</f>
        <v/>
      </c>
      <c r="FX17" s="33" t="str">
        <f t="shared" si="117"/>
        <v/>
      </c>
      <c r="FY17" s="96" t="str">
        <f>IFERROR(VLOOKUP(($EF17&amp;"・"&amp;FX$8&amp;"・"&amp;FX$7&amp;"・"&amp;$EG17),'(参考)本年作業予定'!$X$4:$AI$525,12,FALSE),"")</f>
        <v/>
      </c>
      <c r="FZ17" s="33" t="str">
        <f t="shared" si="118"/>
        <v/>
      </c>
      <c r="GA17" s="96" t="str">
        <f>IFERROR(VLOOKUP(($EF17&amp;"・"&amp;FZ$8&amp;"・"&amp;FZ$7&amp;"・"&amp;$EG17),'(参考)本年作業予定'!$X$4:$AI$525,12,FALSE),"")</f>
        <v/>
      </c>
      <c r="GB17" s="33" t="str">
        <f t="shared" si="119"/>
        <v/>
      </c>
      <c r="GC17" s="96" t="str">
        <f>IFERROR(VLOOKUP(($EF17&amp;"・"&amp;GB$8&amp;"・"&amp;GB$7&amp;"・"&amp;$EG17),'(参考)本年作業予定'!$X$4:$AI$525,12,FALSE),"")</f>
        <v/>
      </c>
      <c r="GD17" s="33" t="str">
        <f t="shared" si="120"/>
        <v/>
      </c>
      <c r="GE17" s="96" t="str">
        <f>IFERROR(VLOOKUP(($EF17&amp;"・"&amp;GD$8&amp;"・"&amp;GD$7&amp;"・"&amp;$EG17),'(参考)本年作業予定'!$X$4:$AI$525,12,FALSE),"")</f>
        <v/>
      </c>
      <c r="GF17" s="33" t="str">
        <f t="shared" si="121"/>
        <v/>
      </c>
      <c r="GG17" s="96" t="str">
        <f>IFERROR(VLOOKUP(($EF17&amp;"・"&amp;GF$8&amp;"・"&amp;GF$7&amp;"・"&amp;$EG17),'(参考)本年作業予定'!$X$4:$AI$525,12,FALSE),"")</f>
        <v/>
      </c>
      <c r="GH17" s="33" t="str">
        <f t="shared" si="122"/>
        <v/>
      </c>
      <c r="GI17" s="96" t="str">
        <f>IFERROR(VLOOKUP(($EF17&amp;"・"&amp;GH$8&amp;"・"&amp;GH$7&amp;"・"&amp;$EG17),'(参考)本年作業予定'!$X$4:$AI$525,12,FALSE),"")</f>
        <v/>
      </c>
      <c r="GJ17" s="33" t="str">
        <f t="shared" si="123"/>
        <v/>
      </c>
      <c r="GK17" s="96" t="str">
        <f>IFERROR(VLOOKUP(($EF17&amp;"・"&amp;GJ$8&amp;"・"&amp;GJ$7&amp;"・"&amp;$EG17),'(参考)本年作業予定'!$X$4:$AI$525,12,FALSE),"")</f>
        <v/>
      </c>
      <c r="GM17" s="72" t="str">
        <f t="shared" si="97"/>
        <v/>
      </c>
      <c r="GN17" s="74">
        <f>IFERROR(VLOOKUP(($EF17&amp;"・"&amp;GM$8&amp;"・"&amp;GM$7&amp;"・"&amp;$EG17),'(参考)本年作業予定'!$X$4:$AI$525,11,FALSE)/100,0)</f>
        <v>0</v>
      </c>
      <c r="GO17" s="72" t="str">
        <f t="shared" si="98"/>
        <v/>
      </c>
      <c r="GP17" s="74">
        <f>IFERROR(VLOOKUP(($EF17&amp;"・"&amp;GO$8&amp;"・"&amp;GO$7&amp;"・"&amp;$EG17),'(参考)本年作業予定'!$X$4:$AI$525,11,FALSE)/100,0)</f>
        <v>0</v>
      </c>
      <c r="GQ17" s="72" t="str">
        <f t="shared" si="99"/>
        <v/>
      </c>
      <c r="GR17" s="74">
        <f>IFERROR(VLOOKUP(($EF17&amp;"・"&amp;GQ$8&amp;"・"&amp;GQ$7&amp;"・"&amp;$EG17),'(参考)本年作業予定'!$X$4:$AI$525,11,FALSE)/100,0)</f>
        <v>0</v>
      </c>
      <c r="GS17" s="72" t="str">
        <f t="shared" si="100"/>
        <v/>
      </c>
      <c r="GT17" s="74">
        <f>IFERROR(VLOOKUP(($EF17&amp;"・"&amp;GS$8&amp;"・"&amp;GS$7&amp;"・"&amp;$EG17),'(参考)本年作業予定'!$X$4:$AI$525,11,FALSE)/100,0)</f>
        <v>0</v>
      </c>
      <c r="GU17" s="72" t="str">
        <f t="shared" si="101"/>
        <v/>
      </c>
      <c r="GV17" s="74">
        <f>IFERROR(VLOOKUP(($EF17&amp;"・"&amp;GU$8&amp;"・"&amp;GU$7&amp;"・"&amp;$EG17),'(参考)本年作業予定'!$X$4:$AI$525,11,FALSE)/100,0)</f>
        <v>0</v>
      </c>
      <c r="GW17" s="72" t="str">
        <f t="shared" si="102"/>
        <v/>
      </c>
      <c r="GX17" s="74">
        <f>IFERROR(VLOOKUP(($EF17&amp;"・"&amp;GW$8&amp;"・"&amp;GW$7&amp;"・"&amp;$EG17),'(参考)本年作業予定'!$X$4:$AI$525,11,FALSE)/100,0)</f>
        <v>0</v>
      </c>
      <c r="GY17" s="72" t="str">
        <f t="shared" si="103"/>
        <v/>
      </c>
      <c r="GZ17" s="74">
        <f>IFERROR(VLOOKUP(($EF17&amp;"・"&amp;GY$8&amp;"・"&amp;GY$7&amp;"・"&amp;$EG17),'(参考)本年作業予定'!$X$4:$AI$525,11,FALSE)/100,0)</f>
        <v>0</v>
      </c>
      <c r="HA17" s="72" t="str">
        <f t="shared" si="104"/>
        <v/>
      </c>
      <c r="HB17" s="74">
        <f>IFERROR(VLOOKUP(($EF17&amp;"・"&amp;HA$8&amp;"・"&amp;HA$7&amp;"・"&amp;$EG17),'(参考)本年作業予定'!$X$4:$AI$525,11,FALSE)/100,0)</f>
        <v>0</v>
      </c>
      <c r="HC17" s="72" t="str">
        <f t="shared" si="105"/>
        <v/>
      </c>
      <c r="HD17" s="74">
        <f>IFERROR(VLOOKUP(($EF17&amp;"・"&amp;HC$8&amp;"・"&amp;HC$7&amp;"・"&amp;$EG17),'(参考)本年作業予定'!$X$4:$AI$525,11,FALSE)/100,0)</f>
        <v>0</v>
      </c>
      <c r="HE17" s="72" t="str">
        <f t="shared" si="106"/>
        <v/>
      </c>
      <c r="HF17" s="74">
        <f>IFERROR(VLOOKUP(($EF17&amp;"・"&amp;HE$8&amp;"・"&amp;HE$7&amp;"・"&amp;$EG17),'(参考)本年作業予定'!$X$4:$AI$525,11,FALSE)/100,0)</f>
        <v>0</v>
      </c>
      <c r="HG17" s="72" t="str">
        <f t="shared" si="107"/>
        <v/>
      </c>
      <c r="HH17" s="74">
        <f>IFERROR(VLOOKUP(($EF17&amp;"・"&amp;HG$8&amp;"・"&amp;HG$7&amp;"・"&amp;$EG17),'(参考)本年作業予定'!$X$4:$AI$525,11,FALSE)/100,0)</f>
        <v>0</v>
      </c>
      <c r="HI17" s="72" t="str">
        <f t="shared" si="108"/>
        <v/>
      </c>
      <c r="HJ17" s="74">
        <f>IFERROR(VLOOKUP(($EF17&amp;"・"&amp;HI$8&amp;"・"&amp;HI$7&amp;"・"&amp;$EG17),'(参考)本年作業予定'!$X$4:$AI$525,11,FALSE)/100,0)</f>
        <v>0</v>
      </c>
    </row>
    <row r="18" spans="1:218" ht="21.75" customHeight="1" x14ac:dyDescent="0.15">
      <c r="A18" s="544"/>
      <c r="B18" s="486" t="str">
        <f>IF(②元データ!$B$17="","",②元データ!$B$17)</f>
        <v>キャベツ・冬どり錦秋</v>
      </c>
      <c r="C18" s="324" t="str">
        <f>IF(EF18="","",IF((GN18+GP18+GR18+GT18+GV18+GX18+GZ18+HB18+HD18+HF18+HH18+HJ18)=0,"",(GN18+GP18+GR18+GT18+GV18+GX18+GZ18+HB18+HD18+HF18+HH18+HJ18)))</f>
        <v/>
      </c>
      <c r="D18" s="331" t="str">
        <f t="shared" ref="D18:AI18" si="127">IF(D$5=$FG18,$FG$9,IF(D$5=$FH18,$FH$9,IF(D$5=$FI18,$FI$9,IF(D$5=$FJ18,$FJ$9,IF(D$5=$FK18,$FK$9,IF(D$5=$FL18,$FL$9,IF(D$5=$FN18,$FO18,IF(D$5=$FP18,$FQ18,IF(D$5=$FR18,$FS18,IF(D$5=$FT18,$FU18,IF(D$5=$FV18,$FW18,IF(D$5=$FX18,$FY18,IF(D$5=$FZ18,$GA18,IF(D$5=$GB18,$GC18,IF(D$5=$GD18,$GE18,IF(D$5=$GF18,$GG18,IF(D$5=$GH18,$GI18,IF(D$5=$GJ18,$GK18,""))))))))))))))))))</f>
        <v/>
      </c>
      <c r="E18" s="332" t="str">
        <f t="shared" si="127"/>
        <v/>
      </c>
      <c r="F18" s="332" t="str">
        <f t="shared" si="127"/>
        <v/>
      </c>
      <c r="G18" s="332" t="str">
        <f t="shared" si="127"/>
        <v/>
      </c>
      <c r="H18" s="332" t="str">
        <f t="shared" si="127"/>
        <v/>
      </c>
      <c r="I18" s="332" t="str">
        <f t="shared" si="127"/>
        <v/>
      </c>
      <c r="J18" s="332" t="str">
        <f t="shared" si="127"/>
        <v/>
      </c>
      <c r="K18" s="332" t="str">
        <f t="shared" si="127"/>
        <v/>
      </c>
      <c r="L18" s="332" t="str">
        <f t="shared" si="127"/>
        <v/>
      </c>
      <c r="M18" s="332" t="str">
        <f t="shared" si="127"/>
        <v/>
      </c>
      <c r="N18" s="332" t="str">
        <f t="shared" si="127"/>
        <v/>
      </c>
      <c r="O18" s="332" t="str">
        <f t="shared" si="127"/>
        <v/>
      </c>
      <c r="P18" s="332" t="str">
        <f t="shared" si="127"/>
        <v/>
      </c>
      <c r="Q18" s="332" t="str">
        <f t="shared" si="127"/>
        <v/>
      </c>
      <c r="R18" s="332" t="str">
        <f t="shared" si="127"/>
        <v/>
      </c>
      <c r="S18" s="332" t="str">
        <f t="shared" si="127"/>
        <v/>
      </c>
      <c r="T18" s="332" t="str">
        <f t="shared" si="127"/>
        <v/>
      </c>
      <c r="U18" s="332" t="str">
        <f t="shared" si="127"/>
        <v/>
      </c>
      <c r="V18" s="332" t="str">
        <f t="shared" si="127"/>
        <v/>
      </c>
      <c r="W18" s="332" t="str">
        <f t="shared" si="127"/>
        <v/>
      </c>
      <c r="X18" s="332" t="str">
        <f t="shared" si="127"/>
        <v/>
      </c>
      <c r="Y18" s="332" t="str">
        <f t="shared" si="127"/>
        <v/>
      </c>
      <c r="Z18" s="332" t="str">
        <f t="shared" si="127"/>
        <v/>
      </c>
      <c r="AA18" s="332" t="str">
        <f t="shared" si="127"/>
        <v/>
      </c>
      <c r="AB18" s="332" t="str">
        <f t="shared" si="127"/>
        <v/>
      </c>
      <c r="AC18" s="332" t="str">
        <f t="shared" si="127"/>
        <v/>
      </c>
      <c r="AD18" s="332" t="str">
        <f t="shared" si="127"/>
        <v/>
      </c>
      <c r="AE18" s="332" t="str">
        <f t="shared" si="127"/>
        <v/>
      </c>
      <c r="AF18" s="332" t="str">
        <f t="shared" si="127"/>
        <v/>
      </c>
      <c r="AG18" s="332" t="str">
        <f t="shared" si="127"/>
        <v/>
      </c>
      <c r="AH18" s="332" t="str">
        <f t="shared" si="127"/>
        <v/>
      </c>
      <c r="AI18" s="331" t="str">
        <f t="shared" si="127"/>
        <v/>
      </c>
      <c r="AJ18" s="332" t="str">
        <f t="shared" ref="AJ18:BQ18" si="128">IF(AJ$5=$FG18,$FG$9,IF(AJ$5=$FH18,$FH$9,IF(AJ$5=$FI18,$FI$9,IF(AJ$5=$FJ18,$FJ$9,IF(AJ$5=$FK18,$FK$9,IF(AJ$5=$FL18,$FL$9,IF(AJ$5=$FN18,$FO18,IF(AJ$5=$FP18,$FQ18,IF(AJ$5=$FR18,$FS18,IF(AJ$5=$FT18,$FU18,IF(AJ$5=$FV18,$FW18,IF(AJ$5=$FX18,$FY18,IF(AJ$5=$FZ18,$GA18,IF(AJ$5=$GB18,$GC18,IF(AJ$5=$GD18,$GE18,IF(AJ$5=$GF18,$GG18,IF(AJ$5=$GH18,$GI18,IF(AJ$5=$GJ18,$GK18,""))))))))))))))))))</f>
        <v/>
      </c>
      <c r="AK18" s="332" t="str">
        <f t="shared" si="128"/>
        <v/>
      </c>
      <c r="AL18" s="332" t="str">
        <f t="shared" si="128"/>
        <v/>
      </c>
      <c r="AM18" s="332" t="str">
        <f t="shared" si="128"/>
        <v/>
      </c>
      <c r="AN18" s="332" t="str">
        <f t="shared" si="128"/>
        <v/>
      </c>
      <c r="AO18" s="332" t="str">
        <f t="shared" si="128"/>
        <v/>
      </c>
      <c r="AP18" s="332" t="str">
        <f t="shared" si="128"/>
        <v/>
      </c>
      <c r="AQ18" s="332" t="str">
        <f t="shared" si="128"/>
        <v/>
      </c>
      <c r="AR18" s="332" t="str">
        <f t="shared" si="128"/>
        <v/>
      </c>
      <c r="AS18" s="332" t="str">
        <f t="shared" si="128"/>
        <v/>
      </c>
      <c r="AT18" s="332" t="str">
        <f t="shared" si="128"/>
        <v/>
      </c>
      <c r="AU18" s="332" t="str">
        <f t="shared" si="128"/>
        <v/>
      </c>
      <c r="AV18" s="332" t="str">
        <f t="shared" si="128"/>
        <v/>
      </c>
      <c r="AW18" s="332" t="str">
        <f t="shared" si="128"/>
        <v/>
      </c>
      <c r="AX18" s="332" t="str">
        <f t="shared" si="128"/>
        <v/>
      </c>
      <c r="AY18" s="332" t="str">
        <f t="shared" si="128"/>
        <v/>
      </c>
      <c r="AZ18" s="332" t="str">
        <f t="shared" si="128"/>
        <v/>
      </c>
      <c r="BA18" s="332" t="str">
        <f t="shared" si="128"/>
        <v/>
      </c>
      <c r="BB18" s="332" t="str">
        <f t="shared" si="128"/>
        <v/>
      </c>
      <c r="BC18" s="332" t="str">
        <f t="shared" si="128"/>
        <v/>
      </c>
      <c r="BD18" s="332" t="str">
        <f t="shared" si="128"/>
        <v/>
      </c>
      <c r="BE18" s="332" t="str">
        <f t="shared" si="128"/>
        <v/>
      </c>
      <c r="BF18" s="332" t="str">
        <f t="shared" si="128"/>
        <v/>
      </c>
      <c r="BG18" s="332" t="str">
        <f t="shared" si="128"/>
        <v/>
      </c>
      <c r="BH18" s="332" t="str">
        <f t="shared" si="128"/>
        <v/>
      </c>
      <c r="BI18" s="332" t="str">
        <f t="shared" si="128"/>
        <v/>
      </c>
      <c r="BJ18" s="332" t="str">
        <f t="shared" si="128"/>
        <v/>
      </c>
      <c r="BK18" s="332" t="str">
        <f t="shared" si="128"/>
        <v/>
      </c>
      <c r="BL18" s="332" t="str">
        <f t="shared" si="128"/>
        <v/>
      </c>
      <c r="BM18" s="333" t="str">
        <f t="shared" si="128"/>
        <v/>
      </c>
      <c r="BN18" s="331" t="str">
        <f t="shared" si="128"/>
        <v/>
      </c>
      <c r="BO18" s="332" t="str">
        <f t="shared" si="128"/>
        <v/>
      </c>
      <c r="BP18" s="332" t="str">
        <f t="shared" si="128"/>
        <v/>
      </c>
      <c r="BQ18" s="332" t="str">
        <f t="shared" si="128"/>
        <v/>
      </c>
      <c r="BR18" s="332" t="str">
        <f t="shared" ref="BR18:DW18" si="129">IF(BR$5=$FG18,$FG$9,IF(BR$5=$FH18,$FH$9,IF(BR$5=$FI18,$FI$9,IF(BR$5=$FJ18,$FJ$9,IF(BR$5=$FK18,$FK$9,IF(BR$5=$FL18,$FL$9,IF(BR$5=$FN18,$FO18,IF(BR$5=$FP18,$FQ18,IF(BR$5=$FR18,$FS18,IF(BR$5=$FT18,$FU18,IF(BR$5=$FV18,$FW18,IF(BR$5=$FX18,$FY18,IF(BR$5=$FZ18,$GA18,IF(BR$5=$GB18,$GC18,IF(BR$5=$GD18,$GE18,IF(BR$5=$GF18,$GG18,IF(BR$5=$GH18,$GI18,IF(BR$5=$GJ18,$GK18,""))))))))))))))))))</f>
        <v/>
      </c>
      <c r="BS18" s="332" t="str">
        <f t="shared" si="129"/>
        <v/>
      </c>
      <c r="BT18" s="332" t="str">
        <f t="shared" si="129"/>
        <v/>
      </c>
      <c r="BU18" s="332" t="str">
        <f t="shared" si="129"/>
        <v/>
      </c>
      <c r="BV18" s="332" t="str">
        <f t="shared" si="129"/>
        <v/>
      </c>
      <c r="BW18" s="332" t="str">
        <f t="shared" si="129"/>
        <v/>
      </c>
      <c r="BX18" s="332" t="str">
        <f t="shared" si="129"/>
        <v/>
      </c>
      <c r="BY18" s="332" t="str">
        <f t="shared" si="129"/>
        <v/>
      </c>
      <c r="BZ18" s="332" t="str">
        <f t="shared" si="129"/>
        <v/>
      </c>
      <c r="CA18" s="332" t="str">
        <f t="shared" si="129"/>
        <v/>
      </c>
      <c r="CB18" s="332" t="str">
        <f t="shared" si="129"/>
        <v/>
      </c>
      <c r="CC18" s="332" t="str">
        <f t="shared" si="129"/>
        <v/>
      </c>
      <c r="CD18" s="332" t="str">
        <f t="shared" si="129"/>
        <v/>
      </c>
      <c r="CE18" s="332" t="str">
        <f t="shared" si="129"/>
        <v/>
      </c>
      <c r="CF18" s="332" t="str">
        <f t="shared" si="129"/>
        <v/>
      </c>
      <c r="CG18" s="332" t="str">
        <f t="shared" si="129"/>
        <v/>
      </c>
      <c r="CH18" s="332" t="str">
        <f t="shared" si="129"/>
        <v/>
      </c>
      <c r="CI18" s="332" t="str">
        <f t="shared" si="129"/>
        <v/>
      </c>
      <c r="CJ18" s="332" t="str">
        <f t="shared" si="129"/>
        <v/>
      </c>
      <c r="CK18" s="332" t="str">
        <f t="shared" si="129"/>
        <v/>
      </c>
      <c r="CL18" s="332" t="str">
        <f t="shared" si="129"/>
        <v/>
      </c>
      <c r="CM18" s="332" t="str">
        <f t="shared" si="129"/>
        <v/>
      </c>
      <c r="CN18" s="332" t="str">
        <f t="shared" si="129"/>
        <v/>
      </c>
      <c r="CO18" s="332" t="str">
        <f t="shared" si="129"/>
        <v/>
      </c>
      <c r="CP18" s="332" t="str">
        <f t="shared" si="129"/>
        <v/>
      </c>
      <c r="CQ18" s="334" t="str">
        <f t="shared" si="129"/>
        <v/>
      </c>
      <c r="CR18" s="335" t="str">
        <f t="shared" si="129"/>
        <v/>
      </c>
      <c r="CS18" s="336" t="str">
        <f t="shared" si="129"/>
        <v/>
      </c>
      <c r="CT18" s="332" t="str">
        <f t="shared" si="129"/>
        <v/>
      </c>
      <c r="CU18" s="332" t="str">
        <f t="shared" si="129"/>
        <v/>
      </c>
      <c r="CV18" s="332" t="str">
        <f t="shared" si="129"/>
        <v/>
      </c>
      <c r="CW18" s="332" t="str">
        <f t="shared" si="129"/>
        <v/>
      </c>
      <c r="CX18" s="332" t="str">
        <f t="shared" si="129"/>
        <v/>
      </c>
      <c r="CY18" s="332" t="str">
        <f t="shared" si="129"/>
        <v/>
      </c>
      <c r="CZ18" s="332" t="str">
        <f t="shared" si="129"/>
        <v/>
      </c>
      <c r="DA18" s="332" t="str">
        <f t="shared" si="129"/>
        <v/>
      </c>
      <c r="DB18" s="332" t="str">
        <f t="shared" si="129"/>
        <v/>
      </c>
      <c r="DC18" s="332" t="str">
        <f t="shared" si="129"/>
        <v/>
      </c>
      <c r="DD18" s="332" t="str">
        <f t="shared" si="129"/>
        <v/>
      </c>
      <c r="DE18" s="332" t="str">
        <f t="shared" si="129"/>
        <v/>
      </c>
      <c r="DF18" s="332" t="str">
        <f t="shared" si="129"/>
        <v/>
      </c>
      <c r="DG18" s="332" t="str">
        <f t="shared" si="129"/>
        <v/>
      </c>
      <c r="DH18" s="332" t="str">
        <f t="shared" si="129"/>
        <v/>
      </c>
      <c r="DI18" s="332" t="str">
        <f t="shared" si="129"/>
        <v/>
      </c>
      <c r="DJ18" s="332" t="str">
        <f t="shared" si="129"/>
        <v/>
      </c>
      <c r="DK18" s="332" t="str">
        <f t="shared" si="129"/>
        <v/>
      </c>
      <c r="DL18" s="332" t="str">
        <f t="shared" si="129"/>
        <v/>
      </c>
      <c r="DM18" s="332" t="str">
        <f t="shared" si="129"/>
        <v/>
      </c>
      <c r="DN18" s="332" t="str">
        <f t="shared" si="129"/>
        <v/>
      </c>
      <c r="DO18" s="332" t="str">
        <f t="shared" si="129"/>
        <v/>
      </c>
      <c r="DP18" s="332" t="str">
        <f t="shared" si="129"/>
        <v/>
      </c>
      <c r="DQ18" s="332" t="str">
        <f t="shared" si="129"/>
        <v/>
      </c>
      <c r="DR18" s="332" t="str">
        <f t="shared" si="129"/>
        <v/>
      </c>
      <c r="DS18" s="332" t="str">
        <f t="shared" si="129"/>
        <v/>
      </c>
      <c r="DT18" s="332" t="str">
        <f t="shared" si="129"/>
        <v/>
      </c>
      <c r="DU18" s="334" t="str">
        <f t="shared" si="129"/>
        <v/>
      </c>
      <c r="DV18" s="390" t="str">
        <f t="shared" si="129"/>
        <v/>
      </c>
      <c r="DW18" s="335" t="str">
        <f t="shared" si="129"/>
        <v/>
      </c>
      <c r="EE18" s="12"/>
      <c r="EF18" s="13" t="str">
        <f>IF(EF20="","",EF20&amp;2)</f>
        <v>キャベツ・冬どり錦秋2</v>
      </c>
      <c r="EG18" s="13" t="str">
        <f>②元データ!$G$7</f>
        <v>露地野菜Ａ</v>
      </c>
      <c r="EH18" s="32" t="str">
        <f>IFERROR(VLOOKUP(($EF18&amp;"・"&amp;EH$8&amp;"・"&amp;EH$7&amp;"・"&amp;$EG18),'(参考)本年作業予定'!$X$4:$AI$525,8,FALSE),"")</f>
        <v/>
      </c>
      <c r="EI18" s="32" t="str">
        <f>IFERROR(VLOOKUP(($EF18&amp;"・"&amp;EH$8&amp;"・"&amp;EH$7&amp;"・"&amp;$EG18),'(参考)本年作業予定'!$X$4:$AI$525,10,FALSE),"")</f>
        <v/>
      </c>
      <c r="EJ18" s="32" t="str">
        <f>IFERROR(VLOOKUP(($EF18&amp;"・"&amp;EJ$8&amp;"・"&amp;EJ$7&amp;"・"&amp;$EG18),'(参考)本年作業予定'!$X$4:$AI$525,8,FALSE),"")</f>
        <v/>
      </c>
      <c r="EK18" s="32" t="str">
        <f>IFERROR(VLOOKUP(($EF18&amp;"・"&amp;EJ$8&amp;"・"&amp;EJ$7&amp;"・"&amp;$EG18),'(参考)本年作業予定'!$X$4:$AI$525,10,FALSE),"")</f>
        <v/>
      </c>
      <c r="EL18" s="32" t="str">
        <f>IFERROR(VLOOKUP(($EF18&amp;"・"&amp;EL$8&amp;"・"&amp;EL$7&amp;"・"&amp;$EG18),'(参考)本年作業予定'!$X$4:$AI$525,8,FALSE),"")</f>
        <v/>
      </c>
      <c r="EM18" s="32" t="str">
        <f>IFERROR(VLOOKUP(($EF18&amp;"・"&amp;EL$8&amp;"・"&amp;EL$7&amp;"・"&amp;$EG18),'(参考)本年作業予定'!$X$4:$AI$525,10,FALSE),"")</f>
        <v/>
      </c>
      <c r="EN18" s="32" t="str">
        <f>IFERROR(VLOOKUP(($EF18&amp;"・"&amp;EN$8&amp;"・"&amp;EN$7&amp;"・"&amp;$EG18),'(参考)本年作業予定'!$X$4:$AI$525,8,FALSE),"")</f>
        <v/>
      </c>
      <c r="EO18" s="32" t="str">
        <f>IFERROR(VLOOKUP(($EF18&amp;"・"&amp;EN$8&amp;"・"&amp;EN$7&amp;"・"&amp;$EG18),'(参考)本年作業予定'!$X$4:$AI$525,10,FALSE),"")</f>
        <v/>
      </c>
      <c r="EP18" s="32" t="str">
        <f>IFERROR(VLOOKUP(($EF18&amp;"・"&amp;EP$8&amp;"・"&amp;EP$7&amp;"・"&amp;$EG18),'(参考)本年作業予定'!$X$4:$AI$525,8,FALSE),"")</f>
        <v/>
      </c>
      <c r="EQ18" s="32" t="str">
        <f>IFERROR(VLOOKUP(($EF18&amp;"・"&amp;EP$8&amp;"・"&amp;EP$7&amp;"・"&amp;$EG18),'(参考)本年作業予定'!$X$4:$AI$525,10,FALSE),"")</f>
        <v/>
      </c>
      <c r="ER18" s="32" t="str">
        <f>IFERROR(VLOOKUP(($EF18&amp;"・"&amp;ER$8&amp;"・"&amp;ER$7&amp;"・"&amp;$EG18),'(参考)本年作業予定'!$X$4:$AI$525,8,FALSE),"")</f>
        <v/>
      </c>
      <c r="ES18" s="32" t="str">
        <f>IFERROR(VLOOKUP(($EF18&amp;"・"&amp;ER$8&amp;"・"&amp;ER$7&amp;"・"&amp;$EG18),'(参考)本年作業予定'!$X$4:$AI$525,10,FALSE),"")</f>
        <v/>
      </c>
      <c r="ET18" s="32" t="str">
        <f>IFERROR(VLOOKUP(($EF18&amp;"・"&amp;ET$8&amp;"・"&amp;ET$7&amp;"・"&amp;$EG18),'(参考)本年作業予定'!$X$4:$AI$525,8,FALSE),"")</f>
        <v/>
      </c>
      <c r="EU18" s="32" t="str">
        <f>IFERROR(VLOOKUP(($EF18&amp;"・"&amp;ET$8&amp;"・"&amp;ET$7&amp;"・"&amp;$EG18),'(参考)本年作業予定'!$X$4:$AI$525,10,FALSE),"")</f>
        <v/>
      </c>
      <c r="EV18" s="32" t="str">
        <f>IFERROR(VLOOKUP(($EF18&amp;"・"&amp;EV$8&amp;"・"&amp;EV$7&amp;"・"&amp;$EG18),'(参考)本年作業予定'!$X$4:$AI$525,8,FALSE),"")</f>
        <v/>
      </c>
      <c r="EW18" s="32" t="str">
        <f>IFERROR(VLOOKUP(($EF18&amp;"・"&amp;EV$8&amp;"・"&amp;EV$7&amp;"・"&amp;$EG18),'(参考)本年作業予定'!$X$4:$AI$525,10,FALSE),"")</f>
        <v/>
      </c>
      <c r="EX18" s="32" t="str">
        <f>IFERROR(VLOOKUP(($EF18&amp;"・"&amp;EX$8&amp;"・"&amp;EX$7&amp;"・"&amp;$EG18),'(参考)本年作業予定'!$X$4:$AI$525,8,FALSE),"")</f>
        <v/>
      </c>
      <c r="EY18" s="32" t="str">
        <f>IFERROR(VLOOKUP(($EF18&amp;"・"&amp;EX$8&amp;"・"&amp;EX$7&amp;"・"&amp;$EG18),'(参考)本年作業予定'!$X$4:$AI$525,10,FALSE),"")</f>
        <v/>
      </c>
      <c r="EZ18" s="32" t="str">
        <f>IFERROR(VLOOKUP(($EF18&amp;"・"&amp;EZ$8&amp;"・"&amp;EZ$7&amp;"・"&amp;$EG18),'(参考)本年作業予定'!$X$4:$AI$525,8,FALSE),"")</f>
        <v/>
      </c>
      <c r="FA18" s="32" t="str">
        <f>IFERROR(VLOOKUP(($EF18&amp;"・"&amp;EZ$8&amp;"・"&amp;EZ$7&amp;"・"&amp;$EG18),'(参考)本年作業予定'!$X$4:$AI$525,10,FALSE),"")</f>
        <v/>
      </c>
      <c r="FB18" s="32" t="str">
        <f>IFERROR(VLOOKUP(($EF18&amp;"・"&amp;FB$8&amp;"・"&amp;FB$7&amp;"・"&amp;$EG18),'(参考)本年作業予定'!$X$4:$AI$525,8,FALSE),"")</f>
        <v/>
      </c>
      <c r="FC18" s="32" t="str">
        <f>IFERROR(VLOOKUP(($EF18&amp;"・"&amp;FB$8&amp;"・"&amp;FB$7&amp;"・"&amp;$EG18),'(参考)本年作業予定'!$X$4:$AI$525,10,FALSE),"")</f>
        <v/>
      </c>
      <c r="FD18" s="32" t="str">
        <f>IFERROR(VLOOKUP(($EF18&amp;"・"&amp;FD$8&amp;"・"&amp;FD$7&amp;"・"&amp;$EG18),'(参考)本年作業予定'!$X$4:$AI$525,8,FALSE),"")</f>
        <v/>
      </c>
      <c r="FE18" s="32" t="str">
        <f>IFERROR(VLOOKUP(($EF18&amp;"・"&amp;FD$8&amp;"・"&amp;FD$7&amp;"・"&amp;$EG18),'(参考)本年作業予定'!$X$4:$AI$525,10,FALSE),"")</f>
        <v/>
      </c>
      <c r="FG18" s="32" t="str">
        <f>IFERROR(VLOOKUP(($EF18&amp;"・"&amp;FG$8&amp;"・"&amp;FG$7&amp;"・"&amp;$EG18),'(参考)本年作業予定'!$X$4:$AI$198,4,FALSE),"")</f>
        <v/>
      </c>
      <c r="FH18" s="32" t="str">
        <f>IFERROR(VLOOKUP(($EF18&amp;"・"&amp;FH$8&amp;"・"&amp;FH$7&amp;"・"&amp;$EG18),'(参考)本年作業予定'!$X$4:$AI$198,4,FALSE),"")</f>
        <v/>
      </c>
      <c r="FI18" s="32" t="str">
        <f>IFERROR(VLOOKUP(($EF18&amp;"・"&amp;FI$8&amp;"・"&amp;FI$7&amp;"・"&amp;$EG18),'(参考)本年作業予定'!$X$4:$AI$198,4,FALSE),"")</f>
        <v/>
      </c>
      <c r="FJ18" s="32" t="str">
        <f>IFERROR(VLOOKUP(($EF18&amp;"・"&amp;FJ$8&amp;"・"&amp;FJ$7&amp;"・"&amp;$EG18),'(参考)本年作業予定'!$X$4:$AI$198,4,FALSE),"")</f>
        <v/>
      </c>
      <c r="FK18" s="32" t="str">
        <f>IFERROR(VLOOKUP(($EF18&amp;"・"&amp;FK$8&amp;"・"&amp;FK$7&amp;"・"&amp;$EG18),'(参考)本年作業予定'!$X$4:$AI$198,4,FALSE),"")</f>
        <v/>
      </c>
      <c r="FL18" s="32" t="str">
        <f>IFERROR(VLOOKUP(($EF18&amp;"・"&amp;FL$8&amp;"・"&amp;FL$7&amp;"・"&amp;$EG18),'(参考)本年作業予定'!$X$4:$AI$198,4,FALSE),"")</f>
        <v/>
      </c>
      <c r="FN18" s="33" t="str">
        <f t="shared" si="112"/>
        <v/>
      </c>
      <c r="FO18" s="96" t="str">
        <f>IFERROR(VLOOKUP(($EF18&amp;"・"&amp;FN$8&amp;"・"&amp;FN$7&amp;"・"&amp;$EG18),'(参考)本年作業予定'!$X$4:$AI$525,12,FALSE),"")</f>
        <v/>
      </c>
      <c r="FP18" s="33" t="str">
        <f t="shared" si="113"/>
        <v/>
      </c>
      <c r="FQ18" s="96" t="str">
        <f>IFERROR(VLOOKUP(($EF18&amp;"・"&amp;FP$8&amp;"・"&amp;FP$7&amp;"・"&amp;$EG18),'(参考)本年作業予定'!$X$4:$AI$525,12,FALSE),"")</f>
        <v/>
      </c>
      <c r="FR18" s="33" t="str">
        <f t="shared" si="114"/>
        <v/>
      </c>
      <c r="FS18" s="96" t="str">
        <f>IFERROR(VLOOKUP(($EF18&amp;"・"&amp;FR$8&amp;"・"&amp;FR$7&amp;"・"&amp;$EG18),'(参考)本年作業予定'!$X$4:$AI$525,12,FALSE),"")</f>
        <v/>
      </c>
      <c r="FT18" s="33" t="str">
        <f t="shared" si="115"/>
        <v/>
      </c>
      <c r="FU18" s="96" t="str">
        <f>IFERROR(VLOOKUP(($EF18&amp;"・"&amp;FT$8&amp;"・"&amp;FT$7&amp;"・"&amp;$EG18),'(参考)本年作業予定'!$X$4:$AI$525,12,FALSE),"")</f>
        <v/>
      </c>
      <c r="FV18" s="33" t="str">
        <f t="shared" si="116"/>
        <v/>
      </c>
      <c r="FW18" s="96" t="str">
        <f>IFERROR(VLOOKUP(($EF18&amp;"・"&amp;FV$8&amp;"・"&amp;FV$7&amp;"・"&amp;$EG18),'(参考)本年作業予定'!$X$4:$AI$525,12,FALSE),"")</f>
        <v/>
      </c>
      <c r="FX18" s="33" t="str">
        <f t="shared" si="117"/>
        <v/>
      </c>
      <c r="FY18" s="96" t="str">
        <f>IFERROR(VLOOKUP(($EF18&amp;"・"&amp;FX$8&amp;"・"&amp;FX$7&amp;"・"&amp;$EG18),'(参考)本年作業予定'!$X$4:$AI$525,12,FALSE),"")</f>
        <v/>
      </c>
      <c r="FZ18" s="33" t="str">
        <f t="shared" si="118"/>
        <v/>
      </c>
      <c r="GA18" s="96" t="str">
        <f>IFERROR(VLOOKUP(($EF18&amp;"・"&amp;FZ$8&amp;"・"&amp;FZ$7&amp;"・"&amp;$EG18),'(参考)本年作業予定'!$X$4:$AI$525,12,FALSE),"")</f>
        <v/>
      </c>
      <c r="GB18" s="33" t="str">
        <f t="shared" si="119"/>
        <v/>
      </c>
      <c r="GC18" s="96" t="str">
        <f>IFERROR(VLOOKUP(($EF18&amp;"・"&amp;GB$8&amp;"・"&amp;GB$7&amp;"・"&amp;$EG18),'(参考)本年作業予定'!$X$4:$AI$525,12,FALSE),"")</f>
        <v/>
      </c>
      <c r="GD18" s="33" t="str">
        <f t="shared" si="120"/>
        <v/>
      </c>
      <c r="GE18" s="96" t="str">
        <f>IFERROR(VLOOKUP(($EF18&amp;"・"&amp;GD$8&amp;"・"&amp;GD$7&amp;"・"&amp;$EG18),'(参考)本年作業予定'!$X$4:$AI$525,12,FALSE),"")</f>
        <v/>
      </c>
      <c r="GF18" s="33" t="str">
        <f t="shared" si="121"/>
        <v/>
      </c>
      <c r="GG18" s="96" t="str">
        <f>IFERROR(VLOOKUP(($EF18&amp;"・"&amp;GF$8&amp;"・"&amp;GF$7&amp;"・"&amp;$EG18),'(参考)本年作業予定'!$X$4:$AI$525,12,FALSE),"")</f>
        <v/>
      </c>
      <c r="GH18" s="33" t="str">
        <f t="shared" si="122"/>
        <v/>
      </c>
      <c r="GI18" s="96" t="str">
        <f>IFERROR(VLOOKUP(($EF18&amp;"・"&amp;GH$8&amp;"・"&amp;GH$7&amp;"・"&amp;$EG18),'(参考)本年作業予定'!$X$4:$AI$525,12,FALSE),"")</f>
        <v/>
      </c>
      <c r="GJ18" s="33" t="str">
        <f t="shared" si="123"/>
        <v/>
      </c>
      <c r="GK18" s="96" t="str">
        <f>IFERROR(VLOOKUP(($EF18&amp;"・"&amp;GJ$8&amp;"・"&amp;GJ$7&amp;"・"&amp;$EG18),'(参考)本年作業予定'!$X$4:$AI$525,12,FALSE),"")</f>
        <v/>
      </c>
      <c r="GM18" s="72" t="str">
        <f t="shared" si="97"/>
        <v/>
      </c>
      <c r="GN18" s="74">
        <f>IFERROR(VLOOKUP(($EF18&amp;"・"&amp;GM$8&amp;"・"&amp;GM$7&amp;"・"&amp;$EG18),'(参考)本年作業予定'!$X$4:$AI$525,11,FALSE)/100,0)</f>
        <v>0</v>
      </c>
      <c r="GO18" s="72" t="str">
        <f t="shared" si="98"/>
        <v/>
      </c>
      <c r="GP18" s="74">
        <f>IFERROR(VLOOKUP(($EF18&amp;"・"&amp;GO$8&amp;"・"&amp;GO$7&amp;"・"&amp;$EG18),'(参考)本年作業予定'!$X$4:$AI$525,11,FALSE)/100,0)</f>
        <v>0</v>
      </c>
      <c r="GQ18" s="72" t="str">
        <f t="shared" si="99"/>
        <v/>
      </c>
      <c r="GR18" s="74">
        <f>IFERROR(VLOOKUP(($EF18&amp;"・"&amp;GQ$8&amp;"・"&amp;GQ$7&amp;"・"&amp;$EG18),'(参考)本年作業予定'!$X$4:$AI$525,11,FALSE)/100,0)</f>
        <v>0</v>
      </c>
      <c r="GS18" s="72" t="str">
        <f t="shared" si="100"/>
        <v/>
      </c>
      <c r="GT18" s="74">
        <f>IFERROR(VLOOKUP(($EF18&amp;"・"&amp;GS$8&amp;"・"&amp;GS$7&amp;"・"&amp;$EG18),'(参考)本年作業予定'!$X$4:$AI$525,11,FALSE)/100,0)</f>
        <v>0</v>
      </c>
      <c r="GU18" s="72" t="str">
        <f t="shared" si="101"/>
        <v/>
      </c>
      <c r="GV18" s="74">
        <f>IFERROR(VLOOKUP(($EF18&amp;"・"&amp;GU$8&amp;"・"&amp;GU$7&amp;"・"&amp;$EG18),'(参考)本年作業予定'!$X$4:$AI$525,11,FALSE)/100,0)</f>
        <v>0</v>
      </c>
      <c r="GW18" s="72" t="str">
        <f t="shared" si="102"/>
        <v/>
      </c>
      <c r="GX18" s="74">
        <f>IFERROR(VLOOKUP(($EF18&amp;"・"&amp;GW$8&amp;"・"&amp;GW$7&amp;"・"&amp;$EG18),'(参考)本年作業予定'!$X$4:$AI$525,11,FALSE)/100,0)</f>
        <v>0</v>
      </c>
      <c r="GY18" s="72" t="str">
        <f t="shared" si="103"/>
        <v/>
      </c>
      <c r="GZ18" s="74">
        <f>IFERROR(VLOOKUP(($EF18&amp;"・"&amp;GY$8&amp;"・"&amp;GY$7&amp;"・"&amp;$EG18),'(参考)本年作業予定'!$X$4:$AI$525,11,FALSE)/100,0)</f>
        <v>0</v>
      </c>
      <c r="HA18" s="72" t="str">
        <f t="shared" si="104"/>
        <v/>
      </c>
      <c r="HB18" s="74">
        <f>IFERROR(VLOOKUP(($EF18&amp;"・"&amp;HA$8&amp;"・"&amp;HA$7&amp;"・"&amp;$EG18),'(参考)本年作業予定'!$X$4:$AI$525,11,FALSE)/100,0)</f>
        <v>0</v>
      </c>
      <c r="HC18" s="72" t="str">
        <f t="shared" si="105"/>
        <v/>
      </c>
      <c r="HD18" s="74">
        <f>IFERROR(VLOOKUP(($EF18&amp;"・"&amp;HC$8&amp;"・"&amp;HC$7&amp;"・"&amp;$EG18),'(参考)本年作業予定'!$X$4:$AI$525,11,FALSE)/100,0)</f>
        <v>0</v>
      </c>
      <c r="HE18" s="72" t="str">
        <f t="shared" si="106"/>
        <v/>
      </c>
      <c r="HF18" s="74">
        <f>IFERROR(VLOOKUP(($EF18&amp;"・"&amp;HE$8&amp;"・"&amp;HE$7&amp;"・"&amp;$EG18),'(参考)本年作業予定'!$X$4:$AI$525,11,FALSE)/100,0)</f>
        <v>0</v>
      </c>
      <c r="HG18" s="72" t="str">
        <f t="shared" si="107"/>
        <v/>
      </c>
      <c r="HH18" s="74">
        <f>IFERROR(VLOOKUP(($EF18&amp;"・"&amp;HG$8&amp;"・"&amp;HG$7&amp;"・"&amp;$EG18),'(参考)本年作業予定'!$X$4:$AI$525,11,FALSE)/100,0)</f>
        <v>0</v>
      </c>
      <c r="HI18" s="72" t="str">
        <f t="shared" si="108"/>
        <v/>
      </c>
      <c r="HJ18" s="74">
        <f>IFERROR(VLOOKUP(($EF18&amp;"・"&amp;HI$8&amp;"・"&amp;HI$7&amp;"・"&amp;$EG18),'(参考)本年作業予定'!$X$4:$AI$525,11,FALSE)/100,0)</f>
        <v>0</v>
      </c>
    </row>
    <row r="19" spans="1:218" ht="11.25" customHeight="1" x14ac:dyDescent="0.15">
      <c r="A19" s="544"/>
      <c r="B19" s="487"/>
      <c r="C19" s="325" t="str">
        <f>IF(B19="","",GN19+GP19+GR19+GT19+GV19+GX19+GZ19+HB19+HD19)</f>
        <v/>
      </c>
      <c r="D19" s="337"/>
      <c r="E19" s="338"/>
      <c r="F19" s="338"/>
      <c r="G19" s="338"/>
      <c r="H19" s="338"/>
      <c r="I19" s="338"/>
      <c r="J19" s="338"/>
      <c r="K19" s="338"/>
      <c r="L19" s="338"/>
      <c r="M19" s="338"/>
      <c r="N19" s="338"/>
      <c r="O19" s="338"/>
      <c r="P19" s="338"/>
      <c r="Q19" s="338"/>
      <c r="R19" s="338"/>
      <c r="S19" s="338"/>
      <c r="T19" s="338"/>
      <c r="U19" s="338"/>
      <c r="V19" s="338"/>
      <c r="W19" s="338"/>
      <c r="X19" s="338"/>
      <c r="Y19" s="338"/>
      <c r="Z19" s="338"/>
      <c r="AA19" s="338"/>
      <c r="AB19" s="338"/>
      <c r="AC19" s="338"/>
      <c r="AD19" s="338"/>
      <c r="AE19" s="338"/>
      <c r="AF19" s="338"/>
      <c r="AG19" s="339"/>
      <c r="AH19" s="339"/>
      <c r="AI19" s="337"/>
      <c r="AJ19" s="338"/>
      <c r="AK19" s="338"/>
      <c r="AL19" s="338"/>
      <c r="AM19" s="338"/>
      <c r="AN19" s="338"/>
      <c r="AO19" s="338"/>
      <c r="AP19" s="338"/>
      <c r="AQ19" s="338"/>
      <c r="AR19" s="338"/>
      <c r="AS19" s="338"/>
      <c r="AT19" s="338"/>
      <c r="AU19" s="338"/>
      <c r="AV19" s="338"/>
      <c r="AW19" s="338"/>
      <c r="AX19" s="338"/>
      <c r="AY19" s="338"/>
      <c r="AZ19" s="338"/>
      <c r="BA19" s="338"/>
      <c r="BB19" s="338"/>
      <c r="BC19" s="338"/>
      <c r="BD19" s="338"/>
      <c r="BE19" s="338"/>
      <c r="BF19" s="338"/>
      <c r="BG19" s="338"/>
      <c r="BH19" s="338"/>
      <c r="BI19" s="338"/>
      <c r="BJ19" s="338"/>
      <c r="BK19" s="338"/>
      <c r="BL19" s="338"/>
      <c r="BM19" s="339"/>
      <c r="BN19" s="337"/>
      <c r="BO19" s="338"/>
      <c r="BP19" s="338"/>
      <c r="BQ19" s="338"/>
      <c r="BR19" s="338"/>
      <c r="BS19" s="338"/>
      <c r="BT19" s="338"/>
      <c r="BU19" s="338"/>
      <c r="BV19" s="338"/>
      <c r="BW19" s="338"/>
      <c r="BX19" s="338"/>
      <c r="BY19" s="338"/>
      <c r="BZ19" s="338"/>
      <c r="CA19" s="338"/>
      <c r="CB19" s="338"/>
      <c r="CC19" s="338"/>
      <c r="CD19" s="338"/>
      <c r="CE19" s="338"/>
      <c r="CF19" s="338"/>
      <c r="CG19" s="338"/>
      <c r="CH19" s="338"/>
      <c r="CI19" s="338"/>
      <c r="CJ19" s="338"/>
      <c r="CK19" s="338"/>
      <c r="CL19" s="338"/>
      <c r="CM19" s="338"/>
      <c r="CN19" s="338"/>
      <c r="CO19" s="338"/>
      <c r="CP19" s="338"/>
      <c r="CQ19" s="339"/>
      <c r="CR19" s="340"/>
      <c r="CS19" s="341"/>
      <c r="CT19" s="338"/>
      <c r="CU19" s="338"/>
      <c r="CV19" s="338"/>
      <c r="CW19" s="338"/>
      <c r="CX19" s="338"/>
      <c r="CY19" s="338"/>
      <c r="CZ19" s="338"/>
      <c r="DA19" s="338"/>
      <c r="DB19" s="338"/>
      <c r="DC19" s="338"/>
      <c r="DD19" s="338"/>
      <c r="DE19" s="338"/>
      <c r="DF19" s="338"/>
      <c r="DG19" s="338"/>
      <c r="DH19" s="338"/>
      <c r="DI19" s="338"/>
      <c r="DJ19" s="338"/>
      <c r="DK19" s="338"/>
      <c r="DL19" s="338"/>
      <c r="DM19" s="338"/>
      <c r="DN19" s="338"/>
      <c r="DO19" s="338"/>
      <c r="DP19" s="338"/>
      <c r="DQ19" s="338"/>
      <c r="DR19" s="338"/>
      <c r="DS19" s="338"/>
      <c r="DT19" s="338"/>
      <c r="DU19" s="339"/>
      <c r="DV19" s="391"/>
      <c r="DW19" s="340"/>
      <c r="EE19" s="12"/>
      <c r="EF19" s="13"/>
      <c r="EG19" s="13"/>
      <c r="EH19" s="32" t="str">
        <f>IFERROR(VLOOKUP(($EF19&amp;"・"&amp;EH$8&amp;"・"&amp;EH$7&amp;"・"&amp;$EG19),'(参考)本年作業予定'!$X$4:$AI$525,8,FALSE),"")</f>
        <v/>
      </c>
      <c r="EI19" s="32" t="str">
        <f>IFERROR(VLOOKUP(($EF19&amp;"・"&amp;EH$8&amp;"・"&amp;EH$7&amp;"・"&amp;$EG19),'(参考)本年作業予定'!$X$4:$AI$525,10,FALSE),"")</f>
        <v/>
      </c>
      <c r="EJ19" s="32" t="str">
        <f>IFERROR(VLOOKUP(($EF19&amp;"・"&amp;EJ$8&amp;"・"&amp;EJ$7&amp;"・"&amp;$EG19),'(参考)本年作業予定'!$X$4:$AI$525,8,FALSE),"")</f>
        <v/>
      </c>
      <c r="EK19" s="32" t="str">
        <f>IFERROR(VLOOKUP(($EF19&amp;"・"&amp;EJ$8&amp;"・"&amp;EJ$7&amp;"・"&amp;$EG19),'(参考)本年作業予定'!$X$4:$AI$525,10,FALSE),"")</f>
        <v/>
      </c>
      <c r="EL19" s="32" t="str">
        <f>IFERROR(VLOOKUP(($EF19&amp;"・"&amp;EL$8&amp;"・"&amp;EL$7&amp;"・"&amp;$EG19),'(参考)本年作業予定'!$X$4:$AI$525,8,FALSE),"")</f>
        <v/>
      </c>
      <c r="EM19" s="32" t="str">
        <f>IFERROR(VLOOKUP(($EF19&amp;"・"&amp;EL$8&amp;"・"&amp;EL$7&amp;"・"&amp;$EG19),'(参考)本年作業予定'!$X$4:$AI$525,10,FALSE),"")</f>
        <v/>
      </c>
      <c r="EN19" s="32" t="str">
        <f>IFERROR(VLOOKUP(($EF19&amp;"・"&amp;EN$8&amp;"・"&amp;EN$7&amp;"・"&amp;$EG19),'(参考)本年作業予定'!$X$4:$AI$525,8,FALSE),"")</f>
        <v/>
      </c>
      <c r="EO19" s="32" t="str">
        <f>IFERROR(VLOOKUP(($EF19&amp;"・"&amp;EN$8&amp;"・"&amp;EN$7&amp;"・"&amp;$EG19),'(参考)本年作業予定'!$X$4:$AI$525,10,FALSE),"")</f>
        <v/>
      </c>
      <c r="EP19" s="32" t="str">
        <f>IFERROR(VLOOKUP(($EF19&amp;"・"&amp;EP$8&amp;"・"&amp;EP$7&amp;"・"&amp;$EG19),'(参考)本年作業予定'!$X$4:$AI$525,8,FALSE),"")</f>
        <v/>
      </c>
      <c r="EQ19" s="32" t="str">
        <f>IFERROR(VLOOKUP(($EF19&amp;"・"&amp;EP$8&amp;"・"&amp;EP$7&amp;"・"&amp;$EG19),'(参考)本年作業予定'!$X$4:$AI$525,10,FALSE),"")</f>
        <v/>
      </c>
      <c r="ER19" s="32" t="str">
        <f>IFERROR(VLOOKUP(($EF19&amp;"・"&amp;ER$8&amp;"・"&amp;ER$7&amp;"・"&amp;$EG19),'(参考)本年作業予定'!$X$4:$AI$525,8,FALSE),"")</f>
        <v/>
      </c>
      <c r="ES19" s="32" t="str">
        <f>IFERROR(VLOOKUP(($EF19&amp;"・"&amp;ER$8&amp;"・"&amp;ER$7&amp;"・"&amp;$EG19),'(参考)本年作業予定'!$X$4:$AI$525,10,FALSE),"")</f>
        <v/>
      </c>
      <c r="ET19" s="32" t="str">
        <f>IFERROR(VLOOKUP(($EF19&amp;"・"&amp;ET$8&amp;"・"&amp;ET$7&amp;"・"&amp;$EG19),'(参考)本年作業予定'!$X$4:$AI$525,8,FALSE),"")</f>
        <v/>
      </c>
      <c r="EU19" s="32" t="str">
        <f>IFERROR(VLOOKUP(($EF19&amp;"・"&amp;ET$8&amp;"・"&amp;ET$7&amp;"・"&amp;$EG19),'(参考)本年作業予定'!$X$4:$AI$525,10,FALSE),"")</f>
        <v/>
      </c>
      <c r="EV19" s="32" t="str">
        <f>IFERROR(VLOOKUP(($EF19&amp;"・"&amp;EV$8&amp;"・"&amp;EV$7&amp;"・"&amp;$EG19),'(参考)本年作業予定'!$X$4:$AI$525,8,FALSE),"")</f>
        <v/>
      </c>
      <c r="EW19" s="32" t="str">
        <f>IFERROR(VLOOKUP(($EF19&amp;"・"&amp;EV$8&amp;"・"&amp;EV$7&amp;"・"&amp;$EG19),'(参考)本年作業予定'!$X$4:$AI$525,10,FALSE),"")</f>
        <v/>
      </c>
      <c r="EX19" s="32" t="str">
        <f>IFERROR(VLOOKUP(($EF19&amp;"・"&amp;EX$8&amp;"・"&amp;EX$7&amp;"・"&amp;$EG19),'(参考)本年作業予定'!$X$4:$AI$525,8,FALSE),"")</f>
        <v/>
      </c>
      <c r="EY19" s="32" t="str">
        <f>IFERROR(VLOOKUP(($EF19&amp;"・"&amp;EX$8&amp;"・"&amp;EX$7&amp;"・"&amp;$EG19),'(参考)本年作業予定'!$X$4:$AI$525,10,FALSE),"")</f>
        <v/>
      </c>
      <c r="EZ19" s="32" t="str">
        <f>IFERROR(VLOOKUP(($EF19&amp;"・"&amp;EZ$8&amp;"・"&amp;EZ$7&amp;"・"&amp;$EG19),'(参考)本年作業予定'!$X$4:$AI$525,8,FALSE),"")</f>
        <v/>
      </c>
      <c r="FA19" s="32" t="str">
        <f>IFERROR(VLOOKUP(($EF19&amp;"・"&amp;EZ$8&amp;"・"&amp;EZ$7&amp;"・"&amp;$EG19),'(参考)本年作業予定'!$X$4:$AI$525,10,FALSE),"")</f>
        <v/>
      </c>
      <c r="FB19" s="32" t="str">
        <f>IFERROR(VLOOKUP(($EF19&amp;"・"&amp;FB$8&amp;"・"&amp;FB$7&amp;"・"&amp;$EG19),'(参考)本年作業予定'!$X$4:$AI$525,8,FALSE),"")</f>
        <v/>
      </c>
      <c r="FC19" s="32" t="str">
        <f>IFERROR(VLOOKUP(($EF19&amp;"・"&amp;FB$8&amp;"・"&amp;FB$7&amp;"・"&amp;$EG19),'(参考)本年作業予定'!$X$4:$AI$525,10,FALSE),"")</f>
        <v/>
      </c>
      <c r="FD19" s="32" t="str">
        <f>IFERROR(VLOOKUP(($EF19&amp;"・"&amp;FD$8&amp;"・"&amp;FD$7&amp;"・"&amp;$EG19),'(参考)本年作業予定'!$X$4:$AI$525,8,FALSE),"")</f>
        <v/>
      </c>
      <c r="FE19" s="32" t="str">
        <f>IFERROR(VLOOKUP(($EF19&amp;"・"&amp;FD$8&amp;"・"&amp;FD$7&amp;"・"&amp;$EG19),'(参考)本年作業予定'!$X$4:$AI$525,10,FALSE),"")</f>
        <v/>
      </c>
      <c r="FG19" s="32" t="str">
        <f>IFERROR(VLOOKUP(($EF19&amp;"・"&amp;FG$8&amp;"・"&amp;FG$7&amp;"・"&amp;$EG19),'(参考)本年作業予定'!$X$4:$AI$198,4,FALSE),"")</f>
        <v/>
      </c>
      <c r="FH19" s="32" t="str">
        <f>IFERROR(VLOOKUP(($EF19&amp;"・"&amp;FH$8&amp;"・"&amp;FH$7&amp;"・"&amp;$EG19),'(参考)本年作業予定'!$X$4:$AI$198,4,FALSE),"")</f>
        <v/>
      </c>
      <c r="FI19" s="32" t="str">
        <f>IFERROR(VLOOKUP(($EF19&amp;"・"&amp;FI$8&amp;"・"&amp;FI$7&amp;"・"&amp;$EG19),'(参考)本年作業予定'!$X$4:$AI$198,4,FALSE),"")</f>
        <v/>
      </c>
      <c r="FJ19" s="32" t="str">
        <f>IFERROR(VLOOKUP(($EF19&amp;"・"&amp;FJ$8&amp;"・"&amp;FJ$7&amp;"・"&amp;$EG19),'(参考)本年作業予定'!$X$4:$AI$198,4,FALSE),"")</f>
        <v/>
      </c>
      <c r="FK19" s="32" t="str">
        <f>IFERROR(VLOOKUP(($EF19&amp;"・"&amp;FK$8&amp;"・"&amp;FK$7&amp;"・"&amp;$EG19),'(参考)本年作業予定'!$X$4:$AI$198,4,FALSE),"")</f>
        <v/>
      </c>
      <c r="FL19" s="32" t="str">
        <f>IFERROR(VLOOKUP(($EF19&amp;"・"&amp;FL$8&amp;"・"&amp;FL$7&amp;"・"&amp;$EG19),'(参考)本年作業予定'!$X$4:$AI$198,4,FALSE),"")</f>
        <v/>
      </c>
      <c r="FN19" s="33" t="str">
        <f t="shared" si="112"/>
        <v/>
      </c>
      <c r="FO19" s="96" t="str">
        <f>IFERROR(VLOOKUP(($EF19&amp;"・"&amp;FN$8&amp;"・"&amp;FN$7&amp;"・"&amp;$EG19),'(参考)本年作業予定'!$X$4:$AI$525,12,FALSE),"")</f>
        <v/>
      </c>
      <c r="FP19" s="33" t="str">
        <f t="shared" si="113"/>
        <v/>
      </c>
      <c r="FQ19" s="96" t="str">
        <f>IFERROR(VLOOKUP(($EF19&amp;"・"&amp;FP$8&amp;"・"&amp;FP$7&amp;"・"&amp;$EG19),'(参考)本年作業予定'!$X$4:$AI$525,12,FALSE),"")</f>
        <v/>
      </c>
      <c r="FR19" s="33" t="str">
        <f t="shared" si="114"/>
        <v/>
      </c>
      <c r="FS19" s="96" t="str">
        <f>IFERROR(VLOOKUP(($EF19&amp;"・"&amp;FR$8&amp;"・"&amp;FR$7&amp;"・"&amp;$EG19),'(参考)本年作業予定'!$X$4:$AI$525,12,FALSE),"")</f>
        <v/>
      </c>
      <c r="FT19" s="33" t="str">
        <f t="shared" si="115"/>
        <v/>
      </c>
      <c r="FU19" s="96" t="str">
        <f>IFERROR(VLOOKUP(($EF19&amp;"・"&amp;FT$8&amp;"・"&amp;FT$7&amp;"・"&amp;$EG19),'(参考)本年作業予定'!$X$4:$AI$525,12,FALSE),"")</f>
        <v/>
      </c>
      <c r="FV19" s="33" t="str">
        <f t="shared" si="116"/>
        <v/>
      </c>
      <c r="FW19" s="96" t="str">
        <f>IFERROR(VLOOKUP(($EF19&amp;"・"&amp;FV$8&amp;"・"&amp;FV$7&amp;"・"&amp;$EG19),'(参考)本年作業予定'!$X$4:$AI$525,12,FALSE),"")</f>
        <v/>
      </c>
      <c r="FX19" s="33" t="str">
        <f t="shared" si="117"/>
        <v/>
      </c>
      <c r="FY19" s="96" t="str">
        <f>IFERROR(VLOOKUP(($EF19&amp;"・"&amp;FX$8&amp;"・"&amp;FX$7&amp;"・"&amp;$EG19),'(参考)本年作業予定'!$X$4:$AI$525,12,FALSE),"")</f>
        <v/>
      </c>
      <c r="FZ19" s="33" t="str">
        <f t="shared" si="118"/>
        <v/>
      </c>
      <c r="GA19" s="96" t="str">
        <f>IFERROR(VLOOKUP(($EF19&amp;"・"&amp;FZ$8&amp;"・"&amp;FZ$7&amp;"・"&amp;$EG19),'(参考)本年作業予定'!$X$4:$AI$525,12,FALSE),"")</f>
        <v/>
      </c>
      <c r="GB19" s="33" t="str">
        <f t="shared" si="119"/>
        <v/>
      </c>
      <c r="GC19" s="96" t="str">
        <f>IFERROR(VLOOKUP(($EF19&amp;"・"&amp;GB$8&amp;"・"&amp;GB$7&amp;"・"&amp;$EG19),'(参考)本年作業予定'!$X$4:$AI$525,12,FALSE),"")</f>
        <v/>
      </c>
      <c r="GD19" s="33" t="str">
        <f t="shared" si="120"/>
        <v/>
      </c>
      <c r="GE19" s="96" t="str">
        <f>IFERROR(VLOOKUP(($EF19&amp;"・"&amp;GD$8&amp;"・"&amp;GD$7&amp;"・"&amp;$EG19),'(参考)本年作業予定'!$X$4:$AI$525,12,FALSE),"")</f>
        <v/>
      </c>
      <c r="GF19" s="33" t="str">
        <f t="shared" si="121"/>
        <v/>
      </c>
      <c r="GG19" s="96" t="str">
        <f>IFERROR(VLOOKUP(($EF19&amp;"・"&amp;GF$8&amp;"・"&amp;GF$7&amp;"・"&amp;$EG19),'(参考)本年作業予定'!$X$4:$AI$525,12,FALSE),"")</f>
        <v/>
      </c>
      <c r="GH19" s="33" t="str">
        <f t="shared" si="122"/>
        <v/>
      </c>
      <c r="GI19" s="96" t="str">
        <f>IFERROR(VLOOKUP(($EF19&amp;"・"&amp;GH$8&amp;"・"&amp;GH$7&amp;"・"&amp;$EG19),'(参考)本年作業予定'!$X$4:$AI$525,12,FALSE),"")</f>
        <v/>
      </c>
      <c r="GJ19" s="33" t="str">
        <f t="shared" si="123"/>
        <v/>
      </c>
      <c r="GK19" s="96" t="str">
        <f>IFERROR(VLOOKUP(($EF19&amp;"・"&amp;GJ$8&amp;"・"&amp;GJ$7&amp;"・"&amp;$EG19),'(参考)本年作業予定'!$X$4:$AI$525,12,FALSE),"")</f>
        <v/>
      </c>
      <c r="GM19" s="72" t="str">
        <f t="shared" si="97"/>
        <v/>
      </c>
      <c r="GN19" s="74">
        <f>IFERROR(VLOOKUP(($EF19&amp;"・"&amp;GM$8&amp;"・"&amp;GM$7&amp;"・"&amp;$EG19),'(参考)本年作業予定'!$X$4:$AI$525,11,FALSE)/100,0)</f>
        <v>0</v>
      </c>
      <c r="GO19" s="72" t="str">
        <f t="shared" si="98"/>
        <v/>
      </c>
      <c r="GP19" s="74">
        <f>IFERROR(VLOOKUP(($EF19&amp;"・"&amp;GO$8&amp;"・"&amp;GO$7&amp;"・"&amp;$EG19),'(参考)本年作業予定'!$X$4:$AI$525,11,FALSE)/100,0)</f>
        <v>0</v>
      </c>
      <c r="GQ19" s="72" t="str">
        <f t="shared" si="99"/>
        <v/>
      </c>
      <c r="GR19" s="74">
        <f>IFERROR(VLOOKUP(($EF19&amp;"・"&amp;GQ$8&amp;"・"&amp;GQ$7&amp;"・"&amp;$EG19),'(参考)本年作業予定'!$X$4:$AI$525,11,FALSE)/100,0)</f>
        <v>0</v>
      </c>
      <c r="GS19" s="72" t="str">
        <f t="shared" si="100"/>
        <v/>
      </c>
      <c r="GT19" s="74">
        <f>IFERROR(VLOOKUP(($EF19&amp;"・"&amp;GS$8&amp;"・"&amp;GS$7&amp;"・"&amp;$EG19),'(参考)本年作業予定'!$X$4:$AI$525,11,FALSE)/100,0)</f>
        <v>0</v>
      </c>
      <c r="GU19" s="72" t="str">
        <f t="shared" si="101"/>
        <v/>
      </c>
      <c r="GV19" s="74">
        <f>IFERROR(VLOOKUP(($EF19&amp;"・"&amp;GU$8&amp;"・"&amp;GU$7&amp;"・"&amp;$EG19),'(参考)本年作業予定'!$X$4:$AI$525,11,FALSE)/100,0)</f>
        <v>0</v>
      </c>
      <c r="GW19" s="72" t="str">
        <f t="shared" si="102"/>
        <v/>
      </c>
      <c r="GX19" s="74">
        <f>IFERROR(VLOOKUP(($EF19&amp;"・"&amp;GW$8&amp;"・"&amp;GW$7&amp;"・"&amp;$EG19),'(参考)本年作業予定'!$X$4:$AI$525,11,FALSE)/100,0)</f>
        <v>0</v>
      </c>
      <c r="GY19" s="72" t="str">
        <f t="shared" si="103"/>
        <v/>
      </c>
      <c r="GZ19" s="74">
        <f>IFERROR(VLOOKUP(($EF19&amp;"・"&amp;GY$8&amp;"・"&amp;GY$7&amp;"・"&amp;$EG19),'(参考)本年作業予定'!$X$4:$AI$525,11,FALSE)/100,0)</f>
        <v>0</v>
      </c>
      <c r="HA19" s="72" t="str">
        <f t="shared" si="104"/>
        <v/>
      </c>
      <c r="HB19" s="74">
        <f>IFERROR(VLOOKUP(($EF19&amp;"・"&amp;HA$8&amp;"・"&amp;HA$7&amp;"・"&amp;$EG19),'(参考)本年作業予定'!$X$4:$AI$525,11,FALSE)/100,0)</f>
        <v>0</v>
      </c>
      <c r="HC19" s="72" t="str">
        <f t="shared" si="105"/>
        <v/>
      </c>
      <c r="HD19" s="74">
        <f>IFERROR(VLOOKUP(($EF19&amp;"・"&amp;HC$8&amp;"・"&amp;HC$7&amp;"・"&amp;$EG19),'(参考)本年作業予定'!$X$4:$AI$525,11,FALSE)/100,0)</f>
        <v>0</v>
      </c>
      <c r="HE19" s="72" t="str">
        <f t="shared" si="106"/>
        <v/>
      </c>
      <c r="HF19" s="74">
        <f>IFERROR(VLOOKUP(($EF19&amp;"・"&amp;HE$8&amp;"・"&amp;HE$7&amp;"・"&amp;$EG19),'(参考)本年作業予定'!$X$4:$AI$525,11,FALSE)/100,0)</f>
        <v>0</v>
      </c>
      <c r="HG19" s="72" t="str">
        <f t="shared" si="107"/>
        <v/>
      </c>
      <c r="HH19" s="74">
        <f>IFERROR(VLOOKUP(($EF19&amp;"・"&amp;HG$8&amp;"・"&amp;HG$7&amp;"・"&amp;$EG19),'(参考)本年作業予定'!$X$4:$AI$525,11,FALSE)/100,0)</f>
        <v>0</v>
      </c>
      <c r="HI19" s="72" t="str">
        <f t="shared" si="108"/>
        <v/>
      </c>
      <c r="HJ19" s="74">
        <f>IFERROR(VLOOKUP(($EF19&amp;"・"&amp;HI$8&amp;"・"&amp;HI$7&amp;"・"&amp;$EG19),'(参考)本年作業予定'!$X$4:$AI$525,11,FALSE)/100,0)</f>
        <v>0</v>
      </c>
    </row>
    <row r="20" spans="1:218" ht="27.75" customHeight="1" x14ac:dyDescent="0.15">
      <c r="A20" s="544"/>
      <c r="B20" s="487"/>
      <c r="C20" s="325">
        <f>IF(②元データ!$C$17="","",②元データ!$C$17)</f>
        <v>5</v>
      </c>
      <c r="D20" s="342" t="str">
        <f t="shared" ref="D20:AI20" si="130">IF(D$5=$FG20,$FG$9,IF(D$5=$FH20,$FH$9,IF(D$5=$FI20,$FI$9,IF(D$5=$FJ20,$FJ$9,IF(D$5=$FK20,$FK$9,IF(D$5=$FL20,$FL$9,IF(D$5=$FN20,$FO20,IF(D$5=$FP20,$FQ20,IF(D$5=$FR20,$FS20,IF(D$5=$FT20,$FU20,IF(D$5=$FV20,$FW20,IF(D$5=$FX20,$FY20,IF(D$5=$FZ20,$GA20,IF(D$5=$GB20,$GC20,IF(D$5=$GD20,$GE20,IF(D$5=$GF20,$GG20,IF(D$5=$GH20,$GI20,IF(D$5=$GJ20,$GK20,""))))))))))))))))))</f>
        <v/>
      </c>
      <c r="E20" s="343" t="str">
        <f t="shared" si="130"/>
        <v/>
      </c>
      <c r="F20" s="343" t="str">
        <f t="shared" si="130"/>
        <v/>
      </c>
      <c r="G20" s="343" t="str">
        <f t="shared" si="130"/>
        <v/>
      </c>
      <c r="H20" s="343" t="str">
        <f t="shared" si="130"/>
        <v/>
      </c>
      <c r="I20" s="343" t="str">
        <f t="shared" si="130"/>
        <v/>
      </c>
      <c r="J20" s="343" t="str">
        <f t="shared" si="130"/>
        <v/>
      </c>
      <c r="K20" s="343" t="str">
        <f t="shared" si="130"/>
        <v/>
      </c>
      <c r="L20" s="343" t="str">
        <f t="shared" si="130"/>
        <v/>
      </c>
      <c r="M20" s="343" t="str">
        <f t="shared" si="130"/>
        <v/>
      </c>
      <c r="N20" s="343" t="str">
        <f t="shared" si="130"/>
        <v/>
      </c>
      <c r="O20" s="343" t="str">
        <f t="shared" si="130"/>
        <v/>
      </c>
      <c r="P20" s="343" t="str">
        <f t="shared" si="130"/>
        <v/>
      </c>
      <c r="Q20" s="343" t="str">
        <f t="shared" si="130"/>
        <v/>
      </c>
      <c r="R20" s="343" t="str">
        <f t="shared" si="130"/>
        <v/>
      </c>
      <c r="S20" s="343" t="str">
        <f t="shared" si="130"/>
        <v/>
      </c>
      <c r="T20" s="343" t="str">
        <f t="shared" si="130"/>
        <v/>
      </c>
      <c r="U20" s="343" t="str">
        <f t="shared" si="130"/>
        <v/>
      </c>
      <c r="V20" s="343" t="str">
        <f t="shared" si="130"/>
        <v/>
      </c>
      <c r="W20" s="343">
        <f t="shared" si="130"/>
        <v>4</v>
      </c>
      <c r="X20" s="343" t="str">
        <f t="shared" si="130"/>
        <v/>
      </c>
      <c r="Y20" s="343" t="str">
        <f t="shared" si="130"/>
        <v/>
      </c>
      <c r="Z20" s="343" t="str">
        <f t="shared" si="130"/>
        <v/>
      </c>
      <c r="AA20" s="343" t="str">
        <f t="shared" si="130"/>
        <v/>
      </c>
      <c r="AB20" s="343" t="str">
        <f t="shared" si="130"/>
        <v/>
      </c>
      <c r="AC20" s="343" t="str">
        <f t="shared" si="130"/>
        <v/>
      </c>
      <c r="AD20" s="343" t="str">
        <f t="shared" si="130"/>
        <v/>
      </c>
      <c r="AE20" s="343" t="str">
        <f t="shared" si="130"/>
        <v/>
      </c>
      <c r="AF20" s="343" t="str">
        <f t="shared" si="130"/>
        <v/>
      </c>
      <c r="AG20" s="343" t="str">
        <f t="shared" si="130"/>
        <v/>
      </c>
      <c r="AH20" s="343" t="str">
        <f t="shared" si="130"/>
        <v/>
      </c>
      <c r="AI20" s="342" t="str">
        <f t="shared" si="130"/>
        <v/>
      </c>
      <c r="AJ20" s="343" t="str">
        <f t="shared" ref="AJ20:BQ20" si="131">IF(AJ$5=$FG20,$FG$9,IF(AJ$5=$FH20,$FH$9,IF(AJ$5=$FI20,$FI$9,IF(AJ$5=$FJ20,$FJ$9,IF(AJ$5=$FK20,$FK$9,IF(AJ$5=$FL20,$FL$9,IF(AJ$5=$FN20,$FO20,IF(AJ$5=$FP20,$FQ20,IF(AJ$5=$FR20,$FS20,IF(AJ$5=$FT20,$FU20,IF(AJ$5=$FV20,$FW20,IF(AJ$5=$FX20,$FY20,IF(AJ$5=$FZ20,$GA20,IF(AJ$5=$GB20,$GC20,IF(AJ$5=$GD20,$GE20,IF(AJ$5=$GF20,$GG20,IF(AJ$5=$GH20,$GI20,IF(AJ$5=$GJ20,$GK20,""))))))))))))))))))</f>
        <v/>
      </c>
      <c r="AK20" s="343" t="str">
        <f t="shared" si="131"/>
        <v/>
      </c>
      <c r="AL20" s="343" t="str">
        <f t="shared" si="131"/>
        <v/>
      </c>
      <c r="AM20" s="343" t="str">
        <f t="shared" si="131"/>
        <v/>
      </c>
      <c r="AN20" s="343" t="str">
        <f t="shared" si="131"/>
        <v/>
      </c>
      <c r="AO20" s="343" t="str">
        <f t="shared" si="131"/>
        <v/>
      </c>
      <c r="AP20" s="343" t="str">
        <f t="shared" si="131"/>
        <v/>
      </c>
      <c r="AQ20" s="343" t="str">
        <f t="shared" si="131"/>
        <v/>
      </c>
      <c r="AR20" s="343" t="str">
        <f t="shared" si="131"/>
        <v/>
      </c>
      <c r="AS20" s="343" t="str">
        <f t="shared" si="131"/>
        <v/>
      </c>
      <c r="AT20" s="343" t="str">
        <f t="shared" si="131"/>
        <v/>
      </c>
      <c r="AU20" s="343" t="str">
        <f t="shared" si="131"/>
        <v/>
      </c>
      <c r="AV20" s="343" t="str">
        <f t="shared" si="131"/>
        <v/>
      </c>
      <c r="AW20" s="343" t="str">
        <f t="shared" si="131"/>
        <v/>
      </c>
      <c r="AX20" s="343" t="str">
        <f t="shared" si="131"/>
        <v/>
      </c>
      <c r="AY20" s="343" t="str">
        <f t="shared" si="131"/>
        <v/>
      </c>
      <c r="AZ20" s="343">
        <f t="shared" si="131"/>
        <v>2.25</v>
      </c>
      <c r="BA20" s="343" t="str">
        <f t="shared" si="131"/>
        <v/>
      </c>
      <c r="BB20" s="343">
        <f t="shared" si="131"/>
        <v>2</v>
      </c>
      <c r="BC20" s="343" t="str">
        <f t="shared" si="131"/>
        <v/>
      </c>
      <c r="BD20" s="343" t="str">
        <f t="shared" si="131"/>
        <v/>
      </c>
      <c r="BE20" s="343" t="str">
        <f t="shared" si="131"/>
        <v/>
      </c>
      <c r="BF20" s="343" t="str">
        <f t="shared" si="131"/>
        <v/>
      </c>
      <c r="BG20" s="343" t="str">
        <f t="shared" si="131"/>
        <v/>
      </c>
      <c r="BH20" s="343" t="str">
        <f t="shared" si="131"/>
        <v/>
      </c>
      <c r="BI20" s="343">
        <f t="shared" si="131"/>
        <v>0.5</v>
      </c>
      <c r="BJ20" s="343" t="str">
        <f t="shared" si="131"/>
        <v/>
      </c>
      <c r="BK20" s="343" t="str">
        <f t="shared" si="131"/>
        <v/>
      </c>
      <c r="BL20" s="343" t="str">
        <f t="shared" si="131"/>
        <v/>
      </c>
      <c r="BM20" s="344" t="str">
        <f t="shared" si="131"/>
        <v/>
      </c>
      <c r="BN20" s="342" t="str">
        <f t="shared" si="131"/>
        <v/>
      </c>
      <c r="BO20" s="343" t="str">
        <f t="shared" si="131"/>
        <v/>
      </c>
      <c r="BP20" s="343" t="str">
        <f t="shared" si="131"/>
        <v/>
      </c>
      <c r="BQ20" s="343">
        <f t="shared" si="131"/>
        <v>0.5</v>
      </c>
      <c r="BR20" s="343" t="str">
        <f t="shared" ref="BR20:DW20" si="132">IF(BR$5=$FG20,$FG$9,IF(BR$5=$FH20,$FH$9,IF(BR$5=$FI20,$FI$9,IF(BR$5=$FJ20,$FJ$9,IF(BR$5=$FK20,$FK$9,IF(BR$5=$FL20,$FL$9,IF(BR$5=$FN20,$FO20,IF(BR$5=$FP20,$FQ20,IF(BR$5=$FR20,$FS20,IF(BR$5=$FT20,$FU20,IF(BR$5=$FV20,$FW20,IF(BR$5=$FX20,$FY20,IF(BR$5=$FZ20,$GA20,IF(BR$5=$GB20,$GC20,IF(BR$5=$GD20,$GE20,IF(BR$5=$GF20,$GG20,IF(BR$5=$GH20,$GI20,IF(BR$5=$GJ20,$GK20,""))))))))))))))))))</f>
        <v/>
      </c>
      <c r="BS20" s="343" t="str">
        <f t="shared" si="132"/>
        <v/>
      </c>
      <c r="BT20" s="343" t="str">
        <f t="shared" si="132"/>
        <v/>
      </c>
      <c r="BU20" s="343" t="str">
        <f t="shared" si="132"/>
        <v/>
      </c>
      <c r="BV20" s="343" t="str">
        <f t="shared" si="132"/>
        <v/>
      </c>
      <c r="BW20" s="343" t="str">
        <f t="shared" si="132"/>
        <v/>
      </c>
      <c r="BX20" s="343" t="str">
        <f t="shared" si="132"/>
        <v/>
      </c>
      <c r="BY20" s="343" t="str">
        <f t="shared" si="132"/>
        <v/>
      </c>
      <c r="BZ20" s="343" t="str">
        <f t="shared" si="132"/>
        <v/>
      </c>
      <c r="CA20" s="343" t="str">
        <f t="shared" si="132"/>
        <v/>
      </c>
      <c r="CB20" s="343">
        <f t="shared" si="132"/>
        <v>1</v>
      </c>
      <c r="CC20" s="343">
        <f t="shared" si="132"/>
        <v>1</v>
      </c>
      <c r="CD20" s="343" t="str">
        <f t="shared" si="132"/>
        <v/>
      </c>
      <c r="CE20" s="343" t="str">
        <f t="shared" si="132"/>
        <v/>
      </c>
      <c r="CF20" s="343" t="str">
        <f t="shared" si="132"/>
        <v/>
      </c>
      <c r="CG20" s="343" t="str">
        <f t="shared" si="132"/>
        <v/>
      </c>
      <c r="CH20" s="343" t="str">
        <f t="shared" si="132"/>
        <v/>
      </c>
      <c r="CI20" s="343" t="str">
        <f t="shared" si="132"/>
        <v/>
      </c>
      <c r="CJ20" s="343" t="str">
        <f t="shared" si="132"/>
        <v/>
      </c>
      <c r="CK20" s="343" t="str">
        <f t="shared" si="132"/>
        <v/>
      </c>
      <c r="CL20" s="343" t="str">
        <f t="shared" si="132"/>
        <v/>
      </c>
      <c r="CM20" s="343" t="str">
        <f t="shared" si="132"/>
        <v/>
      </c>
      <c r="CN20" s="343" t="str">
        <f t="shared" si="132"/>
        <v/>
      </c>
      <c r="CO20" s="343" t="str">
        <f t="shared" si="132"/>
        <v/>
      </c>
      <c r="CP20" s="343">
        <f t="shared" si="132"/>
        <v>1</v>
      </c>
      <c r="CQ20" s="345" t="str">
        <f t="shared" si="132"/>
        <v/>
      </c>
      <c r="CR20" s="346" t="str">
        <f t="shared" si="132"/>
        <v/>
      </c>
      <c r="CS20" s="347" t="str">
        <f t="shared" si="132"/>
        <v/>
      </c>
      <c r="CT20" s="343" t="str">
        <f t="shared" si="132"/>
        <v/>
      </c>
      <c r="CU20" s="343" t="str">
        <f t="shared" si="132"/>
        <v/>
      </c>
      <c r="CV20" s="343" t="str">
        <f t="shared" si="132"/>
        <v/>
      </c>
      <c r="CW20" s="343" t="str">
        <f t="shared" si="132"/>
        <v/>
      </c>
      <c r="CX20" s="343" t="str">
        <f t="shared" si="132"/>
        <v/>
      </c>
      <c r="CY20" s="343" t="str">
        <f t="shared" si="132"/>
        <v/>
      </c>
      <c r="CZ20" s="343" t="str">
        <f t="shared" si="132"/>
        <v/>
      </c>
      <c r="DA20" s="343" t="str">
        <f t="shared" si="132"/>
        <v/>
      </c>
      <c r="DB20" s="343" t="str">
        <f t="shared" si="132"/>
        <v/>
      </c>
      <c r="DC20" s="343" t="str">
        <f t="shared" si="132"/>
        <v/>
      </c>
      <c r="DD20" s="343" t="str">
        <f t="shared" si="132"/>
        <v/>
      </c>
      <c r="DE20" s="343" t="str">
        <f t="shared" si="132"/>
        <v/>
      </c>
      <c r="DF20" s="343" t="str">
        <f t="shared" si="132"/>
        <v/>
      </c>
      <c r="DG20" s="343" t="str">
        <f t="shared" si="132"/>
        <v/>
      </c>
      <c r="DH20" s="343" t="str">
        <f t="shared" si="132"/>
        <v/>
      </c>
      <c r="DI20" s="343" t="str">
        <f t="shared" si="132"/>
        <v/>
      </c>
      <c r="DJ20" s="343" t="str">
        <f t="shared" si="132"/>
        <v/>
      </c>
      <c r="DK20" s="343" t="str">
        <f t="shared" si="132"/>
        <v/>
      </c>
      <c r="DL20" s="343" t="str">
        <f t="shared" si="132"/>
        <v/>
      </c>
      <c r="DM20" s="343">
        <f t="shared" si="132"/>
        <v>1</v>
      </c>
      <c r="DN20" s="343" t="str">
        <f t="shared" si="132"/>
        <v/>
      </c>
      <c r="DO20" s="343" t="str">
        <f t="shared" si="132"/>
        <v/>
      </c>
      <c r="DP20" s="343" t="str">
        <f t="shared" si="132"/>
        <v/>
      </c>
      <c r="DQ20" s="343" t="str">
        <f t="shared" si="132"/>
        <v/>
      </c>
      <c r="DR20" s="343" t="str">
        <f t="shared" si="132"/>
        <v/>
      </c>
      <c r="DS20" s="343" t="str">
        <f t="shared" si="132"/>
        <v/>
      </c>
      <c r="DT20" s="343" t="str">
        <f t="shared" si="132"/>
        <v/>
      </c>
      <c r="DU20" s="345" t="str">
        <f t="shared" si="132"/>
        <v/>
      </c>
      <c r="DV20" s="392" t="str">
        <f t="shared" si="132"/>
        <v/>
      </c>
      <c r="DW20" s="346" t="str">
        <f t="shared" si="132"/>
        <v/>
      </c>
      <c r="EE20" s="12">
        <v>3</v>
      </c>
      <c r="EF20" s="13" t="str">
        <f>IF(②元データ!$B$17="","",②元データ!$B$17)</f>
        <v>キャベツ・冬どり錦秋</v>
      </c>
      <c r="EG20" s="13" t="str">
        <f>②元データ!$G$7</f>
        <v>露地野菜Ａ</v>
      </c>
      <c r="EH20" s="32">
        <f>IFERROR(VLOOKUP(($EF20&amp;"・"&amp;EH$8&amp;"・"&amp;EH$7&amp;"・"&amp;$EG20),'(参考)本年作業予定'!$X$4:$AI$525,8,FALSE),"")</f>
        <v>45524</v>
      </c>
      <c r="EI20" s="32">
        <f>IFERROR(VLOOKUP(($EF20&amp;"・"&amp;EH$8&amp;"・"&amp;EH$7&amp;"・"&amp;$EG20),'(参考)本年作業予定'!$X$4:$AI$525,10,FALSE),"")</f>
        <v>45525</v>
      </c>
      <c r="EJ20" s="32">
        <f>IFERROR(VLOOKUP(($EF20&amp;"・"&amp;EJ$8&amp;"・"&amp;EJ$7&amp;"・"&amp;$EG20),'(参考)本年作業予定'!$X$4:$AI$525,8,FALSE),"")</f>
        <v>45553</v>
      </c>
      <c r="EK20" s="32">
        <f>IFERROR(VLOOKUP(($EF20&amp;"・"&amp;EJ$8&amp;"・"&amp;EJ$7&amp;"・"&amp;$EG20),'(参考)本年作業予定'!$X$4:$AI$525,10,FALSE),"")</f>
        <v>45554</v>
      </c>
      <c r="EL20" s="32">
        <f>IFERROR(VLOOKUP(($EF20&amp;"・"&amp;EL$8&amp;"・"&amp;EL$7&amp;"・"&amp;$EG20),'(参考)本年作業予定'!$X$4:$AI$525,8,FALSE),"")</f>
        <v>45555</v>
      </c>
      <c r="EM20" s="32">
        <f>IFERROR(VLOOKUP(($EF20&amp;"・"&amp;EL$8&amp;"・"&amp;EL$7&amp;"・"&amp;$EG20),'(参考)本年作業予定'!$X$4:$AI$525,10,FALSE),"")</f>
        <v>45555</v>
      </c>
      <c r="EN20" s="32">
        <f>IFERROR(VLOOKUP(($EF20&amp;"・"&amp;EN$8&amp;"・"&amp;EN$7&amp;"・"&amp;$EG20),'(参考)本年作業予定'!$X$4:$AI$525,8,FALSE),"")</f>
        <v>45562</v>
      </c>
      <c r="EO20" s="32">
        <f>IFERROR(VLOOKUP(($EF20&amp;"・"&amp;EN$8&amp;"・"&amp;EN$7&amp;"・"&amp;$EG20),'(参考)本年作業予定'!$X$4:$AI$525,10,FALSE),"")</f>
        <v>45562</v>
      </c>
      <c r="EP20" s="32">
        <f>IFERROR(VLOOKUP(($EF20&amp;"・"&amp;EP$8&amp;"・"&amp;EP$7&amp;"・"&amp;$EG20),'(参考)本年作業予定'!$X$4:$AI$525,8,FALSE),"")</f>
        <v>45569</v>
      </c>
      <c r="EQ20" s="32">
        <f>IFERROR(VLOOKUP(($EF20&amp;"・"&amp;EP$8&amp;"・"&amp;EP$7&amp;"・"&amp;$EG20),'(参考)本年作業予定'!$X$4:$AI$525,10,FALSE),"")</f>
        <v>45569</v>
      </c>
      <c r="ER20" s="32">
        <f>IFERROR(VLOOKUP(($EF20&amp;"・"&amp;ER$8&amp;"・"&amp;ER$7&amp;"・"&amp;$EG20),'(参考)本年作業予定'!$X$4:$AI$525,8,FALSE),"")</f>
        <v>45581</v>
      </c>
      <c r="ES20" s="32">
        <f>IFERROR(VLOOKUP(($EF20&amp;"・"&amp;ER$8&amp;"・"&amp;ER$7&amp;"・"&amp;$EG20),'(参考)本年作業予定'!$X$4:$AI$525,10,FALSE),"")</f>
        <v>45581</v>
      </c>
      <c r="ET20" s="32" t="str">
        <f>IFERROR(VLOOKUP(($EF20&amp;"・"&amp;ET$8&amp;"・"&amp;ET$7&amp;"・"&amp;$EG20),'(参考)本年作業予定'!$X$4:$AI$525,8,FALSE),"")</f>
        <v/>
      </c>
      <c r="EU20" s="32" t="str">
        <f>IFERROR(VLOOKUP(($EF20&amp;"・"&amp;ET$8&amp;"・"&amp;ET$7&amp;"・"&amp;$EG20),'(参考)本年作業予定'!$X$4:$AI$525,10,FALSE),"")</f>
        <v/>
      </c>
      <c r="EV20" s="32">
        <f>IFERROR(VLOOKUP(($EF20&amp;"・"&amp;EV$8&amp;"・"&amp;EV$7&amp;"・"&amp;$EG20),'(参考)本年作業予定'!$X$4:$AI$525,8,FALSE),"")</f>
        <v>45580</v>
      </c>
      <c r="EW20" s="32">
        <f>IFERROR(VLOOKUP(($EF20&amp;"・"&amp;EV$8&amp;"・"&amp;EV$7&amp;"・"&amp;$EG20),'(参考)本年作業予定'!$X$4:$AI$525,10,FALSE),"")</f>
        <v>45580</v>
      </c>
      <c r="EX20" s="32">
        <f>IFERROR(VLOOKUP(($EF20&amp;"・"&amp;EX$8&amp;"・"&amp;EX$7&amp;"・"&amp;$EG20),'(参考)本年作業予定'!$X$4:$AI$525,8,FALSE),"")</f>
        <v>45594</v>
      </c>
      <c r="EY20" s="32">
        <f>IFERROR(VLOOKUP(($EF20&amp;"・"&amp;EX$8&amp;"・"&amp;EX$7&amp;"・"&amp;$EG20),'(参考)本年作業予定'!$X$4:$AI$525,10,FALSE),"")</f>
        <v>45594</v>
      </c>
      <c r="EZ20" s="32">
        <f>IFERROR(VLOOKUP(($EF20&amp;"・"&amp;EZ$8&amp;"・"&amp;EZ$7&amp;"・"&amp;$EG20),'(参考)本年作業予定'!$X$4:$AI$525,8,FALSE),"")</f>
        <v>45617</v>
      </c>
      <c r="FA20" s="32">
        <f>IFERROR(VLOOKUP(($EF20&amp;"・"&amp;EZ$8&amp;"・"&amp;EZ$7&amp;"・"&amp;$EG20),'(参考)本年作業予定'!$X$4:$AI$525,10,FALSE),"")</f>
        <v>45617</v>
      </c>
      <c r="FB20" s="32">
        <f>IFERROR(VLOOKUP(($EF20&amp;"・"&amp;FB$8&amp;"・"&amp;FB$7&amp;"・"&amp;$EG20),'(参考)本年作業予定'!$X$4:$AI$525,8,FALSE),"")</f>
        <v>45636</v>
      </c>
      <c r="FC20" s="32">
        <f>IFERROR(VLOOKUP(($EF20&amp;"・"&amp;FB$8&amp;"・"&amp;FB$7&amp;"・"&amp;$EG20),'(参考)本年作業予定'!$X$4:$AI$525,10,FALSE),"")</f>
        <v>45641</v>
      </c>
      <c r="FD20" s="32" t="str">
        <f>IFERROR(VLOOKUP(($EF20&amp;"・"&amp;FD$8&amp;"・"&amp;FD$7&amp;"・"&amp;$EG20),'(参考)本年作業予定'!$X$4:$AI$525,8,FALSE),"")</f>
        <v/>
      </c>
      <c r="FE20" s="32" t="str">
        <f>IFERROR(VLOOKUP(($EF20&amp;"・"&amp;FD$8&amp;"・"&amp;FD$7&amp;"・"&amp;$EG20),'(参考)本年作業予定'!$X$4:$AI$525,10,FALSE),"")</f>
        <v/>
      </c>
      <c r="FG20" s="32" t="str">
        <f>IFERROR(VLOOKUP(($EF20&amp;"・"&amp;FG$8&amp;"・"&amp;FG$7&amp;"・"&amp;$EG20),'(参考)本年作業予定'!$X$4:$AI$198,4,FALSE),"")</f>
        <v/>
      </c>
      <c r="FH20" s="32" t="str">
        <f>IFERROR(VLOOKUP(($EF20&amp;"・"&amp;FH$8&amp;"・"&amp;FH$7&amp;"・"&amp;$EG20),'(参考)本年作業予定'!$X$4:$AI$198,4,FALSE),"")</f>
        <v/>
      </c>
      <c r="FI20" s="32" t="str">
        <f>IFERROR(VLOOKUP(($EF20&amp;"・"&amp;FI$8&amp;"・"&amp;FI$7&amp;"・"&amp;$EG20),'(参考)本年作業予定'!$X$4:$AI$198,4,FALSE),"")</f>
        <v/>
      </c>
      <c r="FJ20" s="32" t="str">
        <f>IFERROR(VLOOKUP(($EF20&amp;"・"&amp;FJ$8&amp;"・"&amp;FJ$7&amp;"・"&amp;$EG20),'(参考)本年作業予定'!$X$4:$AI$198,4,FALSE),"")</f>
        <v/>
      </c>
      <c r="FK20" s="32" t="str">
        <f>IFERROR(VLOOKUP(($EF20&amp;"・"&amp;FK$8&amp;"・"&amp;FK$7&amp;"・"&amp;$EG20),'(参考)本年作業予定'!$X$4:$AI$198,4,FALSE),"")</f>
        <v/>
      </c>
      <c r="FL20" s="32" t="str">
        <f>IFERROR(VLOOKUP(($EF20&amp;"・"&amp;FL$8&amp;"・"&amp;FL$7&amp;"・"&amp;$EG20),'(参考)本年作業予定'!$X$4:$AI$198,4,FALSE),"")</f>
        <v/>
      </c>
      <c r="FN20" s="33">
        <f t="shared" si="112"/>
        <v>45524</v>
      </c>
      <c r="FO20" s="96">
        <f>IFERROR(VLOOKUP(($EF20&amp;"・"&amp;FN$8&amp;"・"&amp;FN$7&amp;"・"&amp;$EG20),'(参考)本年作業予定'!$X$4:$AI$525,12,FALSE),"")</f>
        <v>4</v>
      </c>
      <c r="FP20" s="33">
        <f t="shared" si="113"/>
        <v>45553</v>
      </c>
      <c r="FQ20" s="96">
        <f>IFERROR(VLOOKUP(($EF20&amp;"・"&amp;FP$8&amp;"・"&amp;FP$7&amp;"・"&amp;$EG20),'(参考)本年作業予定'!$X$4:$AI$525,12,FALSE),"")</f>
        <v>2.25</v>
      </c>
      <c r="FR20" s="33">
        <f t="shared" si="114"/>
        <v>45555</v>
      </c>
      <c r="FS20" s="96">
        <f>IFERROR(VLOOKUP(($EF20&amp;"・"&amp;FR$8&amp;"・"&amp;FR$7&amp;"・"&amp;$EG20),'(参考)本年作業予定'!$X$4:$AI$525,12,FALSE),"")</f>
        <v>2</v>
      </c>
      <c r="FT20" s="33">
        <f t="shared" si="115"/>
        <v>45562</v>
      </c>
      <c r="FU20" s="96">
        <f>IFERROR(VLOOKUP(($EF20&amp;"・"&amp;FT$8&amp;"・"&amp;FT$7&amp;"・"&amp;$EG20),'(参考)本年作業予定'!$X$4:$AI$525,12,FALSE),"")</f>
        <v>0.5</v>
      </c>
      <c r="FV20" s="33">
        <f t="shared" si="116"/>
        <v>45569</v>
      </c>
      <c r="FW20" s="96">
        <f>IFERROR(VLOOKUP(($EF20&amp;"・"&amp;FV$8&amp;"・"&amp;FV$7&amp;"・"&amp;$EG20),'(参考)本年作業予定'!$X$4:$AI$525,12,FALSE),"")</f>
        <v>0.5</v>
      </c>
      <c r="FX20" s="33">
        <f t="shared" si="117"/>
        <v>45581</v>
      </c>
      <c r="FY20" s="96">
        <f>IFERROR(VLOOKUP(($EF20&amp;"・"&amp;FX$8&amp;"・"&amp;FX$7&amp;"・"&amp;$EG20),'(参考)本年作業予定'!$X$4:$AI$525,12,FALSE),"")</f>
        <v>1</v>
      </c>
      <c r="FZ20" s="33" t="str">
        <f t="shared" si="118"/>
        <v/>
      </c>
      <c r="GA20" s="96">
        <f>IFERROR(VLOOKUP(($EF20&amp;"・"&amp;FZ$8&amp;"・"&amp;FZ$7&amp;"・"&amp;$EG20),'(参考)本年作業予定'!$X$4:$AI$525,12,FALSE),"")</f>
        <v>0</v>
      </c>
      <c r="GB20" s="33">
        <f t="shared" si="119"/>
        <v>45580</v>
      </c>
      <c r="GC20" s="96">
        <f>IFERROR(VLOOKUP(($EF20&amp;"・"&amp;GB$8&amp;"・"&amp;GB$7&amp;"・"&amp;$EG20),'(参考)本年作業予定'!$X$4:$AI$525,12,FALSE),"")</f>
        <v>1</v>
      </c>
      <c r="GD20" s="33">
        <f t="shared" si="120"/>
        <v>45594</v>
      </c>
      <c r="GE20" s="96">
        <f>IFERROR(VLOOKUP(($EF20&amp;"・"&amp;GD$8&amp;"・"&amp;GD$7&amp;"・"&amp;$EG20),'(参考)本年作業予定'!$X$4:$AI$525,12,FALSE),"")</f>
        <v>1</v>
      </c>
      <c r="GF20" s="33">
        <f t="shared" si="121"/>
        <v>45617</v>
      </c>
      <c r="GG20" s="96">
        <f>IFERROR(VLOOKUP(($EF20&amp;"・"&amp;GF$8&amp;"・"&amp;GF$7&amp;"・"&amp;$EG20),'(参考)本年作業予定'!$X$4:$AI$525,12,FALSE),"")</f>
        <v>1</v>
      </c>
      <c r="GH20" s="33">
        <f t="shared" si="122"/>
        <v>45636</v>
      </c>
      <c r="GI20" s="96">
        <f>IFERROR(VLOOKUP(($EF20&amp;"・"&amp;GH$8&amp;"・"&amp;GH$7&amp;"・"&amp;$EG20),'(参考)本年作業予定'!$X$4:$AI$525,12,FALSE),"")</f>
        <v>4</v>
      </c>
      <c r="GJ20" s="33" t="str">
        <f t="shared" si="123"/>
        <v/>
      </c>
      <c r="GK20" s="96">
        <f>IFERROR(VLOOKUP(($EF20&amp;"・"&amp;GJ$8&amp;"・"&amp;GJ$7&amp;"・"&amp;$EG20),'(参考)本年作業予定'!$X$4:$AI$525,12,FALSE),"")</f>
        <v>0</v>
      </c>
      <c r="GM20" s="72">
        <f t="shared" si="97"/>
        <v>2</v>
      </c>
      <c r="GN20" s="74">
        <f>IFERROR(VLOOKUP(($EF20&amp;"・"&amp;GM$8&amp;"・"&amp;GM$7&amp;"・"&amp;$EG20),'(参考)本年作業予定'!$X$4:$AI$525,11,FALSE)/100,0)</f>
        <v>5</v>
      </c>
      <c r="GO20" s="72">
        <f t="shared" si="98"/>
        <v>2</v>
      </c>
      <c r="GP20" s="74">
        <f>IFERROR(VLOOKUP(($EF20&amp;"・"&amp;GO$8&amp;"・"&amp;GO$7&amp;"・"&amp;$EG20),'(参考)本年作業予定'!$X$4:$AI$525,11,FALSE)/100,0)</f>
        <v>5</v>
      </c>
      <c r="GQ20" s="72">
        <f t="shared" si="99"/>
        <v>1</v>
      </c>
      <c r="GR20" s="74">
        <f>IFERROR(VLOOKUP(($EF20&amp;"・"&amp;GQ$8&amp;"・"&amp;GQ$7&amp;"・"&amp;$EG20),'(参考)本年作業予定'!$X$4:$AI$525,11,FALSE)/100,0)</f>
        <v>5</v>
      </c>
      <c r="GS20" s="72">
        <f t="shared" si="100"/>
        <v>1</v>
      </c>
      <c r="GT20" s="74">
        <f>IFERROR(VLOOKUP(($EF20&amp;"・"&amp;GS$8&amp;"・"&amp;GS$7&amp;"・"&amp;$EG20),'(参考)本年作業予定'!$X$4:$AI$525,11,FALSE)/100,0)</f>
        <v>5</v>
      </c>
      <c r="GU20" s="72">
        <f t="shared" si="101"/>
        <v>1</v>
      </c>
      <c r="GV20" s="74">
        <f>IFERROR(VLOOKUP(($EF20&amp;"・"&amp;GU$8&amp;"・"&amp;GU$7&amp;"・"&amp;$EG20),'(参考)本年作業予定'!$X$4:$AI$525,11,FALSE)/100,0)</f>
        <v>5</v>
      </c>
      <c r="GW20" s="72">
        <f t="shared" si="102"/>
        <v>1</v>
      </c>
      <c r="GX20" s="74">
        <f>IFERROR(VLOOKUP(($EF20&amp;"・"&amp;GW$8&amp;"・"&amp;GW$7&amp;"・"&amp;$EG20),'(参考)本年作業予定'!$X$4:$AI$525,11,FALSE)/100,0)</f>
        <v>5</v>
      </c>
      <c r="GY20" s="72" t="str">
        <f t="shared" si="103"/>
        <v/>
      </c>
      <c r="GZ20" s="74">
        <f>IFERROR(VLOOKUP(($EF20&amp;"・"&amp;GY$8&amp;"・"&amp;GY$7&amp;"・"&amp;$EG20),'(参考)本年作業予定'!$X$4:$AI$525,11,FALSE)/100,0)</f>
        <v>5</v>
      </c>
      <c r="HA20" s="72">
        <f t="shared" si="104"/>
        <v>1</v>
      </c>
      <c r="HB20" s="74">
        <f>IFERROR(VLOOKUP(($EF20&amp;"・"&amp;HA$8&amp;"・"&amp;HA$7&amp;"・"&amp;$EG20),'(参考)本年作業予定'!$X$4:$AI$525,11,FALSE)/100,0)</f>
        <v>5</v>
      </c>
      <c r="HC20" s="72">
        <f t="shared" si="105"/>
        <v>1</v>
      </c>
      <c r="HD20" s="74">
        <f>IFERROR(VLOOKUP(($EF20&amp;"・"&amp;HC$8&amp;"・"&amp;HC$7&amp;"・"&amp;$EG20),'(参考)本年作業予定'!$X$4:$AI$525,11,FALSE)/100,0)</f>
        <v>5</v>
      </c>
      <c r="HE20" s="72">
        <f t="shared" si="106"/>
        <v>1</v>
      </c>
      <c r="HF20" s="74">
        <f>IFERROR(VLOOKUP(($EF20&amp;"・"&amp;HE$8&amp;"・"&amp;HE$7&amp;"・"&amp;$EG20),'(参考)本年作業予定'!$X$4:$AI$525,11,FALSE)/100,0)</f>
        <v>5</v>
      </c>
      <c r="HG20" s="72">
        <f t="shared" si="107"/>
        <v>6</v>
      </c>
      <c r="HH20" s="74">
        <f>IFERROR(VLOOKUP(($EF20&amp;"・"&amp;HG$8&amp;"・"&amp;HG$7&amp;"・"&amp;$EG20),'(参考)本年作業予定'!$X$4:$AI$525,11,FALSE)/100,0)</f>
        <v>5</v>
      </c>
      <c r="HI20" s="72" t="str">
        <f t="shared" si="108"/>
        <v/>
      </c>
      <c r="HJ20" s="74">
        <f>IFERROR(VLOOKUP(($EF20&amp;"・"&amp;HI$8&amp;"・"&amp;HI$7&amp;"・"&amp;$EG20),'(参考)本年作業予定'!$X$4:$AI$525,11,FALSE)/100,0)</f>
        <v>5</v>
      </c>
    </row>
    <row r="21" spans="1:218" ht="15" customHeight="1" thickBot="1" x14ac:dyDescent="0.2">
      <c r="A21" s="544"/>
      <c r="B21" s="488"/>
      <c r="C21" s="326" t="str">
        <f>IF(B21="","",GN21+GP21+GR21+GT21+GV21+GX21+GZ21+HB21+HD21)</f>
        <v/>
      </c>
      <c r="D21" s="348"/>
      <c r="E21" s="349"/>
      <c r="F21" s="349"/>
      <c r="G21" s="349"/>
      <c r="H21" s="349"/>
      <c r="I21" s="349"/>
      <c r="J21" s="349"/>
      <c r="K21" s="349"/>
      <c r="L21" s="349"/>
      <c r="M21" s="349"/>
      <c r="N21" s="349"/>
      <c r="O21" s="349"/>
      <c r="P21" s="349"/>
      <c r="Q21" s="349"/>
      <c r="R21" s="349"/>
      <c r="S21" s="349"/>
      <c r="T21" s="349"/>
      <c r="U21" s="349"/>
      <c r="V21" s="349"/>
      <c r="W21" s="349"/>
      <c r="X21" s="349"/>
      <c r="Y21" s="349"/>
      <c r="Z21" s="349"/>
      <c r="AA21" s="349"/>
      <c r="AB21" s="349"/>
      <c r="AC21" s="349"/>
      <c r="AD21" s="349"/>
      <c r="AE21" s="349"/>
      <c r="AF21" s="349"/>
      <c r="AG21" s="350"/>
      <c r="AH21" s="350"/>
      <c r="AI21" s="348"/>
      <c r="AJ21" s="349"/>
      <c r="AK21" s="349"/>
      <c r="AL21" s="349"/>
      <c r="AM21" s="349"/>
      <c r="AN21" s="349"/>
      <c r="AO21" s="349"/>
      <c r="AP21" s="349"/>
      <c r="AQ21" s="349"/>
      <c r="AR21" s="349"/>
      <c r="AS21" s="349"/>
      <c r="AT21" s="349"/>
      <c r="AU21" s="349"/>
      <c r="AV21" s="349"/>
      <c r="AW21" s="349"/>
      <c r="AX21" s="349"/>
      <c r="AY21" s="349"/>
      <c r="AZ21" s="349"/>
      <c r="BA21" s="349"/>
      <c r="BB21" s="349"/>
      <c r="BC21" s="349"/>
      <c r="BD21" s="349"/>
      <c r="BE21" s="349"/>
      <c r="BF21" s="349"/>
      <c r="BG21" s="349"/>
      <c r="BH21" s="349"/>
      <c r="BI21" s="349"/>
      <c r="BJ21" s="349"/>
      <c r="BK21" s="349"/>
      <c r="BL21" s="349"/>
      <c r="BM21" s="350"/>
      <c r="BN21" s="348"/>
      <c r="BO21" s="349"/>
      <c r="BP21" s="349"/>
      <c r="BQ21" s="349"/>
      <c r="BR21" s="349"/>
      <c r="BS21" s="349"/>
      <c r="BT21" s="349"/>
      <c r="BU21" s="349"/>
      <c r="BV21" s="349"/>
      <c r="BW21" s="349"/>
      <c r="BX21" s="349"/>
      <c r="BY21" s="349"/>
      <c r="BZ21" s="349"/>
      <c r="CA21" s="349"/>
      <c r="CB21" s="349"/>
      <c r="CC21" s="349"/>
      <c r="CD21" s="349"/>
      <c r="CE21" s="349"/>
      <c r="CF21" s="349"/>
      <c r="CG21" s="349"/>
      <c r="CH21" s="349"/>
      <c r="CI21" s="349"/>
      <c r="CJ21" s="349"/>
      <c r="CK21" s="349"/>
      <c r="CL21" s="349"/>
      <c r="CM21" s="349"/>
      <c r="CN21" s="349"/>
      <c r="CO21" s="349"/>
      <c r="CP21" s="349"/>
      <c r="CQ21" s="350"/>
      <c r="CR21" s="351"/>
      <c r="CS21" s="352"/>
      <c r="CT21" s="349"/>
      <c r="CU21" s="349"/>
      <c r="CV21" s="349"/>
      <c r="CW21" s="349"/>
      <c r="CX21" s="349"/>
      <c r="CY21" s="349"/>
      <c r="CZ21" s="349"/>
      <c r="DA21" s="349"/>
      <c r="DB21" s="349"/>
      <c r="DC21" s="349"/>
      <c r="DD21" s="349"/>
      <c r="DE21" s="349"/>
      <c r="DF21" s="349"/>
      <c r="DG21" s="349"/>
      <c r="DH21" s="349"/>
      <c r="DI21" s="349"/>
      <c r="DJ21" s="349"/>
      <c r="DK21" s="349"/>
      <c r="DL21" s="349"/>
      <c r="DM21" s="349"/>
      <c r="DN21" s="349"/>
      <c r="DO21" s="349"/>
      <c r="DP21" s="349"/>
      <c r="DQ21" s="349"/>
      <c r="DR21" s="349"/>
      <c r="DS21" s="349"/>
      <c r="DT21" s="349"/>
      <c r="DU21" s="350"/>
      <c r="DV21" s="393"/>
      <c r="DW21" s="351"/>
      <c r="EE21" s="12"/>
      <c r="EF21" s="13"/>
      <c r="EG21" s="13"/>
      <c r="EH21" s="32" t="str">
        <f>IFERROR(VLOOKUP(($EF21&amp;"・"&amp;EH$8&amp;"・"&amp;EH$7&amp;"・"&amp;$EG21),'(参考)本年作業予定'!$X$4:$AI$525,8,FALSE),"")</f>
        <v/>
      </c>
      <c r="EI21" s="32" t="str">
        <f>IFERROR(VLOOKUP(($EF21&amp;"・"&amp;EH$8&amp;"・"&amp;EH$7&amp;"・"&amp;$EG21),'(参考)本年作業予定'!$X$4:$AI$525,10,FALSE),"")</f>
        <v/>
      </c>
      <c r="EJ21" s="32" t="str">
        <f>IFERROR(VLOOKUP(($EF21&amp;"・"&amp;EJ$8&amp;"・"&amp;EJ$7&amp;"・"&amp;$EG21),'(参考)本年作業予定'!$X$4:$AI$525,8,FALSE),"")</f>
        <v/>
      </c>
      <c r="EK21" s="32" t="str">
        <f>IFERROR(VLOOKUP(($EF21&amp;"・"&amp;EJ$8&amp;"・"&amp;EJ$7&amp;"・"&amp;$EG21),'(参考)本年作業予定'!$X$4:$AI$525,10,FALSE),"")</f>
        <v/>
      </c>
      <c r="EL21" s="32" t="str">
        <f>IFERROR(VLOOKUP(($EF21&amp;"・"&amp;EL$8&amp;"・"&amp;EL$7&amp;"・"&amp;$EG21),'(参考)本年作業予定'!$X$4:$AI$525,8,FALSE),"")</f>
        <v/>
      </c>
      <c r="EM21" s="32" t="str">
        <f>IFERROR(VLOOKUP(($EF21&amp;"・"&amp;EL$8&amp;"・"&amp;EL$7&amp;"・"&amp;$EG21),'(参考)本年作業予定'!$X$4:$AI$525,10,FALSE),"")</f>
        <v/>
      </c>
      <c r="EN21" s="32" t="str">
        <f>IFERROR(VLOOKUP(($EF21&amp;"・"&amp;EN$8&amp;"・"&amp;EN$7&amp;"・"&amp;$EG21),'(参考)本年作業予定'!$X$4:$AI$525,8,FALSE),"")</f>
        <v/>
      </c>
      <c r="EO21" s="32" t="str">
        <f>IFERROR(VLOOKUP(($EF21&amp;"・"&amp;EN$8&amp;"・"&amp;EN$7&amp;"・"&amp;$EG21),'(参考)本年作業予定'!$X$4:$AI$525,10,FALSE),"")</f>
        <v/>
      </c>
      <c r="EP21" s="32" t="str">
        <f>IFERROR(VLOOKUP(($EF21&amp;"・"&amp;EP$8&amp;"・"&amp;EP$7&amp;"・"&amp;$EG21),'(参考)本年作業予定'!$X$4:$AI$525,8,FALSE),"")</f>
        <v/>
      </c>
      <c r="EQ21" s="32" t="str">
        <f>IFERROR(VLOOKUP(($EF21&amp;"・"&amp;EP$8&amp;"・"&amp;EP$7&amp;"・"&amp;$EG21),'(参考)本年作業予定'!$X$4:$AI$525,10,FALSE),"")</f>
        <v/>
      </c>
      <c r="ER21" s="32" t="str">
        <f>IFERROR(VLOOKUP(($EF21&amp;"・"&amp;ER$8&amp;"・"&amp;ER$7&amp;"・"&amp;$EG21),'(参考)本年作業予定'!$X$4:$AI$525,8,FALSE),"")</f>
        <v/>
      </c>
      <c r="ES21" s="32" t="str">
        <f>IFERROR(VLOOKUP(($EF21&amp;"・"&amp;ER$8&amp;"・"&amp;ER$7&amp;"・"&amp;$EG21),'(参考)本年作業予定'!$X$4:$AI$525,10,FALSE),"")</f>
        <v/>
      </c>
      <c r="ET21" s="32" t="str">
        <f>IFERROR(VLOOKUP(($EF21&amp;"・"&amp;ET$8&amp;"・"&amp;ET$7&amp;"・"&amp;$EG21),'(参考)本年作業予定'!$X$4:$AI$525,8,FALSE),"")</f>
        <v/>
      </c>
      <c r="EU21" s="32" t="str">
        <f>IFERROR(VLOOKUP(($EF21&amp;"・"&amp;ET$8&amp;"・"&amp;ET$7&amp;"・"&amp;$EG21),'(参考)本年作業予定'!$X$4:$AI$525,10,FALSE),"")</f>
        <v/>
      </c>
      <c r="EV21" s="32" t="str">
        <f>IFERROR(VLOOKUP(($EF21&amp;"・"&amp;EV$8&amp;"・"&amp;EV$7&amp;"・"&amp;$EG21),'(参考)本年作業予定'!$X$4:$AI$525,8,FALSE),"")</f>
        <v/>
      </c>
      <c r="EW21" s="32" t="str">
        <f>IFERROR(VLOOKUP(($EF21&amp;"・"&amp;EV$8&amp;"・"&amp;EV$7&amp;"・"&amp;$EG21),'(参考)本年作業予定'!$X$4:$AI$525,10,FALSE),"")</f>
        <v/>
      </c>
      <c r="EX21" s="32" t="str">
        <f>IFERROR(VLOOKUP(($EF21&amp;"・"&amp;EX$8&amp;"・"&amp;EX$7&amp;"・"&amp;$EG21),'(参考)本年作業予定'!$X$4:$AI$525,8,FALSE),"")</f>
        <v/>
      </c>
      <c r="EY21" s="32" t="str">
        <f>IFERROR(VLOOKUP(($EF21&amp;"・"&amp;EX$8&amp;"・"&amp;EX$7&amp;"・"&amp;$EG21),'(参考)本年作業予定'!$X$4:$AI$525,10,FALSE),"")</f>
        <v/>
      </c>
      <c r="EZ21" s="32" t="str">
        <f>IFERROR(VLOOKUP(($EF21&amp;"・"&amp;EZ$8&amp;"・"&amp;EZ$7&amp;"・"&amp;$EG21),'(参考)本年作業予定'!$X$4:$AI$525,8,FALSE),"")</f>
        <v/>
      </c>
      <c r="FA21" s="32" t="str">
        <f>IFERROR(VLOOKUP(($EF21&amp;"・"&amp;EZ$8&amp;"・"&amp;EZ$7&amp;"・"&amp;$EG21),'(参考)本年作業予定'!$X$4:$AI$525,10,FALSE),"")</f>
        <v/>
      </c>
      <c r="FB21" s="32" t="str">
        <f>IFERROR(VLOOKUP(($EF21&amp;"・"&amp;FB$8&amp;"・"&amp;FB$7&amp;"・"&amp;$EG21),'(参考)本年作業予定'!$X$4:$AI$525,8,FALSE),"")</f>
        <v/>
      </c>
      <c r="FC21" s="32" t="str">
        <f>IFERROR(VLOOKUP(($EF21&amp;"・"&amp;FB$8&amp;"・"&amp;FB$7&amp;"・"&amp;$EG21),'(参考)本年作業予定'!$X$4:$AI$525,10,FALSE),"")</f>
        <v/>
      </c>
      <c r="FD21" s="32" t="str">
        <f>IFERROR(VLOOKUP(($EF21&amp;"・"&amp;FD$8&amp;"・"&amp;FD$7&amp;"・"&amp;$EG21),'(参考)本年作業予定'!$X$4:$AI$525,8,FALSE),"")</f>
        <v/>
      </c>
      <c r="FE21" s="32" t="str">
        <f>IFERROR(VLOOKUP(($EF21&amp;"・"&amp;FD$8&amp;"・"&amp;FD$7&amp;"・"&amp;$EG21),'(参考)本年作業予定'!$X$4:$AI$525,10,FALSE),"")</f>
        <v/>
      </c>
      <c r="FG21" s="32" t="str">
        <f>IFERROR(VLOOKUP(($EF21&amp;"・"&amp;FG$8&amp;"・"&amp;FG$7&amp;"・"&amp;$EG21),'(参考)本年作業予定'!$X$4:$AI$198,4,FALSE),"")</f>
        <v/>
      </c>
      <c r="FH21" s="32" t="str">
        <f>IFERROR(VLOOKUP(($EF21&amp;"・"&amp;FH$8&amp;"・"&amp;FH$7&amp;"・"&amp;$EG21),'(参考)本年作業予定'!$X$4:$AI$198,4,FALSE),"")</f>
        <v/>
      </c>
      <c r="FI21" s="32" t="str">
        <f>IFERROR(VLOOKUP(($EF21&amp;"・"&amp;FI$8&amp;"・"&amp;FI$7&amp;"・"&amp;$EG21),'(参考)本年作業予定'!$X$4:$AI$198,4,FALSE),"")</f>
        <v/>
      </c>
      <c r="FJ21" s="32" t="str">
        <f>IFERROR(VLOOKUP(($EF21&amp;"・"&amp;FJ$8&amp;"・"&amp;FJ$7&amp;"・"&amp;$EG21),'(参考)本年作業予定'!$X$4:$AI$198,4,FALSE),"")</f>
        <v/>
      </c>
      <c r="FK21" s="32" t="str">
        <f>IFERROR(VLOOKUP(($EF21&amp;"・"&amp;FK$8&amp;"・"&amp;FK$7&amp;"・"&amp;$EG21),'(参考)本年作業予定'!$X$4:$AI$198,4,FALSE),"")</f>
        <v/>
      </c>
      <c r="FL21" s="32" t="str">
        <f>IFERROR(VLOOKUP(($EF21&amp;"・"&amp;FL$8&amp;"・"&amp;FL$7&amp;"・"&amp;$EG21),'(参考)本年作業予定'!$X$4:$AI$198,4,FALSE),"")</f>
        <v/>
      </c>
      <c r="FN21" s="33" t="str">
        <f t="shared" si="112"/>
        <v/>
      </c>
      <c r="FO21" s="96" t="str">
        <f>IFERROR(VLOOKUP(($EF21&amp;"・"&amp;FN$8&amp;"・"&amp;FN$7&amp;"・"&amp;$EG21),'(参考)本年作業予定'!$X$4:$AI$525,12,FALSE),"")</f>
        <v/>
      </c>
      <c r="FP21" s="33" t="str">
        <f t="shared" si="113"/>
        <v/>
      </c>
      <c r="FQ21" s="96" t="str">
        <f>IFERROR(VLOOKUP(($EF21&amp;"・"&amp;FP$8&amp;"・"&amp;FP$7&amp;"・"&amp;$EG21),'(参考)本年作業予定'!$X$4:$AI$525,12,FALSE),"")</f>
        <v/>
      </c>
      <c r="FR21" s="33" t="str">
        <f t="shared" si="114"/>
        <v/>
      </c>
      <c r="FS21" s="96" t="str">
        <f>IFERROR(VLOOKUP(($EF21&amp;"・"&amp;FR$8&amp;"・"&amp;FR$7&amp;"・"&amp;$EG21),'(参考)本年作業予定'!$X$4:$AI$525,12,FALSE),"")</f>
        <v/>
      </c>
      <c r="FT21" s="33" t="str">
        <f t="shared" si="115"/>
        <v/>
      </c>
      <c r="FU21" s="96" t="str">
        <f>IFERROR(VLOOKUP(($EF21&amp;"・"&amp;FT$8&amp;"・"&amp;FT$7&amp;"・"&amp;$EG21),'(参考)本年作業予定'!$X$4:$AI$525,12,FALSE),"")</f>
        <v/>
      </c>
      <c r="FV21" s="33" t="str">
        <f t="shared" si="116"/>
        <v/>
      </c>
      <c r="FW21" s="96" t="str">
        <f>IFERROR(VLOOKUP(($EF21&amp;"・"&amp;FV$8&amp;"・"&amp;FV$7&amp;"・"&amp;$EG21),'(参考)本年作業予定'!$X$4:$AI$525,12,FALSE),"")</f>
        <v/>
      </c>
      <c r="FX21" s="33" t="str">
        <f t="shared" si="117"/>
        <v/>
      </c>
      <c r="FY21" s="96" t="str">
        <f>IFERROR(VLOOKUP(($EF21&amp;"・"&amp;FX$8&amp;"・"&amp;FX$7&amp;"・"&amp;$EG21),'(参考)本年作業予定'!$X$4:$AI$525,12,FALSE),"")</f>
        <v/>
      </c>
      <c r="FZ21" s="33" t="str">
        <f t="shared" si="118"/>
        <v/>
      </c>
      <c r="GA21" s="96" t="str">
        <f>IFERROR(VLOOKUP(($EF21&amp;"・"&amp;FZ$8&amp;"・"&amp;FZ$7&amp;"・"&amp;$EG21),'(参考)本年作業予定'!$X$4:$AI$525,12,FALSE),"")</f>
        <v/>
      </c>
      <c r="GB21" s="33" t="str">
        <f t="shared" si="119"/>
        <v/>
      </c>
      <c r="GC21" s="96" t="str">
        <f>IFERROR(VLOOKUP(($EF21&amp;"・"&amp;GB$8&amp;"・"&amp;GB$7&amp;"・"&amp;$EG21),'(参考)本年作業予定'!$X$4:$AI$525,12,FALSE),"")</f>
        <v/>
      </c>
      <c r="GD21" s="33" t="str">
        <f t="shared" si="120"/>
        <v/>
      </c>
      <c r="GE21" s="96" t="str">
        <f>IFERROR(VLOOKUP(($EF21&amp;"・"&amp;GD$8&amp;"・"&amp;GD$7&amp;"・"&amp;$EG21),'(参考)本年作業予定'!$X$4:$AI$525,12,FALSE),"")</f>
        <v/>
      </c>
      <c r="GF21" s="33" t="str">
        <f t="shared" si="121"/>
        <v/>
      </c>
      <c r="GG21" s="96" t="str">
        <f>IFERROR(VLOOKUP(($EF21&amp;"・"&amp;GF$8&amp;"・"&amp;GF$7&amp;"・"&amp;$EG21),'(参考)本年作業予定'!$X$4:$AI$525,12,FALSE),"")</f>
        <v/>
      </c>
      <c r="GH21" s="33" t="str">
        <f t="shared" si="122"/>
        <v/>
      </c>
      <c r="GI21" s="96" t="str">
        <f>IFERROR(VLOOKUP(($EF21&amp;"・"&amp;GH$8&amp;"・"&amp;GH$7&amp;"・"&amp;$EG21),'(参考)本年作業予定'!$X$4:$AI$525,12,FALSE),"")</f>
        <v/>
      </c>
      <c r="GJ21" s="33" t="str">
        <f t="shared" si="123"/>
        <v/>
      </c>
      <c r="GK21" s="96" t="str">
        <f>IFERROR(VLOOKUP(($EF21&amp;"・"&amp;GJ$8&amp;"・"&amp;GJ$7&amp;"・"&amp;$EG21),'(参考)本年作業予定'!$X$4:$AI$525,12,FALSE),"")</f>
        <v/>
      </c>
      <c r="GM21" s="72" t="str">
        <f t="shared" ref="GM21:GM39" si="133">IF(EH21="","",DATEDIF(EH21,EI21,"d")+1)</f>
        <v/>
      </c>
      <c r="GN21" s="74">
        <f>IFERROR(VLOOKUP(($EF21&amp;"・"&amp;GM$8&amp;"・"&amp;GM$7&amp;"・"&amp;$EG21),'(参考)本年作業予定'!$X$4:$AI$525,11,FALSE)/100,0)</f>
        <v>0</v>
      </c>
      <c r="GO21" s="72" t="str">
        <f t="shared" ref="GO21:GO39" si="134">IF(EJ21="","",DATEDIF(EJ21,EK21,"d")+1)</f>
        <v/>
      </c>
      <c r="GP21" s="74">
        <f>IFERROR(VLOOKUP(($EF21&amp;"・"&amp;GO$8&amp;"・"&amp;GO$7&amp;"・"&amp;$EG21),'(参考)本年作業予定'!$X$4:$AI$525,11,FALSE)/100,0)</f>
        <v>0</v>
      </c>
      <c r="GQ21" s="72" t="str">
        <f t="shared" ref="GQ21:GQ39" si="135">IF(EL21="","",DATEDIF(EL21,EM21,"d")+1)</f>
        <v/>
      </c>
      <c r="GR21" s="74">
        <f>IFERROR(VLOOKUP(($EF21&amp;"・"&amp;GQ$8&amp;"・"&amp;GQ$7&amp;"・"&amp;$EG21),'(参考)本年作業予定'!$X$4:$AI$525,11,FALSE)/100,0)</f>
        <v>0</v>
      </c>
      <c r="GS21" s="72" t="str">
        <f t="shared" ref="GS21:GS39" si="136">IF(EN21="","",DATEDIF(EN21,EO21,"d")+1)</f>
        <v/>
      </c>
      <c r="GT21" s="74">
        <f>IFERROR(VLOOKUP(($EF21&amp;"・"&amp;GS$8&amp;"・"&amp;GS$7&amp;"・"&amp;$EG21),'(参考)本年作業予定'!$X$4:$AI$525,11,FALSE)/100,0)</f>
        <v>0</v>
      </c>
      <c r="GU21" s="72" t="str">
        <f t="shared" ref="GU21:GU39" si="137">IF(EP21="","",DATEDIF(EP21,EQ21,"d")+1)</f>
        <v/>
      </c>
      <c r="GV21" s="74">
        <f>IFERROR(VLOOKUP(($EF21&amp;"・"&amp;GU$8&amp;"・"&amp;GU$7&amp;"・"&amp;$EG21),'(参考)本年作業予定'!$X$4:$AI$525,11,FALSE)/100,0)</f>
        <v>0</v>
      </c>
      <c r="GW21" s="72" t="str">
        <f t="shared" ref="GW21:GW39" si="138">IF(ER21="","",DATEDIF(ER21,ES21,"d")+1)</f>
        <v/>
      </c>
      <c r="GX21" s="74">
        <f>IFERROR(VLOOKUP(($EF21&amp;"・"&amp;GW$8&amp;"・"&amp;GW$7&amp;"・"&amp;$EG21),'(参考)本年作業予定'!$X$4:$AI$525,11,FALSE)/100,0)</f>
        <v>0</v>
      </c>
      <c r="GY21" s="72" t="str">
        <f t="shared" ref="GY21:GY39" si="139">IF(ET21="","",DATEDIF(ET21,EU21,"d")+1)</f>
        <v/>
      </c>
      <c r="GZ21" s="74">
        <f>IFERROR(VLOOKUP(($EF21&amp;"・"&amp;GY$8&amp;"・"&amp;GY$7&amp;"・"&amp;$EG21),'(参考)本年作業予定'!$X$4:$AI$525,11,FALSE)/100,0)</f>
        <v>0</v>
      </c>
      <c r="HA21" s="72" t="str">
        <f t="shared" ref="HA21:HA39" si="140">IF(EV21="","",DATEDIF(EV21,EW21,"d")+1)</f>
        <v/>
      </c>
      <c r="HB21" s="74">
        <f>IFERROR(VLOOKUP(($EF21&amp;"・"&amp;HA$8&amp;"・"&amp;HA$7&amp;"・"&amp;$EG21),'(参考)本年作業予定'!$X$4:$AI$525,11,FALSE)/100,0)</f>
        <v>0</v>
      </c>
      <c r="HC21" s="72" t="str">
        <f t="shared" ref="HC21:HC39" si="141">IF(EX21="","",DATEDIF(EX21,EY21,"d")+1)</f>
        <v/>
      </c>
      <c r="HD21" s="74">
        <f>IFERROR(VLOOKUP(($EF21&amp;"・"&amp;HC$8&amp;"・"&amp;HC$7&amp;"・"&amp;$EG21),'(参考)本年作業予定'!$X$4:$AI$525,11,FALSE)/100,0)</f>
        <v>0</v>
      </c>
      <c r="HE21" s="72" t="str">
        <f t="shared" ref="HE21:HE39" si="142">IF(EZ21="","",DATEDIF(EZ21,FA21,"d")+1)</f>
        <v/>
      </c>
      <c r="HF21" s="74">
        <f>IFERROR(VLOOKUP(($EF21&amp;"・"&amp;HE$8&amp;"・"&amp;HE$7&amp;"・"&amp;$EG21),'(参考)本年作業予定'!$X$4:$AI$525,11,FALSE)/100,0)</f>
        <v>0</v>
      </c>
      <c r="HG21" s="72" t="str">
        <f t="shared" ref="HG21:HG39" si="143">IF(FB21="","",DATEDIF(FB21,FC21,"d")+1)</f>
        <v/>
      </c>
      <c r="HH21" s="74">
        <f>IFERROR(VLOOKUP(($EF21&amp;"・"&amp;HG$8&amp;"・"&amp;HG$7&amp;"・"&amp;$EG21),'(参考)本年作業予定'!$X$4:$AI$525,11,FALSE)/100,0)</f>
        <v>0</v>
      </c>
      <c r="HI21" s="72" t="str">
        <f t="shared" ref="HI21:HI39" si="144">IF(FD21="","",DATEDIF(FD21,FE21,"d")+1)</f>
        <v/>
      </c>
      <c r="HJ21" s="74">
        <f>IFERROR(VLOOKUP(($EF21&amp;"・"&amp;HI$8&amp;"・"&amp;HI$7&amp;"・"&amp;$EG21),'(参考)本年作業予定'!$X$4:$AI$525,11,FALSE)/100,0)</f>
        <v>0</v>
      </c>
    </row>
    <row r="22" spans="1:218" ht="21.75" customHeight="1" x14ac:dyDescent="0.15">
      <c r="A22" s="544"/>
      <c r="B22" s="486" t="str">
        <f>IF(②元データ!$B$18="","",②元データ!$B$18)</f>
        <v>キャベツ・石井極早生732</v>
      </c>
      <c r="C22" s="324" t="str">
        <f>IF(EF22="","",IF((GN22+GP22+GR22+GT22+GV22+GX22+GZ22+HB22+HD22+HF22+HH22+HJ22)=0,"",(GN22+GP22+GR22+GT22+GV22+GX22+GZ22+HB22+HD22+HF22+HH22+HJ22)))</f>
        <v/>
      </c>
      <c r="D22" s="331" t="str">
        <f t="shared" ref="D22:AI22" si="145">IF(D$5=$FG22,$FG$9,IF(D$5=$FH22,$FH$9,IF(D$5=$FI22,$FI$9,IF(D$5=$FJ22,$FJ$9,IF(D$5=$FK22,$FK$9,IF(D$5=$FL22,$FL$9,IF(D$5=$FN22,$FO22,IF(D$5=$FP22,$FQ22,IF(D$5=$FR22,$FS22,IF(D$5=$FT22,$FU22,IF(D$5=$FV22,$FW22,IF(D$5=$FX22,$FY22,IF(D$5=$FZ22,$GA22,IF(D$5=$GB22,$GC22,IF(D$5=$GD22,$GE22,IF(D$5=$GF22,$GG22,IF(D$5=$GH22,$GI22,IF(D$5=$GJ22,$GK22,""))))))))))))))))))</f>
        <v/>
      </c>
      <c r="E22" s="332" t="str">
        <f t="shared" si="145"/>
        <v/>
      </c>
      <c r="F22" s="332" t="str">
        <f t="shared" si="145"/>
        <v/>
      </c>
      <c r="G22" s="332" t="str">
        <f t="shared" si="145"/>
        <v/>
      </c>
      <c r="H22" s="332" t="str">
        <f t="shared" si="145"/>
        <v/>
      </c>
      <c r="I22" s="332" t="str">
        <f t="shared" si="145"/>
        <v/>
      </c>
      <c r="J22" s="332" t="str">
        <f t="shared" si="145"/>
        <v/>
      </c>
      <c r="K22" s="332" t="str">
        <f t="shared" si="145"/>
        <v/>
      </c>
      <c r="L22" s="332" t="str">
        <f t="shared" si="145"/>
        <v/>
      </c>
      <c r="M22" s="332" t="str">
        <f t="shared" si="145"/>
        <v/>
      </c>
      <c r="N22" s="332" t="str">
        <f t="shared" si="145"/>
        <v/>
      </c>
      <c r="O22" s="332" t="str">
        <f t="shared" si="145"/>
        <v/>
      </c>
      <c r="P22" s="332" t="str">
        <f t="shared" si="145"/>
        <v/>
      </c>
      <c r="Q22" s="332" t="str">
        <f t="shared" si="145"/>
        <v/>
      </c>
      <c r="R22" s="332" t="str">
        <f t="shared" si="145"/>
        <v/>
      </c>
      <c r="S22" s="332" t="str">
        <f t="shared" si="145"/>
        <v/>
      </c>
      <c r="T22" s="332" t="str">
        <f t="shared" si="145"/>
        <v/>
      </c>
      <c r="U22" s="332" t="str">
        <f t="shared" si="145"/>
        <v/>
      </c>
      <c r="V22" s="332" t="str">
        <f t="shared" si="145"/>
        <v/>
      </c>
      <c r="W22" s="332" t="str">
        <f t="shared" si="145"/>
        <v/>
      </c>
      <c r="X22" s="332" t="str">
        <f t="shared" si="145"/>
        <v/>
      </c>
      <c r="Y22" s="332" t="str">
        <f t="shared" si="145"/>
        <v/>
      </c>
      <c r="Z22" s="332" t="str">
        <f t="shared" si="145"/>
        <v/>
      </c>
      <c r="AA22" s="332" t="str">
        <f t="shared" si="145"/>
        <v/>
      </c>
      <c r="AB22" s="332" t="str">
        <f t="shared" si="145"/>
        <v/>
      </c>
      <c r="AC22" s="332" t="str">
        <f t="shared" si="145"/>
        <v/>
      </c>
      <c r="AD22" s="332" t="str">
        <f t="shared" si="145"/>
        <v/>
      </c>
      <c r="AE22" s="332" t="str">
        <f t="shared" si="145"/>
        <v/>
      </c>
      <c r="AF22" s="332" t="str">
        <f t="shared" si="145"/>
        <v/>
      </c>
      <c r="AG22" s="332" t="str">
        <f t="shared" si="145"/>
        <v/>
      </c>
      <c r="AH22" s="332" t="str">
        <f t="shared" si="145"/>
        <v/>
      </c>
      <c r="AI22" s="331" t="str">
        <f t="shared" si="145"/>
        <v/>
      </c>
      <c r="AJ22" s="332" t="str">
        <f t="shared" ref="AJ22:BQ22" si="146">IF(AJ$5=$FG22,$FG$9,IF(AJ$5=$FH22,$FH$9,IF(AJ$5=$FI22,$FI$9,IF(AJ$5=$FJ22,$FJ$9,IF(AJ$5=$FK22,$FK$9,IF(AJ$5=$FL22,$FL$9,IF(AJ$5=$FN22,$FO22,IF(AJ$5=$FP22,$FQ22,IF(AJ$5=$FR22,$FS22,IF(AJ$5=$FT22,$FU22,IF(AJ$5=$FV22,$FW22,IF(AJ$5=$FX22,$FY22,IF(AJ$5=$FZ22,$GA22,IF(AJ$5=$GB22,$GC22,IF(AJ$5=$GD22,$GE22,IF(AJ$5=$GF22,$GG22,IF(AJ$5=$GH22,$GI22,IF(AJ$5=$GJ22,$GK22,""))))))))))))))))))</f>
        <v/>
      </c>
      <c r="AK22" s="332" t="str">
        <f t="shared" si="146"/>
        <v/>
      </c>
      <c r="AL22" s="332" t="str">
        <f t="shared" si="146"/>
        <v/>
      </c>
      <c r="AM22" s="332" t="str">
        <f t="shared" si="146"/>
        <v/>
      </c>
      <c r="AN22" s="332" t="str">
        <f t="shared" si="146"/>
        <v/>
      </c>
      <c r="AO22" s="332" t="str">
        <f t="shared" si="146"/>
        <v/>
      </c>
      <c r="AP22" s="332" t="str">
        <f t="shared" si="146"/>
        <v/>
      </c>
      <c r="AQ22" s="332" t="str">
        <f t="shared" si="146"/>
        <v/>
      </c>
      <c r="AR22" s="332" t="str">
        <f t="shared" si="146"/>
        <v/>
      </c>
      <c r="AS22" s="332" t="str">
        <f t="shared" si="146"/>
        <v/>
      </c>
      <c r="AT22" s="332" t="str">
        <f t="shared" si="146"/>
        <v/>
      </c>
      <c r="AU22" s="332" t="str">
        <f t="shared" si="146"/>
        <v/>
      </c>
      <c r="AV22" s="332" t="str">
        <f t="shared" si="146"/>
        <v/>
      </c>
      <c r="AW22" s="332" t="str">
        <f t="shared" si="146"/>
        <v/>
      </c>
      <c r="AX22" s="332" t="str">
        <f t="shared" si="146"/>
        <v/>
      </c>
      <c r="AY22" s="332" t="str">
        <f t="shared" si="146"/>
        <v/>
      </c>
      <c r="AZ22" s="332" t="str">
        <f t="shared" si="146"/>
        <v/>
      </c>
      <c r="BA22" s="332" t="str">
        <f t="shared" si="146"/>
        <v/>
      </c>
      <c r="BB22" s="332" t="str">
        <f t="shared" si="146"/>
        <v/>
      </c>
      <c r="BC22" s="332" t="str">
        <f t="shared" si="146"/>
        <v/>
      </c>
      <c r="BD22" s="332" t="str">
        <f t="shared" si="146"/>
        <v/>
      </c>
      <c r="BE22" s="332" t="str">
        <f t="shared" si="146"/>
        <v/>
      </c>
      <c r="BF22" s="332" t="str">
        <f t="shared" si="146"/>
        <v/>
      </c>
      <c r="BG22" s="332" t="str">
        <f t="shared" si="146"/>
        <v/>
      </c>
      <c r="BH22" s="332" t="str">
        <f t="shared" si="146"/>
        <v/>
      </c>
      <c r="BI22" s="332" t="str">
        <f t="shared" si="146"/>
        <v/>
      </c>
      <c r="BJ22" s="332" t="str">
        <f t="shared" si="146"/>
        <v/>
      </c>
      <c r="BK22" s="332" t="str">
        <f t="shared" si="146"/>
        <v/>
      </c>
      <c r="BL22" s="332" t="str">
        <f t="shared" si="146"/>
        <v/>
      </c>
      <c r="BM22" s="333" t="str">
        <f t="shared" si="146"/>
        <v/>
      </c>
      <c r="BN22" s="331" t="str">
        <f t="shared" si="146"/>
        <v/>
      </c>
      <c r="BO22" s="332" t="str">
        <f t="shared" si="146"/>
        <v/>
      </c>
      <c r="BP22" s="332" t="str">
        <f t="shared" si="146"/>
        <v/>
      </c>
      <c r="BQ22" s="332" t="str">
        <f t="shared" si="146"/>
        <v/>
      </c>
      <c r="BR22" s="332" t="str">
        <f t="shared" ref="BR22:DW22" si="147">IF(BR$5=$FG22,$FG$9,IF(BR$5=$FH22,$FH$9,IF(BR$5=$FI22,$FI$9,IF(BR$5=$FJ22,$FJ$9,IF(BR$5=$FK22,$FK$9,IF(BR$5=$FL22,$FL$9,IF(BR$5=$FN22,$FO22,IF(BR$5=$FP22,$FQ22,IF(BR$5=$FR22,$FS22,IF(BR$5=$FT22,$FU22,IF(BR$5=$FV22,$FW22,IF(BR$5=$FX22,$FY22,IF(BR$5=$FZ22,$GA22,IF(BR$5=$GB22,$GC22,IF(BR$5=$GD22,$GE22,IF(BR$5=$GF22,$GG22,IF(BR$5=$GH22,$GI22,IF(BR$5=$GJ22,$GK22,""))))))))))))))))))</f>
        <v/>
      </c>
      <c r="BS22" s="332" t="str">
        <f t="shared" si="147"/>
        <v/>
      </c>
      <c r="BT22" s="332" t="str">
        <f t="shared" si="147"/>
        <v/>
      </c>
      <c r="BU22" s="332" t="str">
        <f t="shared" si="147"/>
        <v/>
      </c>
      <c r="BV22" s="332" t="str">
        <f t="shared" si="147"/>
        <v/>
      </c>
      <c r="BW22" s="332" t="str">
        <f t="shared" si="147"/>
        <v/>
      </c>
      <c r="BX22" s="332" t="str">
        <f t="shared" si="147"/>
        <v/>
      </c>
      <c r="BY22" s="332" t="str">
        <f t="shared" si="147"/>
        <v/>
      </c>
      <c r="BZ22" s="332" t="str">
        <f t="shared" si="147"/>
        <v/>
      </c>
      <c r="CA22" s="332" t="str">
        <f t="shared" si="147"/>
        <v/>
      </c>
      <c r="CB22" s="332" t="str">
        <f t="shared" si="147"/>
        <v/>
      </c>
      <c r="CC22" s="332" t="str">
        <f t="shared" si="147"/>
        <v/>
      </c>
      <c r="CD22" s="332" t="str">
        <f t="shared" si="147"/>
        <v/>
      </c>
      <c r="CE22" s="332" t="str">
        <f t="shared" si="147"/>
        <v/>
      </c>
      <c r="CF22" s="332" t="str">
        <f t="shared" si="147"/>
        <v/>
      </c>
      <c r="CG22" s="332" t="str">
        <f t="shared" si="147"/>
        <v/>
      </c>
      <c r="CH22" s="332" t="str">
        <f t="shared" si="147"/>
        <v/>
      </c>
      <c r="CI22" s="332" t="str">
        <f t="shared" si="147"/>
        <v/>
      </c>
      <c r="CJ22" s="332" t="str">
        <f t="shared" si="147"/>
        <v/>
      </c>
      <c r="CK22" s="332" t="str">
        <f t="shared" si="147"/>
        <v/>
      </c>
      <c r="CL22" s="332" t="str">
        <f t="shared" si="147"/>
        <v/>
      </c>
      <c r="CM22" s="332" t="str">
        <f t="shared" si="147"/>
        <v/>
      </c>
      <c r="CN22" s="332" t="str">
        <f t="shared" si="147"/>
        <v/>
      </c>
      <c r="CO22" s="332" t="str">
        <f t="shared" si="147"/>
        <v/>
      </c>
      <c r="CP22" s="332" t="str">
        <f t="shared" si="147"/>
        <v/>
      </c>
      <c r="CQ22" s="334" t="str">
        <f t="shared" si="147"/>
        <v/>
      </c>
      <c r="CR22" s="335" t="str">
        <f t="shared" si="147"/>
        <v/>
      </c>
      <c r="CS22" s="336" t="str">
        <f t="shared" si="147"/>
        <v/>
      </c>
      <c r="CT22" s="332" t="str">
        <f t="shared" si="147"/>
        <v/>
      </c>
      <c r="CU22" s="332" t="str">
        <f t="shared" si="147"/>
        <v/>
      </c>
      <c r="CV22" s="332" t="str">
        <f t="shared" si="147"/>
        <v/>
      </c>
      <c r="CW22" s="332" t="str">
        <f t="shared" si="147"/>
        <v/>
      </c>
      <c r="CX22" s="332" t="str">
        <f t="shared" si="147"/>
        <v/>
      </c>
      <c r="CY22" s="332" t="str">
        <f t="shared" si="147"/>
        <v/>
      </c>
      <c r="CZ22" s="332" t="str">
        <f t="shared" si="147"/>
        <v/>
      </c>
      <c r="DA22" s="332" t="str">
        <f t="shared" si="147"/>
        <v/>
      </c>
      <c r="DB22" s="332" t="str">
        <f t="shared" si="147"/>
        <v/>
      </c>
      <c r="DC22" s="332" t="str">
        <f t="shared" si="147"/>
        <v/>
      </c>
      <c r="DD22" s="332" t="str">
        <f t="shared" si="147"/>
        <v/>
      </c>
      <c r="DE22" s="332" t="str">
        <f t="shared" si="147"/>
        <v/>
      </c>
      <c r="DF22" s="332" t="str">
        <f t="shared" si="147"/>
        <v/>
      </c>
      <c r="DG22" s="332" t="str">
        <f t="shared" si="147"/>
        <v/>
      </c>
      <c r="DH22" s="332" t="str">
        <f t="shared" si="147"/>
        <v/>
      </c>
      <c r="DI22" s="332" t="str">
        <f t="shared" si="147"/>
        <v/>
      </c>
      <c r="DJ22" s="332" t="str">
        <f t="shared" si="147"/>
        <v/>
      </c>
      <c r="DK22" s="332" t="str">
        <f t="shared" si="147"/>
        <v/>
      </c>
      <c r="DL22" s="332" t="str">
        <f t="shared" si="147"/>
        <v/>
      </c>
      <c r="DM22" s="332" t="str">
        <f t="shared" si="147"/>
        <v/>
      </c>
      <c r="DN22" s="332" t="str">
        <f t="shared" si="147"/>
        <v/>
      </c>
      <c r="DO22" s="332" t="str">
        <f t="shared" si="147"/>
        <v/>
      </c>
      <c r="DP22" s="332" t="str">
        <f t="shared" si="147"/>
        <v/>
      </c>
      <c r="DQ22" s="332" t="str">
        <f t="shared" si="147"/>
        <v/>
      </c>
      <c r="DR22" s="332" t="str">
        <f t="shared" si="147"/>
        <v/>
      </c>
      <c r="DS22" s="332" t="str">
        <f t="shared" si="147"/>
        <v/>
      </c>
      <c r="DT22" s="332" t="str">
        <f t="shared" si="147"/>
        <v/>
      </c>
      <c r="DU22" s="334" t="str">
        <f t="shared" si="147"/>
        <v/>
      </c>
      <c r="DV22" s="390" t="str">
        <f t="shared" si="147"/>
        <v/>
      </c>
      <c r="DW22" s="335" t="str">
        <f t="shared" si="147"/>
        <v/>
      </c>
      <c r="EE22" s="12"/>
      <c r="EF22" s="13" t="str">
        <f>IF(EF24="","",EF24&amp;2)</f>
        <v>キャベツ・石井極早生7322</v>
      </c>
      <c r="EG22" s="13" t="str">
        <f>②元データ!$G$7</f>
        <v>露地野菜Ａ</v>
      </c>
      <c r="EH22" s="32" t="str">
        <f>IFERROR(VLOOKUP(($EF22&amp;"・"&amp;EH$8&amp;"・"&amp;EH$7&amp;"・"&amp;$EG22),'(参考)本年作業予定'!$X$4:$AI$525,8,FALSE),"")</f>
        <v/>
      </c>
      <c r="EI22" s="32" t="str">
        <f>IFERROR(VLOOKUP(($EF22&amp;"・"&amp;EH$8&amp;"・"&amp;EH$7&amp;"・"&amp;$EG22),'(参考)本年作業予定'!$X$4:$AI$525,10,FALSE),"")</f>
        <v/>
      </c>
      <c r="EJ22" s="32" t="str">
        <f>IFERROR(VLOOKUP(($EF22&amp;"・"&amp;EJ$8&amp;"・"&amp;EJ$7&amp;"・"&amp;$EG22),'(参考)本年作業予定'!$X$4:$AI$525,8,FALSE),"")</f>
        <v/>
      </c>
      <c r="EK22" s="32" t="str">
        <f>IFERROR(VLOOKUP(($EF22&amp;"・"&amp;EJ$8&amp;"・"&amp;EJ$7&amp;"・"&amp;$EG22),'(参考)本年作業予定'!$X$4:$AI$525,10,FALSE),"")</f>
        <v/>
      </c>
      <c r="EL22" s="32" t="str">
        <f>IFERROR(VLOOKUP(($EF22&amp;"・"&amp;EL$8&amp;"・"&amp;EL$7&amp;"・"&amp;$EG22),'(参考)本年作業予定'!$X$4:$AI$525,8,FALSE),"")</f>
        <v/>
      </c>
      <c r="EM22" s="32" t="str">
        <f>IFERROR(VLOOKUP(($EF22&amp;"・"&amp;EL$8&amp;"・"&amp;EL$7&amp;"・"&amp;$EG22),'(参考)本年作業予定'!$X$4:$AI$525,10,FALSE),"")</f>
        <v/>
      </c>
      <c r="EN22" s="32" t="str">
        <f>IFERROR(VLOOKUP(($EF22&amp;"・"&amp;EN$8&amp;"・"&amp;EN$7&amp;"・"&amp;$EG22),'(参考)本年作業予定'!$X$4:$AI$525,8,FALSE),"")</f>
        <v/>
      </c>
      <c r="EO22" s="32" t="str">
        <f>IFERROR(VLOOKUP(($EF22&amp;"・"&amp;EN$8&amp;"・"&amp;EN$7&amp;"・"&amp;$EG22),'(参考)本年作業予定'!$X$4:$AI$525,10,FALSE),"")</f>
        <v/>
      </c>
      <c r="EP22" s="32" t="str">
        <f>IFERROR(VLOOKUP(($EF22&amp;"・"&amp;EP$8&amp;"・"&amp;EP$7&amp;"・"&amp;$EG22),'(参考)本年作業予定'!$X$4:$AI$525,8,FALSE),"")</f>
        <v/>
      </c>
      <c r="EQ22" s="32" t="str">
        <f>IFERROR(VLOOKUP(($EF22&amp;"・"&amp;EP$8&amp;"・"&amp;EP$7&amp;"・"&amp;$EG22),'(参考)本年作業予定'!$X$4:$AI$525,10,FALSE),"")</f>
        <v/>
      </c>
      <c r="ER22" s="32" t="str">
        <f>IFERROR(VLOOKUP(($EF22&amp;"・"&amp;ER$8&amp;"・"&amp;ER$7&amp;"・"&amp;$EG22),'(参考)本年作業予定'!$X$4:$AI$525,8,FALSE),"")</f>
        <v/>
      </c>
      <c r="ES22" s="32" t="str">
        <f>IFERROR(VLOOKUP(($EF22&amp;"・"&amp;ER$8&amp;"・"&amp;ER$7&amp;"・"&amp;$EG22),'(参考)本年作業予定'!$X$4:$AI$525,10,FALSE),"")</f>
        <v/>
      </c>
      <c r="ET22" s="32" t="str">
        <f>IFERROR(VLOOKUP(($EF22&amp;"・"&amp;ET$8&amp;"・"&amp;ET$7&amp;"・"&amp;$EG22),'(参考)本年作業予定'!$X$4:$AI$525,8,FALSE),"")</f>
        <v/>
      </c>
      <c r="EU22" s="32" t="str">
        <f>IFERROR(VLOOKUP(($EF22&amp;"・"&amp;ET$8&amp;"・"&amp;ET$7&amp;"・"&amp;$EG22),'(参考)本年作業予定'!$X$4:$AI$525,10,FALSE),"")</f>
        <v/>
      </c>
      <c r="EV22" s="32" t="str">
        <f>IFERROR(VLOOKUP(($EF22&amp;"・"&amp;EV$8&amp;"・"&amp;EV$7&amp;"・"&amp;$EG22),'(参考)本年作業予定'!$X$4:$AI$525,8,FALSE),"")</f>
        <v/>
      </c>
      <c r="EW22" s="32" t="str">
        <f>IFERROR(VLOOKUP(($EF22&amp;"・"&amp;EV$8&amp;"・"&amp;EV$7&amp;"・"&amp;$EG22),'(参考)本年作業予定'!$X$4:$AI$525,10,FALSE),"")</f>
        <v/>
      </c>
      <c r="EX22" s="32" t="str">
        <f>IFERROR(VLOOKUP(($EF22&amp;"・"&amp;EX$8&amp;"・"&amp;EX$7&amp;"・"&amp;$EG22),'(参考)本年作業予定'!$X$4:$AI$525,8,FALSE),"")</f>
        <v/>
      </c>
      <c r="EY22" s="32" t="str">
        <f>IFERROR(VLOOKUP(($EF22&amp;"・"&amp;EX$8&amp;"・"&amp;EX$7&amp;"・"&amp;$EG22),'(参考)本年作業予定'!$X$4:$AI$525,10,FALSE),"")</f>
        <v/>
      </c>
      <c r="EZ22" s="32" t="str">
        <f>IFERROR(VLOOKUP(($EF22&amp;"・"&amp;EZ$8&amp;"・"&amp;EZ$7&amp;"・"&amp;$EG22),'(参考)本年作業予定'!$X$4:$AI$525,8,FALSE),"")</f>
        <v/>
      </c>
      <c r="FA22" s="32" t="str">
        <f>IFERROR(VLOOKUP(($EF22&amp;"・"&amp;EZ$8&amp;"・"&amp;EZ$7&amp;"・"&amp;$EG22),'(参考)本年作業予定'!$X$4:$AI$525,10,FALSE),"")</f>
        <v/>
      </c>
      <c r="FB22" s="32" t="str">
        <f>IFERROR(VLOOKUP(($EF22&amp;"・"&amp;FB$8&amp;"・"&amp;FB$7&amp;"・"&amp;$EG22),'(参考)本年作業予定'!$X$4:$AI$525,8,FALSE),"")</f>
        <v/>
      </c>
      <c r="FC22" s="32" t="str">
        <f>IFERROR(VLOOKUP(($EF22&amp;"・"&amp;FB$8&amp;"・"&amp;FB$7&amp;"・"&amp;$EG22),'(参考)本年作業予定'!$X$4:$AI$525,10,FALSE),"")</f>
        <v/>
      </c>
      <c r="FD22" s="32" t="str">
        <f>IFERROR(VLOOKUP(($EF22&amp;"・"&amp;FD$8&amp;"・"&amp;FD$7&amp;"・"&amp;$EG22),'(参考)本年作業予定'!$X$4:$AI$525,8,FALSE),"")</f>
        <v/>
      </c>
      <c r="FE22" s="32" t="str">
        <f>IFERROR(VLOOKUP(($EF22&amp;"・"&amp;FD$8&amp;"・"&amp;FD$7&amp;"・"&amp;$EG22),'(参考)本年作業予定'!$X$4:$AI$525,10,FALSE),"")</f>
        <v/>
      </c>
      <c r="FG22" s="32" t="str">
        <f>IFERROR(VLOOKUP(($EF22&amp;"・"&amp;FG$8&amp;"・"&amp;FG$7&amp;"・"&amp;$EG22),'(参考)本年作業予定'!$X$4:$AI$198,4,FALSE),"")</f>
        <v/>
      </c>
      <c r="FH22" s="32" t="str">
        <f>IFERROR(VLOOKUP(($EF22&amp;"・"&amp;FH$8&amp;"・"&amp;FH$7&amp;"・"&amp;$EG22),'(参考)本年作業予定'!$X$4:$AI$198,4,FALSE),"")</f>
        <v/>
      </c>
      <c r="FI22" s="32" t="str">
        <f>IFERROR(VLOOKUP(($EF22&amp;"・"&amp;FI$8&amp;"・"&amp;FI$7&amp;"・"&amp;$EG22),'(参考)本年作業予定'!$X$4:$AI$198,4,FALSE),"")</f>
        <v/>
      </c>
      <c r="FJ22" s="32" t="str">
        <f>IFERROR(VLOOKUP(($EF22&amp;"・"&amp;FJ$8&amp;"・"&amp;FJ$7&amp;"・"&amp;$EG22),'(参考)本年作業予定'!$X$4:$AI$198,4,FALSE),"")</f>
        <v/>
      </c>
      <c r="FK22" s="32" t="str">
        <f>IFERROR(VLOOKUP(($EF22&amp;"・"&amp;FK$8&amp;"・"&amp;FK$7&amp;"・"&amp;$EG22),'(参考)本年作業予定'!$X$4:$AI$198,4,FALSE),"")</f>
        <v/>
      </c>
      <c r="FL22" s="32" t="str">
        <f>IFERROR(VLOOKUP(($EF22&amp;"・"&amp;FL$8&amp;"・"&amp;FL$7&amp;"・"&amp;$EG22),'(参考)本年作業予定'!$X$4:$AI$198,4,FALSE),"")</f>
        <v/>
      </c>
      <c r="FN22" s="33" t="str">
        <f t="shared" si="112"/>
        <v/>
      </c>
      <c r="FO22" s="96" t="str">
        <f>IFERROR(VLOOKUP(($EF22&amp;"・"&amp;FN$8&amp;"・"&amp;FN$7&amp;"・"&amp;$EG22),'(参考)本年作業予定'!$X$4:$AI$525,12,FALSE),"")</f>
        <v/>
      </c>
      <c r="FP22" s="33" t="str">
        <f t="shared" si="113"/>
        <v/>
      </c>
      <c r="FQ22" s="96" t="str">
        <f>IFERROR(VLOOKUP(($EF22&amp;"・"&amp;FP$8&amp;"・"&amp;FP$7&amp;"・"&amp;$EG22),'(参考)本年作業予定'!$X$4:$AI$525,12,FALSE),"")</f>
        <v/>
      </c>
      <c r="FR22" s="33" t="str">
        <f t="shared" si="114"/>
        <v/>
      </c>
      <c r="FS22" s="96" t="str">
        <f>IFERROR(VLOOKUP(($EF22&amp;"・"&amp;FR$8&amp;"・"&amp;FR$7&amp;"・"&amp;$EG22),'(参考)本年作業予定'!$X$4:$AI$525,12,FALSE),"")</f>
        <v/>
      </c>
      <c r="FT22" s="33" t="str">
        <f t="shared" si="115"/>
        <v/>
      </c>
      <c r="FU22" s="96" t="str">
        <f>IFERROR(VLOOKUP(($EF22&amp;"・"&amp;FT$8&amp;"・"&amp;FT$7&amp;"・"&amp;$EG22),'(参考)本年作業予定'!$X$4:$AI$525,12,FALSE),"")</f>
        <v/>
      </c>
      <c r="FV22" s="33" t="str">
        <f t="shared" si="116"/>
        <v/>
      </c>
      <c r="FW22" s="96" t="str">
        <f>IFERROR(VLOOKUP(($EF22&amp;"・"&amp;FV$8&amp;"・"&amp;FV$7&amp;"・"&amp;$EG22),'(参考)本年作業予定'!$X$4:$AI$525,12,FALSE),"")</f>
        <v/>
      </c>
      <c r="FX22" s="33" t="str">
        <f t="shared" si="117"/>
        <v/>
      </c>
      <c r="FY22" s="96" t="str">
        <f>IFERROR(VLOOKUP(($EF22&amp;"・"&amp;FX$8&amp;"・"&amp;FX$7&amp;"・"&amp;$EG22),'(参考)本年作業予定'!$X$4:$AI$525,12,FALSE),"")</f>
        <v/>
      </c>
      <c r="FZ22" s="33" t="str">
        <f t="shared" si="118"/>
        <v/>
      </c>
      <c r="GA22" s="96" t="str">
        <f>IFERROR(VLOOKUP(($EF22&amp;"・"&amp;FZ$8&amp;"・"&amp;FZ$7&amp;"・"&amp;$EG22),'(参考)本年作業予定'!$X$4:$AI$525,12,FALSE),"")</f>
        <v/>
      </c>
      <c r="GB22" s="33" t="str">
        <f t="shared" si="119"/>
        <v/>
      </c>
      <c r="GC22" s="96" t="str">
        <f>IFERROR(VLOOKUP(($EF22&amp;"・"&amp;GB$8&amp;"・"&amp;GB$7&amp;"・"&amp;$EG22),'(参考)本年作業予定'!$X$4:$AI$525,12,FALSE),"")</f>
        <v/>
      </c>
      <c r="GD22" s="33" t="str">
        <f t="shared" si="120"/>
        <v/>
      </c>
      <c r="GE22" s="96" t="str">
        <f>IFERROR(VLOOKUP(($EF22&amp;"・"&amp;GD$8&amp;"・"&amp;GD$7&amp;"・"&amp;$EG22),'(参考)本年作業予定'!$X$4:$AI$525,12,FALSE),"")</f>
        <v/>
      </c>
      <c r="GF22" s="33" t="str">
        <f t="shared" si="121"/>
        <v/>
      </c>
      <c r="GG22" s="96" t="str">
        <f>IFERROR(VLOOKUP(($EF22&amp;"・"&amp;GF$8&amp;"・"&amp;GF$7&amp;"・"&amp;$EG22),'(参考)本年作業予定'!$X$4:$AI$525,12,FALSE),"")</f>
        <v/>
      </c>
      <c r="GH22" s="33" t="str">
        <f t="shared" si="122"/>
        <v/>
      </c>
      <c r="GI22" s="96" t="str">
        <f>IFERROR(VLOOKUP(($EF22&amp;"・"&amp;GH$8&amp;"・"&amp;GH$7&amp;"・"&amp;$EG22),'(参考)本年作業予定'!$X$4:$AI$525,12,FALSE),"")</f>
        <v/>
      </c>
      <c r="GJ22" s="33" t="str">
        <f t="shared" si="123"/>
        <v/>
      </c>
      <c r="GK22" s="96" t="str">
        <f>IFERROR(VLOOKUP(($EF22&amp;"・"&amp;GJ$8&amp;"・"&amp;GJ$7&amp;"・"&amp;$EG22),'(参考)本年作業予定'!$X$4:$AI$525,12,FALSE),"")</f>
        <v/>
      </c>
      <c r="GM22" s="72" t="str">
        <f t="shared" si="133"/>
        <v/>
      </c>
      <c r="GN22" s="74">
        <f>IFERROR(VLOOKUP(($EF22&amp;"・"&amp;GM$8&amp;"・"&amp;GM$7&amp;"・"&amp;$EG22),'(参考)本年作業予定'!$X$4:$AI$525,11,FALSE)/100,0)</f>
        <v>0</v>
      </c>
      <c r="GO22" s="72" t="str">
        <f t="shared" si="134"/>
        <v/>
      </c>
      <c r="GP22" s="74">
        <f>IFERROR(VLOOKUP(($EF22&amp;"・"&amp;GO$8&amp;"・"&amp;GO$7&amp;"・"&amp;$EG22),'(参考)本年作業予定'!$X$4:$AI$525,11,FALSE)/100,0)</f>
        <v>0</v>
      </c>
      <c r="GQ22" s="72" t="str">
        <f t="shared" si="135"/>
        <v/>
      </c>
      <c r="GR22" s="74">
        <f>IFERROR(VLOOKUP(($EF22&amp;"・"&amp;GQ$8&amp;"・"&amp;GQ$7&amp;"・"&amp;$EG22),'(参考)本年作業予定'!$X$4:$AI$525,11,FALSE)/100,0)</f>
        <v>0</v>
      </c>
      <c r="GS22" s="72" t="str">
        <f t="shared" si="136"/>
        <v/>
      </c>
      <c r="GT22" s="74">
        <f>IFERROR(VLOOKUP(($EF22&amp;"・"&amp;GS$8&amp;"・"&amp;GS$7&amp;"・"&amp;$EG22),'(参考)本年作業予定'!$X$4:$AI$525,11,FALSE)/100,0)</f>
        <v>0</v>
      </c>
      <c r="GU22" s="72" t="str">
        <f t="shared" si="137"/>
        <v/>
      </c>
      <c r="GV22" s="74">
        <f>IFERROR(VLOOKUP(($EF22&amp;"・"&amp;GU$8&amp;"・"&amp;GU$7&amp;"・"&amp;$EG22),'(参考)本年作業予定'!$X$4:$AI$525,11,FALSE)/100,0)</f>
        <v>0</v>
      </c>
      <c r="GW22" s="72" t="str">
        <f t="shared" si="138"/>
        <v/>
      </c>
      <c r="GX22" s="74">
        <f>IFERROR(VLOOKUP(($EF22&amp;"・"&amp;GW$8&amp;"・"&amp;GW$7&amp;"・"&amp;$EG22),'(参考)本年作業予定'!$X$4:$AI$525,11,FALSE)/100,0)</f>
        <v>0</v>
      </c>
      <c r="GY22" s="72" t="str">
        <f t="shared" si="139"/>
        <v/>
      </c>
      <c r="GZ22" s="74">
        <f>IFERROR(VLOOKUP(($EF22&amp;"・"&amp;GY$8&amp;"・"&amp;GY$7&amp;"・"&amp;$EG22),'(参考)本年作業予定'!$X$4:$AI$525,11,FALSE)/100,0)</f>
        <v>0</v>
      </c>
      <c r="HA22" s="72" t="str">
        <f t="shared" si="140"/>
        <v/>
      </c>
      <c r="HB22" s="74">
        <f>IFERROR(VLOOKUP(($EF22&amp;"・"&amp;HA$8&amp;"・"&amp;HA$7&amp;"・"&amp;$EG22),'(参考)本年作業予定'!$X$4:$AI$525,11,FALSE)/100,0)</f>
        <v>0</v>
      </c>
      <c r="HC22" s="72" t="str">
        <f t="shared" si="141"/>
        <v/>
      </c>
      <c r="HD22" s="74">
        <f>IFERROR(VLOOKUP(($EF22&amp;"・"&amp;HC$8&amp;"・"&amp;HC$7&amp;"・"&amp;$EG22),'(参考)本年作業予定'!$X$4:$AI$525,11,FALSE)/100,0)</f>
        <v>0</v>
      </c>
      <c r="HE22" s="72" t="str">
        <f t="shared" si="142"/>
        <v/>
      </c>
      <c r="HF22" s="74">
        <f>IFERROR(VLOOKUP(($EF22&amp;"・"&amp;HE$8&amp;"・"&amp;HE$7&amp;"・"&amp;$EG22),'(参考)本年作業予定'!$X$4:$AI$525,11,FALSE)/100,0)</f>
        <v>0</v>
      </c>
      <c r="HG22" s="72" t="str">
        <f t="shared" si="143"/>
        <v/>
      </c>
      <c r="HH22" s="74">
        <f>IFERROR(VLOOKUP(($EF22&amp;"・"&amp;HG$8&amp;"・"&amp;HG$7&amp;"・"&amp;$EG22),'(参考)本年作業予定'!$X$4:$AI$525,11,FALSE)/100,0)</f>
        <v>0</v>
      </c>
      <c r="HI22" s="72" t="str">
        <f t="shared" si="144"/>
        <v/>
      </c>
      <c r="HJ22" s="74">
        <f>IFERROR(VLOOKUP(($EF22&amp;"・"&amp;HI$8&amp;"・"&amp;HI$7&amp;"・"&amp;$EG22),'(参考)本年作業予定'!$X$4:$AI$525,11,FALSE)/100,0)</f>
        <v>0</v>
      </c>
    </row>
    <row r="23" spans="1:218" ht="11.25" customHeight="1" x14ac:dyDescent="0.15">
      <c r="A23" s="544"/>
      <c r="B23" s="487"/>
      <c r="C23" s="325" t="str">
        <f>IF(B23="","",GN23+GP23+GR23+GT23+GV23+GX23+GZ23+HB23+HD23)</f>
        <v/>
      </c>
      <c r="D23" s="337"/>
      <c r="E23" s="338"/>
      <c r="F23" s="338"/>
      <c r="G23" s="338"/>
      <c r="H23" s="338"/>
      <c r="I23" s="338"/>
      <c r="J23" s="338"/>
      <c r="K23" s="338"/>
      <c r="L23" s="338"/>
      <c r="M23" s="338"/>
      <c r="N23" s="338"/>
      <c r="O23" s="338"/>
      <c r="P23" s="338"/>
      <c r="Q23" s="338"/>
      <c r="R23" s="338"/>
      <c r="S23" s="338"/>
      <c r="T23" s="338"/>
      <c r="U23" s="338"/>
      <c r="V23" s="338"/>
      <c r="W23" s="338"/>
      <c r="X23" s="338"/>
      <c r="Y23" s="338"/>
      <c r="Z23" s="338"/>
      <c r="AA23" s="338"/>
      <c r="AB23" s="338"/>
      <c r="AC23" s="338"/>
      <c r="AD23" s="338"/>
      <c r="AE23" s="338"/>
      <c r="AF23" s="338"/>
      <c r="AG23" s="339"/>
      <c r="AH23" s="339"/>
      <c r="AI23" s="337"/>
      <c r="AJ23" s="338"/>
      <c r="AK23" s="338"/>
      <c r="AL23" s="338"/>
      <c r="AM23" s="338"/>
      <c r="AN23" s="338"/>
      <c r="AO23" s="338"/>
      <c r="AP23" s="338"/>
      <c r="AQ23" s="338"/>
      <c r="AR23" s="338"/>
      <c r="AS23" s="338"/>
      <c r="AT23" s="338"/>
      <c r="AU23" s="338"/>
      <c r="AV23" s="338"/>
      <c r="AW23" s="338"/>
      <c r="AX23" s="338"/>
      <c r="AY23" s="338"/>
      <c r="AZ23" s="338"/>
      <c r="BA23" s="338"/>
      <c r="BB23" s="338"/>
      <c r="BC23" s="338"/>
      <c r="BD23" s="338"/>
      <c r="BE23" s="338"/>
      <c r="BF23" s="338"/>
      <c r="BG23" s="338"/>
      <c r="BH23" s="338"/>
      <c r="BI23" s="338"/>
      <c r="BJ23" s="338"/>
      <c r="BK23" s="338"/>
      <c r="BL23" s="338"/>
      <c r="BM23" s="339"/>
      <c r="BN23" s="337"/>
      <c r="BO23" s="338"/>
      <c r="BP23" s="338"/>
      <c r="BQ23" s="338"/>
      <c r="BR23" s="338"/>
      <c r="BS23" s="338"/>
      <c r="BT23" s="338"/>
      <c r="BU23" s="338"/>
      <c r="BV23" s="338"/>
      <c r="BW23" s="338"/>
      <c r="BX23" s="338"/>
      <c r="BY23" s="338"/>
      <c r="BZ23" s="338"/>
      <c r="CA23" s="338"/>
      <c r="CB23" s="338"/>
      <c r="CC23" s="338"/>
      <c r="CD23" s="338"/>
      <c r="CE23" s="338"/>
      <c r="CF23" s="338"/>
      <c r="CG23" s="338"/>
      <c r="CH23" s="338"/>
      <c r="CI23" s="338"/>
      <c r="CJ23" s="338"/>
      <c r="CK23" s="338"/>
      <c r="CL23" s="338"/>
      <c r="CM23" s="338"/>
      <c r="CN23" s="338"/>
      <c r="CO23" s="338"/>
      <c r="CP23" s="338"/>
      <c r="CQ23" s="339"/>
      <c r="CR23" s="340"/>
      <c r="CS23" s="341"/>
      <c r="CT23" s="338"/>
      <c r="CU23" s="338"/>
      <c r="CV23" s="338"/>
      <c r="CW23" s="338"/>
      <c r="CX23" s="338"/>
      <c r="CY23" s="338"/>
      <c r="CZ23" s="338"/>
      <c r="DA23" s="338"/>
      <c r="DB23" s="338"/>
      <c r="DC23" s="338"/>
      <c r="DD23" s="338"/>
      <c r="DE23" s="338"/>
      <c r="DF23" s="338"/>
      <c r="DG23" s="338"/>
      <c r="DH23" s="338"/>
      <c r="DI23" s="338"/>
      <c r="DJ23" s="338"/>
      <c r="DK23" s="338"/>
      <c r="DL23" s="338"/>
      <c r="DM23" s="338"/>
      <c r="DN23" s="338"/>
      <c r="DO23" s="338"/>
      <c r="DP23" s="338"/>
      <c r="DQ23" s="338"/>
      <c r="DR23" s="338"/>
      <c r="DS23" s="338"/>
      <c r="DT23" s="338"/>
      <c r="DU23" s="339"/>
      <c r="DV23" s="391"/>
      <c r="DW23" s="340"/>
      <c r="EE23" s="12"/>
      <c r="EF23" s="13"/>
      <c r="EG23" s="13"/>
      <c r="EH23" s="32" t="str">
        <f>IFERROR(VLOOKUP(($EF23&amp;"・"&amp;EH$8&amp;"・"&amp;EH$7&amp;"・"&amp;$EG23),'(参考)本年作業予定'!$X$4:$AI$525,8,FALSE),"")</f>
        <v/>
      </c>
      <c r="EI23" s="32" t="str">
        <f>IFERROR(VLOOKUP(($EF23&amp;"・"&amp;EH$8&amp;"・"&amp;EH$7&amp;"・"&amp;$EG23),'(参考)本年作業予定'!$X$4:$AI$525,10,FALSE),"")</f>
        <v/>
      </c>
      <c r="EJ23" s="32" t="str">
        <f>IFERROR(VLOOKUP(($EF23&amp;"・"&amp;EJ$8&amp;"・"&amp;EJ$7&amp;"・"&amp;$EG23),'(参考)本年作業予定'!$X$4:$AI$525,8,FALSE),"")</f>
        <v/>
      </c>
      <c r="EK23" s="32" t="str">
        <f>IFERROR(VLOOKUP(($EF23&amp;"・"&amp;EJ$8&amp;"・"&amp;EJ$7&amp;"・"&amp;$EG23),'(参考)本年作業予定'!$X$4:$AI$525,10,FALSE),"")</f>
        <v/>
      </c>
      <c r="EL23" s="32" t="str">
        <f>IFERROR(VLOOKUP(($EF23&amp;"・"&amp;EL$8&amp;"・"&amp;EL$7&amp;"・"&amp;$EG23),'(参考)本年作業予定'!$X$4:$AI$525,8,FALSE),"")</f>
        <v/>
      </c>
      <c r="EM23" s="32" t="str">
        <f>IFERROR(VLOOKUP(($EF23&amp;"・"&amp;EL$8&amp;"・"&amp;EL$7&amp;"・"&amp;$EG23),'(参考)本年作業予定'!$X$4:$AI$525,10,FALSE),"")</f>
        <v/>
      </c>
      <c r="EN23" s="32" t="str">
        <f>IFERROR(VLOOKUP(($EF23&amp;"・"&amp;EN$8&amp;"・"&amp;EN$7&amp;"・"&amp;$EG23),'(参考)本年作業予定'!$X$4:$AI$525,8,FALSE),"")</f>
        <v/>
      </c>
      <c r="EO23" s="32" t="str">
        <f>IFERROR(VLOOKUP(($EF23&amp;"・"&amp;EN$8&amp;"・"&amp;EN$7&amp;"・"&amp;$EG23),'(参考)本年作業予定'!$X$4:$AI$525,10,FALSE),"")</f>
        <v/>
      </c>
      <c r="EP23" s="32" t="str">
        <f>IFERROR(VLOOKUP(($EF23&amp;"・"&amp;EP$8&amp;"・"&amp;EP$7&amp;"・"&amp;$EG23),'(参考)本年作業予定'!$X$4:$AI$525,8,FALSE),"")</f>
        <v/>
      </c>
      <c r="EQ23" s="32" t="str">
        <f>IFERROR(VLOOKUP(($EF23&amp;"・"&amp;EP$8&amp;"・"&amp;EP$7&amp;"・"&amp;$EG23),'(参考)本年作業予定'!$X$4:$AI$525,10,FALSE),"")</f>
        <v/>
      </c>
      <c r="ER23" s="32" t="str">
        <f>IFERROR(VLOOKUP(($EF23&amp;"・"&amp;ER$8&amp;"・"&amp;ER$7&amp;"・"&amp;$EG23),'(参考)本年作業予定'!$X$4:$AI$525,8,FALSE),"")</f>
        <v/>
      </c>
      <c r="ES23" s="32" t="str">
        <f>IFERROR(VLOOKUP(($EF23&amp;"・"&amp;ER$8&amp;"・"&amp;ER$7&amp;"・"&amp;$EG23),'(参考)本年作業予定'!$X$4:$AI$525,10,FALSE),"")</f>
        <v/>
      </c>
      <c r="ET23" s="32" t="str">
        <f>IFERROR(VLOOKUP(($EF23&amp;"・"&amp;ET$8&amp;"・"&amp;ET$7&amp;"・"&amp;$EG23),'(参考)本年作業予定'!$X$4:$AI$525,8,FALSE),"")</f>
        <v/>
      </c>
      <c r="EU23" s="32" t="str">
        <f>IFERROR(VLOOKUP(($EF23&amp;"・"&amp;ET$8&amp;"・"&amp;ET$7&amp;"・"&amp;$EG23),'(参考)本年作業予定'!$X$4:$AI$525,10,FALSE),"")</f>
        <v/>
      </c>
      <c r="EV23" s="32" t="str">
        <f>IFERROR(VLOOKUP(($EF23&amp;"・"&amp;EV$8&amp;"・"&amp;EV$7&amp;"・"&amp;$EG23),'(参考)本年作業予定'!$X$4:$AI$525,8,FALSE),"")</f>
        <v/>
      </c>
      <c r="EW23" s="32" t="str">
        <f>IFERROR(VLOOKUP(($EF23&amp;"・"&amp;EV$8&amp;"・"&amp;EV$7&amp;"・"&amp;$EG23),'(参考)本年作業予定'!$X$4:$AI$525,10,FALSE),"")</f>
        <v/>
      </c>
      <c r="EX23" s="32" t="str">
        <f>IFERROR(VLOOKUP(($EF23&amp;"・"&amp;EX$8&amp;"・"&amp;EX$7&amp;"・"&amp;$EG23),'(参考)本年作業予定'!$X$4:$AI$525,8,FALSE),"")</f>
        <v/>
      </c>
      <c r="EY23" s="32" t="str">
        <f>IFERROR(VLOOKUP(($EF23&amp;"・"&amp;EX$8&amp;"・"&amp;EX$7&amp;"・"&amp;$EG23),'(参考)本年作業予定'!$X$4:$AI$525,10,FALSE),"")</f>
        <v/>
      </c>
      <c r="EZ23" s="32" t="str">
        <f>IFERROR(VLOOKUP(($EF23&amp;"・"&amp;EZ$8&amp;"・"&amp;EZ$7&amp;"・"&amp;$EG23),'(参考)本年作業予定'!$X$4:$AI$525,8,FALSE),"")</f>
        <v/>
      </c>
      <c r="FA23" s="32" t="str">
        <f>IFERROR(VLOOKUP(($EF23&amp;"・"&amp;EZ$8&amp;"・"&amp;EZ$7&amp;"・"&amp;$EG23),'(参考)本年作業予定'!$X$4:$AI$525,10,FALSE),"")</f>
        <v/>
      </c>
      <c r="FB23" s="32" t="str">
        <f>IFERROR(VLOOKUP(($EF23&amp;"・"&amp;FB$8&amp;"・"&amp;FB$7&amp;"・"&amp;$EG23),'(参考)本年作業予定'!$X$4:$AI$525,8,FALSE),"")</f>
        <v/>
      </c>
      <c r="FC23" s="32" t="str">
        <f>IFERROR(VLOOKUP(($EF23&amp;"・"&amp;FB$8&amp;"・"&amp;FB$7&amp;"・"&amp;$EG23),'(参考)本年作業予定'!$X$4:$AI$525,10,FALSE),"")</f>
        <v/>
      </c>
      <c r="FD23" s="32" t="str">
        <f>IFERROR(VLOOKUP(($EF23&amp;"・"&amp;FD$8&amp;"・"&amp;FD$7&amp;"・"&amp;$EG23),'(参考)本年作業予定'!$X$4:$AI$525,8,FALSE),"")</f>
        <v/>
      </c>
      <c r="FE23" s="32" t="str">
        <f>IFERROR(VLOOKUP(($EF23&amp;"・"&amp;FD$8&amp;"・"&amp;FD$7&amp;"・"&amp;$EG23),'(参考)本年作業予定'!$X$4:$AI$525,10,FALSE),"")</f>
        <v/>
      </c>
      <c r="FG23" s="32" t="str">
        <f>IFERROR(VLOOKUP(($EF23&amp;"・"&amp;FG$8&amp;"・"&amp;FG$7&amp;"・"&amp;$EG23),'(参考)本年作業予定'!$X$4:$AI$198,4,FALSE),"")</f>
        <v/>
      </c>
      <c r="FH23" s="32" t="str">
        <f>IFERROR(VLOOKUP(($EF23&amp;"・"&amp;FH$8&amp;"・"&amp;FH$7&amp;"・"&amp;$EG23),'(参考)本年作業予定'!$X$4:$AI$198,4,FALSE),"")</f>
        <v/>
      </c>
      <c r="FI23" s="32" t="str">
        <f>IFERROR(VLOOKUP(($EF23&amp;"・"&amp;FI$8&amp;"・"&amp;FI$7&amp;"・"&amp;$EG23),'(参考)本年作業予定'!$X$4:$AI$198,4,FALSE),"")</f>
        <v/>
      </c>
      <c r="FJ23" s="32" t="str">
        <f>IFERROR(VLOOKUP(($EF23&amp;"・"&amp;FJ$8&amp;"・"&amp;FJ$7&amp;"・"&amp;$EG23),'(参考)本年作業予定'!$X$4:$AI$198,4,FALSE),"")</f>
        <v/>
      </c>
      <c r="FK23" s="32" t="str">
        <f>IFERROR(VLOOKUP(($EF23&amp;"・"&amp;FK$8&amp;"・"&amp;FK$7&amp;"・"&amp;$EG23),'(参考)本年作業予定'!$X$4:$AI$198,4,FALSE),"")</f>
        <v/>
      </c>
      <c r="FL23" s="32" t="str">
        <f>IFERROR(VLOOKUP(($EF23&amp;"・"&amp;FL$8&amp;"・"&amp;FL$7&amp;"・"&amp;$EG23),'(参考)本年作業予定'!$X$4:$AI$198,4,FALSE),"")</f>
        <v/>
      </c>
      <c r="FN23" s="33" t="str">
        <f t="shared" si="112"/>
        <v/>
      </c>
      <c r="FO23" s="96" t="str">
        <f>IFERROR(VLOOKUP(($EF23&amp;"・"&amp;FN$8&amp;"・"&amp;FN$7&amp;"・"&amp;$EG23),'(参考)本年作業予定'!$X$4:$AI$525,12,FALSE),"")</f>
        <v/>
      </c>
      <c r="FP23" s="33" t="str">
        <f t="shared" si="113"/>
        <v/>
      </c>
      <c r="FQ23" s="96" t="str">
        <f>IFERROR(VLOOKUP(($EF23&amp;"・"&amp;FP$8&amp;"・"&amp;FP$7&amp;"・"&amp;$EG23),'(参考)本年作業予定'!$X$4:$AI$525,12,FALSE),"")</f>
        <v/>
      </c>
      <c r="FR23" s="33" t="str">
        <f t="shared" si="114"/>
        <v/>
      </c>
      <c r="FS23" s="96" t="str">
        <f>IFERROR(VLOOKUP(($EF23&amp;"・"&amp;FR$8&amp;"・"&amp;FR$7&amp;"・"&amp;$EG23),'(参考)本年作業予定'!$X$4:$AI$525,12,FALSE),"")</f>
        <v/>
      </c>
      <c r="FT23" s="33" t="str">
        <f t="shared" si="115"/>
        <v/>
      </c>
      <c r="FU23" s="96" t="str">
        <f>IFERROR(VLOOKUP(($EF23&amp;"・"&amp;FT$8&amp;"・"&amp;FT$7&amp;"・"&amp;$EG23),'(参考)本年作業予定'!$X$4:$AI$525,12,FALSE),"")</f>
        <v/>
      </c>
      <c r="FV23" s="33" t="str">
        <f t="shared" si="116"/>
        <v/>
      </c>
      <c r="FW23" s="96" t="str">
        <f>IFERROR(VLOOKUP(($EF23&amp;"・"&amp;FV$8&amp;"・"&amp;FV$7&amp;"・"&amp;$EG23),'(参考)本年作業予定'!$X$4:$AI$525,12,FALSE),"")</f>
        <v/>
      </c>
      <c r="FX23" s="33" t="str">
        <f t="shared" si="117"/>
        <v/>
      </c>
      <c r="FY23" s="96" t="str">
        <f>IFERROR(VLOOKUP(($EF23&amp;"・"&amp;FX$8&amp;"・"&amp;FX$7&amp;"・"&amp;$EG23),'(参考)本年作業予定'!$X$4:$AI$525,12,FALSE),"")</f>
        <v/>
      </c>
      <c r="FZ23" s="33" t="str">
        <f t="shared" si="118"/>
        <v/>
      </c>
      <c r="GA23" s="96" t="str">
        <f>IFERROR(VLOOKUP(($EF23&amp;"・"&amp;FZ$8&amp;"・"&amp;FZ$7&amp;"・"&amp;$EG23),'(参考)本年作業予定'!$X$4:$AI$525,12,FALSE),"")</f>
        <v/>
      </c>
      <c r="GB23" s="33" t="str">
        <f t="shared" si="119"/>
        <v/>
      </c>
      <c r="GC23" s="96" t="str">
        <f>IFERROR(VLOOKUP(($EF23&amp;"・"&amp;GB$8&amp;"・"&amp;GB$7&amp;"・"&amp;$EG23),'(参考)本年作業予定'!$X$4:$AI$525,12,FALSE),"")</f>
        <v/>
      </c>
      <c r="GD23" s="33" t="str">
        <f t="shared" si="120"/>
        <v/>
      </c>
      <c r="GE23" s="96" t="str">
        <f>IFERROR(VLOOKUP(($EF23&amp;"・"&amp;GD$8&amp;"・"&amp;GD$7&amp;"・"&amp;$EG23),'(参考)本年作業予定'!$X$4:$AI$525,12,FALSE),"")</f>
        <v/>
      </c>
      <c r="GF23" s="33" t="str">
        <f t="shared" si="121"/>
        <v/>
      </c>
      <c r="GG23" s="96" t="str">
        <f>IFERROR(VLOOKUP(($EF23&amp;"・"&amp;GF$8&amp;"・"&amp;GF$7&amp;"・"&amp;$EG23),'(参考)本年作業予定'!$X$4:$AI$525,12,FALSE),"")</f>
        <v/>
      </c>
      <c r="GH23" s="33" t="str">
        <f t="shared" si="122"/>
        <v/>
      </c>
      <c r="GI23" s="96" t="str">
        <f>IFERROR(VLOOKUP(($EF23&amp;"・"&amp;GH$8&amp;"・"&amp;GH$7&amp;"・"&amp;$EG23),'(参考)本年作業予定'!$X$4:$AI$525,12,FALSE),"")</f>
        <v/>
      </c>
      <c r="GJ23" s="33" t="str">
        <f t="shared" si="123"/>
        <v/>
      </c>
      <c r="GK23" s="96" t="str">
        <f>IFERROR(VLOOKUP(($EF23&amp;"・"&amp;GJ$8&amp;"・"&amp;GJ$7&amp;"・"&amp;$EG23),'(参考)本年作業予定'!$X$4:$AI$525,12,FALSE),"")</f>
        <v/>
      </c>
      <c r="GM23" s="72" t="str">
        <f t="shared" si="133"/>
        <v/>
      </c>
      <c r="GN23" s="74">
        <f>IFERROR(VLOOKUP(($EF23&amp;"・"&amp;GM$8&amp;"・"&amp;GM$7&amp;"・"&amp;$EG23),'(参考)本年作業予定'!$X$4:$AI$525,11,FALSE)/100,0)</f>
        <v>0</v>
      </c>
      <c r="GO23" s="72" t="str">
        <f t="shared" si="134"/>
        <v/>
      </c>
      <c r="GP23" s="74">
        <f>IFERROR(VLOOKUP(($EF23&amp;"・"&amp;GO$8&amp;"・"&amp;GO$7&amp;"・"&amp;$EG23),'(参考)本年作業予定'!$X$4:$AI$525,11,FALSE)/100,0)</f>
        <v>0</v>
      </c>
      <c r="GQ23" s="72" t="str">
        <f t="shared" si="135"/>
        <v/>
      </c>
      <c r="GR23" s="74">
        <f>IFERROR(VLOOKUP(($EF23&amp;"・"&amp;GQ$8&amp;"・"&amp;GQ$7&amp;"・"&amp;$EG23),'(参考)本年作業予定'!$X$4:$AI$525,11,FALSE)/100,0)</f>
        <v>0</v>
      </c>
      <c r="GS23" s="72" t="str">
        <f t="shared" si="136"/>
        <v/>
      </c>
      <c r="GT23" s="74">
        <f>IFERROR(VLOOKUP(($EF23&amp;"・"&amp;GS$8&amp;"・"&amp;GS$7&amp;"・"&amp;$EG23),'(参考)本年作業予定'!$X$4:$AI$525,11,FALSE)/100,0)</f>
        <v>0</v>
      </c>
      <c r="GU23" s="72" t="str">
        <f t="shared" si="137"/>
        <v/>
      </c>
      <c r="GV23" s="74">
        <f>IFERROR(VLOOKUP(($EF23&amp;"・"&amp;GU$8&amp;"・"&amp;GU$7&amp;"・"&amp;$EG23),'(参考)本年作業予定'!$X$4:$AI$525,11,FALSE)/100,0)</f>
        <v>0</v>
      </c>
      <c r="GW23" s="72" t="str">
        <f t="shared" si="138"/>
        <v/>
      </c>
      <c r="GX23" s="74">
        <f>IFERROR(VLOOKUP(($EF23&amp;"・"&amp;GW$8&amp;"・"&amp;GW$7&amp;"・"&amp;$EG23),'(参考)本年作業予定'!$X$4:$AI$525,11,FALSE)/100,0)</f>
        <v>0</v>
      </c>
      <c r="GY23" s="72" t="str">
        <f t="shared" si="139"/>
        <v/>
      </c>
      <c r="GZ23" s="74">
        <f>IFERROR(VLOOKUP(($EF23&amp;"・"&amp;GY$8&amp;"・"&amp;GY$7&amp;"・"&amp;$EG23),'(参考)本年作業予定'!$X$4:$AI$525,11,FALSE)/100,0)</f>
        <v>0</v>
      </c>
      <c r="HA23" s="72" t="str">
        <f t="shared" si="140"/>
        <v/>
      </c>
      <c r="HB23" s="74">
        <f>IFERROR(VLOOKUP(($EF23&amp;"・"&amp;HA$8&amp;"・"&amp;HA$7&amp;"・"&amp;$EG23),'(参考)本年作業予定'!$X$4:$AI$525,11,FALSE)/100,0)</f>
        <v>0</v>
      </c>
      <c r="HC23" s="72" t="str">
        <f t="shared" si="141"/>
        <v/>
      </c>
      <c r="HD23" s="74">
        <f>IFERROR(VLOOKUP(($EF23&amp;"・"&amp;HC$8&amp;"・"&amp;HC$7&amp;"・"&amp;$EG23),'(参考)本年作業予定'!$X$4:$AI$525,11,FALSE)/100,0)</f>
        <v>0</v>
      </c>
      <c r="HE23" s="72" t="str">
        <f t="shared" si="142"/>
        <v/>
      </c>
      <c r="HF23" s="74">
        <f>IFERROR(VLOOKUP(($EF23&amp;"・"&amp;HE$8&amp;"・"&amp;HE$7&amp;"・"&amp;$EG23),'(参考)本年作業予定'!$X$4:$AI$525,11,FALSE)/100,0)</f>
        <v>0</v>
      </c>
      <c r="HG23" s="72" t="str">
        <f t="shared" si="143"/>
        <v/>
      </c>
      <c r="HH23" s="74">
        <f>IFERROR(VLOOKUP(($EF23&amp;"・"&amp;HG$8&amp;"・"&amp;HG$7&amp;"・"&amp;$EG23),'(参考)本年作業予定'!$X$4:$AI$525,11,FALSE)/100,0)</f>
        <v>0</v>
      </c>
      <c r="HI23" s="72" t="str">
        <f t="shared" si="144"/>
        <v/>
      </c>
      <c r="HJ23" s="74">
        <f>IFERROR(VLOOKUP(($EF23&amp;"・"&amp;HI$8&amp;"・"&amp;HI$7&amp;"・"&amp;$EG23),'(参考)本年作業予定'!$X$4:$AI$525,11,FALSE)/100,0)</f>
        <v>0</v>
      </c>
    </row>
    <row r="24" spans="1:218" ht="27.75" customHeight="1" x14ac:dyDescent="0.15">
      <c r="A24" s="544"/>
      <c r="B24" s="487"/>
      <c r="C24" s="325">
        <f>IF(②元データ!$C$18="","",②元データ!$C$18)</f>
        <v>5</v>
      </c>
      <c r="D24" s="342" t="str">
        <f t="shared" ref="D24:AI24" si="148">IF(D$5=$FG24,$FG$9,IF(D$5=$FH24,$FH$9,IF(D$5=$FI24,$FI$9,IF(D$5=$FJ24,$FJ$9,IF(D$5=$FK24,$FK$9,IF(D$5=$FL24,$FL$9,IF(D$5=$FN24,$FO24,IF(D$5=$FP24,$FQ24,IF(D$5=$FR24,$FS24,IF(D$5=$FT24,$FU24,IF(D$5=$FV24,$FW24,IF(D$5=$FX24,$FY24,IF(D$5=$FZ24,$GA24,IF(D$5=$GB24,$GC24,IF(D$5=$GD24,$GE24,IF(D$5=$GF24,$GG24,IF(D$5=$GH24,$GI24,IF(D$5=$GJ24,$GK24,""))))))))))))))))))</f>
        <v/>
      </c>
      <c r="E24" s="343" t="str">
        <f t="shared" si="148"/>
        <v/>
      </c>
      <c r="F24" s="343" t="str">
        <f t="shared" si="148"/>
        <v/>
      </c>
      <c r="G24" s="343" t="str">
        <f t="shared" si="148"/>
        <v/>
      </c>
      <c r="H24" s="343" t="str">
        <f t="shared" si="148"/>
        <v/>
      </c>
      <c r="I24" s="343" t="str">
        <f t="shared" si="148"/>
        <v/>
      </c>
      <c r="J24" s="343" t="str">
        <f t="shared" si="148"/>
        <v/>
      </c>
      <c r="K24" s="343" t="str">
        <f t="shared" si="148"/>
        <v/>
      </c>
      <c r="L24" s="343" t="str">
        <f t="shared" si="148"/>
        <v/>
      </c>
      <c r="M24" s="343" t="str">
        <f t="shared" si="148"/>
        <v/>
      </c>
      <c r="N24" s="343" t="str">
        <f t="shared" si="148"/>
        <v/>
      </c>
      <c r="O24" s="343" t="str">
        <f t="shared" si="148"/>
        <v/>
      </c>
      <c r="P24" s="343" t="str">
        <f t="shared" si="148"/>
        <v/>
      </c>
      <c r="Q24" s="343" t="str">
        <f t="shared" si="148"/>
        <v/>
      </c>
      <c r="R24" s="343" t="str">
        <f t="shared" si="148"/>
        <v/>
      </c>
      <c r="S24" s="343" t="str">
        <f t="shared" si="148"/>
        <v/>
      </c>
      <c r="T24" s="343" t="str">
        <f t="shared" si="148"/>
        <v/>
      </c>
      <c r="U24" s="343" t="str">
        <f t="shared" si="148"/>
        <v/>
      </c>
      <c r="V24" s="343" t="str">
        <f t="shared" si="148"/>
        <v/>
      </c>
      <c r="W24" s="343" t="str">
        <f t="shared" si="148"/>
        <v/>
      </c>
      <c r="X24" s="343" t="str">
        <f t="shared" si="148"/>
        <v/>
      </c>
      <c r="Y24" s="343" t="str">
        <f t="shared" si="148"/>
        <v/>
      </c>
      <c r="Z24" s="343" t="str">
        <f t="shared" si="148"/>
        <v/>
      </c>
      <c r="AA24" s="343" t="str">
        <f t="shared" si="148"/>
        <v/>
      </c>
      <c r="AB24" s="343" t="str">
        <f t="shared" si="148"/>
        <v/>
      </c>
      <c r="AC24" s="343" t="str">
        <f t="shared" si="148"/>
        <v/>
      </c>
      <c r="AD24" s="343" t="str">
        <f t="shared" si="148"/>
        <v/>
      </c>
      <c r="AE24" s="343" t="str">
        <f t="shared" si="148"/>
        <v/>
      </c>
      <c r="AF24" s="343" t="str">
        <f t="shared" si="148"/>
        <v/>
      </c>
      <c r="AG24" s="343" t="str">
        <f t="shared" si="148"/>
        <v/>
      </c>
      <c r="AH24" s="343" t="str">
        <f t="shared" si="148"/>
        <v/>
      </c>
      <c r="AI24" s="342" t="str">
        <f t="shared" si="148"/>
        <v/>
      </c>
      <c r="AJ24" s="343" t="str">
        <f t="shared" ref="AJ24:BQ24" si="149">IF(AJ$5=$FG24,$FG$9,IF(AJ$5=$FH24,$FH$9,IF(AJ$5=$FI24,$FI$9,IF(AJ$5=$FJ24,$FJ$9,IF(AJ$5=$FK24,$FK$9,IF(AJ$5=$FL24,$FL$9,IF(AJ$5=$FN24,$FO24,IF(AJ$5=$FP24,$FQ24,IF(AJ$5=$FR24,$FS24,IF(AJ$5=$FT24,$FU24,IF(AJ$5=$FV24,$FW24,IF(AJ$5=$FX24,$FY24,IF(AJ$5=$FZ24,$GA24,IF(AJ$5=$GB24,$GC24,IF(AJ$5=$GD24,$GE24,IF(AJ$5=$GF24,$GG24,IF(AJ$5=$GH24,$GI24,IF(AJ$5=$GJ24,$GK24,""))))))))))))))))))</f>
        <v/>
      </c>
      <c r="AK24" s="343" t="str">
        <f t="shared" si="149"/>
        <v/>
      </c>
      <c r="AL24" s="343" t="str">
        <f t="shared" si="149"/>
        <v/>
      </c>
      <c r="AM24" s="343" t="str">
        <f t="shared" si="149"/>
        <v/>
      </c>
      <c r="AN24" s="343" t="str">
        <f t="shared" si="149"/>
        <v/>
      </c>
      <c r="AO24" s="343" t="str">
        <f t="shared" si="149"/>
        <v/>
      </c>
      <c r="AP24" s="343" t="str">
        <f t="shared" si="149"/>
        <v/>
      </c>
      <c r="AQ24" s="343" t="str">
        <f t="shared" si="149"/>
        <v/>
      </c>
      <c r="AR24" s="343" t="str">
        <f t="shared" si="149"/>
        <v/>
      </c>
      <c r="AS24" s="343" t="str">
        <f t="shared" si="149"/>
        <v/>
      </c>
      <c r="AT24" s="343" t="str">
        <f t="shared" si="149"/>
        <v/>
      </c>
      <c r="AU24" s="343" t="str">
        <f t="shared" si="149"/>
        <v/>
      </c>
      <c r="AV24" s="343" t="str">
        <f t="shared" si="149"/>
        <v/>
      </c>
      <c r="AW24" s="343" t="str">
        <f t="shared" si="149"/>
        <v/>
      </c>
      <c r="AX24" s="343" t="str">
        <f t="shared" si="149"/>
        <v/>
      </c>
      <c r="AY24" s="343" t="str">
        <f t="shared" si="149"/>
        <v/>
      </c>
      <c r="AZ24" s="343" t="str">
        <f t="shared" si="149"/>
        <v/>
      </c>
      <c r="BA24" s="343" t="str">
        <f t="shared" si="149"/>
        <v/>
      </c>
      <c r="BB24" s="343" t="str">
        <f t="shared" si="149"/>
        <v/>
      </c>
      <c r="BC24" s="343" t="str">
        <f t="shared" si="149"/>
        <v/>
      </c>
      <c r="BD24" s="343" t="str">
        <f t="shared" si="149"/>
        <v/>
      </c>
      <c r="BE24" s="343" t="str">
        <f t="shared" si="149"/>
        <v/>
      </c>
      <c r="BF24" s="343" t="str">
        <f t="shared" si="149"/>
        <v/>
      </c>
      <c r="BG24" s="343" t="str">
        <f t="shared" si="149"/>
        <v/>
      </c>
      <c r="BH24" s="343" t="str">
        <f t="shared" si="149"/>
        <v/>
      </c>
      <c r="BI24" s="343" t="str">
        <f t="shared" si="149"/>
        <v/>
      </c>
      <c r="BJ24" s="343" t="str">
        <f t="shared" si="149"/>
        <v/>
      </c>
      <c r="BK24" s="343" t="str">
        <f t="shared" si="149"/>
        <v/>
      </c>
      <c r="BL24" s="343" t="str">
        <f t="shared" si="149"/>
        <v/>
      </c>
      <c r="BM24" s="344">
        <f t="shared" si="149"/>
        <v>4</v>
      </c>
      <c r="BN24" s="342">
        <f t="shared" si="149"/>
        <v>4</v>
      </c>
      <c r="BO24" s="343" t="str">
        <f t="shared" si="149"/>
        <v/>
      </c>
      <c r="BP24" s="343" t="str">
        <f t="shared" si="149"/>
        <v/>
      </c>
      <c r="BQ24" s="343" t="str">
        <f t="shared" si="149"/>
        <v/>
      </c>
      <c r="BR24" s="343" t="str">
        <f t="shared" ref="BR24:DW24" si="150">IF(BR$5=$FG24,$FG$9,IF(BR$5=$FH24,$FH$9,IF(BR$5=$FI24,$FI$9,IF(BR$5=$FJ24,$FJ$9,IF(BR$5=$FK24,$FK$9,IF(BR$5=$FL24,$FL$9,IF(BR$5=$FN24,$FO24,IF(BR$5=$FP24,$FQ24,IF(BR$5=$FR24,$FS24,IF(BR$5=$FT24,$FU24,IF(BR$5=$FV24,$FW24,IF(BR$5=$FX24,$FY24,IF(BR$5=$FZ24,$GA24,IF(BR$5=$GB24,$GC24,IF(BR$5=$GD24,$GE24,IF(BR$5=$GF24,$GG24,IF(BR$5=$GH24,$GI24,IF(BR$5=$GJ24,$GK24,""))))))))))))))))))</f>
        <v/>
      </c>
      <c r="BS24" s="343" t="str">
        <f t="shared" si="150"/>
        <v/>
      </c>
      <c r="BT24" s="343" t="str">
        <f t="shared" si="150"/>
        <v/>
      </c>
      <c r="BU24" s="343" t="str">
        <f t="shared" si="150"/>
        <v/>
      </c>
      <c r="BV24" s="343" t="str">
        <f t="shared" si="150"/>
        <v/>
      </c>
      <c r="BW24" s="343" t="str">
        <f t="shared" si="150"/>
        <v/>
      </c>
      <c r="BX24" s="343" t="str">
        <f t="shared" si="150"/>
        <v/>
      </c>
      <c r="BY24" s="343" t="str">
        <f t="shared" si="150"/>
        <v/>
      </c>
      <c r="BZ24" s="343" t="str">
        <f t="shared" si="150"/>
        <v/>
      </c>
      <c r="CA24" s="343" t="str">
        <f t="shared" si="150"/>
        <v/>
      </c>
      <c r="CB24" s="343" t="str">
        <f t="shared" si="150"/>
        <v/>
      </c>
      <c r="CC24" s="343" t="str">
        <f t="shared" si="150"/>
        <v/>
      </c>
      <c r="CD24" s="343" t="str">
        <f t="shared" si="150"/>
        <v/>
      </c>
      <c r="CE24" s="343" t="str">
        <f t="shared" si="150"/>
        <v/>
      </c>
      <c r="CF24" s="343" t="str">
        <f t="shared" si="150"/>
        <v/>
      </c>
      <c r="CG24" s="343" t="str">
        <f t="shared" si="150"/>
        <v/>
      </c>
      <c r="CH24" s="343" t="str">
        <f t="shared" si="150"/>
        <v/>
      </c>
      <c r="CI24" s="343" t="str">
        <f t="shared" si="150"/>
        <v/>
      </c>
      <c r="CJ24" s="343" t="str">
        <f t="shared" si="150"/>
        <v/>
      </c>
      <c r="CK24" s="343" t="str">
        <f t="shared" si="150"/>
        <v/>
      </c>
      <c r="CL24" s="343" t="str">
        <f t="shared" si="150"/>
        <v/>
      </c>
      <c r="CM24" s="343" t="str">
        <f t="shared" si="150"/>
        <v/>
      </c>
      <c r="CN24" s="343" t="str">
        <f t="shared" si="150"/>
        <v/>
      </c>
      <c r="CO24" s="343" t="str">
        <f t="shared" si="150"/>
        <v/>
      </c>
      <c r="CP24" s="343" t="str">
        <f t="shared" si="150"/>
        <v/>
      </c>
      <c r="CQ24" s="345">
        <f t="shared" si="150"/>
        <v>2.25</v>
      </c>
      <c r="CR24" s="346" t="str">
        <f t="shared" si="150"/>
        <v/>
      </c>
      <c r="CS24" s="347">
        <f t="shared" si="150"/>
        <v>2</v>
      </c>
      <c r="CT24" s="343" t="str">
        <f t="shared" si="150"/>
        <v/>
      </c>
      <c r="CU24" s="343" t="str">
        <f t="shared" si="150"/>
        <v/>
      </c>
      <c r="CV24" s="343" t="str">
        <f t="shared" si="150"/>
        <v/>
      </c>
      <c r="CW24" s="343" t="str">
        <f t="shared" si="150"/>
        <v/>
      </c>
      <c r="CX24" s="343" t="str">
        <f t="shared" si="150"/>
        <v/>
      </c>
      <c r="CY24" s="343" t="str">
        <f t="shared" si="150"/>
        <v/>
      </c>
      <c r="CZ24" s="343">
        <f t="shared" si="150"/>
        <v>0.5</v>
      </c>
      <c r="DA24" s="343" t="str">
        <f t="shared" si="150"/>
        <v/>
      </c>
      <c r="DB24" s="343" t="str">
        <f t="shared" si="150"/>
        <v/>
      </c>
      <c r="DC24" s="343" t="str">
        <f t="shared" si="150"/>
        <v/>
      </c>
      <c r="DD24" s="343" t="str">
        <f t="shared" si="150"/>
        <v/>
      </c>
      <c r="DE24" s="343" t="str">
        <f t="shared" si="150"/>
        <v/>
      </c>
      <c r="DF24" s="343" t="str">
        <f t="shared" si="150"/>
        <v/>
      </c>
      <c r="DG24" s="343">
        <f t="shared" si="150"/>
        <v>0.5</v>
      </c>
      <c r="DH24" s="343" t="str">
        <f t="shared" si="150"/>
        <v/>
      </c>
      <c r="DI24" s="343" t="str">
        <f t="shared" si="150"/>
        <v/>
      </c>
      <c r="DJ24" s="343" t="str">
        <f t="shared" si="150"/>
        <v/>
      </c>
      <c r="DK24" s="343" t="str">
        <f t="shared" si="150"/>
        <v/>
      </c>
      <c r="DL24" s="343" t="str">
        <f t="shared" si="150"/>
        <v/>
      </c>
      <c r="DM24" s="343" t="str">
        <f t="shared" si="150"/>
        <v/>
      </c>
      <c r="DN24" s="343" t="str">
        <f t="shared" si="150"/>
        <v/>
      </c>
      <c r="DO24" s="343" t="str">
        <f t="shared" si="150"/>
        <v/>
      </c>
      <c r="DP24" s="343" t="str">
        <f t="shared" si="150"/>
        <v/>
      </c>
      <c r="DQ24" s="343" t="str">
        <f t="shared" si="150"/>
        <v/>
      </c>
      <c r="DR24" s="343">
        <f t="shared" si="150"/>
        <v>1</v>
      </c>
      <c r="DS24" s="343">
        <f t="shared" si="150"/>
        <v>1</v>
      </c>
      <c r="DT24" s="343" t="str">
        <f t="shared" si="150"/>
        <v/>
      </c>
      <c r="DU24" s="345" t="str">
        <f t="shared" si="150"/>
        <v/>
      </c>
      <c r="DV24" s="392" t="str">
        <f t="shared" si="150"/>
        <v/>
      </c>
      <c r="DW24" s="346" t="str">
        <f t="shared" si="150"/>
        <v/>
      </c>
      <c r="EE24" s="12">
        <v>4</v>
      </c>
      <c r="EF24" s="13" t="str">
        <f>IF(②元データ!$B$18="","",②元データ!$B$18)</f>
        <v>キャベツ・石井極早生732</v>
      </c>
      <c r="EG24" s="13" t="str">
        <f>②元データ!$G$7</f>
        <v>露地野菜Ａ</v>
      </c>
      <c r="EH24" s="32">
        <f>IFERROR(VLOOKUP(($EF24&amp;"・"&amp;EH$8&amp;"・"&amp;EH$7&amp;"・"&amp;$EG24),'(参考)本年作業予定'!$X$4:$AI$525,8,FALSE),"")</f>
        <v>45566</v>
      </c>
      <c r="EI24" s="32">
        <f>IFERROR(VLOOKUP(($EF24&amp;"・"&amp;EH$8&amp;"・"&amp;EH$7&amp;"・"&amp;$EG24),'(参考)本年作業予定'!$X$4:$AI$525,10,FALSE),"")</f>
        <v>45567</v>
      </c>
      <c r="EJ24" s="32">
        <f>IFERROR(VLOOKUP(($EF24&amp;"・"&amp;EJ$8&amp;"・"&amp;EJ$7&amp;"・"&amp;$EG24),'(参考)本年作業予定'!$X$4:$AI$525,8,FALSE),"")</f>
        <v>45595</v>
      </c>
      <c r="EK24" s="32">
        <f>IFERROR(VLOOKUP(($EF24&amp;"・"&amp;EJ$8&amp;"・"&amp;EJ$7&amp;"・"&amp;$EG24),'(参考)本年作業予定'!$X$4:$AI$525,10,FALSE),"")</f>
        <v>45596</v>
      </c>
      <c r="EL24" s="32">
        <f>IFERROR(VLOOKUP(($EF24&amp;"・"&amp;EL$8&amp;"・"&amp;EL$7&amp;"・"&amp;$EG24),'(参考)本年作業予定'!$X$4:$AI$525,8,FALSE),"")</f>
        <v>45597</v>
      </c>
      <c r="EM24" s="32">
        <f>IFERROR(VLOOKUP(($EF24&amp;"・"&amp;EL$8&amp;"・"&amp;EL$7&amp;"・"&amp;$EG24),'(参考)本年作業予定'!$X$4:$AI$525,10,FALSE),"")</f>
        <v>45597</v>
      </c>
      <c r="EN24" s="32">
        <f>IFERROR(VLOOKUP(($EF24&amp;"・"&amp;EN$8&amp;"・"&amp;EN$7&amp;"・"&amp;$EG24),'(参考)本年作業予定'!$X$4:$AI$525,8,FALSE),"")</f>
        <v>45604</v>
      </c>
      <c r="EO24" s="32">
        <f>IFERROR(VLOOKUP(($EF24&amp;"・"&amp;EN$8&amp;"・"&amp;EN$7&amp;"・"&amp;$EG24),'(参考)本年作業予定'!$X$4:$AI$525,10,FALSE),"")</f>
        <v>45604</v>
      </c>
      <c r="EP24" s="32">
        <f>IFERROR(VLOOKUP(($EF24&amp;"・"&amp;EP$8&amp;"・"&amp;EP$7&amp;"・"&amp;$EG24),'(参考)本年作業予定'!$X$4:$AI$525,8,FALSE),"")</f>
        <v>45611</v>
      </c>
      <c r="EQ24" s="32">
        <f>IFERROR(VLOOKUP(($EF24&amp;"・"&amp;EP$8&amp;"・"&amp;EP$7&amp;"・"&amp;$EG24),'(参考)本年作業予定'!$X$4:$AI$525,10,FALSE),"")</f>
        <v>45611</v>
      </c>
      <c r="ER24" s="32">
        <f>IFERROR(VLOOKUP(($EF24&amp;"・"&amp;ER$8&amp;"・"&amp;ER$7&amp;"・"&amp;$EG24),'(参考)本年作業予定'!$X$4:$AI$525,8,FALSE),"")</f>
        <v>45623</v>
      </c>
      <c r="ES24" s="32">
        <f>IFERROR(VLOOKUP(($EF24&amp;"・"&amp;ER$8&amp;"・"&amp;ER$7&amp;"・"&amp;$EG24),'(参考)本年作業予定'!$X$4:$AI$525,10,FALSE),"")</f>
        <v>45623</v>
      </c>
      <c r="ET24" s="32" t="str">
        <f>IFERROR(VLOOKUP(($EF24&amp;"・"&amp;ET$8&amp;"・"&amp;ET$7&amp;"・"&amp;$EG24),'(参考)本年作業予定'!$X$4:$AI$525,8,FALSE),"")</f>
        <v/>
      </c>
      <c r="EU24" s="32" t="str">
        <f>IFERROR(VLOOKUP(($EF24&amp;"・"&amp;ET$8&amp;"・"&amp;ET$7&amp;"・"&amp;$EG24),'(参考)本年作業予定'!$X$4:$AI$525,10,FALSE),"")</f>
        <v/>
      </c>
      <c r="EV24" s="32">
        <f>IFERROR(VLOOKUP(($EF24&amp;"・"&amp;EV$8&amp;"・"&amp;EV$7&amp;"・"&amp;$EG24),'(参考)本年作業予定'!$X$4:$AI$525,8,FALSE),"")</f>
        <v>45622</v>
      </c>
      <c r="EW24" s="32">
        <f>IFERROR(VLOOKUP(($EF24&amp;"・"&amp;EV$8&amp;"・"&amp;EV$7&amp;"・"&amp;$EG24),'(参考)本年作業予定'!$X$4:$AI$525,10,FALSE),"")</f>
        <v>45622</v>
      </c>
      <c r="EX24" s="32">
        <f>IFERROR(VLOOKUP(($EF24&amp;"・"&amp;EX$8&amp;"・"&amp;EX$7&amp;"・"&amp;$EG24),'(参考)本年作業予定'!$X$4:$AI$525,8,FALSE),"")</f>
        <v>45636</v>
      </c>
      <c r="EY24" s="32">
        <f>IFERROR(VLOOKUP(($EF24&amp;"・"&amp;EX$8&amp;"・"&amp;EX$7&amp;"・"&amp;$EG24),'(参考)本年作業予定'!$X$4:$AI$525,10,FALSE),"")</f>
        <v>45636</v>
      </c>
      <c r="EZ24" s="32">
        <f>IFERROR(VLOOKUP(($EF24&amp;"・"&amp;EZ$8&amp;"・"&amp;EZ$7&amp;"・"&amp;$EG24),'(参考)本年作業予定'!$X$4:$AI$525,8,FALSE),"")</f>
        <v>45659</v>
      </c>
      <c r="FA24" s="32">
        <f>IFERROR(VLOOKUP(($EF24&amp;"・"&amp;EZ$8&amp;"・"&amp;EZ$7&amp;"・"&amp;$EG24),'(参考)本年作業予定'!$X$4:$AI$525,10,FALSE),"")</f>
        <v>45659</v>
      </c>
      <c r="FB24" s="32">
        <f>IFERROR(VLOOKUP(($EF24&amp;"・"&amp;FB$8&amp;"・"&amp;FB$7&amp;"・"&amp;$EG24),'(参考)本年作業予定'!$X$4:$AI$525,8,FALSE),"")</f>
        <v>45392</v>
      </c>
      <c r="FC24" s="32">
        <f>IFERROR(VLOOKUP(($EF24&amp;"・"&amp;FB$8&amp;"・"&amp;FB$7&amp;"・"&amp;$EG24),'(参考)本年作業予定'!$X$4:$AI$525,10,FALSE),"")</f>
        <v>45397</v>
      </c>
      <c r="FD24" s="32" t="str">
        <f>IFERROR(VLOOKUP(($EF24&amp;"・"&amp;FD$8&amp;"・"&amp;FD$7&amp;"・"&amp;$EG24),'(参考)本年作業予定'!$X$4:$AI$525,8,FALSE),"")</f>
        <v/>
      </c>
      <c r="FE24" s="32" t="str">
        <f>IFERROR(VLOOKUP(($EF24&amp;"・"&amp;FD$8&amp;"・"&amp;FD$7&amp;"・"&amp;$EG24),'(参考)本年作業予定'!$X$4:$AI$525,10,FALSE),"")</f>
        <v/>
      </c>
      <c r="FG24" s="32" t="str">
        <f>IFERROR(VLOOKUP(($EF24&amp;"・"&amp;FG$8&amp;"・"&amp;FG$7&amp;"・"&amp;$EG24),'(参考)本年作業予定'!$X$4:$AI$198,4,FALSE),"")</f>
        <v/>
      </c>
      <c r="FH24" s="32" t="str">
        <f>IFERROR(VLOOKUP(($EF24&amp;"・"&amp;FH$8&amp;"・"&amp;FH$7&amp;"・"&amp;$EG24),'(参考)本年作業予定'!$X$4:$AI$198,4,FALSE),"")</f>
        <v/>
      </c>
      <c r="FI24" s="32" t="str">
        <f>IFERROR(VLOOKUP(($EF24&amp;"・"&amp;FI$8&amp;"・"&amp;FI$7&amp;"・"&amp;$EG24),'(参考)本年作業予定'!$X$4:$AI$198,4,FALSE),"")</f>
        <v/>
      </c>
      <c r="FJ24" s="32" t="str">
        <f>IFERROR(VLOOKUP(($EF24&amp;"・"&amp;FJ$8&amp;"・"&amp;FJ$7&amp;"・"&amp;$EG24),'(参考)本年作業予定'!$X$4:$AI$198,4,FALSE),"")</f>
        <v/>
      </c>
      <c r="FK24" s="32" t="str">
        <f>IFERROR(VLOOKUP(($EF24&amp;"・"&amp;FK$8&amp;"・"&amp;FK$7&amp;"・"&amp;$EG24),'(参考)本年作業予定'!$X$4:$AI$198,4,FALSE),"")</f>
        <v/>
      </c>
      <c r="FL24" s="32" t="str">
        <f>IFERROR(VLOOKUP(($EF24&amp;"・"&amp;FL$8&amp;"・"&amp;FL$7&amp;"・"&amp;$EG24),'(参考)本年作業予定'!$X$4:$AI$198,4,FALSE),"")</f>
        <v/>
      </c>
      <c r="FN24" s="33">
        <f t="shared" si="112"/>
        <v>45566</v>
      </c>
      <c r="FO24" s="96">
        <f>IFERROR(VLOOKUP(($EF24&amp;"・"&amp;FN$8&amp;"・"&amp;FN$7&amp;"・"&amp;$EG24),'(参考)本年作業予定'!$X$4:$AI$525,12,FALSE),"")</f>
        <v>4</v>
      </c>
      <c r="FP24" s="33">
        <f t="shared" si="113"/>
        <v>45595</v>
      </c>
      <c r="FQ24" s="96">
        <f>IFERROR(VLOOKUP(($EF24&amp;"・"&amp;FP$8&amp;"・"&amp;FP$7&amp;"・"&amp;$EG24),'(参考)本年作業予定'!$X$4:$AI$525,12,FALSE),"")</f>
        <v>2.25</v>
      </c>
      <c r="FR24" s="33">
        <f t="shared" si="114"/>
        <v>45597</v>
      </c>
      <c r="FS24" s="96">
        <f>IFERROR(VLOOKUP(($EF24&amp;"・"&amp;FR$8&amp;"・"&amp;FR$7&amp;"・"&amp;$EG24),'(参考)本年作業予定'!$X$4:$AI$525,12,FALSE),"")</f>
        <v>2</v>
      </c>
      <c r="FT24" s="33">
        <f t="shared" si="115"/>
        <v>45604</v>
      </c>
      <c r="FU24" s="96">
        <f>IFERROR(VLOOKUP(($EF24&amp;"・"&amp;FT$8&amp;"・"&amp;FT$7&amp;"・"&amp;$EG24),'(参考)本年作業予定'!$X$4:$AI$525,12,FALSE),"")</f>
        <v>0.5</v>
      </c>
      <c r="FV24" s="33">
        <f t="shared" si="116"/>
        <v>45611</v>
      </c>
      <c r="FW24" s="96">
        <f>IFERROR(VLOOKUP(($EF24&amp;"・"&amp;FV$8&amp;"・"&amp;FV$7&amp;"・"&amp;$EG24),'(参考)本年作業予定'!$X$4:$AI$525,12,FALSE),"")</f>
        <v>0.5</v>
      </c>
      <c r="FX24" s="33">
        <f t="shared" si="117"/>
        <v>45623</v>
      </c>
      <c r="FY24" s="96">
        <f>IFERROR(VLOOKUP(($EF24&amp;"・"&amp;FX$8&amp;"・"&amp;FX$7&amp;"・"&amp;$EG24),'(参考)本年作業予定'!$X$4:$AI$525,12,FALSE),"")</f>
        <v>1</v>
      </c>
      <c r="FZ24" s="33" t="str">
        <f t="shared" si="118"/>
        <v/>
      </c>
      <c r="GA24" s="96">
        <f>IFERROR(VLOOKUP(($EF24&amp;"・"&amp;FZ$8&amp;"・"&amp;FZ$7&amp;"・"&amp;$EG24),'(参考)本年作業予定'!$X$4:$AI$525,12,FALSE),"")</f>
        <v>0</v>
      </c>
      <c r="GB24" s="33">
        <f t="shared" si="119"/>
        <v>45622</v>
      </c>
      <c r="GC24" s="96">
        <f>IFERROR(VLOOKUP(($EF24&amp;"・"&amp;GB$8&amp;"・"&amp;GB$7&amp;"・"&amp;$EG24),'(参考)本年作業予定'!$X$4:$AI$525,12,FALSE),"")</f>
        <v>1</v>
      </c>
      <c r="GD24" s="33">
        <f t="shared" si="120"/>
        <v>45636</v>
      </c>
      <c r="GE24" s="96">
        <f>IFERROR(VLOOKUP(($EF24&amp;"・"&amp;GD$8&amp;"・"&amp;GD$7&amp;"・"&amp;$EG24),'(参考)本年作業予定'!$X$4:$AI$525,12,FALSE),"")</f>
        <v>1</v>
      </c>
      <c r="GF24" s="33">
        <f t="shared" si="121"/>
        <v>45659</v>
      </c>
      <c r="GG24" s="96">
        <f>IFERROR(VLOOKUP(($EF24&amp;"・"&amp;GF$8&amp;"・"&amp;GF$7&amp;"・"&amp;$EG24),'(参考)本年作業予定'!$X$4:$AI$525,12,FALSE),"")</f>
        <v>1</v>
      </c>
      <c r="GH24" s="33">
        <f t="shared" si="122"/>
        <v>45392</v>
      </c>
      <c r="GI24" s="96">
        <f>IFERROR(VLOOKUP(($EF24&amp;"・"&amp;GH$8&amp;"・"&amp;GH$7&amp;"・"&amp;$EG24),'(参考)本年作業予定'!$X$4:$AI$525,12,FALSE),"")</f>
        <v>4</v>
      </c>
      <c r="GJ24" s="33" t="str">
        <f t="shared" si="123"/>
        <v/>
      </c>
      <c r="GK24" s="96">
        <f>IFERROR(VLOOKUP(($EF24&amp;"・"&amp;GJ$8&amp;"・"&amp;GJ$7&amp;"・"&amp;$EG24),'(参考)本年作業予定'!$X$4:$AI$525,12,FALSE),"")</f>
        <v>0</v>
      </c>
      <c r="GM24" s="72">
        <f t="shared" si="133"/>
        <v>2</v>
      </c>
      <c r="GN24" s="74">
        <f>IFERROR(VLOOKUP(($EF24&amp;"・"&amp;GM$8&amp;"・"&amp;GM$7&amp;"・"&amp;$EG24),'(参考)本年作業予定'!$X$4:$AI$525,11,FALSE)/100,0)</f>
        <v>5</v>
      </c>
      <c r="GO24" s="72">
        <f t="shared" si="134"/>
        <v>2</v>
      </c>
      <c r="GP24" s="74">
        <f>IFERROR(VLOOKUP(($EF24&amp;"・"&amp;GO$8&amp;"・"&amp;GO$7&amp;"・"&amp;$EG24),'(参考)本年作業予定'!$X$4:$AI$525,11,FALSE)/100,0)</f>
        <v>5</v>
      </c>
      <c r="GQ24" s="72">
        <f t="shared" si="135"/>
        <v>1</v>
      </c>
      <c r="GR24" s="74">
        <f>IFERROR(VLOOKUP(($EF24&amp;"・"&amp;GQ$8&amp;"・"&amp;GQ$7&amp;"・"&amp;$EG24),'(参考)本年作業予定'!$X$4:$AI$525,11,FALSE)/100,0)</f>
        <v>5</v>
      </c>
      <c r="GS24" s="72">
        <f t="shared" si="136"/>
        <v>1</v>
      </c>
      <c r="GT24" s="74">
        <f>IFERROR(VLOOKUP(($EF24&amp;"・"&amp;GS$8&amp;"・"&amp;GS$7&amp;"・"&amp;$EG24),'(参考)本年作業予定'!$X$4:$AI$525,11,FALSE)/100,0)</f>
        <v>5</v>
      </c>
      <c r="GU24" s="72">
        <f t="shared" si="137"/>
        <v>1</v>
      </c>
      <c r="GV24" s="74">
        <f>IFERROR(VLOOKUP(($EF24&amp;"・"&amp;GU$8&amp;"・"&amp;GU$7&amp;"・"&amp;$EG24),'(参考)本年作業予定'!$X$4:$AI$525,11,FALSE)/100,0)</f>
        <v>5</v>
      </c>
      <c r="GW24" s="72">
        <f t="shared" si="138"/>
        <v>1</v>
      </c>
      <c r="GX24" s="74">
        <f>IFERROR(VLOOKUP(($EF24&amp;"・"&amp;GW$8&amp;"・"&amp;GW$7&amp;"・"&amp;$EG24),'(参考)本年作業予定'!$X$4:$AI$525,11,FALSE)/100,0)</f>
        <v>5</v>
      </c>
      <c r="GY24" s="72" t="str">
        <f t="shared" si="139"/>
        <v/>
      </c>
      <c r="GZ24" s="74">
        <f>IFERROR(VLOOKUP(($EF24&amp;"・"&amp;GY$8&amp;"・"&amp;GY$7&amp;"・"&amp;$EG24),'(参考)本年作業予定'!$X$4:$AI$525,11,FALSE)/100,0)</f>
        <v>5</v>
      </c>
      <c r="HA24" s="72">
        <f t="shared" si="140"/>
        <v>1</v>
      </c>
      <c r="HB24" s="74">
        <f>IFERROR(VLOOKUP(($EF24&amp;"・"&amp;HA$8&amp;"・"&amp;HA$7&amp;"・"&amp;$EG24),'(参考)本年作業予定'!$X$4:$AI$525,11,FALSE)/100,0)</f>
        <v>5</v>
      </c>
      <c r="HC24" s="72">
        <f t="shared" si="141"/>
        <v>1</v>
      </c>
      <c r="HD24" s="74">
        <f>IFERROR(VLOOKUP(($EF24&amp;"・"&amp;HC$8&amp;"・"&amp;HC$7&amp;"・"&amp;$EG24),'(参考)本年作業予定'!$X$4:$AI$525,11,FALSE)/100,0)</f>
        <v>5</v>
      </c>
      <c r="HE24" s="72">
        <f t="shared" si="142"/>
        <v>1</v>
      </c>
      <c r="HF24" s="74">
        <f>IFERROR(VLOOKUP(($EF24&amp;"・"&amp;HE$8&amp;"・"&amp;HE$7&amp;"・"&amp;$EG24),'(参考)本年作業予定'!$X$4:$AI$525,11,FALSE)/100,0)</f>
        <v>5</v>
      </c>
      <c r="HG24" s="72">
        <f t="shared" si="143"/>
        <v>6</v>
      </c>
      <c r="HH24" s="74">
        <f>IFERROR(VLOOKUP(($EF24&amp;"・"&amp;HG$8&amp;"・"&amp;HG$7&amp;"・"&amp;$EG24),'(参考)本年作業予定'!$X$4:$AI$525,11,FALSE)/100,0)</f>
        <v>5</v>
      </c>
      <c r="HI24" s="72" t="str">
        <f t="shared" si="144"/>
        <v/>
      </c>
      <c r="HJ24" s="74">
        <f>IFERROR(VLOOKUP(($EF24&amp;"・"&amp;HI$8&amp;"・"&amp;HI$7&amp;"・"&amp;$EG24),'(参考)本年作業予定'!$X$4:$AI$525,11,FALSE)/100,0)</f>
        <v>5</v>
      </c>
    </row>
    <row r="25" spans="1:218" ht="15" customHeight="1" thickBot="1" x14ac:dyDescent="0.2">
      <c r="A25" s="544"/>
      <c r="B25" s="488"/>
      <c r="C25" s="326" t="str">
        <f>IF(B25="","",GN25+GP25+GR25+GT25+GV25+GX25+GZ25+HB25+HD25)</f>
        <v/>
      </c>
      <c r="D25" s="348"/>
      <c r="E25" s="349"/>
      <c r="F25" s="349"/>
      <c r="G25" s="349"/>
      <c r="H25" s="349"/>
      <c r="I25" s="349"/>
      <c r="J25" s="349"/>
      <c r="K25" s="349"/>
      <c r="L25" s="349"/>
      <c r="M25" s="349"/>
      <c r="N25" s="349"/>
      <c r="O25" s="349"/>
      <c r="P25" s="349"/>
      <c r="Q25" s="349"/>
      <c r="R25" s="349"/>
      <c r="S25" s="349"/>
      <c r="T25" s="349"/>
      <c r="U25" s="349"/>
      <c r="V25" s="349"/>
      <c r="W25" s="349"/>
      <c r="X25" s="349"/>
      <c r="Y25" s="349"/>
      <c r="Z25" s="349"/>
      <c r="AA25" s="349"/>
      <c r="AB25" s="349"/>
      <c r="AC25" s="349"/>
      <c r="AD25" s="349"/>
      <c r="AE25" s="349"/>
      <c r="AF25" s="349"/>
      <c r="AG25" s="350"/>
      <c r="AH25" s="350"/>
      <c r="AI25" s="348"/>
      <c r="AJ25" s="349"/>
      <c r="AK25" s="349"/>
      <c r="AL25" s="349"/>
      <c r="AM25" s="349"/>
      <c r="AN25" s="349"/>
      <c r="AO25" s="349"/>
      <c r="AP25" s="349"/>
      <c r="AQ25" s="349"/>
      <c r="AR25" s="349"/>
      <c r="AS25" s="349"/>
      <c r="AT25" s="349"/>
      <c r="AU25" s="349"/>
      <c r="AV25" s="349"/>
      <c r="AW25" s="349"/>
      <c r="AX25" s="349"/>
      <c r="AY25" s="349"/>
      <c r="AZ25" s="349"/>
      <c r="BA25" s="349"/>
      <c r="BB25" s="349"/>
      <c r="BC25" s="349"/>
      <c r="BD25" s="349"/>
      <c r="BE25" s="349"/>
      <c r="BF25" s="349"/>
      <c r="BG25" s="349"/>
      <c r="BH25" s="349"/>
      <c r="BI25" s="349"/>
      <c r="BJ25" s="349"/>
      <c r="BK25" s="349"/>
      <c r="BL25" s="349"/>
      <c r="BM25" s="350"/>
      <c r="BN25" s="348"/>
      <c r="BO25" s="349"/>
      <c r="BP25" s="349"/>
      <c r="BQ25" s="349"/>
      <c r="BR25" s="349"/>
      <c r="BS25" s="349"/>
      <c r="BT25" s="349"/>
      <c r="BU25" s="349"/>
      <c r="BV25" s="349"/>
      <c r="BW25" s="349"/>
      <c r="BX25" s="349"/>
      <c r="BY25" s="349"/>
      <c r="BZ25" s="349"/>
      <c r="CA25" s="349"/>
      <c r="CB25" s="349"/>
      <c r="CC25" s="349"/>
      <c r="CD25" s="349"/>
      <c r="CE25" s="349"/>
      <c r="CF25" s="349"/>
      <c r="CG25" s="349"/>
      <c r="CH25" s="349"/>
      <c r="CI25" s="349"/>
      <c r="CJ25" s="349"/>
      <c r="CK25" s="349"/>
      <c r="CL25" s="349"/>
      <c r="CM25" s="349"/>
      <c r="CN25" s="349"/>
      <c r="CO25" s="349"/>
      <c r="CP25" s="349"/>
      <c r="CQ25" s="350"/>
      <c r="CR25" s="351"/>
      <c r="CS25" s="352"/>
      <c r="CT25" s="349"/>
      <c r="CU25" s="349"/>
      <c r="CV25" s="349"/>
      <c r="CW25" s="349"/>
      <c r="CX25" s="349"/>
      <c r="CY25" s="349"/>
      <c r="CZ25" s="349"/>
      <c r="DA25" s="349"/>
      <c r="DB25" s="349"/>
      <c r="DC25" s="349"/>
      <c r="DD25" s="349"/>
      <c r="DE25" s="349"/>
      <c r="DF25" s="349"/>
      <c r="DG25" s="349"/>
      <c r="DH25" s="349"/>
      <c r="DI25" s="349"/>
      <c r="DJ25" s="349"/>
      <c r="DK25" s="349"/>
      <c r="DL25" s="349"/>
      <c r="DM25" s="349"/>
      <c r="DN25" s="349"/>
      <c r="DO25" s="349"/>
      <c r="DP25" s="349"/>
      <c r="DQ25" s="349"/>
      <c r="DR25" s="349"/>
      <c r="DS25" s="349"/>
      <c r="DT25" s="349"/>
      <c r="DU25" s="350"/>
      <c r="DV25" s="393"/>
      <c r="DW25" s="351"/>
      <c r="EE25" s="12"/>
      <c r="EF25" s="13"/>
      <c r="EG25" s="13"/>
      <c r="EH25" s="32" t="str">
        <f>IFERROR(VLOOKUP(($EF25&amp;"・"&amp;EH$8&amp;"・"&amp;EH$7&amp;"・"&amp;$EG25),'(参考)本年作業予定'!$X$4:$AI$525,8,FALSE),"")</f>
        <v/>
      </c>
      <c r="EI25" s="32" t="str">
        <f>IFERROR(VLOOKUP(($EF25&amp;"・"&amp;EH$8&amp;"・"&amp;EH$7&amp;"・"&amp;$EG25),'(参考)本年作業予定'!$X$4:$AI$525,10,FALSE),"")</f>
        <v/>
      </c>
      <c r="EJ25" s="32" t="str">
        <f>IFERROR(VLOOKUP(($EF25&amp;"・"&amp;EJ$8&amp;"・"&amp;EJ$7&amp;"・"&amp;$EG25),'(参考)本年作業予定'!$X$4:$AI$525,8,FALSE),"")</f>
        <v/>
      </c>
      <c r="EK25" s="32" t="str">
        <f>IFERROR(VLOOKUP(($EF25&amp;"・"&amp;EJ$8&amp;"・"&amp;EJ$7&amp;"・"&amp;$EG25),'(参考)本年作業予定'!$X$4:$AI$525,10,FALSE),"")</f>
        <v/>
      </c>
      <c r="EL25" s="32" t="str">
        <f>IFERROR(VLOOKUP(($EF25&amp;"・"&amp;EL$8&amp;"・"&amp;EL$7&amp;"・"&amp;$EG25),'(参考)本年作業予定'!$X$4:$AI$525,8,FALSE),"")</f>
        <v/>
      </c>
      <c r="EM25" s="32" t="str">
        <f>IFERROR(VLOOKUP(($EF25&amp;"・"&amp;EL$8&amp;"・"&amp;EL$7&amp;"・"&amp;$EG25),'(参考)本年作業予定'!$X$4:$AI$525,10,FALSE),"")</f>
        <v/>
      </c>
      <c r="EN25" s="32" t="str">
        <f>IFERROR(VLOOKUP(($EF25&amp;"・"&amp;EN$8&amp;"・"&amp;EN$7&amp;"・"&amp;$EG25),'(参考)本年作業予定'!$X$4:$AI$525,8,FALSE),"")</f>
        <v/>
      </c>
      <c r="EO25" s="32" t="str">
        <f>IFERROR(VLOOKUP(($EF25&amp;"・"&amp;EN$8&amp;"・"&amp;EN$7&amp;"・"&amp;$EG25),'(参考)本年作業予定'!$X$4:$AI$525,10,FALSE),"")</f>
        <v/>
      </c>
      <c r="EP25" s="32" t="str">
        <f>IFERROR(VLOOKUP(($EF25&amp;"・"&amp;EP$8&amp;"・"&amp;EP$7&amp;"・"&amp;$EG25),'(参考)本年作業予定'!$X$4:$AI$525,8,FALSE),"")</f>
        <v/>
      </c>
      <c r="EQ25" s="32" t="str">
        <f>IFERROR(VLOOKUP(($EF25&amp;"・"&amp;EP$8&amp;"・"&amp;EP$7&amp;"・"&amp;$EG25),'(参考)本年作業予定'!$X$4:$AI$525,10,FALSE),"")</f>
        <v/>
      </c>
      <c r="ER25" s="32" t="str">
        <f>IFERROR(VLOOKUP(($EF25&amp;"・"&amp;ER$8&amp;"・"&amp;ER$7&amp;"・"&amp;$EG25),'(参考)本年作業予定'!$X$4:$AI$525,8,FALSE),"")</f>
        <v/>
      </c>
      <c r="ES25" s="32" t="str">
        <f>IFERROR(VLOOKUP(($EF25&amp;"・"&amp;ER$8&amp;"・"&amp;ER$7&amp;"・"&amp;$EG25),'(参考)本年作業予定'!$X$4:$AI$525,10,FALSE),"")</f>
        <v/>
      </c>
      <c r="ET25" s="32" t="str">
        <f>IFERROR(VLOOKUP(($EF25&amp;"・"&amp;ET$8&amp;"・"&amp;ET$7&amp;"・"&amp;$EG25),'(参考)本年作業予定'!$X$4:$AI$525,8,FALSE),"")</f>
        <v/>
      </c>
      <c r="EU25" s="32" t="str">
        <f>IFERROR(VLOOKUP(($EF25&amp;"・"&amp;ET$8&amp;"・"&amp;ET$7&amp;"・"&amp;$EG25),'(参考)本年作業予定'!$X$4:$AI$525,10,FALSE),"")</f>
        <v/>
      </c>
      <c r="EV25" s="32" t="str">
        <f>IFERROR(VLOOKUP(($EF25&amp;"・"&amp;EV$8&amp;"・"&amp;EV$7&amp;"・"&amp;$EG25),'(参考)本年作業予定'!$X$4:$AI$525,8,FALSE),"")</f>
        <v/>
      </c>
      <c r="EW25" s="32" t="str">
        <f>IFERROR(VLOOKUP(($EF25&amp;"・"&amp;EV$8&amp;"・"&amp;EV$7&amp;"・"&amp;$EG25),'(参考)本年作業予定'!$X$4:$AI$525,10,FALSE),"")</f>
        <v/>
      </c>
      <c r="EX25" s="32" t="str">
        <f>IFERROR(VLOOKUP(($EF25&amp;"・"&amp;EX$8&amp;"・"&amp;EX$7&amp;"・"&amp;$EG25),'(参考)本年作業予定'!$X$4:$AI$525,8,FALSE),"")</f>
        <v/>
      </c>
      <c r="EY25" s="32" t="str">
        <f>IFERROR(VLOOKUP(($EF25&amp;"・"&amp;EX$8&amp;"・"&amp;EX$7&amp;"・"&amp;$EG25),'(参考)本年作業予定'!$X$4:$AI$525,10,FALSE),"")</f>
        <v/>
      </c>
      <c r="EZ25" s="32" t="str">
        <f>IFERROR(VLOOKUP(($EF25&amp;"・"&amp;EZ$8&amp;"・"&amp;EZ$7&amp;"・"&amp;$EG25),'(参考)本年作業予定'!$X$4:$AI$525,8,FALSE),"")</f>
        <v/>
      </c>
      <c r="FA25" s="32" t="str">
        <f>IFERROR(VLOOKUP(($EF25&amp;"・"&amp;EZ$8&amp;"・"&amp;EZ$7&amp;"・"&amp;$EG25),'(参考)本年作業予定'!$X$4:$AI$525,10,FALSE),"")</f>
        <v/>
      </c>
      <c r="FB25" s="32" t="str">
        <f>IFERROR(VLOOKUP(($EF25&amp;"・"&amp;FB$8&amp;"・"&amp;FB$7&amp;"・"&amp;$EG25),'(参考)本年作業予定'!$X$4:$AI$525,8,FALSE),"")</f>
        <v/>
      </c>
      <c r="FC25" s="32" t="str">
        <f>IFERROR(VLOOKUP(($EF25&amp;"・"&amp;FB$8&amp;"・"&amp;FB$7&amp;"・"&amp;$EG25),'(参考)本年作業予定'!$X$4:$AI$525,10,FALSE),"")</f>
        <v/>
      </c>
      <c r="FD25" s="32" t="str">
        <f>IFERROR(VLOOKUP(($EF25&amp;"・"&amp;FD$8&amp;"・"&amp;FD$7&amp;"・"&amp;$EG25),'(参考)本年作業予定'!$X$4:$AI$525,8,FALSE),"")</f>
        <v/>
      </c>
      <c r="FE25" s="32" t="str">
        <f>IFERROR(VLOOKUP(($EF25&amp;"・"&amp;FD$8&amp;"・"&amp;FD$7&amp;"・"&amp;$EG25),'(参考)本年作業予定'!$X$4:$AI$525,10,FALSE),"")</f>
        <v/>
      </c>
      <c r="FG25" s="32" t="str">
        <f>IFERROR(VLOOKUP(($EF25&amp;"・"&amp;FG$8&amp;"・"&amp;FG$7&amp;"・"&amp;$EG25),'(参考)本年作業予定'!$X$4:$AI$198,4,FALSE),"")</f>
        <v/>
      </c>
      <c r="FH25" s="32" t="str">
        <f>IFERROR(VLOOKUP(($EF25&amp;"・"&amp;FH$8&amp;"・"&amp;FH$7&amp;"・"&amp;$EG25),'(参考)本年作業予定'!$X$4:$AI$198,4,FALSE),"")</f>
        <v/>
      </c>
      <c r="FI25" s="32" t="str">
        <f>IFERROR(VLOOKUP(($EF25&amp;"・"&amp;FI$8&amp;"・"&amp;FI$7&amp;"・"&amp;$EG25),'(参考)本年作業予定'!$X$4:$AI$198,4,FALSE),"")</f>
        <v/>
      </c>
      <c r="FJ25" s="32" t="str">
        <f>IFERROR(VLOOKUP(($EF25&amp;"・"&amp;FJ$8&amp;"・"&amp;FJ$7&amp;"・"&amp;$EG25),'(参考)本年作業予定'!$X$4:$AI$198,4,FALSE),"")</f>
        <v/>
      </c>
      <c r="FK25" s="32" t="str">
        <f>IFERROR(VLOOKUP(($EF25&amp;"・"&amp;FK$8&amp;"・"&amp;FK$7&amp;"・"&amp;$EG25),'(参考)本年作業予定'!$X$4:$AI$198,4,FALSE),"")</f>
        <v/>
      </c>
      <c r="FL25" s="32" t="str">
        <f>IFERROR(VLOOKUP(($EF25&amp;"・"&amp;FL$8&amp;"・"&amp;FL$7&amp;"・"&amp;$EG25),'(参考)本年作業予定'!$X$4:$AI$198,4,FALSE),"")</f>
        <v/>
      </c>
      <c r="FN25" s="33" t="str">
        <f t="shared" ref="FN25:FN73" si="151">IF(EH25="","",EH25)</f>
        <v/>
      </c>
      <c r="FO25" s="96" t="str">
        <f>IFERROR(VLOOKUP(($EF25&amp;"・"&amp;FN$8&amp;"・"&amp;FN$7&amp;"・"&amp;$EG25),'(参考)本年作業予定'!$X$4:$AI$525,12,FALSE),"")</f>
        <v/>
      </c>
      <c r="FP25" s="33" t="str">
        <f t="shared" ref="FP25:FP73" si="152">IF(EJ25="","",EJ25)</f>
        <v/>
      </c>
      <c r="FQ25" s="96" t="str">
        <f>IFERROR(VLOOKUP(($EF25&amp;"・"&amp;FP$8&amp;"・"&amp;FP$7&amp;"・"&amp;$EG25),'(参考)本年作業予定'!$X$4:$AI$525,12,FALSE),"")</f>
        <v/>
      </c>
      <c r="FR25" s="33" t="str">
        <f t="shared" ref="FR25:FR73" si="153">IF(EL25="","",EL25)</f>
        <v/>
      </c>
      <c r="FS25" s="96" t="str">
        <f>IFERROR(VLOOKUP(($EF25&amp;"・"&amp;FR$8&amp;"・"&amp;FR$7&amp;"・"&amp;$EG25),'(参考)本年作業予定'!$X$4:$AI$525,12,FALSE),"")</f>
        <v/>
      </c>
      <c r="FT25" s="33" t="str">
        <f t="shared" ref="FT25:FT73" si="154">IF(EN25="","",EN25)</f>
        <v/>
      </c>
      <c r="FU25" s="96" t="str">
        <f>IFERROR(VLOOKUP(($EF25&amp;"・"&amp;FT$8&amp;"・"&amp;FT$7&amp;"・"&amp;$EG25),'(参考)本年作業予定'!$X$4:$AI$525,12,FALSE),"")</f>
        <v/>
      </c>
      <c r="FV25" s="33" t="str">
        <f t="shared" ref="FV25:FV73" si="155">IF(EP25="","",EP25)</f>
        <v/>
      </c>
      <c r="FW25" s="96" t="str">
        <f>IFERROR(VLOOKUP(($EF25&amp;"・"&amp;FV$8&amp;"・"&amp;FV$7&amp;"・"&amp;$EG25),'(参考)本年作業予定'!$X$4:$AI$525,12,FALSE),"")</f>
        <v/>
      </c>
      <c r="FX25" s="33" t="str">
        <f t="shared" ref="FX25:FX73" si="156">IF(ER25="","",ER25)</f>
        <v/>
      </c>
      <c r="FY25" s="96" t="str">
        <f>IFERROR(VLOOKUP(($EF25&amp;"・"&amp;FX$8&amp;"・"&amp;FX$7&amp;"・"&amp;$EG25),'(参考)本年作業予定'!$X$4:$AI$525,12,FALSE),"")</f>
        <v/>
      </c>
      <c r="FZ25" s="33" t="str">
        <f t="shared" ref="FZ25:FZ73" si="157">IF(ET25="","",ET25)</f>
        <v/>
      </c>
      <c r="GA25" s="96" t="str">
        <f>IFERROR(VLOOKUP(($EF25&amp;"・"&amp;FZ$8&amp;"・"&amp;FZ$7&amp;"・"&amp;$EG25),'(参考)本年作業予定'!$X$4:$AI$525,12,FALSE),"")</f>
        <v/>
      </c>
      <c r="GB25" s="33" t="str">
        <f t="shared" ref="GB25:GB73" si="158">IF(EV25="","",EV25)</f>
        <v/>
      </c>
      <c r="GC25" s="96" t="str">
        <f>IFERROR(VLOOKUP(($EF25&amp;"・"&amp;GB$8&amp;"・"&amp;GB$7&amp;"・"&amp;$EG25),'(参考)本年作業予定'!$X$4:$AI$525,12,FALSE),"")</f>
        <v/>
      </c>
      <c r="GD25" s="33" t="str">
        <f t="shared" ref="GD25:GD73" si="159">IF(EX25="","",EX25)</f>
        <v/>
      </c>
      <c r="GE25" s="96" t="str">
        <f>IFERROR(VLOOKUP(($EF25&amp;"・"&amp;GD$8&amp;"・"&amp;GD$7&amp;"・"&amp;$EG25),'(参考)本年作業予定'!$X$4:$AI$525,12,FALSE),"")</f>
        <v/>
      </c>
      <c r="GF25" s="33" t="str">
        <f t="shared" ref="GF25:GF73" si="160">IF(EZ25="","",EZ25)</f>
        <v/>
      </c>
      <c r="GG25" s="96" t="str">
        <f>IFERROR(VLOOKUP(($EF25&amp;"・"&amp;GF$8&amp;"・"&amp;GF$7&amp;"・"&amp;$EG25),'(参考)本年作業予定'!$X$4:$AI$525,12,FALSE),"")</f>
        <v/>
      </c>
      <c r="GH25" s="33" t="str">
        <f t="shared" ref="GH25:GH73" si="161">IF(FB25="","",FB25)</f>
        <v/>
      </c>
      <c r="GI25" s="96" t="str">
        <f>IFERROR(VLOOKUP(($EF25&amp;"・"&amp;GH$8&amp;"・"&amp;GH$7&amp;"・"&amp;$EG25),'(参考)本年作業予定'!$X$4:$AI$525,12,FALSE),"")</f>
        <v/>
      </c>
      <c r="GJ25" s="33" t="str">
        <f t="shared" ref="GJ25:GJ73" si="162">IF(FD25="","",FD25)</f>
        <v/>
      </c>
      <c r="GK25" s="96" t="str">
        <f>IFERROR(VLOOKUP(($EF25&amp;"・"&amp;GJ$8&amp;"・"&amp;GJ$7&amp;"・"&amp;$EG25),'(参考)本年作業予定'!$X$4:$AI$525,12,FALSE),"")</f>
        <v/>
      </c>
      <c r="GM25" s="72" t="str">
        <f t="shared" si="133"/>
        <v/>
      </c>
      <c r="GN25" s="74">
        <f>IFERROR(VLOOKUP(($EF25&amp;"・"&amp;GM$8&amp;"・"&amp;GM$7&amp;"・"&amp;$EG25),'(参考)本年作業予定'!$X$4:$AI$525,11,FALSE)/100,0)</f>
        <v>0</v>
      </c>
      <c r="GO25" s="72" t="str">
        <f t="shared" si="134"/>
        <v/>
      </c>
      <c r="GP25" s="74">
        <f>IFERROR(VLOOKUP(($EF25&amp;"・"&amp;GO$8&amp;"・"&amp;GO$7&amp;"・"&amp;$EG25),'(参考)本年作業予定'!$X$4:$AI$525,11,FALSE)/100,0)</f>
        <v>0</v>
      </c>
      <c r="GQ25" s="72" t="str">
        <f t="shared" si="135"/>
        <v/>
      </c>
      <c r="GR25" s="74">
        <f>IFERROR(VLOOKUP(($EF25&amp;"・"&amp;GQ$8&amp;"・"&amp;GQ$7&amp;"・"&amp;$EG25),'(参考)本年作業予定'!$X$4:$AI$525,11,FALSE)/100,0)</f>
        <v>0</v>
      </c>
      <c r="GS25" s="72" t="str">
        <f t="shared" si="136"/>
        <v/>
      </c>
      <c r="GT25" s="74">
        <f>IFERROR(VLOOKUP(($EF25&amp;"・"&amp;GS$8&amp;"・"&amp;GS$7&amp;"・"&amp;$EG25),'(参考)本年作業予定'!$X$4:$AI$525,11,FALSE)/100,0)</f>
        <v>0</v>
      </c>
      <c r="GU25" s="72" t="str">
        <f t="shared" si="137"/>
        <v/>
      </c>
      <c r="GV25" s="74">
        <f>IFERROR(VLOOKUP(($EF25&amp;"・"&amp;GU$8&amp;"・"&amp;GU$7&amp;"・"&amp;$EG25),'(参考)本年作業予定'!$X$4:$AI$525,11,FALSE)/100,0)</f>
        <v>0</v>
      </c>
      <c r="GW25" s="72" t="str">
        <f t="shared" si="138"/>
        <v/>
      </c>
      <c r="GX25" s="74">
        <f>IFERROR(VLOOKUP(($EF25&amp;"・"&amp;GW$8&amp;"・"&amp;GW$7&amp;"・"&amp;$EG25),'(参考)本年作業予定'!$X$4:$AI$525,11,FALSE)/100,0)</f>
        <v>0</v>
      </c>
      <c r="GY25" s="72" t="str">
        <f t="shared" si="139"/>
        <v/>
      </c>
      <c r="GZ25" s="74">
        <f>IFERROR(VLOOKUP(($EF25&amp;"・"&amp;GY$8&amp;"・"&amp;GY$7&amp;"・"&amp;$EG25),'(参考)本年作業予定'!$X$4:$AI$525,11,FALSE)/100,0)</f>
        <v>0</v>
      </c>
      <c r="HA25" s="72" t="str">
        <f t="shared" si="140"/>
        <v/>
      </c>
      <c r="HB25" s="74">
        <f>IFERROR(VLOOKUP(($EF25&amp;"・"&amp;HA$8&amp;"・"&amp;HA$7&amp;"・"&amp;$EG25),'(参考)本年作業予定'!$X$4:$AI$525,11,FALSE)/100,0)</f>
        <v>0</v>
      </c>
      <c r="HC25" s="72" t="str">
        <f t="shared" si="141"/>
        <v/>
      </c>
      <c r="HD25" s="74">
        <f>IFERROR(VLOOKUP(($EF25&amp;"・"&amp;HC$8&amp;"・"&amp;HC$7&amp;"・"&amp;$EG25),'(参考)本年作業予定'!$X$4:$AI$525,11,FALSE)/100,0)</f>
        <v>0</v>
      </c>
      <c r="HE25" s="72" t="str">
        <f t="shared" si="142"/>
        <v/>
      </c>
      <c r="HF25" s="74">
        <f>IFERROR(VLOOKUP(($EF25&amp;"・"&amp;HE$8&amp;"・"&amp;HE$7&amp;"・"&amp;$EG25),'(参考)本年作業予定'!$X$4:$AI$525,11,FALSE)/100,0)</f>
        <v>0</v>
      </c>
      <c r="HG25" s="72" t="str">
        <f t="shared" si="143"/>
        <v/>
      </c>
      <c r="HH25" s="74">
        <f>IFERROR(VLOOKUP(($EF25&amp;"・"&amp;HG$8&amp;"・"&amp;HG$7&amp;"・"&amp;$EG25),'(参考)本年作業予定'!$X$4:$AI$525,11,FALSE)/100,0)</f>
        <v>0</v>
      </c>
      <c r="HI25" s="72" t="str">
        <f t="shared" si="144"/>
        <v/>
      </c>
      <c r="HJ25" s="74">
        <f>IFERROR(VLOOKUP(($EF25&amp;"・"&amp;HI$8&amp;"・"&amp;HI$7&amp;"・"&amp;$EG25),'(参考)本年作業予定'!$X$4:$AI$525,11,FALSE)/100,0)</f>
        <v>0</v>
      </c>
    </row>
    <row r="26" spans="1:218" ht="21.75" customHeight="1" x14ac:dyDescent="0.15">
      <c r="A26" s="544"/>
      <c r="B26" s="486" t="str">
        <f>IF(②元データ!$B$19="","",②元データ!$B$19)</f>
        <v>キャベツ・若女将</v>
      </c>
      <c r="C26" s="324" t="str">
        <f>IF(EF26="","",IF((GN26+GP26+GR26+GT26+GV26+GX26+GZ26+HB26+HD26+HF26+HH26+HJ26)=0,"",(GN26+GP26+GR26+GT26+GV26+GX26+GZ26+HB26+HD26+HF26+HH26+HJ26)))</f>
        <v/>
      </c>
      <c r="D26" s="331" t="str">
        <f t="shared" ref="D26:AI26" si="163">IF(D$5=$FG26,$FG$9,IF(D$5=$FH26,$FH$9,IF(D$5=$FI26,$FI$9,IF(D$5=$FJ26,$FJ$9,IF(D$5=$FK26,$FK$9,IF(D$5=$FL26,$FL$9,IF(D$5=$FN26,$FO26,IF(D$5=$FP26,$FQ26,IF(D$5=$FR26,$FS26,IF(D$5=$FT26,$FU26,IF(D$5=$FV26,$FW26,IF(D$5=$FX26,$FY26,IF(D$5=$FZ26,$GA26,IF(D$5=$GB26,$GC26,IF(D$5=$GD26,$GE26,IF(D$5=$GF26,$GG26,IF(D$5=$GH26,$GI26,IF(D$5=$GJ26,$GK26,""))))))))))))))))))</f>
        <v/>
      </c>
      <c r="E26" s="332" t="str">
        <f t="shared" si="163"/>
        <v/>
      </c>
      <c r="F26" s="332" t="str">
        <f t="shared" si="163"/>
        <v/>
      </c>
      <c r="G26" s="332" t="str">
        <f t="shared" si="163"/>
        <v/>
      </c>
      <c r="H26" s="332" t="str">
        <f t="shared" si="163"/>
        <v/>
      </c>
      <c r="I26" s="332" t="str">
        <f t="shared" si="163"/>
        <v/>
      </c>
      <c r="J26" s="332" t="str">
        <f t="shared" si="163"/>
        <v/>
      </c>
      <c r="K26" s="332" t="str">
        <f t="shared" si="163"/>
        <v/>
      </c>
      <c r="L26" s="332" t="str">
        <f t="shared" si="163"/>
        <v/>
      </c>
      <c r="M26" s="332" t="str">
        <f t="shared" si="163"/>
        <v/>
      </c>
      <c r="N26" s="332" t="str">
        <f t="shared" si="163"/>
        <v/>
      </c>
      <c r="O26" s="332" t="str">
        <f t="shared" si="163"/>
        <v/>
      </c>
      <c r="P26" s="332" t="str">
        <f t="shared" si="163"/>
        <v/>
      </c>
      <c r="Q26" s="332" t="str">
        <f t="shared" si="163"/>
        <v/>
      </c>
      <c r="R26" s="332" t="str">
        <f t="shared" si="163"/>
        <v/>
      </c>
      <c r="S26" s="332" t="str">
        <f t="shared" si="163"/>
        <v/>
      </c>
      <c r="T26" s="332" t="str">
        <f t="shared" si="163"/>
        <v/>
      </c>
      <c r="U26" s="332" t="str">
        <f t="shared" si="163"/>
        <v/>
      </c>
      <c r="V26" s="332" t="str">
        <f t="shared" si="163"/>
        <v/>
      </c>
      <c r="W26" s="332" t="str">
        <f t="shared" si="163"/>
        <v/>
      </c>
      <c r="X26" s="332" t="str">
        <f t="shared" si="163"/>
        <v/>
      </c>
      <c r="Y26" s="332" t="str">
        <f t="shared" si="163"/>
        <v/>
      </c>
      <c r="Z26" s="332" t="str">
        <f t="shared" si="163"/>
        <v/>
      </c>
      <c r="AA26" s="332" t="str">
        <f t="shared" si="163"/>
        <v/>
      </c>
      <c r="AB26" s="332" t="str">
        <f t="shared" si="163"/>
        <v/>
      </c>
      <c r="AC26" s="332" t="str">
        <f t="shared" si="163"/>
        <v/>
      </c>
      <c r="AD26" s="332" t="str">
        <f t="shared" si="163"/>
        <v/>
      </c>
      <c r="AE26" s="332" t="str">
        <f t="shared" si="163"/>
        <v/>
      </c>
      <c r="AF26" s="332" t="str">
        <f t="shared" si="163"/>
        <v/>
      </c>
      <c r="AG26" s="332" t="str">
        <f t="shared" si="163"/>
        <v/>
      </c>
      <c r="AH26" s="332" t="str">
        <f t="shared" si="163"/>
        <v/>
      </c>
      <c r="AI26" s="331" t="str">
        <f t="shared" si="163"/>
        <v/>
      </c>
      <c r="AJ26" s="332" t="str">
        <f t="shared" ref="AJ26:BQ26" si="164">IF(AJ$5=$FG26,$FG$9,IF(AJ$5=$FH26,$FH$9,IF(AJ$5=$FI26,$FI$9,IF(AJ$5=$FJ26,$FJ$9,IF(AJ$5=$FK26,$FK$9,IF(AJ$5=$FL26,$FL$9,IF(AJ$5=$FN26,$FO26,IF(AJ$5=$FP26,$FQ26,IF(AJ$5=$FR26,$FS26,IF(AJ$5=$FT26,$FU26,IF(AJ$5=$FV26,$FW26,IF(AJ$5=$FX26,$FY26,IF(AJ$5=$FZ26,$GA26,IF(AJ$5=$GB26,$GC26,IF(AJ$5=$GD26,$GE26,IF(AJ$5=$GF26,$GG26,IF(AJ$5=$GH26,$GI26,IF(AJ$5=$GJ26,$GK26,""))))))))))))))))))</f>
        <v/>
      </c>
      <c r="AK26" s="332" t="str">
        <f t="shared" si="164"/>
        <v/>
      </c>
      <c r="AL26" s="332" t="str">
        <f t="shared" si="164"/>
        <v/>
      </c>
      <c r="AM26" s="332" t="str">
        <f t="shared" si="164"/>
        <v/>
      </c>
      <c r="AN26" s="332" t="str">
        <f t="shared" si="164"/>
        <v/>
      </c>
      <c r="AO26" s="332" t="str">
        <f t="shared" si="164"/>
        <v/>
      </c>
      <c r="AP26" s="332" t="str">
        <f t="shared" si="164"/>
        <v/>
      </c>
      <c r="AQ26" s="332" t="str">
        <f t="shared" si="164"/>
        <v/>
      </c>
      <c r="AR26" s="332" t="str">
        <f t="shared" si="164"/>
        <v/>
      </c>
      <c r="AS26" s="332" t="str">
        <f t="shared" si="164"/>
        <v/>
      </c>
      <c r="AT26" s="332" t="str">
        <f t="shared" si="164"/>
        <v/>
      </c>
      <c r="AU26" s="332" t="str">
        <f t="shared" si="164"/>
        <v/>
      </c>
      <c r="AV26" s="332" t="str">
        <f t="shared" si="164"/>
        <v/>
      </c>
      <c r="AW26" s="332" t="str">
        <f t="shared" si="164"/>
        <v/>
      </c>
      <c r="AX26" s="332" t="str">
        <f t="shared" si="164"/>
        <v/>
      </c>
      <c r="AY26" s="332" t="str">
        <f t="shared" si="164"/>
        <v/>
      </c>
      <c r="AZ26" s="332" t="str">
        <f t="shared" si="164"/>
        <v/>
      </c>
      <c r="BA26" s="332" t="str">
        <f t="shared" si="164"/>
        <v/>
      </c>
      <c r="BB26" s="332" t="str">
        <f t="shared" si="164"/>
        <v/>
      </c>
      <c r="BC26" s="332" t="str">
        <f t="shared" si="164"/>
        <v/>
      </c>
      <c r="BD26" s="332" t="str">
        <f t="shared" si="164"/>
        <v/>
      </c>
      <c r="BE26" s="332" t="str">
        <f t="shared" si="164"/>
        <v/>
      </c>
      <c r="BF26" s="332" t="str">
        <f t="shared" si="164"/>
        <v/>
      </c>
      <c r="BG26" s="332" t="str">
        <f t="shared" si="164"/>
        <v/>
      </c>
      <c r="BH26" s="332" t="str">
        <f t="shared" si="164"/>
        <v/>
      </c>
      <c r="BI26" s="332" t="str">
        <f t="shared" si="164"/>
        <v/>
      </c>
      <c r="BJ26" s="332" t="str">
        <f t="shared" si="164"/>
        <v/>
      </c>
      <c r="BK26" s="332" t="str">
        <f t="shared" si="164"/>
        <v/>
      </c>
      <c r="BL26" s="332" t="str">
        <f t="shared" si="164"/>
        <v/>
      </c>
      <c r="BM26" s="333" t="str">
        <f t="shared" si="164"/>
        <v/>
      </c>
      <c r="BN26" s="331" t="str">
        <f t="shared" si="164"/>
        <v/>
      </c>
      <c r="BO26" s="332" t="str">
        <f t="shared" si="164"/>
        <v/>
      </c>
      <c r="BP26" s="332" t="str">
        <f t="shared" si="164"/>
        <v/>
      </c>
      <c r="BQ26" s="332" t="str">
        <f t="shared" si="164"/>
        <v/>
      </c>
      <c r="BR26" s="332" t="str">
        <f t="shared" ref="BR26:DW26" si="165">IF(BR$5=$FG26,$FG$9,IF(BR$5=$FH26,$FH$9,IF(BR$5=$FI26,$FI$9,IF(BR$5=$FJ26,$FJ$9,IF(BR$5=$FK26,$FK$9,IF(BR$5=$FL26,$FL$9,IF(BR$5=$FN26,$FO26,IF(BR$5=$FP26,$FQ26,IF(BR$5=$FR26,$FS26,IF(BR$5=$FT26,$FU26,IF(BR$5=$FV26,$FW26,IF(BR$5=$FX26,$FY26,IF(BR$5=$FZ26,$GA26,IF(BR$5=$GB26,$GC26,IF(BR$5=$GD26,$GE26,IF(BR$5=$GF26,$GG26,IF(BR$5=$GH26,$GI26,IF(BR$5=$GJ26,$GK26,""))))))))))))))))))</f>
        <v/>
      </c>
      <c r="BS26" s="332" t="str">
        <f t="shared" si="165"/>
        <v/>
      </c>
      <c r="BT26" s="332" t="str">
        <f t="shared" si="165"/>
        <v/>
      </c>
      <c r="BU26" s="332" t="str">
        <f t="shared" si="165"/>
        <v/>
      </c>
      <c r="BV26" s="332" t="str">
        <f t="shared" si="165"/>
        <v/>
      </c>
      <c r="BW26" s="332" t="str">
        <f t="shared" si="165"/>
        <v/>
      </c>
      <c r="BX26" s="332" t="str">
        <f t="shared" si="165"/>
        <v/>
      </c>
      <c r="BY26" s="332" t="str">
        <f t="shared" si="165"/>
        <v/>
      </c>
      <c r="BZ26" s="332" t="str">
        <f t="shared" si="165"/>
        <v/>
      </c>
      <c r="CA26" s="332" t="str">
        <f t="shared" si="165"/>
        <v/>
      </c>
      <c r="CB26" s="332" t="str">
        <f t="shared" si="165"/>
        <v/>
      </c>
      <c r="CC26" s="332" t="str">
        <f t="shared" si="165"/>
        <v/>
      </c>
      <c r="CD26" s="332" t="str">
        <f t="shared" si="165"/>
        <v/>
      </c>
      <c r="CE26" s="332" t="str">
        <f t="shared" si="165"/>
        <v/>
      </c>
      <c r="CF26" s="332" t="str">
        <f t="shared" si="165"/>
        <v/>
      </c>
      <c r="CG26" s="332" t="str">
        <f t="shared" si="165"/>
        <v/>
      </c>
      <c r="CH26" s="332" t="str">
        <f t="shared" si="165"/>
        <v/>
      </c>
      <c r="CI26" s="332" t="str">
        <f t="shared" si="165"/>
        <v/>
      </c>
      <c r="CJ26" s="332" t="str">
        <f t="shared" si="165"/>
        <v/>
      </c>
      <c r="CK26" s="332" t="str">
        <f t="shared" si="165"/>
        <v/>
      </c>
      <c r="CL26" s="332" t="str">
        <f t="shared" si="165"/>
        <v/>
      </c>
      <c r="CM26" s="332" t="str">
        <f t="shared" si="165"/>
        <v/>
      </c>
      <c r="CN26" s="332" t="str">
        <f t="shared" si="165"/>
        <v/>
      </c>
      <c r="CO26" s="332" t="str">
        <f t="shared" si="165"/>
        <v/>
      </c>
      <c r="CP26" s="332" t="str">
        <f t="shared" si="165"/>
        <v/>
      </c>
      <c r="CQ26" s="334" t="str">
        <f t="shared" si="165"/>
        <v/>
      </c>
      <c r="CR26" s="335" t="str">
        <f t="shared" si="165"/>
        <v/>
      </c>
      <c r="CS26" s="336" t="str">
        <f t="shared" si="165"/>
        <v/>
      </c>
      <c r="CT26" s="332" t="str">
        <f t="shared" si="165"/>
        <v/>
      </c>
      <c r="CU26" s="332" t="str">
        <f t="shared" si="165"/>
        <v/>
      </c>
      <c r="CV26" s="332" t="str">
        <f t="shared" si="165"/>
        <v/>
      </c>
      <c r="CW26" s="332" t="str">
        <f t="shared" si="165"/>
        <v/>
      </c>
      <c r="CX26" s="332" t="str">
        <f t="shared" si="165"/>
        <v/>
      </c>
      <c r="CY26" s="332" t="str">
        <f t="shared" si="165"/>
        <v/>
      </c>
      <c r="CZ26" s="332" t="str">
        <f t="shared" si="165"/>
        <v/>
      </c>
      <c r="DA26" s="332" t="str">
        <f t="shared" si="165"/>
        <v/>
      </c>
      <c r="DB26" s="332" t="str">
        <f t="shared" si="165"/>
        <v/>
      </c>
      <c r="DC26" s="332" t="str">
        <f t="shared" si="165"/>
        <v/>
      </c>
      <c r="DD26" s="332" t="str">
        <f t="shared" si="165"/>
        <v/>
      </c>
      <c r="DE26" s="332" t="str">
        <f t="shared" si="165"/>
        <v/>
      </c>
      <c r="DF26" s="332" t="str">
        <f t="shared" si="165"/>
        <v/>
      </c>
      <c r="DG26" s="332" t="str">
        <f t="shared" si="165"/>
        <v/>
      </c>
      <c r="DH26" s="332" t="str">
        <f t="shared" si="165"/>
        <v/>
      </c>
      <c r="DI26" s="332" t="str">
        <f t="shared" si="165"/>
        <v/>
      </c>
      <c r="DJ26" s="332" t="str">
        <f t="shared" si="165"/>
        <v/>
      </c>
      <c r="DK26" s="332" t="str">
        <f t="shared" si="165"/>
        <v/>
      </c>
      <c r="DL26" s="332" t="str">
        <f t="shared" si="165"/>
        <v/>
      </c>
      <c r="DM26" s="332" t="str">
        <f t="shared" si="165"/>
        <v/>
      </c>
      <c r="DN26" s="332" t="str">
        <f t="shared" si="165"/>
        <v/>
      </c>
      <c r="DO26" s="332" t="str">
        <f t="shared" si="165"/>
        <v/>
      </c>
      <c r="DP26" s="332" t="str">
        <f t="shared" si="165"/>
        <v/>
      </c>
      <c r="DQ26" s="332" t="str">
        <f t="shared" si="165"/>
        <v/>
      </c>
      <c r="DR26" s="332" t="str">
        <f t="shared" si="165"/>
        <v/>
      </c>
      <c r="DS26" s="332" t="str">
        <f t="shared" si="165"/>
        <v/>
      </c>
      <c r="DT26" s="332" t="str">
        <f t="shared" si="165"/>
        <v/>
      </c>
      <c r="DU26" s="334" t="str">
        <f t="shared" si="165"/>
        <v/>
      </c>
      <c r="DV26" s="390" t="str">
        <f t="shared" si="165"/>
        <v/>
      </c>
      <c r="DW26" s="335" t="str">
        <f t="shared" si="165"/>
        <v/>
      </c>
      <c r="EE26" s="12"/>
      <c r="EF26" s="13" t="str">
        <f>IF(EF28="","",EF28&amp;2)</f>
        <v>キャベツ・若女将2</v>
      </c>
      <c r="EG26" s="13" t="str">
        <f>②元データ!$G$7</f>
        <v>露地野菜Ａ</v>
      </c>
      <c r="EH26" s="32" t="str">
        <f>IFERROR(VLOOKUP(($EF26&amp;"・"&amp;EH$8&amp;"・"&amp;EH$7&amp;"・"&amp;$EG26),'(参考)本年作業予定'!$X$4:$AI$525,8,FALSE),"")</f>
        <v/>
      </c>
      <c r="EI26" s="32" t="str">
        <f>IFERROR(VLOOKUP(($EF26&amp;"・"&amp;EH$8&amp;"・"&amp;EH$7&amp;"・"&amp;$EG26),'(参考)本年作業予定'!$X$4:$AI$525,10,FALSE),"")</f>
        <v/>
      </c>
      <c r="EJ26" s="32" t="str">
        <f>IFERROR(VLOOKUP(($EF26&amp;"・"&amp;EJ$8&amp;"・"&amp;EJ$7&amp;"・"&amp;$EG26),'(参考)本年作業予定'!$X$4:$AI$525,8,FALSE),"")</f>
        <v/>
      </c>
      <c r="EK26" s="32" t="str">
        <f>IFERROR(VLOOKUP(($EF26&amp;"・"&amp;EJ$8&amp;"・"&amp;EJ$7&amp;"・"&amp;$EG26),'(参考)本年作業予定'!$X$4:$AI$525,10,FALSE),"")</f>
        <v/>
      </c>
      <c r="EL26" s="32" t="str">
        <f>IFERROR(VLOOKUP(($EF26&amp;"・"&amp;EL$8&amp;"・"&amp;EL$7&amp;"・"&amp;$EG26),'(参考)本年作業予定'!$X$4:$AI$525,8,FALSE),"")</f>
        <v/>
      </c>
      <c r="EM26" s="32" t="str">
        <f>IFERROR(VLOOKUP(($EF26&amp;"・"&amp;EL$8&amp;"・"&amp;EL$7&amp;"・"&amp;$EG26),'(参考)本年作業予定'!$X$4:$AI$525,10,FALSE),"")</f>
        <v/>
      </c>
      <c r="EN26" s="32" t="str">
        <f>IFERROR(VLOOKUP(($EF26&amp;"・"&amp;EN$8&amp;"・"&amp;EN$7&amp;"・"&amp;$EG26),'(参考)本年作業予定'!$X$4:$AI$525,8,FALSE),"")</f>
        <v/>
      </c>
      <c r="EO26" s="32" t="str">
        <f>IFERROR(VLOOKUP(($EF26&amp;"・"&amp;EN$8&amp;"・"&amp;EN$7&amp;"・"&amp;$EG26),'(参考)本年作業予定'!$X$4:$AI$525,10,FALSE),"")</f>
        <v/>
      </c>
      <c r="EP26" s="32" t="str">
        <f>IFERROR(VLOOKUP(($EF26&amp;"・"&amp;EP$8&amp;"・"&amp;EP$7&amp;"・"&amp;$EG26),'(参考)本年作業予定'!$X$4:$AI$525,8,FALSE),"")</f>
        <v/>
      </c>
      <c r="EQ26" s="32" t="str">
        <f>IFERROR(VLOOKUP(($EF26&amp;"・"&amp;EP$8&amp;"・"&amp;EP$7&amp;"・"&amp;$EG26),'(参考)本年作業予定'!$X$4:$AI$525,10,FALSE),"")</f>
        <v/>
      </c>
      <c r="ER26" s="32" t="str">
        <f>IFERROR(VLOOKUP(($EF26&amp;"・"&amp;ER$8&amp;"・"&amp;ER$7&amp;"・"&amp;$EG26),'(参考)本年作業予定'!$X$4:$AI$525,8,FALSE),"")</f>
        <v/>
      </c>
      <c r="ES26" s="32" t="str">
        <f>IFERROR(VLOOKUP(($EF26&amp;"・"&amp;ER$8&amp;"・"&amp;ER$7&amp;"・"&amp;$EG26),'(参考)本年作業予定'!$X$4:$AI$525,10,FALSE),"")</f>
        <v/>
      </c>
      <c r="ET26" s="32" t="str">
        <f>IFERROR(VLOOKUP(($EF26&amp;"・"&amp;ET$8&amp;"・"&amp;ET$7&amp;"・"&amp;$EG26),'(参考)本年作業予定'!$X$4:$AI$525,8,FALSE),"")</f>
        <v/>
      </c>
      <c r="EU26" s="32" t="str">
        <f>IFERROR(VLOOKUP(($EF26&amp;"・"&amp;ET$8&amp;"・"&amp;ET$7&amp;"・"&amp;$EG26),'(参考)本年作業予定'!$X$4:$AI$525,10,FALSE),"")</f>
        <v/>
      </c>
      <c r="EV26" s="32" t="str">
        <f>IFERROR(VLOOKUP(($EF26&amp;"・"&amp;EV$8&amp;"・"&amp;EV$7&amp;"・"&amp;$EG26),'(参考)本年作業予定'!$X$4:$AI$525,8,FALSE),"")</f>
        <v/>
      </c>
      <c r="EW26" s="32" t="str">
        <f>IFERROR(VLOOKUP(($EF26&amp;"・"&amp;EV$8&amp;"・"&amp;EV$7&amp;"・"&amp;$EG26),'(参考)本年作業予定'!$X$4:$AI$525,10,FALSE),"")</f>
        <v/>
      </c>
      <c r="EX26" s="32" t="str">
        <f>IFERROR(VLOOKUP(($EF26&amp;"・"&amp;EX$8&amp;"・"&amp;EX$7&amp;"・"&amp;$EG26),'(参考)本年作業予定'!$X$4:$AI$525,8,FALSE),"")</f>
        <v/>
      </c>
      <c r="EY26" s="32" t="str">
        <f>IFERROR(VLOOKUP(($EF26&amp;"・"&amp;EX$8&amp;"・"&amp;EX$7&amp;"・"&amp;$EG26),'(参考)本年作業予定'!$X$4:$AI$525,10,FALSE),"")</f>
        <v/>
      </c>
      <c r="EZ26" s="32" t="str">
        <f>IFERROR(VLOOKUP(($EF26&amp;"・"&amp;EZ$8&amp;"・"&amp;EZ$7&amp;"・"&amp;$EG26),'(参考)本年作業予定'!$X$4:$AI$525,8,FALSE),"")</f>
        <v/>
      </c>
      <c r="FA26" s="32" t="str">
        <f>IFERROR(VLOOKUP(($EF26&amp;"・"&amp;EZ$8&amp;"・"&amp;EZ$7&amp;"・"&amp;$EG26),'(参考)本年作業予定'!$X$4:$AI$525,10,FALSE),"")</f>
        <v/>
      </c>
      <c r="FB26" s="32" t="str">
        <f>IFERROR(VLOOKUP(($EF26&amp;"・"&amp;FB$8&amp;"・"&amp;FB$7&amp;"・"&amp;$EG26),'(参考)本年作業予定'!$X$4:$AI$525,8,FALSE),"")</f>
        <v/>
      </c>
      <c r="FC26" s="32" t="str">
        <f>IFERROR(VLOOKUP(($EF26&amp;"・"&amp;FB$8&amp;"・"&amp;FB$7&amp;"・"&amp;$EG26),'(参考)本年作業予定'!$X$4:$AI$525,10,FALSE),"")</f>
        <v/>
      </c>
      <c r="FD26" s="32" t="str">
        <f>IFERROR(VLOOKUP(($EF26&amp;"・"&amp;FD$8&amp;"・"&amp;FD$7&amp;"・"&amp;$EG26),'(参考)本年作業予定'!$X$4:$AI$525,8,FALSE),"")</f>
        <v/>
      </c>
      <c r="FE26" s="32" t="str">
        <f>IFERROR(VLOOKUP(($EF26&amp;"・"&amp;FD$8&amp;"・"&amp;FD$7&amp;"・"&amp;$EG26),'(参考)本年作業予定'!$X$4:$AI$525,10,FALSE),"")</f>
        <v/>
      </c>
      <c r="FG26" s="32" t="str">
        <f>IFERROR(VLOOKUP(($EF26&amp;"・"&amp;FG$8&amp;"・"&amp;FG$7&amp;"・"&amp;$EG26),'(参考)本年作業予定'!$X$4:$AI$198,4,FALSE),"")</f>
        <v/>
      </c>
      <c r="FH26" s="32" t="str">
        <f>IFERROR(VLOOKUP(($EF26&amp;"・"&amp;FH$8&amp;"・"&amp;FH$7&amp;"・"&amp;$EG26),'(参考)本年作業予定'!$X$4:$AI$198,4,FALSE),"")</f>
        <v/>
      </c>
      <c r="FI26" s="32" t="str">
        <f>IFERROR(VLOOKUP(($EF26&amp;"・"&amp;FI$8&amp;"・"&amp;FI$7&amp;"・"&amp;$EG26),'(参考)本年作業予定'!$X$4:$AI$198,4,FALSE),"")</f>
        <v/>
      </c>
      <c r="FJ26" s="32" t="str">
        <f>IFERROR(VLOOKUP(($EF26&amp;"・"&amp;FJ$8&amp;"・"&amp;FJ$7&amp;"・"&amp;$EG26),'(参考)本年作業予定'!$X$4:$AI$198,4,FALSE),"")</f>
        <v/>
      </c>
      <c r="FK26" s="32" t="str">
        <f>IFERROR(VLOOKUP(($EF26&amp;"・"&amp;FK$8&amp;"・"&amp;FK$7&amp;"・"&amp;$EG26),'(参考)本年作業予定'!$X$4:$AI$198,4,FALSE),"")</f>
        <v/>
      </c>
      <c r="FL26" s="32" t="str">
        <f>IFERROR(VLOOKUP(($EF26&amp;"・"&amp;FL$8&amp;"・"&amp;FL$7&amp;"・"&amp;$EG26),'(参考)本年作業予定'!$X$4:$AI$198,4,FALSE),"")</f>
        <v/>
      </c>
      <c r="FN26" s="33" t="str">
        <f t="shared" si="151"/>
        <v/>
      </c>
      <c r="FO26" s="96" t="str">
        <f>IFERROR(VLOOKUP(($EF26&amp;"・"&amp;FN$8&amp;"・"&amp;FN$7&amp;"・"&amp;$EG26),'(参考)本年作業予定'!$X$4:$AI$525,12,FALSE),"")</f>
        <v/>
      </c>
      <c r="FP26" s="33" t="str">
        <f t="shared" si="152"/>
        <v/>
      </c>
      <c r="FQ26" s="96" t="str">
        <f>IFERROR(VLOOKUP(($EF26&amp;"・"&amp;FP$8&amp;"・"&amp;FP$7&amp;"・"&amp;$EG26),'(参考)本年作業予定'!$X$4:$AI$525,12,FALSE),"")</f>
        <v/>
      </c>
      <c r="FR26" s="33" t="str">
        <f t="shared" si="153"/>
        <v/>
      </c>
      <c r="FS26" s="96" t="str">
        <f>IFERROR(VLOOKUP(($EF26&amp;"・"&amp;FR$8&amp;"・"&amp;FR$7&amp;"・"&amp;$EG26),'(参考)本年作業予定'!$X$4:$AI$525,12,FALSE),"")</f>
        <v/>
      </c>
      <c r="FT26" s="33" t="str">
        <f t="shared" si="154"/>
        <v/>
      </c>
      <c r="FU26" s="96" t="str">
        <f>IFERROR(VLOOKUP(($EF26&amp;"・"&amp;FT$8&amp;"・"&amp;FT$7&amp;"・"&amp;$EG26),'(参考)本年作業予定'!$X$4:$AI$525,12,FALSE),"")</f>
        <v/>
      </c>
      <c r="FV26" s="33" t="str">
        <f t="shared" si="155"/>
        <v/>
      </c>
      <c r="FW26" s="96" t="str">
        <f>IFERROR(VLOOKUP(($EF26&amp;"・"&amp;FV$8&amp;"・"&amp;FV$7&amp;"・"&amp;$EG26),'(参考)本年作業予定'!$X$4:$AI$525,12,FALSE),"")</f>
        <v/>
      </c>
      <c r="FX26" s="33" t="str">
        <f t="shared" si="156"/>
        <v/>
      </c>
      <c r="FY26" s="96" t="str">
        <f>IFERROR(VLOOKUP(($EF26&amp;"・"&amp;FX$8&amp;"・"&amp;FX$7&amp;"・"&amp;$EG26),'(参考)本年作業予定'!$X$4:$AI$525,12,FALSE),"")</f>
        <v/>
      </c>
      <c r="FZ26" s="33" t="str">
        <f t="shared" si="157"/>
        <v/>
      </c>
      <c r="GA26" s="96" t="str">
        <f>IFERROR(VLOOKUP(($EF26&amp;"・"&amp;FZ$8&amp;"・"&amp;FZ$7&amp;"・"&amp;$EG26),'(参考)本年作業予定'!$X$4:$AI$525,12,FALSE),"")</f>
        <v/>
      </c>
      <c r="GB26" s="33" t="str">
        <f t="shared" si="158"/>
        <v/>
      </c>
      <c r="GC26" s="96" t="str">
        <f>IFERROR(VLOOKUP(($EF26&amp;"・"&amp;GB$8&amp;"・"&amp;GB$7&amp;"・"&amp;$EG26),'(参考)本年作業予定'!$X$4:$AI$525,12,FALSE),"")</f>
        <v/>
      </c>
      <c r="GD26" s="33" t="str">
        <f t="shared" si="159"/>
        <v/>
      </c>
      <c r="GE26" s="96" t="str">
        <f>IFERROR(VLOOKUP(($EF26&amp;"・"&amp;GD$8&amp;"・"&amp;GD$7&amp;"・"&amp;$EG26),'(参考)本年作業予定'!$X$4:$AI$525,12,FALSE),"")</f>
        <v/>
      </c>
      <c r="GF26" s="33" t="str">
        <f t="shared" si="160"/>
        <v/>
      </c>
      <c r="GG26" s="96" t="str">
        <f>IFERROR(VLOOKUP(($EF26&amp;"・"&amp;GF$8&amp;"・"&amp;GF$7&amp;"・"&amp;$EG26),'(参考)本年作業予定'!$X$4:$AI$525,12,FALSE),"")</f>
        <v/>
      </c>
      <c r="GH26" s="33" t="str">
        <f t="shared" si="161"/>
        <v/>
      </c>
      <c r="GI26" s="96" t="str">
        <f>IFERROR(VLOOKUP(($EF26&amp;"・"&amp;GH$8&amp;"・"&amp;GH$7&amp;"・"&amp;$EG26),'(参考)本年作業予定'!$X$4:$AI$525,12,FALSE),"")</f>
        <v/>
      </c>
      <c r="GJ26" s="33" t="str">
        <f t="shared" si="162"/>
        <v/>
      </c>
      <c r="GK26" s="96" t="str">
        <f>IFERROR(VLOOKUP(($EF26&amp;"・"&amp;GJ$8&amp;"・"&amp;GJ$7&amp;"・"&amp;$EG26),'(参考)本年作業予定'!$X$4:$AI$525,12,FALSE),"")</f>
        <v/>
      </c>
      <c r="GM26" s="72" t="str">
        <f t="shared" si="133"/>
        <v/>
      </c>
      <c r="GN26" s="74">
        <f>IFERROR(VLOOKUP(($EF26&amp;"・"&amp;GM$8&amp;"・"&amp;GM$7&amp;"・"&amp;$EG26),'(参考)本年作業予定'!$X$4:$AI$525,11,FALSE)/100,0)</f>
        <v>0</v>
      </c>
      <c r="GO26" s="72" t="str">
        <f t="shared" si="134"/>
        <v/>
      </c>
      <c r="GP26" s="74">
        <f>IFERROR(VLOOKUP(($EF26&amp;"・"&amp;GO$8&amp;"・"&amp;GO$7&amp;"・"&amp;$EG26),'(参考)本年作業予定'!$X$4:$AI$525,11,FALSE)/100,0)</f>
        <v>0</v>
      </c>
      <c r="GQ26" s="72" t="str">
        <f t="shared" si="135"/>
        <v/>
      </c>
      <c r="GR26" s="74">
        <f>IFERROR(VLOOKUP(($EF26&amp;"・"&amp;GQ$8&amp;"・"&amp;GQ$7&amp;"・"&amp;$EG26),'(参考)本年作業予定'!$X$4:$AI$525,11,FALSE)/100,0)</f>
        <v>0</v>
      </c>
      <c r="GS26" s="72" t="str">
        <f t="shared" si="136"/>
        <v/>
      </c>
      <c r="GT26" s="74">
        <f>IFERROR(VLOOKUP(($EF26&amp;"・"&amp;GS$8&amp;"・"&amp;GS$7&amp;"・"&amp;$EG26),'(参考)本年作業予定'!$X$4:$AI$525,11,FALSE)/100,0)</f>
        <v>0</v>
      </c>
      <c r="GU26" s="72" t="str">
        <f t="shared" si="137"/>
        <v/>
      </c>
      <c r="GV26" s="74">
        <f>IFERROR(VLOOKUP(($EF26&amp;"・"&amp;GU$8&amp;"・"&amp;GU$7&amp;"・"&amp;$EG26),'(参考)本年作業予定'!$X$4:$AI$525,11,FALSE)/100,0)</f>
        <v>0</v>
      </c>
      <c r="GW26" s="72" t="str">
        <f t="shared" si="138"/>
        <v/>
      </c>
      <c r="GX26" s="74">
        <f>IFERROR(VLOOKUP(($EF26&amp;"・"&amp;GW$8&amp;"・"&amp;GW$7&amp;"・"&amp;$EG26),'(参考)本年作業予定'!$X$4:$AI$525,11,FALSE)/100,0)</f>
        <v>0</v>
      </c>
      <c r="GY26" s="72" t="str">
        <f t="shared" si="139"/>
        <v/>
      </c>
      <c r="GZ26" s="74">
        <f>IFERROR(VLOOKUP(($EF26&amp;"・"&amp;GY$8&amp;"・"&amp;GY$7&amp;"・"&amp;$EG26),'(参考)本年作業予定'!$X$4:$AI$525,11,FALSE)/100,0)</f>
        <v>0</v>
      </c>
      <c r="HA26" s="72" t="str">
        <f t="shared" si="140"/>
        <v/>
      </c>
      <c r="HB26" s="74">
        <f>IFERROR(VLOOKUP(($EF26&amp;"・"&amp;HA$8&amp;"・"&amp;HA$7&amp;"・"&amp;$EG26),'(参考)本年作業予定'!$X$4:$AI$525,11,FALSE)/100,0)</f>
        <v>0</v>
      </c>
      <c r="HC26" s="72" t="str">
        <f t="shared" si="141"/>
        <v/>
      </c>
      <c r="HD26" s="74">
        <f>IFERROR(VLOOKUP(($EF26&amp;"・"&amp;HC$8&amp;"・"&amp;HC$7&amp;"・"&amp;$EG26),'(参考)本年作業予定'!$X$4:$AI$525,11,FALSE)/100,0)</f>
        <v>0</v>
      </c>
      <c r="HE26" s="72" t="str">
        <f t="shared" si="142"/>
        <v/>
      </c>
      <c r="HF26" s="74">
        <f>IFERROR(VLOOKUP(($EF26&amp;"・"&amp;HE$8&amp;"・"&amp;HE$7&amp;"・"&amp;$EG26),'(参考)本年作業予定'!$X$4:$AI$525,11,FALSE)/100,0)</f>
        <v>0</v>
      </c>
      <c r="HG26" s="72" t="str">
        <f t="shared" si="143"/>
        <v/>
      </c>
      <c r="HH26" s="74">
        <f>IFERROR(VLOOKUP(($EF26&amp;"・"&amp;HG$8&amp;"・"&amp;HG$7&amp;"・"&amp;$EG26),'(参考)本年作業予定'!$X$4:$AI$525,11,FALSE)/100,0)</f>
        <v>0</v>
      </c>
      <c r="HI26" s="72" t="str">
        <f t="shared" si="144"/>
        <v/>
      </c>
      <c r="HJ26" s="74">
        <f>IFERROR(VLOOKUP(($EF26&amp;"・"&amp;HI$8&amp;"・"&amp;HI$7&amp;"・"&amp;$EG26),'(参考)本年作業予定'!$X$4:$AI$525,11,FALSE)/100,0)</f>
        <v>0</v>
      </c>
    </row>
    <row r="27" spans="1:218" ht="11.25" customHeight="1" x14ac:dyDescent="0.15">
      <c r="A27" s="544"/>
      <c r="B27" s="487"/>
      <c r="C27" s="325" t="str">
        <f>IF(B27="","",GN27+GP27+GR27+GT27+GV27+GX27+GZ27+HB27+HD27)</f>
        <v/>
      </c>
      <c r="D27" s="337"/>
      <c r="E27" s="338"/>
      <c r="F27" s="338"/>
      <c r="G27" s="338"/>
      <c r="H27" s="338"/>
      <c r="I27" s="338"/>
      <c r="J27" s="338"/>
      <c r="K27" s="338"/>
      <c r="L27" s="338"/>
      <c r="M27" s="338"/>
      <c r="N27" s="338"/>
      <c r="O27" s="338"/>
      <c r="P27" s="338"/>
      <c r="Q27" s="338"/>
      <c r="R27" s="338"/>
      <c r="S27" s="338"/>
      <c r="T27" s="338"/>
      <c r="U27" s="338"/>
      <c r="V27" s="338"/>
      <c r="W27" s="338"/>
      <c r="X27" s="338"/>
      <c r="Y27" s="338"/>
      <c r="Z27" s="338"/>
      <c r="AA27" s="338"/>
      <c r="AB27" s="338"/>
      <c r="AC27" s="338"/>
      <c r="AD27" s="338"/>
      <c r="AE27" s="338"/>
      <c r="AF27" s="338"/>
      <c r="AG27" s="339"/>
      <c r="AH27" s="339"/>
      <c r="AI27" s="337"/>
      <c r="AJ27" s="338"/>
      <c r="AK27" s="338"/>
      <c r="AL27" s="338"/>
      <c r="AM27" s="338"/>
      <c r="AN27" s="338"/>
      <c r="AO27" s="338"/>
      <c r="AP27" s="338"/>
      <c r="AQ27" s="338"/>
      <c r="AR27" s="338"/>
      <c r="AS27" s="338"/>
      <c r="AT27" s="338"/>
      <c r="AU27" s="338"/>
      <c r="AV27" s="338"/>
      <c r="AW27" s="338"/>
      <c r="AX27" s="338"/>
      <c r="AY27" s="338"/>
      <c r="AZ27" s="338"/>
      <c r="BA27" s="338"/>
      <c r="BB27" s="338"/>
      <c r="BC27" s="338"/>
      <c r="BD27" s="338"/>
      <c r="BE27" s="338"/>
      <c r="BF27" s="338"/>
      <c r="BG27" s="338"/>
      <c r="BH27" s="338"/>
      <c r="BI27" s="338"/>
      <c r="BJ27" s="338"/>
      <c r="BK27" s="338"/>
      <c r="BL27" s="338"/>
      <c r="BM27" s="339"/>
      <c r="BN27" s="337"/>
      <c r="BO27" s="338"/>
      <c r="BP27" s="338"/>
      <c r="BQ27" s="338"/>
      <c r="BR27" s="338"/>
      <c r="BS27" s="338"/>
      <c r="BT27" s="338"/>
      <c r="BU27" s="338"/>
      <c r="BV27" s="338"/>
      <c r="BW27" s="338"/>
      <c r="BX27" s="338"/>
      <c r="BY27" s="338"/>
      <c r="BZ27" s="338"/>
      <c r="CA27" s="338"/>
      <c r="CB27" s="338"/>
      <c r="CC27" s="338"/>
      <c r="CD27" s="338"/>
      <c r="CE27" s="338"/>
      <c r="CF27" s="338"/>
      <c r="CG27" s="338"/>
      <c r="CH27" s="338"/>
      <c r="CI27" s="338"/>
      <c r="CJ27" s="338"/>
      <c r="CK27" s="338"/>
      <c r="CL27" s="338"/>
      <c r="CM27" s="338"/>
      <c r="CN27" s="338"/>
      <c r="CO27" s="338"/>
      <c r="CP27" s="338"/>
      <c r="CQ27" s="339"/>
      <c r="CR27" s="340"/>
      <c r="CS27" s="341"/>
      <c r="CT27" s="338"/>
      <c r="CU27" s="338"/>
      <c r="CV27" s="338"/>
      <c r="CW27" s="338"/>
      <c r="CX27" s="338"/>
      <c r="CY27" s="338"/>
      <c r="CZ27" s="338"/>
      <c r="DA27" s="338"/>
      <c r="DB27" s="338"/>
      <c r="DC27" s="338"/>
      <c r="DD27" s="338"/>
      <c r="DE27" s="338"/>
      <c r="DF27" s="338"/>
      <c r="DG27" s="338"/>
      <c r="DH27" s="338"/>
      <c r="DI27" s="338"/>
      <c r="DJ27" s="338"/>
      <c r="DK27" s="338"/>
      <c r="DL27" s="338"/>
      <c r="DM27" s="338"/>
      <c r="DN27" s="338"/>
      <c r="DO27" s="338"/>
      <c r="DP27" s="338"/>
      <c r="DQ27" s="338"/>
      <c r="DR27" s="338"/>
      <c r="DS27" s="338"/>
      <c r="DT27" s="338"/>
      <c r="DU27" s="339"/>
      <c r="DV27" s="391"/>
      <c r="DW27" s="340"/>
      <c r="EE27" s="12"/>
      <c r="EF27" s="13"/>
      <c r="EG27" s="13"/>
      <c r="EH27" s="32" t="str">
        <f>IFERROR(VLOOKUP(($EF27&amp;"・"&amp;EH$8&amp;"・"&amp;EH$7&amp;"・"&amp;$EG27),'(参考)本年作業予定'!$X$4:$AI$525,8,FALSE),"")</f>
        <v/>
      </c>
      <c r="EI27" s="32" t="str">
        <f>IFERROR(VLOOKUP(($EF27&amp;"・"&amp;EH$8&amp;"・"&amp;EH$7&amp;"・"&amp;$EG27),'(参考)本年作業予定'!$X$4:$AI$525,10,FALSE),"")</f>
        <v/>
      </c>
      <c r="EJ27" s="32" t="str">
        <f>IFERROR(VLOOKUP(($EF27&amp;"・"&amp;EJ$8&amp;"・"&amp;EJ$7&amp;"・"&amp;$EG27),'(参考)本年作業予定'!$X$4:$AI$525,8,FALSE),"")</f>
        <v/>
      </c>
      <c r="EK27" s="32" t="str">
        <f>IFERROR(VLOOKUP(($EF27&amp;"・"&amp;EJ$8&amp;"・"&amp;EJ$7&amp;"・"&amp;$EG27),'(参考)本年作業予定'!$X$4:$AI$525,10,FALSE),"")</f>
        <v/>
      </c>
      <c r="EL27" s="32" t="str">
        <f>IFERROR(VLOOKUP(($EF27&amp;"・"&amp;EL$8&amp;"・"&amp;EL$7&amp;"・"&amp;$EG27),'(参考)本年作業予定'!$X$4:$AI$525,8,FALSE),"")</f>
        <v/>
      </c>
      <c r="EM27" s="32" t="str">
        <f>IFERROR(VLOOKUP(($EF27&amp;"・"&amp;EL$8&amp;"・"&amp;EL$7&amp;"・"&amp;$EG27),'(参考)本年作業予定'!$X$4:$AI$525,10,FALSE),"")</f>
        <v/>
      </c>
      <c r="EN27" s="32" t="str">
        <f>IFERROR(VLOOKUP(($EF27&amp;"・"&amp;EN$8&amp;"・"&amp;EN$7&amp;"・"&amp;$EG27),'(参考)本年作業予定'!$X$4:$AI$525,8,FALSE),"")</f>
        <v/>
      </c>
      <c r="EO27" s="32" t="str">
        <f>IFERROR(VLOOKUP(($EF27&amp;"・"&amp;EN$8&amp;"・"&amp;EN$7&amp;"・"&amp;$EG27),'(参考)本年作業予定'!$X$4:$AI$525,10,FALSE),"")</f>
        <v/>
      </c>
      <c r="EP27" s="32" t="str">
        <f>IFERROR(VLOOKUP(($EF27&amp;"・"&amp;EP$8&amp;"・"&amp;EP$7&amp;"・"&amp;$EG27),'(参考)本年作業予定'!$X$4:$AI$525,8,FALSE),"")</f>
        <v/>
      </c>
      <c r="EQ27" s="32" t="str">
        <f>IFERROR(VLOOKUP(($EF27&amp;"・"&amp;EP$8&amp;"・"&amp;EP$7&amp;"・"&amp;$EG27),'(参考)本年作業予定'!$X$4:$AI$525,10,FALSE),"")</f>
        <v/>
      </c>
      <c r="ER27" s="32" t="str">
        <f>IFERROR(VLOOKUP(($EF27&amp;"・"&amp;ER$8&amp;"・"&amp;ER$7&amp;"・"&amp;$EG27),'(参考)本年作業予定'!$X$4:$AI$525,8,FALSE),"")</f>
        <v/>
      </c>
      <c r="ES27" s="32" t="str">
        <f>IFERROR(VLOOKUP(($EF27&amp;"・"&amp;ER$8&amp;"・"&amp;ER$7&amp;"・"&amp;$EG27),'(参考)本年作業予定'!$X$4:$AI$525,10,FALSE),"")</f>
        <v/>
      </c>
      <c r="ET27" s="32" t="str">
        <f>IFERROR(VLOOKUP(($EF27&amp;"・"&amp;ET$8&amp;"・"&amp;ET$7&amp;"・"&amp;$EG27),'(参考)本年作業予定'!$X$4:$AI$525,8,FALSE),"")</f>
        <v/>
      </c>
      <c r="EU27" s="32" t="str">
        <f>IFERROR(VLOOKUP(($EF27&amp;"・"&amp;ET$8&amp;"・"&amp;ET$7&amp;"・"&amp;$EG27),'(参考)本年作業予定'!$X$4:$AI$525,10,FALSE),"")</f>
        <v/>
      </c>
      <c r="EV27" s="32" t="str">
        <f>IFERROR(VLOOKUP(($EF27&amp;"・"&amp;EV$8&amp;"・"&amp;EV$7&amp;"・"&amp;$EG27),'(参考)本年作業予定'!$X$4:$AI$525,8,FALSE),"")</f>
        <v/>
      </c>
      <c r="EW27" s="32" t="str">
        <f>IFERROR(VLOOKUP(($EF27&amp;"・"&amp;EV$8&amp;"・"&amp;EV$7&amp;"・"&amp;$EG27),'(参考)本年作業予定'!$X$4:$AI$525,10,FALSE),"")</f>
        <v/>
      </c>
      <c r="EX27" s="32" t="str">
        <f>IFERROR(VLOOKUP(($EF27&amp;"・"&amp;EX$8&amp;"・"&amp;EX$7&amp;"・"&amp;$EG27),'(参考)本年作業予定'!$X$4:$AI$525,8,FALSE),"")</f>
        <v/>
      </c>
      <c r="EY27" s="32" t="str">
        <f>IFERROR(VLOOKUP(($EF27&amp;"・"&amp;EX$8&amp;"・"&amp;EX$7&amp;"・"&amp;$EG27),'(参考)本年作業予定'!$X$4:$AI$525,10,FALSE),"")</f>
        <v/>
      </c>
      <c r="EZ27" s="32" t="str">
        <f>IFERROR(VLOOKUP(($EF27&amp;"・"&amp;EZ$8&amp;"・"&amp;EZ$7&amp;"・"&amp;$EG27),'(参考)本年作業予定'!$X$4:$AI$525,8,FALSE),"")</f>
        <v/>
      </c>
      <c r="FA27" s="32" t="str">
        <f>IFERROR(VLOOKUP(($EF27&amp;"・"&amp;EZ$8&amp;"・"&amp;EZ$7&amp;"・"&amp;$EG27),'(参考)本年作業予定'!$X$4:$AI$525,10,FALSE),"")</f>
        <v/>
      </c>
      <c r="FB27" s="32" t="str">
        <f>IFERROR(VLOOKUP(($EF27&amp;"・"&amp;FB$8&amp;"・"&amp;FB$7&amp;"・"&amp;$EG27),'(参考)本年作業予定'!$X$4:$AI$525,8,FALSE),"")</f>
        <v/>
      </c>
      <c r="FC27" s="32" t="str">
        <f>IFERROR(VLOOKUP(($EF27&amp;"・"&amp;FB$8&amp;"・"&amp;FB$7&amp;"・"&amp;$EG27),'(参考)本年作業予定'!$X$4:$AI$525,10,FALSE),"")</f>
        <v/>
      </c>
      <c r="FD27" s="32" t="str">
        <f>IFERROR(VLOOKUP(($EF27&amp;"・"&amp;FD$8&amp;"・"&amp;FD$7&amp;"・"&amp;$EG27),'(参考)本年作業予定'!$X$4:$AI$525,8,FALSE),"")</f>
        <v/>
      </c>
      <c r="FE27" s="32" t="str">
        <f>IFERROR(VLOOKUP(($EF27&amp;"・"&amp;FD$8&amp;"・"&amp;FD$7&amp;"・"&amp;$EG27),'(参考)本年作業予定'!$X$4:$AI$525,10,FALSE),"")</f>
        <v/>
      </c>
      <c r="FG27" s="32" t="str">
        <f>IFERROR(VLOOKUP(($EF27&amp;"・"&amp;FG$8&amp;"・"&amp;FG$7&amp;"・"&amp;$EG27),'(参考)本年作業予定'!$X$4:$AI$198,4,FALSE),"")</f>
        <v/>
      </c>
      <c r="FH27" s="32" t="str">
        <f>IFERROR(VLOOKUP(($EF27&amp;"・"&amp;FH$8&amp;"・"&amp;FH$7&amp;"・"&amp;$EG27),'(参考)本年作業予定'!$X$4:$AI$198,4,FALSE),"")</f>
        <v/>
      </c>
      <c r="FI27" s="32" t="str">
        <f>IFERROR(VLOOKUP(($EF27&amp;"・"&amp;FI$8&amp;"・"&amp;FI$7&amp;"・"&amp;$EG27),'(参考)本年作業予定'!$X$4:$AI$198,4,FALSE),"")</f>
        <v/>
      </c>
      <c r="FJ27" s="32" t="str">
        <f>IFERROR(VLOOKUP(($EF27&amp;"・"&amp;FJ$8&amp;"・"&amp;FJ$7&amp;"・"&amp;$EG27),'(参考)本年作業予定'!$X$4:$AI$198,4,FALSE),"")</f>
        <v/>
      </c>
      <c r="FK27" s="32" t="str">
        <f>IFERROR(VLOOKUP(($EF27&amp;"・"&amp;FK$8&amp;"・"&amp;FK$7&amp;"・"&amp;$EG27),'(参考)本年作業予定'!$X$4:$AI$198,4,FALSE),"")</f>
        <v/>
      </c>
      <c r="FL27" s="32" t="str">
        <f>IFERROR(VLOOKUP(($EF27&amp;"・"&amp;FL$8&amp;"・"&amp;FL$7&amp;"・"&amp;$EG27),'(参考)本年作業予定'!$X$4:$AI$198,4,FALSE),"")</f>
        <v/>
      </c>
      <c r="FN27" s="33" t="str">
        <f t="shared" si="151"/>
        <v/>
      </c>
      <c r="FO27" s="96" t="str">
        <f>IFERROR(VLOOKUP(($EF27&amp;"・"&amp;FN$8&amp;"・"&amp;FN$7&amp;"・"&amp;$EG27),'(参考)本年作業予定'!$X$4:$AI$525,12,FALSE),"")</f>
        <v/>
      </c>
      <c r="FP27" s="33" t="str">
        <f t="shared" si="152"/>
        <v/>
      </c>
      <c r="FQ27" s="96" t="str">
        <f>IFERROR(VLOOKUP(($EF27&amp;"・"&amp;FP$8&amp;"・"&amp;FP$7&amp;"・"&amp;$EG27),'(参考)本年作業予定'!$X$4:$AI$525,12,FALSE),"")</f>
        <v/>
      </c>
      <c r="FR27" s="33" t="str">
        <f t="shared" si="153"/>
        <v/>
      </c>
      <c r="FS27" s="96" t="str">
        <f>IFERROR(VLOOKUP(($EF27&amp;"・"&amp;FR$8&amp;"・"&amp;FR$7&amp;"・"&amp;$EG27),'(参考)本年作業予定'!$X$4:$AI$525,12,FALSE),"")</f>
        <v/>
      </c>
      <c r="FT27" s="33" t="str">
        <f t="shared" si="154"/>
        <v/>
      </c>
      <c r="FU27" s="96" t="str">
        <f>IFERROR(VLOOKUP(($EF27&amp;"・"&amp;FT$8&amp;"・"&amp;FT$7&amp;"・"&amp;$EG27),'(参考)本年作業予定'!$X$4:$AI$525,12,FALSE),"")</f>
        <v/>
      </c>
      <c r="FV27" s="33" t="str">
        <f t="shared" si="155"/>
        <v/>
      </c>
      <c r="FW27" s="96" t="str">
        <f>IFERROR(VLOOKUP(($EF27&amp;"・"&amp;FV$8&amp;"・"&amp;FV$7&amp;"・"&amp;$EG27),'(参考)本年作業予定'!$X$4:$AI$525,12,FALSE),"")</f>
        <v/>
      </c>
      <c r="FX27" s="33" t="str">
        <f t="shared" si="156"/>
        <v/>
      </c>
      <c r="FY27" s="96" t="str">
        <f>IFERROR(VLOOKUP(($EF27&amp;"・"&amp;FX$8&amp;"・"&amp;FX$7&amp;"・"&amp;$EG27),'(参考)本年作業予定'!$X$4:$AI$525,12,FALSE),"")</f>
        <v/>
      </c>
      <c r="FZ27" s="33" t="str">
        <f t="shared" si="157"/>
        <v/>
      </c>
      <c r="GA27" s="96" t="str">
        <f>IFERROR(VLOOKUP(($EF27&amp;"・"&amp;FZ$8&amp;"・"&amp;FZ$7&amp;"・"&amp;$EG27),'(参考)本年作業予定'!$X$4:$AI$525,12,FALSE),"")</f>
        <v/>
      </c>
      <c r="GB27" s="33" t="str">
        <f t="shared" si="158"/>
        <v/>
      </c>
      <c r="GC27" s="96" t="str">
        <f>IFERROR(VLOOKUP(($EF27&amp;"・"&amp;GB$8&amp;"・"&amp;GB$7&amp;"・"&amp;$EG27),'(参考)本年作業予定'!$X$4:$AI$525,12,FALSE),"")</f>
        <v/>
      </c>
      <c r="GD27" s="33" t="str">
        <f t="shared" si="159"/>
        <v/>
      </c>
      <c r="GE27" s="96" t="str">
        <f>IFERROR(VLOOKUP(($EF27&amp;"・"&amp;GD$8&amp;"・"&amp;GD$7&amp;"・"&amp;$EG27),'(参考)本年作業予定'!$X$4:$AI$525,12,FALSE),"")</f>
        <v/>
      </c>
      <c r="GF27" s="33" t="str">
        <f t="shared" si="160"/>
        <v/>
      </c>
      <c r="GG27" s="96" t="str">
        <f>IFERROR(VLOOKUP(($EF27&amp;"・"&amp;GF$8&amp;"・"&amp;GF$7&amp;"・"&amp;$EG27),'(参考)本年作業予定'!$X$4:$AI$525,12,FALSE),"")</f>
        <v/>
      </c>
      <c r="GH27" s="33" t="str">
        <f t="shared" si="161"/>
        <v/>
      </c>
      <c r="GI27" s="96" t="str">
        <f>IFERROR(VLOOKUP(($EF27&amp;"・"&amp;GH$8&amp;"・"&amp;GH$7&amp;"・"&amp;$EG27),'(参考)本年作業予定'!$X$4:$AI$525,12,FALSE),"")</f>
        <v/>
      </c>
      <c r="GJ27" s="33" t="str">
        <f t="shared" si="162"/>
        <v/>
      </c>
      <c r="GK27" s="96" t="str">
        <f>IFERROR(VLOOKUP(($EF27&amp;"・"&amp;GJ$8&amp;"・"&amp;GJ$7&amp;"・"&amp;$EG27),'(参考)本年作業予定'!$X$4:$AI$525,12,FALSE),"")</f>
        <v/>
      </c>
      <c r="GM27" s="72" t="str">
        <f t="shared" si="133"/>
        <v/>
      </c>
      <c r="GN27" s="74">
        <f>IFERROR(VLOOKUP(($EF27&amp;"・"&amp;GM$8&amp;"・"&amp;GM$7&amp;"・"&amp;$EG27),'(参考)本年作業予定'!$X$4:$AI$525,11,FALSE)/100,0)</f>
        <v>0</v>
      </c>
      <c r="GO27" s="72" t="str">
        <f t="shared" si="134"/>
        <v/>
      </c>
      <c r="GP27" s="74">
        <f>IFERROR(VLOOKUP(($EF27&amp;"・"&amp;GO$8&amp;"・"&amp;GO$7&amp;"・"&amp;$EG27),'(参考)本年作業予定'!$X$4:$AI$525,11,FALSE)/100,0)</f>
        <v>0</v>
      </c>
      <c r="GQ27" s="72" t="str">
        <f t="shared" si="135"/>
        <v/>
      </c>
      <c r="GR27" s="74">
        <f>IFERROR(VLOOKUP(($EF27&amp;"・"&amp;GQ$8&amp;"・"&amp;GQ$7&amp;"・"&amp;$EG27),'(参考)本年作業予定'!$X$4:$AI$525,11,FALSE)/100,0)</f>
        <v>0</v>
      </c>
      <c r="GS27" s="72" t="str">
        <f t="shared" si="136"/>
        <v/>
      </c>
      <c r="GT27" s="74">
        <f>IFERROR(VLOOKUP(($EF27&amp;"・"&amp;GS$8&amp;"・"&amp;GS$7&amp;"・"&amp;$EG27),'(参考)本年作業予定'!$X$4:$AI$525,11,FALSE)/100,0)</f>
        <v>0</v>
      </c>
      <c r="GU27" s="72" t="str">
        <f t="shared" si="137"/>
        <v/>
      </c>
      <c r="GV27" s="74">
        <f>IFERROR(VLOOKUP(($EF27&amp;"・"&amp;GU$8&amp;"・"&amp;GU$7&amp;"・"&amp;$EG27),'(参考)本年作業予定'!$X$4:$AI$525,11,FALSE)/100,0)</f>
        <v>0</v>
      </c>
      <c r="GW27" s="72" t="str">
        <f t="shared" si="138"/>
        <v/>
      </c>
      <c r="GX27" s="74">
        <f>IFERROR(VLOOKUP(($EF27&amp;"・"&amp;GW$8&amp;"・"&amp;GW$7&amp;"・"&amp;$EG27),'(参考)本年作業予定'!$X$4:$AI$525,11,FALSE)/100,0)</f>
        <v>0</v>
      </c>
      <c r="GY27" s="72" t="str">
        <f t="shared" si="139"/>
        <v/>
      </c>
      <c r="GZ27" s="74">
        <f>IFERROR(VLOOKUP(($EF27&amp;"・"&amp;GY$8&amp;"・"&amp;GY$7&amp;"・"&amp;$EG27),'(参考)本年作業予定'!$X$4:$AI$525,11,FALSE)/100,0)</f>
        <v>0</v>
      </c>
      <c r="HA27" s="72" t="str">
        <f t="shared" si="140"/>
        <v/>
      </c>
      <c r="HB27" s="74">
        <f>IFERROR(VLOOKUP(($EF27&amp;"・"&amp;HA$8&amp;"・"&amp;HA$7&amp;"・"&amp;$EG27),'(参考)本年作業予定'!$X$4:$AI$525,11,FALSE)/100,0)</f>
        <v>0</v>
      </c>
      <c r="HC27" s="72" t="str">
        <f t="shared" si="141"/>
        <v/>
      </c>
      <c r="HD27" s="74">
        <f>IFERROR(VLOOKUP(($EF27&amp;"・"&amp;HC$8&amp;"・"&amp;HC$7&amp;"・"&amp;$EG27),'(参考)本年作業予定'!$X$4:$AI$525,11,FALSE)/100,0)</f>
        <v>0</v>
      </c>
      <c r="HE27" s="72" t="str">
        <f t="shared" si="142"/>
        <v/>
      </c>
      <c r="HF27" s="74">
        <f>IFERROR(VLOOKUP(($EF27&amp;"・"&amp;HE$8&amp;"・"&amp;HE$7&amp;"・"&amp;$EG27),'(参考)本年作業予定'!$X$4:$AI$525,11,FALSE)/100,0)</f>
        <v>0</v>
      </c>
      <c r="HG27" s="72" t="str">
        <f t="shared" si="143"/>
        <v/>
      </c>
      <c r="HH27" s="74">
        <f>IFERROR(VLOOKUP(($EF27&amp;"・"&amp;HG$8&amp;"・"&amp;HG$7&amp;"・"&amp;$EG27),'(参考)本年作業予定'!$X$4:$AI$525,11,FALSE)/100,0)</f>
        <v>0</v>
      </c>
      <c r="HI27" s="72" t="str">
        <f t="shared" si="144"/>
        <v/>
      </c>
      <c r="HJ27" s="74">
        <f>IFERROR(VLOOKUP(($EF27&amp;"・"&amp;HI$8&amp;"・"&amp;HI$7&amp;"・"&amp;$EG27),'(参考)本年作業予定'!$X$4:$AI$525,11,FALSE)/100,0)</f>
        <v>0</v>
      </c>
    </row>
    <row r="28" spans="1:218" ht="27.75" customHeight="1" x14ac:dyDescent="0.15">
      <c r="A28" s="544"/>
      <c r="B28" s="487"/>
      <c r="C28" s="325">
        <f>IF(②元データ!$C$19="","",②元データ!$C$19)</f>
        <v>10</v>
      </c>
      <c r="D28" s="342" t="str">
        <f t="shared" ref="D28:AI28" si="166">IF(D$5=$FG28,$FG$9,IF(D$5=$FH28,$FH$9,IF(D$5=$FI28,$FI$9,IF(D$5=$FJ28,$FJ$9,IF(D$5=$FK28,$FK$9,IF(D$5=$FL28,$FL$9,IF(D$5=$FN28,$FO28,IF(D$5=$FP28,$FQ28,IF(D$5=$FR28,$FS28,IF(D$5=$FT28,$FU28,IF(D$5=$FV28,$FW28,IF(D$5=$FX28,$FY28,IF(D$5=$FZ28,$GA28,IF(D$5=$GB28,$GC28,IF(D$5=$GD28,$GE28,IF(D$5=$GF28,$GG28,IF(D$5=$GH28,$GI28,IF(D$5=$GJ28,$GK28,""))))))))))))))))))</f>
        <v/>
      </c>
      <c r="E28" s="343" t="str">
        <f t="shared" si="166"/>
        <v/>
      </c>
      <c r="F28" s="343" t="str">
        <f t="shared" si="166"/>
        <v/>
      </c>
      <c r="G28" s="343" t="str">
        <f t="shared" si="166"/>
        <v/>
      </c>
      <c r="H28" s="343" t="str">
        <f t="shared" si="166"/>
        <v/>
      </c>
      <c r="I28" s="343" t="str">
        <f t="shared" si="166"/>
        <v/>
      </c>
      <c r="J28" s="343" t="str">
        <f t="shared" si="166"/>
        <v/>
      </c>
      <c r="K28" s="343" t="str">
        <f t="shared" si="166"/>
        <v/>
      </c>
      <c r="L28" s="343" t="str">
        <f t="shared" si="166"/>
        <v/>
      </c>
      <c r="M28" s="343" t="str">
        <f t="shared" si="166"/>
        <v/>
      </c>
      <c r="N28" s="343" t="str">
        <f t="shared" si="166"/>
        <v/>
      </c>
      <c r="O28" s="343" t="str">
        <f t="shared" si="166"/>
        <v/>
      </c>
      <c r="P28" s="343" t="str">
        <f t="shared" si="166"/>
        <v/>
      </c>
      <c r="Q28" s="343" t="str">
        <f t="shared" si="166"/>
        <v/>
      </c>
      <c r="R28" s="343" t="str">
        <f t="shared" si="166"/>
        <v/>
      </c>
      <c r="S28" s="343" t="str">
        <f t="shared" si="166"/>
        <v/>
      </c>
      <c r="T28" s="343" t="str">
        <f t="shared" si="166"/>
        <v/>
      </c>
      <c r="U28" s="343" t="str">
        <f t="shared" si="166"/>
        <v/>
      </c>
      <c r="V28" s="343" t="str">
        <f t="shared" si="166"/>
        <v/>
      </c>
      <c r="W28" s="343" t="str">
        <f t="shared" si="166"/>
        <v/>
      </c>
      <c r="X28" s="343" t="str">
        <f t="shared" si="166"/>
        <v/>
      </c>
      <c r="Y28" s="343" t="str">
        <f t="shared" si="166"/>
        <v/>
      </c>
      <c r="Z28" s="343" t="str">
        <f t="shared" si="166"/>
        <v/>
      </c>
      <c r="AA28" s="343" t="str">
        <f t="shared" si="166"/>
        <v/>
      </c>
      <c r="AB28" s="343" t="str">
        <f t="shared" si="166"/>
        <v/>
      </c>
      <c r="AC28" s="343" t="str">
        <f t="shared" si="166"/>
        <v/>
      </c>
      <c r="AD28" s="343" t="str">
        <f t="shared" si="166"/>
        <v/>
      </c>
      <c r="AE28" s="343" t="str">
        <f t="shared" si="166"/>
        <v/>
      </c>
      <c r="AF28" s="343" t="str">
        <f t="shared" si="166"/>
        <v/>
      </c>
      <c r="AG28" s="343" t="str">
        <f t="shared" si="166"/>
        <v/>
      </c>
      <c r="AH28" s="343" t="str">
        <f t="shared" si="166"/>
        <v/>
      </c>
      <c r="AI28" s="342" t="str">
        <f t="shared" si="166"/>
        <v/>
      </c>
      <c r="AJ28" s="343" t="str">
        <f t="shared" ref="AJ28:BQ28" si="167">IF(AJ$5=$FG28,$FG$9,IF(AJ$5=$FH28,$FH$9,IF(AJ$5=$FI28,$FI$9,IF(AJ$5=$FJ28,$FJ$9,IF(AJ$5=$FK28,$FK$9,IF(AJ$5=$FL28,$FL$9,IF(AJ$5=$FN28,$FO28,IF(AJ$5=$FP28,$FQ28,IF(AJ$5=$FR28,$FS28,IF(AJ$5=$FT28,$FU28,IF(AJ$5=$FV28,$FW28,IF(AJ$5=$FX28,$FY28,IF(AJ$5=$FZ28,$GA28,IF(AJ$5=$GB28,$GC28,IF(AJ$5=$GD28,$GE28,IF(AJ$5=$GF28,$GG28,IF(AJ$5=$GH28,$GI28,IF(AJ$5=$GJ28,$GK28,""))))))))))))))))))</f>
        <v/>
      </c>
      <c r="AK28" s="343" t="str">
        <f t="shared" si="167"/>
        <v/>
      </c>
      <c r="AL28" s="343" t="str">
        <f t="shared" si="167"/>
        <v/>
      </c>
      <c r="AM28" s="343" t="str">
        <f t="shared" si="167"/>
        <v/>
      </c>
      <c r="AN28" s="343" t="str">
        <f t="shared" si="167"/>
        <v/>
      </c>
      <c r="AO28" s="343" t="str">
        <f t="shared" si="167"/>
        <v/>
      </c>
      <c r="AP28" s="343" t="str">
        <f t="shared" si="167"/>
        <v/>
      </c>
      <c r="AQ28" s="343" t="str">
        <f t="shared" si="167"/>
        <v/>
      </c>
      <c r="AR28" s="343" t="str">
        <f t="shared" si="167"/>
        <v/>
      </c>
      <c r="AS28" s="343" t="str">
        <f t="shared" si="167"/>
        <v/>
      </c>
      <c r="AT28" s="343" t="str">
        <f t="shared" si="167"/>
        <v/>
      </c>
      <c r="AU28" s="343" t="str">
        <f t="shared" si="167"/>
        <v/>
      </c>
      <c r="AV28" s="343" t="str">
        <f t="shared" si="167"/>
        <v/>
      </c>
      <c r="AW28" s="343" t="str">
        <f t="shared" si="167"/>
        <v/>
      </c>
      <c r="AX28" s="343" t="str">
        <f t="shared" si="167"/>
        <v/>
      </c>
      <c r="AY28" s="343" t="str">
        <f t="shared" si="167"/>
        <v/>
      </c>
      <c r="AZ28" s="343" t="str">
        <f t="shared" si="167"/>
        <v/>
      </c>
      <c r="BA28" s="343" t="str">
        <f t="shared" si="167"/>
        <v/>
      </c>
      <c r="BB28" s="343" t="str">
        <f t="shared" si="167"/>
        <v/>
      </c>
      <c r="BC28" s="343" t="str">
        <f t="shared" si="167"/>
        <v/>
      </c>
      <c r="BD28" s="343" t="str">
        <f t="shared" si="167"/>
        <v/>
      </c>
      <c r="BE28" s="343" t="str">
        <f t="shared" si="167"/>
        <v/>
      </c>
      <c r="BF28" s="343" t="str">
        <f t="shared" si="167"/>
        <v/>
      </c>
      <c r="BG28" s="343" t="str">
        <f t="shared" si="167"/>
        <v/>
      </c>
      <c r="BH28" s="343" t="str">
        <f t="shared" si="167"/>
        <v/>
      </c>
      <c r="BI28" s="343" t="str">
        <f t="shared" si="167"/>
        <v/>
      </c>
      <c r="BJ28" s="343" t="str">
        <f t="shared" si="167"/>
        <v/>
      </c>
      <c r="BK28" s="343" t="str">
        <f t="shared" si="167"/>
        <v/>
      </c>
      <c r="BL28" s="343" t="str">
        <f t="shared" si="167"/>
        <v/>
      </c>
      <c r="BM28" s="344" t="str">
        <f t="shared" si="167"/>
        <v/>
      </c>
      <c r="BN28" s="342" t="str">
        <f t="shared" si="167"/>
        <v/>
      </c>
      <c r="BO28" s="343" t="str">
        <f t="shared" si="167"/>
        <v/>
      </c>
      <c r="BP28" s="343" t="str">
        <f t="shared" si="167"/>
        <v/>
      </c>
      <c r="BQ28" s="343" t="str">
        <f t="shared" si="167"/>
        <v/>
      </c>
      <c r="BR28" s="343" t="str">
        <f t="shared" ref="BR28:DW28" si="168">IF(BR$5=$FG28,$FG$9,IF(BR$5=$FH28,$FH$9,IF(BR$5=$FI28,$FI$9,IF(BR$5=$FJ28,$FJ$9,IF(BR$5=$FK28,$FK$9,IF(BR$5=$FL28,$FL$9,IF(BR$5=$FN28,$FO28,IF(BR$5=$FP28,$FQ28,IF(BR$5=$FR28,$FS28,IF(BR$5=$FT28,$FU28,IF(BR$5=$FV28,$FW28,IF(BR$5=$FX28,$FY28,IF(BR$5=$FZ28,$GA28,IF(BR$5=$GB28,$GC28,IF(BR$5=$GD28,$GE28,IF(BR$5=$GF28,$GG28,IF(BR$5=$GH28,$GI28,IF(BR$5=$GJ28,$GK28,""))))))))))))))))))</f>
        <v/>
      </c>
      <c r="BS28" s="343" t="str">
        <f t="shared" si="168"/>
        <v/>
      </c>
      <c r="BT28" s="343" t="str">
        <f t="shared" si="168"/>
        <v/>
      </c>
      <c r="BU28" s="343" t="str">
        <f t="shared" si="168"/>
        <v/>
      </c>
      <c r="BV28" s="343" t="str">
        <f t="shared" si="168"/>
        <v/>
      </c>
      <c r="BW28" s="343">
        <f t="shared" si="168"/>
        <v>8</v>
      </c>
      <c r="BX28" s="343" t="str">
        <f t="shared" si="168"/>
        <v/>
      </c>
      <c r="BY28" s="343" t="str">
        <f t="shared" si="168"/>
        <v/>
      </c>
      <c r="BZ28" s="343" t="str">
        <f t="shared" si="168"/>
        <v/>
      </c>
      <c r="CA28" s="343" t="str">
        <f t="shared" si="168"/>
        <v/>
      </c>
      <c r="CB28" s="343" t="str">
        <f t="shared" si="168"/>
        <v/>
      </c>
      <c r="CC28" s="343" t="str">
        <f t="shared" si="168"/>
        <v/>
      </c>
      <c r="CD28" s="343" t="str">
        <f t="shared" si="168"/>
        <v/>
      </c>
      <c r="CE28" s="343" t="str">
        <f t="shared" si="168"/>
        <v/>
      </c>
      <c r="CF28" s="343" t="str">
        <f t="shared" si="168"/>
        <v/>
      </c>
      <c r="CG28" s="343" t="str">
        <f t="shared" si="168"/>
        <v/>
      </c>
      <c r="CH28" s="343" t="str">
        <f t="shared" si="168"/>
        <v/>
      </c>
      <c r="CI28" s="343" t="str">
        <f t="shared" si="168"/>
        <v/>
      </c>
      <c r="CJ28" s="343" t="str">
        <f t="shared" si="168"/>
        <v/>
      </c>
      <c r="CK28" s="343" t="str">
        <f t="shared" si="168"/>
        <v/>
      </c>
      <c r="CL28" s="343" t="str">
        <f t="shared" si="168"/>
        <v/>
      </c>
      <c r="CM28" s="343" t="str">
        <f t="shared" si="168"/>
        <v/>
      </c>
      <c r="CN28" s="343" t="str">
        <f t="shared" si="168"/>
        <v/>
      </c>
      <c r="CO28" s="343" t="str">
        <f t="shared" si="168"/>
        <v/>
      </c>
      <c r="CP28" s="343" t="str">
        <f t="shared" si="168"/>
        <v/>
      </c>
      <c r="CQ28" s="345" t="str">
        <f t="shared" si="168"/>
        <v/>
      </c>
      <c r="CR28" s="346" t="str">
        <f t="shared" si="168"/>
        <v/>
      </c>
      <c r="CS28" s="347" t="str">
        <f t="shared" si="168"/>
        <v/>
      </c>
      <c r="CT28" s="343" t="str">
        <f t="shared" si="168"/>
        <v/>
      </c>
      <c r="CU28" s="343" t="str">
        <f t="shared" si="168"/>
        <v/>
      </c>
      <c r="CV28" s="343" t="str">
        <f t="shared" si="168"/>
        <v/>
      </c>
      <c r="CW28" s="343" t="str">
        <f t="shared" si="168"/>
        <v/>
      </c>
      <c r="CX28" s="343" t="str">
        <f t="shared" si="168"/>
        <v/>
      </c>
      <c r="CY28" s="343" t="str">
        <f t="shared" si="168"/>
        <v/>
      </c>
      <c r="CZ28" s="343">
        <f t="shared" si="168"/>
        <v>4.5</v>
      </c>
      <c r="DA28" s="343" t="str">
        <f t="shared" si="168"/>
        <v/>
      </c>
      <c r="DB28" s="343">
        <f t="shared" si="168"/>
        <v>4</v>
      </c>
      <c r="DC28" s="343" t="str">
        <f t="shared" si="168"/>
        <v/>
      </c>
      <c r="DD28" s="343" t="str">
        <f t="shared" si="168"/>
        <v/>
      </c>
      <c r="DE28" s="343" t="str">
        <f t="shared" si="168"/>
        <v/>
      </c>
      <c r="DF28" s="343" t="str">
        <f t="shared" si="168"/>
        <v/>
      </c>
      <c r="DG28" s="343" t="str">
        <f t="shared" si="168"/>
        <v/>
      </c>
      <c r="DH28" s="343" t="str">
        <f t="shared" si="168"/>
        <v/>
      </c>
      <c r="DI28" s="343">
        <f t="shared" si="168"/>
        <v>1</v>
      </c>
      <c r="DJ28" s="343" t="str">
        <f t="shared" si="168"/>
        <v/>
      </c>
      <c r="DK28" s="343" t="str">
        <f t="shared" si="168"/>
        <v/>
      </c>
      <c r="DL28" s="343" t="str">
        <f t="shared" si="168"/>
        <v/>
      </c>
      <c r="DM28" s="343" t="str">
        <f t="shared" si="168"/>
        <v/>
      </c>
      <c r="DN28" s="343" t="str">
        <f t="shared" si="168"/>
        <v/>
      </c>
      <c r="DO28" s="343" t="str">
        <f t="shared" si="168"/>
        <v/>
      </c>
      <c r="DP28" s="343">
        <f t="shared" si="168"/>
        <v>1</v>
      </c>
      <c r="DQ28" s="343" t="str">
        <f t="shared" si="168"/>
        <v/>
      </c>
      <c r="DR28" s="343" t="str">
        <f t="shared" si="168"/>
        <v/>
      </c>
      <c r="DS28" s="343" t="str">
        <f t="shared" si="168"/>
        <v/>
      </c>
      <c r="DT28" s="343" t="str">
        <f t="shared" si="168"/>
        <v/>
      </c>
      <c r="DU28" s="345" t="str">
        <f t="shared" si="168"/>
        <v/>
      </c>
      <c r="DV28" s="392" t="str">
        <f t="shared" si="168"/>
        <v/>
      </c>
      <c r="DW28" s="346" t="str">
        <f t="shared" si="168"/>
        <v/>
      </c>
      <c r="EE28" s="12">
        <v>5</v>
      </c>
      <c r="EF28" s="13" t="str">
        <f>IF(②元データ!$B$19="","",②元データ!$B$19)</f>
        <v>キャベツ・若女将</v>
      </c>
      <c r="EG28" s="13" t="str">
        <f>②元データ!$G$7</f>
        <v>露地野菜Ａ</v>
      </c>
      <c r="EH28" s="32">
        <f>IFERROR(VLOOKUP(($EF28&amp;"・"&amp;EH$8&amp;"・"&amp;EH$7&amp;"・"&amp;$EG28),'(参考)本年作業予定'!$X$4:$AI$525,8,FALSE),"")</f>
        <v>45575</v>
      </c>
      <c r="EI28" s="32">
        <f>IFERROR(VLOOKUP(($EF28&amp;"・"&amp;EH$8&amp;"・"&amp;EH$7&amp;"・"&amp;$EG28),'(参考)本年作業予定'!$X$4:$AI$525,10,FALSE),"")</f>
        <v>45576</v>
      </c>
      <c r="EJ28" s="32">
        <f>IFERROR(VLOOKUP(($EF28&amp;"・"&amp;EJ$8&amp;"・"&amp;EJ$7&amp;"・"&amp;$EG28),'(参考)本年作業予定'!$X$4:$AI$525,8,FALSE),"")</f>
        <v>45604</v>
      </c>
      <c r="EK28" s="32">
        <f>IFERROR(VLOOKUP(($EF28&amp;"・"&amp;EJ$8&amp;"・"&amp;EJ$7&amp;"・"&amp;$EG28),'(参考)本年作業予定'!$X$4:$AI$525,10,FALSE),"")</f>
        <v>45605</v>
      </c>
      <c r="EL28" s="32">
        <f>IFERROR(VLOOKUP(($EF28&amp;"・"&amp;EL$8&amp;"・"&amp;EL$7&amp;"・"&amp;$EG28),'(参考)本年作業予定'!$X$4:$AI$525,8,FALSE),"")</f>
        <v>45606</v>
      </c>
      <c r="EM28" s="32">
        <f>IFERROR(VLOOKUP(($EF28&amp;"・"&amp;EL$8&amp;"・"&amp;EL$7&amp;"・"&amp;$EG28),'(参考)本年作業予定'!$X$4:$AI$525,10,FALSE),"")</f>
        <v>45606</v>
      </c>
      <c r="EN28" s="32">
        <f>IFERROR(VLOOKUP(($EF28&amp;"・"&amp;EN$8&amp;"・"&amp;EN$7&amp;"・"&amp;$EG28),'(参考)本年作業予定'!$X$4:$AI$525,8,FALSE),"")</f>
        <v>45613</v>
      </c>
      <c r="EO28" s="32">
        <f>IFERROR(VLOOKUP(($EF28&amp;"・"&amp;EN$8&amp;"・"&amp;EN$7&amp;"・"&amp;$EG28),'(参考)本年作業予定'!$X$4:$AI$525,10,FALSE),"")</f>
        <v>45613</v>
      </c>
      <c r="EP28" s="32">
        <f>IFERROR(VLOOKUP(($EF28&amp;"・"&amp;EP$8&amp;"・"&amp;EP$7&amp;"・"&amp;$EG28),'(参考)本年作業予定'!$X$4:$AI$525,8,FALSE),"")</f>
        <v>45620</v>
      </c>
      <c r="EQ28" s="32">
        <f>IFERROR(VLOOKUP(($EF28&amp;"・"&amp;EP$8&amp;"・"&amp;EP$7&amp;"・"&amp;$EG28),'(参考)本年作業予定'!$X$4:$AI$525,10,FALSE),"")</f>
        <v>45620</v>
      </c>
      <c r="ER28" s="32">
        <f>IFERROR(VLOOKUP(($EF28&amp;"・"&amp;ER$8&amp;"・"&amp;ER$7&amp;"・"&amp;$EG28),'(参考)本年作業予定'!$X$4:$AI$525,8,FALSE),"")</f>
        <v>45632</v>
      </c>
      <c r="ES28" s="32">
        <f>IFERROR(VLOOKUP(($EF28&amp;"・"&amp;ER$8&amp;"・"&amp;ER$7&amp;"・"&amp;$EG28),'(参考)本年作業予定'!$X$4:$AI$525,10,FALSE),"")</f>
        <v>45632</v>
      </c>
      <c r="ET28" s="32" t="str">
        <f>IFERROR(VLOOKUP(($EF28&amp;"・"&amp;ET$8&amp;"・"&amp;ET$7&amp;"・"&amp;$EG28),'(参考)本年作業予定'!$X$4:$AI$525,8,FALSE),"")</f>
        <v/>
      </c>
      <c r="EU28" s="32" t="str">
        <f>IFERROR(VLOOKUP(($EF28&amp;"・"&amp;ET$8&amp;"・"&amp;ET$7&amp;"・"&amp;$EG28),'(参考)本年作業予定'!$X$4:$AI$525,10,FALSE),"")</f>
        <v/>
      </c>
      <c r="EV28" s="32">
        <f>IFERROR(VLOOKUP(($EF28&amp;"・"&amp;EV$8&amp;"・"&amp;EV$7&amp;"・"&amp;$EG28),'(参考)本年作業予定'!$X$4:$AI$525,8,FALSE),"")</f>
        <v>45631</v>
      </c>
      <c r="EW28" s="32">
        <f>IFERROR(VLOOKUP(($EF28&amp;"・"&amp;EV$8&amp;"・"&amp;EV$7&amp;"・"&amp;$EG28),'(参考)本年作業予定'!$X$4:$AI$525,10,FALSE),"")</f>
        <v>45631</v>
      </c>
      <c r="EX28" s="32">
        <f>IFERROR(VLOOKUP(($EF28&amp;"・"&amp;EX$8&amp;"・"&amp;EX$7&amp;"・"&amp;$EG28),'(参考)本年作業予定'!$X$4:$AI$525,8,FALSE),"")</f>
        <v>45645</v>
      </c>
      <c r="EY28" s="32">
        <f>IFERROR(VLOOKUP(($EF28&amp;"・"&amp;EX$8&amp;"・"&amp;EX$7&amp;"・"&amp;$EG28),'(参考)本年作業予定'!$X$4:$AI$525,10,FALSE),"")</f>
        <v>45645</v>
      </c>
      <c r="EZ28" s="32">
        <f>IFERROR(VLOOKUP(($EF28&amp;"・"&amp;EZ$8&amp;"・"&amp;EZ$7&amp;"・"&amp;$EG28),'(参考)本年作業予定'!$X$4:$AI$525,8,FALSE),"")</f>
        <v>45668</v>
      </c>
      <c r="FA28" s="32">
        <f>IFERROR(VLOOKUP(($EF28&amp;"・"&amp;EZ$8&amp;"・"&amp;EZ$7&amp;"・"&amp;$EG28),'(参考)本年作業予定'!$X$4:$AI$525,10,FALSE),"")</f>
        <v>45668</v>
      </c>
      <c r="FB28" s="32">
        <f>IFERROR(VLOOKUP(($EF28&amp;"・"&amp;FB$8&amp;"・"&amp;FB$7&amp;"・"&amp;$EG28),'(参考)本年作業予定'!$X$4:$AI$525,8,FALSE),"")</f>
        <v>45413</v>
      </c>
      <c r="FC28" s="32">
        <f>IFERROR(VLOOKUP(($EF28&amp;"・"&amp;FB$8&amp;"・"&amp;FB$7&amp;"・"&amp;$EG28),'(参考)本年作業予定'!$X$4:$AI$525,10,FALSE),"")</f>
        <v>45418</v>
      </c>
      <c r="FD28" s="32" t="str">
        <f>IFERROR(VLOOKUP(($EF28&amp;"・"&amp;FD$8&amp;"・"&amp;FD$7&amp;"・"&amp;$EG28),'(参考)本年作業予定'!$X$4:$AI$525,8,FALSE),"")</f>
        <v/>
      </c>
      <c r="FE28" s="32" t="str">
        <f>IFERROR(VLOOKUP(($EF28&amp;"・"&amp;FD$8&amp;"・"&amp;FD$7&amp;"・"&amp;$EG28),'(参考)本年作業予定'!$X$4:$AI$525,10,FALSE),"")</f>
        <v/>
      </c>
      <c r="FG28" s="32" t="str">
        <f>IFERROR(VLOOKUP(($EF28&amp;"・"&amp;FG$8&amp;"・"&amp;FG$7&amp;"・"&amp;$EG28),'(参考)本年作業予定'!$X$4:$AI$198,4,FALSE),"")</f>
        <v/>
      </c>
      <c r="FH28" s="32" t="str">
        <f>IFERROR(VLOOKUP(($EF28&amp;"・"&amp;FH$8&amp;"・"&amp;FH$7&amp;"・"&amp;$EG28),'(参考)本年作業予定'!$X$4:$AI$198,4,FALSE),"")</f>
        <v/>
      </c>
      <c r="FI28" s="32" t="str">
        <f>IFERROR(VLOOKUP(($EF28&amp;"・"&amp;FI$8&amp;"・"&amp;FI$7&amp;"・"&amp;$EG28),'(参考)本年作業予定'!$X$4:$AI$198,4,FALSE),"")</f>
        <v/>
      </c>
      <c r="FJ28" s="32" t="str">
        <f>IFERROR(VLOOKUP(($EF28&amp;"・"&amp;FJ$8&amp;"・"&amp;FJ$7&amp;"・"&amp;$EG28),'(参考)本年作業予定'!$X$4:$AI$198,4,FALSE),"")</f>
        <v/>
      </c>
      <c r="FK28" s="32" t="str">
        <f>IFERROR(VLOOKUP(($EF28&amp;"・"&amp;FK$8&amp;"・"&amp;FK$7&amp;"・"&amp;$EG28),'(参考)本年作業予定'!$X$4:$AI$198,4,FALSE),"")</f>
        <v/>
      </c>
      <c r="FL28" s="32" t="str">
        <f>IFERROR(VLOOKUP(($EF28&amp;"・"&amp;FL$8&amp;"・"&amp;FL$7&amp;"・"&amp;$EG28),'(参考)本年作業予定'!$X$4:$AI$198,4,FALSE),"")</f>
        <v/>
      </c>
      <c r="FN28" s="33">
        <f t="shared" si="151"/>
        <v>45575</v>
      </c>
      <c r="FO28" s="96">
        <f>IFERROR(VLOOKUP(($EF28&amp;"・"&amp;FN$8&amp;"・"&amp;FN$7&amp;"・"&amp;$EG28),'(参考)本年作業予定'!$X$4:$AI$525,12,FALSE),"")</f>
        <v>8</v>
      </c>
      <c r="FP28" s="33">
        <f t="shared" si="152"/>
        <v>45604</v>
      </c>
      <c r="FQ28" s="96">
        <f>IFERROR(VLOOKUP(($EF28&amp;"・"&amp;FP$8&amp;"・"&amp;FP$7&amp;"・"&amp;$EG28),'(参考)本年作業予定'!$X$4:$AI$525,12,FALSE),"")</f>
        <v>4.5</v>
      </c>
      <c r="FR28" s="33">
        <f t="shared" si="153"/>
        <v>45606</v>
      </c>
      <c r="FS28" s="96">
        <f>IFERROR(VLOOKUP(($EF28&amp;"・"&amp;FR$8&amp;"・"&amp;FR$7&amp;"・"&amp;$EG28),'(参考)本年作業予定'!$X$4:$AI$525,12,FALSE),"")</f>
        <v>4</v>
      </c>
      <c r="FT28" s="33">
        <f t="shared" si="154"/>
        <v>45613</v>
      </c>
      <c r="FU28" s="96">
        <f>IFERROR(VLOOKUP(($EF28&amp;"・"&amp;FT$8&amp;"・"&amp;FT$7&amp;"・"&amp;$EG28),'(参考)本年作業予定'!$X$4:$AI$525,12,FALSE),"")</f>
        <v>1</v>
      </c>
      <c r="FV28" s="33">
        <f t="shared" si="155"/>
        <v>45620</v>
      </c>
      <c r="FW28" s="96">
        <f>IFERROR(VLOOKUP(($EF28&amp;"・"&amp;FV$8&amp;"・"&amp;FV$7&amp;"・"&amp;$EG28),'(参考)本年作業予定'!$X$4:$AI$525,12,FALSE),"")</f>
        <v>1</v>
      </c>
      <c r="FX28" s="33">
        <f t="shared" si="156"/>
        <v>45632</v>
      </c>
      <c r="FY28" s="96">
        <f>IFERROR(VLOOKUP(($EF28&amp;"・"&amp;FX$8&amp;"・"&amp;FX$7&amp;"・"&amp;$EG28),'(参考)本年作業予定'!$X$4:$AI$525,12,FALSE),"")</f>
        <v>2</v>
      </c>
      <c r="FZ28" s="33" t="str">
        <f t="shared" si="157"/>
        <v/>
      </c>
      <c r="GA28" s="96">
        <f>IFERROR(VLOOKUP(($EF28&amp;"・"&amp;FZ$8&amp;"・"&amp;FZ$7&amp;"・"&amp;$EG28),'(参考)本年作業予定'!$X$4:$AI$525,12,FALSE),"")</f>
        <v>0</v>
      </c>
      <c r="GB28" s="33">
        <f t="shared" si="158"/>
        <v>45631</v>
      </c>
      <c r="GC28" s="96">
        <f>IFERROR(VLOOKUP(($EF28&amp;"・"&amp;GB$8&amp;"・"&amp;GB$7&amp;"・"&amp;$EG28),'(参考)本年作業予定'!$X$4:$AI$525,12,FALSE),"")</f>
        <v>2</v>
      </c>
      <c r="GD28" s="33">
        <f t="shared" si="159"/>
        <v>45645</v>
      </c>
      <c r="GE28" s="96">
        <f>IFERROR(VLOOKUP(($EF28&amp;"・"&amp;GD$8&amp;"・"&amp;GD$7&amp;"・"&amp;$EG28),'(参考)本年作業予定'!$X$4:$AI$525,12,FALSE),"")</f>
        <v>2</v>
      </c>
      <c r="GF28" s="33">
        <f t="shared" si="160"/>
        <v>45668</v>
      </c>
      <c r="GG28" s="96">
        <f>IFERROR(VLOOKUP(($EF28&amp;"・"&amp;GF$8&amp;"・"&amp;GF$7&amp;"・"&amp;$EG28),'(参考)本年作業予定'!$X$4:$AI$525,12,FALSE),"")</f>
        <v>2</v>
      </c>
      <c r="GH28" s="33">
        <f t="shared" si="161"/>
        <v>45413</v>
      </c>
      <c r="GI28" s="96">
        <f>IFERROR(VLOOKUP(($EF28&amp;"・"&amp;GH$8&amp;"・"&amp;GH$7&amp;"・"&amp;$EG28),'(参考)本年作業予定'!$X$4:$AI$525,12,FALSE),"")</f>
        <v>8</v>
      </c>
      <c r="GJ28" s="33" t="str">
        <f t="shared" si="162"/>
        <v/>
      </c>
      <c r="GK28" s="96">
        <f>IFERROR(VLOOKUP(($EF28&amp;"・"&amp;GJ$8&amp;"・"&amp;GJ$7&amp;"・"&amp;$EG28),'(参考)本年作業予定'!$X$4:$AI$525,12,FALSE),"")</f>
        <v>0</v>
      </c>
      <c r="GM28" s="72">
        <f t="shared" si="133"/>
        <v>2</v>
      </c>
      <c r="GN28" s="74">
        <f>IFERROR(VLOOKUP(($EF28&amp;"・"&amp;GM$8&amp;"・"&amp;GM$7&amp;"・"&amp;$EG28),'(参考)本年作業予定'!$X$4:$AI$525,11,FALSE)/100,0)</f>
        <v>10</v>
      </c>
      <c r="GO28" s="72">
        <f t="shared" si="134"/>
        <v>2</v>
      </c>
      <c r="GP28" s="74">
        <f>IFERROR(VLOOKUP(($EF28&amp;"・"&amp;GO$8&amp;"・"&amp;GO$7&amp;"・"&amp;$EG28),'(参考)本年作業予定'!$X$4:$AI$525,11,FALSE)/100,0)</f>
        <v>10</v>
      </c>
      <c r="GQ28" s="72">
        <f t="shared" si="135"/>
        <v>1</v>
      </c>
      <c r="GR28" s="74">
        <f>IFERROR(VLOOKUP(($EF28&amp;"・"&amp;GQ$8&amp;"・"&amp;GQ$7&amp;"・"&amp;$EG28),'(参考)本年作業予定'!$X$4:$AI$525,11,FALSE)/100,0)</f>
        <v>10</v>
      </c>
      <c r="GS28" s="72">
        <f t="shared" si="136"/>
        <v>1</v>
      </c>
      <c r="GT28" s="74">
        <f>IFERROR(VLOOKUP(($EF28&amp;"・"&amp;GS$8&amp;"・"&amp;GS$7&amp;"・"&amp;$EG28),'(参考)本年作業予定'!$X$4:$AI$525,11,FALSE)/100,0)</f>
        <v>10</v>
      </c>
      <c r="GU28" s="72">
        <f t="shared" si="137"/>
        <v>1</v>
      </c>
      <c r="GV28" s="74">
        <f>IFERROR(VLOOKUP(($EF28&amp;"・"&amp;GU$8&amp;"・"&amp;GU$7&amp;"・"&amp;$EG28),'(参考)本年作業予定'!$X$4:$AI$525,11,FALSE)/100,0)</f>
        <v>10</v>
      </c>
      <c r="GW28" s="72">
        <f t="shared" si="138"/>
        <v>1</v>
      </c>
      <c r="GX28" s="74">
        <f>IFERROR(VLOOKUP(($EF28&amp;"・"&amp;GW$8&amp;"・"&amp;GW$7&amp;"・"&amp;$EG28),'(参考)本年作業予定'!$X$4:$AI$525,11,FALSE)/100,0)</f>
        <v>10</v>
      </c>
      <c r="GY28" s="72" t="str">
        <f t="shared" si="139"/>
        <v/>
      </c>
      <c r="GZ28" s="74">
        <f>IFERROR(VLOOKUP(($EF28&amp;"・"&amp;GY$8&amp;"・"&amp;GY$7&amp;"・"&amp;$EG28),'(参考)本年作業予定'!$X$4:$AI$525,11,FALSE)/100,0)</f>
        <v>10</v>
      </c>
      <c r="HA28" s="72">
        <f t="shared" si="140"/>
        <v>1</v>
      </c>
      <c r="HB28" s="74">
        <f>IFERROR(VLOOKUP(($EF28&amp;"・"&amp;HA$8&amp;"・"&amp;HA$7&amp;"・"&amp;$EG28),'(参考)本年作業予定'!$X$4:$AI$525,11,FALSE)/100,0)</f>
        <v>10</v>
      </c>
      <c r="HC28" s="72">
        <f t="shared" si="141"/>
        <v>1</v>
      </c>
      <c r="HD28" s="74">
        <f>IFERROR(VLOOKUP(($EF28&amp;"・"&amp;HC$8&amp;"・"&amp;HC$7&amp;"・"&amp;$EG28),'(参考)本年作業予定'!$X$4:$AI$525,11,FALSE)/100,0)</f>
        <v>10</v>
      </c>
      <c r="HE28" s="72">
        <f t="shared" si="142"/>
        <v>1</v>
      </c>
      <c r="HF28" s="74">
        <f>IFERROR(VLOOKUP(($EF28&amp;"・"&amp;HE$8&amp;"・"&amp;HE$7&amp;"・"&amp;$EG28),'(参考)本年作業予定'!$X$4:$AI$525,11,FALSE)/100,0)</f>
        <v>10</v>
      </c>
      <c r="HG28" s="72">
        <f t="shared" si="143"/>
        <v>6</v>
      </c>
      <c r="HH28" s="74">
        <f>IFERROR(VLOOKUP(($EF28&amp;"・"&amp;HG$8&amp;"・"&amp;HG$7&amp;"・"&amp;$EG28),'(参考)本年作業予定'!$X$4:$AI$525,11,FALSE)/100,0)</f>
        <v>10</v>
      </c>
      <c r="HI28" s="72" t="str">
        <f t="shared" si="144"/>
        <v/>
      </c>
      <c r="HJ28" s="74">
        <f>IFERROR(VLOOKUP(($EF28&amp;"・"&amp;HI$8&amp;"・"&amp;HI$7&amp;"・"&amp;$EG28),'(参考)本年作業予定'!$X$4:$AI$525,11,FALSE)/100,0)</f>
        <v>10</v>
      </c>
    </row>
    <row r="29" spans="1:218" ht="15" customHeight="1" thickBot="1" x14ac:dyDescent="0.2">
      <c r="A29" s="544"/>
      <c r="B29" s="488"/>
      <c r="C29" s="326" t="str">
        <f>IF(B29="","",GN29+GP29+GR29+GT29+GV29+GX29+GZ29+HB29+HD29)</f>
        <v/>
      </c>
      <c r="D29" s="348"/>
      <c r="E29" s="349"/>
      <c r="F29" s="349"/>
      <c r="G29" s="349"/>
      <c r="H29" s="349"/>
      <c r="I29" s="349"/>
      <c r="J29" s="349"/>
      <c r="K29" s="349"/>
      <c r="L29" s="349"/>
      <c r="M29" s="349"/>
      <c r="N29" s="349"/>
      <c r="O29" s="349"/>
      <c r="P29" s="349"/>
      <c r="Q29" s="349"/>
      <c r="R29" s="349"/>
      <c r="S29" s="349"/>
      <c r="T29" s="349"/>
      <c r="U29" s="349"/>
      <c r="V29" s="349"/>
      <c r="W29" s="349"/>
      <c r="X29" s="349"/>
      <c r="Y29" s="349"/>
      <c r="Z29" s="349"/>
      <c r="AA29" s="349"/>
      <c r="AB29" s="349"/>
      <c r="AC29" s="349"/>
      <c r="AD29" s="349"/>
      <c r="AE29" s="349"/>
      <c r="AF29" s="349"/>
      <c r="AG29" s="350"/>
      <c r="AH29" s="350"/>
      <c r="AI29" s="348"/>
      <c r="AJ29" s="349"/>
      <c r="AK29" s="349"/>
      <c r="AL29" s="349"/>
      <c r="AM29" s="349"/>
      <c r="AN29" s="349"/>
      <c r="AO29" s="349"/>
      <c r="AP29" s="349"/>
      <c r="AQ29" s="349"/>
      <c r="AR29" s="349"/>
      <c r="AS29" s="349"/>
      <c r="AT29" s="349"/>
      <c r="AU29" s="349"/>
      <c r="AV29" s="349"/>
      <c r="AW29" s="349"/>
      <c r="AX29" s="349"/>
      <c r="AY29" s="349"/>
      <c r="AZ29" s="349"/>
      <c r="BA29" s="349"/>
      <c r="BB29" s="349"/>
      <c r="BC29" s="349"/>
      <c r="BD29" s="349"/>
      <c r="BE29" s="349"/>
      <c r="BF29" s="349"/>
      <c r="BG29" s="349"/>
      <c r="BH29" s="349"/>
      <c r="BI29" s="349"/>
      <c r="BJ29" s="349"/>
      <c r="BK29" s="349"/>
      <c r="BL29" s="349"/>
      <c r="BM29" s="350"/>
      <c r="BN29" s="348"/>
      <c r="BO29" s="349"/>
      <c r="BP29" s="349"/>
      <c r="BQ29" s="349"/>
      <c r="BR29" s="349"/>
      <c r="BS29" s="349"/>
      <c r="BT29" s="349"/>
      <c r="BU29" s="349"/>
      <c r="BV29" s="349"/>
      <c r="BW29" s="349"/>
      <c r="BX29" s="349"/>
      <c r="BY29" s="349"/>
      <c r="BZ29" s="349"/>
      <c r="CA29" s="349"/>
      <c r="CB29" s="349"/>
      <c r="CC29" s="349"/>
      <c r="CD29" s="349"/>
      <c r="CE29" s="349"/>
      <c r="CF29" s="349"/>
      <c r="CG29" s="349"/>
      <c r="CH29" s="349"/>
      <c r="CI29" s="349"/>
      <c r="CJ29" s="349"/>
      <c r="CK29" s="349"/>
      <c r="CL29" s="349"/>
      <c r="CM29" s="349"/>
      <c r="CN29" s="349"/>
      <c r="CO29" s="349"/>
      <c r="CP29" s="349"/>
      <c r="CQ29" s="350"/>
      <c r="CR29" s="351"/>
      <c r="CS29" s="352"/>
      <c r="CT29" s="349"/>
      <c r="CU29" s="349"/>
      <c r="CV29" s="349"/>
      <c r="CW29" s="349"/>
      <c r="CX29" s="349"/>
      <c r="CY29" s="349"/>
      <c r="CZ29" s="349"/>
      <c r="DA29" s="349"/>
      <c r="DB29" s="349"/>
      <c r="DC29" s="349"/>
      <c r="DD29" s="349"/>
      <c r="DE29" s="349"/>
      <c r="DF29" s="349"/>
      <c r="DG29" s="349"/>
      <c r="DH29" s="349"/>
      <c r="DI29" s="349"/>
      <c r="DJ29" s="349"/>
      <c r="DK29" s="349"/>
      <c r="DL29" s="349"/>
      <c r="DM29" s="349"/>
      <c r="DN29" s="349"/>
      <c r="DO29" s="349"/>
      <c r="DP29" s="349"/>
      <c r="DQ29" s="349"/>
      <c r="DR29" s="349"/>
      <c r="DS29" s="349"/>
      <c r="DT29" s="349"/>
      <c r="DU29" s="350"/>
      <c r="DV29" s="393"/>
      <c r="DW29" s="351"/>
      <c r="EE29" s="12"/>
      <c r="EF29" s="13"/>
      <c r="EG29" s="13"/>
      <c r="EH29" s="32" t="str">
        <f>IFERROR(VLOOKUP(($EF29&amp;"・"&amp;EH$8&amp;"・"&amp;EH$7&amp;"・"&amp;$EG29),'(参考)本年作業予定'!$X$4:$AI$525,8,FALSE),"")</f>
        <v/>
      </c>
      <c r="EI29" s="32" t="str">
        <f>IFERROR(VLOOKUP(($EF29&amp;"・"&amp;EH$8&amp;"・"&amp;EH$7&amp;"・"&amp;$EG29),'(参考)本年作業予定'!$X$4:$AI$525,10,FALSE),"")</f>
        <v/>
      </c>
      <c r="EJ29" s="32" t="str">
        <f>IFERROR(VLOOKUP(($EF29&amp;"・"&amp;EJ$8&amp;"・"&amp;EJ$7&amp;"・"&amp;$EG29),'(参考)本年作業予定'!$X$4:$AI$525,8,FALSE),"")</f>
        <v/>
      </c>
      <c r="EK29" s="32" t="str">
        <f>IFERROR(VLOOKUP(($EF29&amp;"・"&amp;EJ$8&amp;"・"&amp;EJ$7&amp;"・"&amp;$EG29),'(参考)本年作業予定'!$X$4:$AI$525,10,FALSE),"")</f>
        <v/>
      </c>
      <c r="EL29" s="32" t="str">
        <f>IFERROR(VLOOKUP(($EF29&amp;"・"&amp;EL$8&amp;"・"&amp;EL$7&amp;"・"&amp;$EG29),'(参考)本年作業予定'!$X$4:$AI$525,8,FALSE),"")</f>
        <v/>
      </c>
      <c r="EM29" s="32" t="str">
        <f>IFERROR(VLOOKUP(($EF29&amp;"・"&amp;EL$8&amp;"・"&amp;EL$7&amp;"・"&amp;$EG29),'(参考)本年作業予定'!$X$4:$AI$525,10,FALSE),"")</f>
        <v/>
      </c>
      <c r="EN29" s="32" t="str">
        <f>IFERROR(VLOOKUP(($EF29&amp;"・"&amp;EN$8&amp;"・"&amp;EN$7&amp;"・"&amp;$EG29),'(参考)本年作業予定'!$X$4:$AI$525,8,FALSE),"")</f>
        <v/>
      </c>
      <c r="EO29" s="32" t="str">
        <f>IFERROR(VLOOKUP(($EF29&amp;"・"&amp;EN$8&amp;"・"&amp;EN$7&amp;"・"&amp;$EG29),'(参考)本年作業予定'!$X$4:$AI$525,10,FALSE),"")</f>
        <v/>
      </c>
      <c r="EP29" s="32" t="str">
        <f>IFERROR(VLOOKUP(($EF29&amp;"・"&amp;EP$8&amp;"・"&amp;EP$7&amp;"・"&amp;$EG29),'(参考)本年作業予定'!$X$4:$AI$525,8,FALSE),"")</f>
        <v/>
      </c>
      <c r="EQ29" s="32" t="str">
        <f>IFERROR(VLOOKUP(($EF29&amp;"・"&amp;EP$8&amp;"・"&amp;EP$7&amp;"・"&amp;$EG29),'(参考)本年作業予定'!$X$4:$AI$525,10,FALSE),"")</f>
        <v/>
      </c>
      <c r="ER29" s="32" t="str">
        <f>IFERROR(VLOOKUP(($EF29&amp;"・"&amp;ER$8&amp;"・"&amp;ER$7&amp;"・"&amp;$EG29),'(参考)本年作業予定'!$X$4:$AI$525,8,FALSE),"")</f>
        <v/>
      </c>
      <c r="ES29" s="32" t="str">
        <f>IFERROR(VLOOKUP(($EF29&amp;"・"&amp;ER$8&amp;"・"&amp;ER$7&amp;"・"&amp;$EG29),'(参考)本年作業予定'!$X$4:$AI$525,10,FALSE),"")</f>
        <v/>
      </c>
      <c r="ET29" s="32" t="str">
        <f>IFERROR(VLOOKUP(($EF29&amp;"・"&amp;ET$8&amp;"・"&amp;ET$7&amp;"・"&amp;$EG29),'(参考)本年作業予定'!$X$4:$AI$525,8,FALSE),"")</f>
        <v/>
      </c>
      <c r="EU29" s="32" t="str">
        <f>IFERROR(VLOOKUP(($EF29&amp;"・"&amp;ET$8&amp;"・"&amp;ET$7&amp;"・"&amp;$EG29),'(参考)本年作業予定'!$X$4:$AI$525,10,FALSE),"")</f>
        <v/>
      </c>
      <c r="EV29" s="32" t="str">
        <f>IFERROR(VLOOKUP(($EF29&amp;"・"&amp;EV$8&amp;"・"&amp;EV$7&amp;"・"&amp;$EG29),'(参考)本年作業予定'!$X$4:$AI$525,8,FALSE),"")</f>
        <v/>
      </c>
      <c r="EW29" s="32" t="str">
        <f>IFERROR(VLOOKUP(($EF29&amp;"・"&amp;EV$8&amp;"・"&amp;EV$7&amp;"・"&amp;$EG29),'(参考)本年作業予定'!$X$4:$AI$525,10,FALSE),"")</f>
        <v/>
      </c>
      <c r="EX29" s="32" t="str">
        <f>IFERROR(VLOOKUP(($EF29&amp;"・"&amp;EX$8&amp;"・"&amp;EX$7&amp;"・"&amp;$EG29),'(参考)本年作業予定'!$X$4:$AI$525,8,FALSE),"")</f>
        <v/>
      </c>
      <c r="EY29" s="32" t="str">
        <f>IFERROR(VLOOKUP(($EF29&amp;"・"&amp;EX$8&amp;"・"&amp;EX$7&amp;"・"&amp;$EG29),'(参考)本年作業予定'!$X$4:$AI$525,10,FALSE),"")</f>
        <v/>
      </c>
      <c r="EZ29" s="32" t="str">
        <f>IFERROR(VLOOKUP(($EF29&amp;"・"&amp;EZ$8&amp;"・"&amp;EZ$7&amp;"・"&amp;$EG29),'(参考)本年作業予定'!$X$4:$AI$525,8,FALSE),"")</f>
        <v/>
      </c>
      <c r="FA29" s="32" t="str">
        <f>IFERROR(VLOOKUP(($EF29&amp;"・"&amp;EZ$8&amp;"・"&amp;EZ$7&amp;"・"&amp;$EG29),'(参考)本年作業予定'!$X$4:$AI$525,10,FALSE),"")</f>
        <v/>
      </c>
      <c r="FB29" s="32" t="str">
        <f>IFERROR(VLOOKUP(($EF29&amp;"・"&amp;FB$8&amp;"・"&amp;FB$7&amp;"・"&amp;$EG29),'(参考)本年作業予定'!$X$4:$AI$525,8,FALSE),"")</f>
        <v/>
      </c>
      <c r="FC29" s="32" t="str">
        <f>IFERROR(VLOOKUP(($EF29&amp;"・"&amp;FB$8&amp;"・"&amp;FB$7&amp;"・"&amp;$EG29),'(参考)本年作業予定'!$X$4:$AI$525,10,FALSE),"")</f>
        <v/>
      </c>
      <c r="FD29" s="32" t="str">
        <f>IFERROR(VLOOKUP(($EF29&amp;"・"&amp;FD$8&amp;"・"&amp;FD$7&amp;"・"&amp;$EG29),'(参考)本年作業予定'!$X$4:$AI$525,8,FALSE),"")</f>
        <v/>
      </c>
      <c r="FE29" s="32" t="str">
        <f>IFERROR(VLOOKUP(($EF29&amp;"・"&amp;FD$8&amp;"・"&amp;FD$7&amp;"・"&amp;$EG29),'(参考)本年作業予定'!$X$4:$AI$525,10,FALSE),"")</f>
        <v/>
      </c>
      <c r="FG29" s="32" t="str">
        <f>IFERROR(VLOOKUP(($EF29&amp;"・"&amp;FG$8&amp;"・"&amp;FG$7&amp;"・"&amp;$EG29),'(参考)本年作業予定'!$X$4:$AI$198,4,FALSE),"")</f>
        <v/>
      </c>
      <c r="FH29" s="32" t="str">
        <f>IFERROR(VLOOKUP(($EF29&amp;"・"&amp;FH$8&amp;"・"&amp;FH$7&amp;"・"&amp;$EG29),'(参考)本年作業予定'!$X$4:$AI$198,4,FALSE),"")</f>
        <v/>
      </c>
      <c r="FI29" s="32" t="str">
        <f>IFERROR(VLOOKUP(($EF29&amp;"・"&amp;FI$8&amp;"・"&amp;FI$7&amp;"・"&amp;$EG29),'(参考)本年作業予定'!$X$4:$AI$198,4,FALSE),"")</f>
        <v/>
      </c>
      <c r="FJ29" s="32" t="str">
        <f>IFERROR(VLOOKUP(($EF29&amp;"・"&amp;FJ$8&amp;"・"&amp;FJ$7&amp;"・"&amp;$EG29),'(参考)本年作業予定'!$X$4:$AI$198,4,FALSE),"")</f>
        <v/>
      </c>
      <c r="FK29" s="32" t="str">
        <f>IFERROR(VLOOKUP(($EF29&amp;"・"&amp;FK$8&amp;"・"&amp;FK$7&amp;"・"&amp;$EG29),'(参考)本年作業予定'!$X$4:$AI$198,4,FALSE),"")</f>
        <v/>
      </c>
      <c r="FL29" s="32" t="str">
        <f>IFERROR(VLOOKUP(($EF29&amp;"・"&amp;FL$8&amp;"・"&amp;FL$7&amp;"・"&amp;$EG29),'(参考)本年作業予定'!$X$4:$AI$198,4,FALSE),"")</f>
        <v/>
      </c>
      <c r="FN29" s="33" t="str">
        <f t="shared" si="151"/>
        <v/>
      </c>
      <c r="FO29" s="96" t="str">
        <f>IFERROR(VLOOKUP(($EF29&amp;"・"&amp;FN$8&amp;"・"&amp;FN$7&amp;"・"&amp;$EG29),'(参考)本年作業予定'!$X$4:$AI$525,12,FALSE),"")</f>
        <v/>
      </c>
      <c r="FP29" s="33" t="str">
        <f t="shared" si="152"/>
        <v/>
      </c>
      <c r="FQ29" s="96" t="str">
        <f>IFERROR(VLOOKUP(($EF29&amp;"・"&amp;FP$8&amp;"・"&amp;FP$7&amp;"・"&amp;$EG29),'(参考)本年作業予定'!$X$4:$AI$525,12,FALSE),"")</f>
        <v/>
      </c>
      <c r="FR29" s="33" t="str">
        <f t="shared" si="153"/>
        <v/>
      </c>
      <c r="FS29" s="96" t="str">
        <f>IFERROR(VLOOKUP(($EF29&amp;"・"&amp;FR$8&amp;"・"&amp;FR$7&amp;"・"&amp;$EG29),'(参考)本年作業予定'!$X$4:$AI$525,12,FALSE),"")</f>
        <v/>
      </c>
      <c r="FT29" s="33" t="str">
        <f t="shared" si="154"/>
        <v/>
      </c>
      <c r="FU29" s="96" t="str">
        <f>IFERROR(VLOOKUP(($EF29&amp;"・"&amp;FT$8&amp;"・"&amp;FT$7&amp;"・"&amp;$EG29),'(参考)本年作業予定'!$X$4:$AI$525,12,FALSE),"")</f>
        <v/>
      </c>
      <c r="FV29" s="33" t="str">
        <f t="shared" si="155"/>
        <v/>
      </c>
      <c r="FW29" s="96" t="str">
        <f>IFERROR(VLOOKUP(($EF29&amp;"・"&amp;FV$8&amp;"・"&amp;FV$7&amp;"・"&amp;$EG29),'(参考)本年作業予定'!$X$4:$AI$525,12,FALSE),"")</f>
        <v/>
      </c>
      <c r="FX29" s="33" t="str">
        <f t="shared" si="156"/>
        <v/>
      </c>
      <c r="FY29" s="96" t="str">
        <f>IFERROR(VLOOKUP(($EF29&amp;"・"&amp;FX$8&amp;"・"&amp;FX$7&amp;"・"&amp;$EG29),'(参考)本年作業予定'!$X$4:$AI$525,12,FALSE),"")</f>
        <v/>
      </c>
      <c r="FZ29" s="33" t="str">
        <f t="shared" si="157"/>
        <v/>
      </c>
      <c r="GA29" s="96" t="str">
        <f>IFERROR(VLOOKUP(($EF29&amp;"・"&amp;FZ$8&amp;"・"&amp;FZ$7&amp;"・"&amp;$EG29),'(参考)本年作業予定'!$X$4:$AI$525,12,FALSE),"")</f>
        <v/>
      </c>
      <c r="GB29" s="33" t="str">
        <f t="shared" si="158"/>
        <v/>
      </c>
      <c r="GC29" s="96" t="str">
        <f>IFERROR(VLOOKUP(($EF29&amp;"・"&amp;GB$8&amp;"・"&amp;GB$7&amp;"・"&amp;$EG29),'(参考)本年作業予定'!$X$4:$AI$525,12,FALSE),"")</f>
        <v/>
      </c>
      <c r="GD29" s="33" t="str">
        <f t="shared" si="159"/>
        <v/>
      </c>
      <c r="GE29" s="96" t="str">
        <f>IFERROR(VLOOKUP(($EF29&amp;"・"&amp;GD$8&amp;"・"&amp;GD$7&amp;"・"&amp;$EG29),'(参考)本年作業予定'!$X$4:$AI$525,12,FALSE),"")</f>
        <v/>
      </c>
      <c r="GF29" s="33" t="str">
        <f t="shared" si="160"/>
        <v/>
      </c>
      <c r="GG29" s="96" t="str">
        <f>IFERROR(VLOOKUP(($EF29&amp;"・"&amp;GF$8&amp;"・"&amp;GF$7&amp;"・"&amp;$EG29),'(参考)本年作業予定'!$X$4:$AI$525,12,FALSE),"")</f>
        <v/>
      </c>
      <c r="GH29" s="33" t="str">
        <f t="shared" si="161"/>
        <v/>
      </c>
      <c r="GI29" s="96" t="str">
        <f>IFERROR(VLOOKUP(($EF29&amp;"・"&amp;GH$8&amp;"・"&amp;GH$7&amp;"・"&amp;$EG29),'(参考)本年作業予定'!$X$4:$AI$525,12,FALSE),"")</f>
        <v/>
      </c>
      <c r="GJ29" s="33" t="str">
        <f t="shared" si="162"/>
        <v/>
      </c>
      <c r="GK29" s="96" t="str">
        <f>IFERROR(VLOOKUP(($EF29&amp;"・"&amp;GJ$8&amp;"・"&amp;GJ$7&amp;"・"&amp;$EG29),'(参考)本年作業予定'!$X$4:$AI$525,12,FALSE),"")</f>
        <v/>
      </c>
      <c r="GM29" s="72" t="str">
        <f t="shared" si="133"/>
        <v/>
      </c>
      <c r="GN29" s="74">
        <f>IFERROR(VLOOKUP(($EF29&amp;"・"&amp;GM$8&amp;"・"&amp;GM$7&amp;"・"&amp;$EG29),'(参考)本年作業予定'!$X$4:$AI$525,11,FALSE)/100,0)</f>
        <v>0</v>
      </c>
      <c r="GO29" s="72" t="str">
        <f t="shared" si="134"/>
        <v/>
      </c>
      <c r="GP29" s="74">
        <f>IFERROR(VLOOKUP(($EF29&amp;"・"&amp;GO$8&amp;"・"&amp;GO$7&amp;"・"&amp;$EG29),'(参考)本年作業予定'!$X$4:$AI$525,11,FALSE)/100,0)</f>
        <v>0</v>
      </c>
      <c r="GQ29" s="72" t="str">
        <f t="shared" si="135"/>
        <v/>
      </c>
      <c r="GR29" s="74">
        <f>IFERROR(VLOOKUP(($EF29&amp;"・"&amp;GQ$8&amp;"・"&amp;GQ$7&amp;"・"&amp;$EG29),'(参考)本年作業予定'!$X$4:$AI$525,11,FALSE)/100,0)</f>
        <v>0</v>
      </c>
      <c r="GS29" s="72" t="str">
        <f t="shared" si="136"/>
        <v/>
      </c>
      <c r="GT29" s="74">
        <f>IFERROR(VLOOKUP(($EF29&amp;"・"&amp;GS$8&amp;"・"&amp;GS$7&amp;"・"&amp;$EG29),'(参考)本年作業予定'!$X$4:$AI$525,11,FALSE)/100,0)</f>
        <v>0</v>
      </c>
      <c r="GU29" s="72" t="str">
        <f t="shared" si="137"/>
        <v/>
      </c>
      <c r="GV29" s="74">
        <f>IFERROR(VLOOKUP(($EF29&amp;"・"&amp;GU$8&amp;"・"&amp;GU$7&amp;"・"&amp;$EG29),'(参考)本年作業予定'!$X$4:$AI$525,11,FALSE)/100,0)</f>
        <v>0</v>
      </c>
      <c r="GW29" s="72" t="str">
        <f t="shared" si="138"/>
        <v/>
      </c>
      <c r="GX29" s="74">
        <f>IFERROR(VLOOKUP(($EF29&amp;"・"&amp;GW$8&amp;"・"&amp;GW$7&amp;"・"&amp;$EG29),'(参考)本年作業予定'!$X$4:$AI$525,11,FALSE)/100,0)</f>
        <v>0</v>
      </c>
      <c r="GY29" s="72" t="str">
        <f t="shared" si="139"/>
        <v/>
      </c>
      <c r="GZ29" s="74">
        <f>IFERROR(VLOOKUP(($EF29&amp;"・"&amp;GY$8&amp;"・"&amp;GY$7&amp;"・"&amp;$EG29),'(参考)本年作業予定'!$X$4:$AI$525,11,FALSE)/100,0)</f>
        <v>0</v>
      </c>
      <c r="HA29" s="72" t="str">
        <f t="shared" si="140"/>
        <v/>
      </c>
      <c r="HB29" s="74">
        <f>IFERROR(VLOOKUP(($EF29&amp;"・"&amp;HA$8&amp;"・"&amp;HA$7&amp;"・"&amp;$EG29),'(参考)本年作業予定'!$X$4:$AI$525,11,FALSE)/100,0)</f>
        <v>0</v>
      </c>
      <c r="HC29" s="72" t="str">
        <f t="shared" si="141"/>
        <v/>
      </c>
      <c r="HD29" s="74">
        <f>IFERROR(VLOOKUP(($EF29&amp;"・"&amp;HC$8&amp;"・"&amp;HC$7&amp;"・"&amp;$EG29),'(参考)本年作業予定'!$X$4:$AI$525,11,FALSE)/100,0)</f>
        <v>0</v>
      </c>
      <c r="HE29" s="72" t="str">
        <f t="shared" si="142"/>
        <v/>
      </c>
      <c r="HF29" s="74">
        <f>IFERROR(VLOOKUP(($EF29&amp;"・"&amp;HE$8&amp;"・"&amp;HE$7&amp;"・"&amp;$EG29),'(参考)本年作業予定'!$X$4:$AI$525,11,FALSE)/100,0)</f>
        <v>0</v>
      </c>
      <c r="HG29" s="72" t="str">
        <f t="shared" si="143"/>
        <v/>
      </c>
      <c r="HH29" s="74">
        <f>IFERROR(VLOOKUP(($EF29&amp;"・"&amp;HG$8&amp;"・"&amp;HG$7&amp;"・"&amp;$EG29),'(参考)本年作業予定'!$X$4:$AI$525,11,FALSE)/100,0)</f>
        <v>0</v>
      </c>
      <c r="HI29" s="72" t="str">
        <f t="shared" si="144"/>
        <v/>
      </c>
      <c r="HJ29" s="74">
        <f>IFERROR(VLOOKUP(($EF29&amp;"・"&amp;HI$8&amp;"・"&amp;HI$7&amp;"・"&amp;$EG29),'(参考)本年作業予定'!$X$4:$AI$525,11,FALSE)/100,0)</f>
        <v>0</v>
      </c>
    </row>
    <row r="30" spans="1:218" ht="21.75" customHeight="1" x14ac:dyDescent="0.15">
      <c r="A30" s="544"/>
      <c r="B30" s="486" t="str">
        <f>IF(②元データ!$B$20="","",②元データ!$B$20)</f>
        <v>キャベツ・石井中生</v>
      </c>
      <c r="C30" s="324" t="str">
        <f>IF(EF30="","",IF((GN30+GP30+GR30+GT30+GV30+GX30+GZ30+HB30+HD30+HF30+HH30+HJ30)=0,"",(GN30+GP30+GR30+GT30+GV30+GX30+GZ30+HB30+HD30+HF30+HH30+HJ30)))</f>
        <v/>
      </c>
      <c r="D30" s="331" t="str">
        <f t="shared" ref="D30:AI30" si="169">IF(D$5=$FG30,$FG$9,IF(D$5=$FH30,$FH$9,IF(D$5=$FI30,$FI$9,IF(D$5=$FJ30,$FJ$9,IF(D$5=$FK30,$FK$9,IF(D$5=$FL30,$FL$9,IF(D$5=$FN30,$FO30,IF(D$5=$FP30,$FQ30,IF(D$5=$FR30,$FS30,IF(D$5=$FT30,$FU30,IF(D$5=$FV30,$FW30,IF(D$5=$FX30,$FY30,IF(D$5=$FZ30,$GA30,IF(D$5=$GB30,$GC30,IF(D$5=$GD30,$GE30,IF(D$5=$GF30,$GG30,IF(D$5=$GH30,$GI30,IF(D$5=$GJ30,$GK30,""))))))))))))))))))</f>
        <v/>
      </c>
      <c r="E30" s="332" t="str">
        <f t="shared" si="169"/>
        <v/>
      </c>
      <c r="F30" s="332" t="str">
        <f t="shared" si="169"/>
        <v/>
      </c>
      <c r="G30" s="332" t="str">
        <f t="shared" si="169"/>
        <v/>
      </c>
      <c r="H30" s="332" t="str">
        <f t="shared" si="169"/>
        <v/>
      </c>
      <c r="I30" s="332" t="str">
        <f t="shared" si="169"/>
        <v/>
      </c>
      <c r="J30" s="332" t="str">
        <f t="shared" si="169"/>
        <v/>
      </c>
      <c r="K30" s="332" t="str">
        <f t="shared" si="169"/>
        <v/>
      </c>
      <c r="L30" s="332" t="str">
        <f t="shared" si="169"/>
        <v/>
      </c>
      <c r="M30" s="332" t="str">
        <f t="shared" si="169"/>
        <v/>
      </c>
      <c r="N30" s="332" t="str">
        <f t="shared" si="169"/>
        <v/>
      </c>
      <c r="O30" s="332" t="str">
        <f t="shared" si="169"/>
        <v/>
      </c>
      <c r="P30" s="332" t="str">
        <f t="shared" si="169"/>
        <v/>
      </c>
      <c r="Q30" s="332" t="str">
        <f t="shared" si="169"/>
        <v/>
      </c>
      <c r="R30" s="332" t="str">
        <f t="shared" si="169"/>
        <v/>
      </c>
      <c r="S30" s="332" t="str">
        <f t="shared" si="169"/>
        <v/>
      </c>
      <c r="T30" s="332" t="str">
        <f t="shared" si="169"/>
        <v/>
      </c>
      <c r="U30" s="332" t="str">
        <f t="shared" si="169"/>
        <v/>
      </c>
      <c r="V30" s="332" t="str">
        <f t="shared" si="169"/>
        <v/>
      </c>
      <c r="W30" s="332" t="str">
        <f t="shared" si="169"/>
        <v/>
      </c>
      <c r="X30" s="332" t="str">
        <f t="shared" si="169"/>
        <v/>
      </c>
      <c r="Y30" s="332" t="str">
        <f t="shared" si="169"/>
        <v/>
      </c>
      <c r="Z30" s="332" t="str">
        <f t="shared" si="169"/>
        <v/>
      </c>
      <c r="AA30" s="332" t="str">
        <f t="shared" si="169"/>
        <v/>
      </c>
      <c r="AB30" s="332" t="str">
        <f t="shared" si="169"/>
        <v/>
      </c>
      <c r="AC30" s="332" t="str">
        <f t="shared" si="169"/>
        <v/>
      </c>
      <c r="AD30" s="332" t="str">
        <f t="shared" si="169"/>
        <v/>
      </c>
      <c r="AE30" s="332" t="str">
        <f t="shared" si="169"/>
        <v/>
      </c>
      <c r="AF30" s="332" t="str">
        <f t="shared" si="169"/>
        <v/>
      </c>
      <c r="AG30" s="332" t="str">
        <f t="shared" si="169"/>
        <v/>
      </c>
      <c r="AH30" s="332" t="str">
        <f t="shared" si="169"/>
        <v/>
      </c>
      <c r="AI30" s="331" t="str">
        <f t="shared" si="169"/>
        <v/>
      </c>
      <c r="AJ30" s="332" t="str">
        <f t="shared" ref="AJ30:BQ30" si="170">IF(AJ$5=$FG30,$FG$9,IF(AJ$5=$FH30,$FH$9,IF(AJ$5=$FI30,$FI$9,IF(AJ$5=$FJ30,$FJ$9,IF(AJ$5=$FK30,$FK$9,IF(AJ$5=$FL30,$FL$9,IF(AJ$5=$FN30,$FO30,IF(AJ$5=$FP30,$FQ30,IF(AJ$5=$FR30,$FS30,IF(AJ$5=$FT30,$FU30,IF(AJ$5=$FV30,$FW30,IF(AJ$5=$FX30,$FY30,IF(AJ$5=$FZ30,$GA30,IF(AJ$5=$GB30,$GC30,IF(AJ$5=$GD30,$GE30,IF(AJ$5=$GF30,$GG30,IF(AJ$5=$GH30,$GI30,IF(AJ$5=$GJ30,$GK30,""))))))))))))))))))</f>
        <v/>
      </c>
      <c r="AK30" s="332" t="str">
        <f t="shared" si="170"/>
        <v/>
      </c>
      <c r="AL30" s="332" t="str">
        <f t="shared" si="170"/>
        <v/>
      </c>
      <c r="AM30" s="332" t="str">
        <f t="shared" si="170"/>
        <v/>
      </c>
      <c r="AN30" s="332" t="str">
        <f t="shared" si="170"/>
        <v/>
      </c>
      <c r="AO30" s="332" t="str">
        <f t="shared" si="170"/>
        <v/>
      </c>
      <c r="AP30" s="332" t="str">
        <f t="shared" si="170"/>
        <v/>
      </c>
      <c r="AQ30" s="332" t="str">
        <f t="shared" si="170"/>
        <v/>
      </c>
      <c r="AR30" s="332" t="str">
        <f t="shared" si="170"/>
        <v/>
      </c>
      <c r="AS30" s="332" t="str">
        <f t="shared" si="170"/>
        <v/>
      </c>
      <c r="AT30" s="332" t="str">
        <f t="shared" si="170"/>
        <v/>
      </c>
      <c r="AU30" s="332" t="str">
        <f t="shared" si="170"/>
        <v/>
      </c>
      <c r="AV30" s="332" t="str">
        <f t="shared" si="170"/>
        <v/>
      </c>
      <c r="AW30" s="332" t="str">
        <f t="shared" si="170"/>
        <v/>
      </c>
      <c r="AX30" s="332" t="str">
        <f t="shared" si="170"/>
        <v/>
      </c>
      <c r="AY30" s="332" t="str">
        <f t="shared" si="170"/>
        <v/>
      </c>
      <c r="AZ30" s="332" t="str">
        <f t="shared" si="170"/>
        <v/>
      </c>
      <c r="BA30" s="332" t="str">
        <f t="shared" si="170"/>
        <v/>
      </c>
      <c r="BB30" s="332" t="str">
        <f t="shared" si="170"/>
        <v/>
      </c>
      <c r="BC30" s="332" t="str">
        <f t="shared" si="170"/>
        <v/>
      </c>
      <c r="BD30" s="332" t="str">
        <f t="shared" si="170"/>
        <v/>
      </c>
      <c r="BE30" s="332" t="str">
        <f t="shared" si="170"/>
        <v/>
      </c>
      <c r="BF30" s="332" t="str">
        <f t="shared" si="170"/>
        <v/>
      </c>
      <c r="BG30" s="332" t="str">
        <f t="shared" si="170"/>
        <v/>
      </c>
      <c r="BH30" s="332" t="str">
        <f t="shared" si="170"/>
        <v/>
      </c>
      <c r="BI30" s="332" t="str">
        <f t="shared" si="170"/>
        <v/>
      </c>
      <c r="BJ30" s="332" t="str">
        <f t="shared" si="170"/>
        <v/>
      </c>
      <c r="BK30" s="332" t="str">
        <f t="shared" si="170"/>
        <v/>
      </c>
      <c r="BL30" s="332" t="str">
        <f t="shared" si="170"/>
        <v/>
      </c>
      <c r="BM30" s="333" t="str">
        <f t="shared" si="170"/>
        <v/>
      </c>
      <c r="BN30" s="331" t="str">
        <f t="shared" si="170"/>
        <v/>
      </c>
      <c r="BO30" s="332" t="str">
        <f t="shared" si="170"/>
        <v/>
      </c>
      <c r="BP30" s="332" t="str">
        <f t="shared" si="170"/>
        <v/>
      </c>
      <c r="BQ30" s="332" t="str">
        <f t="shared" si="170"/>
        <v/>
      </c>
      <c r="BR30" s="332" t="str">
        <f t="shared" ref="BR30:DW30" si="171">IF(BR$5=$FG30,$FG$9,IF(BR$5=$FH30,$FH$9,IF(BR$5=$FI30,$FI$9,IF(BR$5=$FJ30,$FJ$9,IF(BR$5=$FK30,$FK$9,IF(BR$5=$FL30,$FL$9,IF(BR$5=$FN30,$FO30,IF(BR$5=$FP30,$FQ30,IF(BR$5=$FR30,$FS30,IF(BR$5=$FT30,$FU30,IF(BR$5=$FV30,$FW30,IF(BR$5=$FX30,$FY30,IF(BR$5=$FZ30,$GA30,IF(BR$5=$GB30,$GC30,IF(BR$5=$GD30,$GE30,IF(BR$5=$GF30,$GG30,IF(BR$5=$GH30,$GI30,IF(BR$5=$GJ30,$GK30,""))))))))))))))))))</f>
        <v/>
      </c>
      <c r="BS30" s="332" t="str">
        <f t="shared" si="171"/>
        <v/>
      </c>
      <c r="BT30" s="332" t="str">
        <f t="shared" si="171"/>
        <v/>
      </c>
      <c r="BU30" s="332" t="str">
        <f t="shared" si="171"/>
        <v/>
      </c>
      <c r="BV30" s="332" t="str">
        <f t="shared" si="171"/>
        <v/>
      </c>
      <c r="BW30" s="332" t="str">
        <f t="shared" si="171"/>
        <v/>
      </c>
      <c r="BX30" s="332" t="str">
        <f t="shared" si="171"/>
        <v/>
      </c>
      <c r="BY30" s="332" t="str">
        <f t="shared" si="171"/>
        <v/>
      </c>
      <c r="BZ30" s="332" t="str">
        <f t="shared" si="171"/>
        <v/>
      </c>
      <c r="CA30" s="332" t="str">
        <f t="shared" si="171"/>
        <v/>
      </c>
      <c r="CB30" s="332" t="str">
        <f t="shared" si="171"/>
        <v/>
      </c>
      <c r="CC30" s="332" t="str">
        <f t="shared" si="171"/>
        <v/>
      </c>
      <c r="CD30" s="332" t="str">
        <f t="shared" si="171"/>
        <v/>
      </c>
      <c r="CE30" s="332" t="str">
        <f t="shared" si="171"/>
        <v/>
      </c>
      <c r="CF30" s="332" t="str">
        <f t="shared" si="171"/>
        <v/>
      </c>
      <c r="CG30" s="332" t="str">
        <f t="shared" si="171"/>
        <v/>
      </c>
      <c r="CH30" s="332" t="str">
        <f t="shared" si="171"/>
        <v/>
      </c>
      <c r="CI30" s="332" t="str">
        <f t="shared" si="171"/>
        <v/>
      </c>
      <c r="CJ30" s="332" t="str">
        <f t="shared" si="171"/>
        <v/>
      </c>
      <c r="CK30" s="332" t="str">
        <f t="shared" si="171"/>
        <v/>
      </c>
      <c r="CL30" s="332" t="str">
        <f t="shared" si="171"/>
        <v/>
      </c>
      <c r="CM30" s="332" t="str">
        <f t="shared" si="171"/>
        <v/>
      </c>
      <c r="CN30" s="332" t="str">
        <f t="shared" si="171"/>
        <v/>
      </c>
      <c r="CO30" s="332" t="str">
        <f t="shared" si="171"/>
        <v/>
      </c>
      <c r="CP30" s="332" t="str">
        <f t="shared" si="171"/>
        <v/>
      </c>
      <c r="CQ30" s="334" t="str">
        <f t="shared" si="171"/>
        <v/>
      </c>
      <c r="CR30" s="335" t="str">
        <f t="shared" si="171"/>
        <v/>
      </c>
      <c r="CS30" s="336" t="str">
        <f t="shared" si="171"/>
        <v/>
      </c>
      <c r="CT30" s="332" t="str">
        <f t="shared" si="171"/>
        <v/>
      </c>
      <c r="CU30" s="332" t="str">
        <f t="shared" si="171"/>
        <v/>
      </c>
      <c r="CV30" s="332" t="str">
        <f t="shared" si="171"/>
        <v/>
      </c>
      <c r="CW30" s="332" t="str">
        <f t="shared" si="171"/>
        <v/>
      </c>
      <c r="CX30" s="332" t="str">
        <f t="shared" si="171"/>
        <v/>
      </c>
      <c r="CY30" s="332" t="str">
        <f t="shared" si="171"/>
        <v/>
      </c>
      <c r="CZ30" s="332" t="str">
        <f t="shared" si="171"/>
        <v/>
      </c>
      <c r="DA30" s="332" t="str">
        <f t="shared" si="171"/>
        <v/>
      </c>
      <c r="DB30" s="332" t="str">
        <f t="shared" si="171"/>
        <v/>
      </c>
      <c r="DC30" s="332" t="str">
        <f t="shared" si="171"/>
        <v/>
      </c>
      <c r="DD30" s="332" t="str">
        <f t="shared" si="171"/>
        <v/>
      </c>
      <c r="DE30" s="332" t="str">
        <f t="shared" si="171"/>
        <v/>
      </c>
      <c r="DF30" s="332" t="str">
        <f t="shared" si="171"/>
        <v/>
      </c>
      <c r="DG30" s="332" t="str">
        <f t="shared" si="171"/>
        <v/>
      </c>
      <c r="DH30" s="332" t="str">
        <f t="shared" si="171"/>
        <v/>
      </c>
      <c r="DI30" s="332" t="str">
        <f t="shared" si="171"/>
        <v/>
      </c>
      <c r="DJ30" s="332" t="str">
        <f t="shared" si="171"/>
        <v/>
      </c>
      <c r="DK30" s="332" t="str">
        <f t="shared" si="171"/>
        <v/>
      </c>
      <c r="DL30" s="332" t="str">
        <f t="shared" si="171"/>
        <v/>
      </c>
      <c r="DM30" s="332" t="str">
        <f t="shared" si="171"/>
        <v/>
      </c>
      <c r="DN30" s="332" t="str">
        <f t="shared" si="171"/>
        <v/>
      </c>
      <c r="DO30" s="332" t="str">
        <f t="shared" si="171"/>
        <v/>
      </c>
      <c r="DP30" s="332" t="str">
        <f t="shared" si="171"/>
        <v/>
      </c>
      <c r="DQ30" s="332" t="str">
        <f t="shared" si="171"/>
        <v/>
      </c>
      <c r="DR30" s="332" t="str">
        <f t="shared" si="171"/>
        <v/>
      </c>
      <c r="DS30" s="332" t="str">
        <f t="shared" si="171"/>
        <v/>
      </c>
      <c r="DT30" s="332" t="str">
        <f t="shared" si="171"/>
        <v/>
      </c>
      <c r="DU30" s="334" t="str">
        <f t="shared" si="171"/>
        <v/>
      </c>
      <c r="DV30" s="390" t="str">
        <f t="shared" si="171"/>
        <v/>
      </c>
      <c r="DW30" s="335" t="str">
        <f t="shared" si="171"/>
        <v/>
      </c>
      <c r="EE30" s="12"/>
      <c r="EF30" s="13" t="str">
        <f>IF(EF32="","",EF32&amp;2)</f>
        <v>キャベツ・石井中生2</v>
      </c>
      <c r="EG30" s="13" t="str">
        <f>②元データ!$G$7</f>
        <v>露地野菜Ａ</v>
      </c>
      <c r="EH30" s="32" t="str">
        <f>IFERROR(VLOOKUP(($EF30&amp;"・"&amp;EH$8&amp;"・"&amp;EH$7&amp;"・"&amp;$EG30),'(参考)本年作業予定'!$X$4:$AI$525,8,FALSE),"")</f>
        <v/>
      </c>
      <c r="EI30" s="32" t="str">
        <f>IFERROR(VLOOKUP(($EF30&amp;"・"&amp;EH$8&amp;"・"&amp;EH$7&amp;"・"&amp;$EG30),'(参考)本年作業予定'!$X$4:$AI$525,10,FALSE),"")</f>
        <v/>
      </c>
      <c r="EJ30" s="32" t="str">
        <f>IFERROR(VLOOKUP(($EF30&amp;"・"&amp;EJ$8&amp;"・"&amp;EJ$7&amp;"・"&amp;$EG30),'(参考)本年作業予定'!$X$4:$AI$525,8,FALSE),"")</f>
        <v/>
      </c>
      <c r="EK30" s="32" t="str">
        <f>IFERROR(VLOOKUP(($EF30&amp;"・"&amp;EJ$8&amp;"・"&amp;EJ$7&amp;"・"&amp;$EG30),'(参考)本年作業予定'!$X$4:$AI$525,10,FALSE),"")</f>
        <v/>
      </c>
      <c r="EL30" s="32" t="str">
        <f>IFERROR(VLOOKUP(($EF30&amp;"・"&amp;EL$8&amp;"・"&amp;EL$7&amp;"・"&amp;$EG30),'(参考)本年作業予定'!$X$4:$AI$525,8,FALSE),"")</f>
        <v/>
      </c>
      <c r="EM30" s="32" t="str">
        <f>IFERROR(VLOOKUP(($EF30&amp;"・"&amp;EL$8&amp;"・"&amp;EL$7&amp;"・"&amp;$EG30),'(参考)本年作業予定'!$X$4:$AI$525,10,FALSE),"")</f>
        <v/>
      </c>
      <c r="EN30" s="32" t="str">
        <f>IFERROR(VLOOKUP(($EF30&amp;"・"&amp;EN$8&amp;"・"&amp;EN$7&amp;"・"&amp;$EG30),'(参考)本年作業予定'!$X$4:$AI$525,8,FALSE),"")</f>
        <v/>
      </c>
      <c r="EO30" s="32" t="str">
        <f>IFERROR(VLOOKUP(($EF30&amp;"・"&amp;EN$8&amp;"・"&amp;EN$7&amp;"・"&amp;$EG30),'(参考)本年作業予定'!$X$4:$AI$525,10,FALSE),"")</f>
        <v/>
      </c>
      <c r="EP30" s="32" t="str">
        <f>IFERROR(VLOOKUP(($EF30&amp;"・"&amp;EP$8&amp;"・"&amp;EP$7&amp;"・"&amp;$EG30),'(参考)本年作業予定'!$X$4:$AI$525,8,FALSE),"")</f>
        <v/>
      </c>
      <c r="EQ30" s="32" t="str">
        <f>IFERROR(VLOOKUP(($EF30&amp;"・"&amp;EP$8&amp;"・"&amp;EP$7&amp;"・"&amp;$EG30),'(参考)本年作業予定'!$X$4:$AI$525,10,FALSE),"")</f>
        <v/>
      </c>
      <c r="ER30" s="32" t="str">
        <f>IFERROR(VLOOKUP(($EF30&amp;"・"&amp;ER$8&amp;"・"&amp;ER$7&amp;"・"&amp;$EG30),'(参考)本年作業予定'!$X$4:$AI$525,8,FALSE),"")</f>
        <v/>
      </c>
      <c r="ES30" s="32" t="str">
        <f>IFERROR(VLOOKUP(($EF30&amp;"・"&amp;ER$8&amp;"・"&amp;ER$7&amp;"・"&amp;$EG30),'(参考)本年作業予定'!$X$4:$AI$525,10,FALSE),"")</f>
        <v/>
      </c>
      <c r="ET30" s="32" t="str">
        <f>IFERROR(VLOOKUP(($EF30&amp;"・"&amp;ET$8&amp;"・"&amp;ET$7&amp;"・"&amp;$EG30),'(参考)本年作業予定'!$X$4:$AI$525,8,FALSE),"")</f>
        <v/>
      </c>
      <c r="EU30" s="32" t="str">
        <f>IFERROR(VLOOKUP(($EF30&amp;"・"&amp;ET$8&amp;"・"&amp;ET$7&amp;"・"&amp;$EG30),'(参考)本年作業予定'!$X$4:$AI$525,10,FALSE),"")</f>
        <v/>
      </c>
      <c r="EV30" s="32" t="str">
        <f>IFERROR(VLOOKUP(($EF30&amp;"・"&amp;EV$8&amp;"・"&amp;EV$7&amp;"・"&amp;$EG30),'(参考)本年作業予定'!$X$4:$AI$525,8,FALSE),"")</f>
        <v/>
      </c>
      <c r="EW30" s="32" t="str">
        <f>IFERROR(VLOOKUP(($EF30&amp;"・"&amp;EV$8&amp;"・"&amp;EV$7&amp;"・"&amp;$EG30),'(参考)本年作業予定'!$X$4:$AI$525,10,FALSE),"")</f>
        <v/>
      </c>
      <c r="EX30" s="32" t="str">
        <f>IFERROR(VLOOKUP(($EF30&amp;"・"&amp;EX$8&amp;"・"&amp;EX$7&amp;"・"&amp;$EG30),'(参考)本年作業予定'!$X$4:$AI$525,8,FALSE),"")</f>
        <v/>
      </c>
      <c r="EY30" s="32" t="str">
        <f>IFERROR(VLOOKUP(($EF30&amp;"・"&amp;EX$8&amp;"・"&amp;EX$7&amp;"・"&amp;$EG30),'(参考)本年作業予定'!$X$4:$AI$525,10,FALSE),"")</f>
        <v/>
      </c>
      <c r="EZ30" s="32" t="str">
        <f>IFERROR(VLOOKUP(($EF30&amp;"・"&amp;EZ$8&amp;"・"&amp;EZ$7&amp;"・"&amp;$EG30),'(参考)本年作業予定'!$X$4:$AI$525,8,FALSE),"")</f>
        <v/>
      </c>
      <c r="FA30" s="32" t="str">
        <f>IFERROR(VLOOKUP(($EF30&amp;"・"&amp;EZ$8&amp;"・"&amp;EZ$7&amp;"・"&amp;$EG30),'(参考)本年作業予定'!$X$4:$AI$525,10,FALSE),"")</f>
        <v/>
      </c>
      <c r="FB30" s="32" t="str">
        <f>IFERROR(VLOOKUP(($EF30&amp;"・"&amp;FB$8&amp;"・"&amp;FB$7&amp;"・"&amp;$EG30),'(参考)本年作業予定'!$X$4:$AI$525,8,FALSE),"")</f>
        <v/>
      </c>
      <c r="FC30" s="32" t="str">
        <f>IFERROR(VLOOKUP(($EF30&amp;"・"&amp;FB$8&amp;"・"&amp;FB$7&amp;"・"&amp;$EG30),'(参考)本年作業予定'!$X$4:$AI$525,10,FALSE),"")</f>
        <v/>
      </c>
      <c r="FD30" s="32" t="str">
        <f>IFERROR(VLOOKUP(($EF30&amp;"・"&amp;FD$8&amp;"・"&amp;FD$7&amp;"・"&amp;$EG30),'(参考)本年作業予定'!$X$4:$AI$525,8,FALSE),"")</f>
        <v/>
      </c>
      <c r="FE30" s="32" t="str">
        <f>IFERROR(VLOOKUP(($EF30&amp;"・"&amp;FD$8&amp;"・"&amp;FD$7&amp;"・"&amp;$EG30),'(参考)本年作業予定'!$X$4:$AI$525,10,FALSE),"")</f>
        <v/>
      </c>
      <c r="FG30" s="32" t="str">
        <f>IFERROR(VLOOKUP(($EF30&amp;"・"&amp;FG$8&amp;"・"&amp;FG$7&amp;"・"&amp;$EG30),'(参考)本年作業予定'!$X$4:$AI$198,4,FALSE),"")</f>
        <v/>
      </c>
      <c r="FH30" s="32" t="str">
        <f>IFERROR(VLOOKUP(($EF30&amp;"・"&amp;FH$8&amp;"・"&amp;FH$7&amp;"・"&amp;$EG30),'(参考)本年作業予定'!$X$4:$AI$198,4,FALSE),"")</f>
        <v/>
      </c>
      <c r="FI30" s="32" t="str">
        <f>IFERROR(VLOOKUP(($EF30&amp;"・"&amp;FI$8&amp;"・"&amp;FI$7&amp;"・"&amp;$EG30),'(参考)本年作業予定'!$X$4:$AI$198,4,FALSE),"")</f>
        <v/>
      </c>
      <c r="FJ30" s="32" t="str">
        <f>IFERROR(VLOOKUP(($EF30&amp;"・"&amp;FJ$8&amp;"・"&amp;FJ$7&amp;"・"&amp;$EG30),'(参考)本年作業予定'!$X$4:$AI$198,4,FALSE),"")</f>
        <v/>
      </c>
      <c r="FK30" s="32" t="str">
        <f>IFERROR(VLOOKUP(($EF30&amp;"・"&amp;FK$8&amp;"・"&amp;FK$7&amp;"・"&amp;$EG30),'(参考)本年作業予定'!$X$4:$AI$198,4,FALSE),"")</f>
        <v/>
      </c>
      <c r="FL30" s="32" t="str">
        <f>IFERROR(VLOOKUP(($EF30&amp;"・"&amp;FL$8&amp;"・"&amp;FL$7&amp;"・"&amp;$EG30),'(参考)本年作業予定'!$X$4:$AI$198,4,FALSE),"")</f>
        <v/>
      </c>
      <c r="FN30" s="33" t="str">
        <f t="shared" si="151"/>
        <v/>
      </c>
      <c r="FO30" s="96" t="str">
        <f>IFERROR(VLOOKUP(($EF30&amp;"・"&amp;FN$8&amp;"・"&amp;FN$7&amp;"・"&amp;$EG30),'(参考)本年作業予定'!$X$4:$AI$525,12,FALSE),"")</f>
        <v/>
      </c>
      <c r="FP30" s="33" t="str">
        <f t="shared" si="152"/>
        <v/>
      </c>
      <c r="FQ30" s="96" t="str">
        <f>IFERROR(VLOOKUP(($EF30&amp;"・"&amp;FP$8&amp;"・"&amp;FP$7&amp;"・"&amp;$EG30),'(参考)本年作業予定'!$X$4:$AI$525,12,FALSE),"")</f>
        <v/>
      </c>
      <c r="FR30" s="33" t="str">
        <f t="shared" si="153"/>
        <v/>
      </c>
      <c r="FS30" s="96" t="str">
        <f>IFERROR(VLOOKUP(($EF30&amp;"・"&amp;FR$8&amp;"・"&amp;FR$7&amp;"・"&amp;$EG30),'(参考)本年作業予定'!$X$4:$AI$525,12,FALSE),"")</f>
        <v/>
      </c>
      <c r="FT30" s="33" t="str">
        <f t="shared" si="154"/>
        <v/>
      </c>
      <c r="FU30" s="96" t="str">
        <f>IFERROR(VLOOKUP(($EF30&amp;"・"&amp;FT$8&amp;"・"&amp;FT$7&amp;"・"&amp;$EG30),'(参考)本年作業予定'!$X$4:$AI$525,12,FALSE),"")</f>
        <v/>
      </c>
      <c r="FV30" s="33" t="str">
        <f t="shared" si="155"/>
        <v/>
      </c>
      <c r="FW30" s="96" t="str">
        <f>IFERROR(VLOOKUP(($EF30&amp;"・"&amp;FV$8&amp;"・"&amp;FV$7&amp;"・"&amp;$EG30),'(参考)本年作業予定'!$X$4:$AI$525,12,FALSE),"")</f>
        <v/>
      </c>
      <c r="FX30" s="33" t="str">
        <f t="shared" si="156"/>
        <v/>
      </c>
      <c r="FY30" s="96" t="str">
        <f>IFERROR(VLOOKUP(($EF30&amp;"・"&amp;FX$8&amp;"・"&amp;FX$7&amp;"・"&amp;$EG30),'(参考)本年作業予定'!$X$4:$AI$525,12,FALSE),"")</f>
        <v/>
      </c>
      <c r="FZ30" s="33" t="str">
        <f t="shared" si="157"/>
        <v/>
      </c>
      <c r="GA30" s="96" t="str">
        <f>IFERROR(VLOOKUP(($EF30&amp;"・"&amp;FZ$8&amp;"・"&amp;FZ$7&amp;"・"&amp;$EG30),'(参考)本年作業予定'!$X$4:$AI$525,12,FALSE),"")</f>
        <v/>
      </c>
      <c r="GB30" s="33" t="str">
        <f t="shared" si="158"/>
        <v/>
      </c>
      <c r="GC30" s="96" t="str">
        <f>IFERROR(VLOOKUP(($EF30&amp;"・"&amp;GB$8&amp;"・"&amp;GB$7&amp;"・"&amp;$EG30),'(参考)本年作業予定'!$X$4:$AI$525,12,FALSE),"")</f>
        <v/>
      </c>
      <c r="GD30" s="33" t="str">
        <f t="shared" si="159"/>
        <v/>
      </c>
      <c r="GE30" s="96" t="str">
        <f>IFERROR(VLOOKUP(($EF30&amp;"・"&amp;GD$8&amp;"・"&amp;GD$7&amp;"・"&amp;$EG30),'(参考)本年作業予定'!$X$4:$AI$525,12,FALSE),"")</f>
        <v/>
      </c>
      <c r="GF30" s="33" t="str">
        <f t="shared" si="160"/>
        <v/>
      </c>
      <c r="GG30" s="96" t="str">
        <f>IFERROR(VLOOKUP(($EF30&amp;"・"&amp;GF$8&amp;"・"&amp;GF$7&amp;"・"&amp;$EG30),'(参考)本年作業予定'!$X$4:$AI$525,12,FALSE),"")</f>
        <v/>
      </c>
      <c r="GH30" s="33" t="str">
        <f t="shared" si="161"/>
        <v/>
      </c>
      <c r="GI30" s="96" t="str">
        <f>IFERROR(VLOOKUP(($EF30&amp;"・"&amp;GH$8&amp;"・"&amp;GH$7&amp;"・"&amp;$EG30),'(参考)本年作業予定'!$X$4:$AI$525,12,FALSE),"")</f>
        <v/>
      </c>
      <c r="GJ30" s="33" t="str">
        <f t="shared" si="162"/>
        <v/>
      </c>
      <c r="GK30" s="96" t="str">
        <f>IFERROR(VLOOKUP(($EF30&amp;"・"&amp;GJ$8&amp;"・"&amp;GJ$7&amp;"・"&amp;$EG30),'(参考)本年作業予定'!$X$4:$AI$525,12,FALSE),"")</f>
        <v/>
      </c>
      <c r="GM30" s="72" t="str">
        <f t="shared" si="133"/>
        <v/>
      </c>
      <c r="GN30" s="74">
        <f>IFERROR(VLOOKUP(($EF30&amp;"・"&amp;GM$8&amp;"・"&amp;GM$7&amp;"・"&amp;$EG30),'(参考)本年作業予定'!$X$4:$AI$525,11,FALSE)/100,0)</f>
        <v>0</v>
      </c>
      <c r="GO30" s="72" t="str">
        <f t="shared" si="134"/>
        <v/>
      </c>
      <c r="GP30" s="74">
        <f>IFERROR(VLOOKUP(($EF30&amp;"・"&amp;GO$8&amp;"・"&amp;GO$7&amp;"・"&amp;$EG30),'(参考)本年作業予定'!$X$4:$AI$525,11,FALSE)/100,0)</f>
        <v>0</v>
      </c>
      <c r="GQ30" s="72" t="str">
        <f t="shared" si="135"/>
        <v/>
      </c>
      <c r="GR30" s="74">
        <f>IFERROR(VLOOKUP(($EF30&amp;"・"&amp;GQ$8&amp;"・"&amp;GQ$7&amp;"・"&amp;$EG30),'(参考)本年作業予定'!$X$4:$AI$525,11,FALSE)/100,0)</f>
        <v>0</v>
      </c>
      <c r="GS30" s="72" t="str">
        <f t="shared" si="136"/>
        <v/>
      </c>
      <c r="GT30" s="74">
        <f>IFERROR(VLOOKUP(($EF30&amp;"・"&amp;GS$8&amp;"・"&amp;GS$7&amp;"・"&amp;$EG30),'(参考)本年作業予定'!$X$4:$AI$525,11,FALSE)/100,0)</f>
        <v>0</v>
      </c>
      <c r="GU30" s="72" t="str">
        <f t="shared" si="137"/>
        <v/>
      </c>
      <c r="GV30" s="74">
        <f>IFERROR(VLOOKUP(($EF30&amp;"・"&amp;GU$8&amp;"・"&amp;GU$7&amp;"・"&amp;$EG30),'(参考)本年作業予定'!$X$4:$AI$525,11,FALSE)/100,0)</f>
        <v>0</v>
      </c>
      <c r="GW30" s="72" t="str">
        <f t="shared" si="138"/>
        <v/>
      </c>
      <c r="GX30" s="74">
        <f>IFERROR(VLOOKUP(($EF30&amp;"・"&amp;GW$8&amp;"・"&amp;GW$7&amp;"・"&amp;$EG30),'(参考)本年作業予定'!$X$4:$AI$525,11,FALSE)/100,0)</f>
        <v>0</v>
      </c>
      <c r="GY30" s="72" t="str">
        <f t="shared" si="139"/>
        <v/>
      </c>
      <c r="GZ30" s="74">
        <f>IFERROR(VLOOKUP(($EF30&amp;"・"&amp;GY$8&amp;"・"&amp;GY$7&amp;"・"&amp;$EG30),'(参考)本年作業予定'!$X$4:$AI$525,11,FALSE)/100,0)</f>
        <v>0</v>
      </c>
      <c r="HA30" s="72" t="str">
        <f t="shared" si="140"/>
        <v/>
      </c>
      <c r="HB30" s="74">
        <f>IFERROR(VLOOKUP(($EF30&amp;"・"&amp;HA$8&amp;"・"&amp;HA$7&amp;"・"&amp;$EG30),'(参考)本年作業予定'!$X$4:$AI$525,11,FALSE)/100,0)</f>
        <v>0</v>
      </c>
      <c r="HC30" s="72" t="str">
        <f t="shared" si="141"/>
        <v/>
      </c>
      <c r="HD30" s="74">
        <f>IFERROR(VLOOKUP(($EF30&amp;"・"&amp;HC$8&amp;"・"&amp;HC$7&amp;"・"&amp;$EG30),'(参考)本年作業予定'!$X$4:$AI$525,11,FALSE)/100,0)</f>
        <v>0</v>
      </c>
      <c r="HE30" s="72" t="str">
        <f t="shared" si="142"/>
        <v/>
      </c>
      <c r="HF30" s="74">
        <f>IFERROR(VLOOKUP(($EF30&amp;"・"&amp;HE$8&amp;"・"&amp;HE$7&amp;"・"&amp;$EG30),'(参考)本年作業予定'!$X$4:$AI$525,11,FALSE)/100,0)</f>
        <v>0</v>
      </c>
      <c r="HG30" s="72" t="str">
        <f t="shared" si="143"/>
        <v/>
      </c>
      <c r="HH30" s="74">
        <f>IFERROR(VLOOKUP(($EF30&amp;"・"&amp;HG$8&amp;"・"&amp;HG$7&amp;"・"&amp;$EG30),'(参考)本年作業予定'!$X$4:$AI$525,11,FALSE)/100,0)</f>
        <v>0</v>
      </c>
      <c r="HI30" s="72" t="str">
        <f t="shared" si="144"/>
        <v/>
      </c>
      <c r="HJ30" s="74">
        <f>IFERROR(VLOOKUP(($EF30&amp;"・"&amp;HI$8&amp;"・"&amp;HI$7&amp;"・"&amp;$EG30),'(参考)本年作業予定'!$X$4:$AI$525,11,FALSE)/100,0)</f>
        <v>0</v>
      </c>
    </row>
    <row r="31" spans="1:218" ht="11.25" customHeight="1" x14ac:dyDescent="0.15">
      <c r="A31" s="544"/>
      <c r="B31" s="487"/>
      <c r="C31" s="325" t="str">
        <f>IF(B31="","",GN31+GP31+GR31+GT31+GV31+GX31+GZ31+HB31+HD31)</f>
        <v/>
      </c>
      <c r="D31" s="337"/>
      <c r="E31" s="338"/>
      <c r="F31" s="338"/>
      <c r="G31" s="338"/>
      <c r="H31" s="338"/>
      <c r="I31" s="338"/>
      <c r="J31" s="338"/>
      <c r="K31" s="338"/>
      <c r="L31" s="338"/>
      <c r="M31" s="338"/>
      <c r="N31" s="338"/>
      <c r="O31" s="338"/>
      <c r="P31" s="338"/>
      <c r="Q31" s="338"/>
      <c r="R31" s="338"/>
      <c r="S31" s="338"/>
      <c r="T31" s="338"/>
      <c r="U31" s="338"/>
      <c r="V31" s="338"/>
      <c r="W31" s="338"/>
      <c r="X31" s="338"/>
      <c r="Y31" s="338"/>
      <c r="Z31" s="338"/>
      <c r="AA31" s="338"/>
      <c r="AB31" s="338"/>
      <c r="AC31" s="338"/>
      <c r="AD31" s="338"/>
      <c r="AE31" s="338"/>
      <c r="AF31" s="338"/>
      <c r="AG31" s="339"/>
      <c r="AH31" s="339"/>
      <c r="AI31" s="337"/>
      <c r="AJ31" s="338"/>
      <c r="AK31" s="338"/>
      <c r="AL31" s="338"/>
      <c r="AM31" s="338"/>
      <c r="AN31" s="338"/>
      <c r="AO31" s="338"/>
      <c r="AP31" s="338"/>
      <c r="AQ31" s="338"/>
      <c r="AR31" s="338"/>
      <c r="AS31" s="338"/>
      <c r="AT31" s="338"/>
      <c r="AU31" s="338"/>
      <c r="AV31" s="338"/>
      <c r="AW31" s="338"/>
      <c r="AX31" s="338"/>
      <c r="AY31" s="338"/>
      <c r="AZ31" s="338"/>
      <c r="BA31" s="338"/>
      <c r="BB31" s="338"/>
      <c r="BC31" s="338"/>
      <c r="BD31" s="338"/>
      <c r="BE31" s="338"/>
      <c r="BF31" s="338"/>
      <c r="BG31" s="338"/>
      <c r="BH31" s="338"/>
      <c r="BI31" s="338"/>
      <c r="BJ31" s="338"/>
      <c r="BK31" s="338"/>
      <c r="BL31" s="338"/>
      <c r="BM31" s="339"/>
      <c r="BN31" s="337"/>
      <c r="BO31" s="338"/>
      <c r="BP31" s="338"/>
      <c r="BQ31" s="338"/>
      <c r="BR31" s="338"/>
      <c r="BS31" s="338"/>
      <c r="BT31" s="338"/>
      <c r="BU31" s="338"/>
      <c r="BV31" s="338"/>
      <c r="BW31" s="338"/>
      <c r="BX31" s="338"/>
      <c r="BY31" s="338"/>
      <c r="BZ31" s="338"/>
      <c r="CA31" s="338"/>
      <c r="CB31" s="338"/>
      <c r="CC31" s="338"/>
      <c r="CD31" s="338"/>
      <c r="CE31" s="338"/>
      <c r="CF31" s="338"/>
      <c r="CG31" s="338"/>
      <c r="CH31" s="338"/>
      <c r="CI31" s="338"/>
      <c r="CJ31" s="338"/>
      <c r="CK31" s="338"/>
      <c r="CL31" s="338"/>
      <c r="CM31" s="338"/>
      <c r="CN31" s="338"/>
      <c r="CO31" s="338"/>
      <c r="CP31" s="338"/>
      <c r="CQ31" s="339"/>
      <c r="CR31" s="340"/>
      <c r="CS31" s="341"/>
      <c r="CT31" s="338"/>
      <c r="CU31" s="338"/>
      <c r="CV31" s="338"/>
      <c r="CW31" s="338"/>
      <c r="CX31" s="338"/>
      <c r="CY31" s="338"/>
      <c r="CZ31" s="338"/>
      <c r="DA31" s="338"/>
      <c r="DB31" s="338"/>
      <c r="DC31" s="338"/>
      <c r="DD31" s="338"/>
      <c r="DE31" s="338"/>
      <c r="DF31" s="338"/>
      <c r="DG31" s="338"/>
      <c r="DH31" s="338"/>
      <c r="DI31" s="338"/>
      <c r="DJ31" s="338"/>
      <c r="DK31" s="338"/>
      <c r="DL31" s="338"/>
      <c r="DM31" s="338"/>
      <c r="DN31" s="338"/>
      <c r="DO31" s="338"/>
      <c r="DP31" s="338"/>
      <c r="DQ31" s="338"/>
      <c r="DR31" s="338"/>
      <c r="DS31" s="338"/>
      <c r="DT31" s="338"/>
      <c r="DU31" s="339"/>
      <c r="DV31" s="391"/>
      <c r="DW31" s="340"/>
      <c r="EE31" s="12"/>
      <c r="EF31" s="13"/>
      <c r="EG31" s="13"/>
      <c r="EH31" s="32" t="str">
        <f>IFERROR(VLOOKUP(($EF31&amp;"・"&amp;EH$8&amp;"・"&amp;EH$7&amp;"・"&amp;$EG31),'(参考)本年作業予定'!$X$4:$AI$525,8,FALSE),"")</f>
        <v/>
      </c>
      <c r="EI31" s="32" t="str">
        <f>IFERROR(VLOOKUP(($EF31&amp;"・"&amp;EH$8&amp;"・"&amp;EH$7&amp;"・"&amp;$EG31),'(参考)本年作業予定'!$X$4:$AI$525,10,FALSE),"")</f>
        <v/>
      </c>
      <c r="EJ31" s="32" t="str">
        <f>IFERROR(VLOOKUP(($EF31&amp;"・"&amp;EJ$8&amp;"・"&amp;EJ$7&amp;"・"&amp;$EG31),'(参考)本年作業予定'!$X$4:$AI$525,8,FALSE),"")</f>
        <v/>
      </c>
      <c r="EK31" s="32" t="str">
        <f>IFERROR(VLOOKUP(($EF31&amp;"・"&amp;EJ$8&amp;"・"&amp;EJ$7&amp;"・"&amp;$EG31),'(参考)本年作業予定'!$X$4:$AI$525,10,FALSE),"")</f>
        <v/>
      </c>
      <c r="EL31" s="32" t="str">
        <f>IFERROR(VLOOKUP(($EF31&amp;"・"&amp;EL$8&amp;"・"&amp;EL$7&amp;"・"&amp;$EG31),'(参考)本年作業予定'!$X$4:$AI$525,8,FALSE),"")</f>
        <v/>
      </c>
      <c r="EM31" s="32" t="str">
        <f>IFERROR(VLOOKUP(($EF31&amp;"・"&amp;EL$8&amp;"・"&amp;EL$7&amp;"・"&amp;$EG31),'(参考)本年作業予定'!$X$4:$AI$525,10,FALSE),"")</f>
        <v/>
      </c>
      <c r="EN31" s="32" t="str">
        <f>IFERROR(VLOOKUP(($EF31&amp;"・"&amp;EN$8&amp;"・"&amp;EN$7&amp;"・"&amp;$EG31),'(参考)本年作業予定'!$X$4:$AI$525,8,FALSE),"")</f>
        <v/>
      </c>
      <c r="EO31" s="32" t="str">
        <f>IFERROR(VLOOKUP(($EF31&amp;"・"&amp;EN$8&amp;"・"&amp;EN$7&amp;"・"&amp;$EG31),'(参考)本年作業予定'!$X$4:$AI$525,10,FALSE),"")</f>
        <v/>
      </c>
      <c r="EP31" s="32" t="str">
        <f>IFERROR(VLOOKUP(($EF31&amp;"・"&amp;EP$8&amp;"・"&amp;EP$7&amp;"・"&amp;$EG31),'(参考)本年作業予定'!$X$4:$AI$525,8,FALSE),"")</f>
        <v/>
      </c>
      <c r="EQ31" s="32" t="str">
        <f>IFERROR(VLOOKUP(($EF31&amp;"・"&amp;EP$8&amp;"・"&amp;EP$7&amp;"・"&amp;$EG31),'(参考)本年作業予定'!$X$4:$AI$525,10,FALSE),"")</f>
        <v/>
      </c>
      <c r="ER31" s="32" t="str">
        <f>IFERROR(VLOOKUP(($EF31&amp;"・"&amp;ER$8&amp;"・"&amp;ER$7&amp;"・"&amp;$EG31),'(参考)本年作業予定'!$X$4:$AI$525,8,FALSE),"")</f>
        <v/>
      </c>
      <c r="ES31" s="32" t="str">
        <f>IFERROR(VLOOKUP(($EF31&amp;"・"&amp;ER$8&amp;"・"&amp;ER$7&amp;"・"&amp;$EG31),'(参考)本年作業予定'!$X$4:$AI$525,10,FALSE),"")</f>
        <v/>
      </c>
      <c r="ET31" s="32" t="str">
        <f>IFERROR(VLOOKUP(($EF31&amp;"・"&amp;ET$8&amp;"・"&amp;ET$7&amp;"・"&amp;$EG31),'(参考)本年作業予定'!$X$4:$AI$525,8,FALSE),"")</f>
        <v/>
      </c>
      <c r="EU31" s="32" t="str">
        <f>IFERROR(VLOOKUP(($EF31&amp;"・"&amp;ET$8&amp;"・"&amp;ET$7&amp;"・"&amp;$EG31),'(参考)本年作業予定'!$X$4:$AI$525,10,FALSE),"")</f>
        <v/>
      </c>
      <c r="EV31" s="32" t="str">
        <f>IFERROR(VLOOKUP(($EF31&amp;"・"&amp;EV$8&amp;"・"&amp;EV$7&amp;"・"&amp;$EG31),'(参考)本年作業予定'!$X$4:$AI$525,8,FALSE),"")</f>
        <v/>
      </c>
      <c r="EW31" s="32" t="str">
        <f>IFERROR(VLOOKUP(($EF31&amp;"・"&amp;EV$8&amp;"・"&amp;EV$7&amp;"・"&amp;$EG31),'(参考)本年作業予定'!$X$4:$AI$525,10,FALSE),"")</f>
        <v/>
      </c>
      <c r="EX31" s="32" t="str">
        <f>IFERROR(VLOOKUP(($EF31&amp;"・"&amp;EX$8&amp;"・"&amp;EX$7&amp;"・"&amp;$EG31),'(参考)本年作業予定'!$X$4:$AI$525,8,FALSE),"")</f>
        <v/>
      </c>
      <c r="EY31" s="32" t="str">
        <f>IFERROR(VLOOKUP(($EF31&amp;"・"&amp;EX$8&amp;"・"&amp;EX$7&amp;"・"&amp;$EG31),'(参考)本年作業予定'!$X$4:$AI$525,10,FALSE),"")</f>
        <v/>
      </c>
      <c r="EZ31" s="32" t="str">
        <f>IFERROR(VLOOKUP(($EF31&amp;"・"&amp;EZ$8&amp;"・"&amp;EZ$7&amp;"・"&amp;$EG31),'(参考)本年作業予定'!$X$4:$AI$525,8,FALSE),"")</f>
        <v/>
      </c>
      <c r="FA31" s="32" t="str">
        <f>IFERROR(VLOOKUP(($EF31&amp;"・"&amp;EZ$8&amp;"・"&amp;EZ$7&amp;"・"&amp;$EG31),'(参考)本年作業予定'!$X$4:$AI$525,10,FALSE),"")</f>
        <v/>
      </c>
      <c r="FB31" s="32" t="str">
        <f>IFERROR(VLOOKUP(($EF31&amp;"・"&amp;FB$8&amp;"・"&amp;FB$7&amp;"・"&amp;$EG31),'(参考)本年作業予定'!$X$4:$AI$525,8,FALSE),"")</f>
        <v/>
      </c>
      <c r="FC31" s="32" t="str">
        <f>IFERROR(VLOOKUP(($EF31&amp;"・"&amp;FB$8&amp;"・"&amp;FB$7&amp;"・"&amp;$EG31),'(参考)本年作業予定'!$X$4:$AI$525,10,FALSE),"")</f>
        <v/>
      </c>
      <c r="FD31" s="32" t="str">
        <f>IFERROR(VLOOKUP(($EF31&amp;"・"&amp;FD$8&amp;"・"&amp;FD$7&amp;"・"&amp;$EG31),'(参考)本年作業予定'!$X$4:$AI$525,8,FALSE),"")</f>
        <v/>
      </c>
      <c r="FE31" s="32" t="str">
        <f>IFERROR(VLOOKUP(($EF31&amp;"・"&amp;FD$8&amp;"・"&amp;FD$7&amp;"・"&amp;$EG31),'(参考)本年作業予定'!$X$4:$AI$525,10,FALSE),"")</f>
        <v/>
      </c>
      <c r="FG31" s="32" t="str">
        <f>IFERROR(VLOOKUP(($EF31&amp;"・"&amp;FG$8&amp;"・"&amp;FG$7&amp;"・"&amp;$EG31),'(参考)本年作業予定'!$X$4:$AI$198,4,FALSE),"")</f>
        <v/>
      </c>
      <c r="FH31" s="32" t="str">
        <f>IFERROR(VLOOKUP(($EF31&amp;"・"&amp;FH$8&amp;"・"&amp;FH$7&amp;"・"&amp;$EG31),'(参考)本年作業予定'!$X$4:$AI$198,4,FALSE),"")</f>
        <v/>
      </c>
      <c r="FI31" s="32" t="str">
        <f>IFERROR(VLOOKUP(($EF31&amp;"・"&amp;FI$8&amp;"・"&amp;FI$7&amp;"・"&amp;$EG31),'(参考)本年作業予定'!$X$4:$AI$198,4,FALSE),"")</f>
        <v/>
      </c>
      <c r="FJ31" s="32" t="str">
        <f>IFERROR(VLOOKUP(($EF31&amp;"・"&amp;FJ$8&amp;"・"&amp;FJ$7&amp;"・"&amp;$EG31),'(参考)本年作業予定'!$X$4:$AI$198,4,FALSE),"")</f>
        <v/>
      </c>
      <c r="FK31" s="32" t="str">
        <f>IFERROR(VLOOKUP(($EF31&amp;"・"&amp;FK$8&amp;"・"&amp;FK$7&amp;"・"&amp;$EG31),'(参考)本年作業予定'!$X$4:$AI$198,4,FALSE),"")</f>
        <v/>
      </c>
      <c r="FL31" s="32" t="str">
        <f>IFERROR(VLOOKUP(($EF31&amp;"・"&amp;FL$8&amp;"・"&amp;FL$7&amp;"・"&amp;$EG31),'(参考)本年作業予定'!$X$4:$AI$198,4,FALSE),"")</f>
        <v/>
      </c>
      <c r="FN31" s="33" t="str">
        <f t="shared" si="151"/>
        <v/>
      </c>
      <c r="FO31" s="96" t="str">
        <f>IFERROR(VLOOKUP(($EF31&amp;"・"&amp;FN$8&amp;"・"&amp;FN$7&amp;"・"&amp;$EG31),'(参考)本年作業予定'!$X$4:$AI$525,12,FALSE),"")</f>
        <v/>
      </c>
      <c r="FP31" s="33" t="str">
        <f t="shared" si="152"/>
        <v/>
      </c>
      <c r="FQ31" s="96" t="str">
        <f>IFERROR(VLOOKUP(($EF31&amp;"・"&amp;FP$8&amp;"・"&amp;FP$7&amp;"・"&amp;$EG31),'(参考)本年作業予定'!$X$4:$AI$525,12,FALSE),"")</f>
        <v/>
      </c>
      <c r="FR31" s="33" t="str">
        <f t="shared" si="153"/>
        <v/>
      </c>
      <c r="FS31" s="96" t="str">
        <f>IFERROR(VLOOKUP(($EF31&amp;"・"&amp;FR$8&amp;"・"&amp;FR$7&amp;"・"&amp;$EG31),'(参考)本年作業予定'!$X$4:$AI$525,12,FALSE),"")</f>
        <v/>
      </c>
      <c r="FT31" s="33" t="str">
        <f t="shared" si="154"/>
        <v/>
      </c>
      <c r="FU31" s="96" t="str">
        <f>IFERROR(VLOOKUP(($EF31&amp;"・"&amp;FT$8&amp;"・"&amp;FT$7&amp;"・"&amp;$EG31),'(参考)本年作業予定'!$X$4:$AI$525,12,FALSE),"")</f>
        <v/>
      </c>
      <c r="FV31" s="33" t="str">
        <f t="shared" si="155"/>
        <v/>
      </c>
      <c r="FW31" s="96" t="str">
        <f>IFERROR(VLOOKUP(($EF31&amp;"・"&amp;FV$8&amp;"・"&amp;FV$7&amp;"・"&amp;$EG31),'(参考)本年作業予定'!$X$4:$AI$525,12,FALSE),"")</f>
        <v/>
      </c>
      <c r="FX31" s="33" t="str">
        <f t="shared" si="156"/>
        <v/>
      </c>
      <c r="FY31" s="96" t="str">
        <f>IFERROR(VLOOKUP(($EF31&amp;"・"&amp;FX$8&amp;"・"&amp;FX$7&amp;"・"&amp;$EG31),'(参考)本年作業予定'!$X$4:$AI$525,12,FALSE),"")</f>
        <v/>
      </c>
      <c r="FZ31" s="33" t="str">
        <f t="shared" si="157"/>
        <v/>
      </c>
      <c r="GA31" s="96" t="str">
        <f>IFERROR(VLOOKUP(($EF31&amp;"・"&amp;FZ$8&amp;"・"&amp;FZ$7&amp;"・"&amp;$EG31),'(参考)本年作業予定'!$X$4:$AI$525,12,FALSE),"")</f>
        <v/>
      </c>
      <c r="GB31" s="33" t="str">
        <f t="shared" si="158"/>
        <v/>
      </c>
      <c r="GC31" s="96" t="str">
        <f>IFERROR(VLOOKUP(($EF31&amp;"・"&amp;GB$8&amp;"・"&amp;GB$7&amp;"・"&amp;$EG31),'(参考)本年作業予定'!$X$4:$AI$525,12,FALSE),"")</f>
        <v/>
      </c>
      <c r="GD31" s="33" t="str">
        <f t="shared" si="159"/>
        <v/>
      </c>
      <c r="GE31" s="96" t="str">
        <f>IFERROR(VLOOKUP(($EF31&amp;"・"&amp;GD$8&amp;"・"&amp;GD$7&amp;"・"&amp;$EG31),'(参考)本年作業予定'!$X$4:$AI$525,12,FALSE),"")</f>
        <v/>
      </c>
      <c r="GF31" s="33" t="str">
        <f t="shared" si="160"/>
        <v/>
      </c>
      <c r="GG31" s="96" t="str">
        <f>IFERROR(VLOOKUP(($EF31&amp;"・"&amp;GF$8&amp;"・"&amp;GF$7&amp;"・"&amp;$EG31),'(参考)本年作業予定'!$X$4:$AI$525,12,FALSE),"")</f>
        <v/>
      </c>
      <c r="GH31" s="33" t="str">
        <f t="shared" si="161"/>
        <v/>
      </c>
      <c r="GI31" s="96" t="str">
        <f>IFERROR(VLOOKUP(($EF31&amp;"・"&amp;GH$8&amp;"・"&amp;GH$7&amp;"・"&amp;$EG31),'(参考)本年作業予定'!$X$4:$AI$525,12,FALSE),"")</f>
        <v/>
      </c>
      <c r="GJ31" s="33" t="str">
        <f t="shared" si="162"/>
        <v/>
      </c>
      <c r="GK31" s="96" t="str">
        <f>IFERROR(VLOOKUP(($EF31&amp;"・"&amp;GJ$8&amp;"・"&amp;GJ$7&amp;"・"&amp;$EG31),'(参考)本年作業予定'!$X$4:$AI$525,12,FALSE),"")</f>
        <v/>
      </c>
      <c r="GM31" s="72" t="str">
        <f t="shared" si="133"/>
        <v/>
      </c>
      <c r="GN31" s="74">
        <f>IFERROR(VLOOKUP(($EF31&amp;"・"&amp;GM$8&amp;"・"&amp;GM$7&amp;"・"&amp;$EG31),'(参考)本年作業予定'!$X$4:$AI$525,11,FALSE)/100,0)</f>
        <v>0</v>
      </c>
      <c r="GO31" s="72" t="str">
        <f t="shared" si="134"/>
        <v/>
      </c>
      <c r="GP31" s="74">
        <f>IFERROR(VLOOKUP(($EF31&amp;"・"&amp;GO$8&amp;"・"&amp;GO$7&amp;"・"&amp;$EG31),'(参考)本年作業予定'!$X$4:$AI$525,11,FALSE)/100,0)</f>
        <v>0</v>
      </c>
      <c r="GQ31" s="72" t="str">
        <f t="shared" si="135"/>
        <v/>
      </c>
      <c r="GR31" s="74">
        <f>IFERROR(VLOOKUP(($EF31&amp;"・"&amp;GQ$8&amp;"・"&amp;GQ$7&amp;"・"&amp;$EG31),'(参考)本年作業予定'!$X$4:$AI$525,11,FALSE)/100,0)</f>
        <v>0</v>
      </c>
      <c r="GS31" s="72" t="str">
        <f t="shared" si="136"/>
        <v/>
      </c>
      <c r="GT31" s="74">
        <f>IFERROR(VLOOKUP(($EF31&amp;"・"&amp;GS$8&amp;"・"&amp;GS$7&amp;"・"&amp;$EG31),'(参考)本年作業予定'!$X$4:$AI$525,11,FALSE)/100,0)</f>
        <v>0</v>
      </c>
      <c r="GU31" s="72" t="str">
        <f t="shared" si="137"/>
        <v/>
      </c>
      <c r="GV31" s="74">
        <f>IFERROR(VLOOKUP(($EF31&amp;"・"&amp;GU$8&amp;"・"&amp;GU$7&amp;"・"&amp;$EG31),'(参考)本年作業予定'!$X$4:$AI$525,11,FALSE)/100,0)</f>
        <v>0</v>
      </c>
      <c r="GW31" s="72" t="str">
        <f t="shared" si="138"/>
        <v/>
      </c>
      <c r="GX31" s="74">
        <f>IFERROR(VLOOKUP(($EF31&amp;"・"&amp;GW$8&amp;"・"&amp;GW$7&amp;"・"&amp;$EG31),'(参考)本年作業予定'!$X$4:$AI$525,11,FALSE)/100,0)</f>
        <v>0</v>
      </c>
      <c r="GY31" s="72" t="str">
        <f t="shared" si="139"/>
        <v/>
      </c>
      <c r="GZ31" s="74">
        <f>IFERROR(VLOOKUP(($EF31&amp;"・"&amp;GY$8&amp;"・"&amp;GY$7&amp;"・"&amp;$EG31),'(参考)本年作業予定'!$X$4:$AI$525,11,FALSE)/100,0)</f>
        <v>0</v>
      </c>
      <c r="HA31" s="72" t="str">
        <f t="shared" si="140"/>
        <v/>
      </c>
      <c r="HB31" s="74">
        <f>IFERROR(VLOOKUP(($EF31&amp;"・"&amp;HA$8&amp;"・"&amp;HA$7&amp;"・"&amp;$EG31),'(参考)本年作業予定'!$X$4:$AI$525,11,FALSE)/100,0)</f>
        <v>0</v>
      </c>
      <c r="HC31" s="72" t="str">
        <f t="shared" si="141"/>
        <v/>
      </c>
      <c r="HD31" s="74">
        <f>IFERROR(VLOOKUP(($EF31&amp;"・"&amp;HC$8&amp;"・"&amp;HC$7&amp;"・"&amp;$EG31),'(参考)本年作業予定'!$X$4:$AI$525,11,FALSE)/100,0)</f>
        <v>0</v>
      </c>
      <c r="HE31" s="72" t="str">
        <f t="shared" si="142"/>
        <v/>
      </c>
      <c r="HF31" s="74">
        <f>IFERROR(VLOOKUP(($EF31&amp;"・"&amp;HE$8&amp;"・"&amp;HE$7&amp;"・"&amp;$EG31),'(参考)本年作業予定'!$X$4:$AI$525,11,FALSE)/100,0)</f>
        <v>0</v>
      </c>
      <c r="HG31" s="72" t="str">
        <f t="shared" si="143"/>
        <v/>
      </c>
      <c r="HH31" s="74">
        <f>IFERROR(VLOOKUP(($EF31&amp;"・"&amp;HG$8&amp;"・"&amp;HG$7&amp;"・"&amp;$EG31),'(参考)本年作業予定'!$X$4:$AI$525,11,FALSE)/100,0)</f>
        <v>0</v>
      </c>
      <c r="HI31" s="72" t="str">
        <f t="shared" si="144"/>
        <v/>
      </c>
      <c r="HJ31" s="74">
        <f>IFERROR(VLOOKUP(($EF31&amp;"・"&amp;HI$8&amp;"・"&amp;HI$7&amp;"・"&amp;$EG31),'(参考)本年作業予定'!$X$4:$AI$525,11,FALSE)/100,0)</f>
        <v>0</v>
      </c>
    </row>
    <row r="32" spans="1:218" ht="27.75" customHeight="1" x14ac:dyDescent="0.15">
      <c r="A32" s="544"/>
      <c r="B32" s="487"/>
      <c r="C32" s="325">
        <f>IF(②元データ!$C$20="","",②元データ!$C$20)</f>
        <v>10</v>
      </c>
      <c r="D32" s="342" t="str">
        <f t="shared" ref="D32:AI32" si="172">IF(D$5=$FG32,$FG$9,IF(D$5=$FH32,$FH$9,IF(D$5=$FI32,$FI$9,IF(D$5=$FJ32,$FJ$9,IF(D$5=$FK32,$FK$9,IF(D$5=$FL32,$FL$9,IF(D$5=$FN32,$FO32,IF(D$5=$FP32,$FQ32,IF(D$5=$FR32,$FS32,IF(D$5=$FT32,$FU32,IF(D$5=$FV32,$FW32,IF(D$5=$FX32,$FY32,IF(D$5=$FZ32,$GA32,IF(D$5=$GB32,$GC32,IF(D$5=$GD32,$GE32,IF(D$5=$GF32,$GG32,IF(D$5=$GH32,$GI32,IF(D$5=$GJ32,$GK32,""))))))))))))))))))</f>
        <v/>
      </c>
      <c r="E32" s="343" t="str">
        <f t="shared" si="172"/>
        <v/>
      </c>
      <c r="F32" s="343" t="str">
        <f t="shared" si="172"/>
        <v/>
      </c>
      <c r="G32" s="343" t="str">
        <f t="shared" si="172"/>
        <v/>
      </c>
      <c r="H32" s="343" t="str">
        <f t="shared" si="172"/>
        <v/>
      </c>
      <c r="I32" s="343" t="str">
        <f t="shared" si="172"/>
        <v/>
      </c>
      <c r="J32" s="343" t="str">
        <f t="shared" si="172"/>
        <v/>
      </c>
      <c r="K32" s="343" t="str">
        <f t="shared" si="172"/>
        <v/>
      </c>
      <c r="L32" s="343" t="str">
        <f t="shared" si="172"/>
        <v/>
      </c>
      <c r="M32" s="343" t="str">
        <f t="shared" si="172"/>
        <v/>
      </c>
      <c r="N32" s="343" t="str">
        <f t="shared" si="172"/>
        <v/>
      </c>
      <c r="O32" s="343" t="str">
        <f t="shared" si="172"/>
        <v/>
      </c>
      <c r="P32" s="343" t="str">
        <f t="shared" si="172"/>
        <v/>
      </c>
      <c r="Q32" s="343" t="str">
        <f t="shared" si="172"/>
        <v/>
      </c>
      <c r="R32" s="343" t="str">
        <f t="shared" si="172"/>
        <v/>
      </c>
      <c r="S32" s="343" t="str">
        <f t="shared" si="172"/>
        <v/>
      </c>
      <c r="T32" s="343" t="str">
        <f t="shared" si="172"/>
        <v/>
      </c>
      <c r="U32" s="343" t="str">
        <f t="shared" si="172"/>
        <v/>
      </c>
      <c r="V32" s="343" t="str">
        <f t="shared" si="172"/>
        <v/>
      </c>
      <c r="W32" s="343" t="str">
        <f t="shared" si="172"/>
        <v/>
      </c>
      <c r="X32" s="343" t="str">
        <f t="shared" si="172"/>
        <v/>
      </c>
      <c r="Y32" s="343" t="str">
        <f t="shared" si="172"/>
        <v/>
      </c>
      <c r="Z32" s="343" t="str">
        <f t="shared" si="172"/>
        <v/>
      </c>
      <c r="AA32" s="343" t="str">
        <f t="shared" si="172"/>
        <v/>
      </c>
      <c r="AB32" s="343" t="str">
        <f t="shared" si="172"/>
        <v/>
      </c>
      <c r="AC32" s="343" t="str">
        <f t="shared" si="172"/>
        <v/>
      </c>
      <c r="AD32" s="343" t="str">
        <f t="shared" si="172"/>
        <v/>
      </c>
      <c r="AE32" s="343" t="str">
        <f t="shared" si="172"/>
        <v/>
      </c>
      <c r="AF32" s="343" t="str">
        <f t="shared" si="172"/>
        <v/>
      </c>
      <c r="AG32" s="343" t="str">
        <f t="shared" si="172"/>
        <v/>
      </c>
      <c r="AH32" s="343" t="str">
        <f t="shared" si="172"/>
        <v/>
      </c>
      <c r="AI32" s="342" t="str">
        <f t="shared" si="172"/>
        <v/>
      </c>
      <c r="AJ32" s="343" t="str">
        <f t="shared" ref="AJ32:BQ32" si="173">IF(AJ$5=$FG32,$FG$9,IF(AJ$5=$FH32,$FH$9,IF(AJ$5=$FI32,$FI$9,IF(AJ$5=$FJ32,$FJ$9,IF(AJ$5=$FK32,$FK$9,IF(AJ$5=$FL32,$FL$9,IF(AJ$5=$FN32,$FO32,IF(AJ$5=$FP32,$FQ32,IF(AJ$5=$FR32,$FS32,IF(AJ$5=$FT32,$FU32,IF(AJ$5=$FV32,$FW32,IF(AJ$5=$FX32,$FY32,IF(AJ$5=$FZ32,$GA32,IF(AJ$5=$GB32,$GC32,IF(AJ$5=$GD32,$GE32,IF(AJ$5=$GF32,$GG32,IF(AJ$5=$GH32,$GI32,IF(AJ$5=$GJ32,$GK32,""))))))))))))))))))</f>
        <v/>
      </c>
      <c r="AK32" s="343" t="str">
        <f t="shared" si="173"/>
        <v/>
      </c>
      <c r="AL32" s="343" t="str">
        <f t="shared" si="173"/>
        <v/>
      </c>
      <c r="AM32" s="343" t="str">
        <f t="shared" si="173"/>
        <v/>
      </c>
      <c r="AN32" s="343" t="str">
        <f t="shared" si="173"/>
        <v/>
      </c>
      <c r="AO32" s="343" t="str">
        <f t="shared" si="173"/>
        <v/>
      </c>
      <c r="AP32" s="343" t="str">
        <f t="shared" si="173"/>
        <v/>
      </c>
      <c r="AQ32" s="343" t="str">
        <f t="shared" si="173"/>
        <v/>
      </c>
      <c r="AR32" s="343" t="str">
        <f t="shared" si="173"/>
        <v/>
      </c>
      <c r="AS32" s="343" t="str">
        <f t="shared" si="173"/>
        <v/>
      </c>
      <c r="AT32" s="343" t="str">
        <f t="shared" si="173"/>
        <v/>
      </c>
      <c r="AU32" s="343" t="str">
        <f t="shared" si="173"/>
        <v/>
      </c>
      <c r="AV32" s="343" t="str">
        <f t="shared" si="173"/>
        <v/>
      </c>
      <c r="AW32" s="343" t="str">
        <f t="shared" si="173"/>
        <v/>
      </c>
      <c r="AX32" s="343" t="str">
        <f t="shared" si="173"/>
        <v/>
      </c>
      <c r="AY32" s="343" t="str">
        <f t="shared" si="173"/>
        <v/>
      </c>
      <c r="AZ32" s="343" t="str">
        <f t="shared" si="173"/>
        <v/>
      </c>
      <c r="BA32" s="343" t="str">
        <f t="shared" si="173"/>
        <v/>
      </c>
      <c r="BB32" s="343" t="str">
        <f t="shared" si="173"/>
        <v/>
      </c>
      <c r="BC32" s="343" t="str">
        <f t="shared" si="173"/>
        <v/>
      </c>
      <c r="BD32" s="343" t="str">
        <f t="shared" si="173"/>
        <v/>
      </c>
      <c r="BE32" s="343" t="str">
        <f t="shared" si="173"/>
        <v/>
      </c>
      <c r="BF32" s="343" t="str">
        <f t="shared" si="173"/>
        <v/>
      </c>
      <c r="BG32" s="343" t="str">
        <f t="shared" si="173"/>
        <v/>
      </c>
      <c r="BH32" s="343" t="str">
        <f t="shared" si="173"/>
        <v/>
      </c>
      <c r="BI32" s="343" t="str">
        <f t="shared" si="173"/>
        <v/>
      </c>
      <c r="BJ32" s="343" t="str">
        <f t="shared" si="173"/>
        <v/>
      </c>
      <c r="BK32" s="343" t="str">
        <f t="shared" si="173"/>
        <v/>
      </c>
      <c r="BL32" s="343" t="str">
        <f t="shared" si="173"/>
        <v/>
      </c>
      <c r="BM32" s="344" t="str">
        <f t="shared" si="173"/>
        <v/>
      </c>
      <c r="BN32" s="342" t="str">
        <f t="shared" si="173"/>
        <v/>
      </c>
      <c r="BO32" s="343" t="str">
        <f t="shared" si="173"/>
        <v/>
      </c>
      <c r="BP32" s="343" t="str">
        <f t="shared" si="173"/>
        <v/>
      </c>
      <c r="BQ32" s="343" t="str">
        <f t="shared" si="173"/>
        <v/>
      </c>
      <c r="BR32" s="343" t="str">
        <f t="shared" ref="BR32:DW32" si="174">IF(BR$5=$FG32,$FG$9,IF(BR$5=$FH32,$FH$9,IF(BR$5=$FI32,$FI$9,IF(BR$5=$FJ32,$FJ$9,IF(BR$5=$FK32,$FK$9,IF(BR$5=$FL32,$FL$9,IF(BR$5=$FN32,$FO32,IF(BR$5=$FP32,$FQ32,IF(BR$5=$FR32,$FS32,IF(BR$5=$FT32,$FU32,IF(BR$5=$FV32,$FW32,IF(BR$5=$FX32,$FY32,IF(BR$5=$FZ32,$GA32,IF(BR$5=$GB32,$GC32,IF(BR$5=$GD32,$GE32,IF(BR$5=$GF32,$GG32,IF(BR$5=$GH32,$GI32,IF(BR$5=$GJ32,$GK32,""))))))))))))))))))</f>
        <v/>
      </c>
      <c r="BS32" s="343" t="str">
        <f t="shared" si="174"/>
        <v/>
      </c>
      <c r="BT32" s="343" t="str">
        <f t="shared" si="174"/>
        <v/>
      </c>
      <c r="BU32" s="343" t="str">
        <f t="shared" si="174"/>
        <v/>
      </c>
      <c r="BV32" s="343" t="str">
        <f t="shared" si="174"/>
        <v/>
      </c>
      <c r="BW32" s="343" t="str">
        <f t="shared" si="174"/>
        <v/>
      </c>
      <c r="BX32" s="343" t="str">
        <f t="shared" si="174"/>
        <v/>
      </c>
      <c r="BY32" s="343" t="str">
        <f t="shared" si="174"/>
        <v/>
      </c>
      <c r="BZ32" s="343" t="str">
        <f t="shared" si="174"/>
        <v/>
      </c>
      <c r="CA32" s="343" t="str">
        <f t="shared" si="174"/>
        <v/>
      </c>
      <c r="CB32" s="343" t="str">
        <f t="shared" si="174"/>
        <v/>
      </c>
      <c r="CC32" s="343" t="str">
        <f t="shared" si="174"/>
        <v/>
      </c>
      <c r="CD32" s="343" t="str">
        <f t="shared" si="174"/>
        <v/>
      </c>
      <c r="CE32" s="343" t="str">
        <f t="shared" si="174"/>
        <v/>
      </c>
      <c r="CF32" s="343" t="str">
        <f t="shared" si="174"/>
        <v/>
      </c>
      <c r="CG32" s="343" t="str">
        <f t="shared" si="174"/>
        <v/>
      </c>
      <c r="CH32" s="343" t="str">
        <f t="shared" si="174"/>
        <v/>
      </c>
      <c r="CI32" s="343" t="str">
        <f t="shared" si="174"/>
        <v/>
      </c>
      <c r="CJ32" s="343" t="str">
        <f t="shared" si="174"/>
        <v/>
      </c>
      <c r="CK32" s="343" t="str">
        <f t="shared" si="174"/>
        <v/>
      </c>
      <c r="CL32" s="343" t="str">
        <f t="shared" si="174"/>
        <v/>
      </c>
      <c r="CM32" s="343" t="str">
        <f t="shared" si="174"/>
        <v/>
      </c>
      <c r="CN32" s="343" t="str">
        <f t="shared" si="174"/>
        <v/>
      </c>
      <c r="CO32" s="343" t="str">
        <f t="shared" si="174"/>
        <v/>
      </c>
      <c r="CP32" s="343" t="str">
        <f t="shared" si="174"/>
        <v/>
      </c>
      <c r="CQ32" s="345" t="str">
        <f t="shared" si="174"/>
        <v/>
      </c>
      <c r="CR32" s="346" t="str">
        <f t="shared" si="174"/>
        <v/>
      </c>
      <c r="CS32" s="347" t="str">
        <f t="shared" si="174"/>
        <v/>
      </c>
      <c r="CT32" s="343" t="str">
        <f t="shared" si="174"/>
        <v/>
      </c>
      <c r="CU32" s="343" t="str">
        <f t="shared" si="174"/>
        <v/>
      </c>
      <c r="CV32" s="343" t="str">
        <f t="shared" si="174"/>
        <v/>
      </c>
      <c r="CW32" s="343" t="str">
        <f t="shared" si="174"/>
        <v/>
      </c>
      <c r="CX32" s="343" t="str">
        <f t="shared" si="174"/>
        <v>●</v>
      </c>
      <c r="CY32" s="343" t="str">
        <f t="shared" si="174"/>
        <v/>
      </c>
      <c r="CZ32" s="343" t="str">
        <f t="shared" si="174"/>
        <v/>
      </c>
      <c r="DA32" s="343" t="str">
        <f t="shared" si="174"/>
        <v/>
      </c>
      <c r="DB32" s="343">
        <f t="shared" si="174"/>
        <v>8</v>
      </c>
      <c r="DC32" s="343" t="str">
        <f t="shared" si="174"/>
        <v/>
      </c>
      <c r="DD32" s="343" t="str">
        <f t="shared" si="174"/>
        <v/>
      </c>
      <c r="DE32" s="343" t="str">
        <f t="shared" si="174"/>
        <v/>
      </c>
      <c r="DF32" s="343" t="str">
        <f t="shared" si="174"/>
        <v/>
      </c>
      <c r="DG32" s="343" t="str">
        <f t="shared" si="174"/>
        <v/>
      </c>
      <c r="DH32" s="343" t="str">
        <f t="shared" si="174"/>
        <v/>
      </c>
      <c r="DI32" s="343" t="str">
        <f t="shared" si="174"/>
        <v/>
      </c>
      <c r="DJ32" s="343">
        <f t="shared" si="174"/>
        <v>4.5</v>
      </c>
      <c r="DK32" s="343" t="str">
        <f t="shared" si="174"/>
        <v/>
      </c>
      <c r="DL32" s="343">
        <f t="shared" si="174"/>
        <v>4</v>
      </c>
      <c r="DM32" s="343" t="str">
        <f t="shared" si="174"/>
        <v/>
      </c>
      <c r="DN32" s="343" t="str">
        <f t="shared" si="174"/>
        <v/>
      </c>
      <c r="DO32" s="343" t="str">
        <f t="shared" si="174"/>
        <v/>
      </c>
      <c r="DP32" s="343" t="str">
        <f t="shared" si="174"/>
        <v/>
      </c>
      <c r="DQ32" s="343" t="str">
        <f t="shared" si="174"/>
        <v/>
      </c>
      <c r="DR32" s="343" t="str">
        <f t="shared" si="174"/>
        <v/>
      </c>
      <c r="DS32" s="343">
        <f t="shared" si="174"/>
        <v>1</v>
      </c>
      <c r="DT32" s="343" t="str">
        <f t="shared" si="174"/>
        <v/>
      </c>
      <c r="DU32" s="345" t="str">
        <f t="shared" si="174"/>
        <v/>
      </c>
      <c r="DV32" s="392" t="str">
        <f t="shared" si="174"/>
        <v/>
      </c>
      <c r="DW32" s="346" t="str">
        <f t="shared" si="174"/>
        <v/>
      </c>
      <c r="EE32" s="12">
        <v>6</v>
      </c>
      <c r="EF32" s="13" t="str">
        <f>IF(②元データ!$B$20="","",②元データ!$B$20)</f>
        <v>キャベツ・石井中生</v>
      </c>
      <c r="EG32" s="13" t="str">
        <f>②元データ!$G$7</f>
        <v>露地野菜Ａ</v>
      </c>
      <c r="EH32" s="32">
        <f>IFERROR(VLOOKUP(($EF32&amp;"・"&amp;EH$8&amp;"・"&amp;EH$7&amp;"・"&amp;$EG32),'(参考)本年作業予定'!$X$4:$AI$525,8,FALSE),"")</f>
        <v>45606</v>
      </c>
      <c r="EI32" s="32">
        <f>IFERROR(VLOOKUP(($EF32&amp;"・"&amp;EH$8&amp;"・"&amp;EH$7&amp;"・"&amp;$EG32),'(参考)本年作業予定'!$X$4:$AI$525,10,FALSE),"")</f>
        <v>45607</v>
      </c>
      <c r="EJ32" s="32">
        <f>IFERROR(VLOOKUP(($EF32&amp;"・"&amp;EJ$8&amp;"・"&amp;EJ$7&amp;"・"&amp;$EG32),'(参考)本年作業予定'!$X$4:$AI$525,8,FALSE),"")</f>
        <v>45614</v>
      </c>
      <c r="EK32" s="32">
        <f>IFERROR(VLOOKUP(($EF32&amp;"・"&amp;EJ$8&amp;"・"&amp;EJ$7&amp;"・"&amp;$EG32),'(参考)本年作業予定'!$X$4:$AI$525,10,FALSE),"")</f>
        <v>45615</v>
      </c>
      <c r="EL32" s="32">
        <f>IFERROR(VLOOKUP(($EF32&amp;"・"&amp;EL$8&amp;"・"&amp;EL$7&amp;"・"&amp;$EG32),'(参考)本年作業予定'!$X$4:$AI$525,8,FALSE),"")</f>
        <v>45616</v>
      </c>
      <c r="EM32" s="32">
        <f>IFERROR(VLOOKUP(($EF32&amp;"・"&amp;EL$8&amp;"・"&amp;EL$7&amp;"・"&amp;$EG32),'(参考)本年作業予定'!$X$4:$AI$525,10,FALSE),"")</f>
        <v>45616</v>
      </c>
      <c r="EN32" s="32">
        <f>IFERROR(VLOOKUP(($EF32&amp;"・"&amp;EN$8&amp;"・"&amp;EN$7&amp;"・"&amp;$EG32),'(参考)本年作業予定'!$X$4:$AI$525,8,FALSE),"")</f>
        <v>45623</v>
      </c>
      <c r="EO32" s="32">
        <f>IFERROR(VLOOKUP(($EF32&amp;"・"&amp;EN$8&amp;"・"&amp;EN$7&amp;"・"&amp;$EG32),'(参考)本年作業予定'!$X$4:$AI$525,10,FALSE),"")</f>
        <v>45623</v>
      </c>
      <c r="EP32" s="32">
        <f>IFERROR(VLOOKUP(($EF32&amp;"・"&amp;EP$8&amp;"・"&amp;EP$7&amp;"・"&amp;$EG32),'(参考)本年作業予定'!$X$4:$AI$525,8,FALSE),"")</f>
        <v>45630</v>
      </c>
      <c r="EQ32" s="32">
        <f>IFERROR(VLOOKUP(($EF32&amp;"・"&amp;EP$8&amp;"・"&amp;EP$7&amp;"・"&amp;$EG32),'(参考)本年作業予定'!$X$4:$AI$525,10,FALSE),"")</f>
        <v>45630</v>
      </c>
      <c r="ER32" s="32">
        <f>IFERROR(VLOOKUP(($EF32&amp;"・"&amp;ER$8&amp;"・"&amp;ER$7&amp;"・"&amp;$EG32),'(参考)本年作業予定'!$X$4:$AI$525,8,FALSE),"")</f>
        <v>45642</v>
      </c>
      <c r="ES32" s="32">
        <f>IFERROR(VLOOKUP(($EF32&amp;"・"&amp;ER$8&amp;"・"&amp;ER$7&amp;"・"&amp;$EG32),'(参考)本年作業予定'!$X$4:$AI$525,10,FALSE),"")</f>
        <v>45642</v>
      </c>
      <c r="ET32" s="32" t="str">
        <f>IFERROR(VLOOKUP(($EF32&amp;"・"&amp;ET$8&amp;"・"&amp;ET$7&amp;"・"&amp;$EG32),'(参考)本年作業予定'!$X$4:$AI$525,8,FALSE),"")</f>
        <v/>
      </c>
      <c r="EU32" s="32" t="str">
        <f>IFERROR(VLOOKUP(($EF32&amp;"・"&amp;ET$8&amp;"・"&amp;ET$7&amp;"・"&amp;$EG32),'(参考)本年作業予定'!$X$4:$AI$525,10,FALSE),"")</f>
        <v/>
      </c>
      <c r="EV32" s="32">
        <f>IFERROR(VLOOKUP(($EF32&amp;"・"&amp;EV$8&amp;"・"&amp;EV$7&amp;"・"&amp;$EG32),'(参考)本年作業予定'!$X$4:$AI$525,8,FALSE),"")</f>
        <v>45641</v>
      </c>
      <c r="EW32" s="32">
        <f>IFERROR(VLOOKUP(($EF32&amp;"・"&amp;EV$8&amp;"・"&amp;EV$7&amp;"・"&amp;$EG32),'(参考)本年作業予定'!$X$4:$AI$525,10,FALSE),"")</f>
        <v>45641</v>
      </c>
      <c r="EX32" s="32">
        <f>IFERROR(VLOOKUP(($EF32&amp;"・"&amp;EX$8&amp;"・"&amp;EX$7&amp;"・"&amp;$EG32),'(参考)本年作業予定'!$X$4:$AI$525,8,FALSE),"")</f>
        <v>45655</v>
      </c>
      <c r="EY32" s="32">
        <f>IFERROR(VLOOKUP(($EF32&amp;"・"&amp;EX$8&amp;"・"&amp;EX$7&amp;"・"&amp;$EG32),'(参考)本年作業予定'!$X$4:$AI$525,10,FALSE),"")</f>
        <v>45655</v>
      </c>
      <c r="EZ32" s="32">
        <f>IFERROR(VLOOKUP(($EF32&amp;"・"&amp;EZ$8&amp;"・"&amp;EZ$7&amp;"・"&amp;$EG32),'(参考)本年作業予定'!$X$4:$AI$525,8,FALSE),"")</f>
        <v>45678</v>
      </c>
      <c r="FA32" s="32">
        <f>IFERROR(VLOOKUP(($EF32&amp;"・"&amp;EZ$8&amp;"・"&amp;EZ$7&amp;"・"&amp;$EG32),'(参考)本年作業予定'!$X$4:$AI$525,10,FALSE),"")</f>
        <v>45678</v>
      </c>
      <c r="FB32" s="32">
        <f>IFERROR(VLOOKUP(($EF32&amp;"・"&amp;FB$8&amp;"・"&amp;FB$7&amp;"・"&amp;$EG32),'(参考)本年作業予定'!$X$4:$AI$525,8,FALSE),"")</f>
        <v>45432</v>
      </c>
      <c r="FC32" s="32">
        <f>IFERROR(VLOOKUP(($EF32&amp;"・"&amp;FB$8&amp;"・"&amp;FB$7&amp;"・"&amp;$EG32),'(参考)本年作業予定'!$X$4:$AI$525,10,FALSE),"")</f>
        <v>45437</v>
      </c>
      <c r="FD32" s="32" t="str">
        <f>IFERROR(VLOOKUP(($EF32&amp;"・"&amp;FD$8&amp;"・"&amp;FD$7&amp;"・"&amp;$EG32),'(参考)本年作業予定'!$X$4:$AI$525,8,FALSE),"")</f>
        <v/>
      </c>
      <c r="FE32" s="32" t="str">
        <f>IFERROR(VLOOKUP(($EF32&amp;"・"&amp;FD$8&amp;"・"&amp;FD$7&amp;"・"&amp;$EG32),'(参考)本年作業予定'!$X$4:$AI$525,10,FALSE),"")</f>
        <v/>
      </c>
      <c r="FG32" s="32">
        <f>IFERROR(VLOOKUP(($EF32&amp;"・"&amp;FG$8&amp;"・"&amp;FG$7&amp;"・"&amp;$EG32),'(参考)本年作業予定'!$X$4:$AI$198,4,FALSE),"")</f>
        <v>45602</v>
      </c>
      <c r="FH32" s="32" t="str">
        <f>IFERROR(VLOOKUP(($EF32&amp;"・"&amp;FH$8&amp;"・"&amp;FH$7&amp;"・"&amp;$EG32),'(参考)本年作業予定'!$X$4:$AI$198,4,FALSE),"")</f>
        <v/>
      </c>
      <c r="FI32" s="32" t="str">
        <f>IFERROR(VLOOKUP(($EF32&amp;"・"&amp;FI$8&amp;"・"&amp;FI$7&amp;"・"&amp;$EG32),'(参考)本年作業予定'!$X$4:$AI$198,4,FALSE),"")</f>
        <v/>
      </c>
      <c r="FJ32" s="32" t="str">
        <f>IFERROR(VLOOKUP(($EF32&amp;"・"&amp;FJ$8&amp;"・"&amp;FJ$7&amp;"・"&amp;$EG32),'(参考)本年作業予定'!$X$4:$AI$198,4,FALSE),"")</f>
        <v/>
      </c>
      <c r="FK32" s="32" t="str">
        <f>IFERROR(VLOOKUP(($EF32&amp;"・"&amp;FK$8&amp;"・"&amp;FK$7&amp;"・"&amp;$EG32),'(参考)本年作業予定'!$X$4:$AI$198,4,FALSE),"")</f>
        <v/>
      </c>
      <c r="FL32" s="32" t="str">
        <f>IFERROR(VLOOKUP(($EF32&amp;"・"&amp;FL$8&amp;"・"&amp;FL$7&amp;"・"&amp;$EG32),'(参考)本年作業予定'!$X$4:$AI$198,4,FALSE),"")</f>
        <v/>
      </c>
      <c r="FN32" s="33">
        <f t="shared" si="151"/>
        <v>45606</v>
      </c>
      <c r="FO32" s="96">
        <f>IFERROR(VLOOKUP(($EF32&amp;"・"&amp;FN$8&amp;"・"&amp;FN$7&amp;"・"&amp;$EG32),'(参考)本年作業予定'!$X$4:$AI$525,12,FALSE),"")</f>
        <v>8</v>
      </c>
      <c r="FP32" s="33">
        <f t="shared" si="152"/>
        <v>45614</v>
      </c>
      <c r="FQ32" s="96">
        <f>IFERROR(VLOOKUP(($EF32&amp;"・"&amp;FP$8&amp;"・"&amp;FP$7&amp;"・"&amp;$EG32),'(参考)本年作業予定'!$X$4:$AI$525,12,FALSE),"")</f>
        <v>4.5</v>
      </c>
      <c r="FR32" s="33">
        <f t="shared" si="153"/>
        <v>45616</v>
      </c>
      <c r="FS32" s="96">
        <f>IFERROR(VLOOKUP(($EF32&amp;"・"&amp;FR$8&amp;"・"&amp;FR$7&amp;"・"&amp;$EG32),'(参考)本年作業予定'!$X$4:$AI$525,12,FALSE),"")</f>
        <v>4</v>
      </c>
      <c r="FT32" s="33">
        <f t="shared" si="154"/>
        <v>45623</v>
      </c>
      <c r="FU32" s="96">
        <f>IFERROR(VLOOKUP(($EF32&amp;"・"&amp;FT$8&amp;"・"&amp;FT$7&amp;"・"&amp;$EG32),'(参考)本年作業予定'!$X$4:$AI$525,12,FALSE),"")</f>
        <v>1</v>
      </c>
      <c r="FV32" s="33">
        <f t="shared" si="155"/>
        <v>45630</v>
      </c>
      <c r="FW32" s="96">
        <f>IFERROR(VLOOKUP(($EF32&amp;"・"&amp;FV$8&amp;"・"&amp;FV$7&amp;"・"&amp;$EG32),'(参考)本年作業予定'!$X$4:$AI$525,12,FALSE),"")</f>
        <v>1</v>
      </c>
      <c r="FX32" s="33">
        <f t="shared" si="156"/>
        <v>45642</v>
      </c>
      <c r="FY32" s="96">
        <f>IFERROR(VLOOKUP(($EF32&amp;"・"&amp;FX$8&amp;"・"&amp;FX$7&amp;"・"&amp;$EG32),'(参考)本年作業予定'!$X$4:$AI$525,12,FALSE),"")</f>
        <v>2</v>
      </c>
      <c r="FZ32" s="33" t="str">
        <f t="shared" si="157"/>
        <v/>
      </c>
      <c r="GA32" s="96">
        <f>IFERROR(VLOOKUP(($EF32&amp;"・"&amp;FZ$8&amp;"・"&amp;FZ$7&amp;"・"&amp;$EG32),'(参考)本年作業予定'!$X$4:$AI$525,12,FALSE),"")</f>
        <v>0</v>
      </c>
      <c r="GB32" s="33">
        <f t="shared" si="158"/>
        <v>45641</v>
      </c>
      <c r="GC32" s="96">
        <f>IFERROR(VLOOKUP(($EF32&amp;"・"&amp;GB$8&amp;"・"&amp;GB$7&amp;"・"&amp;$EG32),'(参考)本年作業予定'!$X$4:$AI$525,12,FALSE),"")</f>
        <v>2</v>
      </c>
      <c r="GD32" s="33">
        <f t="shared" si="159"/>
        <v>45655</v>
      </c>
      <c r="GE32" s="96">
        <f>IFERROR(VLOOKUP(($EF32&amp;"・"&amp;GD$8&amp;"・"&amp;GD$7&amp;"・"&amp;$EG32),'(参考)本年作業予定'!$X$4:$AI$525,12,FALSE),"")</f>
        <v>2</v>
      </c>
      <c r="GF32" s="33">
        <f t="shared" si="160"/>
        <v>45678</v>
      </c>
      <c r="GG32" s="96">
        <f>IFERROR(VLOOKUP(($EF32&amp;"・"&amp;GF$8&amp;"・"&amp;GF$7&amp;"・"&amp;$EG32),'(参考)本年作業予定'!$X$4:$AI$525,12,FALSE),"")</f>
        <v>2</v>
      </c>
      <c r="GH32" s="33">
        <f t="shared" si="161"/>
        <v>45432</v>
      </c>
      <c r="GI32" s="96">
        <f>IFERROR(VLOOKUP(($EF32&amp;"・"&amp;GH$8&amp;"・"&amp;GH$7&amp;"・"&amp;$EG32),'(参考)本年作業予定'!$X$4:$AI$525,12,FALSE),"")</f>
        <v>8</v>
      </c>
      <c r="GJ32" s="33" t="str">
        <f t="shared" si="162"/>
        <v/>
      </c>
      <c r="GK32" s="96">
        <f>IFERROR(VLOOKUP(($EF32&amp;"・"&amp;GJ$8&amp;"・"&amp;GJ$7&amp;"・"&amp;$EG32),'(参考)本年作業予定'!$X$4:$AI$525,12,FALSE),"")</f>
        <v>0</v>
      </c>
      <c r="GM32" s="72">
        <f t="shared" si="133"/>
        <v>2</v>
      </c>
      <c r="GN32" s="74">
        <f>IFERROR(VLOOKUP(($EF32&amp;"・"&amp;GM$8&amp;"・"&amp;GM$7&amp;"・"&amp;$EG32),'(参考)本年作業予定'!$X$4:$AI$525,11,FALSE)/100,0)</f>
        <v>10</v>
      </c>
      <c r="GO32" s="72">
        <f t="shared" si="134"/>
        <v>2</v>
      </c>
      <c r="GP32" s="74">
        <f>IFERROR(VLOOKUP(($EF32&amp;"・"&amp;GO$8&amp;"・"&amp;GO$7&amp;"・"&amp;$EG32),'(参考)本年作業予定'!$X$4:$AI$525,11,FALSE)/100,0)</f>
        <v>10</v>
      </c>
      <c r="GQ32" s="72">
        <f t="shared" si="135"/>
        <v>1</v>
      </c>
      <c r="GR32" s="74">
        <f>IFERROR(VLOOKUP(($EF32&amp;"・"&amp;GQ$8&amp;"・"&amp;GQ$7&amp;"・"&amp;$EG32),'(参考)本年作業予定'!$X$4:$AI$525,11,FALSE)/100,0)</f>
        <v>10</v>
      </c>
      <c r="GS32" s="72">
        <f t="shared" si="136"/>
        <v>1</v>
      </c>
      <c r="GT32" s="74">
        <f>IFERROR(VLOOKUP(($EF32&amp;"・"&amp;GS$8&amp;"・"&amp;GS$7&amp;"・"&amp;$EG32),'(参考)本年作業予定'!$X$4:$AI$525,11,FALSE)/100,0)</f>
        <v>10</v>
      </c>
      <c r="GU32" s="72">
        <f t="shared" si="137"/>
        <v>1</v>
      </c>
      <c r="GV32" s="74">
        <f>IFERROR(VLOOKUP(($EF32&amp;"・"&amp;GU$8&amp;"・"&amp;GU$7&amp;"・"&amp;$EG32),'(参考)本年作業予定'!$X$4:$AI$525,11,FALSE)/100,0)</f>
        <v>10</v>
      </c>
      <c r="GW32" s="72">
        <f t="shared" si="138"/>
        <v>1</v>
      </c>
      <c r="GX32" s="74">
        <f>IFERROR(VLOOKUP(($EF32&amp;"・"&amp;GW$8&amp;"・"&amp;GW$7&amp;"・"&amp;$EG32),'(参考)本年作業予定'!$X$4:$AI$525,11,FALSE)/100,0)</f>
        <v>10</v>
      </c>
      <c r="GY32" s="72" t="str">
        <f t="shared" si="139"/>
        <v/>
      </c>
      <c r="GZ32" s="74">
        <f>IFERROR(VLOOKUP(($EF32&amp;"・"&amp;GY$8&amp;"・"&amp;GY$7&amp;"・"&amp;$EG32),'(参考)本年作業予定'!$X$4:$AI$525,11,FALSE)/100,0)</f>
        <v>10</v>
      </c>
      <c r="HA32" s="72">
        <f t="shared" si="140"/>
        <v>1</v>
      </c>
      <c r="HB32" s="74">
        <f>IFERROR(VLOOKUP(($EF32&amp;"・"&amp;HA$8&amp;"・"&amp;HA$7&amp;"・"&amp;$EG32),'(参考)本年作業予定'!$X$4:$AI$525,11,FALSE)/100,0)</f>
        <v>10</v>
      </c>
      <c r="HC32" s="72">
        <f t="shared" si="141"/>
        <v>1</v>
      </c>
      <c r="HD32" s="74">
        <f>IFERROR(VLOOKUP(($EF32&amp;"・"&amp;HC$8&amp;"・"&amp;HC$7&amp;"・"&amp;$EG32),'(参考)本年作業予定'!$X$4:$AI$525,11,FALSE)/100,0)</f>
        <v>10</v>
      </c>
      <c r="HE32" s="72">
        <f t="shared" si="142"/>
        <v>1</v>
      </c>
      <c r="HF32" s="74">
        <f>IFERROR(VLOOKUP(($EF32&amp;"・"&amp;HE$8&amp;"・"&amp;HE$7&amp;"・"&amp;$EG32),'(参考)本年作業予定'!$X$4:$AI$525,11,FALSE)/100,0)</f>
        <v>10</v>
      </c>
      <c r="HG32" s="72">
        <f t="shared" si="143"/>
        <v>6</v>
      </c>
      <c r="HH32" s="74">
        <f>IFERROR(VLOOKUP(($EF32&amp;"・"&amp;HG$8&amp;"・"&amp;HG$7&amp;"・"&amp;$EG32),'(参考)本年作業予定'!$X$4:$AI$525,11,FALSE)/100,0)</f>
        <v>10</v>
      </c>
      <c r="HI32" s="72" t="str">
        <f t="shared" si="144"/>
        <v/>
      </c>
      <c r="HJ32" s="74">
        <f>IFERROR(VLOOKUP(($EF32&amp;"・"&amp;HI$8&amp;"・"&amp;HI$7&amp;"・"&amp;$EG32),'(参考)本年作業予定'!$X$4:$AI$525,11,FALSE)/100,0)</f>
        <v>10</v>
      </c>
    </row>
    <row r="33" spans="1:218" ht="15" customHeight="1" thickBot="1" x14ac:dyDescent="0.2">
      <c r="A33" s="544"/>
      <c r="B33" s="488"/>
      <c r="C33" s="326" t="str">
        <f>IF(B33="","",GN33+GP33+GR33+GT33+GV33+GX33+GZ33+HB33+HD33)</f>
        <v/>
      </c>
      <c r="D33" s="348"/>
      <c r="E33" s="349"/>
      <c r="F33" s="349"/>
      <c r="G33" s="349"/>
      <c r="H33" s="349"/>
      <c r="I33" s="349"/>
      <c r="J33" s="349"/>
      <c r="K33" s="349"/>
      <c r="L33" s="349"/>
      <c r="M33" s="349"/>
      <c r="N33" s="349"/>
      <c r="O33" s="349"/>
      <c r="P33" s="349"/>
      <c r="Q33" s="349"/>
      <c r="R33" s="349"/>
      <c r="S33" s="349"/>
      <c r="T33" s="349"/>
      <c r="U33" s="349"/>
      <c r="V33" s="349"/>
      <c r="W33" s="349"/>
      <c r="X33" s="349"/>
      <c r="Y33" s="349"/>
      <c r="Z33" s="349"/>
      <c r="AA33" s="349"/>
      <c r="AB33" s="349"/>
      <c r="AC33" s="349"/>
      <c r="AD33" s="349"/>
      <c r="AE33" s="349"/>
      <c r="AF33" s="349"/>
      <c r="AG33" s="350"/>
      <c r="AH33" s="350"/>
      <c r="AI33" s="348"/>
      <c r="AJ33" s="349"/>
      <c r="AK33" s="349"/>
      <c r="AL33" s="349"/>
      <c r="AM33" s="349"/>
      <c r="AN33" s="349"/>
      <c r="AO33" s="349"/>
      <c r="AP33" s="349"/>
      <c r="AQ33" s="349"/>
      <c r="AR33" s="349"/>
      <c r="AS33" s="349"/>
      <c r="AT33" s="349"/>
      <c r="AU33" s="349"/>
      <c r="AV33" s="349"/>
      <c r="AW33" s="349"/>
      <c r="AX33" s="349"/>
      <c r="AY33" s="349"/>
      <c r="AZ33" s="349"/>
      <c r="BA33" s="349"/>
      <c r="BB33" s="349"/>
      <c r="BC33" s="349"/>
      <c r="BD33" s="349"/>
      <c r="BE33" s="349"/>
      <c r="BF33" s="349"/>
      <c r="BG33" s="349"/>
      <c r="BH33" s="349"/>
      <c r="BI33" s="349"/>
      <c r="BJ33" s="349"/>
      <c r="BK33" s="349"/>
      <c r="BL33" s="349"/>
      <c r="BM33" s="350"/>
      <c r="BN33" s="348"/>
      <c r="BO33" s="349"/>
      <c r="BP33" s="349"/>
      <c r="BQ33" s="349"/>
      <c r="BR33" s="349"/>
      <c r="BS33" s="349"/>
      <c r="BT33" s="349"/>
      <c r="BU33" s="349"/>
      <c r="BV33" s="349"/>
      <c r="BW33" s="349"/>
      <c r="BX33" s="349"/>
      <c r="BY33" s="349"/>
      <c r="BZ33" s="349"/>
      <c r="CA33" s="349"/>
      <c r="CB33" s="349"/>
      <c r="CC33" s="349"/>
      <c r="CD33" s="349"/>
      <c r="CE33" s="349"/>
      <c r="CF33" s="349"/>
      <c r="CG33" s="349"/>
      <c r="CH33" s="349"/>
      <c r="CI33" s="349"/>
      <c r="CJ33" s="349"/>
      <c r="CK33" s="349"/>
      <c r="CL33" s="349"/>
      <c r="CM33" s="349"/>
      <c r="CN33" s="349"/>
      <c r="CO33" s="349"/>
      <c r="CP33" s="349"/>
      <c r="CQ33" s="350"/>
      <c r="CR33" s="351"/>
      <c r="CS33" s="352"/>
      <c r="CT33" s="349"/>
      <c r="CU33" s="349"/>
      <c r="CV33" s="349"/>
      <c r="CW33" s="349"/>
      <c r="CX33" s="349"/>
      <c r="CY33" s="349"/>
      <c r="CZ33" s="349"/>
      <c r="DA33" s="349"/>
      <c r="DB33" s="349"/>
      <c r="DC33" s="349"/>
      <c r="DD33" s="349"/>
      <c r="DE33" s="349"/>
      <c r="DF33" s="349"/>
      <c r="DG33" s="349"/>
      <c r="DH33" s="349"/>
      <c r="DI33" s="349"/>
      <c r="DJ33" s="349"/>
      <c r="DK33" s="349"/>
      <c r="DL33" s="349"/>
      <c r="DM33" s="349"/>
      <c r="DN33" s="349"/>
      <c r="DO33" s="349"/>
      <c r="DP33" s="349"/>
      <c r="DQ33" s="349"/>
      <c r="DR33" s="349"/>
      <c r="DS33" s="349"/>
      <c r="DT33" s="349"/>
      <c r="DU33" s="350"/>
      <c r="DV33" s="393"/>
      <c r="DW33" s="351"/>
      <c r="EE33" s="12"/>
      <c r="EF33" s="13"/>
      <c r="EG33" s="13"/>
      <c r="EH33" s="32" t="str">
        <f>IFERROR(VLOOKUP(($EF33&amp;"・"&amp;EH$8&amp;"・"&amp;EH$7&amp;"・"&amp;$EG33),'(参考)本年作業予定'!$X$4:$AI$525,8,FALSE),"")</f>
        <v/>
      </c>
      <c r="EI33" s="32" t="str">
        <f>IFERROR(VLOOKUP(($EF33&amp;"・"&amp;EH$8&amp;"・"&amp;EH$7&amp;"・"&amp;$EG33),'(参考)本年作業予定'!$X$4:$AI$525,10,FALSE),"")</f>
        <v/>
      </c>
      <c r="EJ33" s="32" t="str">
        <f>IFERROR(VLOOKUP(($EF33&amp;"・"&amp;EJ$8&amp;"・"&amp;EJ$7&amp;"・"&amp;$EG33),'(参考)本年作業予定'!$X$4:$AI$525,8,FALSE),"")</f>
        <v/>
      </c>
      <c r="EK33" s="32" t="str">
        <f>IFERROR(VLOOKUP(($EF33&amp;"・"&amp;EJ$8&amp;"・"&amp;EJ$7&amp;"・"&amp;$EG33),'(参考)本年作業予定'!$X$4:$AI$525,10,FALSE),"")</f>
        <v/>
      </c>
      <c r="EL33" s="32" t="str">
        <f>IFERROR(VLOOKUP(($EF33&amp;"・"&amp;EL$8&amp;"・"&amp;EL$7&amp;"・"&amp;$EG33),'(参考)本年作業予定'!$X$4:$AI$525,8,FALSE),"")</f>
        <v/>
      </c>
      <c r="EM33" s="32" t="str">
        <f>IFERROR(VLOOKUP(($EF33&amp;"・"&amp;EL$8&amp;"・"&amp;EL$7&amp;"・"&amp;$EG33),'(参考)本年作業予定'!$X$4:$AI$525,10,FALSE),"")</f>
        <v/>
      </c>
      <c r="EN33" s="32" t="str">
        <f>IFERROR(VLOOKUP(($EF33&amp;"・"&amp;EN$8&amp;"・"&amp;EN$7&amp;"・"&amp;$EG33),'(参考)本年作業予定'!$X$4:$AI$525,8,FALSE),"")</f>
        <v/>
      </c>
      <c r="EO33" s="32" t="str">
        <f>IFERROR(VLOOKUP(($EF33&amp;"・"&amp;EN$8&amp;"・"&amp;EN$7&amp;"・"&amp;$EG33),'(参考)本年作業予定'!$X$4:$AI$525,10,FALSE),"")</f>
        <v/>
      </c>
      <c r="EP33" s="32" t="str">
        <f>IFERROR(VLOOKUP(($EF33&amp;"・"&amp;EP$8&amp;"・"&amp;EP$7&amp;"・"&amp;$EG33),'(参考)本年作業予定'!$X$4:$AI$525,8,FALSE),"")</f>
        <v/>
      </c>
      <c r="EQ33" s="32" t="str">
        <f>IFERROR(VLOOKUP(($EF33&amp;"・"&amp;EP$8&amp;"・"&amp;EP$7&amp;"・"&amp;$EG33),'(参考)本年作業予定'!$X$4:$AI$525,10,FALSE),"")</f>
        <v/>
      </c>
      <c r="ER33" s="32" t="str">
        <f>IFERROR(VLOOKUP(($EF33&amp;"・"&amp;ER$8&amp;"・"&amp;ER$7&amp;"・"&amp;$EG33),'(参考)本年作業予定'!$X$4:$AI$525,8,FALSE),"")</f>
        <v/>
      </c>
      <c r="ES33" s="32" t="str">
        <f>IFERROR(VLOOKUP(($EF33&amp;"・"&amp;ER$8&amp;"・"&amp;ER$7&amp;"・"&amp;$EG33),'(参考)本年作業予定'!$X$4:$AI$525,10,FALSE),"")</f>
        <v/>
      </c>
      <c r="ET33" s="32" t="str">
        <f>IFERROR(VLOOKUP(($EF33&amp;"・"&amp;ET$8&amp;"・"&amp;ET$7&amp;"・"&amp;$EG33),'(参考)本年作業予定'!$X$4:$AI$525,8,FALSE),"")</f>
        <v/>
      </c>
      <c r="EU33" s="32" t="str">
        <f>IFERROR(VLOOKUP(($EF33&amp;"・"&amp;ET$8&amp;"・"&amp;ET$7&amp;"・"&amp;$EG33),'(参考)本年作業予定'!$X$4:$AI$525,10,FALSE),"")</f>
        <v/>
      </c>
      <c r="EV33" s="32" t="str">
        <f>IFERROR(VLOOKUP(($EF33&amp;"・"&amp;EV$8&amp;"・"&amp;EV$7&amp;"・"&amp;$EG33),'(参考)本年作業予定'!$X$4:$AI$525,8,FALSE),"")</f>
        <v/>
      </c>
      <c r="EW33" s="32" t="str">
        <f>IFERROR(VLOOKUP(($EF33&amp;"・"&amp;EV$8&amp;"・"&amp;EV$7&amp;"・"&amp;$EG33),'(参考)本年作業予定'!$X$4:$AI$525,10,FALSE),"")</f>
        <v/>
      </c>
      <c r="EX33" s="32" t="str">
        <f>IFERROR(VLOOKUP(($EF33&amp;"・"&amp;EX$8&amp;"・"&amp;EX$7&amp;"・"&amp;$EG33),'(参考)本年作業予定'!$X$4:$AI$525,8,FALSE),"")</f>
        <v/>
      </c>
      <c r="EY33" s="32" t="str">
        <f>IFERROR(VLOOKUP(($EF33&amp;"・"&amp;EX$8&amp;"・"&amp;EX$7&amp;"・"&amp;$EG33),'(参考)本年作業予定'!$X$4:$AI$525,10,FALSE),"")</f>
        <v/>
      </c>
      <c r="EZ33" s="32" t="str">
        <f>IFERROR(VLOOKUP(($EF33&amp;"・"&amp;EZ$8&amp;"・"&amp;EZ$7&amp;"・"&amp;$EG33),'(参考)本年作業予定'!$X$4:$AI$525,8,FALSE),"")</f>
        <v/>
      </c>
      <c r="FA33" s="32" t="str">
        <f>IFERROR(VLOOKUP(($EF33&amp;"・"&amp;EZ$8&amp;"・"&amp;EZ$7&amp;"・"&amp;$EG33),'(参考)本年作業予定'!$X$4:$AI$525,10,FALSE),"")</f>
        <v/>
      </c>
      <c r="FB33" s="32" t="str">
        <f>IFERROR(VLOOKUP(($EF33&amp;"・"&amp;FB$8&amp;"・"&amp;FB$7&amp;"・"&amp;$EG33),'(参考)本年作業予定'!$X$4:$AI$525,8,FALSE),"")</f>
        <v/>
      </c>
      <c r="FC33" s="32" t="str">
        <f>IFERROR(VLOOKUP(($EF33&amp;"・"&amp;FB$8&amp;"・"&amp;FB$7&amp;"・"&amp;$EG33),'(参考)本年作業予定'!$X$4:$AI$525,10,FALSE),"")</f>
        <v/>
      </c>
      <c r="FD33" s="32" t="str">
        <f>IFERROR(VLOOKUP(($EF33&amp;"・"&amp;FD$8&amp;"・"&amp;FD$7&amp;"・"&amp;$EG33),'(参考)本年作業予定'!$X$4:$AI$525,8,FALSE),"")</f>
        <v/>
      </c>
      <c r="FE33" s="32" t="str">
        <f>IFERROR(VLOOKUP(($EF33&amp;"・"&amp;FD$8&amp;"・"&amp;FD$7&amp;"・"&amp;$EG33),'(参考)本年作業予定'!$X$4:$AI$525,10,FALSE),"")</f>
        <v/>
      </c>
      <c r="FG33" s="32" t="str">
        <f>IFERROR(VLOOKUP(($EF33&amp;"・"&amp;FG$8&amp;"・"&amp;FG$7&amp;"・"&amp;$EG33),'(参考)本年作業予定'!$X$4:$AI$198,4,FALSE),"")</f>
        <v/>
      </c>
      <c r="FH33" s="32" t="str">
        <f>IFERROR(VLOOKUP(($EF33&amp;"・"&amp;FH$8&amp;"・"&amp;FH$7&amp;"・"&amp;$EG33),'(参考)本年作業予定'!$X$4:$AI$198,4,FALSE),"")</f>
        <v/>
      </c>
      <c r="FI33" s="32" t="str">
        <f>IFERROR(VLOOKUP(($EF33&amp;"・"&amp;FI$8&amp;"・"&amp;FI$7&amp;"・"&amp;$EG33),'(参考)本年作業予定'!$X$4:$AI$198,4,FALSE),"")</f>
        <v/>
      </c>
      <c r="FJ33" s="32" t="str">
        <f>IFERROR(VLOOKUP(($EF33&amp;"・"&amp;FJ$8&amp;"・"&amp;FJ$7&amp;"・"&amp;$EG33),'(参考)本年作業予定'!$X$4:$AI$198,4,FALSE),"")</f>
        <v/>
      </c>
      <c r="FK33" s="32" t="str">
        <f>IFERROR(VLOOKUP(($EF33&amp;"・"&amp;FK$8&amp;"・"&amp;FK$7&amp;"・"&amp;$EG33),'(参考)本年作業予定'!$X$4:$AI$198,4,FALSE),"")</f>
        <v/>
      </c>
      <c r="FL33" s="32" t="str">
        <f>IFERROR(VLOOKUP(($EF33&amp;"・"&amp;FL$8&amp;"・"&amp;FL$7&amp;"・"&amp;$EG33),'(参考)本年作業予定'!$X$4:$AI$198,4,FALSE),"")</f>
        <v/>
      </c>
      <c r="FN33" s="33" t="str">
        <f t="shared" si="151"/>
        <v/>
      </c>
      <c r="FO33" s="96" t="str">
        <f>IFERROR(VLOOKUP(($EF33&amp;"・"&amp;FN$8&amp;"・"&amp;FN$7&amp;"・"&amp;$EG33),'(参考)本年作業予定'!$X$4:$AI$525,12,FALSE),"")</f>
        <v/>
      </c>
      <c r="FP33" s="33" t="str">
        <f t="shared" si="152"/>
        <v/>
      </c>
      <c r="FQ33" s="96" t="str">
        <f>IFERROR(VLOOKUP(($EF33&amp;"・"&amp;FP$8&amp;"・"&amp;FP$7&amp;"・"&amp;$EG33),'(参考)本年作業予定'!$X$4:$AI$525,12,FALSE),"")</f>
        <v/>
      </c>
      <c r="FR33" s="33" t="str">
        <f t="shared" si="153"/>
        <v/>
      </c>
      <c r="FS33" s="96" t="str">
        <f>IFERROR(VLOOKUP(($EF33&amp;"・"&amp;FR$8&amp;"・"&amp;FR$7&amp;"・"&amp;$EG33),'(参考)本年作業予定'!$X$4:$AI$525,12,FALSE),"")</f>
        <v/>
      </c>
      <c r="FT33" s="33" t="str">
        <f t="shared" si="154"/>
        <v/>
      </c>
      <c r="FU33" s="96" t="str">
        <f>IFERROR(VLOOKUP(($EF33&amp;"・"&amp;FT$8&amp;"・"&amp;FT$7&amp;"・"&amp;$EG33),'(参考)本年作業予定'!$X$4:$AI$525,12,FALSE),"")</f>
        <v/>
      </c>
      <c r="FV33" s="33" t="str">
        <f t="shared" si="155"/>
        <v/>
      </c>
      <c r="FW33" s="96" t="str">
        <f>IFERROR(VLOOKUP(($EF33&amp;"・"&amp;FV$8&amp;"・"&amp;FV$7&amp;"・"&amp;$EG33),'(参考)本年作業予定'!$X$4:$AI$525,12,FALSE),"")</f>
        <v/>
      </c>
      <c r="FX33" s="33" t="str">
        <f t="shared" si="156"/>
        <v/>
      </c>
      <c r="FY33" s="96" t="str">
        <f>IFERROR(VLOOKUP(($EF33&amp;"・"&amp;FX$8&amp;"・"&amp;FX$7&amp;"・"&amp;$EG33),'(参考)本年作業予定'!$X$4:$AI$525,12,FALSE),"")</f>
        <v/>
      </c>
      <c r="FZ33" s="33" t="str">
        <f t="shared" si="157"/>
        <v/>
      </c>
      <c r="GA33" s="96" t="str">
        <f>IFERROR(VLOOKUP(($EF33&amp;"・"&amp;FZ$8&amp;"・"&amp;FZ$7&amp;"・"&amp;$EG33),'(参考)本年作業予定'!$X$4:$AI$525,12,FALSE),"")</f>
        <v/>
      </c>
      <c r="GB33" s="33" t="str">
        <f t="shared" si="158"/>
        <v/>
      </c>
      <c r="GC33" s="96" t="str">
        <f>IFERROR(VLOOKUP(($EF33&amp;"・"&amp;GB$8&amp;"・"&amp;GB$7&amp;"・"&amp;$EG33),'(参考)本年作業予定'!$X$4:$AI$525,12,FALSE),"")</f>
        <v/>
      </c>
      <c r="GD33" s="33" t="str">
        <f t="shared" si="159"/>
        <v/>
      </c>
      <c r="GE33" s="96" t="str">
        <f>IFERROR(VLOOKUP(($EF33&amp;"・"&amp;GD$8&amp;"・"&amp;GD$7&amp;"・"&amp;$EG33),'(参考)本年作業予定'!$X$4:$AI$525,12,FALSE),"")</f>
        <v/>
      </c>
      <c r="GF33" s="33" t="str">
        <f t="shared" si="160"/>
        <v/>
      </c>
      <c r="GG33" s="96" t="str">
        <f>IFERROR(VLOOKUP(($EF33&amp;"・"&amp;GF$8&amp;"・"&amp;GF$7&amp;"・"&amp;$EG33),'(参考)本年作業予定'!$X$4:$AI$525,12,FALSE),"")</f>
        <v/>
      </c>
      <c r="GH33" s="33" t="str">
        <f t="shared" si="161"/>
        <v/>
      </c>
      <c r="GI33" s="96" t="str">
        <f>IFERROR(VLOOKUP(($EF33&amp;"・"&amp;GH$8&amp;"・"&amp;GH$7&amp;"・"&amp;$EG33),'(参考)本年作業予定'!$X$4:$AI$525,12,FALSE),"")</f>
        <v/>
      </c>
      <c r="GJ33" s="33" t="str">
        <f t="shared" si="162"/>
        <v/>
      </c>
      <c r="GK33" s="96" t="str">
        <f>IFERROR(VLOOKUP(($EF33&amp;"・"&amp;GJ$8&amp;"・"&amp;GJ$7&amp;"・"&amp;$EG33),'(参考)本年作業予定'!$X$4:$AI$525,12,FALSE),"")</f>
        <v/>
      </c>
      <c r="GM33" s="72" t="str">
        <f t="shared" si="133"/>
        <v/>
      </c>
      <c r="GN33" s="74">
        <f>IFERROR(VLOOKUP(($EF33&amp;"・"&amp;GM$8&amp;"・"&amp;GM$7&amp;"・"&amp;$EG33),'(参考)本年作業予定'!$X$4:$AI$525,11,FALSE)/100,0)</f>
        <v>0</v>
      </c>
      <c r="GO33" s="72" t="str">
        <f t="shared" si="134"/>
        <v/>
      </c>
      <c r="GP33" s="74">
        <f>IFERROR(VLOOKUP(($EF33&amp;"・"&amp;GO$8&amp;"・"&amp;GO$7&amp;"・"&amp;$EG33),'(参考)本年作業予定'!$X$4:$AI$525,11,FALSE)/100,0)</f>
        <v>0</v>
      </c>
      <c r="GQ33" s="72" t="str">
        <f t="shared" si="135"/>
        <v/>
      </c>
      <c r="GR33" s="74">
        <f>IFERROR(VLOOKUP(($EF33&amp;"・"&amp;GQ$8&amp;"・"&amp;GQ$7&amp;"・"&amp;$EG33),'(参考)本年作業予定'!$X$4:$AI$525,11,FALSE)/100,0)</f>
        <v>0</v>
      </c>
      <c r="GS33" s="72" t="str">
        <f t="shared" si="136"/>
        <v/>
      </c>
      <c r="GT33" s="74">
        <f>IFERROR(VLOOKUP(($EF33&amp;"・"&amp;GS$8&amp;"・"&amp;GS$7&amp;"・"&amp;$EG33),'(参考)本年作業予定'!$X$4:$AI$525,11,FALSE)/100,0)</f>
        <v>0</v>
      </c>
      <c r="GU33" s="72" t="str">
        <f t="shared" si="137"/>
        <v/>
      </c>
      <c r="GV33" s="74">
        <f>IFERROR(VLOOKUP(($EF33&amp;"・"&amp;GU$8&amp;"・"&amp;GU$7&amp;"・"&amp;$EG33),'(参考)本年作業予定'!$X$4:$AI$525,11,FALSE)/100,0)</f>
        <v>0</v>
      </c>
      <c r="GW33" s="72" t="str">
        <f t="shared" si="138"/>
        <v/>
      </c>
      <c r="GX33" s="74">
        <f>IFERROR(VLOOKUP(($EF33&amp;"・"&amp;GW$8&amp;"・"&amp;GW$7&amp;"・"&amp;$EG33),'(参考)本年作業予定'!$X$4:$AI$525,11,FALSE)/100,0)</f>
        <v>0</v>
      </c>
      <c r="GY33" s="72" t="str">
        <f t="shared" si="139"/>
        <v/>
      </c>
      <c r="GZ33" s="74">
        <f>IFERROR(VLOOKUP(($EF33&amp;"・"&amp;GY$8&amp;"・"&amp;GY$7&amp;"・"&amp;$EG33),'(参考)本年作業予定'!$X$4:$AI$525,11,FALSE)/100,0)</f>
        <v>0</v>
      </c>
      <c r="HA33" s="72" t="str">
        <f t="shared" si="140"/>
        <v/>
      </c>
      <c r="HB33" s="74">
        <f>IFERROR(VLOOKUP(($EF33&amp;"・"&amp;HA$8&amp;"・"&amp;HA$7&amp;"・"&amp;$EG33),'(参考)本年作業予定'!$X$4:$AI$525,11,FALSE)/100,0)</f>
        <v>0</v>
      </c>
      <c r="HC33" s="72" t="str">
        <f t="shared" si="141"/>
        <v/>
      </c>
      <c r="HD33" s="74">
        <f>IFERROR(VLOOKUP(($EF33&amp;"・"&amp;HC$8&amp;"・"&amp;HC$7&amp;"・"&amp;$EG33),'(参考)本年作業予定'!$X$4:$AI$525,11,FALSE)/100,0)</f>
        <v>0</v>
      </c>
      <c r="HE33" s="72" t="str">
        <f t="shared" si="142"/>
        <v/>
      </c>
      <c r="HF33" s="74">
        <f>IFERROR(VLOOKUP(($EF33&amp;"・"&amp;HE$8&amp;"・"&amp;HE$7&amp;"・"&amp;$EG33),'(参考)本年作業予定'!$X$4:$AI$525,11,FALSE)/100,0)</f>
        <v>0</v>
      </c>
      <c r="HG33" s="72" t="str">
        <f t="shared" si="143"/>
        <v/>
      </c>
      <c r="HH33" s="74">
        <f>IFERROR(VLOOKUP(($EF33&amp;"・"&amp;HG$8&amp;"・"&amp;HG$7&amp;"・"&amp;$EG33),'(参考)本年作業予定'!$X$4:$AI$525,11,FALSE)/100,0)</f>
        <v>0</v>
      </c>
      <c r="HI33" s="72" t="str">
        <f t="shared" si="144"/>
        <v/>
      </c>
      <c r="HJ33" s="74">
        <f>IFERROR(VLOOKUP(($EF33&amp;"・"&amp;HI$8&amp;"・"&amp;HI$7&amp;"・"&amp;$EG33),'(参考)本年作業予定'!$X$4:$AI$525,11,FALSE)/100,0)</f>
        <v>0</v>
      </c>
    </row>
    <row r="34" spans="1:218" ht="21.75" customHeight="1" x14ac:dyDescent="0.15">
      <c r="A34" s="544"/>
      <c r="B34" s="486" t="str">
        <f>IF(②元データ!$B$21="","",②元データ!$B$21)</f>
        <v>ブロッコリー・おはよう</v>
      </c>
      <c r="C34" s="324" t="str">
        <f>IF(EF34="","",IF((GN34+GP34+GR34+GT34+GV34+GX34+GZ34+HB34+HD34+HF34+HH34+HJ34)=0,"",(GN34+GP34+GR34+GT34+GV34+GX34+GZ34+HB34+HD34+HF34+HH34+HJ34)))</f>
        <v/>
      </c>
      <c r="D34" s="331" t="str">
        <f t="shared" ref="D34:AI34" si="175">IF(D$5=$FG34,$FG$9,IF(D$5=$FH34,$FH$9,IF(D$5=$FI34,$FI$9,IF(D$5=$FJ34,$FJ$9,IF(D$5=$FK34,$FK$9,IF(D$5=$FL34,$FL$9,IF(D$5=$FN34,$FO34,IF(D$5=$FP34,$FQ34,IF(D$5=$FR34,$FS34,IF(D$5=$FT34,$FU34,IF(D$5=$FV34,$FW34,IF(D$5=$FX34,$FY34,IF(D$5=$FZ34,$GA34,IF(D$5=$GB34,$GC34,IF(D$5=$GD34,$GE34,IF(D$5=$GF34,$GG34,IF(D$5=$GH34,$GI34,IF(D$5=$GJ34,$GK34,""))))))))))))))))))</f>
        <v/>
      </c>
      <c r="E34" s="332" t="str">
        <f t="shared" si="175"/>
        <v/>
      </c>
      <c r="F34" s="332" t="str">
        <f t="shared" si="175"/>
        <v/>
      </c>
      <c r="G34" s="332" t="str">
        <f t="shared" si="175"/>
        <v/>
      </c>
      <c r="H34" s="332" t="str">
        <f t="shared" si="175"/>
        <v/>
      </c>
      <c r="I34" s="332" t="str">
        <f t="shared" si="175"/>
        <v/>
      </c>
      <c r="J34" s="332" t="str">
        <f t="shared" si="175"/>
        <v/>
      </c>
      <c r="K34" s="332" t="str">
        <f t="shared" si="175"/>
        <v/>
      </c>
      <c r="L34" s="332" t="str">
        <f t="shared" si="175"/>
        <v/>
      </c>
      <c r="M34" s="332" t="str">
        <f t="shared" si="175"/>
        <v/>
      </c>
      <c r="N34" s="332" t="str">
        <f t="shared" si="175"/>
        <v/>
      </c>
      <c r="O34" s="332" t="str">
        <f t="shared" si="175"/>
        <v/>
      </c>
      <c r="P34" s="332" t="str">
        <f t="shared" si="175"/>
        <v/>
      </c>
      <c r="Q34" s="332" t="str">
        <f t="shared" si="175"/>
        <v/>
      </c>
      <c r="R34" s="332" t="str">
        <f t="shared" si="175"/>
        <v/>
      </c>
      <c r="S34" s="332" t="str">
        <f t="shared" si="175"/>
        <v/>
      </c>
      <c r="T34" s="332" t="str">
        <f t="shared" si="175"/>
        <v/>
      </c>
      <c r="U34" s="332" t="str">
        <f t="shared" si="175"/>
        <v/>
      </c>
      <c r="V34" s="332" t="str">
        <f t="shared" si="175"/>
        <v/>
      </c>
      <c r="W34" s="332" t="str">
        <f t="shared" si="175"/>
        <v/>
      </c>
      <c r="X34" s="332" t="str">
        <f t="shared" si="175"/>
        <v/>
      </c>
      <c r="Y34" s="332" t="str">
        <f t="shared" si="175"/>
        <v/>
      </c>
      <c r="Z34" s="332" t="str">
        <f t="shared" si="175"/>
        <v/>
      </c>
      <c r="AA34" s="332" t="str">
        <f t="shared" si="175"/>
        <v/>
      </c>
      <c r="AB34" s="332" t="str">
        <f t="shared" si="175"/>
        <v/>
      </c>
      <c r="AC34" s="332" t="str">
        <f t="shared" si="175"/>
        <v/>
      </c>
      <c r="AD34" s="332" t="str">
        <f t="shared" si="175"/>
        <v/>
      </c>
      <c r="AE34" s="332" t="str">
        <f t="shared" si="175"/>
        <v/>
      </c>
      <c r="AF34" s="332" t="str">
        <f t="shared" si="175"/>
        <v/>
      </c>
      <c r="AG34" s="332" t="str">
        <f t="shared" si="175"/>
        <v/>
      </c>
      <c r="AH34" s="332" t="str">
        <f t="shared" si="175"/>
        <v/>
      </c>
      <c r="AI34" s="331" t="str">
        <f t="shared" si="175"/>
        <v/>
      </c>
      <c r="AJ34" s="332" t="str">
        <f t="shared" ref="AJ34:BQ34" si="176">IF(AJ$5=$FG34,$FG$9,IF(AJ$5=$FH34,$FH$9,IF(AJ$5=$FI34,$FI$9,IF(AJ$5=$FJ34,$FJ$9,IF(AJ$5=$FK34,$FK$9,IF(AJ$5=$FL34,$FL$9,IF(AJ$5=$FN34,$FO34,IF(AJ$5=$FP34,$FQ34,IF(AJ$5=$FR34,$FS34,IF(AJ$5=$FT34,$FU34,IF(AJ$5=$FV34,$FW34,IF(AJ$5=$FX34,$FY34,IF(AJ$5=$FZ34,$GA34,IF(AJ$5=$GB34,$GC34,IF(AJ$5=$GD34,$GE34,IF(AJ$5=$GF34,$GG34,IF(AJ$5=$GH34,$GI34,IF(AJ$5=$GJ34,$GK34,""))))))))))))))))))</f>
        <v/>
      </c>
      <c r="AK34" s="332" t="str">
        <f t="shared" si="176"/>
        <v/>
      </c>
      <c r="AL34" s="332" t="str">
        <f t="shared" si="176"/>
        <v/>
      </c>
      <c r="AM34" s="332" t="str">
        <f t="shared" si="176"/>
        <v/>
      </c>
      <c r="AN34" s="332" t="str">
        <f t="shared" si="176"/>
        <v/>
      </c>
      <c r="AO34" s="332" t="str">
        <f t="shared" si="176"/>
        <v/>
      </c>
      <c r="AP34" s="332" t="str">
        <f t="shared" si="176"/>
        <v/>
      </c>
      <c r="AQ34" s="332" t="str">
        <f t="shared" si="176"/>
        <v/>
      </c>
      <c r="AR34" s="332" t="str">
        <f t="shared" si="176"/>
        <v/>
      </c>
      <c r="AS34" s="332" t="str">
        <f t="shared" si="176"/>
        <v/>
      </c>
      <c r="AT34" s="332" t="str">
        <f t="shared" si="176"/>
        <v/>
      </c>
      <c r="AU34" s="332" t="str">
        <f t="shared" si="176"/>
        <v/>
      </c>
      <c r="AV34" s="332" t="str">
        <f t="shared" si="176"/>
        <v/>
      </c>
      <c r="AW34" s="332" t="str">
        <f t="shared" si="176"/>
        <v/>
      </c>
      <c r="AX34" s="332" t="str">
        <f t="shared" si="176"/>
        <v/>
      </c>
      <c r="AY34" s="332" t="str">
        <f t="shared" si="176"/>
        <v/>
      </c>
      <c r="AZ34" s="332" t="str">
        <f t="shared" si="176"/>
        <v/>
      </c>
      <c r="BA34" s="332" t="str">
        <f t="shared" si="176"/>
        <v/>
      </c>
      <c r="BB34" s="332" t="str">
        <f t="shared" si="176"/>
        <v/>
      </c>
      <c r="BC34" s="332" t="str">
        <f t="shared" si="176"/>
        <v/>
      </c>
      <c r="BD34" s="332" t="str">
        <f t="shared" si="176"/>
        <v/>
      </c>
      <c r="BE34" s="332" t="str">
        <f t="shared" si="176"/>
        <v/>
      </c>
      <c r="BF34" s="332" t="str">
        <f t="shared" si="176"/>
        <v/>
      </c>
      <c r="BG34" s="332" t="str">
        <f t="shared" si="176"/>
        <v/>
      </c>
      <c r="BH34" s="332" t="str">
        <f t="shared" si="176"/>
        <v/>
      </c>
      <c r="BI34" s="332" t="str">
        <f t="shared" si="176"/>
        <v/>
      </c>
      <c r="BJ34" s="332" t="str">
        <f t="shared" si="176"/>
        <v/>
      </c>
      <c r="BK34" s="332" t="str">
        <f t="shared" si="176"/>
        <v/>
      </c>
      <c r="BL34" s="332" t="str">
        <f t="shared" si="176"/>
        <v/>
      </c>
      <c r="BM34" s="333" t="str">
        <f t="shared" si="176"/>
        <v/>
      </c>
      <c r="BN34" s="331" t="str">
        <f t="shared" si="176"/>
        <v/>
      </c>
      <c r="BO34" s="332" t="str">
        <f t="shared" si="176"/>
        <v/>
      </c>
      <c r="BP34" s="332" t="str">
        <f t="shared" si="176"/>
        <v/>
      </c>
      <c r="BQ34" s="332" t="str">
        <f t="shared" si="176"/>
        <v/>
      </c>
      <c r="BR34" s="332" t="str">
        <f t="shared" ref="BR34:DW34" si="177">IF(BR$5=$FG34,$FG$9,IF(BR$5=$FH34,$FH$9,IF(BR$5=$FI34,$FI$9,IF(BR$5=$FJ34,$FJ$9,IF(BR$5=$FK34,$FK$9,IF(BR$5=$FL34,$FL$9,IF(BR$5=$FN34,$FO34,IF(BR$5=$FP34,$FQ34,IF(BR$5=$FR34,$FS34,IF(BR$5=$FT34,$FU34,IF(BR$5=$FV34,$FW34,IF(BR$5=$FX34,$FY34,IF(BR$5=$FZ34,$GA34,IF(BR$5=$GB34,$GC34,IF(BR$5=$GD34,$GE34,IF(BR$5=$GF34,$GG34,IF(BR$5=$GH34,$GI34,IF(BR$5=$GJ34,$GK34,""))))))))))))))))))</f>
        <v/>
      </c>
      <c r="BS34" s="332" t="str">
        <f t="shared" si="177"/>
        <v/>
      </c>
      <c r="BT34" s="332" t="str">
        <f t="shared" si="177"/>
        <v/>
      </c>
      <c r="BU34" s="332" t="str">
        <f t="shared" si="177"/>
        <v/>
      </c>
      <c r="BV34" s="332" t="str">
        <f t="shared" si="177"/>
        <v/>
      </c>
      <c r="BW34" s="332" t="str">
        <f t="shared" si="177"/>
        <v/>
      </c>
      <c r="BX34" s="332" t="str">
        <f t="shared" si="177"/>
        <v/>
      </c>
      <c r="BY34" s="332" t="str">
        <f t="shared" si="177"/>
        <v/>
      </c>
      <c r="BZ34" s="332" t="str">
        <f t="shared" si="177"/>
        <v/>
      </c>
      <c r="CA34" s="332" t="str">
        <f t="shared" si="177"/>
        <v/>
      </c>
      <c r="CB34" s="332" t="str">
        <f t="shared" si="177"/>
        <v/>
      </c>
      <c r="CC34" s="332" t="str">
        <f t="shared" si="177"/>
        <v/>
      </c>
      <c r="CD34" s="332" t="str">
        <f t="shared" si="177"/>
        <v/>
      </c>
      <c r="CE34" s="332" t="str">
        <f t="shared" si="177"/>
        <v/>
      </c>
      <c r="CF34" s="332" t="str">
        <f t="shared" si="177"/>
        <v/>
      </c>
      <c r="CG34" s="332" t="str">
        <f t="shared" si="177"/>
        <v/>
      </c>
      <c r="CH34" s="332" t="str">
        <f t="shared" si="177"/>
        <v/>
      </c>
      <c r="CI34" s="332" t="str">
        <f t="shared" si="177"/>
        <v/>
      </c>
      <c r="CJ34" s="332" t="str">
        <f t="shared" si="177"/>
        <v/>
      </c>
      <c r="CK34" s="332" t="str">
        <f t="shared" si="177"/>
        <v/>
      </c>
      <c r="CL34" s="332" t="str">
        <f t="shared" si="177"/>
        <v/>
      </c>
      <c r="CM34" s="332" t="str">
        <f t="shared" si="177"/>
        <v/>
      </c>
      <c r="CN34" s="332" t="str">
        <f t="shared" si="177"/>
        <v/>
      </c>
      <c r="CO34" s="332" t="str">
        <f t="shared" si="177"/>
        <v/>
      </c>
      <c r="CP34" s="332" t="str">
        <f t="shared" si="177"/>
        <v/>
      </c>
      <c r="CQ34" s="334" t="str">
        <f t="shared" si="177"/>
        <v/>
      </c>
      <c r="CR34" s="335" t="str">
        <f t="shared" si="177"/>
        <v/>
      </c>
      <c r="CS34" s="336" t="str">
        <f t="shared" si="177"/>
        <v/>
      </c>
      <c r="CT34" s="332" t="str">
        <f t="shared" si="177"/>
        <v/>
      </c>
      <c r="CU34" s="332" t="str">
        <f t="shared" si="177"/>
        <v/>
      </c>
      <c r="CV34" s="332" t="str">
        <f t="shared" si="177"/>
        <v/>
      </c>
      <c r="CW34" s="332" t="str">
        <f t="shared" si="177"/>
        <v/>
      </c>
      <c r="CX34" s="332" t="str">
        <f t="shared" si="177"/>
        <v/>
      </c>
      <c r="CY34" s="332" t="str">
        <f t="shared" si="177"/>
        <v/>
      </c>
      <c r="CZ34" s="332" t="str">
        <f t="shared" si="177"/>
        <v/>
      </c>
      <c r="DA34" s="332" t="str">
        <f t="shared" si="177"/>
        <v/>
      </c>
      <c r="DB34" s="332" t="str">
        <f t="shared" si="177"/>
        <v/>
      </c>
      <c r="DC34" s="332" t="str">
        <f t="shared" si="177"/>
        <v/>
      </c>
      <c r="DD34" s="332" t="str">
        <f t="shared" si="177"/>
        <v/>
      </c>
      <c r="DE34" s="332" t="str">
        <f t="shared" si="177"/>
        <v/>
      </c>
      <c r="DF34" s="332" t="str">
        <f t="shared" si="177"/>
        <v/>
      </c>
      <c r="DG34" s="332" t="str">
        <f t="shared" si="177"/>
        <v/>
      </c>
      <c r="DH34" s="332" t="str">
        <f t="shared" si="177"/>
        <v/>
      </c>
      <c r="DI34" s="332" t="str">
        <f t="shared" si="177"/>
        <v/>
      </c>
      <c r="DJ34" s="332" t="str">
        <f t="shared" si="177"/>
        <v/>
      </c>
      <c r="DK34" s="332" t="str">
        <f t="shared" si="177"/>
        <v/>
      </c>
      <c r="DL34" s="332" t="str">
        <f t="shared" si="177"/>
        <v/>
      </c>
      <c r="DM34" s="332" t="str">
        <f t="shared" si="177"/>
        <v/>
      </c>
      <c r="DN34" s="332" t="str">
        <f t="shared" si="177"/>
        <v/>
      </c>
      <c r="DO34" s="332" t="str">
        <f t="shared" si="177"/>
        <v/>
      </c>
      <c r="DP34" s="332" t="str">
        <f t="shared" si="177"/>
        <v/>
      </c>
      <c r="DQ34" s="332" t="str">
        <f t="shared" si="177"/>
        <v/>
      </c>
      <c r="DR34" s="332" t="str">
        <f t="shared" si="177"/>
        <v/>
      </c>
      <c r="DS34" s="332" t="str">
        <f t="shared" si="177"/>
        <v/>
      </c>
      <c r="DT34" s="332" t="str">
        <f t="shared" si="177"/>
        <v/>
      </c>
      <c r="DU34" s="334" t="str">
        <f t="shared" si="177"/>
        <v/>
      </c>
      <c r="DV34" s="390" t="str">
        <f t="shared" si="177"/>
        <v/>
      </c>
      <c r="DW34" s="335" t="str">
        <f t="shared" si="177"/>
        <v/>
      </c>
      <c r="EE34" s="12"/>
      <c r="EF34" s="13" t="str">
        <f>IF(EF36="","",EF36&amp;2)</f>
        <v>ブロッコリー・おはよう2</v>
      </c>
      <c r="EG34" s="13" t="str">
        <f>②元データ!$G$7</f>
        <v>露地野菜Ａ</v>
      </c>
      <c r="EH34" s="32" t="str">
        <f>IFERROR(VLOOKUP(($EF34&amp;"・"&amp;EH$8&amp;"・"&amp;EH$7&amp;"・"&amp;$EG34),'(参考)本年作業予定'!$X$4:$AI$525,8,FALSE),"")</f>
        <v/>
      </c>
      <c r="EI34" s="32" t="str">
        <f>IFERROR(VLOOKUP(($EF34&amp;"・"&amp;EH$8&amp;"・"&amp;EH$7&amp;"・"&amp;$EG34),'(参考)本年作業予定'!$X$4:$AI$525,10,FALSE),"")</f>
        <v/>
      </c>
      <c r="EJ34" s="32" t="str">
        <f>IFERROR(VLOOKUP(($EF34&amp;"・"&amp;EJ$8&amp;"・"&amp;EJ$7&amp;"・"&amp;$EG34),'(参考)本年作業予定'!$X$4:$AI$525,8,FALSE),"")</f>
        <v/>
      </c>
      <c r="EK34" s="32" t="str">
        <f>IFERROR(VLOOKUP(($EF34&amp;"・"&amp;EJ$8&amp;"・"&amp;EJ$7&amp;"・"&amp;$EG34),'(参考)本年作業予定'!$X$4:$AI$525,10,FALSE),"")</f>
        <v/>
      </c>
      <c r="EL34" s="32" t="str">
        <f>IFERROR(VLOOKUP(($EF34&amp;"・"&amp;EL$8&amp;"・"&amp;EL$7&amp;"・"&amp;$EG34),'(参考)本年作業予定'!$X$4:$AI$525,8,FALSE),"")</f>
        <v/>
      </c>
      <c r="EM34" s="32" t="str">
        <f>IFERROR(VLOOKUP(($EF34&amp;"・"&amp;EL$8&amp;"・"&amp;EL$7&amp;"・"&amp;$EG34),'(参考)本年作業予定'!$X$4:$AI$525,10,FALSE),"")</f>
        <v/>
      </c>
      <c r="EN34" s="32" t="str">
        <f>IFERROR(VLOOKUP(($EF34&amp;"・"&amp;EN$8&amp;"・"&amp;EN$7&amp;"・"&amp;$EG34),'(参考)本年作業予定'!$X$4:$AI$525,8,FALSE),"")</f>
        <v/>
      </c>
      <c r="EO34" s="32" t="str">
        <f>IFERROR(VLOOKUP(($EF34&amp;"・"&amp;EN$8&amp;"・"&amp;EN$7&amp;"・"&amp;$EG34),'(参考)本年作業予定'!$X$4:$AI$525,10,FALSE),"")</f>
        <v/>
      </c>
      <c r="EP34" s="32" t="str">
        <f>IFERROR(VLOOKUP(($EF34&amp;"・"&amp;EP$8&amp;"・"&amp;EP$7&amp;"・"&amp;$EG34),'(参考)本年作業予定'!$X$4:$AI$525,8,FALSE),"")</f>
        <v/>
      </c>
      <c r="EQ34" s="32" t="str">
        <f>IFERROR(VLOOKUP(($EF34&amp;"・"&amp;EP$8&amp;"・"&amp;EP$7&amp;"・"&amp;$EG34),'(参考)本年作業予定'!$X$4:$AI$525,10,FALSE),"")</f>
        <v/>
      </c>
      <c r="ER34" s="32" t="str">
        <f>IFERROR(VLOOKUP(($EF34&amp;"・"&amp;ER$8&amp;"・"&amp;ER$7&amp;"・"&amp;$EG34),'(参考)本年作業予定'!$X$4:$AI$525,8,FALSE),"")</f>
        <v/>
      </c>
      <c r="ES34" s="32" t="str">
        <f>IFERROR(VLOOKUP(($EF34&amp;"・"&amp;ER$8&amp;"・"&amp;ER$7&amp;"・"&amp;$EG34),'(参考)本年作業予定'!$X$4:$AI$525,10,FALSE),"")</f>
        <v/>
      </c>
      <c r="ET34" s="32" t="str">
        <f>IFERROR(VLOOKUP(($EF34&amp;"・"&amp;ET$8&amp;"・"&amp;ET$7&amp;"・"&amp;$EG34),'(参考)本年作業予定'!$X$4:$AI$525,8,FALSE),"")</f>
        <v/>
      </c>
      <c r="EU34" s="32" t="str">
        <f>IFERROR(VLOOKUP(($EF34&amp;"・"&amp;ET$8&amp;"・"&amp;ET$7&amp;"・"&amp;$EG34),'(参考)本年作業予定'!$X$4:$AI$525,10,FALSE),"")</f>
        <v/>
      </c>
      <c r="EV34" s="32" t="str">
        <f>IFERROR(VLOOKUP(($EF34&amp;"・"&amp;EV$8&amp;"・"&amp;EV$7&amp;"・"&amp;$EG34),'(参考)本年作業予定'!$X$4:$AI$525,8,FALSE),"")</f>
        <v/>
      </c>
      <c r="EW34" s="32" t="str">
        <f>IFERROR(VLOOKUP(($EF34&amp;"・"&amp;EV$8&amp;"・"&amp;EV$7&amp;"・"&amp;$EG34),'(参考)本年作業予定'!$X$4:$AI$525,10,FALSE),"")</f>
        <v/>
      </c>
      <c r="EX34" s="32" t="str">
        <f>IFERROR(VLOOKUP(($EF34&amp;"・"&amp;EX$8&amp;"・"&amp;EX$7&amp;"・"&amp;$EG34),'(参考)本年作業予定'!$X$4:$AI$525,8,FALSE),"")</f>
        <v/>
      </c>
      <c r="EY34" s="32" t="str">
        <f>IFERROR(VLOOKUP(($EF34&amp;"・"&amp;EX$8&amp;"・"&amp;EX$7&amp;"・"&amp;$EG34),'(参考)本年作業予定'!$X$4:$AI$525,10,FALSE),"")</f>
        <v/>
      </c>
      <c r="EZ34" s="32" t="str">
        <f>IFERROR(VLOOKUP(($EF34&amp;"・"&amp;EZ$8&amp;"・"&amp;EZ$7&amp;"・"&amp;$EG34),'(参考)本年作業予定'!$X$4:$AI$525,8,FALSE),"")</f>
        <v/>
      </c>
      <c r="FA34" s="32" t="str">
        <f>IFERROR(VLOOKUP(($EF34&amp;"・"&amp;EZ$8&amp;"・"&amp;EZ$7&amp;"・"&amp;$EG34),'(参考)本年作業予定'!$X$4:$AI$525,10,FALSE),"")</f>
        <v/>
      </c>
      <c r="FB34" s="32" t="str">
        <f>IFERROR(VLOOKUP(($EF34&amp;"・"&amp;FB$8&amp;"・"&amp;FB$7&amp;"・"&amp;$EG34),'(参考)本年作業予定'!$X$4:$AI$525,8,FALSE),"")</f>
        <v/>
      </c>
      <c r="FC34" s="32" t="str">
        <f>IFERROR(VLOOKUP(($EF34&amp;"・"&amp;FB$8&amp;"・"&amp;FB$7&amp;"・"&amp;$EG34),'(参考)本年作業予定'!$X$4:$AI$525,10,FALSE),"")</f>
        <v/>
      </c>
      <c r="FD34" s="32" t="str">
        <f>IFERROR(VLOOKUP(($EF34&amp;"・"&amp;FD$8&amp;"・"&amp;FD$7&amp;"・"&amp;$EG34),'(参考)本年作業予定'!$X$4:$AI$525,8,FALSE),"")</f>
        <v/>
      </c>
      <c r="FE34" s="32" t="str">
        <f>IFERROR(VLOOKUP(($EF34&amp;"・"&amp;FD$8&amp;"・"&amp;FD$7&amp;"・"&amp;$EG34),'(参考)本年作業予定'!$X$4:$AI$525,10,FALSE),"")</f>
        <v/>
      </c>
      <c r="FG34" s="32" t="str">
        <f>IFERROR(VLOOKUP(($EF34&amp;"・"&amp;FG$8&amp;"・"&amp;FG$7&amp;"・"&amp;$EG34),'(参考)本年作業予定'!$X$4:$AI$198,4,FALSE),"")</f>
        <v/>
      </c>
      <c r="FH34" s="32" t="str">
        <f>IFERROR(VLOOKUP(($EF34&amp;"・"&amp;FH$8&amp;"・"&amp;FH$7&amp;"・"&amp;$EG34),'(参考)本年作業予定'!$X$4:$AI$198,4,FALSE),"")</f>
        <v/>
      </c>
      <c r="FI34" s="32" t="str">
        <f>IFERROR(VLOOKUP(($EF34&amp;"・"&amp;FI$8&amp;"・"&amp;FI$7&amp;"・"&amp;$EG34),'(参考)本年作業予定'!$X$4:$AI$198,4,FALSE),"")</f>
        <v/>
      </c>
      <c r="FJ34" s="32" t="str">
        <f>IFERROR(VLOOKUP(($EF34&amp;"・"&amp;FJ$8&amp;"・"&amp;FJ$7&amp;"・"&amp;$EG34),'(参考)本年作業予定'!$X$4:$AI$198,4,FALSE),"")</f>
        <v/>
      </c>
      <c r="FK34" s="32" t="str">
        <f>IFERROR(VLOOKUP(($EF34&amp;"・"&amp;FK$8&amp;"・"&amp;FK$7&amp;"・"&amp;$EG34),'(参考)本年作業予定'!$X$4:$AI$198,4,FALSE),"")</f>
        <v/>
      </c>
      <c r="FL34" s="32" t="str">
        <f>IFERROR(VLOOKUP(($EF34&amp;"・"&amp;FL$8&amp;"・"&amp;FL$7&amp;"・"&amp;$EG34),'(参考)本年作業予定'!$X$4:$AI$198,4,FALSE),"")</f>
        <v/>
      </c>
      <c r="FN34" s="33" t="str">
        <f t="shared" si="151"/>
        <v/>
      </c>
      <c r="FO34" s="96" t="str">
        <f>IFERROR(VLOOKUP(($EF34&amp;"・"&amp;FN$8&amp;"・"&amp;FN$7&amp;"・"&amp;$EG34),'(参考)本年作業予定'!$X$4:$AI$525,12,FALSE),"")</f>
        <v/>
      </c>
      <c r="FP34" s="33" t="str">
        <f t="shared" si="152"/>
        <v/>
      </c>
      <c r="FQ34" s="96" t="str">
        <f>IFERROR(VLOOKUP(($EF34&amp;"・"&amp;FP$8&amp;"・"&amp;FP$7&amp;"・"&amp;$EG34),'(参考)本年作業予定'!$X$4:$AI$525,12,FALSE),"")</f>
        <v/>
      </c>
      <c r="FR34" s="33" t="str">
        <f t="shared" si="153"/>
        <v/>
      </c>
      <c r="FS34" s="96" t="str">
        <f>IFERROR(VLOOKUP(($EF34&amp;"・"&amp;FR$8&amp;"・"&amp;FR$7&amp;"・"&amp;$EG34),'(参考)本年作業予定'!$X$4:$AI$525,12,FALSE),"")</f>
        <v/>
      </c>
      <c r="FT34" s="33" t="str">
        <f t="shared" si="154"/>
        <v/>
      </c>
      <c r="FU34" s="96" t="str">
        <f>IFERROR(VLOOKUP(($EF34&amp;"・"&amp;FT$8&amp;"・"&amp;FT$7&amp;"・"&amp;$EG34),'(参考)本年作業予定'!$X$4:$AI$525,12,FALSE),"")</f>
        <v/>
      </c>
      <c r="FV34" s="33" t="str">
        <f t="shared" si="155"/>
        <v/>
      </c>
      <c r="FW34" s="96" t="str">
        <f>IFERROR(VLOOKUP(($EF34&amp;"・"&amp;FV$8&amp;"・"&amp;FV$7&amp;"・"&amp;$EG34),'(参考)本年作業予定'!$X$4:$AI$525,12,FALSE),"")</f>
        <v/>
      </c>
      <c r="FX34" s="33" t="str">
        <f t="shared" si="156"/>
        <v/>
      </c>
      <c r="FY34" s="96" t="str">
        <f>IFERROR(VLOOKUP(($EF34&amp;"・"&amp;FX$8&amp;"・"&amp;FX$7&amp;"・"&amp;$EG34),'(参考)本年作業予定'!$X$4:$AI$525,12,FALSE),"")</f>
        <v/>
      </c>
      <c r="FZ34" s="33" t="str">
        <f t="shared" si="157"/>
        <v/>
      </c>
      <c r="GA34" s="96" t="str">
        <f>IFERROR(VLOOKUP(($EF34&amp;"・"&amp;FZ$8&amp;"・"&amp;FZ$7&amp;"・"&amp;$EG34),'(参考)本年作業予定'!$X$4:$AI$525,12,FALSE),"")</f>
        <v/>
      </c>
      <c r="GB34" s="33" t="str">
        <f t="shared" si="158"/>
        <v/>
      </c>
      <c r="GC34" s="96" t="str">
        <f>IFERROR(VLOOKUP(($EF34&amp;"・"&amp;GB$8&amp;"・"&amp;GB$7&amp;"・"&amp;$EG34),'(参考)本年作業予定'!$X$4:$AI$525,12,FALSE),"")</f>
        <v/>
      </c>
      <c r="GD34" s="33" t="str">
        <f t="shared" si="159"/>
        <v/>
      </c>
      <c r="GE34" s="96" t="str">
        <f>IFERROR(VLOOKUP(($EF34&amp;"・"&amp;GD$8&amp;"・"&amp;GD$7&amp;"・"&amp;$EG34),'(参考)本年作業予定'!$X$4:$AI$525,12,FALSE),"")</f>
        <v/>
      </c>
      <c r="GF34" s="33" t="str">
        <f t="shared" si="160"/>
        <v/>
      </c>
      <c r="GG34" s="96" t="str">
        <f>IFERROR(VLOOKUP(($EF34&amp;"・"&amp;GF$8&amp;"・"&amp;GF$7&amp;"・"&amp;$EG34),'(参考)本年作業予定'!$X$4:$AI$525,12,FALSE),"")</f>
        <v/>
      </c>
      <c r="GH34" s="33" t="str">
        <f t="shared" si="161"/>
        <v/>
      </c>
      <c r="GI34" s="96" t="str">
        <f>IFERROR(VLOOKUP(($EF34&amp;"・"&amp;GH$8&amp;"・"&amp;GH$7&amp;"・"&amp;$EG34),'(参考)本年作業予定'!$X$4:$AI$525,12,FALSE),"")</f>
        <v/>
      </c>
      <c r="GJ34" s="33" t="str">
        <f t="shared" si="162"/>
        <v/>
      </c>
      <c r="GK34" s="96" t="str">
        <f>IFERROR(VLOOKUP(($EF34&amp;"・"&amp;GJ$8&amp;"・"&amp;GJ$7&amp;"・"&amp;$EG34),'(参考)本年作業予定'!$X$4:$AI$525,12,FALSE),"")</f>
        <v/>
      </c>
      <c r="GM34" s="72" t="str">
        <f t="shared" si="133"/>
        <v/>
      </c>
      <c r="GN34" s="74">
        <f>IFERROR(VLOOKUP(($EF34&amp;"・"&amp;GM$8&amp;"・"&amp;GM$7&amp;"・"&amp;$EG34),'(参考)本年作業予定'!$X$4:$AI$525,11,FALSE)/100,0)</f>
        <v>0</v>
      </c>
      <c r="GO34" s="72" t="str">
        <f t="shared" si="134"/>
        <v/>
      </c>
      <c r="GP34" s="74">
        <f>IFERROR(VLOOKUP(($EF34&amp;"・"&amp;GO$8&amp;"・"&amp;GO$7&amp;"・"&amp;$EG34),'(参考)本年作業予定'!$X$4:$AI$525,11,FALSE)/100,0)</f>
        <v>0</v>
      </c>
      <c r="GQ34" s="72" t="str">
        <f t="shared" si="135"/>
        <v/>
      </c>
      <c r="GR34" s="74">
        <f>IFERROR(VLOOKUP(($EF34&amp;"・"&amp;GQ$8&amp;"・"&amp;GQ$7&amp;"・"&amp;$EG34),'(参考)本年作業予定'!$X$4:$AI$525,11,FALSE)/100,0)</f>
        <v>0</v>
      </c>
      <c r="GS34" s="72" t="str">
        <f t="shared" si="136"/>
        <v/>
      </c>
      <c r="GT34" s="74">
        <f>IFERROR(VLOOKUP(($EF34&amp;"・"&amp;GS$8&amp;"・"&amp;GS$7&amp;"・"&amp;$EG34),'(参考)本年作業予定'!$X$4:$AI$525,11,FALSE)/100,0)</f>
        <v>0</v>
      </c>
      <c r="GU34" s="72" t="str">
        <f t="shared" si="137"/>
        <v/>
      </c>
      <c r="GV34" s="74">
        <f>IFERROR(VLOOKUP(($EF34&amp;"・"&amp;GU$8&amp;"・"&amp;GU$7&amp;"・"&amp;$EG34),'(参考)本年作業予定'!$X$4:$AI$525,11,FALSE)/100,0)</f>
        <v>0</v>
      </c>
      <c r="GW34" s="72" t="str">
        <f t="shared" si="138"/>
        <v/>
      </c>
      <c r="GX34" s="74">
        <f>IFERROR(VLOOKUP(($EF34&amp;"・"&amp;GW$8&amp;"・"&amp;GW$7&amp;"・"&amp;$EG34),'(参考)本年作業予定'!$X$4:$AI$525,11,FALSE)/100,0)</f>
        <v>0</v>
      </c>
      <c r="GY34" s="72" t="str">
        <f t="shared" si="139"/>
        <v/>
      </c>
      <c r="GZ34" s="74">
        <f>IFERROR(VLOOKUP(($EF34&amp;"・"&amp;GY$8&amp;"・"&amp;GY$7&amp;"・"&amp;$EG34),'(参考)本年作業予定'!$X$4:$AI$525,11,FALSE)/100,0)</f>
        <v>0</v>
      </c>
      <c r="HA34" s="72" t="str">
        <f t="shared" si="140"/>
        <v/>
      </c>
      <c r="HB34" s="74">
        <f>IFERROR(VLOOKUP(($EF34&amp;"・"&amp;HA$8&amp;"・"&amp;HA$7&amp;"・"&amp;$EG34),'(参考)本年作業予定'!$X$4:$AI$525,11,FALSE)/100,0)</f>
        <v>0</v>
      </c>
      <c r="HC34" s="72" t="str">
        <f t="shared" si="141"/>
        <v/>
      </c>
      <c r="HD34" s="74">
        <f>IFERROR(VLOOKUP(($EF34&amp;"・"&amp;HC$8&amp;"・"&amp;HC$7&amp;"・"&amp;$EG34),'(参考)本年作業予定'!$X$4:$AI$525,11,FALSE)/100,0)</f>
        <v>0</v>
      </c>
      <c r="HE34" s="72" t="str">
        <f t="shared" si="142"/>
        <v/>
      </c>
      <c r="HF34" s="74">
        <f>IFERROR(VLOOKUP(($EF34&amp;"・"&amp;HE$8&amp;"・"&amp;HE$7&amp;"・"&amp;$EG34),'(参考)本年作業予定'!$X$4:$AI$525,11,FALSE)/100,0)</f>
        <v>0</v>
      </c>
      <c r="HG34" s="72" t="str">
        <f t="shared" si="143"/>
        <v/>
      </c>
      <c r="HH34" s="74">
        <f>IFERROR(VLOOKUP(($EF34&amp;"・"&amp;HG$8&amp;"・"&amp;HG$7&amp;"・"&amp;$EG34),'(参考)本年作業予定'!$X$4:$AI$525,11,FALSE)/100,0)</f>
        <v>0</v>
      </c>
      <c r="HI34" s="72" t="str">
        <f t="shared" si="144"/>
        <v/>
      </c>
      <c r="HJ34" s="74">
        <f>IFERROR(VLOOKUP(($EF34&amp;"・"&amp;HI$8&amp;"・"&amp;HI$7&amp;"・"&amp;$EG34),'(参考)本年作業予定'!$X$4:$AI$525,11,FALSE)/100,0)</f>
        <v>0</v>
      </c>
    </row>
    <row r="35" spans="1:218" ht="11.25" customHeight="1" x14ac:dyDescent="0.15">
      <c r="A35" s="544"/>
      <c r="B35" s="487"/>
      <c r="C35" s="325" t="str">
        <f>IF(B35="","",GN35+GP35+GR35+GT35+GV35+GX35+GZ35+HB35+HD35)</f>
        <v/>
      </c>
      <c r="D35" s="337"/>
      <c r="E35" s="338"/>
      <c r="F35" s="338"/>
      <c r="G35" s="338"/>
      <c r="H35" s="338"/>
      <c r="I35" s="338"/>
      <c r="J35" s="338"/>
      <c r="K35" s="338"/>
      <c r="L35" s="338"/>
      <c r="M35" s="338"/>
      <c r="N35" s="338"/>
      <c r="O35" s="338"/>
      <c r="P35" s="338"/>
      <c r="Q35" s="338"/>
      <c r="R35" s="338"/>
      <c r="S35" s="338"/>
      <c r="T35" s="338"/>
      <c r="U35" s="338"/>
      <c r="V35" s="338"/>
      <c r="W35" s="338"/>
      <c r="X35" s="338"/>
      <c r="Y35" s="338"/>
      <c r="Z35" s="338"/>
      <c r="AA35" s="338"/>
      <c r="AB35" s="338"/>
      <c r="AC35" s="338"/>
      <c r="AD35" s="338"/>
      <c r="AE35" s="338"/>
      <c r="AF35" s="338"/>
      <c r="AG35" s="339"/>
      <c r="AH35" s="339"/>
      <c r="AI35" s="337"/>
      <c r="AJ35" s="338"/>
      <c r="AK35" s="338"/>
      <c r="AL35" s="338"/>
      <c r="AM35" s="338"/>
      <c r="AN35" s="338"/>
      <c r="AO35" s="338"/>
      <c r="AP35" s="338"/>
      <c r="AQ35" s="338"/>
      <c r="AR35" s="338"/>
      <c r="AS35" s="338"/>
      <c r="AT35" s="338"/>
      <c r="AU35" s="338"/>
      <c r="AV35" s="338"/>
      <c r="AW35" s="338"/>
      <c r="AX35" s="338"/>
      <c r="AY35" s="338"/>
      <c r="AZ35" s="338"/>
      <c r="BA35" s="338"/>
      <c r="BB35" s="338"/>
      <c r="BC35" s="338"/>
      <c r="BD35" s="338"/>
      <c r="BE35" s="338"/>
      <c r="BF35" s="338"/>
      <c r="BG35" s="338"/>
      <c r="BH35" s="338"/>
      <c r="BI35" s="338"/>
      <c r="BJ35" s="338"/>
      <c r="BK35" s="338"/>
      <c r="BL35" s="338"/>
      <c r="BM35" s="339"/>
      <c r="BN35" s="337"/>
      <c r="BO35" s="338"/>
      <c r="BP35" s="338"/>
      <c r="BQ35" s="338"/>
      <c r="BR35" s="338"/>
      <c r="BS35" s="338"/>
      <c r="BT35" s="338"/>
      <c r="BU35" s="338"/>
      <c r="BV35" s="338"/>
      <c r="BW35" s="338"/>
      <c r="BX35" s="338"/>
      <c r="BY35" s="338"/>
      <c r="BZ35" s="338"/>
      <c r="CA35" s="338"/>
      <c r="CB35" s="338"/>
      <c r="CC35" s="338"/>
      <c r="CD35" s="338"/>
      <c r="CE35" s="338"/>
      <c r="CF35" s="338"/>
      <c r="CG35" s="338"/>
      <c r="CH35" s="338"/>
      <c r="CI35" s="338"/>
      <c r="CJ35" s="338"/>
      <c r="CK35" s="338"/>
      <c r="CL35" s="338"/>
      <c r="CM35" s="338"/>
      <c r="CN35" s="338"/>
      <c r="CO35" s="338"/>
      <c r="CP35" s="338"/>
      <c r="CQ35" s="339"/>
      <c r="CR35" s="340"/>
      <c r="CS35" s="341"/>
      <c r="CT35" s="338"/>
      <c r="CU35" s="338"/>
      <c r="CV35" s="338"/>
      <c r="CW35" s="338"/>
      <c r="CX35" s="338"/>
      <c r="CY35" s="338"/>
      <c r="CZ35" s="338"/>
      <c r="DA35" s="338"/>
      <c r="DB35" s="338"/>
      <c r="DC35" s="338"/>
      <c r="DD35" s="338"/>
      <c r="DE35" s="338"/>
      <c r="DF35" s="338"/>
      <c r="DG35" s="338"/>
      <c r="DH35" s="338"/>
      <c r="DI35" s="338"/>
      <c r="DJ35" s="338"/>
      <c r="DK35" s="338"/>
      <c r="DL35" s="338"/>
      <c r="DM35" s="338"/>
      <c r="DN35" s="338"/>
      <c r="DO35" s="338"/>
      <c r="DP35" s="338"/>
      <c r="DQ35" s="338"/>
      <c r="DR35" s="338"/>
      <c r="DS35" s="338"/>
      <c r="DT35" s="338"/>
      <c r="DU35" s="339"/>
      <c r="DV35" s="391"/>
      <c r="DW35" s="340"/>
      <c r="EE35" s="12"/>
      <c r="EF35" s="13"/>
      <c r="EG35" s="13"/>
      <c r="EH35" s="32" t="str">
        <f>IFERROR(VLOOKUP(($EF35&amp;"・"&amp;EH$8&amp;"・"&amp;EH$7&amp;"・"&amp;$EG35),'(参考)本年作業予定'!$X$4:$AI$525,8,FALSE),"")</f>
        <v/>
      </c>
      <c r="EI35" s="32" t="str">
        <f>IFERROR(VLOOKUP(($EF35&amp;"・"&amp;EH$8&amp;"・"&amp;EH$7&amp;"・"&amp;$EG35),'(参考)本年作業予定'!$X$4:$AI$525,10,FALSE),"")</f>
        <v/>
      </c>
      <c r="EJ35" s="32" t="str">
        <f>IFERROR(VLOOKUP(($EF35&amp;"・"&amp;EJ$8&amp;"・"&amp;EJ$7&amp;"・"&amp;$EG35),'(参考)本年作業予定'!$X$4:$AI$525,8,FALSE),"")</f>
        <v/>
      </c>
      <c r="EK35" s="32" t="str">
        <f>IFERROR(VLOOKUP(($EF35&amp;"・"&amp;EJ$8&amp;"・"&amp;EJ$7&amp;"・"&amp;$EG35),'(参考)本年作業予定'!$X$4:$AI$525,10,FALSE),"")</f>
        <v/>
      </c>
      <c r="EL35" s="32" t="str">
        <f>IFERROR(VLOOKUP(($EF35&amp;"・"&amp;EL$8&amp;"・"&amp;EL$7&amp;"・"&amp;$EG35),'(参考)本年作業予定'!$X$4:$AI$525,8,FALSE),"")</f>
        <v/>
      </c>
      <c r="EM35" s="32" t="str">
        <f>IFERROR(VLOOKUP(($EF35&amp;"・"&amp;EL$8&amp;"・"&amp;EL$7&amp;"・"&amp;$EG35),'(参考)本年作業予定'!$X$4:$AI$525,10,FALSE),"")</f>
        <v/>
      </c>
      <c r="EN35" s="32" t="str">
        <f>IFERROR(VLOOKUP(($EF35&amp;"・"&amp;EN$8&amp;"・"&amp;EN$7&amp;"・"&amp;$EG35),'(参考)本年作業予定'!$X$4:$AI$525,8,FALSE),"")</f>
        <v/>
      </c>
      <c r="EO35" s="32" t="str">
        <f>IFERROR(VLOOKUP(($EF35&amp;"・"&amp;EN$8&amp;"・"&amp;EN$7&amp;"・"&amp;$EG35),'(参考)本年作業予定'!$X$4:$AI$525,10,FALSE),"")</f>
        <v/>
      </c>
      <c r="EP35" s="32" t="str">
        <f>IFERROR(VLOOKUP(($EF35&amp;"・"&amp;EP$8&amp;"・"&amp;EP$7&amp;"・"&amp;$EG35),'(参考)本年作業予定'!$X$4:$AI$525,8,FALSE),"")</f>
        <v/>
      </c>
      <c r="EQ35" s="32" t="str">
        <f>IFERROR(VLOOKUP(($EF35&amp;"・"&amp;EP$8&amp;"・"&amp;EP$7&amp;"・"&amp;$EG35),'(参考)本年作業予定'!$X$4:$AI$525,10,FALSE),"")</f>
        <v/>
      </c>
      <c r="ER35" s="32" t="str">
        <f>IFERROR(VLOOKUP(($EF35&amp;"・"&amp;ER$8&amp;"・"&amp;ER$7&amp;"・"&amp;$EG35),'(参考)本年作業予定'!$X$4:$AI$525,8,FALSE),"")</f>
        <v/>
      </c>
      <c r="ES35" s="32" t="str">
        <f>IFERROR(VLOOKUP(($EF35&amp;"・"&amp;ER$8&amp;"・"&amp;ER$7&amp;"・"&amp;$EG35),'(参考)本年作業予定'!$X$4:$AI$525,10,FALSE),"")</f>
        <v/>
      </c>
      <c r="ET35" s="32" t="str">
        <f>IFERROR(VLOOKUP(($EF35&amp;"・"&amp;ET$8&amp;"・"&amp;ET$7&amp;"・"&amp;$EG35),'(参考)本年作業予定'!$X$4:$AI$525,8,FALSE),"")</f>
        <v/>
      </c>
      <c r="EU35" s="32" t="str">
        <f>IFERROR(VLOOKUP(($EF35&amp;"・"&amp;ET$8&amp;"・"&amp;ET$7&amp;"・"&amp;$EG35),'(参考)本年作業予定'!$X$4:$AI$525,10,FALSE),"")</f>
        <v/>
      </c>
      <c r="EV35" s="32" t="str">
        <f>IFERROR(VLOOKUP(($EF35&amp;"・"&amp;EV$8&amp;"・"&amp;EV$7&amp;"・"&amp;$EG35),'(参考)本年作業予定'!$X$4:$AI$525,8,FALSE),"")</f>
        <v/>
      </c>
      <c r="EW35" s="32" t="str">
        <f>IFERROR(VLOOKUP(($EF35&amp;"・"&amp;EV$8&amp;"・"&amp;EV$7&amp;"・"&amp;$EG35),'(参考)本年作業予定'!$X$4:$AI$525,10,FALSE),"")</f>
        <v/>
      </c>
      <c r="EX35" s="32" t="str">
        <f>IFERROR(VLOOKUP(($EF35&amp;"・"&amp;EX$8&amp;"・"&amp;EX$7&amp;"・"&amp;$EG35),'(参考)本年作業予定'!$X$4:$AI$525,8,FALSE),"")</f>
        <v/>
      </c>
      <c r="EY35" s="32" t="str">
        <f>IFERROR(VLOOKUP(($EF35&amp;"・"&amp;EX$8&amp;"・"&amp;EX$7&amp;"・"&amp;$EG35),'(参考)本年作業予定'!$X$4:$AI$525,10,FALSE),"")</f>
        <v/>
      </c>
      <c r="EZ35" s="32" t="str">
        <f>IFERROR(VLOOKUP(($EF35&amp;"・"&amp;EZ$8&amp;"・"&amp;EZ$7&amp;"・"&amp;$EG35),'(参考)本年作業予定'!$X$4:$AI$525,8,FALSE),"")</f>
        <v/>
      </c>
      <c r="FA35" s="32" t="str">
        <f>IFERROR(VLOOKUP(($EF35&amp;"・"&amp;EZ$8&amp;"・"&amp;EZ$7&amp;"・"&amp;$EG35),'(参考)本年作業予定'!$X$4:$AI$525,10,FALSE),"")</f>
        <v/>
      </c>
      <c r="FB35" s="32" t="str">
        <f>IFERROR(VLOOKUP(($EF35&amp;"・"&amp;FB$8&amp;"・"&amp;FB$7&amp;"・"&amp;$EG35),'(参考)本年作業予定'!$X$4:$AI$525,8,FALSE),"")</f>
        <v/>
      </c>
      <c r="FC35" s="32" t="str">
        <f>IFERROR(VLOOKUP(($EF35&amp;"・"&amp;FB$8&amp;"・"&amp;FB$7&amp;"・"&amp;$EG35),'(参考)本年作業予定'!$X$4:$AI$525,10,FALSE),"")</f>
        <v/>
      </c>
      <c r="FD35" s="32" t="str">
        <f>IFERROR(VLOOKUP(($EF35&amp;"・"&amp;FD$8&amp;"・"&amp;FD$7&amp;"・"&amp;$EG35),'(参考)本年作業予定'!$X$4:$AI$525,8,FALSE),"")</f>
        <v/>
      </c>
      <c r="FE35" s="32" t="str">
        <f>IFERROR(VLOOKUP(($EF35&amp;"・"&amp;FD$8&amp;"・"&amp;FD$7&amp;"・"&amp;$EG35),'(参考)本年作業予定'!$X$4:$AI$525,10,FALSE),"")</f>
        <v/>
      </c>
      <c r="FG35" s="32" t="str">
        <f>IFERROR(VLOOKUP(($EF35&amp;"・"&amp;FG$8&amp;"・"&amp;FG$7&amp;"・"&amp;$EG35),'(参考)本年作業予定'!$X$4:$AI$198,4,FALSE),"")</f>
        <v/>
      </c>
      <c r="FH35" s="32" t="str">
        <f>IFERROR(VLOOKUP(($EF35&amp;"・"&amp;FH$8&amp;"・"&amp;FH$7&amp;"・"&amp;$EG35),'(参考)本年作業予定'!$X$4:$AI$198,4,FALSE),"")</f>
        <v/>
      </c>
      <c r="FI35" s="32" t="str">
        <f>IFERROR(VLOOKUP(($EF35&amp;"・"&amp;FI$8&amp;"・"&amp;FI$7&amp;"・"&amp;$EG35),'(参考)本年作業予定'!$X$4:$AI$198,4,FALSE),"")</f>
        <v/>
      </c>
      <c r="FJ35" s="32" t="str">
        <f>IFERROR(VLOOKUP(($EF35&amp;"・"&amp;FJ$8&amp;"・"&amp;FJ$7&amp;"・"&amp;$EG35),'(参考)本年作業予定'!$X$4:$AI$198,4,FALSE),"")</f>
        <v/>
      </c>
      <c r="FK35" s="32" t="str">
        <f>IFERROR(VLOOKUP(($EF35&amp;"・"&amp;FK$8&amp;"・"&amp;FK$7&amp;"・"&amp;$EG35),'(参考)本年作業予定'!$X$4:$AI$198,4,FALSE),"")</f>
        <v/>
      </c>
      <c r="FL35" s="32" t="str">
        <f>IFERROR(VLOOKUP(($EF35&amp;"・"&amp;FL$8&amp;"・"&amp;FL$7&amp;"・"&amp;$EG35),'(参考)本年作業予定'!$X$4:$AI$198,4,FALSE),"")</f>
        <v/>
      </c>
      <c r="FN35" s="33" t="str">
        <f t="shared" si="151"/>
        <v/>
      </c>
      <c r="FO35" s="96" t="str">
        <f>IFERROR(VLOOKUP(($EF35&amp;"・"&amp;FN$8&amp;"・"&amp;FN$7&amp;"・"&amp;$EG35),'(参考)本年作業予定'!$X$4:$AI$525,12,FALSE),"")</f>
        <v/>
      </c>
      <c r="FP35" s="33" t="str">
        <f t="shared" si="152"/>
        <v/>
      </c>
      <c r="FQ35" s="96" t="str">
        <f>IFERROR(VLOOKUP(($EF35&amp;"・"&amp;FP$8&amp;"・"&amp;FP$7&amp;"・"&amp;$EG35),'(参考)本年作業予定'!$X$4:$AI$525,12,FALSE),"")</f>
        <v/>
      </c>
      <c r="FR35" s="33" t="str">
        <f t="shared" si="153"/>
        <v/>
      </c>
      <c r="FS35" s="96" t="str">
        <f>IFERROR(VLOOKUP(($EF35&amp;"・"&amp;FR$8&amp;"・"&amp;FR$7&amp;"・"&amp;$EG35),'(参考)本年作業予定'!$X$4:$AI$525,12,FALSE),"")</f>
        <v/>
      </c>
      <c r="FT35" s="33" t="str">
        <f t="shared" si="154"/>
        <v/>
      </c>
      <c r="FU35" s="96" t="str">
        <f>IFERROR(VLOOKUP(($EF35&amp;"・"&amp;FT$8&amp;"・"&amp;FT$7&amp;"・"&amp;$EG35),'(参考)本年作業予定'!$X$4:$AI$525,12,FALSE),"")</f>
        <v/>
      </c>
      <c r="FV35" s="33" t="str">
        <f t="shared" si="155"/>
        <v/>
      </c>
      <c r="FW35" s="96" t="str">
        <f>IFERROR(VLOOKUP(($EF35&amp;"・"&amp;FV$8&amp;"・"&amp;FV$7&amp;"・"&amp;$EG35),'(参考)本年作業予定'!$X$4:$AI$525,12,FALSE),"")</f>
        <v/>
      </c>
      <c r="FX35" s="33" t="str">
        <f t="shared" si="156"/>
        <v/>
      </c>
      <c r="FY35" s="96" t="str">
        <f>IFERROR(VLOOKUP(($EF35&amp;"・"&amp;FX$8&amp;"・"&amp;FX$7&amp;"・"&amp;$EG35),'(参考)本年作業予定'!$X$4:$AI$525,12,FALSE),"")</f>
        <v/>
      </c>
      <c r="FZ35" s="33" t="str">
        <f t="shared" si="157"/>
        <v/>
      </c>
      <c r="GA35" s="96" t="str">
        <f>IFERROR(VLOOKUP(($EF35&amp;"・"&amp;FZ$8&amp;"・"&amp;FZ$7&amp;"・"&amp;$EG35),'(参考)本年作業予定'!$X$4:$AI$525,12,FALSE),"")</f>
        <v/>
      </c>
      <c r="GB35" s="33" t="str">
        <f t="shared" si="158"/>
        <v/>
      </c>
      <c r="GC35" s="96" t="str">
        <f>IFERROR(VLOOKUP(($EF35&amp;"・"&amp;GB$8&amp;"・"&amp;GB$7&amp;"・"&amp;$EG35),'(参考)本年作業予定'!$X$4:$AI$525,12,FALSE),"")</f>
        <v/>
      </c>
      <c r="GD35" s="33" t="str">
        <f t="shared" si="159"/>
        <v/>
      </c>
      <c r="GE35" s="96" t="str">
        <f>IFERROR(VLOOKUP(($EF35&amp;"・"&amp;GD$8&amp;"・"&amp;GD$7&amp;"・"&amp;$EG35),'(参考)本年作業予定'!$X$4:$AI$525,12,FALSE),"")</f>
        <v/>
      </c>
      <c r="GF35" s="33" t="str">
        <f t="shared" si="160"/>
        <v/>
      </c>
      <c r="GG35" s="96" t="str">
        <f>IFERROR(VLOOKUP(($EF35&amp;"・"&amp;GF$8&amp;"・"&amp;GF$7&amp;"・"&amp;$EG35),'(参考)本年作業予定'!$X$4:$AI$525,12,FALSE),"")</f>
        <v/>
      </c>
      <c r="GH35" s="33" t="str">
        <f t="shared" si="161"/>
        <v/>
      </c>
      <c r="GI35" s="96" t="str">
        <f>IFERROR(VLOOKUP(($EF35&amp;"・"&amp;GH$8&amp;"・"&amp;GH$7&amp;"・"&amp;$EG35),'(参考)本年作業予定'!$X$4:$AI$525,12,FALSE),"")</f>
        <v/>
      </c>
      <c r="GJ35" s="33" t="str">
        <f t="shared" si="162"/>
        <v/>
      </c>
      <c r="GK35" s="96" t="str">
        <f>IFERROR(VLOOKUP(($EF35&amp;"・"&amp;GJ$8&amp;"・"&amp;GJ$7&amp;"・"&amp;$EG35),'(参考)本年作業予定'!$X$4:$AI$525,12,FALSE),"")</f>
        <v/>
      </c>
      <c r="GM35" s="72" t="str">
        <f t="shared" si="133"/>
        <v/>
      </c>
      <c r="GN35" s="74">
        <f>IFERROR(VLOOKUP(($EF35&amp;"・"&amp;GM$8&amp;"・"&amp;GM$7&amp;"・"&amp;$EG35),'(参考)本年作業予定'!$X$4:$AI$525,11,FALSE)/100,0)</f>
        <v>0</v>
      </c>
      <c r="GO35" s="72" t="str">
        <f t="shared" si="134"/>
        <v/>
      </c>
      <c r="GP35" s="74">
        <f>IFERROR(VLOOKUP(($EF35&amp;"・"&amp;GO$8&amp;"・"&amp;GO$7&amp;"・"&amp;$EG35),'(参考)本年作業予定'!$X$4:$AI$525,11,FALSE)/100,0)</f>
        <v>0</v>
      </c>
      <c r="GQ35" s="72" t="str">
        <f t="shared" si="135"/>
        <v/>
      </c>
      <c r="GR35" s="74">
        <f>IFERROR(VLOOKUP(($EF35&amp;"・"&amp;GQ$8&amp;"・"&amp;GQ$7&amp;"・"&amp;$EG35),'(参考)本年作業予定'!$X$4:$AI$525,11,FALSE)/100,0)</f>
        <v>0</v>
      </c>
      <c r="GS35" s="72" t="str">
        <f t="shared" si="136"/>
        <v/>
      </c>
      <c r="GT35" s="74">
        <f>IFERROR(VLOOKUP(($EF35&amp;"・"&amp;GS$8&amp;"・"&amp;GS$7&amp;"・"&amp;$EG35),'(参考)本年作業予定'!$X$4:$AI$525,11,FALSE)/100,0)</f>
        <v>0</v>
      </c>
      <c r="GU35" s="72" t="str">
        <f t="shared" si="137"/>
        <v/>
      </c>
      <c r="GV35" s="74">
        <f>IFERROR(VLOOKUP(($EF35&amp;"・"&amp;GU$8&amp;"・"&amp;GU$7&amp;"・"&amp;$EG35),'(参考)本年作業予定'!$X$4:$AI$525,11,FALSE)/100,0)</f>
        <v>0</v>
      </c>
      <c r="GW35" s="72" t="str">
        <f t="shared" si="138"/>
        <v/>
      </c>
      <c r="GX35" s="74">
        <f>IFERROR(VLOOKUP(($EF35&amp;"・"&amp;GW$8&amp;"・"&amp;GW$7&amp;"・"&amp;$EG35),'(参考)本年作業予定'!$X$4:$AI$525,11,FALSE)/100,0)</f>
        <v>0</v>
      </c>
      <c r="GY35" s="72" t="str">
        <f t="shared" si="139"/>
        <v/>
      </c>
      <c r="GZ35" s="74">
        <f>IFERROR(VLOOKUP(($EF35&amp;"・"&amp;GY$8&amp;"・"&amp;GY$7&amp;"・"&amp;$EG35),'(参考)本年作業予定'!$X$4:$AI$525,11,FALSE)/100,0)</f>
        <v>0</v>
      </c>
      <c r="HA35" s="72" t="str">
        <f t="shared" si="140"/>
        <v/>
      </c>
      <c r="HB35" s="74">
        <f>IFERROR(VLOOKUP(($EF35&amp;"・"&amp;HA$8&amp;"・"&amp;HA$7&amp;"・"&amp;$EG35),'(参考)本年作業予定'!$X$4:$AI$525,11,FALSE)/100,0)</f>
        <v>0</v>
      </c>
      <c r="HC35" s="72" t="str">
        <f t="shared" si="141"/>
        <v/>
      </c>
      <c r="HD35" s="74">
        <f>IFERROR(VLOOKUP(($EF35&amp;"・"&amp;HC$8&amp;"・"&amp;HC$7&amp;"・"&amp;$EG35),'(参考)本年作業予定'!$X$4:$AI$525,11,FALSE)/100,0)</f>
        <v>0</v>
      </c>
      <c r="HE35" s="72" t="str">
        <f t="shared" si="142"/>
        <v/>
      </c>
      <c r="HF35" s="74">
        <f>IFERROR(VLOOKUP(($EF35&amp;"・"&amp;HE$8&amp;"・"&amp;HE$7&amp;"・"&amp;$EG35),'(参考)本年作業予定'!$X$4:$AI$525,11,FALSE)/100,0)</f>
        <v>0</v>
      </c>
      <c r="HG35" s="72" t="str">
        <f t="shared" si="143"/>
        <v/>
      </c>
      <c r="HH35" s="74">
        <f>IFERROR(VLOOKUP(($EF35&amp;"・"&amp;HG$8&amp;"・"&amp;HG$7&amp;"・"&amp;$EG35),'(参考)本年作業予定'!$X$4:$AI$525,11,FALSE)/100,0)</f>
        <v>0</v>
      </c>
      <c r="HI35" s="72" t="str">
        <f t="shared" si="144"/>
        <v/>
      </c>
      <c r="HJ35" s="74">
        <f>IFERROR(VLOOKUP(($EF35&amp;"・"&amp;HI$8&amp;"・"&amp;HI$7&amp;"・"&amp;$EG35),'(参考)本年作業予定'!$X$4:$AI$525,11,FALSE)/100,0)</f>
        <v>0</v>
      </c>
    </row>
    <row r="36" spans="1:218" ht="27.75" customHeight="1" x14ac:dyDescent="0.15">
      <c r="A36" s="544"/>
      <c r="B36" s="487"/>
      <c r="C36" s="325">
        <f>IF(②元データ!$C$21="","",②元データ!$C$21)</f>
        <v>10</v>
      </c>
      <c r="D36" s="342" t="str">
        <f t="shared" ref="D36:AI36" si="178">IF(D$5=$FG36,$FG$9,IF(D$5=$FH36,$FH$9,IF(D$5=$FI36,$FI$9,IF(D$5=$FJ36,$FJ$9,IF(D$5=$FK36,$FK$9,IF(D$5=$FL36,$FL$9,IF(D$5=$FN36,$FO36,IF(D$5=$FP36,$FQ36,IF(D$5=$FR36,$FS36,IF(D$5=$FT36,$FU36,IF(D$5=$FV36,$FW36,IF(D$5=$FX36,$FY36,IF(D$5=$FZ36,$GA36,IF(D$5=$GB36,$GC36,IF(D$5=$GD36,$GE36,IF(D$5=$GF36,$GG36,IF(D$5=$GH36,$GI36,IF(D$5=$GJ36,$GK36,""))))))))))))))))))</f>
        <v>●</v>
      </c>
      <c r="E36" s="343" t="str">
        <f t="shared" si="178"/>
        <v/>
      </c>
      <c r="F36" s="343" t="str">
        <f t="shared" si="178"/>
        <v/>
      </c>
      <c r="G36" s="343" t="str">
        <f t="shared" si="178"/>
        <v/>
      </c>
      <c r="H36" s="343">
        <f t="shared" si="178"/>
        <v>8</v>
      </c>
      <c r="I36" s="343" t="str">
        <f t="shared" si="178"/>
        <v/>
      </c>
      <c r="J36" s="343" t="str">
        <f t="shared" si="178"/>
        <v/>
      </c>
      <c r="K36" s="343" t="str">
        <f t="shared" si="178"/>
        <v/>
      </c>
      <c r="L36" s="343" t="str">
        <f t="shared" si="178"/>
        <v/>
      </c>
      <c r="M36" s="343" t="str">
        <f t="shared" si="178"/>
        <v/>
      </c>
      <c r="N36" s="343" t="str">
        <f t="shared" si="178"/>
        <v/>
      </c>
      <c r="O36" s="343" t="str">
        <f t="shared" si="178"/>
        <v/>
      </c>
      <c r="P36" s="343" t="str">
        <f t="shared" si="178"/>
        <v/>
      </c>
      <c r="Q36" s="343" t="str">
        <f t="shared" si="178"/>
        <v/>
      </c>
      <c r="R36" s="343" t="str">
        <f t="shared" si="178"/>
        <v/>
      </c>
      <c r="S36" s="343" t="str">
        <f t="shared" si="178"/>
        <v/>
      </c>
      <c r="T36" s="343" t="str">
        <f t="shared" si="178"/>
        <v/>
      </c>
      <c r="U36" s="343" t="str">
        <f t="shared" si="178"/>
        <v/>
      </c>
      <c r="V36" s="343" t="str">
        <f t="shared" si="178"/>
        <v/>
      </c>
      <c r="W36" s="343" t="str">
        <f t="shared" si="178"/>
        <v/>
      </c>
      <c r="X36" s="343" t="str">
        <f t="shared" si="178"/>
        <v/>
      </c>
      <c r="Y36" s="343" t="str">
        <f t="shared" si="178"/>
        <v/>
      </c>
      <c r="Z36" s="343" t="str">
        <f t="shared" si="178"/>
        <v/>
      </c>
      <c r="AA36" s="343" t="str">
        <f t="shared" si="178"/>
        <v/>
      </c>
      <c r="AB36" s="343" t="str">
        <f t="shared" si="178"/>
        <v/>
      </c>
      <c r="AC36" s="343" t="str">
        <f t="shared" si="178"/>
        <v/>
      </c>
      <c r="AD36" s="343" t="str">
        <f t="shared" si="178"/>
        <v/>
      </c>
      <c r="AE36" s="343" t="str">
        <f t="shared" si="178"/>
        <v/>
      </c>
      <c r="AF36" s="343" t="str">
        <f t="shared" si="178"/>
        <v/>
      </c>
      <c r="AG36" s="343" t="str">
        <f t="shared" si="178"/>
        <v/>
      </c>
      <c r="AH36" s="343" t="str">
        <f t="shared" si="178"/>
        <v/>
      </c>
      <c r="AI36" s="342" t="str">
        <f t="shared" si="178"/>
        <v/>
      </c>
      <c r="AJ36" s="343" t="str">
        <f t="shared" ref="AJ36:BQ36" si="179">IF(AJ$5=$FG36,$FG$9,IF(AJ$5=$FH36,$FH$9,IF(AJ$5=$FI36,$FI$9,IF(AJ$5=$FJ36,$FJ$9,IF(AJ$5=$FK36,$FK$9,IF(AJ$5=$FL36,$FL$9,IF(AJ$5=$FN36,$FO36,IF(AJ$5=$FP36,$FQ36,IF(AJ$5=$FR36,$FS36,IF(AJ$5=$FT36,$FU36,IF(AJ$5=$FV36,$FW36,IF(AJ$5=$FX36,$FY36,IF(AJ$5=$FZ36,$GA36,IF(AJ$5=$GB36,$GC36,IF(AJ$5=$GD36,$GE36,IF(AJ$5=$GF36,$GG36,IF(AJ$5=$GH36,$GI36,IF(AJ$5=$GJ36,$GK36,""))))))))))))))))))</f>
        <v/>
      </c>
      <c r="AK36" s="343">
        <f t="shared" si="179"/>
        <v>5.5</v>
      </c>
      <c r="AL36" s="343" t="str">
        <f t="shared" si="179"/>
        <v/>
      </c>
      <c r="AM36" s="343">
        <f t="shared" si="179"/>
        <v>4</v>
      </c>
      <c r="AN36" s="343" t="str">
        <f t="shared" si="179"/>
        <v/>
      </c>
      <c r="AO36" s="343" t="str">
        <f t="shared" si="179"/>
        <v/>
      </c>
      <c r="AP36" s="343" t="str">
        <f t="shared" si="179"/>
        <v/>
      </c>
      <c r="AQ36" s="343" t="str">
        <f t="shared" si="179"/>
        <v/>
      </c>
      <c r="AR36" s="343" t="str">
        <f t="shared" si="179"/>
        <v/>
      </c>
      <c r="AS36" s="343" t="str">
        <f t="shared" si="179"/>
        <v/>
      </c>
      <c r="AT36" s="343">
        <f t="shared" si="179"/>
        <v>1</v>
      </c>
      <c r="AU36" s="343" t="str">
        <f t="shared" si="179"/>
        <v/>
      </c>
      <c r="AV36" s="343" t="str">
        <f t="shared" si="179"/>
        <v/>
      </c>
      <c r="AW36" s="343" t="str">
        <f t="shared" si="179"/>
        <v/>
      </c>
      <c r="AX36" s="343" t="str">
        <f t="shared" si="179"/>
        <v/>
      </c>
      <c r="AY36" s="343" t="str">
        <f t="shared" si="179"/>
        <v/>
      </c>
      <c r="AZ36" s="343" t="str">
        <f t="shared" si="179"/>
        <v/>
      </c>
      <c r="BA36" s="343">
        <f t="shared" si="179"/>
        <v>1</v>
      </c>
      <c r="BB36" s="343" t="str">
        <f t="shared" si="179"/>
        <v/>
      </c>
      <c r="BC36" s="343" t="str">
        <f t="shared" si="179"/>
        <v/>
      </c>
      <c r="BD36" s="343" t="str">
        <f t="shared" si="179"/>
        <v/>
      </c>
      <c r="BE36" s="343" t="str">
        <f t="shared" si="179"/>
        <v/>
      </c>
      <c r="BF36" s="343" t="str">
        <f t="shared" si="179"/>
        <v/>
      </c>
      <c r="BG36" s="343" t="str">
        <f t="shared" si="179"/>
        <v/>
      </c>
      <c r="BH36" s="343" t="str">
        <f t="shared" si="179"/>
        <v/>
      </c>
      <c r="BI36" s="343" t="str">
        <f t="shared" si="179"/>
        <v/>
      </c>
      <c r="BJ36" s="343" t="str">
        <f t="shared" si="179"/>
        <v/>
      </c>
      <c r="BK36" s="343" t="str">
        <f t="shared" si="179"/>
        <v/>
      </c>
      <c r="BL36" s="343">
        <f t="shared" si="179"/>
        <v>2</v>
      </c>
      <c r="BM36" s="344">
        <f t="shared" si="179"/>
        <v>2</v>
      </c>
      <c r="BN36" s="342">
        <f t="shared" si="179"/>
        <v>2</v>
      </c>
      <c r="BO36" s="343" t="str">
        <f t="shared" si="179"/>
        <v/>
      </c>
      <c r="BP36" s="343" t="str">
        <f t="shared" si="179"/>
        <v/>
      </c>
      <c r="BQ36" s="343" t="str">
        <f t="shared" si="179"/>
        <v/>
      </c>
      <c r="BR36" s="343" t="str">
        <f t="shared" ref="BR36:DW36" si="180">IF(BR$5=$FG36,$FG$9,IF(BR$5=$FH36,$FH$9,IF(BR$5=$FI36,$FI$9,IF(BR$5=$FJ36,$FJ$9,IF(BR$5=$FK36,$FK$9,IF(BR$5=$FL36,$FL$9,IF(BR$5=$FN36,$FO36,IF(BR$5=$FP36,$FQ36,IF(BR$5=$FR36,$FS36,IF(BR$5=$FT36,$FU36,IF(BR$5=$FV36,$FW36,IF(BR$5=$FX36,$FY36,IF(BR$5=$FZ36,$GA36,IF(BR$5=$GB36,$GC36,IF(BR$5=$GD36,$GE36,IF(BR$5=$GF36,$GG36,IF(BR$5=$GH36,$GI36,IF(BR$5=$GJ36,$GK36,""))))))))))))))))))</f>
        <v/>
      </c>
      <c r="BS36" s="343" t="str">
        <f t="shared" si="180"/>
        <v/>
      </c>
      <c r="BT36" s="343" t="str">
        <f t="shared" si="180"/>
        <v/>
      </c>
      <c r="BU36" s="343" t="str">
        <f t="shared" si="180"/>
        <v/>
      </c>
      <c r="BV36" s="343" t="str">
        <f t="shared" si="180"/>
        <v/>
      </c>
      <c r="BW36" s="343" t="str">
        <f t="shared" si="180"/>
        <v/>
      </c>
      <c r="BX36" s="343" t="str">
        <f t="shared" si="180"/>
        <v/>
      </c>
      <c r="BY36" s="343" t="str">
        <f t="shared" si="180"/>
        <v/>
      </c>
      <c r="BZ36" s="343" t="str">
        <f t="shared" si="180"/>
        <v/>
      </c>
      <c r="CA36" s="343">
        <f t="shared" si="180"/>
        <v>2</v>
      </c>
      <c r="CB36" s="343" t="str">
        <f t="shared" si="180"/>
        <v/>
      </c>
      <c r="CC36" s="343" t="str">
        <f t="shared" si="180"/>
        <v/>
      </c>
      <c r="CD36" s="343" t="str">
        <f t="shared" si="180"/>
        <v/>
      </c>
      <c r="CE36" s="343" t="str">
        <f t="shared" si="180"/>
        <v/>
      </c>
      <c r="CF36" s="343" t="str">
        <f t="shared" si="180"/>
        <v/>
      </c>
      <c r="CG36" s="343" t="str">
        <f t="shared" si="180"/>
        <v/>
      </c>
      <c r="CH36" s="343" t="str">
        <f t="shared" si="180"/>
        <v/>
      </c>
      <c r="CI36" s="343" t="str">
        <f t="shared" si="180"/>
        <v/>
      </c>
      <c r="CJ36" s="343" t="str">
        <f t="shared" si="180"/>
        <v/>
      </c>
      <c r="CK36" s="343" t="str">
        <f t="shared" si="180"/>
        <v/>
      </c>
      <c r="CL36" s="343" t="str">
        <f t="shared" si="180"/>
        <v/>
      </c>
      <c r="CM36" s="343" t="str">
        <f t="shared" si="180"/>
        <v/>
      </c>
      <c r="CN36" s="343" t="str">
        <f t="shared" si="180"/>
        <v/>
      </c>
      <c r="CO36" s="343" t="str">
        <f t="shared" si="180"/>
        <v/>
      </c>
      <c r="CP36" s="343" t="str">
        <f t="shared" si="180"/>
        <v/>
      </c>
      <c r="CQ36" s="345" t="str">
        <f t="shared" si="180"/>
        <v/>
      </c>
      <c r="CR36" s="346" t="str">
        <f t="shared" si="180"/>
        <v/>
      </c>
      <c r="CS36" s="347" t="str">
        <f t="shared" si="180"/>
        <v/>
      </c>
      <c r="CT36" s="343" t="str">
        <f t="shared" si="180"/>
        <v/>
      </c>
      <c r="CU36" s="343" t="str">
        <f t="shared" si="180"/>
        <v/>
      </c>
      <c r="CV36" s="343" t="str">
        <f t="shared" si="180"/>
        <v/>
      </c>
      <c r="CW36" s="343" t="str">
        <f t="shared" si="180"/>
        <v/>
      </c>
      <c r="CX36" s="343">
        <f t="shared" si="180"/>
        <v>2</v>
      </c>
      <c r="CY36" s="343" t="str">
        <f t="shared" si="180"/>
        <v/>
      </c>
      <c r="CZ36" s="343" t="str">
        <f t="shared" si="180"/>
        <v/>
      </c>
      <c r="DA36" s="343" t="str">
        <f t="shared" si="180"/>
        <v/>
      </c>
      <c r="DB36" s="343" t="str">
        <f t="shared" si="180"/>
        <v/>
      </c>
      <c r="DC36" s="343" t="str">
        <f t="shared" si="180"/>
        <v/>
      </c>
      <c r="DD36" s="343" t="str">
        <f t="shared" si="180"/>
        <v/>
      </c>
      <c r="DE36" s="343" t="str">
        <f t="shared" si="180"/>
        <v/>
      </c>
      <c r="DF36" s="343" t="str">
        <f t="shared" si="180"/>
        <v/>
      </c>
      <c r="DG36" s="343" t="str">
        <f t="shared" si="180"/>
        <v/>
      </c>
      <c r="DH36" s="343" t="str">
        <f t="shared" si="180"/>
        <v/>
      </c>
      <c r="DI36" s="343" t="str">
        <f t="shared" si="180"/>
        <v/>
      </c>
      <c r="DJ36" s="343" t="str">
        <f t="shared" si="180"/>
        <v/>
      </c>
      <c r="DK36" s="343" t="str">
        <f t="shared" si="180"/>
        <v/>
      </c>
      <c r="DL36" s="343" t="str">
        <f t="shared" si="180"/>
        <v/>
      </c>
      <c r="DM36" s="343" t="str">
        <f t="shared" si="180"/>
        <v/>
      </c>
      <c r="DN36" s="343" t="str">
        <f t="shared" si="180"/>
        <v/>
      </c>
      <c r="DO36" s="343" t="str">
        <f t="shared" si="180"/>
        <v/>
      </c>
      <c r="DP36" s="343" t="str">
        <f t="shared" si="180"/>
        <v/>
      </c>
      <c r="DQ36" s="343">
        <f t="shared" si="180"/>
        <v>8</v>
      </c>
      <c r="DR36" s="343" t="str">
        <f t="shared" si="180"/>
        <v/>
      </c>
      <c r="DS36" s="343" t="str">
        <f t="shared" si="180"/>
        <v/>
      </c>
      <c r="DT36" s="343" t="str">
        <f t="shared" si="180"/>
        <v/>
      </c>
      <c r="DU36" s="345" t="str">
        <f t="shared" si="180"/>
        <v/>
      </c>
      <c r="DV36" s="392" t="str">
        <f t="shared" si="180"/>
        <v/>
      </c>
      <c r="DW36" s="346" t="str">
        <f t="shared" si="180"/>
        <v/>
      </c>
      <c r="EE36" s="12">
        <v>7</v>
      </c>
      <c r="EF36" s="13" t="str">
        <f>IF(②元データ!$B$21="","",②元データ!$B$21)</f>
        <v>ブロッコリー・おはよう</v>
      </c>
      <c r="EG36" s="13" t="str">
        <f>②元データ!$G$7</f>
        <v>露地野菜Ａ</v>
      </c>
      <c r="EH36" s="32">
        <f>IFERROR(VLOOKUP(($EF36&amp;"・"&amp;EH$8&amp;"・"&amp;EH$7&amp;"・"&amp;$EG36),'(参考)本年作業予定'!$X$4:$AI$525,8,FALSE),"")</f>
        <v>45509</v>
      </c>
      <c r="EI36" s="32">
        <f>IFERROR(VLOOKUP(($EF36&amp;"・"&amp;EH$8&amp;"・"&amp;EH$7&amp;"・"&amp;$EG36),'(参考)本年作業予定'!$X$4:$AI$525,10,FALSE),"")</f>
        <v>45510</v>
      </c>
      <c r="EJ36" s="32">
        <f>IFERROR(VLOOKUP(($EF36&amp;"・"&amp;EJ$8&amp;"・"&amp;EJ$7&amp;"・"&amp;$EG36),'(参考)本年作業予定'!$X$4:$AI$525,8,FALSE),"")</f>
        <v>45538</v>
      </c>
      <c r="EK36" s="32">
        <f>IFERROR(VLOOKUP(($EF36&amp;"・"&amp;EJ$8&amp;"・"&amp;EJ$7&amp;"・"&amp;$EG36),'(参考)本年作業予定'!$X$4:$AI$525,10,FALSE),"")</f>
        <v>45539</v>
      </c>
      <c r="EL36" s="32">
        <f>IFERROR(VLOOKUP(($EF36&amp;"・"&amp;EL$8&amp;"・"&amp;EL$7&amp;"・"&amp;$EG36),'(参考)本年作業予定'!$X$4:$AI$525,8,FALSE),"")</f>
        <v>45540</v>
      </c>
      <c r="EM36" s="32">
        <f>IFERROR(VLOOKUP(($EF36&amp;"・"&amp;EL$8&amp;"・"&amp;EL$7&amp;"・"&amp;$EG36),'(参考)本年作業予定'!$X$4:$AI$525,10,FALSE),"")</f>
        <v>45540</v>
      </c>
      <c r="EN36" s="32">
        <f>IFERROR(VLOOKUP(($EF36&amp;"・"&amp;EN$8&amp;"・"&amp;EN$7&amp;"・"&amp;$EG36),'(参考)本年作業予定'!$X$4:$AI$525,8,FALSE),"")</f>
        <v>45547</v>
      </c>
      <c r="EO36" s="32">
        <f>IFERROR(VLOOKUP(($EF36&amp;"・"&amp;EN$8&amp;"・"&amp;EN$7&amp;"・"&amp;$EG36),'(参考)本年作業予定'!$X$4:$AI$525,10,FALSE),"")</f>
        <v>45547</v>
      </c>
      <c r="EP36" s="32">
        <f>IFERROR(VLOOKUP(($EF36&amp;"・"&amp;EP$8&amp;"・"&amp;EP$7&amp;"・"&amp;$EG36),'(参考)本年作業予定'!$X$4:$AI$525,8,FALSE),"")</f>
        <v>45554</v>
      </c>
      <c r="EQ36" s="32">
        <f>IFERROR(VLOOKUP(($EF36&amp;"・"&amp;EP$8&amp;"・"&amp;EP$7&amp;"・"&amp;$EG36),'(参考)本年作業予定'!$X$4:$AI$525,10,FALSE),"")</f>
        <v>45554</v>
      </c>
      <c r="ER36" s="32">
        <f>IFERROR(VLOOKUP(($EF36&amp;"・"&amp;ER$8&amp;"・"&amp;ER$7&amp;"・"&amp;$EG36),'(参考)本年作業予定'!$X$4:$AI$525,8,FALSE),"")</f>
        <v>45566</v>
      </c>
      <c r="ES36" s="32">
        <f>IFERROR(VLOOKUP(($EF36&amp;"・"&amp;ER$8&amp;"・"&amp;ER$7&amp;"・"&amp;$EG36),'(参考)本年作業予定'!$X$4:$AI$525,10,FALSE),"")</f>
        <v>45566</v>
      </c>
      <c r="ET36" s="32" t="str">
        <f>IFERROR(VLOOKUP(($EF36&amp;"・"&amp;ET$8&amp;"・"&amp;ET$7&amp;"・"&amp;$EG36),'(参考)本年作業予定'!$X$4:$AI$525,8,FALSE),"")</f>
        <v/>
      </c>
      <c r="EU36" s="32" t="str">
        <f>IFERROR(VLOOKUP(($EF36&amp;"・"&amp;ET$8&amp;"・"&amp;ET$7&amp;"・"&amp;$EG36),'(参考)本年作業予定'!$X$4:$AI$525,10,FALSE),"")</f>
        <v/>
      </c>
      <c r="EV36" s="32">
        <f>IFERROR(VLOOKUP(($EF36&amp;"・"&amp;EV$8&amp;"・"&amp;EV$7&amp;"・"&amp;$EG36),'(参考)本年作業予定'!$X$4:$AI$525,8,FALSE),"")</f>
        <v>45565</v>
      </c>
      <c r="EW36" s="32">
        <f>IFERROR(VLOOKUP(($EF36&amp;"・"&amp;EV$8&amp;"・"&amp;EV$7&amp;"・"&amp;$EG36),'(参考)本年作業予定'!$X$4:$AI$525,10,FALSE),"")</f>
        <v>45565</v>
      </c>
      <c r="EX36" s="32">
        <f>IFERROR(VLOOKUP(($EF36&amp;"・"&amp;EX$8&amp;"・"&amp;EX$7&amp;"・"&amp;$EG36),'(参考)本年作業予定'!$X$4:$AI$525,8,FALSE),"")</f>
        <v>45579</v>
      </c>
      <c r="EY36" s="32">
        <f>IFERROR(VLOOKUP(($EF36&amp;"・"&amp;EX$8&amp;"・"&amp;EX$7&amp;"・"&amp;$EG36),'(参考)本年作業予定'!$X$4:$AI$525,10,FALSE),"")</f>
        <v>45579</v>
      </c>
      <c r="EZ36" s="32">
        <f>IFERROR(VLOOKUP(($EF36&amp;"・"&amp;EZ$8&amp;"・"&amp;EZ$7&amp;"・"&amp;$EG36),'(参考)本年作業予定'!$X$4:$AI$525,8,FALSE),"")</f>
        <v>45602</v>
      </c>
      <c r="FA36" s="32">
        <f>IFERROR(VLOOKUP(($EF36&amp;"・"&amp;EZ$8&amp;"・"&amp;EZ$7&amp;"・"&amp;$EG36),'(参考)本年作業予定'!$X$4:$AI$525,10,FALSE),"")</f>
        <v>45602</v>
      </c>
      <c r="FB36" s="32">
        <f>IFERROR(VLOOKUP(($EF36&amp;"・"&amp;FB$8&amp;"・"&amp;FB$7&amp;"・"&amp;$EG36),'(参考)本年作業予定'!$X$4:$AI$525,8,FALSE),"")</f>
        <v>45621</v>
      </c>
      <c r="FC36" s="32">
        <f>IFERROR(VLOOKUP(($EF36&amp;"・"&amp;FB$8&amp;"・"&amp;FB$7&amp;"・"&amp;$EG36),'(参考)本年作業予定'!$X$4:$AI$525,10,FALSE),"")</f>
        <v>45626</v>
      </c>
      <c r="FD36" s="32" t="str">
        <f>IFERROR(VLOOKUP(($EF36&amp;"・"&amp;FD$8&amp;"・"&amp;FD$7&amp;"・"&amp;$EG36),'(参考)本年作業予定'!$X$4:$AI$525,8,FALSE),"")</f>
        <v/>
      </c>
      <c r="FE36" s="32" t="str">
        <f>IFERROR(VLOOKUP(($EF36&amp;"・"&amp;FD$8&amp;"・"&amp;FD$7&amp;"・"&amp;$EG36),'(参考)本年作業予定'!$X$4:$AI$525,10,FALSE),"")</f>
        <v/>
      </c>
      <c r="FG36" s="32">
        <f>IFERROR(VLOOKUP(($EF36&amp;"・"&amp;FG$8&amp;"・"&amp;FG$7&amp;"・"&amp;$EG36),'(参考)本年作業予定'!$X$4:$AI$198,4,FALSE),"")</f>
        <v>45505</v>
      </c>
      <c r="FH36" s="32" t="str">
        <f>IFERROR(VLOOKUP(($EF36&amp;"・"&amp;FH$8&amp;"・"&amp;FH$7&amp;"・"&amp;$EG36),'(参考)本年作業予定'!$X$4:$AI$198,4,FALSE),"")</f>
        <v/>
      </c>
      <c r="FI36" s="32" t="str">
        <f>IFERROR(VLOOKUP(($EF36&amp;"・"&amp;FI$8&amp;"・"&amp;FI$7&amp;"・"&amp;$EG36),'(参考)本年作業予定'!$X$4:$AI$198,4,FALSE),"")</f>
        <v/>
      </c>
      <c r="FJ36" s="32" t="str">
        <f>IFERROR(VLOOKUP(($EF36&amp;"・"&amp;FJ$8&amp;"・"&amp;FJ$7&amp;"・"&amp;$EG36),'(参考)本年作業予定'!$X$4:$AI$198,4,FALSE),"")</f>
        <v/>
      </c>
      <c r="FK36" s="32" t="str">
        <f>IFERROR(VLOOKUP(($EF36&amp;"・"&amp;FK$8&amp;"・"&amp;FK$7&amp;"・"&amp;$EG36),'(参考)本年作業予定'!$X$4:$AI$198,4,FALSE),"")</f>
        <v/>
      </c>
      <c r="FL36" s="32" t="str">
        <f>IFERROR(VLOOKUP(($EF36&amp;"・"&amp;FL$8&amp;"・"&amp;FL$7&amp;"・"&amp;$EG36),'(参考)本年作業予定'!$X$4:$AI$198,4,FALSE),"")</f>
        <v/>
      </c>
      <c r="FN36" s="33">
        <f t="shared" si="151"/>
        <v>45509</v>
      </c>
      <c r="FO36" s="96">
        <f>IFERROR(VLOOKUP(($EF36&amp;"・"&amp;FN$8&amp;"・"&amp;FN$7&amp;"・"&amp;$EG36),'(参考)本年作業予定'!$X$4:$AI$525,12,FALSE),"")</f>
        <v>8</v>
      </c>
      <c r="FP36" s="33">
        <f t="shared" si="152"/>
        <v>45538</v>
      </c>
      <c r="FQ36" s="96">
        <f>IFERROR(VLOOKUP(($EF36&amp;"・"&amp;FP$8&amp;"・"&amp;FP$7&amp;"・"&amp;$EG36),'(参考)本年作業予定'!$X$4:$AI$525,12,FALSE),"")</f>
        <v>5.5</v>
      </c>
      <c r="FR36" s="33">
        <f t="shared" si="153"/>
        <v>45540</v>
      </c>
      <c r="FS36" s="96">
        <f>IFERROR(VLOOKUP(($EF36&amp;"・"&amp;FR$8&amp;"・"&amp;FR$7&amp;"・"&amp;$EG36),'(参考)本年作業予定'!$X$4:$AI$525,12,FALSE),"")</f>
        <v>4</v>
      </c>
      <c r="FT36" s="33">
        <f t="shared" si="154"/>
        <v>45547</v>
      </c>
      <c r="FU36" s="96">
        <f>IFERROR(VLOOKUP(($EF36&amp;"・"&amp;FT$8&amp;"・"&amp;FT$7&amp;"・"&amp;$EG36),'(参考)本年作業予定'!$X$4:$AI$525,12,FALSE),"")</f>
        <v>1</v>
      </c>
      <c r="FV36" s="33">
        <f t="shared" si="155"/>
        <v>45554</v>
      </c>
      <c r="FW36" s="96">
        <f>IFERROR(VLOOKUP(($EF36&amp;"・"&amp;FV$8&amp;"・"&amp;FV$7&amp;"・"&amp;$EG36),'(参考)本年作業予定'!$X$4:$AI$525,12,FALSE),"")</f>
        <v>1</v>
      </c>
      <c r="FX36" s="33">
        <f t="shared" si="156"/>
        <v>45566</v>
      </c>
      <c r="FY36" s="96">
        <f>IFERROR(VLOOKUP(($EF36&amp;"・"&amp;FX$8&amp;"・"&amp;FX$7&amp;"・"&amp;$EG36),'(参考)本年作業予定'!$X$4:$AI$525,12,FALSE),"")</f>
        <v>2</v>
      </c>
      <c r="FZ36" s="33" t="str">
        <f t="shared" si="157"/>
        <v/>
      </c>
      <c r="GA36" s="96">
        <f>IFERROR(VLOOKUP(($EF36&amp;"・"&amp;FZ$8&amp;"・"&amp;FZ$7&amp;"・"&amp;$EG36),'(参考)本年作業予定'!$X$4:$AI$525,12,FALSE),"")</f>
        <v>0</v>
      </c>
      <c r="GB36" s="33">
        <f t="shared" si="158"/>
        <v>45565</v>
      </c>
      <c r="GC36" s="96">
        <f>IFERROR(VLOOKUP(($EF36&amp;"・"&amp;GB$8&amp;"・"&amp;GB$7&amp;"・"&amp;$EG36),'(参考)本年作業予定'!$X$4:$AI$525,12,FALSE),"")</f>
        <v>2</v>
      </c>
      <c r="GD36" s="33">
        <f t="shared" si="159"/>
        <v>45579</v>
      </c>
      <c r="GE36" s="96">
        <f>IFERROR(VLOOKUP(($EF36&amp;"・"&amp;GD$8&amp;"・"&amp;GD$7&amp;"・"&amp;$EG36),'(参考)本年作業予定'!$X$4:$AI$525,12,FALSE),"")</f>
        <v>2</v>
      </c>
      <c r="GF36" s="33">
        <f t="shared" si="160"/>
        <v>45602</v>
      </c>
      <c r="GG36" s="96">
        <f>IFERROR(VLOOKUP(($EF36&amp;"・"&amp;GF$8&amp;"・"&amp;GF$7&amp;"・"&amp;$EG36),'(参考)本年作業予定'!$X$4:$AI$525,12,FALSE),"")</f>
        <v>2</v>
      </c>
      <c r="GH36" s="33">
        <f t="shared" si="161"/>
        <v>45621</v>
      </c>
      <c r="GI36" s="96">
        <f>IFERROR(VLOOKUP(($EF36&amp;"・"&amp;GH$8&amp;"・"&amp;GH$7&amp;"・"&amp;$EG36),'(参考)本年作業予定'!$X$4:$AI$525,12,FALSE),"")</f>
        <v>8</v>
      </c>
      <c r="GJ36" s="33" t="str">
        <f t="shared" si="162"/>
        <v/>
      </c>
      <c r="GK36" s="96">
        <f>IFERROR(VLOOKUP(($EF36&amp;"・"&amp;GJ$8&amp;"・"&amp;GJ$7&amp;"・"&amp;$EG36),'(参考)本年作業予定'!$X$4:$AI$525,12,FALSE),"")</f>
        <v>0</v>
      </c>
      <c r="GM36" s="72">
        <f t="shared" si="133"/>
        <v>2</v>
      </c>
      <c r="GN36" s="74">
        <f>IFERROR(VLOOKUP(($EF36&amp;"・"&amp;GM$8&amp;"・"&amp;GM$7&amp;"・"&amp;$EG36),'(参考)本年作業予定'!$X$4:$AI$525,11,FALSE)/100,0)</f>
        <v>10</v>
      </c>
      <c r="GO36" s="72">
        <f t="shared" si="134"/>
        <v>2</v>
      </c>
      <c r="GP36" s="74">
        <f>IFERROR(VLOOKUP(($EF36&amp;"・"&amp;GO$8&amp;"・"&amp;GO$7&amp;"・"&amp;$EG36),'(参考)本年作業予定'!$X$4:$AI$525,11,FALSE)/100,0)</f>
        <v>10</v>
      </c>
      <c r="GQ36" s="72">
        <f t="shared" si="135"/>
        <v>1</v>
      </c>
      <c r="GR36" s="74">
        <f>IFERROR(VLOOKUP(($EF36&amp;"・"&amp;GQ$8&amp;"・"&amp;GQ$7&amp;"・"&amp;$EG36),'(参考)本年作業予定'!$X$4:$AI$525,11,FALSE)/100,0)</f>
        <v>10</v>
      </c>
      <c r="GS36" s="72">
        <f t="shared" si="136"/>
        <v>1</v>
      </c>
      <c r="GT36" s="74">
        <f>IFERROR(VLOOKUP(($EF36&amp;"・"&amp;GS$8&amp;"・"&amp;GS$7&amp;"・"&amp;$EG36),'(参考)本年作業予定'!$X$4:$AI$525,11,FALSE)/100,0)</f>
        <v>10</v>
      </c>
      <c r="GU36" s="72">
        <f t="shared" si="137"/>
        <v>1</v>
      </c>
      <c r="GV36" s="74">
        <f>IFERROR(VLOOKUP(($EF36&amp;"・"&amp;GU$8&amp;"・"&amp;GU$7&amp;"・"&amp;$EG36),'(参考)本年作業予定'!$X$4:$AI$525,11,FALSE)/100,0)</f>
        <v>10</v>
      </c>
      <c r="GW36" s="72">
        <f t="shared" si="138"/>
        <v>1</v>
      </c>
      <c r="GX36" s="74">
        <f>IFERROR(VLOOKUP(($EF36&amp;"・"&amp;GW$8&amp;"・"&amp;GW$7&amp;"・"&amp;$EG36),'(参考)本年作業予定'!$X$4:$AI$525,11,FALSE)/100,0)</f>
        <v>10</v>
      </c>
      <c r="GY36" s="72" t="str">
        <f t="shared" si="139"/>
        <v/>
      </c>
      <c r="GZ36" s="74">
        <f>IFERROR(VLOOKUP(($EF36&amp;"・"&amp;GY$8&amp;"・"&amp;GY$7&amp;"・"&amp;$EG36),'(参考)本年作業予定'!$X$4:$AI$525,11,FALSE)/100,0)</f>
        <v>10</v>
      </c>
      <c r="HA36" s="72">
        <f t="shared" si="140"/>
        <v>1</v>
      </c>
      <c r="HB36" s="74">
        <f>IFERROR(VLOOKUP(($EF36&amp;"・"&amp;HA$8&amp;"・"&amp;HA$7&amp;"・"&amp;$EG36),'(参考)本年作業予定'!$X$4:$AI$525,11,FALSE)/100,0)</f>
        <v>10</v>
      </c>
      <c r="HC36" s="72">
        <f t="shared" si="141"/>
        <v>1</v>
      </c>
      <c r="HD36" s="74">
        <f>IFERROR(VLOOKUP(($EF36&amp;"・"&amp;HC$8&amp;"・"&amp;HC$7&amp;"・"&amp;$EG36),'(参考)本年作業予定'!$X$4:$AI$525,11,FALSE)/100,0)</f>
        <v>10</v>
      </c>
      <c r="HE36" s="72">
        <f t="shared" si="142"/>
        <v>1</v>
      </c>
      <c r="HF36" s="74">
        <f>IFERROR(VLOOKUP(($EF36&amp;"・"&amp;HE$8&amp;"・"&amp;HE$7&amp;"・"&amp;$EG36),'(参考)本年作業予定'!$X$4:$AI$525,11,FALSE)/100,0)</f>
        <v>10</v>
      </c>
      <c r="HG36" s="72">
        <f t="shared" si="143"/>
        <v>6</v>
      </c>
      <c r="HH36" s="74">
        <f>IFERROR(VLOOKUP(($EF36&amp;"・"&amp;HG$8&amp;"・"&amp;HG$7&amp;"・"&amp;$EG36),'(参考)本年作業予定'!$X$4:$AI$525,11,FALSE)/100,0)</f>
        <v>10</v>
      </c>
      <c r="HI36" s="72" t="str">
        <f t="shared" si="144"/>
        <v/>
      </c>
      <c r="HJ36" s="74">
        <f>IFERROR(VLOOKUP(($EF36&amp;"・"&amp;HI$8&amp;"・"&amp;HI$7&amp;"・"&amp;$EG36),'(参考)本年作業予定'!$X$4:$AI$525,11,FALSE)/100,0)</f>
        <v>10</v>
      </c>
    </row>
    <row r="37" spans="1:218" ht="15" customHeight="1" thickBot="1" x14ac:dyDescent="0.2">
      <c r="A37" s="544"/>
      <c r="B37" s="488"/>
      <c r="C37" s="326" t="str">
        <f>IF(B37="","",GN37+GP37+GR37+GT37+GV37+GX37+GZ37+HB37+HD37)</f>
        <v/>
      </c>
      <c r="D37" s="348"/>
      <c r="E37" s="349"/>
      <c r="F37" s="349"/>
      <c r="G37" s="349"/>
      <c r="H37" s="349"/>
      <c r="I37" s="349"/>
      <c r="J37" s="349"/>
      <c r="K37" s="349"/>
      <c r="L37" s="349"/>
      <c r="M37" s="349"/>
      <c r="N37" s="349"/>
      <c r="O37" s="349"/>
      <c r="P37" s="349"/>
      <c r="Q37" s="349"/>
      <c r="R37" s="349"/>
      <c r="S37" s="349"/>
      <c r="T37" s="349"/>
      <c r="U37" s="349"/>
      <c r="V37" s="349"/>
      <c r="W37" s="349"/>
      <c r="X37" s="349"/>
      <c r="Y37" s="349"/>
      <c r="Z37" s="349"/>
      <c r="AA37" s="349"/>
      <c r="AB37" s="349"/>
      <c r="AC37" s="349"/>
      <c r="AD37" s="349"/>
      <c r="AE37" s="349"/>
      <c r="AF37" s="349"/>
      <c r="AG37" s="350"/>
      <c r="AH37" s="350"/>
      <c r="AI37" s="348"/>
      <c r="AJ37" s="349"/>
      <c r="AK37" s="349"/>
      <c r="AL37" s="349"/>
      <c r="AM37" s="349"/>
      <c r="AN37" s="349"/>
      <c r="AO37" s="349"/>
      <c r="AP37" s="349"/>
      <c r="AQ37" s="349"/>
      <c r="AR37" s="349"/>
      <c r="AS37" s="349"/>
      <c r="AT37" s="349"/>
      <c r="AU37" s="349"/>
      <c r="AV37" s="349"/>
      <c r="AW37" s="349"/>
      <c r="AX37" s="349"/>
      <c r="AY37" s="349"/>
      <c r="AZ37" s="349"/>
      <c r="BA37" s="349"/>
      <c r="BB37" s="349"/>
      <c r="BC37" s="349"/>
      <c r="BD37" s="349"/>
      <c r="BE37" s="349"/>
      <c r="BF37" s="349"/>
      <c r="BG37" s="349"/>
      <c r="BH37" s="349"/>
      <c r="BI37" s="349"/>
      <c r="BJ37" s="349"/>
      <c r="BK37" s="349"/>
      <c r="BL37" s="349"/>
      <c r="BM37" s="350"/>
      <c r="BN37" s="348"/>
      <c r="BO37" s="349"/>
      <c r="BP37" s="349"/>
      <c r="BQ37" s="349"/>
      <c r="BR37" s="349"/>
      <c r="BS37" s="349"/>
      <c r="BT37" s="349"/>
      <c r="BU37" s="349"/>
      <c r="BV37" s="349"/>
      <c r="BW37" s="349"/>
      <c r="BX37" s="349"/>
      <c r="BY37" s="349"/>
      <c r="BZ37" s="349"/>
      <c r="CA37" s="349"/>
      <c r="CB37" s="349"/>
      <c r="CC37" s="349"/>
      <c r="CD37" s="349"/>
      <c r="CE37" s="349"/>
      <c r="CF37" s="349"/>
      <c r="CG37" s="349"/>
      <c r="CH37" s="349"/>
      <c r="CI37" s="349"/>
      <c r="CJ37" s="349"/>
      <c r="CK37" s="349"/>
      <c r="CL37" s="349"/>
      <c r="CM37" s="349"/>
      <c r="CN37" s="349"/>
      <c r="CO37" s="349"/>
      <c r="CP37" s="349"/>
      <c r="CQ37" s="350"/>
      <c r="CR37" s="351"/>
      <c r="CS37" s="352"/>
      <c r="CT37" s="349"/>
      <c r="CU37" s="349"/>
      <c r="CV37" s="349"/>
      <c r="CW37" s="349"/>
      <c r="CX37" s="349"/>
      <c r="CY37" s="349"/>
      <c r="CZ37" s="349"/>
      <c r="DA37" s="349"/>
      <c r="DB37" s="349"/>
      <c r="DC37" s="349"/>
      <c r="DD37" s="349"/>
      <c r="DE37" s="349"/>
      <c r="DF37" s="349"/>
      <c r="DG37" s="349"/>
      <c r="DH37" s="349"/>
      <c r="DI37" s="349"/>
      <c r="DJ37" s="349"/>
      <c r="DK37" s="349"/>
      <c r="DL37" s="349"/>
      <c r="DM37" s="349"/>
      <c r="DN37" s="349"/>
      <c r="DO37" s="349"/>
      <c r="DP37" s="349"/>
      <c r="DQ37" s="349"/>
      <c r="DR37" s="349"/>
      <c r="DS37" s="349"/>
      <c r="DT37" s="349"/>
      <c r="DU37" s="350"/>
      <c r="DV37" s="393"/>
      <c r="DW37" s="351"/>
      <c r="EE37" s="12"/>
      <c r="EF37" s="13"/>
      <c r="EG37" s="13"/>
      <c r="EH37" s="32" t="str">
        <f>IFERROR(VLOOKUP(($EF37&amp;"・"&amp;EH$8&amp;"・"&amp;EH$7&amp;"・"&amp;$EG37),'(参考)本年作業予定'!$X$4:$AI$525,8,FALSE),"")</f>
        <v/>
      </c>
      <c r="EI37" s="32" t="str">
        <f>IFERROR(VLOOKUP(($EF37&amp;"・"&amp;EH$8&amp;"・"&amp;EH$7&amp;"・"&amp;$EG37),'(参考)本年作業予定'!$X$4:$AI$525,10,FALSE),"")</f>
        <v/>
      </c>
      <c r="EJ37" s="32" t="str">
        <f>IFERROR(VLOOKUP(($EF37&amp;"・"&amp;EJ$8&amp;"・"&amp;EJ$7&amp;"・"&amp;$EG37),'(参考)本年作業予定'!$X$4:$AI$525,8,FALSE),"")</f>
        <v/>
      </c>
      <c r="EK37" s="32" t="str">
        <f>IFERROR(VLOOKUP(($EF37&amp;"・"&amp;EJ$8&amp;"・"&amp;EJ$7&amp;"・"&amp;$EG37),'(参考)本年作業予定'!$X$4:$AI$525,10,FALSE),"")</f>
        <v/>
      </c>
      <c r="EL37" s="32" t="str">
        <f>IFERROR(VLOOKUP(($EF37&amp;"・"&amp;EL$8&amp;"・"&amp;EL$7&amp;"・"&amp;$EG37),'(参考)本年作業予定'!$X$4:$AI$525,8,FALSE),"")</f>
        <v/>
      </c>
      <c r="EM37" s="32" t="str">
        <f>IFERROR(VLOOKUP(($EF37&amp;"・"&amp;EL$8&amp;"・"&amp;EL$7&amp;"・"&amp;$EG37),'(参考)本年作業予定'!$X$4:$AI$525,10,FALSE),"")</f>
        <v/>
      </c>
      <c r="EN37" s="32" t="str">
        <f>IFERROR(VLOOKUP(($EF37&amp;"・"&amp;EN$8&amp;"・"&amp;EN$7&amp;"・"&amp;$EG37),'(参考)本年作業予定'!$X$4:$AI$525,8,FALSE),"")</f>
        <v/>
      </c>
      <c r="EO37" s="32" t="str">
        <f>IFERROR(VLOOKUP(($EF37&amp;"・"&amp;EN$8&amp;"・"&amp;EN$7&amp;"・"&amp;$EG37),'(参考)本年作業予定'!$X$4:$AI$525,10,FALSE),"")</f>
        <v/>
      </c>
      <c r="EP37" s="32" t="str">
        <f>IFERROR(VLOOKUP(($EF37&amp;"・"&amp;EP$8&amp;"・"&amp;EP$7&amp;"・"&amp;$EG37),'(参考)本年作業予定'!$X$4:$AI$525,8,FALSE),"")</f>
        <v/>
      </c>
      <c r="EQ37" s="32" t="str">
        <f>IFERROR(VLOOKUP(($EF37&amp;"・"&amp;EP$8&amp;"・"&amp;EP$7&amp;"・"&amp;$EG37),'(参考)本年作業予定'!$X$4:$AI$525,10,FALSE),"")</f>
        <v/>
      </c>
      <c r="ER37" s="32" t="str">
        <f>IFERROR(VLOOKUP(($EF37&amp;"・"&amp;ER$8&amp;"・"&amp;ER$7&amp;"・"&amp;$EG37),'(参考)本年作業予定'!$X$4:$AI$525,8,FALSE),"")</f>
        <v/>
      </c>
      <c r="ES37" s="32" t="str">
        <f>IFERROR(VLOOKUP(($EF37&amp;"・"&amp;ER$8&amp;"・"&amp;ER$7&amp;"・"&amp;$EG37),'(参考)本年作業予定'!$X$4:$AI$525,10,FALSE),"")</f>
        <v/>
      </c>
      <c r="ET37" s="32" t="str">
        <f>IFERROR(VLOOKUP(($EF37&amp;"・"&amp;ET$8&amp;"・"&amp;ET$7&amp;"・"&amp;$EG37),'(参考)本年作業予定'!$X$4:$AI$525,8,FALSE),"")</f>
        <v/>
      </c>
      <c r="EU37" s="32" t="str">
        <f>IFERROR(VLOOKUP(($EF37&amp;"・"&amp;ET$8&amp;"・"&amp;ET$7&amp;"・"&amp;$EG37),'(参考)本年作業予定'!$X$4:$AI$525,10,FALSE),"")</f>
        <v/>
      </c>
      <c r="EV37" s="32" t="str">
        <f>IFERROR(VLOOKUP(($EF37&amp;"・"&amp;EV$8&amp;"・"&amp;EV$7&amp;"・"&amp;$EG37),'(参考)本年作業予定'!$X$4:$AI$525,8,FALSE),"")</f>
        <v/>
      </c>
      <c r="EW37" s="32" t="str">
        <f>IFERROR(VLOOKUP(($EF37&amp;"・"&amp;EV$8&amp;"・"&amp;EV$7&amp;"・"&amp;$EG37),'(参考)本年作業予定'!$X$4:$AI$525,10,FALSE),"")</f>
        <v/>
      </c>
      <c r="EX37" s="32" t="str">
        <f>IFERROR(VLOOKUP(($EF37&amp;"・"&amp;EX$8&amp;"・"&amp;EX$7&amp;"・"&amp;$EG37),'(参考)本年作業予定'!$X$4:$AI$525,8,FALSE),"")</f>
        <v/>
      </c>
      <c r="EY37" s="32" t="str">
        <f>IFERROR(VLOOKUP(($EF37&amp;"・"&amp;EX$8&amp;"・"&amp;EX$7&amp;"・"&amp;$EG37),'(参考)本年作業予定'!$X$4:$AI$525,10,FALSE),"")</f>
        <v/>
      </c>
      <c r="EZ37" s="32" t="str">
        <f>IFERROR(VLOOKUP(($EF37&amp;"・"&amp;EZ$8&amp;"・"&amp;EZ$7&amp;"・"&amp;$EG37),'(参考)本年作業予定'!$X$4:$AI$525,8,FALSE),"")</f>
        <v/>
      </c>
      <c r="FA37" s="32" t="str">
        <f>IFERROR(VLOOKUP(($EF37&amp;"・"&amp;EZ$8&amp;"・"&amp;EZ$7&amp;"・"&amp;$EG37),'(参考)本年作業予定'!$X$4:$AI$525,10,FALSE),"")</f>
        <v/>
      </c>
      <c r="FB37" s="32" t="str">
        <f>IFERROR(VLOOKUP(($EF37&amp;"・"&amp;FB$8&amp;"・"&amp;FB$7&amp;"・"&amp;$EG37),'(参考)本年作業予定'!$X$4:$AI$525,8,FALSE),"")</f>
        <v/>
      </c>
      <c r="FC37" s="32" t="str">
        <f>IFERROR(VLOOKUP(($EF37&amp;"・"&amp;FB$8&amp;"・"&amp;FB$7&amp;"・"&amp;$EG37),'(参考)本年作業予定'!$X$4:$AI$525,10,FALSE),"")</f>
        <v/>
      </c>
      <c r="FD37" s="32" t="str">
        <f>IFERROR(VLOOKUP(($EF37&amp;"・"&amp;FD$8&amp;"・"&amp;FD$7&amp;"・"&amp;$EG37),'(参考)本年作業予定'!$X$4:$AI$525,8,FALSE),"")</f>
        <v/>
      </c>
      <c r="FE37" s="32" t="str">
        <f>IFERROR(VLOOKUP(($EF37&amp;"・"&amp;FD$8&amp;"・"&amp;FD$7&amp;"・"&amp;$EG37),'(参考)本年作業予定'!$X$4:$AI$525,10,FALSE),"")</f>
        <v/>
      </c>
      <c r="FG37" s="32" t="str">
        <f>IFERROR(VLOOKUP(($EF37&amp;"・"&amp;FG$8&amp;"・"&amp;FG$7&amp;"・"&amp;$EG37),'(参考)本年作業予定'!$X$4:$AI$198,4,FALSE),"")</f>
        <v/>
      </c>
      <c r="FH37" s="32" t="str">
        <f>IFERROR(VLOOKUP(($EF37&amp;"・"&amp;FH$8&amp;"・"&amp;FH$7&amp;"・"&amp;$EG37),'(参考)本年作業予定'!$X$4:$AI$198,4,FALSE),"")</f>
        <v/>
      </c>
      <c r="FI37" s="32" t="str">
        <f>IFERROR(VLOOKUP(($EF37&amp;"・"&amp;FI$8&amp;"・"&amp;FI$7&amp;"・"&amp;$EG37),'(参考)本年作業予定'!$X$4:$AI$198,4,FALSE),"")</f>
        <v/>
      </c>
      <c r="FJ37" s="32" t="str">
        <f>IFERROR(VLOOKUP(($EF37&amp;"・"&amp;FJ$8&amp;"・"&amp;FJ$7&amp;"・"&amp;$EG37),'(参考)本年作業予定'!$X$4:$AI$198,4,FALSE),"")</f>
        <v/>
      </c>
      <c r="FK37" s="32" t="str">
        <f>IFERROR(VLOOKUP(($EF37&amp;"・"&amp;FK$8&amp;"・"&amp;FK$7&amp;"・"&amp;$EG37),'(参考)本年作業予定'!$X$4:$AI$198,4,FALSE),"")</f>
        <v/>
      </c>
      <c r="FL37" s="32" t="str">
        <f>IFERROR(VLOOKUP(($EF37&amp;"・"&amp;FL$8&amp;"・"&amp;FL$7&amp;"・"&amp;$EG37),'(参考)本年作業予定'!$X$4:$AI$198,4,FALSE),"")</f>
        <v/>
      </c>
      <c r="FN37" s="33" t="str">
        <f t="shared" si="151"/>
        <v/>
      </c>
      <c r="FO37" s="96" t="str">
        <f>IFERROR(VLOOKUP(($EF37&amp;"・"&amp;FN$8&amp;"・"&amp;FN$7&amp;"・"&amp;$EG37),'(参考)本年作業予定'!$X$4:$AI$525,12,FALSE),"")</f>
        <v/>
      </c>
      <c r="FP37" s="33" t="str">
        <f t="shared" si="152"/>
        <v/>
      </c>
      <c r="FQ37" s="96" t="str">
        <f>IFERROR(VLOOKUP(($EF37&amp;"・"&amp;FP$8&amp;"・"&amp;FP$7&amp;"・"&amp;$EG37),'(参考)本年作業予定'!$X$4:$AI$525,12,FALSE),"")</f>
        <v/>
      </c>
      <c r="FR37" s="33" t="str">
        <f t="shared" si="153"/>
        <v/>
      </c>
      <c r="FS37" s="96" t="str">
        <f>IFERROR(VLOOKUP(($EF37&amp;"・"&amp;FR$8&amp;"・"&amp;FR$7&amp;"・"&amp;$EG37),'(参考)本年作業予定'!$X$4:$AI$525,12,FALSE),"")</f>
        <v/>
      </c>
      <c r="FT37" s="33" t="str">
        <f t="shared" si="154"/>
        <v/>
      </c>
      <c r="FU37" s="96" t="str">
        <f>IFERROR(VLOOKUP(($EF37&amp;"・"&amp;FT$8&amp;"・"&amp;FT$7&amp;"・"&amp;$EG37),'(参考)本年作業予定'!$X$4:$AI$525,12,FALSE),"")</f>
        <v/>
      </c>
      <c r="FV37" s="33" t="str">
        <f t="shared" si="155"/>
        <v/>
      </c>
      <c r="FW37" s="96" t="str">
        <f>IFERROR(VLOOKUP(($EF37&amp;"・"&amp;FV$8&amp;"・"&amp;FV$7&amp;"・"&amp;$EG37),'(参考)本年作業予定'!$X$4:$AI$525,12,FALSE),"")</f>
        <v/>
      </c>
      <c r="FX37" s="33" t="str">
        <f t="shared" si="156"/>
        <v/>
      </c>
      <c r="FY37" s="96" t="str">
        <f>IFERROR(VLOOKUP(($EF37&amp;"・"&amp;FX$8&amp;"・"&amp;FX$7&amp;"・"&amp;$EG37),'(参考)本年作業予定'!$X$4:$AI$525,12,FALSE),"")</f>
        <v/>
      </c>
      <c r="FZ37" s="33" t="str">
        <f t="shared" si="157"/>
        <v/>
      </c>
      <c r="GA37" s="96" t="str">
        <f>IFERROR(VLOOKUP(($EF37&amp;"・"&amp;FZ$8&amp;"・"&amp;FZ$7&amp;"・"&amp;$EG37),'(参考)本年作業予定'!$X$4:$AI$525,12,FALSE),"")</f>
        <v/>
      </c>
      <c r="GB37" s="33" t="str">
        <f t="shared" si="158"/>
        <v/>
      </c>
      <c r="GC37" s="96" t="str">
        <f>IFERROR(VLOOKUP(($EF37&amp;"・"&amp;GB$8&amp;"・"&amp;GB$7&amp;"・"&amp;$EG37),'(参考)本年作業予定'!$X$4:$AI$525,12,FALSE),"")</f>
        <v/>
      </c>
      <c r="GD37" s="33" t="str">
        <f t="shared" si="159"/>
        <v/>
      </c>
      <c r="GE37" s="96" t="str">
        <f>IFERROR(VLOOKUP(($EF37&amp;"・"&amp;GD$8&amp;"・"&amp;GD$7&amp;"・"&amp;$EG37),'(参考)本年作業予定'!$X$4:$AI$525,12,FALSE),"")</f>
        <v/>
      </c>
      <c r="GF37" s="33" t="str">
        <f t="shared" si="160"/>
        <v/>
      </c>
      <c r="GG37" s="96" t="str">
        <f>IFERROR(VLOOKUP(($EF37&amp;"・"&amp;GF$8&amp;"・"&amp;GF$7&amp;"・"&amp;$EG37),'(参考)本年作業予定'!$X$4:$AI$525,12,FALSE),"")</f>
        <v/>
      </c>
      <c r="GH37" s="33" t="str">
        <f t="shared" si="161"/>
        <v/>
      </c>
      <c r="GI37" s="96" t="str">
        <f>IFERROR(VLOOKUP(($EF37&amp;"・"&amp;GH$8&amp;"・"&amp;GH$7&amp;"・"&amp;$EG37),'(参考)本年作業予定'!$X$4:$AI$525,12,FALSE),"")</f>
        <v/>
      </c>
      <c r="GJ37" s="33" t="str">
        <f t="shared" si="162"/>
        <v/>
      </c>
      <c r="GK37" s="96" t="str">
        <f>IFERROR(VLOOKUP(($EF37&amp;"・"&amp;GJ$8&amp;"・"&amp;GJ$7&amp;"・"&amp;$EG37),'(参考)本年作業予定'!$X$4:$AI$525,12,FALSE),"")</f>
        <v/>
      </c>
      <c r="GM37" s="72" t="str">
        <f t="shared" si="133"/>
        <v/>
      </c>
      <c r="GN37" s="74">
        <f>IFERROR(VLOOKUP(($EF37&amp;"・"&amp;GM$8&amp;"・"&amp;GM$7&amp;"・"&amp;$EG37),'(参考)本年作業予定'!$X$4:$AI$525,11,FALSE)/100,0)</f>
        <v>0</v>
      </c>
      <c r="GO37" s="72" t="str">
        <f t="shared" si="134"/>
        <v/>
      </c>
      <c r="GP37" s="74">
        <f>IFERROR(VLOOKUP(($EF37&amp;"・"&amp;GO$8&amp;"・"&amp;GO$7&amp;"・"&amp;$EG37),'(参考)本年作業予定'!$X$4:$AI$525,11,FALSE)/100,0)</f>
        <v>0</v>
      </c>
      <c r="GQ37" s="72" t="str">
        <f t="shared" si="135"/>
        <v/>
      </c>
      <c r="GR37" s="74">
        <f>IFERROR(VLOOKUP(($EF37&amp;"・"&amp;GQ$8&amp;"・"&amp;GQ$7&amp;"・"&amp;$EG37),'(参考)本年作業予定'!$X$4:$AI$525,11,FALSE)/100,0)</f>
        <v>0</v>
      </c>
      <c r="GS37" s="72" t="str">
        <f t="shared" si="136"/>
        <v/>
      </c>
      <c r="GT37" s="74">
        <f>IFERROR(VLOOKUP(($EF37&amp;"・"&amp;GS$8&amp;"・"&amp;GS$7&amp;"・"&amp;$EG37),'(参考)本年作業予定'!$X$4:$AI$525,11,FALSE)/100,0)</f>
        <v>0</v>
      </c>
      <c r="GU37" s="72" t="str">
        <f t="shared" si="137"/>
        <v/>
      </c>
      <c r="GV37" s="74">
        <f>IFERROR(VLOOKUP(($EF37&amp;"・"&amp;GU$8&amp;"・"&amp;GU$7&amp;"・"&amp;$EG37),'(参考)本年作業予定'!$X$4:$AI$525,11,FALSE)/100,0)</f>
        <v>0</v>
      </c>
      <c r="GW37" s="72" t="str">
        <f t="shared" si="138"/>
        <v/>
      </c>
      <c r="GX37" s="74">
        <f>IFERROR(VLOOKUP(($EF37&amp;"・"&amp;GW$8&amp;"・"&amp;GW$7&amp;"・"&amp;$EG37),'(参考)本年作業予定'!$X$4:$AI$525,11,FALSE)/100,0)</f>
        <v>0</v>
      </c>
      <c r="GY37" s="72" t="str">
        <f t="shared" si="139"/>
        <v/>
      </c>
      <c r="GZ37" s="74">
        <f>IFERROR(VLOOKUP(($EF37&amp;"・"&amp;GY$8&amp;"・"&amp;GY$7&amp;"・"&amp;$EG37),'(参考)本年作業予定'!$X$4:$AI$525,11,FALSE)/100,0)</f>
        <v>0</v>
      </c>
      <c r="HA37" s="72" t="str">
        <f t="shared" si="140"/>
        <v/>
      </c>
      <c r="HB37" s="74">
        <f>IFERROR(VLOOKUP(($EF37&amp;"・"&amp;HA$8&amp;"・"&amp;HA$7&amp;"・"&amp;$EG37),'(参考)本年作業予定'!$X$4:$AI$525,11,FALSE)/100,0)</f>
        <v>0</v>
      </c>
      <c r="HC37" s="72" t="str">
        <f t="shared" si="141"/>
        <v/>
      </c>
      <c r="HD37" s="74">
        <f>IFERROR(VLOOKUP(($EF37&amp;"・"&amp;HC$8&amp;"・"&amp;HC$7&amp;"・"&amp;$EG37),'(参考)本年作業予定'!$X$4:$AI$525,11,FALSE)/100,0)</f>
        <v>0</v>
      </c>
      <c r="HE37" s="72" t="str">
        <f t="shared" si="142"/>
        <v/>
      </c>
      <c r="HF37" s="74">
        <f>IFERROR(VLOOKUP(($EF37&amp;"・"&amp;HE$8&amp;"・"&amp;HE$7&amp;"・"&amp;$EG37),'(参考)本年作業予定'!$X$4:$AI$525,11,FALSE)/100,0)</f>
        <v>0</v>
      </c>
      <c r="HG37" s="72" t="str">
        <f t="shared" si="143"/>
        <v/>
      </c>
      <c r="HH37" s="74">
        <f>IFERROR(VLOOKUP(($EF37&amp;"・"&amp;HG$8&amp;"・"&amp;HG$7&amp;"・"&amp;$EG37),'(参考)本年作業予定'!$X$4:$AI$525,11,FALSE)/100,0)</f>
        <v>0</v>
      </c>
      <c r="HI37" s="72" t="str">
        <f t="shared" si="144"/>
        <v/>
      </c>
      <c r="HJ37" s="74">
        <f>IFERROR(VLOOKUP(($EF37&amp;"・"&amp;HI$8&amp;"・"&amp;HI$7&amp;"・"&amp;$EG37),'(参考)本年作業予定'!$X$4:$AI$525,11,FALSE)/100,0)</f>
        <v>0</v>
      </c>
    </row>
    <row r="38" spans="1:218" ht="21.75" customHeight="1" x14ac:dyDescent="0.15">
      <c r="A38" s="544"/>
      <c r="B38" s="486" t="str">
        <f>IF(②元データ!$B$22="","",②元データ!$B$22)</f>
        <v>ブロッコリー・こんにちは</v>
      </c>
      <c r="C38" s="324" t="str">
        <f>IF(EF38="","",IF((GN38+GP38+GR38+GT38+GV38+GX38+GZ38+HB38+HD38+HF38+HH38+HJ38)=0,"",(GN38+GP38+GR38+GT38+GV38+GX38+GZ38+HB38+HD38+HF38+HH38+HJ38)))</f>
        <v/>
      </c>
      <c r="D38" s="331" t="str">
        <f t="shared" ref="D38:AI38" si="181">IF(D$5=$FG38,$FG$9,IF(D$5=$FH38,$FH$9,IF(D$5=$FI38,$FI$9,IF(D$5=$FJ38,$FJ$9,IF(D$5=$FK38,$FK$9,IF(D$5=$FL38,$FL$9,IF(D$5=$FN38,$FO38,IF(D$5=$FP38,$FQ38,IF(D$5=$FR38,$FS38,IF(D$5=$FT38,$FU38,IF(D$5=$FV38,$FW38,IF(D$5=$FX38,$FY38,IF(D$5=$FZ38,$GA38,IF(D$5=$GB38,$GC38,IF(D$5=$GD38,$GE38,IF(D$5=$GF38,$GG38,IF(D$5=$GH38,$GI38,IF(D$5=$GJ38,$GK38,""))))))))))))))))))</f>
        <v/>
      </c>
      <c r="E38" s="332" t="str">
        <f t="shared" si="181"/>
        <v/>
      </c>
      <c r="F38" s="332" t="str">
        <f t="shared" si="181"/>
        <v/>
      </c>
      <c r="G38" s="332" t="str">
        <f t="shared" si="181"/>
        <v/>
      </c>
      <c r="H38" s="332" t="str">
        <f t="shared" si="181"/>
        <v/>
      </c>
      <c r="I38" s="332" t="str">
        <f t="shared" si="181"/>
        <v/>
      </c>
      <c r="J38" s="332" t="str">
        <f t="shared" si="181"/>
        <v/>
      </c>
      <c r="K38" s="332" t="str">
        <f t="shared" si="181"/>
        <v/>
      </c>
      <c r="L38" s="332" t="str">
        <f t="shared" si="181"/>
        <v/>
      </c>
      <c r="M38" s="332" t="str">
        <f t="shared" si="181"/>
        <v/>
      </c>
      <c r="N38" s="332" t="str">
        <f t="shared" si="181"/>
        <v/>
      </c>
      <c r="O38" s="332" t="str">
        <f t="shared" si="181"/>
        <v/>
      </c>
      <c r="P38" s="332" t="str">
        <f t="shared" si="181"/>
        <v/>
      </c>
      <c r="Q38" s="332" t="str">
        <f t="shared" si="181"/>
        <v/>
      </c>
      <c r="R38" s="332" t="str">
        <f t="shared" si="181"/>
        <v/>
      </c>
      <c r="S38" s="332" t="str">
        <f t="shared" si="181"/>
        <v/>
      </c>
      <c r="T38" s="332" t="str">
        <f t="shared" si="181"/>
        <v/>
      </c>
      <c r="U38" s="332" t="str">
        <f t="shared" si="181"/>
        <v/>
      </c>
      <c r="V38" s="332" t="str">
        <f t="shared" si="181"/>
        <v/>
      </c>
      <c r="W38" s="332" t="str">
        <f t="shared" si="181"/>
        <v/>
      </c>
      <c r="X38" s="332" t="str">
        <f t="shared" si="181"/>
        <v/>
      </c>
      <c r="Y38" s="332" t="str">
        <f t="shared" si="181"/>
        <v/>
      </c>
      <c r="Z38" s="332" t="str">
        <f t="shared" si="181"/>
        <v/>
      </c>
      <c r="AA38" s="332" t="str">
        <f t="shared" si="181"/>
        <v/>
      </c>
      <c r="AB38" s="332" t="str">
        <f t="shared" si="181"/>
        <v/>
      </c>
      <c r="AC38" s="332" t="str">
        <f t="shared" si="181"/>
        <v/>
      </c>
      <c r="AD38" s="332" t="str">
        <f t="shared" si="181"/>
        <v/>
      </c>
      <c r="AE38" s="332" t="str">
        <f t="shared" si="181"/>
        <v/>
      </c>
      <c r="AF38" s="332" t="str">
        <f t="shared" si="181"/>
        <v/>
      </c>
      <c r="AG38" s="332" t="str">
        <f t="shared" si="181"/>
        <v/>
      </c>
      <c r="AH38" s="332" t="str">
        <f t="shared" si="181"/>
        <v/>
      </c>
      <c r="AI38" s="331" t="str">
        <f t="shared" si="181"/>
        <v/>
      </c>
      <c r="AJ38" s="332" t="str">
        <f t="shared" ref="AJ38:BQ38" si="182">IF(AJ$5=$FG38,$FG$9,IF(AJ$5=$FH38,$FH$9,IF(AJ$5=$FI38,$FI$9,IF(AJ$5=$FJ38,$FJ$9,IF(AJ$5=$FK38,$FK$9,IF(AJ$5=$FL38,$FL$9,IF(AJ$5=$FN38,$FO38,IF(AJ$5=$FP38,$FQ38,IF(AJ$5=$FR38,$FS38,IF(AJ$5=$FT38,$FU38,IF(AJ$5=$FV38,$FW38,IF(AJ$5=$FX38,$FY38,IF(AJ$5=$FZ38,$GA38,IF(AJ$5=$GB38,$GC38,IF(AJ$5=$GD38,$GE38,IF(AJ$5=$GF38,$GG38,IF(AJ$5=$GH38,$GI38,IF(AJ$5=$GJ38,$GK38,""))))))))))))))))))</f>
        <v/>
      </c>
      <c r="AK38" s="332" t="str">
        <f t="shared" si="182"/>
        <v/>
      </c>
      <c r="AL38" s="332" t="str">
        <f t="shared" si="182"/>
        <v/>
      </c>
      <c r="AM38" s="332" t="str">
        <f t="shared" si="182"/>
        <v/>
      </c>
      <c r="AN38" s="332" t="str">
        <f t="shared" si="182"/>
        <v/>
      </c>
      <c r="AO38" s="332" t="str">
        <f t="shared" si="182"/>
        <v/>
      </c>
      <c r="AP38" s="332" t="str">
        <f t="shared" si="182"/>
        <v/>
      </c>
      <c r="AQ38" s="332" t="str">
        <f t="shared" si="182"/>
        <v/>
      </c>
      <c r="AR38" s="332" t="str">
        <f t="shared" si="182"/>
        <v/>
      </c>
      <c r="AS38" s="332" t="str">
        <f t="shared" si="182"/>
        <v/>
      </c>
      <c r="AT38" s="332" t="str">
        <f t="shared" si="182"/>
        <v/>
      </c>
      <c r="AU38" s="332" t="str">
        <f t="shared" si="182"/>
        <v/>
      </c>
      <c r="AV38" s="332" t="str">
        <f t="shared" si="182"/>
        <v/>
      </c>
      <c r="AW38" s="332" t="str">
        <f t="shared" si="182"/>
        <v/>
      </c>
      <c r="AX38" s="332" t="str">
        <f t="shared" si="182"/>
        <v/>
      </c>
      <c r="AY38" s="332" t="str">
        <f t="shared" si="182"/>
        <v/>
      </c>
      <c r="AZ38" s="332" t="str">
        <f t="shared" si="182"/>
        <v/>
      </c>
      <c r="BA38" s="332" t="str">
        <f t="shared" si="182"/>
        <v/>
      </c>
      <c r="BB38" s="332" t="str">
        <f t="shared" si="182"/>
        <v/>
      </c>
      <c r="BC38" s="332" t="str">
        <f t="shared" si="182"/>
        <v/>
      </c>
      <c r="BD38" s="332" t="str">
        <f t="shared" si="182"/>
        <v/>
      </c>
      <c r="BE38" s="332" t="str">
        <f t="shared" si="182"/>
        <v/>
      </c>
      <c r="BF38" s="332" t="str">
        <f t="shared" si="182"/>
        <v/>
      </c>
      <c r="BG38" s="332" t="str">
        <f t="shared" si="182"/>
        <v/>
      </c>
      <c r="BH38" s="332" t="str">
        <f t="shared" si="182"/>
        <v/>
      </c>
      <c r="BI38" s="332" t="str">
        <f t="shared" si="182"/>
        <v/>
      </c>
      <c r="BJ38" s="332" t="str">
        <f t="shared" si="182"/>
        <v/>
      </c>
      <c r="BK38" s="332" t="str">
        <f t="shared" si="182"/>
        <v/>
      </c>
      <c r="BL38" s="332" t="str">
        <f t="shared" si="182"/>
        <v/>
      </c>
      <c r="BM38" s="333" t="str">
        <f t="shared" si="182"/>
        <v/>
      </c>
      <c r="BN38" s="331" t="str">
        <f t="shared" si="182"/>
        <v/>
      </c>
      <c r="BO38" s="332" t="str">
        <f t="shared" si="182"/>
        <v/>
      </c>
      <c r="BP38" s="332" t="str">
        <f t="shared" si="182"/>
        <v/>
      </c>
      <c r="BQ38" s="332" t="str">
        <f t="shared" si="182"/>
        <v/>
      </c>
      <c r="BR38" s="332" t="str">
        <f t="shared" ref="BR38:DW38" si="183">IF(BR$5=$FG38,$FG$9,IF(BR$5=$FH38,$FH$9,IF(BR$5=$FI38,$FI$9,IF(BR$5=$FJ38,$FJ$9,IF(BR$5=$FK38,$FK$9,IF(BR$5=$FL38,$FL$9,IF(BR$5=$FN38,$FO38,IF(BR$5=$FP38,$FQ38,IF(BR$5=$FR38,$FS38,IF(BR$5=$FT38,$FU38,IF(BR$5=$FV38,$FW38,IF(BR$5=$FX38,$FY38,IF(BR$5=$FZ38,$GA38,IF(BR$5=$GB38,$GC38,IF(BR$5=$GD38,$GE38,IF(BR$5=$GF38,$GG38,IF(BR$5=$GH38,$GI38,IF(BR$5=$GJ38,$GK38,""))))))))))))))))))</f>
        <v/>
      </c>
      <c r="BS38" s="332" t="str">
        <f t="shared" si="183"/>
        <v/>
      </c>
      <c r="BT38" s="332" t="str">
        <f t="shared" si="183"/>
        <v/>
      </c>
      <c r="BU38" s="332" t="str">
        <f t="shared" si="183"/>
        <v/>
      </c>
      <c r="BV38" s="332" t="str">
        <f t="shared" si="183"/>
        <v/>
      </c>
      <c r="BW38" s="332" t="str">
        <f t="shared" si="183"/>
        <v/>
      </c>
      <c r="BX38" s="332" t="str">
        <f t="shared" si="183"/>
        <v/>
      </c>
      <c r="BY38" s="332" t="str">
        <f t="shared" si="183"/>
        <v/>
      </c>
      <c r="BZ38" s="332" t="str">
        <f t="shared" si="183"/>
        <v/>
      </c>
      <c r="CA38" s="332" t="str">
        <f t="shared" si="183"/>
        <v/>
      </c>
      <c r="CB38" s="332" t="str">
        <f t="shared" si="183"/>
        <v/>
      </c>
      <c r="CC38" s="332" t="str">
        <f t="shared" si="183"/>
        <v/>
      </c>
      <c r="CD38" s="332" t="str">
        <f t="shared" si="183"/>
        <v/>
      </c>
      <c r="CE38" s="332" t="str">
        <f t="shared" si="183"/>
        <v/>
      </c>
      <c r="CF38" s="332" t="str">
        <f t="shared" si="183"/>
        <v/>
      </c>
      <c r="CG38" s="332" t="str">
        <f t="shared" si="183"/>
        <v/>
      </c>
      <c r="CH38" s="332" t="str">
        <f t="shared" si="183"/>
        <v/>
      </c>
      <c r="CI38" s="332" t="str">
        <f t="shared" si="183"/>
        <v/>
      </c>
      <c r="CJ38" s="332" t="str">
        <f t="shared" si="183"/>
        <v/>
      </c>
      <c r="CK38" s="332" t="str">
        <f t="shared" si="183"/>
        <v/>
      </c>
      <c r="CL38" s="332" t="str">
        <f t="shared" si="183"/>
        <v/>
      </c>
      <c r="CM38" s="332" t="str">
        <f t="shared" si="183"/>
        <v/>
      </c>
      <c r="CN38" s="332" t="str">
        <f t="shared" si="183"/>
        <v/>
      </c>
      <c r="CO38" s="332" t="str">
        <f t="shared" si="183"/>
        <v/>
      </c>
      <c r="CP38" s="332" t="str">
        <f t="shared" si="183"/>
        <v/>
      </c>
      <c r="CQ38" s="334" t="str">
        <f t="shared" si="183"/>
        <v/>
      </c>
      <c r="CR38" s="335" t="str">
        <f t="shared" si="183"/>
        <v/>
      </c>
      <c r="CS38" s="336" t="str">
        <f t="shared" si="183"/>
        <v/>
      </c>
      <c r="CT38" s="332" t="str">
        <f t="shared" si="183"/>
        <v/>
      </c>
      <c r="CU38" s="332" t="str">
        <f t="shared" si="183"/>
        <v/>
      </c>
      <c r="CV38" s="332" t="str">
        <f t="shared" si="183"/>
        <v/>
      </c>
      <c r="CW38" s="332" t="str">
        <f t="shared" si="183"/>
        <v/>
      </c>
      <c r="CX38" s="332" t="str">
        <f t="shared" si="183"/>
        <v/>
      </c>
      <c r="CY38" s="332" t="str">
        <f t="shared" si="183"/>
        <v/>
      </c>
      <c r="CZ38" s="332" t="str">
        <f t="shared" si="183"/>
        <v/>
      </c>
      <c r="DA38" s="332" t="str">
        <f t="shared" si="183"/>
        <v/>
      </c>
      <c r="DB38" s="332" t="str">
        <f t="shared" si="183"/>
        <v/>
      </c>
      <c r="DC38" s="332" t="str">
        <f t="shared" si="183"/>
        <v/>
      </c>
      <c r="DD38" s="332" t="str">
        <f t="shared" si="183"/>
        <v/>
      </c>
      <c r="DE38" s="332" t="str">
        <f t="shared" si="183"/>
        <v/>
      </c>
      <c r="DF38" s="332" t="str">
        <f t="shared" si="183"/>
        <v/>
      </c>
      <c r="DG38" s="332" t="str">
        <f t="shared" si="183"/>
        <v/>
      </c>
      <c r="DH38" s="332" t="str">
        <f t="shared" si="183"/>
        <v/>
      </c>
      <c r="DI38" s="332" t="str">
        <f t="shared" si="183"/>
        <v/>
      </c>
      <c r="DJ38" s="332" t="str">
        <f t="shared" si="183"/>
        <v/>
      </c>
      <c r="DK38" s="332" t="str">
        <f t="shared" si="183"/>
        <v/>
      </c>
      <c r="DL38" s="332" t="str">
        <f t="shared" si="183"/>
        <v/>
      </c>
      <c r="DM38" s="332" t="str">
        <f t="shared" si="183"/>
        <v/>
      </c>
      <c r="DN38" s="332" t="str">
        <f t="shared" si="183"/>
        <v/>
      </c>
      <c r="DO38" s="332" t="str">
        <f t="shared" si="183"/>
        <v/>
      </c>
      <c r="DP38" s="332" t="str">
        <f t="shared" si="183"/>
        <v/>
      </c>
      <c r="DQ38" s="332" t="str">
        <f t="shared" si="183"/>
        <v/>
      </c>
      <c r="DR38" s="332" t="str">
        <f t="shared" si="183"/>
        <v/>
      </c>
      <c r="DS38" s="332" t="str">
        <f t="shared" si="183"/>
        <v/>
      </c>
      <c r="DT38" s="332" t="str">
        <f t="shared" si="183"/>
        <v/>
      </c>
      <c r="DU38" s="334" t="str">
        <f t="shared" si="183"/>
        <v/>
      </c>
      <c r="DV38" s="390" t="str">
        <f t="shared" si="183"/>
        <v/>
      </c>
      <c r="DW38" s="335" t="str">
        <f t="shared" si="183"/>
        <v/>
      </c>
      <c r="EE38" s="12"/>
      <c r="EF38" s="13" t="str">
        <f>IF(EF40="","",EF40&amp;2)</f>
        <v>ブロッコリー・こんにちは2</v>
      </c>
      <c r="EG38" s="13" t="str">
        <f>②元データ!$G$7</f>
        <v>露地野菜Ａ</v>
      </c>
      <c r="EH38" s="32" t="str">
        <f>IFERROR(VLOOKUP(($EF38&amp;"・"&amp;EH$8&amp;"・"&amp;EH$7&amp;"・"&amp;$EG38),'(参考)本年作業予定'!$X$4:$AI$525,8,FALSE),"")</f>
        <v/>
      </c>
      <c r="EI38" s="32" t="str">
        <f>IFERROR(VLOOKUP(($EF38&amp;"・"&amp;EH$8&amp;"・"&amp;EH$7&amp;"・"&amp;$EG38),'(参考)本年作業予定'!$X$4:$AI$525,10,FALSE),"")</f>
        <v/>
      </c>
      <c r="EJ38" s="32" t="str">
        <f>IFERROR(VLOOKUP(($EF38&amp;"・"&amp;EJ$8&amp;"・"&amp;EJ$7&amp;"・"&amp;$EG38),'(参考)本年作業予定'!$X$4:$AI$525,8,FALSE),"")</f>
        <v/>
      </c>
      <c r="EK38" s="32" t="str">
        <f>IFERROR(VLOOKUP(($EF38&amp;"・"&amp;EJ$8&amp;"・"&amp;EJ$7&amp;"・"&amp;$EG38),'(参考)本年作業予定'!$X$4:$AI$525,10,FALSE),"")</f>
        <v/>
      </c>
      <c r="EL38" s="32" t="str">
        <f>IFERROR(VLOOKUP(($EF38&amp;"・"&amp;EL$8&amp;"・"&amp;EL$7&amp;"・"&amp;$EG38),'(参考)本年作業予定'!$X$4:$AI$525,8,FALSE),"")</f>
        <v/>
      </c>
      <c r="EM38" s="32" t="str">
        <f>IFERROR(VLOOKUP(($EF38&amp;"・"&amp;EL$8&amp;"・"&amp;EL$7&amp;"・"&amp;$EG38),'(参考)本年作業予定'!$X$4:$AI$525,10,FALSE),"")</f>
        <v/>
      </c>
      <c r="EN38" s="32" t="str">
        <f>IFERROR(VLOOKUP(($EF38&amp;"・"&amp;EN$8&amp;"・"&amp;EN$7&amp;"・"&amp;$EG38),'(参考)本年作業予定'!$X$4:$AI$525,8,FALSE),"")</f>
        <v/>
      </c>
      <c r="EO38" s="32" t="str">
        <f>IFERROR(VLOOKUP(($EF38&amp;"・"&amp;EN$8&amp;"・"&amp;EN$7&amp;"・"&amp;$EG38),'(参考)本年作業予定'!$X$4:$AI$525,10,FALSE),"")</f>
        <v/>
      </c>
      <c r="EP38" s="32" t="str">
        <f>IFERROR(VLOOKUP(($EF38&amp;"・"&amp;EP$8&amp;"・"&amp;EP$7&amp;"・"&amp;$EG38),'(参考)本年作業予定'!$X$4:$AI$525,8,FALSE),"")</f>
        <v/>
      </c>
      <c r="EQ38" s="32" t="str">
        <f>IFERROR(VLOOKUP(($EF38&amp;"・"&amp;EP$8&amp;"・"&amp;EP$7&amp;"・"&amp;$EG38),'(参考)本年作業予定'!$X$4:$AI$525,10,FALSE),"")</f>
        <v/>
      </c>
      <c r="ER38" s="32" t="str">
        <f>IFERROR(VLOOKUP(($EF38&amp;"・"&amp;ER$8&amp;"・"&amp;ER$7&amp;"・"&amp;$EG38),'(参考)本年作業予定'!$X$4:$AI$525,8,FALSE),"")</f>
        <v/>
      </c>
      <c r="ES38" s="32" t="str">
        <f>IFERROR(VLOOKUP(($EF38&amp;"・"&amp;ER$8&amp;"・"&amp;ER$7&amp;"・"&amp;$EG38),'(参考)本年作業予定'!$X$4:$AI$525,10,FALSE),"")</f>
        <v/>
      </c>
      <c r="ET38" s="32" t="str">
        <f>IFERROR(VLOOKUP(($EF38&amp;"・"&amp;ET$8&amp;"・"&amp;ET$7&amp;"・"&amp;$EG38),'(参考)本年作業予定'!$X$4:$AI$525,8,FALSE),"")</f>
        <v/>
      </c>
      <c r="EU38" s="32" t="str">
        <f>IFERROR(VLOOKUP(($EF38&amp;"・"&amp;ET$8&amp;"・"&amp;ET$7&amp;"・"&amp;$EG38),'(参考)本年作業予定'!$X$4:$AI$525,10,FALSE),"")</f>
        <v/>
      </c>
      <c r="EV38" s="32" t="str">
        <f>IFERROR(VLOOKUP(($EF38&amp;"・"&amp;EV$8&amp;"・"&amp;EV$7&amp;"・"&amp;$EG38),'(参考)本年作業予定'!$X$4:$AI$525,8,FALSE),"")</f>
        <v/>
      </c>
      <c r="EW38" s="32" t="str">
        <f>IFERROR(VLOOKUP(($EF38&amp;"・"&amp;EV$8&amp;"・"&amp;EV$7&amp;"・"&amp;$EG38),'(参考)本年作業予定'!$X$4:$AI$525,10,FALSE),"")</f>
        <v/>
      </c>
      <c r="EX38" s="32" t="str">
        <f>IFERROR(VLOOKUP(($EF38&amp;"・"&amp;EX$8&amp;"・"&amp;EX$7&amp;"・"&amp;$EG38),'(参考)本年作業予定'!$X$4:$AI$525,8,FALSE),"")</f>
        <v/>
      </c>
      <c r="EY38" s="32" t="str">
        <f>IFERROR(VLOOKUP(($EF38&amp;"・"&amp;EX$8&amp;"・"&amp;EX$7&amp;"・"&amp;$EG38),'(参考)本年作業予定'!$X$4:$AI$525,10,FALSE),"")</f>
        <v/>
      </c>
      <c r="EZ38" s="32" t="str">
        <f>IFERROR(VLOOKUP(($EF38&amp;"・"&amp;EZ$8&amp;"・"&amp;EZ$7&amp;"・"&amp;$EG38),'(参考)本年作業予定'!$X$4:$AI$525,8,FALSE),"")</f>
        <v/>
      </c>
      <c r="FA38" s="32" t="str">
        <f>IFERROR(VLOOKUP(($EF38&amp;"・"&amp;EZ$8&amp;"・"&amp;EZ$7&amp;"・"&amp;$EG38),'(参考)本年作業予定'!$X$4:$AI$525,10,FALSE),"")</f>
        <v/>
      </c>
      <c r="FB38" s="32" t="str">
        <f>IFERROR(VLOOKUP(($EF38&amp;"・"&amp;FB$8&amp;"・"&amp;FB$7&amp;"・"&amp;$EG38),'(参考)本年作業予定'!$X$4:$AI$525,8,FALSE),"")</f>
        <v/>
      </c>
      <c r="FC38" s="32" t="str">
        <f>IFERROR(VLOOKUP(($EF38&amp;"・"&amp;FB$8&amp;"・"&amp;FB$7&amp;"・"&amp;$EG38),'(参考)本年作業予定'!$X$4:$AI$525,10,FALSE),"")</f>
        <v/>
      </c>
      <c r="FD38" s="32" t="str">
        <f>IFERROR(VLOOKUP(($EF38&amp;"・"&amp;FD$8&amp;"・"&amp;FD$7&amp;"・"&amp;$EG38),'(参考)本年作業予定'!$X$4:$AI$525,8,FALSE),"")</f>
        <v/>
      </c>
      <c r="FE38" s="32" t="str">
        <f>IFERROR(VLOOKUP(($EF38&amp;"・"&amp;FD$8&amp;"・"&amp;FD$7&amp;"・"&amp;$EG38),'(参考)本年作業予定'!$X$4:$AI$525,10,FALSE),"")</f>
        <v/>
      </c>
      <c r="FG38" s="32" t="str">
        <f>IFERROR(VLOOKUP(($EF38&amp;"・"&amp;FG$8&amp;"・"&amp;FG$7&amp;"・"&amp;$EG38),'(参考)本年作業予定'!$X$4:$AI$198,4,FALSE),"")</f>
        <v/>
      </c>
      <c r="FH38" s="32" t="str">
        <f>IFERROR(VLOOKUP(($EF38&amp;"・"&amp;FH$8&amp;"・"&amp;FH$7&amp;"・"&amp;$EG38),'(参考)本年作業予定'!$X$4:$AI$198,4,FALSE),"")</f>
        <v/>
      </c>
      <c r="FI38" s="32" t="str">
        <f>IFERROR(VLOOKUP(($EF38&amp;"・"&amp;FI$8&amp;"・"&amp;FI$7&amp;"・"&amp;$EG38),'(参考)本年作業予定'!$X$4:$AI$198,4,FALSE),"")</f>
        <v/>
      </c>
      <c r="FJ38" s="32" t="str">
        <f>IFERROR(VLOOKUP(($EF38&amp;"・"&amp;FJ$8&amp;"・"&amp;FJ$7&amp;"・"&amp;$EG38),'(参考)本年作業予定'!$X$4:$AI$198,4,FALSE),"")</f>
        <v/>
      </c>
      <c r="FK38" s="32" t="str">
        <f>IFERROR(VLOOKUP(($EF38&amp;"・"&amp;FK$8&amp;"・"&amp;FK$7&amp;"・"&amp;$EG38),'(参考)本年作業予定'!$X$4:$AI$198,4,FALSE),"")</f>
        <v/>
      </c>
      <c r="FL38" s="32" t="str">
        <f>IFERROR(VLOOKUP(($EF38&amp;"・"&amp;FL$8&amp;"・"&amp;FL$7&amp;"・"&amp;$EG38),'(参考)本年作業予定'!$X$4:$AI$198,4,FALSE),"")</f>
        <v/>
      </c>
      <c r="FN38" s="33" t="str">
        <f t="shared" si="151"/>
        <v/>
      </c>
      <c r="FO38" s="96" t="str">
        <f>IFERROR(VLOOKUP(($EF38&amp;"・"&amp;FN$8&amp;"・"&amp;FN$7&amp;"・"&amp;$EG38),'(参考)本年作業予定'!$X$4:$AI$525,12,FALSE),"")</f>
        <v/>
      </c>
      <c r="FP38" s="33" t="str">
        <f t="shared" si="152"/>
        <v/>
      </c>
      <c r="FQ38" s="96" t="str">
        <f>IFERROR(VLOOKUP(($EF38&amp;"・"&amp;FP$8&amp;"・"&amp;FP$7&amp;"・"&amp;$EG38),'(参考)本年作業予定'!$X$4:$AI$525,12,FALSE),"")</f>
        <v/>
      </c>
      <c r="FR38" s="33" t="str">
        <f t="shared" si="153"/>
        <v/>
      </c>
      <c r="FS38" s="96" t="str">
        <f>IFERROR(VLOOKUP(($EF38&amp;"・"&amp;FR$8&amp;"・"&amp;FR$7&amp;"・"&amp;$EG38),'(参考)本年作業予定'!$X$4:$AI$525,12,FALSE),"")</f>
        <v/>
      </c>
      <c r="FT38" s="33" t="str">
        <f t="shared" si="154"/>
        <v/>
      </c>
      <c r="FU38" s="96" t="str">
        <f>IFERROR(VLOOKUP(($EF38&amp;"・"&amp;FT$8&amp;"・"&amp;FT$7&amp;"・"&amp;$EG38),'(参考)本年作業予定'!$X$4:$AI$525,12,FALSE),"")</f>
        <v/>
      </c>
      <c r="FV38" s="33" t="str">
        <f t="shared" si="155"/>
        <v/>
      </c>
      <c r="FW38" s="96" t="str">
        <f>IFERROR(VLOOKUP(($EF38&amp;"・"&amp;FV$8&amp;"・"&amp;FV$7&amp;"・"&amp;$EG38),'(参考)本年作業予定'!$X$4:$AI$525,12,FALSE),"")</f>
        <v/>
      </c>
      <c r="FX38" s="33" t="str">
        <f t="shared" si="156"/>
        <v/>
      </c>
      <c r="FY38" s="96" t="str">
        <f>IFERROR(VLOOKUP(($EF38&amp;"・"&amp;FX$8&amp;"・"&amp;FX$7&amp;"・"&amp;$EG38),'(参考)本年作業予定'!$X$4:$AI$525,12,FALSE),"")</f>
        <v/>
      </c>
      <c r="FZ38" s="33" t="str">
        <f t="shared" si="157"/>
        <v/>
      </c>
      <c r="GA38" s="96" t="str">
        <f>IFERROR(VLOOKUP(($EF38&amp;"・"&amp;FZ$8&amp;"・"&amp;FZ$7&amp;"・"&amp;$EG38),'(参考)本年作業予定'!$X$4:$AI$525,12,FALSE),"")</f>
        <v/>
      </c>
      <c r="GB38" s="33" t="str">
        <f t="shared" si="158"/>
        <v/>
      </c>
      <c r="GC38" s="96" t="str">
        <f>IFERROR(VLOOKUP(($EF38&amp;"・"&amp;GB$8&amp;"・"&amp;GB$7&amp;"・"&amp;$EG38),'(参考)本年作業予定'!$X$4:$AI$525,12,FALSE),"")</f>
        <v/>
      </c>
      <c r="GD38" s="33" t="str">
        <f t="shared" si="159"/>
        <v/>
      </c>
      <c r="GE38" s="96" t="str">
        <f>IFERROR(VLOOKUP(($EF38&amp;"・"&amp;GD$8&amp;"・"&amp;GD$7&amp;"・"&amp;$EG38),'(参考)本年作業予定'!$X$4:$AI$525,12,FALSE),"")</f>
        <v/>
      </c>
      <c r="GF38" s="33" t="str">
        <f t="shared" si="160"/>
        <v/>
      </c>
      <c r="GG38" s="96" t="str">
        <f>IFERROR(VLOOKUP(($EF38&amp;"・"&amp;GF$8&amp;"・"&amp;GF$7&amp;"・"&amp;$EG38),'(参考)本年作業予定'!$X$4:$AI$525,12,FALSE),"")</f>
        <v/>
      </c>
      <c r="GH38" s="33" t="str">
        <f t="shared" si="161"/>
        <v/>
      </c>
      <c r="GI38" s="96" t="str">
        <f>IFERROR(VLOOKUP(($EF38&amp;"・"&amp;GH$8&amp;"・"&amp;GH$7&amp;"・"&amp;$EG38),'(参考)本年作業予定'!$X$4:$AI$525,12,FALSE),"")</f>
        <v/>
      </c>
      <c r="GJ38" s="33" t="str">
        <f t="shared" si="162"/>
        <v/>
      </c>
      <c r="GK38" s="96" t="str">
        <f>IFERROR(VLOOKUP(($EF38&amp;"・"&amp;GJ$8&amp;"・"&amp;GJ$7&amp;"・"&amp;$EG38),'(参考)本年作業予定'!$X$4:$AI$525,12,FALSE),"")</f>
        <v/>
      </c>
      <c r="GM38" s="72" t="str">
        <f t="shared" si="133"/>
        <v/>
      </c>
      <c r="GN38" s="74">
        <f>IFERROR(VLOOKUP(($EF38&amp;"・"&amp;GM$8&amp;"・"&amp;GM$7&amp;"・"&amp;$EG38),'(参考)本年作業予定'!$X$4:$AI$525,11,FALSE)/100,0)</f>
        <v>0</v>
      </c>
      <c r="GO38" s="72" t="str">
        <f t="shared" si="134"/>
        <v/>
      </c>
      <c r="GP38" s="74">
        <f>IFERROR(VLOOKUP(($EF38&amp;"・"&amp;GO$8&amp;"・"&amp;GO$7&amp;"・"&amp;$EG38),'(参考)本年作業予定'!$X$4:$AI$525,11,FALSE)/100,0)</f>
        <v>0</v>
      </c>
      <c r="GQ38" s="72" t="str">
        <f t="shared" si="135"/>
        <v/>
      </c>
      <c r="GR38" s="74">
        <f>IFERROR(VLOOKUP(($EF38&amp;"・"&amp;GQ$8&amp;"・"&amp;GQ$7&amp;"・"&amp;$EG38),'(参考)本年作業予定'!$X$4:$AI$525,11,FALSE)/100,0)</f>
        <v>0</v>
      </c>
      <c r="GS38" s="72" t="str">
        <f t="shared" si="136"/>
        <v/>
      </c>
      <c r="GT38" s="74">
        <f>IFERROR(VLOOKUP(($EF38&amp;"・"&amp;GS$8&amp;"・"&amp;GS$7&amp;"・"&amp;$EG38),'(参考)本年作業予定'!$X$4:$AI$525,11,FALSE)/100,0)</f>
        <v>0</v>
      </c>
      <c r="GU38" s="72" t="str">
        <f t="shared" si="137"/>
        <v/>
      </c>
      <c r="GV38" s="74">
        <f>IFERROR(VLOOKUP(($EF38&amp;"・"&amp;GU$8&amp;"・"&amp;GU$7&amp;"・"&amp;$EG38),'(参考)本年作業予定'!$X$4:$AI$525,11,FALSE)/100,0)</f>
        <v>0</v>
      </c>
      <c r="GW38" s="72" t="str">
        <f t="shared" si="138"/>
        <v/>
      </c>
      <c r="GX38" s="74">
        <f>IFERROR(VLOOKUP(($EF38&amp;"・"&amp;GW$8&amp;"・"&amp;GW$7&amp;"・"&amp;$EG38),'(参考)本年作業予定'!$X$4:$AI$525,11,FALSE)/100,0)</f>
        <v>0</v>
      </c>
      <c r="GY38" s="72" t="str">
        <f t="shared" si="139"/>
        <v/>
      </c>
      <c r="GZ38" s="74">
        <f>IFERROR(VLOOKUP(($EF38&amp;"・"&amp;GY$8&amp;"・"&amp;GY$7&amp;"・"&amp;$EG38),'(参考)本年作業予定'!$X$4:$AI$525,11,FALSE)/100,0)</f>
        <v>0</v>
      </c>
      <c r="HA38" s="72" t="str">
        <f t="shared" si="140"/>
        <v/>
      </c>
      <c r="HB38" s="74">
        <f>IFERROR(VLOOKUP(($EF38&amp;"・"&amp;HA$8&amp;"・"&amp;HA$7&amp;"・"&amp;$EG38),'(参考)本年作業予定'!$X$4:$AI$525,11,FALSE)/100,0)</f>
        <v>0</v>
      </c>
      <c r="HC38" s="72" t="str">
        <f t="shared" si="141"/>
        <v/>
      </c>
      <c r="HD38" s="74">
        <f>IFERROR(VLOOKUP(($EF38&amp;"・"&amp;HC$8&amp;"・"&amp;HC$7&amp;"・"&amp;$EG38),'(参考)本年作業予定'!$X$4:$AI$525,11,FALSE)/100,0)</f>
        <v>0</v>
      </c>
      <c r="HE38" s="72" t="str">
        <f t="shared" si="142"/>
        <v/>
      </c>
      <c r="HF38" s="74">
        <f>IFERROR(VLOOKUP(($EF38&amp;"・"&amp;HE$8&amp;"・"&amp;HE$7&amp;"・"&amp;$EG38),'(参考)本年作業予定'!$X$4:$AI$525,11,FALSE)/100,0)</f>
        <v>0</v>
      </c>
      <c r="HG38" s="72" t="str">
        <f t="shared" si="143"/>
        <v/>
      </c>
      <c r="HH38" s="74">
        <f>IFERROR(VLOOKUP(($EF38&amp;"・"&amp;HG$8&amp;"・"&amp;HG$7&amp;"・"&amp;$EG38),'(参考)本年作業予定'!$X$4:$AI$525,11,FALSE)/100,0)</f>
        <v>0</v>
      </c>
      <c r="HI38" s="72" t="str">
        <f t="shared" si="144"/>
        <v/>
      </c>
      <c r="HJ38" s="74">
        <f>IFERROR(VLOOKUP(($EF38&amp;"・"&amp;HI$8&amp;"・"&amp;HI$7&amp;"・"&amp;$EG38),'(参考)本年作業予定'!$X$4:$AI$525,11,FALSE)/100,0)</f>
        <v>0</v>
      </c>
    </row>
    <row r="39" spans="1:218" ht="11.25" customHeight="1" x14ac:dyDescent="0.15">
      <c r="A39" s="544"/>
      <c r="B39" s="487"/>
      <c r="C39" s="325" t="str">
        <f>IF(B39="","",GN39+GP39+GR39+GT39+GV39+GX39+GZ39+HB39+HD39)</f>
        <v/>
      </c>
      <c r="D39" s="337"/>
      <c r="E39" s="338"/>
      <c r="F39" s="338"/>
      <c r="G39" s="338"/>
      <c r="H39" s="338"/>
      <c r="I39" s="338"/>
      <c r="J39" s="338"/>
      <c r="K39" s="338"/>
      <c r="L39" s="338"/>
      <c r="M39" s="338"/>
      <c r="N39" s="338"/>
      <c r="O39" s="338"/>
      <c r="P39" s="338"/>
      <c r="Q39" s="338"/>
      <c r="R39" s="338"/>
      <c r="S39" s="338"/>
      <c r="T39" s="338"/>
      <c r="U39" s="338"/>
      <c r="V39" s="338"/>
      <c r="W39" s="338"/>
      <c r="X39" s="338"/>
      <c r="Y39" s="338"/>
      <c r="Z39" s="338"/>
      <c r="AA39" s="338"/>
      <c r="AB39" s="338"/>
      <c r="AC39" s="338"/>
      <c r="AD39" s="338"/>
      <c r="AE39" s="338"/>
      <c r="AF39" s="338"/>
      <c r="AG39" s="339"/>
      <c r="AH39" s="339"/>
      <c r="AI39" s="337"/>
      <c r="AJ39" s="338"/>
      <c r="AK39" s="338"/>
      <c r="AL39" s="338"/>
      <c r="AM39" s="338"/>
      <c r="AN39" s="338"/>
      <c r="AO39" s="338"/>
      <c r="AP39" s="338"/>
      <c r="AQ39" s="338"/>
      <c r="AR39" s="338"/>
      <c r="AS39" s="338"/>
      <c r="AT39" s="338"/>
      <c r="AU39" s="338"/>
      <c r="AV39" s="338"/>
      <c r="AW39" s="338"/>
      <c r="AX39" s="338"/>
      <c r="AY39" s="338"/>
      <c r="AZ39" s="338"/>
      <c r="BA39" s="338"/>
      <c r="BB39" s="338"/>
      <c r="BC39" s="338"/>
      <c r="BD39" s="338"/>
      <c r="BE39" s="338"/>
      <c r="BF39" s="338"/>
      <c r="BG39" s="338"/>
      <c r="BH39" s="338"/>
      <c r="BI39" s="338"/>
      <c r="BJ39" s="338"/>
      <c r="BK39" s="338"/>
      <c r="BL39" s="338"/>
      <c r="BM39" s="339"/>
      <c r="BN39" s="337"/>
      <c r="BO39" s="338"/>
      <c r="BP39" s="338"/>
      <c r="BQ39" s="338"/>
      <c r="BR39" s="338"/>
      <c r="BS39" s="338"/>
      <c r="BT39" s="338"/>
      <c r="BU39" s="338"/>
      <c r="BV39" s="338"/>
      <c r="BW39" s="338"/>
      <c r="BX39" s="338"/>
      <c r="BY39" s="338"/>
      <c r="BZ39" s="338"/>
      <c r="CA39" s="338"/>
      <c r="CB39" s="338"/>
      <c r="CC39" s="338"/>
      <c r="CD39" s="338"/>
      <c r="CE39" s="338"/>
      <c r="CF39" s="338"/>
      <c r="CG39" s="338"/>
      <c r="CH39" s="338"/>
      <c r="CI39" s="338"/>
      <c r="CJ39" s="338"/>
      <c r="CK39" s="338"/>
      <c r="CL39" s="338"/>
      <c r="CM39" s="338"/>
      <c r="CN39" s="338"/>
      <c r="CO39" s="338"/>
      <c r="CP39" s="338"/>
      <c r="CQ39" s="339"/>
      <c r="CR39" s="340"/>
      <c r="CS39" s="341"/>
      <c r="CT39" s="338"/>
      <c r="CU39" s="338"/>
      <c r="CV39" s="338"/>
      <c r="CW39" s="338"/>
      <c r="CX39" s="338"/>
      <c r="CY39" s="338"/>
      <c r="CZ39" s="338"/>
      <c r="DA39" s="338"/>
      <c r="DB39" s="338"/>
      <c r="DC39" s="338"/>
      <c r="DD39" s="338"/>
      <c r="DE39" s="338"/>
      <c r="DF39" s="338"/>
      <c r="DG39" s="338"/>
      <c r="DH39" s="338"/>
      <c r="DI39" s="338"/>
      <c r="DJ39" s="338"/>
      <c r="DK39" s="338"/>
      <c r="DL39" s="338"/>
      <c r="DM39" s="338"/>
      <c r="DN39" s="338"/>
      <c r="DO39" s="338"/>
      <c r="DP39" s="338"/>
      <c r="DQ39" s="338"/>
      <c r="DR39" s="338"/>
      <c r="DS39" s="338"/>
      <c r="DT39" s="338"/>
      <c r="DU39" s="339"/>
      <c r="DV39" s="391"/>
      <c r="DW39" s="340"/>
      <c r="EE39" s="12"/>
      <c r="EF39" s="13"/>
      <c r="EG39" s="13"/>
      <c r="EH39" s="32" t="str">
        <f>IFERROR(VLOOKUP(($EF39&amp;"・"&amp;EH$8&amp;"・"&amp;EH$7&amp;"・"&amp;$EG39),'(参考)本年作業予定'!$X$4:$AI$525,8,FALSE),"")</f>
        <v/>
      </c>
      <c r="EI39" s="32" t="str">
        <f>IFERROR(VLOOKUP(($EF39&amp;"・"&amp;EH$8&amp;"・"&amp;EH$7&amp;"・"&amp;$EG39),'(参考)本年作業予定'!$X$4:$AI$525,10,FALSE),"")</f>
        <v/>
      </c>
      <c r="EJ39" s="32" t="str">
        <f>IFERROR(VLOOKUP(($EF39&amp;"・"&amp;EJ$8&amp;"・"&amp;EJ$7&amp;"・"&amp;$EG39),'(参考)本年作業予定'!$X$4:$AI$525,8,FALSE),"")</f>
        <v/>
      </c>
      <c r="EK39" s="32" t="str">
        <f>IFERROR(VLOOKUP(($EF39&amp;"・"&amp;EJ$8&amp;"・"&amp;EJ$7&amp;"・"&amp;$EG39),'(参考)本年作業予定'!$X$4:$AI$525,10,FALSE),"")</f>
        <v/>
      </c>
      <c r="EL39" s="32" t="str">
        <f>IFERROR(VLOOKUP(($EF39&amp;"・"&amp;EL$8&amp;"・"&amp;EL$7&amp;"・"&amp;$EG39),'(参考)本年作業予定'!$X$4:$AI$525,8,FALSE),"")</f>
        <v/>
      </c>
      <c r="EM39" s="32" t="str">
        <f>IFERROR(VLOOKUP(($EF39&amp;"・"&amp;EL$8&amp;"・"&amp;EL$7&amp;"・"&amp;$EG39),'(参考)本年作業予定'!$X$4:$AI$525,10,FALSE),"")</f>
        <v/>
      </c>
      <c r="EN39" s="32" t="str">
        <f>IFERROR(VLOOKUP(($EF39&amp;"・"&amp;EN$8&amp;"・"&amp;EN$7&amp;"・"&amp;$EG39),'(参考)本年作業予定'!$X$4:$AI$525,8,FALSE),"")</f>
        <v/>
      </c>
      <c r="EO39" s="32" t="str">
        <f>IFERROR(VLOOKUP(($EF39&amp;"・"&amp;EN$8&amp;"・"&amp;EN$7&amp;"・"&amp;$EG39),'(参考)本年作業予定'!$X$4:$AI$525,10,FALSE),"")</f>
        <v/>
      </c>
      <c r="EP39" s="32" t="str">
        <f>IFERROR(VLOOKUP(($EF39&amp;"・"&amp;EP$8&amp;"・"&amp;EP$7&amp;"・"&amp;$EG39),'(参考)本年作業予定'!$X$4:$AI$525,8,FALSE),"")</f>
        <v/>
      </c>
      <c r="EQ39" s="32" t="str">
        <f>IFERROR(VLOOKUP(($EF39&amp;"・"&amp;EP$8&amp;"・"&amp;EP$7&amp;"・"&amp;$EG39),'(参考)本年作業予定'!$X$4:$AI$525,10,FALSE),"")</f>
        <v/>
      </c>
      <c r="ER39" s="32" t="str">
        <f>IFERROR(VLOOKUP(($EF39&amp;"・"&amp;ER$8&amp;"・"&amp;ER$7&amp;"・"&amp;$EG39),'(参考)本年作業予定'!$X$4:$AI$525,8,FALSE),"")</f>
        <v/>
      </c>
      <c r="ES39" s="32" t="str">
        <f>IFERROR(VLOOKUP(($EF39&amp;"・"&amp;ER$8&amp;"・"&amp;ER$7&amp;"・"&amp;$EG39),'(参考)本年作業予定'!$X$4:$AI$525,10,FALSE),"")</f>
        <v/>
      </c>
      <c r="ET39" s="32" t="str">
        <f>IFERROR(VLOOKUP(($EF39&amp;"・"&amp;ET$8&amp;"・"&amp;ET$7&amp;"・"&amp;$EG39),'(参考)本年作業予定'!$X$4:$AI$525,8,FALSE),"")</f>
        <v/>
      </c>
      <c r="EU39" s="32" t="str">
        <f>IFERROR(VLOOKUP(($EF39&amp;"・"&amp;ET$8&amp;"・"&amp;ET$7&amp;"・"&amp;$EG39),'(参考)本年作業予定'!$X$4:$AI$525,10,FALSE),"")</f>
        <v/>
      </c>
      <c r="EV39" s="32" t="str">
        <f>IFERROR(VLOOKUP(($EF39&amp;"・"&amp;EV$8&amp;"・"&amp;EV$7&amp;"・"&amp;$EG39),'(参考)本年作業予定'!$X$4:$AI$525,8,FALSE),"")</f>
        <v/>
      </c>
      <c r="EW39" s="32" t="str">
        <f>IFERROR(VLOOKUP(($EF39&amp;"・"&amp;EV$8&amp;"・"&amp;EV$7&amp;"・"&amp;$EG39),'(参考)本年作業予定'!$X$4:$AI$525,10,FALSE),"")</f>
        <v/>
      </c>
      <c r="EX39" s="32" t="str">
        <f>IFERROR(VLOOKUP(($EF39&amp;"・"&amp;EX$8&amp;"・"&amp;EX$7&amp;"・"&amp;$EG39),'(参考)本年作業予定'!$X$4:$AI$525,8,FALSE),"")</f>
        <v/>
      </c>
      <c r="EY39" s="32" t="str">
        <f>IFERROR(VLOOKUP(($EF39&amp;"・"&amp;EX$8&amp;"・"&amp;EX$7&amp;"・"&amp;$EG39),'(参考)本年作業予定'!$X$4:$AI$525,10,FALSE),"")</f>
        <v/>
      </c>
      <c r="EZ39" s="32" t="str">
        <f>IFERROR(VLOOKUP(($EF39&amp;"・"&amp;EZ$8&amp;"・"&amp;EZ$7&amp;"・"&amp;$EG39),'(参考)本年作業予定'!$X$4:$AI$525,8,FALSE),"")</f>
        <v/>
      </c>
      <c r="FA39" s="32" t="str">
        <f>IFERROR(VLOOKUP(($EF39&amp;"・"&amp;EZ$8&amp;"・"&amp;EZ$7&amp;"・"&amp;$EG39),'(参考)本年作業予定'!$X$4:$AI$525,10,FALSE),"")</f>
        <v/>
      </c>
      <c r="FB39" s="32" t="str">
        <f>IFERROR(VLOOKUP(($EF39&amp;"・"&amp;FB$8&amp;"・"&amp;FB$7&amp;"・"&amp;$EG39),'(参考)本年作業予定'!$X$4:$AI$525,8,FALSE),"")</f>
        <v/>
      </c>
      <c r="FC39" s="32" t="str">
        <f>IFERROR(VLOOKUP(($EF39&amp;"・"&amp;FB$8&amp;"・"&amp;FB$7&amp;"・"&amp;$EG39),'(参考)本年作業予定'!$X$4:$AI$525,10,FALSE),"")</f>
        <v/>
      </c>
      <c r="FD39" s="32" t="str">
        <f>IFERROR(VLOOKUP(($EF39&amp;"・"&amp;FD$8&amp;"・"&amp;FD$7&amp;"・"&amp;$EG39),'(参考)本年作業予定'!$X$4:$AI$525,8,FALSE),"")</f>
        <v/>
      </c>
      <c r="FE39" s="32" t="str">
        <f>IFERROR(VLOOKUP(($EF39&amp;"・"&amp;FD$8&amp;"・"&amp;FD$7&amp;"・"&amp;$EG39),'(参考)本年作業予定'!$X$4:$AI$525,10,FALSE),"")</f>
        <v/>
      </c>
      <c r="FG39" s="32" t="str">
        <f>IFERROR(VLOOKUP(($EF39&amp;"・"&amp;FG$8&amp;"・"&amp;FG$7&amp;"・"&amp;$EG39),'(参考)本年作業予定'!$X$4:$AI$198,4,FALSE),"")</f>
        <v/>
      </c>
      <c r="FH39" s="32" t="str">
        <f>IFERROR(VLOOKUP(($EF39&amp;"・"&amp;FH$8&amp;"・"&amp;FH$7&amp;"・"&amp;$EG39),'(参考)本年作業予定'!$X$4:$AI$198,4,FALSE),"")</f>
        <v/>
      </c>
      <c r="FI39" s="32" t="str">
        <f>IFERROR(VLOOKUP(($EF39&amp;"・"&amp;FI$8&amp;"・"&amp;FI$7&amp;"・"&amp;$EG39),'(参考)本年作業予定'!$X$4:$AI$198,4,FALSE),"")</f>
        <v/>
      </c>
      <c r="FJ39" s="32" t="str">
        <f>IFERROR(VLOOKUP(($EF39&amp;"・"&amp;FJ$8&amp;"・"&amp;FJ$7&amp;"・"&amp;$EG39),'(参考)本年作業予定'!$X$4:$AI$198,4,FALSE),"")</f>
        <v/>
      </c>
      <c r="FK39" s="32" t="str">
        <f>IFERROR(VLOOKUP(($EF39&amp;"・"&amp;FK$8&amp;"・"&amp;FK$7&amp;"・"&amp;$EG39),'(参考)本年作業予定'!$X$4:$AI$198,4,FALSE),"")</f>
        <v/>
      </c>
      <c r="FL39" s="32" t="str">
        <f>IFERROR(VLOOKUP(($EF39&amp;"・"&amp;FL$8&amp;"・"&amp;FL$7&amp;"・"&amp;$EG39),'(参考)本年作業予定'!$X$4:$AI$198,4,FALSE),"")</f>
        <v/>
      </c>
      <c r="FN39" s="33" t="str">
        <f t="shared" si="151"/>
        <v/>
      </c>
      <c r="FO39" s="96" t="str">
        <f>IFERROR(VLOOKUP(($EF39&amp;"・"&amp;FN$8&amp;"・"&amp;FN$7&amp;"・"&amp;$EG39),'(参考)本年作業予定'!$X$4:$AI$525,12,FALSE),"")</f>
        <v/>
      </c>
      <c r="FP39" s="33" t="str">
        <f t="shared" si="152"/>
        <v/>
      </c>
      <c r="FQ39" s="96" t="str">
        <f>IFERROR(VLOOKUP(($EF39&amp;"・"&amp;FP$8&amp;"・"&amp;FP$7&amp;"・"&amp;$EG39),'(参考)本年作業予定'!$X$4:$AI$525,12,FALSE),"")</f>
        <v/>
      </c>
      <c r="FR39" s="33" t="str">
        <f t="shared" si="153"/>
        <v/>
      </c>
      <c r="FS39" s="96" t="str">
        <f>IFERROR(VLOOKUP(($EF39&amp;"・"&amp;FR$8&amp;"・"&amp;FR$7&amp;"・"&amp;$EG39),'(参考)本年作業予定'!$X$4:$AI$525,12,FALSE),"")</f>
        <v/>
      </c>
      <c r="FT39" s="33" t="str">
        <f t="shared" si="154"/>
        <v/>
      </c>
      <c r="FU39" s="96" t="str">
        <f>IFERROR(VLOOKUP(($EF39&amp;"・"&amp;FT$8&amp;"・"&amp;FT$7&amp;"・"&amp;$EG39),'(参考)本年作業予定'!$X$4:$AI$525,12,FALSE),"")</f>
        <v/>
      </c>
      <c r="FV39" s="33" t="str">
        <f t="shared" si="155"/>
        <v/>
      </c>
      <c r="FW39" s="96" t="str">
        <f>IFERROR(VLOOKUP(($EF39&amp;"・"&amp;FV$8&amp;"・"&amp;FV$7&amp;"・"&amp;$EG39),'(参考)本年作業予定'!$X$4:$AI$525,12,FALSE),"")</f>
        <v/>
      </c>
      <c r="FX39" s="33" t="str">
        <f t="shared" si="156"/>
        <v/>
      </c>
      <c r="FY39" s="96" t="str">
        <f>IFERROR(VLOOKUP(($EF39&amp;"・"&amp;FX$8&amp;"・"&amp;FX$7&amp;"・"&amp;$EG39),'(参考)本年作業予定'!$X$4:$AI$525,12,FALSE),"")</f>
        <v/>
      </c>
      <c r="FZ39" s="33" t="str">
        <f t="shared" si="157"/>
        <v/>
      </c>
      <c r="GA39" s="96" t="str">
        <f>IFERROR(VLOOKUP(($EF39&amp;"・"&amp;FZ$8&amp;"・"&amp;FZ$7&amp;"・"&amp;$EG39),'(参考)本年作業予定'!$X$4:$AI$525,12,FALSE),"")</f>
        <v/>
      </c>
      <c r="GB39" s="33" t="str">
        <f t="shared" si="158"/>
        <v/>
      </c>
      <c r="GC39" s="96" t="str">
        <f>IFERROR(VLOOKUP(($EF39&amp;"・"&amp;GB$8&amp;"・"&amp;GB$7&amp;"・"&amp;$EG39),'(参考)本年作業予定'!$X$4:$AI$525,12,FALSE),"")</f>
        <v/>
      </c>
      <c r="GD39" s="33" t="str">
        <f t="shared" si="159"/>
        <v/>
      </c>
      <c r="GE39" s="96" t="str">
        <f>IFERROR(VLOOKUP(($EF39&amp;"・"&amp;GD$8&amp;"・"&amp;GD$7&amp;"・"&amp;$EG39),'(参考)本年作業予定'!$X$4:$AI$525,12,FALSE),"")</f>
        <v/>
      </c>
      <c r="GF39" s="33" t="str">
        <f t="shared" si="160"/>
        <v/>
      </c>
      <c r="GG39" s="96" t="str">
        <f>IFERROR(VLOOKUP(($EF39&amp;"・"&amp;GF$8&amp;"・"&amp;GF$7&amp;"・"&amp;$EG39),'(参考)本年作業予定'!$X$4:$AI$525,12,FALSE),"")</f>
        <v/>
      </c>
      <c r="GH39" s="33" t="str">
        <f t="shared" si="161"/>
        <v/>
      </c>
      <c r="GI39" s="96" t="str">
        <f>IFERROR(VLOOKUP(($EF39&amp;"・"&amp;GH$8&amp;"・"&amp;GH$7&amp;"・"&amp;$EG39),'(参考)本年作業予定'!$X$4:$AI$525,12,FALSE),"")</f>
        <v/>
      </c>
      <c r="GJ39" s="33" t="str">
        <f t="shared" si="162"/>
        <v/>
      </c>
      <c r="GK39" s="96" t="str">
        <f>IFERROR(VLOOKUP(($EF39&amp;"・"&amp;GJ$8&amp;"・"&amp;GJ$7&amp;"・"&amp;$EG39),'(参考)本年作業予定'!$X$4:$AI$525,12,FALSE),"")</f>
        <v/>
      </c>
      <c r="GM39" s="72" t="str">
        <f t="shared" si="133"/>
        <v/>
      </c>
      <c r="GN39" s="74">
        <f>IFERROR(VLOOKUP(($EF39&amp;"・"&amp;GM$8&amp;"・"&amp;GM$7&amp;"・"&amp;$EG39),'(参考)本年作業予定'!$X$4:$AI$525,11,FALSE)/100,0)</f>
        <v>0</v>
      </c>
      <c r="GO39" s="72" t="str">
        <f t="shared" si="134"/>
        <v/>
      </c>
      <c r="GP39" s="74">
        <f>IFERROR(VLOOKUP(($EF39&amp;"・"&amp;GO$8&amp;"・"&amp;GO$7&amp;"・"&amp;$EG39),'(参考)本年作業予定'!$X$4:$AI$525,11,FALSE)/100,0)</f>
        <v>0</v>
      </c>
      <c r="GQ39" s="72" t="str">
        <f t="shared" si="135"/>
        <v/>
      </c>
      <c r="GR39" s="74">
        <f>IFERROR(VLOOKUP(($EF39&amp;"・"&amp;GQ$8&amp;"・"&amp;GQ$7&amp;"・"&amp;$EG39),'(参考)本年作業予定'!$X$4:$AI$525,11,FALSE)/100,0)</f>
        <v>0</v>
      </c>
      <c r="GS39" s="72" t="str">
        <f t="shared" si="136"/>
        <v/>
      </c>
      <c r="GT39" s="74">
        <f>IFERROR(VLOOKUP(($EF39&amp;"・"&amp;GS$8&amp;"・"&amp;GS$7&amp;"・"&amp;$EG39),'(参考)本年作業予定'!$X$4:$AI$525,11,FALSE)/100,0)</f>
        <v>0</v>
      </c>
      <c r="GU39" s="72" t="str">
        <f t="shared" si="137"/>
        <v/>
      </c>
      <c r="GV39" s="74">
        <f>IFERROR(VLOOKUP(($EF39&amp;"・"&amp;GU$8&amp;"・"&amp;GU$7&amp;"・"&amp;$EG39),'(参考)本年作業予定'!$X$4:$AI$525,11,FALSE)/100,0)</f>
        <v>0</v>
      </c>
      <c r="GW39" s="72" t="str">
        <f t="shared" si="138"/>
        <v/>
      </c>
      <c r="GX39" s="74">
        <f>IFERROR(VLOOKUP(($EF39&amp;"・"&amp;GW$8&amp;"・"&amp;GW$7&amp;"・"&amp;$EG39),'(参考)本年作業予定'!$X$4:$AI$525,11,FALSE)/100,0)</f>
        <v>0</v>
      </c>
      <c r="GY39" s="72" t="str">
        <f t="shared" si="139"/>
        <v/>
      </c>
      <c r="GZ39" s="74">
        <f>IFERROR(VLOOKUP(($EF39&amp;"・"&amp;GY$8&amp;"・"&amp;GY$7&amp;"・"&amp;$EG39),'(参考)本年作業予定'!$X$4:$AI$525,11,FALSE)/100,0)</f>
        <v>0</v>
      </c>
      <c r="HA39" s="72" t="str">
        <f t="shared" si="140"/>
        <v/>
      </c>
      <c r="HB39" s="74">
        <f>IFERROR(VLOOKUP(($EF39&amp;"・"&amp;HA$8&amp;"・"&amp;HA$7&amp;"・"&amp;$EG39),'(参考)本年作業予定'!$X$4:$AI$525,11,FALSE)/100,0)</f>
        <v>0</v>
      </c>
      <c r="HC39" s="72" t="str">
        <f t="shared" si="141"/>
        <v/>
      </c>
      <c r="HD39" s="74">
        <f>IFERROR(VLOOKUP(($EF39&amp;"・"&amp;HC$8&amp;"・"&amp;HC$7&amp;"・"&amp;$EG39),'(参考)本年作業予定'!$X$4:$AI$525,11,FALSE)/100,0)</f>
        <v>0</v>
      </c>
      <c r="HE39" s="72" t="str">
        <f t="shared" si="142"/>
        <v/>
      </c>
      <c r="HF39" s="74">
        <f>IFERROR(VLOOKUP(($EF39&amp;"・"&amp;HE$8&amp;"・"&amp;HE$7&amp;"・"&amp;$EG39),'(参考)本年作業予定'!$X$4:$AI$525,11,FALSE)/100,0)</f>
        <v>0</v>
      </c>
      <c r="HG39" s="72" t="str">
        <f t="shared" si="143"/>
        <v/>
      </c>
      <c r="HH39" s="74">
        <f>IFERROR(VLOOKUP(($EF39&amp;"・"&amp;HG$8&amp;"・"&amp;HG$7&amp;"・"&amp;$EG39),'(参考)本年作業予定'!$X$4:$AI$525,11,FALSE)/100,0)</f>
        <v>0</v>
      </c>
      <c r="HI39" s="72" t="str">
        <f t="shared" si="144"/>
        <v/>
      </c>
      <c r="HJ39" s="74">
        <f>IFERROR(VLOOKUP(($EF39&amp;"・"&amp;HI$8&amp;"・"&amp;HI$7&amp;"・"&amp;$EG39),'(参考)本年作業予定'!$X$4:$AI$525,11,FALSE)/100,0)</f>
        <v>0</v>
      </c>
    </row>
    <row r="40" spans="1:218" ht="27.75" customHeight="1" x14ac:dyDescent="0.15">
      <c r="A40" s="544"/>
      <c r="B40" s="487"/>
      <c r="C40" s="325">
        <f>IF(②元データ!$C$22="","",②元データ!$C$22)</f>
        <v>20</v>
      </c>
      <c r="D40" s="342" t="str">
        <f t="shared" ref="D40:AI40" si="184">IF(D$5=$FG40,$FG$9,IF(D$5=$FH40,$FH$9,IF(D$5=$FI40,$FI$9,IF(D$5=$FJ40,$FJ$9,IF(D$5=$FK40,$FK$9,IF(D$5=$FL40,$FL$9,IF(D$5=$FN40,$FO40,IF(D$5=$FP40,$FQ40,IF(D$5=$FR40,$FS40,IF(D$5=$FT40,$FU40,IF(D$5=$FV40,$FW40,IF(D$5=$FX40,$FY40,IF(D$5=$FZ40,$GA40,IF(D$5=$GB40,$GC40,IF(D$5=$GD40,$GE40,IF(D$5=$GF40,$GG40,IF(D$5=$GH40,$GI40,IF(D$5=$GJ40,$GK40,""))))))))))))))))))</f>
        <v/>
      </c>
      <c r="E40" s="343" t="str">
        <f t="shared" si="184"/>
        <v/>
      </c>
      <c r="F40" s="343" t="str">
        <f t="shared" si="184"/>
        <v/>
      </c>
      <c r="G40" s="343" t="str">
        <f t="shared" si="184"/>
        <v/>
      </c>
      <c r="H40" s="343" t="str">
        <f t="shared" si="184"/>
        <v/>
      </c>
      <c r="I40" s="343" t="str">
        <f t="shared" si="184"/>
        <v/>
      </c>
      <c r="J40" s="343" t="str">
        <f t="shared" si="184"/>
        <v/>
      </c>
      <c r="K40" s="343" t="str">
        <f t="shared" si="184"/>
        <v/>
      </c>
      <c r="L40" s="343" t="str">
        <f t="shared" si="184"/>
        <v/>
      </c>
      <c r="M40" s="343" t="str">
        <f t="shared" si="184"/>
        <v/>
      </c>
      <c r="N40" s="343" t="str">
        <f t="shared" si="184"/>
        <v>●</v>
      </c>
      <c r="O40" s="343" t="str">
        <f t="shared" si="184"/>
        <v/>
      </c>
      <c r="P40" s="343" t="str">
        <f t="shared" si="184"/>
        <v/>
      </c>
      <c r="Q40" s="343" t="str">
        <f t="shared" si="184"/>
        <v/>
      </c>
      <c r="R40" s="343">
        <f t="shared" si="184"/>
        <v>16</v>
      </c>
      <c r="S40" s="343" t="str">
        <f t="shared" si="184"/>
        <v/>
      </c>
      <c r="T40" s="343" t="str">
        <f t="shared" si="184"/>
        <v/>
      </c>
      <c r="U40" s="343" t="str">
        <f t="shared" si="184"/>
        <v/>
      </c>
      <c r="V40" s="343" t="str">
        <f t="shared" si="184"/>
        <v/>
      </c>
      <c r="W40" s="343" t="str">
        <f t="shared" si="184"/>
        <v/>
      </c>
      <c r="X40" s="343" t="str">
        <f t="shared" si="184"/>
        <v/>
      </c>
      <c r="Y40" s="343" t="str">
        <f t="shared" si="184"/>
        <v/>
      </c>
      <c r="Z40" s="343" t="str">
        <f t="shared" si="184"/>
        <v/>
      </c>
      <c r="AA40" s="343" t="str">
        <f t="shared" si="184"/>
        <v/>
      </c>
      <c r="AB40" s="343" t="str">
        <f t="shared" si="184"/>
        <v/>
      </c>
      <c r="AC40" s="343" t="str">
        <f t="shared" si="184"/>
        <v/>
      </c>
      <c r="AD40" s="343" t="str">
        <f t="shared" si="184"/>
        <v/>
      </c>
      <c r="AE40" s="343" t="str">
        <f t="shared" si="184"/>
        <v/>
      </c>
      <c r="AF40" s="343" t="str">
        <f t="shared" si="184"/>
        <v/>
      </c>
      <c r="AG40" s="343" t="str">
        <f t="shared" si="184"/>
        <v/>
      </c>
      <c r="AH40" s="343" t="str">
        <f t="shared" si="184"/>
        <v/>
      </c>
      <c r="AI40" s="342" t="str">
        <f t="shared" si="184"/>
        <v/>
      </c>
      <c r="AJ40" s="343" t="str">
        <f t="shared" ref="AJ40:BQ40" si="185">IF(AJ$5=$FG40,$FG$9,IF(AJ$5=$FH40,$FH$9,IF(AJ$5=$FI40,$FI$9,IF(AJ$5=$FJ40,$FJ$9,IF(AJ$5=$FK40,$FK$9,IF(AJ$5=$FL40,$FL$9,IF(AJ$5=$FN40,$FO40,IF(AJ$5=$FP40,$FQ40,IF(AJ$5=$FR40,$FS40,IF(AJ$5=$FT40,$FU40,IF(AJ$5=$FV40,$FW40,IF(AJ$5=$FX40,$FY40,IF(AJ$5=$FZ40,$GA40,IF(AJ$5=$GB40,$GC40,IF(AJ$5=$GD40,$GE40,IF(AJ$5=$GF40,$GG40,IF(AJ$5=$GH40,$GI40,IF(AJ$5=$GJ40,$GK40,""))))))))))))))))))</f>
        <v/>
      </c>
      <c r="AK40" s="343" t="str">
        <f t="shared" si="185"/>
        <v/>
      </c>
      <c r="AL40" s="343" t="str">
        <f t="shared" si="185"/>
        <v/>
      </c>
      <c r="AM40" s="343" t="str">
        <f t="shared" si="185"/>
        <v/>
      </c>
      <c r="AN40" s="343" t="str">
        <f t="shared" si="185"/>
        <v/>
      </c>
      <c r="AO40" s="343" t="str">
        <f t="shared" si="185"/>
        <v/>
      </c>
      <c r="AP40" s="343" t="str">
        <f t="shared" si="185"/>
        <v/>
      </c>
      <c r="AQ40" s="343" t="str">
        <f t="shared" si="185"/>
        <v/>
      </c>
      <c r="AR40" s="343" t="str">
        <f t="shared" si="185"/>
        <v/>
      </c>
      <c r="AS40" s="343" t="str">
        <f t="shared" si="185"/>
        <v/>
      </c>
      <c r="AT40" s="343" t="str">
        <f t="shared" si="185"/>
        <v/>
      </c>
      <c r="AU40" s="343">
        <f t="shared" si="185"/>
        <v>11</v>
      </c>
      <c r="AV40" s="343" t="str">
        <f t="shared" si="185"/>
        <v/>
      </c>
      <c r="AW40" s="343">
        <f t="shared" si="185"/>
        <v>8</v>
      </c>
      <c r="AX40" s="343" t="str">
        <f t="shared" si="185"/>
        <v/>
      </c>
      <c r="AY40" s="343" t="str">
        <f t="shared" si="185"/>
        <v/>
      </c>
      <c r="AZ40" s="343" t="str">
        <f t="shared" si="185"/>
        <v/>
      </c>
      <c r="BA40" s="343" t="str">
        <f t="shared" si="185"/>
        <v/>
      </c>
      <c r="BB40" s="343" t="str">
        <f t="shared" si="185"/>
        <v/>
      </c>
      <c r="BC40" s="343" t="str">
        <f t="shared" si="185"/>
        <v/>
      </c>
      <c r="BD40" s="343">
        <f t="shared" si="185"/>
        <v>2</v>
      </c>
      <c r="BE40" s="343" t="str">
        <f t="shared" si="185"/>
        <v/>
      </c>
      <c r="BF40" s="343" t="str">
        <f t="shared" si="185"/>
        <v/>
      </c>
      <c r="BG40" s="343" t="str">
        <f t="shared" si="185"/>
        <v/>
      </c>
      <c r="BH40" s="343" t="str">
        <f t="shared" si="185"/>
        <v/>
      </c>
      <c r="BI40" s="343" t="str">
        <f t="shared" si="185"/>
        <v/>
      </c>
      <c r="BJ40" s="343" t="str">
        <f t="shared" si="185"/>
        <v/>
      </c>
      <c r="BK40" s="343">
        <f t="shared" si="185"/>
        <v>2</v>
      </c>
      <c r="BL40" s="343" t="str">
        <f t="shared" si="185"/>
        <v/>
      </c>
      <c r="BM40" s="344" t="str">
        <f t="shared" si="185"/>
        <v/>
      </c>
      <c r="BN40" s="342" t="str">
        <f t="shared" si="185"/>
        <v/>
      </c>
      <c r="BO40" s="343" t="str">
        <f t="shared" si="185"/>
        <v/>
      </c>
      <c r="BP40" s="343" t="str">
        <f t="shared" si="185"/>
        <v/>
      </c>
      <c r="BQ40" s="343" t="str">
        <f t="shared" si="185"/>
        <v/>
      </c>
      <c r="BR40" s="343" t="str">
        <f t="shared" ref="BR40:DW40" si="186">IF(BR$5=$FG40,$FG$9,IF(BR$5=$FH40,$FH$9,IF(BR$5=$FI40,$FI$9,IF(BR$5=$FJ40,$FJ$9,IF(BR$5=$FK40,$FK$9,IF(BR$5=$FL40,$FL$9,IF(BR$5=$FN40,$FO40,IF(BR$5=$FP40,$FQ40,IF(BR$5=$FR40,$FS40,IF(BR$5=$FT40,$FU40,IF(BR$5=$FV40,$FW40,IF(BR$5=$FX40,$FY40,IF(BR$5=$FZ40,$GA40,IF(BR$5=$GB40,$GC40,IF(BR$5=$GD40,$GE40,IF(BR$5=$GF40,$GG40,IF(BR$5=$GH40,$GI40,IF(BR$5=$GJ40,$GK40,""))))))))))))))))))</f>
        <v/>
      </c>
      <c r="BS40" s="343" t="str">
        <f t="shared" si="186"/>
        <v/>
      </c>
      <c r="BT40" s="343" t="str">
        <f t="shared" si="186"/>
        <v/>
      </c>
      <c r="BU40" s="343" t="str">
        <f t="shared" si="186"/>
        <v/>
      </c>
      <c r="BV40" s="343" t="str">
        <f t="shared" si="186"/>
        <v/>
      </c>
      <c r="BW40" s="343">
        <f t="shared" si="186"/>
        <v>4</v>
      </c>
      <c r="BX40" s="343">
        <f t="shared" si="186"/>
        <v>4</v>
      </c>
      <c r="BY40" s="343" t="str">
        <f t="shared" si="186"/>
        <v/>
      </c>
      <c r="BZ40" s="343" t="str">
        <f t="shared" si="186"/>
        <v/>
      </c>
      <c r="CA40" s="343" t="str">
        <f t="shared" si="186"/>
        <v/>
      </c>
      <c r="CB40" s="343" t="str">
        <f t="shared" si="186"/>
        <v/>
      </c>
      <c r="CC40" s="343" t="str">
        <f t="shared" si="186"/>
        <v/>
      </c>
      <c r="CD40" s="343" t="str">
        <f t="shared" si="186"/>
        <v/>
      </c>
      <c r="CE40" s="343" t="str">
        <f t="shared" si="186"/>
        <v/>
      </c>
      <c r="CF40" s="343" t="str">
        <f t="shared" si="186"/>
        <v/>
      </c>
      <c r="CG40" s="343" t="str">
        <f t="shared" si="186"/>
        <v/>
      </c>
      <c r="CH40" s="343" t="str">
        <f t="shared" si="186"/>
        <v/>
      </c>
      <c r="CI40" s="343" t="str">
        <f t="shared" si="186"/>
        <v/>
      </c>
      <c r="CJ40" s="343" t="str">
        <f t="shared" si="186"/>
        <v/>
      </c>
      <c r="CK40" s="343">
        <f t="shared" si="186"/>
        <v>4</v>
      </c>
      <c r="CL40" s="343" t="str">
        <f t="shared" si="186"/>
        <v/>
      </c>
      <c r="CM40" s="343" t="str">
        <f t="shared" si="186"/>
        <v/>
      </c>
      <c r="CN40" s="343" t="str">
        <f t="shared" si="186"/>
        <v/>
      </c>
      <c r="CO40" s="343" t="str">
        <f t="shared" si="186"/>
        <v/>
      </c>
      <c r="CP40" s="343" t="str">
        <f t="shared" si="186"/>
        <v/>
      </c>
      <c r="CQ40" s="345" t="str">
        <f t="shared" si="186"/>
        <v/>
      </c>
      <c r="CR40" s="346" t="str">
        <f t="shared" si="186"/>
        <v/>
      </c>
      <c r="CS40" s="347" t="str">
        <f t="shared" si="186"/>
        <v/>
      </c>
      <c r="CT40" s="343" t="str">
        <f t="shared" si="186"/>
        <v/>
      </c>
      <c r="CU40" s="343" t="str">
        <f t="shared" si="186"/>
        <v/>
      </c>
      <c r="CV40" s="343" t="str">
        <f t="shared" si="186"/>
        <v/>
      </c>
      <c r="CW40" s="343" t="str">
        <f t="shared" si="186"/>
        <v/>
      </c>
      <c r="CX40" s="343" t="str">
        <f t="shared" si="186"/>
        <v/>
      </c>
      <c r="CY40" s="343" t="str">
        <f t="shared" si="186"/>
        <v/>
      </c>
      <c r="CZ40" s="343" t="str">
        <f t="shared" si="186"/>
        <v/>
      </c>
      <c r="DA40" s="343" t="str">
        <f t="shared" si="186"/>
        <v/>
      </c>
      <c r="DB40" s="343" t="str">
        <f t="shared" si="186"/>
        <v/>
      </c>
      <c r="DC40" s="343" t="str">
        <f t="shared" si="186"/>
        <v/>
      </c>
      <c r="DD40" s="343" t="str">
        <f t="shared" si="186"/>
        <v/>
      </c>
      <c r="DE40" s="343" t="str">
        <f t="shared" si="186"/>
        <v/>
      </c>
      <c r="DF40" s="343" t="str">
        <f t="shared" si="186"/>
        <v/>
      </c>
      <c r="DG40" s="343" t="str">
        <f t="shared" si="186"/>
        <v/>
      </c>
      <c r="DH40" s="343">
        <f t="shared" si="186"/>
        <v>4</v>
      </c>
      <c r="DI40" s="343" t="str">
        <f t="shared" si="186"/>
        <v/>
      </c>
      <c r="DJ40" s="343" t="str">
        <f t="shared" si="186"/>
        <v/>
      </c>
      <c r="DK40" s="343" t="str">
        <f t="shared" si="186"/>
        <v/>
      </c>
      <c r="DL40" s="343" t="str">
        <f t="shared" si="186"/>
        <v/>
      </c>
      <c r="DM40" s="343" t="str">
        <f t="shared" si="186"/>
        <v/>
      </c>
      <c r="DN40" s="343" t="str">
        <f t="shared" si="186"/>
        <v/>
      </c>
      <c r="DO40" s="343" t="str">
        <f t="shared" si="186"/>
        <v/>
      </c>
      <c r="DP40" s="343" t="str">
        <f t="shared" si="186"/>
        <v/>
      </c>
      <c r="DQ40" s="343" t="str">
        <f t="shared" si="186"/>
        <v/>
      </c>
      <c r="DR40" s="343" t="str">
        <f t="shared" si="186"/>
        <v/>
      </c>
      <c r="DS40" s="343" t="str">
        <f t="shared" si="186"/>
        <v/>
      </c>
      <c r="DT40" s="343" t="str">
        <f t="shared" si="186"/>
        <v/>
      </c>
      <c r="DU40" s="345" t="str">
        <f t="shared" si="186"/>
        <v/>
      </c>
      <c r="DV40" s="392" t="str">
        <f t="shared" si="186"/>
        <v/>
      </c>
      <c r="DW40" s="346" t="str">
        <f t="shared" si="186"/>
        <v/>
      </c>
      <c r="EE40" s="12">
        <v>8</v>
      </c>
      <c r="EF40" s="13" t="str">
        <f>IF(②元データ!$B$22="","",②元データ!$B$22)</f>
        <v>ブロッコリー・こんにちは</v>
      </c>
      <c r="EG40" s="13" t="str">
        <f>②元データ!$G$7</f>
        <v>露地野菜Ａ</v>
      </c>
      <c r="EH40" s="32">
        <f>IFERROR(VLOOKUP(($EF40&amp;"・"&amp;EH$8&amp;"・"&amp;EH$7&amp;"・"&amp;$EG40),'(参考)本年作業予定'!$X$4:$AI$525,8,FALSE),"")</f>
        <v>45519</v>
      </c>
      <c r="EI40" s="32">
        <f>IFERROR(VLOOKUP(($EF40&amp;"・"&amp;EH$8&amp;"・"&amp;EH$7&amp;"・"&amp;$EG40),'(参考)本年作業予定'!$X$4:$AI$525,10,FALSE),"")</f>
        <v>45520</v>
      </c>
      <c r="EJ40" s="32">
        <f>IFERROR(VLOOKUP(($EF40&amp;"・"&amp;EJ$8&amp;"・"&amp;EJ$7&amp;"・"&amp;$EG40),'(参考)本年作業予定'!$X$4:$AI$525,8,FALSE),"")</f>
        <v>45548</v>
      </c>
      <c r="EK40" s="32">
        <f>IFERROR(VLOOKUP(($EF40&amp;"・"&amp;EJ$8&amp;"・"&amp;EJ$7&amp;"・"&amp;$EG40),'(参考)本年作業予定'!$X$4:$AI$525,10,FALSE),"")</f>
        <v>45549</v>
      </c>
      <c r="EL40" s="32">
        <f>IFERROR(VLOOKUP(($EF40&amp;"・"&amp;EL$8&amp;"・"&amp;EL$7&amp;"・"&amp;$EG40),'(参考)本年作業予定'!$X$4:$AI$525,8,FALSE),"")</f>
        <v>45550</v>
      </c>
      <c r="EM40" s="32">
        <f>IFERROR(VLOOKUP(($EF40&amp;"・"&amp;EL$8&amp;"・"&amp;EL$7&amp;"・"&amp;$EG40),'(参考)本年作業予定'!$X$4:$AI$525,10,FALSE),"")</f>
        <v>45550</v>
      </c>
      <c r="EN40" s="32">
        <f>IFERROR(VLOOKUP(($EF40&amp;"・"&amp;EN$8&amp;"・"&amp;EN$7&amp;"・"&amp;$EG40),'(参考)本年作業予定'!$X$4:$AI$525,8,FALSE),"")</f>
        <v>45557</v>
      </c>
      <c r="EO40" s="32">
        <f>IFERROR(VLOOKUP(($EF40&amp;"・"&amp;EN$8&amp;"・"&amp;EN$7&amp;"・"&amp;$EG40),'(参考)本年作業予定'!$X$4:$AI$525,10,FALSE),"")</f>
        <v>45557</v>
      </c>
      <c r="EP40" s="32">
        <f>IFERROR(VLOOKUP(($EF40&amp;"・"&amp;EP$8&amp;"・"&amp;EP$7&amp;"・"&amp;$EG40),'(参考)本年作業予定'!$X$4:$AI$525,8,FALSE),"")</f>
        <v>45564</v>
      </c>
      <c r="EQ40" s="32">
        <f>IFERROR(VLOOKUP(($EF40&amp;"・"&amp;EP$8&amp;"・"&amp;EP$7&amp;"・"&amp;$EG40),'(参考)本年作業予定'!$X$4:$AI$525,10,FALSE),"")</f>
        <v>45564</v>
      </c>
      <c r="ER40" s="32">
        <f>IFERROR(VLOOKUP(($EF40&amp;"・"&amp;ER$8&amp;"・"&amp;ER$7&amp;"・"&amp;$EG40),'(参考)本年作業予定'!$X$4:$AI$525,8,FALSE),"")</f>
        <v>45576</v>
      </c>
      <c r="ES40" s="32">
        <f>IFERROR(VLOOKUP(($EF40&amp;"・"&amp;ER$8&amp;"・"&amp;ER$7&amp;"・"&amp;$EG40),'(参考)本年作業予定'!$X$4:$AI$525,10,FALSE),"")</f>
        <v>45576</v>
      </c>
      <c r="ET40" s="32" t="str">
        <f>IFERROR(VLOOKUP(($EF40&amp;"・"&amp;ET$8&amp;"・"&amp;ET$7&amp;"・"&amp;$EG40),'(参考)本年作業予定'!$X$4:$AI$525,8,FALSE),"")</f>
        <v/>
      </c>
      <c r="EU40" s="32" t="str">
        <f>IFERROR(VLOOKUP(($EF40&amp;"・"&amp;ET$8&amp;"・"&amp;ET$7&amp;"・"&amp;$EG40),'(参考)本年作業予定'!$X$4:$AI$525,10,FALSE),"")</f>
        <v/>
      </c>
      <c r="EV40" s="32">
        <f>IFERROR(VLOOKUP(($EF40&amp;"・"&amp;EV$8&amp;"・"&amp;EV$7&amp;"・"&amp;$EG40),'(参考)本年作業予定'!$X$4:$AI$525,8,FALSE),"")</f>
        <v>45575</v>
      </c>
      <c r="EW40" s="32">
        <f>IFERROR(VLOOKUP(($EF40&amp;"・"&amp;EV$8&amp;"・"&amp;EV$7&amp;"・"&amp;$EG40),'(参考)本年作業予定'!$X$4:$AI$525,10,FALSE),"")</f>
        <v>45575</v>
      </c>
      <c r="EX40" s="32">
        <f>IFERROR(VLOOKUP(($EF40&amp;"・"&amp;EX$8&amp;"・"&amp;EX$7&amp;"・"&amp;$EG40),'(参考)本年作業予定'!$X$4:$AI$525,8,FALSE),"")</f>
        <v>45589</v>
      </c>
      <c r="EY40" s="32">
        <f>IFERROR(VLOOKUP(($EF40&amp;"・"&amp;EX$8&amp;"・"&amp;EX$7&amp;"・"&amp;$EG40),'(参考)本年作業予定'!$X$4:$AI$525,10,FALSE),"")</f>
        <v>45589</v>
      </c>
      <c r="EZ40" s="32">
        <f>IFERROR(VLOOKUP(($EF40&amp;"・"&amp;EZ$8&amp;"・"&amp;EZ$7&amp;"・"&amp;$EG40),'(参考)本年作業予定'!$X$4:$AI$525,8,FALSE),"")</f>
        <v>45612</v>
      </c>
      <c r="FA40" s="32">
        <f>IFERROR(VLOOKUP(($EF40&amp;"・"&amp;EZ$8&amp;"・"&amp;EZ$7&amp;"・"&amp;$EG40),'(参考)本年作業予定'!$X$4:$AI$525,10,FALSE),"")</f>
        <v>45612</v>
      </c>
      <c r="FB40" s="32">
        <f>IFERROR(VLOOKUP(($EF40&amp;"・"&amp;FB$8&amp;"・"&amp;FB$7&amp;"・"&amp;$EG40),'(参考)本年作業予定'!$X$4:$AI$525,8,FALSE),"")</f>
        <v>45641</v>
      </c>
      <c r="FC40" s="32">
        <f>IFERROR(VLOOKUP(($EF40&amp;"・"&amp;FB$8&amp;"・"&amp;FB$7&amp;"・"&amp;$EG40),'(参考)本年作業予定'!$X$4:$AI$525,10,FALSE),"")</f>
        <v>45646</v>
      </c>
      <c r="FD40" s="32" t="str">
        <f>IFERROR(VLOOKUP(($EF40&amp;"・"&amp;FD$8&amp;"・"&amp;FD$7&amp;"・"&amp;$EG40),'(参考)本年作業予定'!$X$4:$AI$525,8,FALSE),"")</f>
        <v/>
      </c>
      <c r="FE40" s="32" t="str">
        <f>IFERROR(VLOOKUP(($EF40&amp;"・"&amp;FD$8&amp;"・"&amp;FD$7&amp;"・"&amp;$EG40),'(参考)本年作業予定'!$X$4:$AI$525,10,FALSE),"")</f>
        <v/>
      </c>
      <c r="FG40" s="32">
        <f>IFERROR(VLOOKUP(($EF40&amp;"・"&amp;FG$8&amp;"・"&amp;FG$7&amp;"・"&amp;$EG40),'(参考)本年作業予定'!$X$4:$AI$198,4,FALSE),"")</f>
        <v>45515</v>
      </c>
      <c r="FH40" s="32" t="str">
        <f>IFERROR(VLOOKUP(($EF40&amp;"・"&amp;FH$8&amp;"・"&amp;FH$7&amp;"・"&amp;$EG40),'(参考)本年作業予定'!$X$4:$AI$198,4,FALSE),"")</f>
        <v/>
      </c>
      <c r="FI40" s="32" t="str">
        <f>IFERROR(VLOOKUP(($EF40&amp;"・"&amp;FI$8&amp;"・"&amp;FI$7&amp;"・"&amp;$EG40),'(参考)本年作業予定'!$X$4:$AI$198,4,FALSE),"")</f>
        <v/>
      </c>
      <c r="FJ40" s="32" t="str">
        <f>IFERROR(VLOOKUP(($EF40&amp;"・"&amp;FJ$8&amp;"・"&amp;FJ$7&amp;"・"&amp;$EG40),'(参考)本年作業予定'!$X$4:$AI$198,4,FALSE),"")</f>
        <v/>
      </c>
      <c r="FK40" s="32" t="str">
        <f>IFERROR(VLOOKUP(($EF40&amp;"・"&amp;FK$8&amp;"・"&amp;FK$7&amp;"・"&amp;$EG40),'(参考)本年作業予定'!$X$4:$AI$198,4,FALSE),"")</f>
        <v/>
      </c>
      <c r="FL40" s="32" t="str">
        <f>IFERROR(VLOOKUP(($EF40&amp;"・"&amp;FL$8&amp;"・"&amp;FL$7&amp;"・"&amp;$EG40),'(参考)本年作業予定'!$X$4:$AI$198,4,FALSE),"")</f>
        <v/>
      </c>
      <c r="FN40" s="33">
        <f t="shared" si="151"/>
        <v>45519</v>
      </c>
      <c r="FO40" s="96">
        <f>IFERROR(VLOOKUP(($EF40&amp;"・"&amp;FN$8&amp;"・"&amp;FN$7&amp;"・"&amp;$EG40),'(参考)本年作業予定'!$X$4:$AI$525,12,FALSE),"")</f>
        <v>16</v>
      </c>
      <c r="FP40" s="33">
        <f t="shared" si="152"/>
        <v>45548</v>
      </c>
      <c r="FQ40" s="96">
        <f>IFERROR(VLOOKUP(($EF40&amp;"・"&amp;FP$8&amp;"・"&amp;FP$7&amp;"・"&amp;$EG40),'(参考)本年作業予定'!$X$4:$AI$525,12,FALSE),"")</f>
        <v>11</v>
      </c>
      <c r="FR40" s="33">
        <f t="shared" si="153"/>
        <v>45550</v>
      </c>
      <c r="FS40" s="96">
        <f>IFERROR(VLOOKUP(($EF40&amp;"・"&amp;FR$8&amp;"・"&amp;FR$7&amp;"・"&amp;$EG40),'(参考)本年作業予定'!$X$4:$AI$525,12,FALSE),"")</f>
        <v>8</v>
      </c>
      <c r="FT40" s="33">
        <f t="shared" si="154"/>
        <v>45557</v>
      </c>
      <c r="FU40" s="96">
        <f>IFERROR(VLOOKUP(($EF40&amp;"・"&amp;FT$8&amp;"・"&amp;FT$7&amp;"・"&amp;$EG40),'(参考)本年作業予定'!$X$4:$AI$525,12,FALSE),"")</f>
        <v>2</v>
      </c>
      <c r="FV40" s="33">
        <f t="shared" si="155"/>
        <v>45564</v>
      </c>
      <c r="FW40" s="96">
        <f>IFERROR(VLOOKUP(($EF40&amp;"・"&amp;FV$8&amp;"・"&amp;FV$7&amp;"・"&amp;$EG40),'(参考)本年作業予定'!$X$4:$AI$525,12,FALSE),"")</f>
        <v>2</v>
      </c>
      <c r="FX40" s="33">
        <f t="shared" si="156"/>
        <v>45576</v>
      </c>
      <c r="FY40" s="96">
        <f>IFERROR(VLOOKUP(($EF40&amp;"・"&amp;FX$8&amp;"・"&amp;FX$7&amp;"・"&amp;$EG40),'(参考)本年作業予定'!$X$4:$AI$525,12,FALSE),"")</f>
        <v>4</v>
      </c>
      <c r="FZ40" s="33" t="str">
        <f t="shared" si="157"/>
        <v/>
      </c>
      <c r="GA40" s="96">
        <f>IFERROR(VLOOKUP(($EF40&amp;"・"&amp;FZ$8&amp;"・"&amp;FZ$7&amp;"・"&amp;$EG40),'(参考)本年作業予定'!$X$4:$AI$525,12,FALSE),"")</f>
        <v>0</v>
      </c>
      <c r="GB40" s="33">
        <f t="shared" si="158"/>
        <v>45575</v>
      </c>
      <c r="GC40" s="96">
        <f>IFERROR(VLOOKUP(($EF40&amp;"・"&amp;GB$8&amp;"・"&amp;GB$7&amp;"・"&amp;$EG40),'(参考)本年作業予定'!$X$4:$AI$525,12,FALSE),"")</f>
        <v>4</v>
      </c>
      <c r="GD40" s="33">
        <f t="shared" si="159"/>
        <v>45589</v>
      </c>
      <c r="GE40" s="96">
        <f>IFERROR(VLOOKUP(($EF40&amp;"・"&amp;GD$8&amp;"・"&amp;GD$7&amp;"・"&amp;$EG40),'(参考)本年作業予定'!$X$4:$AI$525,12,FALSE),"")</f>
        <v>4</v>
      </c>
      <c r="GF40" s="33">
        <f t="shared" si="160"/>
        <v>45612</v>
      </c>
      <c r="GG40" s="96">
        <f>IFERROR(VLOOKUP(($EF40&amp;"・"&amp;GF$8&amp;"・"&amp;GF$7&amp;"・"&amp;$EG40),'(参考)本年作業予定'!$X$4:$AI$525,12,FALSE),"")</f>
        <v>4</v>
      </c>
      <c r="GH40" s="33">
        <f t="shared" si="161"/>
        <v>45641</v>
      </c>
      <c r="GI40" s="96">
        <f>IFERROR(VLOOKUP(($EF40&amp;"・"&amp;GH$8&amp;"・"&amp;GH$7&amp;"・"&amp;$EG40),'(参考)本年作業予定'!$X$4:$AI$525,12,FALSE),"")</f>
        <v>16</v>
      </c>
      <c r="GJ40" s="33" t="str">
        <f t="shared" si="162"/>
        <v/>
      </c>
      <c r="GK40" s="96">
        <f>IFERROR(VLOOKUP(($EF40&amp;"・"&amp;GJ$8&amp;"・"&amp;GJ$7&amp;"・"&amp;$EG40),'(参考)本年作業予定'!$X$4:$AI$525,12,FALSE),"")</f>
        <v>0</v>
      </c>
      <c r="GM40" s="72">
        <f t="shared" ref="GM40:GM73" si="187">IF(EH40="","",DATEDIF(EH40,EI40,"d")+1)</f>
        <v>2</v>
      </c>
      <c r="GN40" s="74">
        <f>IFERROR(VLOOKUP(($EF40&amp;"・"&amp;GM$8&amp;"・"&amp;GM$7&amp;"・"&amp;$EG40),'(参考)本年作業予定'!$X$4:$AI$525,11,FALSE)/100,0)</f>
        <v>20</v>
      </c>
      <c r="GO40" s="72">
        <f t="shared" ref="GO40:GO73" si="188">IF(EJ40="","",DATEDIF(EJ40,EK40,"d")+1)</f>
        <v>2</v>
      </c>
      <c r="GP40" s="74">
        <f>IFERROR(VLOOKUP(($EF40&amp;"・"&amp;GO$8&amp;"・"&amp;GO$7&amp;"・"&amp;$EG40),'(参考)本年作業予定'!$X$4:$AI$525,11,FALSE)/100,0)</f>
        <v>20</v>
      </c>
      <c r="GQ40" s="72">
        <f t="shared" ref="GQ40:GQ73" si="189">IF(EL40="","",DATEDIF(EL40,EM40,"d")+1)</f>
        <v>1</v>
      </c>
      <c r="GR40" s="74">
        <f>IFERROR(VLOOKUP(($EF40&amp;"・"&amp;GQ$8&amp;"・"&amp;GQ$7&amp;"・"&amp;$EG40),'(参考)本年作業予定'!$X$4:$AI$525,11,FALSE)/100,0)</f>
        <v>20</v>
      </c>
      <c r="GS40" s="72">
        <f t="shared" ref="GS40:GS73" si="190">IF(EN40="","",DATEDIF(EN40,EO40,"d")+1)</f>
        <v>1</v>
      </c>
      <c r="GT40" s="74">
        <f>IFERROR(VLOOKUP(($EF40&amp;"・"&amp;GS$8&amp;"・"&amp;GS$7&amp;"・"&amp;$EG40),'(参考)本年作業予定'!$X$4:$AI$525,11,FALSE)/100,0)</f>
        <v>20</v>
      </c>
      <c r="GU40" s="72">
        <f t="shared" ref="GU40:GU73" si="191">IF(EP40="","",DATEDIF(EP40,EQ40,"d")+1)</f>
        <v>1</v>
      </c>
      <c r="GV40" s="74">
        <f>IFERROR(VLOOKUP(($EF40&amp;"・"&amp;GU$8&amp;"・"&amp;GU$7&amp;"・"&amp;$EG40),'(参考)本年作業予定'!$X$4:$AI$525,11,FALSE)/100,0)</f>
        <v>20</v>
      </c>
      <c r="GW40" s="72">
        <f t="shared" ref="GW40:GW73" si="192">IF(ER40="","",DATEDIF(ER40,ES40,"d")+1)</f>
        <v>1</v>
      </c>
      <c r="GX40" s="74">
        <f>IFERROR(VLOOKUP(($EF40&amp;"・"&amp;GW$8&amp;"・"&amp;GW$7&amp;"・"&amp;$EG40),'(参考)本年作業予定'!$X$4:$AI$525,11,FALSE)/100,0)</f>
        <v>20</v>
      </c>
      <c r="GY40" s="72" t="str">
        <f t="shared" ref="GY40:GY73" si="193">IF(ET40="","",DATEDIF(ET40,EU40,"d")+1)</f>
        <v/>
      </c>
      <c r="GZ40" s="74">
        <f>IFERROR(VLOOKUP(($EF40&amp;"・"&amp;GY$8&amp;"・"&amp;GY$7&amp;"・"&amp;$EG40),'(参考)本年作業予定'!$X$4:$AI$525,11,FALSE)/100,0)</f>
        <v>20</v>
      </c>
      <c r="HA40" s="72">
        <f t="shared" ref="HA40:HA73" si="194">IF(EV40="","",DATEDIF(EV40,EW40,"d")+1)</f>
        <v>1</v>
      </c>
      <c r="HB40" s="74">
        <f>IFERROR(VLOOKUP(($EF40&amp;"・"&amp;HA$8&amp;"・"&amp;HA$7&amp;"・"&amp;$EG40),'(参考)本年作業予定'!$X$4:$AI$525,11,FALSE)/100,0)</f>
        <v>20</v>
      </c>
      <c r="HC40" s="72">
        <f t="shared" ref="HC40:HC73" si="195">IF(EX40="","",DATEDIF(EX40,EY40,"d")+1)</f>
        <v>1</v>
      </c>
      <c r="HD40" s="74">
        <f>IFERROR(VLOOKUP(($EF40&amp;"・"&amp;HC$8&amp;"・"&amp;HC$7&amp;"・"&amp;$EG40),'(参考)本年作業予定'!$X$4:$AI$525,11,FALSE)/100,0)</f>
        <v>20</v>
      </c>
      <c r="HE40" s="72">
        <f t="shared" ref="HE40:HE73" si="196">IF(EZ40="","",DATEDIF(EZ40,FA40,"d")+1)</f>
        <v>1</v>
      </c>
      <c r="HF40" s="74">
        <f>IFERROR(VLOOKUP(($EF40&amp;"・"&amp;HE$8&amp;"・"&amp;HE$7&amp;"・"&amp;$EG40),'(参考)本年作業予定'!$X$4:$AI$525,11,FALSE)/100,0)</f>
        <v>20</v>
      </c>
      <c r="HG40" s="72">
        <f t="shared" ref="HG40:HG73" si="197">IF(FB40="","",DATEDIF(FB40,FC40,"d")+1)</f>
        <v>6</v>
      </c>
      <c r="HH40" s="74">
        <f>IFERROR(VLOOKUP(($EF40&amp;"・"&amp;HG$8&amp;"・"&amp;HG$7&amp;"・"&amp;$EG40),'(参考)本年作業予定'!$X$4:$AI$525,11,FALSE)/100,0)</f>
        <v>20</v>
      </c>
      <c r="HI40" s="72" t="str">
        <f t="shared" ref="HI40:HI73" si="198">IF(FD40="","",DATEDIF(FD40,FE40,"d")+1)</f>
        <v/>
      </c>
      <c r="HJ40" s="74">
        <f>IFERROR(VLOOKUP(($EF40&amp;"・"&amp;HI$8&amp;"・"&amp;HI$7&amp;"・"&amp;$EG40),'(参考)本年作業予定'!$X$4:$AI$525,11,FALSE)/100,0)</f>
        <v>20</v>
      </c>
    </row>
    <row r="41" spans="1:218" ht="15" customHeight="1" thickBot="1" x14ac:dyDescent="0.2">
      <c r="A41" s="544"/>
      <c r="B41" s="488"/>
      <c r="C41" s="326" t="str">
        <f>IF(B41="","",GN41+GP41+GR41+GT41+GV41+GX41+GZ41+HB41+HD41)</f>
        <v/>
      </c>
      <c r="D41" s="348"/>
      <c r="E41" s="349"/>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49"/>
      <c r="AF41" s="349"/>
      <c r="AG41" s="350"/>
      <c r="AH41" s="350"/>
      <c r="AI41" s="348"/>
      <c r="AJ41" s="349"/>
      <c r="AK41" s="349"/>
      <c r="AL41" s="349"/>
      <c r="AM41" s="349"/>
      <c r="AN41" s="349"/>
      <c r="AO41" s="349"/>
      <c r="AP41" s="349"/>
      <c r="AQ41" s="349"/>
      <c r="AR41" s="349"/>
      <c r="AS41" s="349"/>
      <c r="AT41" s="349"/>
      <c r="AU41" s="349"/>
      <c r="AV41" s="349"/>
      <c r="AW41" s="349"/>
      <c r="AX41" s="349"/>
      <c r="AY41" s="349"/>
      <c r="AZ41" s="349"/>
      <c r="BA41" s="349"/>
      <c r="BB41" s="349"/>
      <c r="BC41" s="349"/>
      <c r="BD41" s="349"/>
      <c r="BE41" s="349"/>
      <c r="BF41" s="349"/>
      <c r="BG41" s="349"/>
      <c r="BH41" s="349"/>
      <c r="BI41" s="349"/>
      <c r="BJ41" s="349"/>
      <c r="BK41" s="349"/>
      <c r="BL41" s="349"/>
      <c r="BM41" s="350"/>
      <c r="BN41" s="348"/>
      <c r="BO41" s="349"/>
      <c r="BP41" s="349"/>
      <c r="BQ41" s="349"/>
      <c r="BR41" s="349"/>
      <c r="BS41" s="349"/>
      <c r="BT41" s="349"/>
      <c r="BU41" s="349"/>
      <c r="BV41" s="349"/>
      <c r="BW41" s="349"/>
      <c r="BX41" s="349"/>
      <c r="BY41" s="349"/>
      <c r="BZ41" s="349"/>
      <c r="CA41" s="349"/>
      <c r="CB41" s="349"/>
      <c r="CC41" s="349"/>
      <c r="CD41" s="349"/>
      <c r="CE41" s="349"/>
      <c r="CF41" s="349"/>
      <c r="CG41" s="349"/>
      <c r="CH41" s="349"/>
      <c r="CI41" s="349"/>
      <c r="CJ41" s="349"/>
      <c r="CK41" s="349"/>
      <c r="CL41" s="349"/>
      <c r="CM41" s="349"/>
      <c r="CN41" s="349"/>
      <c r="CO41" s="349"/>
      <c r="CP41" s="349"/>
      <c r="CQ41" s="350"/>
      <c r="CR41" s="351"/>
      <c r="CS41" s="352"/>
      <c r="CT41" s="349"/>
      <c r="CU41" s="349"/>
      <c r="CV41" s="349"/>
      <c r="CW41" s="349"/>
      <c r="CX41" s="349"/>
      <c r="CY41" s="349"/>
      <c r="CZ41" s="349"/>
      <c r="DA41" s="349"/>
      <c r="DB41" s="349"/>
      <c r="DC41" s="349"/>
      <c r="DD41" s="349"/>
      <c r="DE41" s="349"/>
      <c r="DF41" s="349"/>
      <c r="DG41" s="349"/>
      <c r="DH41" s="349"/>
      <c r="DI41" s="349"/>
      <c r="DJ41" s="349"/>
      <c r="DK41" s="349"/>
      <c r="DL41" s="349"/>
      <c r="DM41" s="349"/>
      <c r="DN41" s="349"/>
      <c r="DO41" s="349"/>
      <c r="DP41" s="349"/>
      <c r="DQ41" s="349"/>
      <c r="DR41" s="349"/>
      <c r="DS41" s="349"/>
      <c r="DT41" s="349"/>
      <c r="DU41" s="350"/>
      <c r="DV41" s="393"/>
      <c r="DW41" s="351"/>
      <c r="EE41" s="12"/>
      <c r="EF41" s="13"/>
      <c r="EG41" s="13"/>
      <c r="EH41" s="32" t="str">
        <f>IFERROR(VLOOKUP(($EF41&amp;"・"&amp;EH$8&amp;"・"&amp;EH$7&amp;"・"&amp;$EG41),'(参考)本年作業予定'!$X$4:$AI$525,8,FALSE),"")</f>
        <v/>
      </c>
      <c r="EI41" s="32" t="str">
        <f>IFERROR(VLOOKUP(($EF41&amp;"・"&amp;EH$8&amp;"・"&amp;EH$7&amp;"・"&amp;$EG41),'(参考)本年作業予定'!$X$4:$AI$525,10,FALSE),"")</f>
        <v/>
      </c>
      <c r="EJ41" s="32" t="str">
        <f>IFERROR(VLOOKUP(($EF41&amp;"・"&amp;EJ$8&amp;"・"&amp;EJ$7&amp;"・"&amp;$EG41),'(参考)本年作業予定'!$X$4:$AI$525,8,FALSE),"")</f>
        <v/>
      </c>
      <c r="EK41" s="32" t="str">
        <f>IFERROR(VLOOKUP(($EF41&amp;"・"&amp;EJ$8&amp;"・"&amp;EJ$7&amp;"・"&amp;$EG41),'(参考)本年作業予定'!$X$4:$AI$525,10,FALSE),"")</f>
        <v/>
      </c>
      <c r="EL41" s="32" t="str">
        <f>IFERROR(VLOOKUP(($EF41&amp;"・"&amp;EL$8&amp;"・"&amp;EL$7&amp;"・"&amp;$EG41),'(参考)本年作業予定'!$X$4:$AI$525,8,FALSE),"")</f>
        <v/>
      </c>
      <c r="EM41" s="32" t="str">
        <f>IFERROR(VLOOKUP(($EF41&amp;"・"&amp;EL$8&amp;"・"&amp;EL$7&amp;"・"&amp;$EG41),'(参考)本年作業予定'!$X$4:$AI$525,10,FALSE),"")</f>
        <v/>
      </c>
      <c r="EN41" s="32" t="str">
        <f>IFERROR(VLOOKUP(($EF41&amp;"・"&amp;EN$8&amp;"・"&amp;EN$7&amp;"・"&amp;$EG41),'(参考)本年作業予定'!$X$4:$AI$525,8,FALSE),"")</f>
        <v/>
      </c>
      <c r="EO41" s="32" t="str">
        <f>IFERROR(VLOOKUP(($EF41&amp;"・"&amp;EN$8&amp;"・"&amp;EN$7&amp;"・"&amp;$EG41),'(参考)本年作業予定'!$X$4:$AI$525,10,FALSE),"")</f>
        <v/>
      </c>
      <c r="EP41" s="32" t="str">
        <f>IFERROR(VLOOKUP(($EF41&amp;"・"&amp;EP$8&amp;"・"&amp;EP$7&amp;"・"&amp;$EG41),'(参考)本年作業予定'!$X$4:$AI$525,8,FALSE),"")</f>
        <v/>
      </c>
      <c r="EQ41" s="32" t="str">
        <f>IFERROR(VLOOKUP(($EF41&amp;"・"&amp;EP$8&amp;"・"&amp;EP$7&amp;"・"&amp;$EG41),'(参考)本年作業予定'!$X$4:$AI$525,10,FALSE),"")</f>
        <v/>
      </c>
      <c r="ER41" s="32" t="str">
        <f>IFERROR(VLOOKUP(($EF41&amp;"・"&amp;ER$8&amp;"・"&amp;ER$7&amp;"・"&amp;$EG41),'(参考)本年作業予定'!$X$4:$AI$525,8,FALSE),"")</f>
        <v/>
      </c>
      <c r="ES41" s="32" t="str">
        <f>IFERROR(VLOOKUP(($EF41&amp;"・"&amp;ER$8&amp;"・"&amp;ER$7&amp;"・"&amp;$EG41),'(参考)本年作業予定'!$X$4:$AI$525,10,FALSE),"")</f>
        <v/>
      </c>
      <c r="ET41" s="32" t="str">
        <f>IFERROR(VLOOKUP(($EF41&amp;"・"&amp;ET$8&amp;"・"&amp;ET$7&amp;"・"&amp;$EG41),'(参考)本年作業予定'!$X$4:$AI$525,8,FALSE),"")</f>
        <v/>
      </c>
      <c r="EU41" s="32" t="str">
        <f>IFERROR(VLOOKUP(($EF41&amp;"・"&amp;ET$8&amp;"・"&amp;ET$7&amp;"・"&amp;$EG41),'(参考)本年作業予定'!$X$4:$AI$525,10,FALSE),"")</f>
        <v/>
      </c>
      <c r="EV41" s="32" t="str">
        <f>IFERROR(VLOOKUP(($EF41&amp;"・"&amp;EV$8&amp;"・"&amp;EV$7&amp;"・"&amp;$EG41),'(参考)本年作業予定'!$X$4:$AI$525,8,FALSE),"")</f>
        <v/>
      </c>
      <c r="EW41" s="32" t="str">
        <f>IFERROR(VLOOKUP(($EF41&amp;"・"&amp;EV$8&amp;"・"&amp;EV$7&amp;"・"&amp;$EG41),'(参考)本年作業予定'!$X$4:$AI$525,10,FALSE),"")</f>
        <v/>
      </c>
      <c r="EX41" s="32" t="str">
        <f>IFERROR(VLOOKUP(($EF41&amp;"・"&amp;EX$8&amp;"・"&amp;EX$7&amp;"・"&amp;$EG41),'(参考)本年作業予定'!$X$4:$AI$525,8,FALSE),"")</f>
        <v/>
      </c>
      <c r="EY41" s="32" t="str">
        <f>IFERROR(VLOOKUP(($EF41&amp;"・"&amp;EX$8&amp;"・"&amp;EX$7&amp;"・"&amp;$EG41),'(参考)本年作業予定'!$X$4:$AI$525,10,FALSE),"")</f>
        <v/>
      </c>
      <c r="EZ41" s="32" t="str">
        <f>IFERROR(VLOOKUP(($EF41&amp;"・"&amp;EZ$8&amp;"・"&amp;EZ$7&amp;"・"&amp;$EG41),'(参考)本年作業予定'!$X$4:$AI$525,8,FALSE),"")</f>
        <v/>
      </c>
      <c r="FA41" s="32" t="str">
        <f>IFERROR(VLOOKUP(($EF41&amp;"・"&amp;EZ$8&amp;"・"&amp;EZ$7&amp;"・"&amp;$EG41),'(参考)本年作業予定'!$X$4:$AI$525,10,FALSE),"")</f>
        <v/>
      </c>
      <c r="FB41" s="32" t="str">
        <f>IFERROR(VLOOKUP(($EF41&amp;"・"&amp;FB$8&amp;"・"&amp;FB$7&amp;"・"&amp;$EG41),'(参考)本年作業予定'!$X$4:$AI$525,8,FALSE),"")</f>
        <v/>
      </c>
      <c r="FC41" s="32" t="str">
        <f>IFERROR(VLOOKUP(($EF41&amp;"・"&amp;FB$8&amp;"・"&amp;FB$7&amp;"・"&amp;$EG41),'(参考)本年作業予定'!$X$4:$AI$525,10,FALSE),"")</f>
        <v/>
      </c>
      <c r="FD41" s="32" t="str">
        <f>IFERROR(VLOOKUP(($EF41&amp;"・"&amp;FD$8&amp;"・"&amp;FD$7&amp;"・"&amp;$EG41),'(参考)本年作業予定'!$X$4:$AI$525,8,FALSE),"")</f>
        <v/>
      </c>
      <c r="FE41" s="32" t="str">
        <f>IFERROR(VLOOKUP(($EF41&amp;"・"&amp;FD$8&amp;"・"&amp;FD$7&amp;"・"&amp;$EG41),'(参考)本年作業予定'!$X$4:$AI$525,10,FALSE),"")</f>
        <v/>
      </c>
      <c r="FG41" s="32" t="str">
        <f>IFERROR(VLOOKUP(($EF41&amp;"・"&amp;FG$8&amp;"・"&amp;FG$7&amp;"・"&amp;$EG41),'(参考)本年作業予定'!$X$4:$AI$198,4,FALSE),"")</f>
        <v/>
      </c>
      <c r="FH41" s="32" t="str">
        <f>IFERROR(VLOOKUP(($EF41&amp;"・"&amp;FH$8&amp;"・"&amp;FH$7&amp;"・"&amp;$EG41),'(参考)本年作業予定'!$X$4:$AI$198,4,FALSE),"")</f>
        <v/>
      </c>
      <c r="FI41" s="32" t="str">
        <f>IFERROR(VLOOKUP(($EF41&amp;"・"&amp;FI$8&amp;"・"&amp;FI$7&amp;"・"&amp;$EG41),'(参考)本年作業予定'!$X$4:$AI$198,4,FALSE),"")</f>
        <v/>
      </c>
      <c r="FJ41" s="32" t="str">
        <f>IFERROR(VLOOKUP(($EF41&amp;"・"&amp;FJ$8&amp;"・"&amp;FJ$7&amp;"・"&amp;$EG41),'(参考)本年作業予定'!$X$4:$AI$198,4,FALSE),"")</f>
        <v/>
      </c>
      <c r="FK41" s="32" t="str">
        <f>IFERROR(VLOOKUP(($EF41&amp;"・"&amp;FK$8&amp;"・"&amp;FK$7&amp;"・"&amp;$EG41),'(参考)本年作業予定'!$X$4:$AI$198,4,FALSE),"")</f>
        <v/>
      </c>
      <c r="FL41" s="32" t="str">
        <f>IFERROR(VLOOKUP(($EF41&amp;"・"&amp;FL$8&amp;"・"&amp;FL$7&amp;"・"&amp;$EG41),'(参考)本年作業予定'!$X$4:$AI$198,4,FALSE),"")</f>
        <v/>
      </c>
      <c r="FN41" s="33" t="str">
        <f t="shared" si="151"/>
        <v/>
      </c>
      <c r="FO41" s="96" t="str">
        <f>IFERROR(VLOOKUP(($EF41&amp;"・"&amp;FN$8&amp;"・"&amp;FN$7&amp;"・"&amp;$EG41),'(参考)本年作業予定'!$X$4:$AI$525,12,FALSE),"")</f>
        <v/>
      </c>
      <c r="FP41" s="33" t="str">
        <f t="shared" si="152"/>
        <v/>
      </c>
      <c r="FQ41" s="96" t="str">
        <f>IFERROR(VLOOKUP(($EF41&amp;"・"&amp;FP$8&amp;"・"&amp;FP$7&amp;"・"&amp;$EG41),'(参考)本年作業予定'!$X$4:$AI$525,12,FALSE),"")</f>
        <v/>
      </c>
      <c r="FR41" s="33" t="str">
        <f t="shared" si="153"/>
        <v/>
      </c>
      <c r="FS41" s="96" t="str">
        <f>IFERROR(VLOOKUP(($EF41&amp;"・"&amp;FR$8&amp;"・"&amp;FR$7&amp;"・"&amp;$EG41),'(参考)本年作業予定'!$X$4:$AI$525,12,FALSE),"")</f>
        <v/>
      </c>
      <c r="FT41" s="33" t="str">
        <f t="shared" si="154"/>
        <v/>
      </c>
      <c r="FU41" s="96" t="str">
        <f>IFERROR(VLOOKUP(($EF41&amp;"・"&amp;FT$8&amp;"・"&amp;FT$7&amp;"・"&amp;$EG41),'(参考)本年作業予定'!$X$4:$AI$525,12,FALSE),"")</f>
        <v/>
      </c>
      <c r="FV41" s="33" t="str">
        <f t="shared" si="155"/>
        <v/>
      </c>
      <c r="FW41" s="96" t="str">
        <f>IFERROR(VLOOKUP(($EF41&amp;"・"&amp;FV$8&amp;"・"&amp;FV$7&amp;"・"&amp;$EG41),'(参考)本年作業予定'!$X$4:$AI$525,12,FALSE),"")</f>
        <v/>
      </c>
      <c r="FX41" s="33" t="str">
        <f t="shared" si="156"/>
        <v/>
      </c>
      <c r="FY41" s="96" t="str">
        <f>IFERROR(VLOOKUP(($EF41&amp;"・"&amp;FX$8&amp;"・"&amp;FX$7&amp;"・"&amp;$EG41),'(参考)本年作業予定'!$X$4:$AI$525,12,FALSE),"")</f>
        <v/>
      </c>
      <c r="FZ41" s="33" t="str">
        <f t="shared" si="157"/>
        <v/>
      </c>
      <c r="GA41" s="96" t="str">
        <f>IFERROR(VLOOKUP(($EF41&amp;"・"&amp;FZ$8&amp;"・"&amp;FZ$7&amp;"・"&amp;$EG41),'(参考)本年作業予定'!$X$4:$AI$525,12,FALSE),"")</f>
        <v/>
      </c>
      <c r="GB41" s="33" t="str">
        <f t="shared" si="158"/>
        <v/>
      </c>
      <c r="GC41" s="96" t="str">
        <f>IFERROR(VLOOKUP(($EF41&amp;"・"&amp;GB$8&amp;"・"&amp;GB$7&amp;"・"&amp;$EG41),'(参考)本年作業予定'!$X$4:$AI$525,12,FALSE),"")</f>
        <v/>
      </c>
      <c r="GD41" s="33" t="str">
        <f t="shared" si="159"/>
        <v/>
      </c>
      <c r="GE41" s="96" t="str">
        <f>IFERROR(VLOOKUP(($EF41&amp;"・"&amp;GD$8&amp;"・"&amp;GD$7&amp;"・"&amp;$EG41),'(参考)本年作業予定'!$X$4:$AI$525,12,FALSE),"")</f>
        <v/>
      </c>
      <c r="GF41" s="33" t="str">
        <f t="shared" si="160"/>
        <v/>
      </c>
      <c r="GG41" s="96" t="str">
        <f>IFERROR(VLOOKUP(($EF41&amp;"・"&amp;GF$8&amp;"・"&amp;GF$7&amp;"・"&amp;$EG41),'(参考)本年作業予定'!$X$4:$AI$525,12,FALSE),"")</f>
        <v/>
      </c>
      <c r="GH41" s="33" t="str">
        <f t="shared" si="161"/>
        <v/>
      </c>
      <c r="GI41" s="96" t="str">
        <f>IFERROR(VLOOKUP(($EF41&amp;"・"&amp;GH$8&amp;"・"&amp;GH$7&amp;"・"&amp;$EG41),'(参考)本年作業予定'!$X$4:$AI$525,12,FALSE),"")</f>
        <v/>
      </c>
      <c r="GJ41" s="33" t="str">
        <f t="shared" si="162"/>
        <v/>
      </c>
      <c r="GK41" s="96" t="str">
        <f>IFERROR(VLOOKUP(($EF41&amp;"・"&amp;GJ$8&amp;"・"&amp;GJ$7&amp;"・"&amp;$EG41),'(参考)本年作業予定'!$X$4:$AI$525,12,FALSE),"")</f>
        <v/>
      </c>
      <c r="GM41" s="72" t="str">
        <f t="shared" si="187"/>
        <v/>
      </c>
      <c r="GN41" s="74">
        <f>IFERROR(VLOOKUP(($EF41&amp;"・"&amp;GM$8&amp;"・"&amp;GM$7&amp;"・"&amp;$EG41),'(参考)本年作業予定'!$X$4:$AI$525,11,FALSE)/100,0)</f>
        <v>0</v>
      </c>
      <c r="GO41" s="72" t="str">
        <f t="shared" si="188"/>
        <v/>
      </c>
      <c r="GP41" s="74">
        <f>IFERROR(VLOOKUP(($EF41&amp;"・"&amp;GO$8&amp;"・"&amp;GO$7&amp;"・"&amp;$EG41),'(参考)本年作業予定'!$X$4:$AI$525,11,FALSE)/100,0)</f>
        <v>0</v>
      </c>
      <c r="GQ41" s="72" t="str">
        <f t="shared" si="189"/>
        <v/>
      </c>
      <c r="GR41" s="74">
        <f>IFERROR(VLOOKUP(($EF41&amp;"・"&amp;GQ$8&amp;"・"&amp;GQ$7&amp;"・"&amp;$EG41),'(参考)本年作業予定'!$X$4:$AI$525,11,FALSE)/100,0)</f>
        <v>0</v>
      </c>
      <c r="GS41" s="72" t="str">
        <f t="shared" si="190"/>
        <v/>
      </c>
      <c r="GT41" s="74">
        <f>IFERROR(VLOOKUP(($EF41&amp;"・"&amp;GS$8&amp;"・"&amp;GS$7&amp;"・"&amp;$EG41),'(参考)本年作業予定'!$X$4:$AI$525,11,FALSE)/100,0)</f>
        <v>0</v>
      </c>
      <c r="GU41" s="72" t="str">
        <f t="shared" si="191"/>
        <v/>
      </c>
      <c r="GV41" s="74">
        <f>IFERROR(VLOOKUP(($EF41&amp;"・"&amp;GU$8&amp;"・"&amp;GU$7&amp;"・"&amp;$EG41),'(参考)本年作業予定'!$X$4:$AI$525,11,FALSE)/100,0)</f>
        <v>0</v>
      </c>
      <c r="GW41" s="72" t="str">
        <f t="shared" si="192"/>
        <v/>
      </c>
      <c r="GX41" s="74">
        <f>IFERROR(VLOOKUP(($EF41&amp;"・"&amp;GW$8&amp;"・"&amp;GW$7&amp;"・"&amp;$EG41),'(参考)本年作業予定'!$X$4:$AI$525,11,FALSE)/100,0)</f>
        <v>0</v>
      </c>
      <c r="GY41" s="72" t="str">
        <f t="shared" si="193"/>
        <v/>
      </c>
      <c r="GZ41" s="74">
        <f>IFERROR(VLOOKUP(($EF41&amp;"・"&amp;GY$8&amp;"・"&amp;GY$7&amp;"・"&amp;$EG41),'(参考)本年作業予定'!$X$4:$AI$525,11,FALSE)/100,0)</f>
        <v>0</v>
      </c>
      <c r="HA41" s="72" t="str">
        <f t="shared" si="194"/>
        <v/>
      </c>
      <c r="HB41" s="74">
        <f>IFERROR(VLOOKUP(($EF41&amp;"・"&amp;HA$8&amp;"・"&amp;HA$7&amp;"・"&amp;$EG41),'(参考)本年作業予定'!$X$4:$AI$525,11,FALSE)/100,0)</f>
        <v>0</v>
      </c>
      <c r="HC41" s="72" t="str">
        <f t="shared" si="195"/>
        <v/>
      </c>
      <c r="HD41" s="74">
        <f>IFERROR(VLOOKUP(($EF41&amp;"・"&amp;HC$8&amp;"・"&amp;HC$7&amp;"・"&amp;$EG41),'(参考)本年作業予定'!$X$4:$AI$525,11,FALSE)/100,0)</f>
        <v>0</v>
      </c>
      <c r="HE41" s="72" t="str">
        <f t="shared" si="196"/>
        <v/>
      </c>
      <c r="HF41" s="74">
        <f>IFERROR(VLOOKUP(($EF41&amp;"・"&amp;HE$8&amp;"・"&amp;HE$7&amp;"・"&amp;$EG41),'(参考)本年作業予定'!$X$4:$AI$525,11,FALSE)/100,0)</f>
        <v>0</v>
      </c>
      <c r="HG41" s="72" t="str">
        <f t="shared" si="197"/>
        <v/>
      </c>
      <c r="HH41" s="74">
        <f>IFERROR(VLOOKUP(($EF41&amp;"・"&amp;HG$8&amp;"・"&amp;HG$7&amp;"・"&amp;$EG41),'(参考)本年作業予定'!$X$4:$AI$525,11,FALSE)/100,0)</f>
        <v>0</v>
      </c>
      <c r="HI41" s="72" t="str">
        <f t="shared" si="198"/>
        <v/>
      </c>
      <c r="HJ41" s="74">
        <f>IFERROR(VLOOKUP(($EF41&amp;"・"&amp;HI$8&amp;"・"&amp;HI$7&amp;"・"&amp;$EG41),'(参考)本年作業予定'!$X$4:$AI$525,11,FALSE)/100,0)</f>
        <v>0</v>
      </c>
    </row>
    <row r="42" spans="1:218" ht="21.75" customHeight="1" x14ac:dyDescent="0.15">
      <c r="A42" s="544"/>
      <c r="B42" s="486" t="str">
        <f>IF(②元データ!$B$23="","",②元データ!$B$23)</f>
        <v>ブロッコリー・はつみらい</v>
      </c>
      <c r="C42" s="324" t="str">
        <f>IF(EF42="","",IF((GN42+GP42+GR42+GT42+GV42+GX42+GZ42+HB42+HD42+HF42+HH42+HJ42)=0,"",(GN42+GP42+GR42+GT42+GV42+GX42+GZ42+HB42+HD42+HF42+HH42+HJ42)))</f>
        <v/>
      </c>
      <c r="D42" s="331" t="str">
        <f t="shared" ref="D42:AI42" si="199">IF(D$5=$FG42,$FG$9,IF(D$5=$FH42,$FH$9,IF(D$5=$FI42,$FI$9,IF(D$5=$FJ42,$FJ$9,IF(D$5=$FK42,$FK$9,IF(D$5=$FL42,$FL$9,IF(D$5=$FN42,$FO42,IF(D$5=$FP42,$FQ42,IF(D$5=$FR42,$FS42,IF(D$5=$FT42,$FU42,IF(D$5=$FV42,$FW42,IF(D$5=$FX42,$FY42,IF(D$5=$FZ42,$GA42,IF(D$5=$GB42,$GC42,IF(D$5=$GD42,$GE42,IF(D$5=$GF42,$GG42,IF(D$5=$GH42,$GI42,IF(D$5=$GJ42,$GK42,""))))))))))))))))))</f>
        <v/>
      </c>
      <c r="E42" s="332" t="str">
        <f t="shared" si="199"/>
        <v/>
      </c>
      <c r="F42" s="332" t="str">
        <f t="shared" si="199"/>
        <v/>
      </c>
      <c r="G42" s="332" t="str">
        <f t="shared" si="199"/>
        <v/>
      </c>
      <c r="H42" s="332" t="str">
        <f t="shared" si="199"/>
        <v/>
      </c>
      <c r="I42" s="332" t="str">
        <f t="shared" si="199"/>
        <v/>
      </c>
      <c r="J42" s="332" t="str">
        <f t="shared" si="199"/>
        <v/>
      </c>
      <c r="K42" s="332" t="str">
        <f t="shared" si="199"/>
        <v/>
      </c>
      <c r="L42" s="332" t="str">
        <f t="shared" si="199"/>
        <v/>
      </c>
      <c r="M42" s="332" t="str">
        <f t="shared" si="199"/>
        <v/>
      </c>
      <c r="N42" s="332" t="str">
        <f t="shared" si="199"/>
        <v/>
      </c>
      <c r="O42" s="332" t="str">
        <f t="shared" si="199"/>
        <v/>
      </c>
      <c r="P42" s="332" t="str">
        <f t="shared" si="199"/>
        <v/>
      </c>
      <c r="Q42" s="332" t="str">
        <f t="shared" si="199"/>
        <v/>
      </c>
      <c r="R42" s="332" t="str">
        <f t="shared" si="199"/>
        <v/>
      </c>
      <c r="S42" s="332" t="str">
        <f t="shared" si="199"/>
        <v/>
      </c>
      <c r="T42" s="332" t="str">
        <f t="shared" si="199"/>
        <v/>
      </c>
      <c r="U42" s="332" t="str">
        <f t="shared" si="199"/>
        <v/>
      </c>
      <c r="V42" s="332" t="str">
        <f t="shared" si="199"/>
        <v/>
      </c>
      <c r="W42" s="332" t="str">
        <f t="shared" si="199"/>
        <v/>
      </c>
      <c r="X42" s="332" t="str">
        <f t="shared" si="199"/>
        <v/>
      </c>
      <c r="Y42" s="332" t="str">
        <f t="shared" si="199"/>
        <v/>
      </c>
      <c r="Z42" s="332" t="str">
        <f t="shared" si="199"/>
        <v/>
      </c>
      <c r="AA42" s="332" t="str">
        <f t="shared" si="199"/>
        <v/>
      </c>
      <c r="AB42" s="332" t="str">
        <f t="shared" si="199"/>
        <v/>
      </c>
      <c r="AC42" s="332" t="str">
        <f t="shared" si="199"/>
        <v/>
      </c>
      <c r="AD42" s="332" t="str">
        <f t="shared" si="199"/>
        <v/>
      </c>
      <c r="AE42" s="332" t="str">
        <f t="shared" si="199"/>
        <v/>
      </c>
      <c r="AF42" s="332" t="str">
        <f t="shared" si="199"/>
        <v/>
      </c>
      <c r="AG42" s="332" t="str">
        <f t="shared" si="199"/>
        <v/>
      </c>
      <c r="AH42" s="332" t="str">
        <f t="shared" si="199"/>
        <v/>
      </c>
      <c r="AI42" s="331" t="str">
        <f t="shared" si="199"/>
        <v/>
      </c>
      <c r="AJ42" s="332" t="str">
        <f t="shared" ref="AJ42:BQ42" si="200">IF(AJ$5=$FG42,$FG$9,IF(AJ$5=$FH42,$FH$9,IF(AJ$5=$FI42,$FI$9,IF(AJ$5=$FJ42,$FJ$9,IF(AJ$5=$FK42,$FK$9,IF(AJ$5=$FL42,$FL$9,IF(AJ$5=$FN42,$FO42,IF(AJ$5=$FP42,$FQ42,IF(AJ$5=$FR42,$FS42,IF(AJ$5=$FT42,$FU42,IF(AJ$5=$FV42,$FW42,IF(AJ$5=$FX42,$FY42,IF(AJ$5=$FZ42,$GA42,IF(AJ$5=$GB42,$GC42,IF(AJ$5=$GD42,$GE42,IF(AJ$5=$GF42,$GG42,IF(AJ$5=$GH42,$GI42,IF(AJ$5=$GJ42,$GK42,""))))))))))))))))))</f>
        <v/>
      </c>
      <c r="AK42" s="332" t="str">
        <f t="shared" si="200"/>
        <v/>
      </c>
      <c r="AL42" s="332" t="str">
        <f t="shared" si="200"/>
        <v/>
      </c>
      <c r="AM42" s="332" t="str">
        <f t="shared" si="200"/>
        <v/>
      </c>
      <c r="AN42" s="332" t="str">
        <f t="shared" si="200"/>
        <v/>
      </c>
      <c r="AO42" s="332" t="str">
        <f t="shared" si="200"/>
        <v/>
      </c>
      <c r="AP42" s="332" t="str">
        <f t="shared" si="200"/>
        <v/>
      </c>
      <c r="AQ42" s="332" t="str">
        <f t="shared" si="200"/>
        <v/>
      </c>
      <c r="AR42" s="332" t="str">
        <f t="shared" si="200"/>
        <v/>
      </c>
      <c r="AS42" s="332" t="str">
        <f t="shared" si="200"/>
        <v/>
      </c>
      <c r="AT42" s="332" t="str">
        <f t="shared" si="200"/>
        <v/>
      </c>
      <c r="AU42" s="332" t="str">
        <f t="shared" si="200"/>
        <v/>
      </c>
      <c r="AV42" s="332" t="str">
        <f t="shared" si="200"/>
        <v/>
      </c>
      <c r="AW42" s="332" t="str">
        <f t="shared" si="200"/>
        <v/>
      </c>
      <c r="AX42" s="332" t="str">
        <f t="shared" si="200"/>
        <v/>
      </c>
      <c r="AY42" s="332" t="str">
        <f t="shared" si="200"/>
        <v/>
      </c>
      <c r="AZ42" s="332" t="str">
        <f t="shared" si="200"/>
        <v/>
      </c>
      <c r="BA42" s="332" t="str">
        <f t="shared" si="200"/>
        <v/>
      </c>
      <c r="BB42" s="332" t="str">
        <f t="shared" si="200"/>
        <v/>
      </c>
      <c r="BC42" s="332" t="str">
        <f t="shared" si="200"/>
        <v/>
      </c>
      <c r="BD42" s="332" t="str">
        <f t="shared" si="200"/>
        <v/>
      </c>
      <c r="BE42" s="332" t="str">
        <f t="shared" si="200"/>
        <v/>
      </c>
      <c r="BF42" s="332" t="str">
        <f t="shared" si="200"/>
        <v/>
      </c>
      <c r="BG42" s="332" t="str">
        <f t="shared" si="200"/>
        <v/>
      </c>
      <c r="BH42" s="332" t="str">
        <f t="shared" si="200"/>
        <v/>
      </c>
      <c r="BI42" s="332" t="str">
        <f t="shared" si="200"/>
        <v/>
      </c>
      <c r="BJ42" s="332" t="str">
        <f t="shared" si="200"/>
        <v/>
      </c>
      <c r="BK42" s="332" t="str">
        <f t="shared" si="200"/>
        <v/>
      </c>
      <c r="BL42" s="332" t="str">
        <f t="shared" si="200"/>
        <v/>
      </c>
      <c r="BM42" s="333" t="str">
        <f t="shared" si="200"/>
        <v/>
      </c>
      <c r="BN42" s="331" t="str">
        <f t="shared" si="200"/>
        <v/>
      </c>
      <c r="BO42" s="332" t="str">
        <f t="shared" si="200"/>
        <v/>
      </c>
      <c r="BP42" s="332" t="str">
        <f t="shared" si="200"/>
        <v/>
      </c>
      <c r="BQ42" s="332" t="str">
        <f t="shared" si="200"/>
        <v/>
      </c>
      <c r="BR42" s="332" t="str">
        <f t="shared" ref="BR42:DW42" si="201">IF(BR$5=$FG42,$FG$9,IF(BR$5=$FH42,$FH$9,IF(BR$5=$FI42,$FI$9,IF(BR$5=$FJ42,$FJ$9,IF(BR$5=$FK42,$FK$9,IF(BR$5=$FL42,$FL$9,IF(BR$5=$FN42,$FO42,IF(BR$5=$FP42,$FQ42,IF(BR$5=$FR42,$FS42,IF(BR$5=$FT42,$FU42,IF(BR$5=$FV42,$FW42,IF(BR$5=$FX42,$FY42,IF(BR$5=$FZ42,$GA42,IF(BR$5=$GB42,$GC42,IF(BR$5=$GD42,$GE42,IF(BR$5=$GF42,$GG42,IF(BR$5=$GH42,$GI42,IF(BR$5=$GJ42,$GK42,""))))))))))))))))))</f>
        <v/>
      </c>
      <c r="BS42" s="332" t="str">
        <f t="shared" si="201"/>
        <v/>
      </c>
      <c r="BT42" s="332" t="str">
        <f t="shared" si="201"/>
        <v/>
      </c>
      <c r="BU42" s="332" t="str">
        <f t="shared" si="201"/>
        <v/>
      </c>
      <c r="BV42" s="332" t="str">
        <f t="shared" si="201"/>
        <v/>
      </c>
      <c r="BW42" s="332" t="str">
        <f t="shared" si="201"/>
        <v/>
      </c>
      <c r="BX42" s="332" t="str">
        <f t="shared" si="201"/>
        <v/>
      </c>
      <c r="BY42" s="332" t="str">
        <f t="shared" si="201"/>
        <v/>
      </c>
      <c r="BZ42" s="332" t="str">
        <f t="shared" si="201"/>
        <v/>
      </c>
      <c r="CA42" s="332" t="str">
        <f t="shared" si="201"/>
        <v/>
      </c>
      <c r="CB42" s="332" t="str">
        <f t="shared" si="201"/>
        <v/>
      </c>
      <c r="CC42" s="332" t="str">
        <f t="shared" si="201"/>
        <v/>
      </c>
      <c r="CD42" s="332" t="str">
        <f t="shared" si="201"/>
        <v/>
      </c>
      <c r="CE42" s="332" t="str">
        <f t="shared" si="201"/>
        <v/>
      </c>
      <c r="CF42" s="332" t="str">
        <f t="shared" si="201"/>
        <v/>
      </c>
      <c r="CG42" s="332" t="str">
        <f t="shared" si="201"/>
        <v/>
      </c>
      <c r="CH42" s="332" t="str">
        <f t="shared" si="201"/>
        <v/>
      </c>
      <c r="CI42" s="332" t="str">
        <f t="shared" si="201"/>
        <v/>
      </c>
      <c r="CJ42" s="332" t="str">
        <f t="shared" si="201"/>
        <v/>
      </c>
      <c r="CK42" s="332" t="str">
        <f t="shared" si="201"/>
        <v/>
      </c>
      <c r="CL42" s="332" t="str">
        <f t="shared" si="201"/>
        <v/>
      </c>
      <c r="CM42" s="332" t="str">
        <f t="shared" si="201"/>
        <v/>
      </c>
      <c r="CN42" s="332" t="str">
        <f t="shared" si="201"/>
        <v/>
      </c>
      <c r="CO42" s="332" t="str">
        <f t="shared" si="201"/>
        <v/>
      </c>
      <c r="CP42" s="332" t="str">
        <f t="shared" si="201"/>
        <v/>
      </c>
      <c r="CQ42" s="334" t="str">
        <f t="shared" si="201"/>
        <v/>
      </c>
      <c r="CR42" s="335" t="str">
        <f t="shared" si="201"/>
        <v/>
      </c>
      <c r="CS42" s="336" t="str">
        <f t="shared" si="201"/>
        <v/>
      </c>
      <c r="CT42" s="332" t="str">
        <f t="shared" si="201"/>
        <v/>
      </c>
      <c r="CU42" s="332" t="str">
        <f t="shared" si="201"/>
        <v/>
      </c>
      <c r="CV42" s="332" t="str">
        <f t="shared" si="201"/>
        <v/>
      </c>
      <c r="CW42" s="332" t="str">
        <f t="shared" si="201"/>
        <v/>
      </c>
      <c r="CX42" s="332" t="str">
        <f t="shared" si="201"/>
        <v/>
      </c>
      <c r="CY42" s="332" t="str">
        <f t="shared" si="201"/>
        <v/>
      </c>
      <c r="CZ42" s="332" t="str">
        <f t="shared" si="201"/>
        <v/>
      </c>
      <c r="DA42" s="332" t="str">
        <f t="shared" si="201"/>
        <v/>
      </c>
      <c r="DB42" s="332" t="str">
        <f t="shared" si="201"/>
        <v/>
      </c>
      <c r="DC42" s="332" t="str">
        <f t="shared" si="201"/>
        <v/>
      </c>
      <c r="DD42" s="332" t="str">
        <f t="shared" si="201"/>
        <v/>
      </c>
      <c r="DE42" s="332" t="str">
        <f t="shared" si="201"/>
        <v/>
      </c>
      <c r="DF42" s="332" t="str">
        <f t="shared" si="201"/>
        <v/>
      </c>
      <c r="DG42" s="332" t="str">
        <f t="shared" si="201"/>
        <v/>
      </c>
      <c r="DH42" s="332" t="str">
        <f t="shared" si="201"/>
        <v/>
      </c>
      <c r="DI42" s="332" t="str">
        <f t="shared" si="201"/>
        <v/>
      </c>
      <c r="DJ42" s="332" t="str">
        <f t="shared" si="201"/>
        <v/>
      </c>
      <c r="DK42" s="332" t="str">
        <f t="shared" si="201"/>
        <v/>
      </c>
      <c r="DL42" s="332" t="str">
        <f t="shared" si="201"/>
        <v/>
      </c>
      <c r="DM42" s="332" t="str">
        <f t="shared" si="201"/>
        <v/>
      </c>
      <c r="DN42" s="332" t="str">
        <f t="shared" si="201"/>
        <v/>
      </c>
      <c r="DO42" s="332" t="str">
        <f t="shared" si="201"/>
        <v/>
      </c>
      <c r="DP42" s="332" t="str">
        <f t="shared" si="201"/>
        <v/>
      </c>
      <c r="DQ42" s="332" t="str">
        <f t="shared" si="201"/>
        <v/>
      </c>
      <c r="DR42" s="332" t="str">
        <f t="shared" si="201"/>
        <v/>
      </c>
      <c r="DS42" s="332" t="str">
        <f t="shared" si="201"/>
        <v/>
      </c>
      <c r="DT42" s="332" t="str">
        <f t="shared" si="201"/>
        <v/>
      </c>
      <c r="DU42" s="334" t="str">
        <f t="shared" si="201"/>
        <v/>
      </c>
      <c r="DV42" s="390" t="str">
        <f t="shared" si="201"/>
        <v/>
      </c>
      <c r="DW42" s="335" t="str">
        <f t="shared" si="201"/>
        <v/>
      </c>
      <c r="EE42" s="12"/>
      <c r="EF42" s="13" t="str">
        <f>IF(EF44="","",EF44&amp;2)</f>
        <v>ブロッコリー・はつみらい2</v>
      </c>
      <c r="EG42" s="13" t="str">
        <f>②元データ!$G$7</f>
        <v>露地野菜Ａ</v>
      </c>
      <c r="EH42" s="32" t="str">
        <f>IFERROR(VLOOKUP(($EF42&amp;"・"&amp;EH$8&amp;"・"&amp;EH$7&amp;"・"&amp;$EG42),'(参考)本年作業予定'!$X$4:$AI$525,8,FALSE),"")</f>
        <v/>
      </c>
      <c r="EI42" s="32" t="str">
        <f>IFERROR(VLOOKUP(($EF42&amp;"・"&amp;EH$8&amp;"・"&amp;EH$7&amp;"・"&amp;$EG42),'(参考)本年作業予定'!$X$4:$AI$525,10,FALSE),"")</f>
        <v/>
      </c>
      <c r="EJ42" s="32" t="str">
        <f>IFERROR(VLOOKUP(($EF42&amp;"・"&amp;EJ$8&amp;"・"&amp;EJ$7&amp;"・"&amp;$EG42),'(参考)本年作業予定'!$X$4:$AI$525,8,FALSE),"")</f>
        <v/>
      </c>
      <c r="EK42" s="32" t="str">
        <f>IFERROR(VLOOKUP(($EF42&amp;"・"&amp;EJ$8&amp;"・"&amp;EJ$7&amp;"・"&amp;$EG42),'(参考)本年作業予定'!$X$4:$AI$525,10,FALSE),"")</f>
        <v/>
      </c>
      <c r="EL42" s="32" t="str">
        <f>IFERROR(VLOOKUP(($EF42&amp;"・"&amp;EL$8&amp;"・"&amp;EL$7&amp;"・"&amp;$EG42),'(参考)本年作業予定'!$X$4:$AI$525,8,FALSE),"")</f>
        <v/>
      </c>
      <c r="EM42" s="32" t="str">
        <f>IFERROR(VLOOKUP(($EF42&amp;"・"&amp;EL$8&amp;"・"&amp;EL$7&amp;"・"&amp;$EG42),'(参考)本年作業予定'!$X$4:$AI$525,10,FALSE),"")</f>
        <v/>
      </c>
      <c r="EN42" s="32" t="str">
        <f>IFERROR(VLOOKUP(($EF42&amp;"・"&amp;EN$8&amp;"・"&amp;EN$7&amp;"・"&amp;$EG42),'(参考)本年作業予定'!$X$4:$AI$525,8,FALSE),"")</f>
        <v/>
      </c>
      <c r="EO42" s="32" t="str">
        <f>IFERROR(VLOOKUP(($EF42&amp;"・"&amp;EN$8&amp;"・"&amp;EN$7&amp;"・"&amp;$EG42),'(参考)本年作業予定'!$X$4:$AI$525,10,FALSE),"")</f>
        <v/>
      </c>
      <c r="EP42" s="32" t="str">
        <f>IFERROR(VLOOKUP(($EF42&amp;"・"&amp;EP$8&amp;"・"&amp;EP$7&amp;"・"&amp;$EG42),'(参考)本年作業予定'!$X$4:$AI$525,8,FALSE),"")</f>
        <v/>
      </c>
      <c r="EQ42" s="32" t="str">
        <f>IFERROR(VLOOKUP(($EF42&amp;"・"&amp;EP$8&amp;"・"&amp;EP$7&amp;"・"&amp;$EG42),'(参考)本年作業予定'!$X$4:$AI$525,10,FALSE),"")</f>
        <v/>
      </c>
      <c r="ER42" s="32" t="str">
        <f>IFERROR(VLOOKUP(($EF42&amp;"・"&amp;ER$8&amp;"・"&amp;ER$7&amp;"・"&amp;$EG42),'(参考)本年作業予定'!$X$4:$AI$525,8,FALSE),"")</f>
        <v/>
      </c>
      <c r="ES42" s="32" t="str">
        <f>IFERROR(VLOOKUP(($EF42&amp;"・"&amp;ER$8&amp;"・"&amp;ER$7&amp;"・"&amp;$EG42),'(参考)本年作業予定'!$X$4:$AI$525,10,FALSE),"")</f>
        <v/>
      </c>
      <c r="ET42" s="32" t="str">
        <f>IFERROR(VLOOKUP(($EF42&amp;"・"&amp;ET$8&amp;"・"&amp;ET$7&amp;"・"&amp;$EG42),'(参考)本年作業予定'!$X$4:$AI$525,8,FALSE),"")</f>
        <v/>
      </c>
      <c r="EU42" s="32" t="str">
        <f>IFERROR(VLOOKUP(($EF42&amp;"・"&amp;ET$8&amp;"・"&amp;ET$7&amp;"・"&amp;$EG42),'(参考)本年作業予定'!$X$4:$AI$525,10,FALSE),"")</f>
        <v/>
      </c>
      <c r="EV42" s="32" t="str">
        <f>IFERROR(VLOOKUP(($EF42&amp;"・"&amp;EV$8&amp;"・"&amp;EV$7&amp;"・"&amp;$EG42),'(参考)本年作業予定'!$X$4:$AI$525,8,FALSE),"")</f>
        <v/>
      </c>
      <c r="EW42" s="32" t="str">
        <f>IFERROR(VLOOKUP(($EF42&amp;"・"&amp;EV$8&amp;"・"&amp;EV$7&amp;"・"&amp;$EG42),'(参考)本年作業予定'!$X$4:$AI$525,10,FALSE),"")</f>
        <v/>
      </c>
      <c r="EX42" s="32" t="str">
        <f>IFERROR(VLOOKUP(($EF42&amp;"・"&amp;EX$8&amp;"・"&amp;EX$7&amp;"・"&amp;$EG42),'(参考)本年作業予定'!$X$4:$AI$525,8,FALSE),"")</f>
        <v/>
      </c>
      <c r="EY42" s="32" t="str">
        <f>IFERROR(VLOOKUP(($EF42&amp;"・"&amp;EX$8&amp;"・"&amp;EX$7&amp;"・"&amp;$EG42),'(参考)本年作業予定'!$X$4:$AI$525,10,FALSE),"")</f>
        <v/>
      </c>
      <c r="EZ42" s="32" t="str">
        <f>IFERROR(VLOOKUP(($EF42&amp;"・"&amp;EZ$8&amp;"・"&amp;EZ$7&amp;"・"&amp;$EG42),'(参考)本年作業予定'!$X$4:$AI$525,8,FALSE),"")</f>
        <v/>
      </c>
      <c r="FA42" s="32" t="str">
        <f>IFERROR(VLOOKUP(($EF42&amp;"・"&amp;EZ$8&amp;"・"&amp;EZ$7&amp;"・"&amp;$EG42),'(参考)本年作業予定'!$X$4:$AI$525,10,FALSE),"")</f>
        <v/>
      </c>
      <c r="FB42" s="32" t="str">
        <f>IFERROR(VLOOKUP(($EF42&amp;"・"&amp;FB$8&amp;"・"&amp;FB$7&amp;"・"&amp;$EG42),'(参考)本年作業予定'!$X$4:$AI$525,8,FALSE),"")</f>
        <v/>
      </c>
      <c r="FC42" s="32" t="str">
        <f>IFERROR(VLOOKUP(($EF42&amp;"・"&amp;FB$8&amp;"・"&amp;FB$7&amp;"・"&amp;$EG42),'(参考)本年作業予定'!$X$4:$AI$525,10,FALSE),"")</f>
        <v/>
      </c>
      <c r="FD42" s="32" t="str">
        <f>IFERROR(VLOOKUP(($EF42&amp;"・"&amp;FD$8&amp;"・"&amp;FD$7&amp;"・"&amp;$EG42),'(参考)本年作業予定'!$X$4:$AI$525,8,FALSE),"")</f>
        <v/>
      </c>
      <c r="FE42" s="32" t="str">
        <f>IFERROR(VLOOKUP(($EF42&amp;"・"&amp;FD$8&amp;"・"&amp;FD$7&amp;"・"&amp;$EG42),'(参考)本年作業予定'!$X$4:$AI$525,10,FALSE),"")</f>
        <v/>
      </c>
      <c r="FG42" s="32" t="str">
        <f>IFERROR(VLOOKUP(($EF42&amp;"・"&amp;FG$8&amp;"・"&amp;FG$7&amp;"・"&amp;$EG42),'(参考)本年作業予定'!$X$4:$AI$198,4,FALSE),"")</f>
        <v/>
      </c>
      <c r="FH42" s="32" t="str">
        <f>IFERROR(VLOOKUP(($EF42&amp;"・"&amp;FH$8&amp;"・"&amp;FH$7&amp;"・"&amp;$EG42),'(参考)本年作業予定'!$X$4:$AI$198,4,FALSE),"")</f>
        <v/>
      </c>
      <c r="FI42" s="32" t="str">
        <f>IFERROR(VLOOKUP(($EF42&amp;"・"&amp;FI$8&amp;"・"&amp;FI$7&amp;"・"&amp;$EG42),'(参考)本年作業予定'!$X$4:$AI$198,4,FALSE),"")</f>
        <v/>
      </c>
      <c r="FJ42" s="32" t="str">
        <f>IFERROR(VLOOKUP(($EF42&amp;"・"&amp;FJ$8&amp;"・"&amp;FJ$7&amp;"・"&amp;$EG42),'(参考)本年作業予定'!$X$4:$AI$198,4,FALSE),"")</f>
        <v/>
      </c>
      <c r="FK42" s="32" t="str">
        <f>IFERROR(VLOOKUP(($EF42&amp;"・"&amp;FK$8&amp;"・"&amp;FK$7&amp;"・"&amp;$EG42),'(参考)本年作業予定'!$X$4:$AI$198,4,FALSE),"")</f>
        <v/>
      </c>
      <c r="FL42" s="32" t="str">
        <f>IFERROR(VLOOKUP(($EF42&amp;"・"&amp;FL$8&amp;"・"&amp;FL$7&amp;"・"&amp;$EG42),'(参考)本年作業予定'!$X$4:$AI$198,4,FALSE),"")</f>
        <v/>
      </c>
      <c r="FN42" s="33" t="str">
        <f t="shared" si="151"/>
        <v/>
      </c>
      <c r="FO42" s="96" t="str">
        <f>IFERROR(VLOOKUP(($EF42&amp;"・"&amp;FN$8&amp;"・"&amp;FN$7&amp;"・"&amp;$EG42),'(参考)本年作業予定'!$X$4:$AI$525,12,FALSE),"")</f>
        <v/>
      </c>
      <c r="FP42" s="33" t="str">
        <f t="shared" si="152"/>
        <v/>
      </c>
      <c r="FQ42" s="96" t="str">
        <f>IFERROR(VLOOKUP(($EF42&amp;"・"&amp;FP$8&amp;"・"&amp;FP$7&amp;"・"&amp;$EG42),'(参考)本年作業予定'!$X$4:$AI$525,12,FALSE),"")</f>
        <v/>
      </c>
      <c r="FR42" s="33" t="str">
        <f t="shared" si="153"/>
        <v/>
      </c>
      <c r="FS42" s="96" t="str">
        <f>IFERROR(VLOOKUP(($EF42&amp;"・"&amp;FR$8&amp;"・"&amp;FR$7&amp;"・"&amp;$EG42),'(参考)本年作業予定'!$X$4:$AI$525,12,FALSE),"")</f>
        <v/>
      </c>
      <c r="FT42" s="33" t="str">
        <f t="shared" si="154"/>
        <v/>
      </c>
      <c r="FU42" s="96" t="str">
        <f>IFERROR(VLOOKUP(($EF42&amp;"・"&amp;FT$8&amp;"・"&amp;FT$7&amp;"・"&amp;$EG42),'(参考)本年作業予定'!$X$4:$AI$525,12,FALSE),"")</f>
        <v/>
      </c>
      <c r="FV42" s="33" t="str">
        <f t="shared" si="155"/>
        <v/>
      </c>
      <c r="FW42" s="96" t="str">
        <f>IFERROR(VLOOKUP(($EF42&amp;"・"&amp;FV$8&amp;"・"&amp;FV$7&amp;"・"&amp;$EG42),'(参考)本年作業予定'!$X$4:$AI$525,12,FALSE),"")</f>
        <v/>
      </c>
      <c r="FX42" s="33" t="str">
        <f t="shared" si="156"/>
        <v/>
      </c>
      <c r="FY42" s="96" t="str">
        <f>IFERROR(VLOOKUP(($EF42&amp;"・"&amp;FX$8&amp;"・"&amp;FX$7&amp;"・"&amp;$EG42),'(参考)本年作業予定'!$X$4:$AI$525,12,FALSE),"")</f>
        <v/>
      </c>
      <c r="FZ42" s="33" t="str">
        <f t="shared" si="157"/>
        <v/>
      </c>
      <c r="GA42" s="96" t="str">
        <f>IFERROR(VLOOKUP(($EF42&amp;"・"&amp;FZ$8&amp;"・"&amp;FZ$7&amp;"・"&amp;$EG42),'(参考)本年作業予定'!$X$4:$AI$525,12,FALSE),"")</f>
        <v/>
      </c>
      <c r="GB42" s="33" t="str">
        <f t="shared" si="158"/>
        <v/>
      </c>
      <c r="GC42" s="96" t="str">
        <f>IFERROR(VLOOKUP(($EF42&amp;"・"&amp;GB$8&amp;"・"&amp;GB$7&amp;"・"&amp;$EG42),'(参考)本年作業予定'!$X$4:$AI$525,12,FALSE),"")</f>
        <v/>
      </c>
      <c r="GD42" s="33" t="str">
        <f t="shared" si="159"/>
        <v/>
      </c>
      <c r="GE42" s="96" t="str">
        <f>IFERROR(VLOOKUP(($EF42&amp;"・"&amp;GD$8&amp;"・"&amp;GD$7&amp;"・"&amp;$EG42),'(参考)本年作業予定'!$X$4:$AI$525,12,FALSE),"")</f>
        <v/>
      </c>
      <c r="GF42" s="33" t="str">
        <f t="shared" si="160"/>
        <v/>
      </c>
      <c r="GG42" s="96" t="str">
        <f>IFERROR(VLOOKUP(($EF42&amp;"・"&amp;GF$8&amp;"・"&amp;GF$7&amp;"・"&amp;$EG42),'(参考)本年作業予定'!$X$4:$AI$525,12,FALSE),"")</f>
        <v/>
      </c>
      <c r="GH42" s="33" t="str">
        <f t="shared" si="161"/>
        <v/>
      </c>
      <c r="GI42" s="96" t="str">
        <f>IFERROR(VLOOKUP(($EF42&amp;"・"&amp;GH$8&amp;"・"&amp;GH$7&amp;"・"&amp;$EG42),'(参考)本年作業予定'!$X$4:$AI$525,12,FALSE),"")</f>
        <v/>
      </c>
      <c r="GJ42" s="33" t="str">
        <f t="shared" si="162"/>
        <v/>
      </c>
      <c r="GK42" s="96" t="str">
        <f>IFERROR(VLOOKUP(($EF42&amp;"・"&amp;GJ$8&amp;"・"&amp;GJ$7&amp;"・"&amp;$EG42),'(参考)本年作業予定'!$X$4:$AI$525,12,FALSE),"")</f>
        <v/>
      </c>
      <c r="GM42" s="72" t="str">
        <f t="shared" si="187"/>
        <v/>
      </c>
      <c r="GN42" s="74">
        <f>IFERROR(VLOOKUP(($EF42&amp;"・"&amp;GM$8&amp;"・"&amp;GM$7&amp;"・"&amp;$EG42),'(参考)本年作業予定'!$X$4:$AI$525,11,FALSE)/100,0)</f>
        <v>0</v>
      </c>
      <c r="GO42" s="72" t="str">
        <f t="shared" si="188"/>
        <v/>
      </c>
      <c r="GP42" s="74">
        <f>IFERROR(VLOOKUP(($EF42&amp;"・"&amp;GO$8&amp;"・"&amp;GO$7&amp;"・"&amp;$EG42),'(参考)本年作業予定'!$X$4:$AI$525,11,FALSE)/100,0)</f>
        <v>0</v>
      </c>
      <c r="GQ42" s="72" t="str">
        <f t="shared" si="189"/>
        <v/>
      </c>
      <c r="GR42" s="74">
        <f>IFERROR(VLOOKUP(($EF42&amp;"・"&amp;GQ$8&amp;"・"&amp;GQ$7&amp;"・"&amp;$EG42),'(参考)本年作業予定'!$X$4:$AI$525,11,FALSE)/100,0)</f>
        <v>0</v>
      </c>
      <c r="GS42" s="72" t="str">
        <f t="shared" si="190"/>
        <v/>
      </c>
      <c r="GT42" s="74">
        <f>IFERROR(VLOOKUP(($EF42&amp;"・"&amp;GS$8&amp;"・"&amp;GS$7&amp;"・"&amp;$EG42),'(参考)本年作業予定'!$X$4:$AI$525,11,FALSE)/100,0)</f>
        <v>0</v>
      </c>
      <c r="GU42" s="72" t="str">
        <f t="shared" si="191"/>
        <v/>
      </c>
      <c r="GV42" s="74">
        <f>IFERROR(VLOOKUP(($EF42&amp;"・"&amp;GU$8&amp;"・"&amp;GU$7&amp;"・"&amp;$EG42),'(参考)本年作業予定'!$X$4:$AI$525,11,FALSE)/100,0)</f>
        <v>0</v>
      </c>
      <c r="GW42" s="72" t="str">
        <f t="shared" si="192"/>
        <v/>
      </c>
      <c r="GX42" s="74">
        <f>IFERROR(VLOOKUP(($EF42&amp;"・"&amp;GW$8&amp;"・"&amp;GW$7&amp;"・"&amp;$EG42),'(参考)本年作業予定'!$X$4:$AI$525,11,FALSE)/100,0)</f>
        <v>0</v>
      </c>
      <c r="GY42" s="72" t="str">
        <f t="shared" si="193"/>
        <v/>
      </c>
      <c r="GZ42" s="74">
        <f>IFERROR(VLOOKUP(($EF42&amp;"・"&amp;GY$8&amp;"・"&amp;GY$7&amp;"・"&amp;$EG42),'(参考)本年作業予定'!$X$4:$AI$525,11,FALSE)/100,0)</f>
        <v>0</v>
      </c>
      <c r="HA42" s="72" t="str">
        <f t="shared" si="194"/>
        <v/>
      </c>
      <c r="HB42" s="74">
        <f>IFERROR(VLOOKUP(($EF42&amp;"・"&amp;HA$8&amp;"・"&amp;HA$7&amp;"・"&amp;$EG42),'(参考)本年作業予定'!$X$4:$AI$525,11,FALSE)/100,0)</f>
        <v>0</v>
      </c>
      <c r="HC42" s="72" t="str">
        <f t="shared" si="195"/>
        <v/>
      </c>
      <c r="HD42" s="74">
        <f>IFERROR(VLOOKUP(($EF42&amp;"・"&amp;HC$8&amp;"・"&amp;HC$7&amp;"・"&amp;$EG42),'(参考)本年作業予定'!$X$4:$AI$525,11,FALSE)/100,0)</f>
        <v>0</v>
      </c>
      <c r="HE42" s="72" t="str">
        <f t="shared" si="196"/>
        <v/>
      </c>
      <c r="HF42" s="74">
        <f>IFERROR(VLOOKUP(($EF42&amp;"・"&amp;HE$8&amp;"・"&amp;HE$7&amp;"・"&amp;$EG42),'(参考)本年作業予定'!$X$4:$AI$525,11,FALSE)/100,0)</f>
        <v>0</v>
      </c>
      <c r="HG42" s="72" t="str">
        <f t="shared" si="197"/>
        <v/>
      </c>
      <c r="HH42" s="74">
        <f>IFERROR(VLOOKUP(($EF42&amp;"・"&amp;HG$8&amp;"・"&amp;HG$7&amp;"・"&amp;$EG42),'(参考)本年作業予定'!$X$4:$AI$525,11,FALSE)/100,0)</f>
        <v>0</v>
      </c>
      <c r="HI42" s="72" t="str">
        <f t="shared" si="198"/>
        <v/>
      </c>
      <c r="HJ42" s="74">
        <f>IFERROR(VLOOKUP(($EF42&amp;"・"&amp;HI$8&amp;"・"&amp;HI$7&amp;"・"&amp;$EG42),'(参考)本年作業予定'!$X$4:$AI$525,11,FALSE)/100,0)</f>
        <v>0</v>
      </c>
    </row>
    <row r="43" spans="1:218" ht="11.25" customHeight="1" x14ac:dyDescent="0.15">
      <c r="A43" s="544"/>
      <c r="B43" s="487"/>
      <c r="C43" s="325" t="str">
        <f>IF(B43="","",GN43+GP43+GR43+GT43+GV43+GX43+GZ43+HB43+HD43)</f>
        <v/>
      </c>
      <c r="D43" s="337"/>
      <c r="E43" s="33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8"/>
      <c r="AF43" s="338"/>
      <c r="AG43" s="339"/>
      <c r="AH43" s="339"/>
      <c r="AI43" s="337"/>
      <c r="AJ43" s="338"/>
      <c r="AK43" s="338"/>
      <c r="AL43" s="338"/>
      <c r="AM43" s="338"/>
      <c r="AN43" s="338"/>
      <c r="AO43" s="338"/>
      <c r="AP43" s="338"/>
      <c r="AQ43" s="338"/>
      <c r="AR43" s="338"/>
      <c r="AS43" s="338"/>
      <c r="AT43" s="338"/>
      <c r="AU43" s="338"/>
      <c r="AV43" s="338"/>
      <c r="AW43" s="338"/>
      <c r="AX43" s="338"/>
      <c r="AY43" s="338"/>
      <c r="AZ43" s="338"/>
      <c r="BA43" s="338"/>
      <c r="BB43" s="338"/>
      <c r="BC43" s="338"/>
      <c r="BD43" s="338"/>
      <c r="BE43" s="338"/>
      <c r="BF43" s="338"/>
      <c r="BG43" s="338"/>
      <c r="BH43" s="338"/>
      <c r="BI43" s="338"/>
      <c r="BJ43" s="338"/>
      <c r="BK43" s="338"/>
      <c r="BL43" s="338"/>
      <c r="BM43" s="339"/>
      <c r="BN43" s="337"/>
      <c r="BO43" s="338"/>
      <c r="BP43" s="338"/>
      <c r="BQ43" s="338"/>
      <c r="BR43" s="338"/>
      <c r="BS43" s="338"/>
      <c r="BT43" s="338"/>
      <c r="BU43" s="338"/>
      <c r="BV43" s="338"/>
      <c r="BW43" s="338"/>
      <c r="BX43" s="338"/>
      <c r="BY43" s="338"/>
      <c r="BZ43" s="338"/>
      <c r="CA43" s="338"/>
      <c r="CB43" s="338"/>
      <c r="CC43" s="338"/>
      <c r="CD43" s="338"/>
      <c r="CE43" s="338"/>
      <c r="CF43" s="338"/>
      <c r="CG43" s="338"/>
      <c r="CH43" s="338"/>
      <c r="CI43" s="338"/>
      <c r="CJ43" s="338"/>
      <c r="CK43" s="338"/>
      <c r="CL43" s="338"/>
      <c r="CM43" s="338"/>
      <c r="CN43" s="338"/>
      <c r="CO43" s="338"/>
      <c r="CP43" s="338"/>
      <c r="CQ43" s="339"/>
      <c r="CR43" s="340"/>
      <c r="CS43" s="341"/>
      <c r="CT43" s="338"/>
      <c r="CU43" s="338"/>
      <c r="CV43" s="338"/>
      <c r="CW43" s="338"/>
      <c r="CX43" s="338"/>
      <c r="CY43" s="338"/>
      <c r="CZ43" s="338"/>
      <c r="DA43" s="338"/>
      <c r="DB43" s="338"/>
      <c r="DC43" s="338"/>
      <c r="DD43" s="338"/>
      <c r="DE43" s="338"/>
      <c r="DF43" s="338"/>
      <c r="DG43" s="338"/>
      <c r="DH43" s="338"/>
      <c r="DI43" s="338"/>
      <c r="DJ43" s="338"/>
      <c r="DK43" s="338"/>
      <c r="DL43" s="338"/>
      <c r="DM43" s="338"/>
      <c r="DN43" s="338"/>
      <c r="DO43" s="338"/>
      <c r="DP43" s="338"/>
      <c r="DQ43" s="338"/>
      <c r="DR43" s="338"/>
      <c r="DS43" s="338"/>
      <c r="DT43" s="338"/>
      <c r="DU43" s="339"/>
      <c r="DV43" s="391"/>
      <c r="DW43" s="340"/>
      <c r="EE43" s="12"/>
      <c r="EF43" s="13"/>
      <c r="EG43" s="13"/>
      <c r="EH43" s="32" t="str">
        <f>IFERROR(VLOOKUP(($EF43&amp;"・"&amp;EH$8&amp;"・"&amp;EH$7&amp;"・"&amp;$EG43),'(参考)本年作業予定'!$X$4:$AI$525,8,FALSE),"")</f>
        <v/>
      </c>
      <c r="EI43" s="32" t="str">
        <f>IFERROR(VLOOKUP(($EF43&amp;"・"&amp;EH$8&amp;"・"&amp;EH$7&amp;"・"&amp;$EG43),'(参考)本年作業予定'!$X$4:$AI$525,10,FALSE),"")</f>
        <v/>
      </c>
      <c r="EJ43" s="32" t="str">
        <f>IFERROR(VLOOKUP(($EF43&amp;"・"&amp;EJ$8&amp;"・"&amp;EJ$7&amp;"・"&amp;$EG43),'(参考)本年作業予定'!$X$4:$AI$525,8,FALSE),"")</f>
        <v/>
      </c>
      <c r="EK43" s="32" t="str">
        <f>IFERROR(VLOOKUP(($EF43&amp;"・"&amp;EJ$8&amp;"・"&amp;EJ$7&amp;"・"&amp;$EG43),'(参考)本年作業予定'!$X$4:$AI$525,10,FALSE),"")</f>
        <v/>
      </c>
      <c r="EL43" s="32" t="str">
        <f>IFERROR(VLOOKUP(($EF43&amp;"・"&amp;EL$8&amp;"・"&amp;EL$7&amp;"・"&amp;$EG43),'(参考)本年作業予定'!$X$4:$AI$525,8,FALSE),"")</f>
        <v/>
      </c>
      <c r="EM43" s="32" t="str">
        <f>IFERROR(VLOOKUP(($EF43&amp;"・"&amp;EL$8&amp;"・"&amp;EL$7&amp;"・"&amp;$EG43),'(参考)本年作業予定'!$X$4:$AI$525,10,FALSE),"")</f>
        <v/>
      </c>
      <c r="EN43" s="32" t="str">
        <f>IFERROR(VLOOKUP(($EF43&amp;"・"&amp;EN$8&amp;"・"&amp;EN$7&amp;"・"&amp;$EG43),'(参考)本年作業予定'!$X$4:$AI$525,8,FALSE),"")</f>
        <v/>
      </c>
      <c r="EO43" s="32" t="str">
        <f>IFERROR(VLOOKUP(($EF43&amp;"・"&amp;EN$8&amp;"・"&amp;EN$7&amp;"・"&amp;$EG43),'(参考)本年作業予定'!$X$4:$AI$525,10,FALSE),"")</f>
        <v/>
      </c>
      <c r="EP43" s="32" t="str">
        <f>IFERROR(VLOOKUP(($EF43&amp;"・"&amp;EP$8&amp;"・"&amp;EP$7&amp;"・"&amp;$EG43),'(参考)本年作業予定'!$X$4:$AI$525,8,FALSE),"")</f>
        <v/>
      </c>
      <c r="EQ43" s="32" t="str">
        <f>IFERROR(VLOOKUP(($EF43&amp;"・"&amp;EP$8&amp;"・"&amp;EP$7&amp;"・"&amp;$EG43),'(参考)本年作業予定'!$X$4:$AI$525,10,FALSE),"")</f>
        <v/>
      </c>
      <c r="ER43" s="32" t="str">
        <f>IFERROR(VLOOKUP(($EF43&amp;"・"&amp;ER$8&amp;"・"&amp;ER$7&amp;"・"&amp;$EG43),'(参考)本年作業予定'!$X$4:$AI$525,8,FALSE),"")</f>
        <v/>
      </c>
      <c r="ES43" s="32" t="str">
        <f>IFERROR(VLOOKUP(($EF43&amp;"・"&amp;ER$8&amp;"・"&amp;ER$7&amp;"・"&amp;$EG43),'(参考)本年作業予定'!$X$4:$AI$525,10,FALSE),"")</f>
        <v/>
      </c>
      <c r="ET43" s="32" t="str">
        <f>IFERROR(VLOOKUP(($EF43&amp;"・"&amp;ET$8&amp;"・"&amp;ET$7&amp;"・"&amp;$EG43),'(参考)本年作業予定'!$X$4:$AI$525,8,FALSE),"")</f>
        <v/>
      </c>
      <c r="EU43" s="32" t="str">
        <f>IFERROR(VLOOKUP(($EF43&amp;"・"&amp;ET$8&amp;"・"&amp;ET$7&amp;"・"&amp;$EG43),'(参考)本年作業予定'!$X$4:$AI$525,10,FALSE),"")</f>
        <v/>
      </c>
      <c r="EV43" s="32" t="str">
        <f>IFERROR(VLOOKUP(($EF43&amp;"・"&amp;EV$8&amp;"・"&amp;EV$7&amp;"・"&amp;$EG43),'(参考)本年作業予定'!$X$4:$AI$525,8,FALSE),"")</f>
        <v/>
      </c>
      <c r="EW43" s="32" t="str">
        <f>IFERROR(VLOOKUP(($EF43&amp;"・"&amp;EV$8&amp;"・"&amp;EV$7&amp;"・"&amp;$EG43),'(参考)本年作業予定'!$X$4:$AI$525,10,FALSE),"")</f>
        <v/>
      </c>
      <c r="EX43" s="32" t="str">
        <f>IFERROR(VLOOKUP(($EF43&amp;"・"&amp;EX$8&amp;"・"&amp;EX$7&amp;"・"&amp;$EG43),'(参考)本年作業予定'!$X$4:$AI$525,8,FALSE),"")</f>
        <v/>
      </c>
      <c r="EY43" s="32" t="str">
        <f>IFERROR(VLOOKUP(($EF43&amp;"・"&amp;EX$8&amp;"・"&amp;EX$7&amp;"・"&amp;$EG43),'(参考)本年作業予定'!$X$4:$AI$525,10,FALSE),"")</f>
        <v/>
      </c>
      <c r="EZ43" s="32" t="str">
        <f>IFERROR(VLOOKUP(($EF43&amp;"・"&amp;EZ$8&amp;"・"&amp;EZ$7&amp;"・"&amp;$EG43),'(参考)本年作業予定'!$X$4:$AI$525,8,FALSE),"")</f>
        <v/>
      </c>
      <c r="FA43" s="32" t="str">
        <f>IFERROR(VLOOKUP(($EF43&amp;"・"&amp;EZ$8&amp;"・"&amp;EZ$7&amp;"・"&amp;$EG43),'(参考)本年作業予定'!$X$4:$AI$525,10,FALSE),"")</f>
        <v/>
      </c>
      <c r="FB43" s="32" t="str">
        <f>IFERROR(VLOOKUP(($EF43&amp;"・"&amp;FB$8&amp;"・"&amp;FB$7&amp;"・"&amp;$EG43),'(参考)本年作業予定'!$X$4:$AI$525,8,FALSE),"")</f>
        <v/>
      </c>
      <c r="FC43" s="32" t="str">
        <f>IFERROR(VLOOKUP(($EF43&amp;"・"&amp;FB$8&amp;"・"&amp;FB$7&amp;"・"&amp;$EG43),'(参考)本年作業予定'!$X$4:$AI$525,10,FALSE),"")</f>
        <v/>
      </c>
      <c r="FD43" s="32" t="str">
        <f>IFERROR(VLOOKUP(($EF43&amp;"・"&amp;FD$8&amp;"・"&amp;FD$7&amp;"・"&amp;$EG43),'(参考)本年作業予定'!$X$4:$AI$525,8,FALSE),"")</f>
        <v/>
      </c>
      <c r="FE43" s="32" t="str">
        <f>IFERROR(VLOOKUP(($EF43&amp;"・"&amp;FD$8&amp;"・"&amp;FD$7&amp;"・"&amp;$EG43),'(参考)本年作業予定'!$X$4:$AI$525,10,FALSE),"")</f>
        <v/>
      </c>
      <c r="FG43" s="32" t="str">
        <f>IFERROR(VLOOKUP(($EF43&amp;"・"&amp;FG$8&amp;"・"&amp;FG$7&amp;"・"&amp;$EG43),'(参考)本年作業予定'!$X$4:$AI$198,4,FALSE),"")</f>
        <v/>
      </c>
      <c r="FH43" s="32" t="str">
        <f>IFERROR(VLOOKUP(($EF43&amp;"・"&amp;FH$8&amp;"・"&amp;FH$7&amp;"・"&amp;$EG43),'(参考)本年作業予定'!$X$4:$AI$198,4,FALSE),"")</f>
        <v/>
      </c>
      <c r="FI43" s="32" t="str">
        <f>IFERROR(VLOOKUP(($EF43&amp;"・"&amp;FI$8&amp;"・"&amp;FI$7&amp;"・"&amp;$EG43),'(参考)本年作業予定'!$X$4:$AI$198,4,FALSE),"")</f>
        <v/>
      </c>
      <c r="FJ43" s="32" t="str">
        <f>IFERROR(VLOOKUP(($EF43&amp;"・"&amp;FJ$8&amp;"・"&amp;FJ$7&amp;"・"&amp;$EG43),'(参考)本年作業予定'!$X$4:$AI$198,4,FALSE),"")</f>
        <v/>
      </c>
      <c r="FK43" s="32" t="str">
        <f>IFERROR(VLOOKUP(($EF43&amp;"・"&amp;FK$8&amp;"・"&amp;FK$7&amp;"・"&amp;$EG43),'(参考)本年作業予定'!$X$4:$AI$198,4,FALSE),"")</f>
        <v/>
      </c>
      <c r="FL43" s="32" t="str">
        <f>IFERROR(VLOOKUP(($EF43&amp;"・"&amp;FL$8&amp;"・"&amp;FL$7&amp;"・"&amp;$EG43),'(参考)本年作業予定'!$X$4:$AI$198,4,FALSE),"")</f>
        <v/>
      </c>
      <c r="FN43" s="33" t="str">
        <f t="shared" si="151"/>
        <v/>
      </c>
      <c r="FO43" s="96" t="str">
        <f>IFERROR(VLOOKUP(($EF43&amp;"・"&amp;FN$8&amp;"・"&amp;FN$7&amp;"・"&amp;$EG43),'(参考)本年作業予定'!$X$4:$AI$525,12,FALSE),"")</f>
        <v/>
      </c>
      <c r="FP43" s="33" t="str">
        <f t="shared" si="152"/>
        <v/>
      </c>
      <c r="FQ43" s="96" t="str">
        <f>IFERROR(VLOOKUP(($EF43&amp;"・"&amp;FP$8&amp;"・"&amp;FP$7&amp;"・"&amp;$EG43),'(参考)本年作業予定'!$X$4:$AI$525,12,FALSE),"")</f>
        <v/>
      </c>
      <c r="FR43" s="33" t="str">
        <f t="shared" si="153"/>
        <v/>
      </c>
      <c r="FS43" s="96" t="str">
        <f>IFERROR(VLOOKUP(($EF43&amp;"・"&amp;FR$8&amp;"・"&amp;FR$7&amp;"・"&amp;$EG43),'(参考)本年作業予定'!$X$4:$AI$525,12,FALSE),"")</f>
        <v/>
      </c>
      <c r="FT43" s="33" t="str">
        <f t="shared" si="154"/>
        <v/>
      </c>
      <c r="FU43" s="96" t="str">
        <f>IFERROR(VLOOKUP(($EF43&amp;"・"&amp;FT$8&amp;"・"&amp;FT$7&amp;"・"&amp;$EG43),'(参考)本年作業予定'!$X$4:$AI$525,12,FALSE),"")</f>
        <v/>
      </c>
      <c r="FV43" s="33" t="str">
        <f t="shared" si="155"/>
        <v/>
      </c>
      <c r="FW43" s="96" t="str">
        <f>IFERROR(VLOOKUP(($EF43&amp;"・"&amp;FV$8&amp;"・"&amp;FV$7&amp;"・"&amp;$EG43),'(参考)本年作業予定'!$X$4:$AI$525,12,FALSE),"")</f>
        <v/>
      </c>
      <c r="FX43" s="33" t="str">
        <f t="shared" si="156"/>
        <v/>
      </c>
      <c r="FY43" s="96" t="str">
        <f>IFERROR(VLOOKUP(($EF43&amp;"・"&amp;FX$8&amp;"・"&amp;FX$7&amp;"・"&amp;$EG43),'(参考)本年作業予定'!$X$4:$AI$525,12,FALSE),"")</f>
        <v/>
      </c>
      <c r="FZ43" s="33" t="str">
        <f t="shared" si="157"/>
        <v/>
      </c>
      <c r="GA43" s="96" t="str">
        <f>IFERROR(VLOOKUP(($EF43&amp;"・"&amp;FZ$8&amp;"・"&amp;FZ$7&amp;"・"&amp;$EG43),'(参考)本年作業予定'!$X$4:$AI$525,12,FALSE),"")</f>
        <v/>
      </c>
      <c r="GB43" s="33" t="str">
        <f t="shared" si="158"/>
        <v/>
      </c>
      <c r="GC43" s="96" t="str">
        <f>IFERROR(VLOOKUP(($EF43&amp;"・"&amp;GB$8&amp;"・"&amp;GB$7&amp;"・"&amp;$EG43),'(参考)本年作業予定'!$X$4:$AI$525,12,FALSE),"")</f>
        <v/>
      </c>
      <c r="GD43" s="33" t="str">
        <f t="shared" si="159"/>
        <v/>
      </c>
      <c r="GE43" s="96" t="str">
        <f>IFERROR(VLOOKUP(($EF43&amp;"・"&amp;GD$8&amp;"・"&amp;GD$7&amp;"・"&amp;$EG43),'(参考)本年作業予定'!$X$4:$AI$525,12,FALSE),"")</f>
        <v/>
      </c>
      <c r="GF43" s="33" t="str">
        <f t="shared" si="160"/>
        <v/>
      </c>
      <c r="GG43" s="96" t="str">
        <f>IFERROR(VLOOKUP(($EF43&amp;"・"&amp;GF$8&amp;"・"&amp;GF$7&amp;"・"&amp;$EG43),'(参考)本年作業予定'!$X$4:$AI$525,12,FALSE),"")</f>
        <v/>
      </c>
      <c r="GH43" s="33" t="str">
        <f t="shared" si="161"/>
        <v/>
      </c>
      <c r="GI43" s="96" t="str">
        <f>IFERROR(VLOOKUP(($EF43&amp;"・"&amp;GH$8&amp;"・"&amp;GH$7&amp;"・"&amp;$EG43),'(参考)本年作業予定'!$X$4:$AI$525,12,FALSE),"")</f>
        <v/>
      </c>
      <c r="GJ43" s="33" t="str">
        <f t="shared" si="162"/>
        <v/>
      </c>
      <c r="GK43" s="96" t="str">
        <f>IFERROR(VLOOKUP(($EF43&amp;"・"&amp;GJ$8&amp;"・"&amp;GJ$7&amp;"・"&amp;$EG43),'(参考)本年作業予定'!$X$4:$AI$525,12,FALSE),"")</f>
        <v/>
      </c>
      <c r="GM43" s="72" t="str">
        <f t="shared" si="187"/>
        <v/>
      </c>
      <c r="GN43" s="74">
        <f>IFERROR(VLOOKUP(($EF43&amp;"・"&amp;GM$8&amp;"・"&amp;GM$7&amp;"・"&amp;$EG43),'(参考)本年作業予定'!$X$4:$AI$525,11,FALSE)/100,0)</f>
        <v>0</v>
      </c>
      <c r="GO43" s="72" t="str">
        <f t="shared" si="188"/>
        <v/>
      </c>
      <c r="GP43" s="74">
        <f>IFERROR(VLOOKUP(($EF43&amp;"・"&amp;GO$8&amp;"・"&amp;GO$7&amp;"・"&amp;$EG43),'(参考)本年作業予定'!$X$4:$AI$525,11,FALSE)/100,0)</f>
        <v>0</v>
      </c>
      <c r="GQ43" s="72" t="str">
        <f t="shared" si="189"/>
        <v/>
      </c>
      <c r="GR43" s="74">
        <f>IFERROR(VLOOKUP(($EF43&amp;"・"&amp;GQ$8&amp;"・"&amp;GQ$7&amp;"・"&amp;$EG43),'(参考)本年作業予定'!$X$4:$AI$525,11,FALSE)/100,0)</f>
        <v>0</v>
      </c>
      <c r="GS43" s="72" t="str">
        <f t="shared" si="190"/>
        <v/>
      </c>
      <c r="GT43" s="74">
        <f>IFERROR(VLOOKUP(($EF43&amp;"・"&amp;GS$8&amp;"・"&amp;GS$7&amp;"・"&amp;$EG43),'(参考)本年作業予定'!$X$4:$AI$525,11,FALSE)/100,0)</f>
        <v>0</v>
      </c>
      <c r="GU43" s="72" t="str">
        <f t="shared" si="191"/>
        <v/>
      </c>
      <c r="GV43" s="74">
        <f>IFERROR(VLOOKUP(($EF43&amp;"・"&amp;GU$8&amp;"・"&amp;GU$7&amp;"・"&amp;$EG43),'(参考)本年作業予定'!$X$4:$AI$525,11,FALSE)/100,0)</f>
        <v>0</v>
      </c>
      <c r="GW43" s="72" t="str">
        <f t="shared" si="192"/>
        <v/>
      </c>
      <c r="GX43" s="74">
        <f>IFERROR(VLOOKUP(($EF43&amp;"・"&amp;GW$8&amp;"・"&amp;GW$7&amp;"・"&amp;$EG43),'(参考)本年作業予定'!$X$4:$AI$525,11,FALSE)/100,0)</f>
        <v>0</v>
      </c>
      <c r="GY43" s="72" t="str">
        <f t="shared" si="193"/>
        <v/>
      </c>
      <c r="GZ43" s="74">
        <f>IFERROR(VLOOKUP(($EF43&amp;"・"&amp;GY$8&amp;"・"&amp;GY$7&amp;"・"&amp;$EG43),'(参考)本年作業予定'!$X$4:$AI$525,11,FALSE)/100,0)</f>
        <v>0</v>
      </c>
      <c r="HA43" s="72" t="str">
        <f t="shared" si="194"/>
        <v/>
      </c>
      <c r="HB43" s="74">
        <f>IFERROR(VLOOKUP(($EF43&amp;"・"&amp;HA$8&amp;"・"&amp;HA$7&amp;"・"&amp;$EG43),'(参考)本年作業予定'!$X$4:$AI$525,11,FALSE)/100,0)</f>
        <v>0</v>
      </c>
      <c r="HC43" s="72" t="str">
        <f t="shared" si="195"/>
        <v/>
      </c>
      <c r="HD43" s="74">
        <f>IFERROR(VLOOKUP(($EF43&amp;"・"&amp;HC$8&amp;"・"&amp;HC$7&amp;"・"&amp;$EG43),'(参考)本年作業予定'!$X$4:$AI$525,11,FALSE)/100,0)</f>
        <v>0</v>
      </c>
      <c r="HE43" s="72" t="str">
        <f t="shared" si="196"/>
        <v/>
      </c>
      <c r="HF43" s="74">
        <f>IFERROR(VLOOKUP(($EF43&amp;"・"&amp;HE$8&amp;"・"&amp;HE$7&amp;"・"&amp;$EG43),'(参考)本年作業予定'!$X$4:$AI$525,11,FALSE)/100,0)</f>
        <v>0</v>
      </c>
      <c r="HG43" s="72" t="str">
        <f t="shared" si="197"/>
        <v/>
      </c>
      <c r="HH43" s="74">
        <f>IFERROR(VLOOKUP(($EF43&amp;"・"&amp;HG$8&amp;"・"&amp;HG$7&amp;"・"&amp;$EG43),'(参考)本年作業予定'!$X$4:$AI$525,11,FALSE)/100,0)</f>
        <v>0</v>
      </c>
      <c r="HI43" s="72" t="str">
        <f t="shared" si="198"/>
        <v/>
      </c>
      <c r="HJ43" s="74">
        <f>IFERROR(VLOOKUP(($EF43&amp;"・"&amp;HI$8&amp;"・"&amp;HI$7&amp;"・"&amp;$EG43),'(参考)本年作業予定'!$X$4:$AI$525,11,FALSE)/100,0)</f>
        <v>0</v>
      </c>
    </row>
    <row r="44" spans="1:218" ht="27.75" customHeight="1" x14ac:dyDescent="0.15">
      <c r="A44" s="544"/>
      <c r="B44" s="487"/>
      <c r="C44" s="325">
        <f>IF(②元データ!$C$23="","",②元データ!$C$23)</f>
        <v>20</v>
      </c>
      <c r="D44" s="342" t="str">
        <f t="shared" ref="D44:AI44" si="202">IF(D$5=$FG44,$FG$9,IF(D$5=$FH44,$FH$9,IF(D$5=$FI44,$FI$9,IF(D$5=$FJ44,$FJ$9,IF(D$5=$FK44,$FK$9,IF(D$5=$FL44,$FL$9,IF(D$5=$FN44,$FO44,IF(D$5=$FP44,$FQ44,IF(D$5=$FR44,$FS44,IF(D$5=$FT44,$FU44,IF(D$5=$FV44,$FW44,IF(D$5=$FX44,$FY44,IF(D$5=$FZ44,$GA44,IF(D$5=$GB44,$GC44,IF(D$5=$GD44,$GE44,IF(D$5=$GF44,$GG44,IF(D$5=$GH44,$GI44,IF(D$5=$GJ44,$GK44,""))))))))))))))))))</f>
        <v/>
      </c>
      <c r="E44" s="343" t="str">
        <f t="shared" si="202"/>
        <v/>
      </c>
      <c r="F44" s="343" t="str">
        <f t="shared" si="202"/>
        <v/>
      </c>
      <c r="G44" s="343" t="str">
        <f t="shared" si="202"/>
        <v/>
      </c>
      <c r="H44" s="343" t="str">
        <f t="shared" si="202"/>
        <v/>
      </c>
      <c r="I44" s="343" t="str">
        <f t="shared" si="202"/>
        <v/>
      </c>
      <c r="J44" s="343" t="str">
        <f t="shared" si="202"/>
        <v/>
      </c>
      <c r="K44" s="343" t="str">
        <f t="shared" si="202"/>
        <v/>
      </c>
      <c r="L44" s="343" t="str">
        <f t="shared" si="202"/>
        <v/>
      </c>
      <c r="M44" s="343" t="str">
        <f t="shared" si="202"/>
        <v/>
      </c>
      <c r="N44" s="343" t="str">
        <f t="shared" si="202"/>
        <v/>
      </c>
      <c r="O44" s="343" t="str">
        <f t="shared" si="202"/>
        <v/>
      </c>
      <c r="P44" s="343" t="str">
        <f t="shared" si="202"/>
        <v/>
      </c>
      <c r="Q44" s="343" t="str">
        <f t="shared" si="202"/>
        <v/>
      </c>
      <c r="R44" s="343" t="str">
        <f t="shared" si="202"/>
        <v/>
      </c>
      <c r="S44" s="343" t="str">
        <f t="shared" si="202"/>
        <v/>
      </c>
      <c r="T44" s="343" t="str">
        <f t="shared" si="202"/>
        <v/>
      </c>
      <c r="U44" s="343" t="str">
        <f t="shared" si="202"/>
        <v/>
      </c>
      <c r="V44" s="343" t="str">
        <f t="shared" si="202"/>
        <v/>
      </c>
      <c r="W44" s="343" t="str">
        <f t="shared" si="202"/>
        <v/>
      </c>
      <c r="X44" s="343" t="str">
        <f t="shared" si="202"/>
        <v/>
      </c>
      <c r="Y44" s="343" t="str">
        <f t="shared" si="202"/>
        <v/>
      </c>
      <c r="Z44" s="343" t="str">
        <f t="shared" si="202"/>
        <v/>
      </c>
      <c r="AA44" s="343" t="str">
        <f t="shared" si="202"/>
        <v/>
      </c>
      <c r="AB44" s="343" t="str">
        <f t="shared" si="202"/>
        <v/>
      </c>
      <c r="AC44" s="343" t="str">
        <f t="shared" si="202"/>
        <v/>
      </c>
      <c r="AD44" s="343" t="str">
        <f t="shared" si="202"/>
        <v/>
      </c>
      <c r="AE44" s="343" t="str">
        <f t="shared" si="202"/>
        <v>●</v>
      </c>
      <c r="AF44" s="343" t="str">
        <f t="shared" si="202"/>
        <v/>
      </c>
      <c r="AG44" s="343" t="str">
        <f t="shared" si="202"/>
        <v/>
      </c>
      <c r="AH44" s="343" t="str">
        <f t="shared" si="202"/>
        <v/>
      </c>
      <c r="AI44" s="342">
        <f t="shared" si="202"/>
        <v>16</v>
      </c>
      <c r="AJ44" s="343" t="str">
        <f t="shared" ref="AJ44:BQ44" si="203">IF(AJ$5=$FG44,$FG$9,IF(AJ$5=$FH44,$FH$9,IF(AJ$5=$FI44,$FI$9,IF(AJ$5=$FJ44,$FJ$9,IF(AJ$5=$FK44,$FK$9,IF(AJ$5=$FL44,$FL$9,IF(AJ$5=$FN44,$FO44,IF(AJ$5=$FP44,$FQ44,IF(AJ$5=$FR44,$FS44,IF(AJ$5=$FT44,$FU44,IF(AJ$5=$FV44,$FW44,IF(AJ$5=$FX44,$FY44,IF(AJ$5=$FZ44,$GA44,IF(AJ$5=$GB44,$GC44,IF(AJ$5=$GD44,$GE44,IF(AJ$5=$GF44,$GG44,IF(AJ$5=$GH44,$GI44,IF(AJ$5=$GJ44,$GK44,""))))))))))))))))))</f>
        <v/>
      </c>
      <c r="AK44" s="343" t="str">
        <f t="shared" si="203"/>
        <v/>
      </c>
      <c r="AL44" s="343" t="str">
        <f t="shared" si="203"/>
        <v/>
      </c>
      <c r="AM44" s="343" t="str">
        <f t="shared" si="203"/>
        <v/>
      </c>
      <c r="AN44" s="343" t="str">
        <f t="shared" si="203"/>
        <v/>
      </c>
      <c r="AO44" s="343" t="str">
        <f t="shared" si="203"/>
        <v/>
      </c>
      <c r="AP44" s="343" t="str">
        <f t="shared" si="203"/>
        <v/>
      </c>
      <c r="AQ44" s="343" t="str">
        <f t="shared" si="203"/>
        <v/>
      </c>
      <c r="AR44" s="343" t="str">
        <f t="shared" si="203"/>
        <v/>
      </c>
      <c r="AS44" s="343" t="str">
        <f t="shared" si="203"/>
        <v/>
      </c>
      <c r="AT44" s="343" t="str">
        <f t="shared" si="203"/>
        <v/>
      </c>
      <c r="AU44" s="343" t="str">
        <f t="shared" si="203"/>
        <v/>
      </c>
      <c r="AV44" s="343" t="str">
        <f t="shared" si="203"/>
        <v/>
      </c>
      <c r="AW44" s="343" t="str">
        <f t="shared" si="203"/>
        <v/>
      </c>
      <c r="AX44" s="343" t="str">
        <f t="shared" si="203"/>
        <v/>
      </c>
      <c r="AY44" s="343" t="str">
        <f t="shared" si="203"/>
        <v/>
      </c>
      <c r="AZ44" s="343" t="str">
        <f t="shared" si="203"/>
        <v/>
      </c>
      <c r="BA44" s="343" t="str">
        <f t="shared" si="203"/>
        <v/>
      </c>
      <c r="BB44" s="343" t="str">
        <f t="shared" si="203"/>
        <v/>
      </c>
      <c r="BC44" s="343" t="str">
        <f t="shared" si="203"/>
        <v/>
      </c>
      <c r="BD44" s="343" t="str">
        <f t="shared" si="203"/>
        <v/>
      </c>
      <c r="BE44" s="343" t="str">
        <f t="shared" si="203"/>
        <v/>
      </c>
      <c r="BF44" s="343" t="str">
        <f t="shared" si="203"/>
        <v/>
      </c>
      <c r="BG44" s="343" t="str">
        <f t="shared" si="203"/>
        <v/>
      </c>
      <c r="BH44" s="343" t="str">
        <f t="shared" si="203"/>
        <v/>
      </c>
      <c r="BI44" s="343" t="str">
        <f t="shared" si="203"/>
        <v/>
      </c>
      <c r="BJ44" s="343" t="str">
        <f t="shared" si="203"/>
        <v/>
      </c>
      <c r="BK44" s="343">
        <f t="shared" si="203"/>
        <v>11</v>
      </c>
      <c r="BL44" s="343" t="str">
        <f t="shared" si="203"/>
        <v/>
      </c>
      <c r="BM44" s="344">
        <f t="shared" si="203"/>
        <v>8</v>
      </c>
      <c r="BN44" s="342">
        <f t="shared" si="203"/>
        <v>8</v>
      </c>
      <c r="BO44" s="343" t="str">
        <f t="shared" si="203"/>
        <v/>
      </c>
      <c r="BP44" s="343" t="str">
        <f t="shared" si="203"/>
        <v/>
      </c>
      <c r="BQ44" s="343" t="str">
        <f t="shared" si="203"/>
        <v/>
      </c>
      <c r="BR44" s="343" t="str">
        <f t="shared" ref="BR44:DW44" si="204">IF(BR$5=$FG44,$FG$9,IF(BR$5=$FH44,$FH$9,IF(BR$5=$FI44,$FI$9,IF(BR$5=$FJ44,$FJ$9,IF(BR$5=$FK44,$FK$9,IF(BR$5=$FL44,$FL$9,IF(BR$5=$FN44,$FO44,IF(BR$5=$FP44,$FQ44,IF(BR$5=$FR44,$FS44,IF(BR$5=$FT44,$FU44,IF(BR$5=$FV44,$FW44,IF(BR$5=$FX44,$FY44,IF(BR$5=$FZ44,$GA44,IF(BR$5=$GB44,$GC44,IF(BR$5=$GD44,$GE44,IF(BR$5=$GF44,$GG44,IF(BR$5=$GH44,$GI44,IF(BR$5=$GJ44,$GK44,""))))))))))))))))))</f>
        <v/>
      </c>
      <c r="BS44" s="343" t="str">
        <f t="shared" si="204"/>
        <v/>
      </c>
      <c r="BT44" s="343" t="str">
        <f t="shared" si="204"/>
        <v/>
      </c>
      <c r="BU44" s="343">
        <f t="shared" si="204"/>
        <v>2</v>
      </c>
      <c r="BV44" s="343" t="str">
        <f t="shared" si="204"/>
        <v/>
      </c>
      <c r="BW44" s="343" t="str">
        <f t="shared" si="204"/>
        <v/>
      </c>
      <c r="BX44" s="343" t="str">
        <f t="shared" si="204"/>
        <v/>
      </c>
      <c r="BY44" s="343" t="str">
        <f t="shared" si="204"/>
        <v/>
      </c>
      <c r="BZ44" s="343" t="str">
        <f t="shared" si="204"/>
        <v/>
      </c>
      <c r="CA44" s="343" t="str">
        <f t="shared" si="204"/>
        <v/>
      </c>
      <c r="CB44" s="343">
        <f t="shared" si="204"/>
        <v>2</v>
      </c>
      <c r="CC44" s="343" t="str">
        <f t="shared" si="204"/>
        <v/>
      </c>
      <c r="CD44" s="343" t="str">
        <f t="shared" si="204"/>
        <v/>
      </c>
      <c r="CE44" s="343" t="str">
        <f t="shared" si="204"/>
        <v/>
      </c>
      <c r="CF44" s="343" t="str">
        <f t="shared" si="204"/>
        <v/>
      </c>
      <c r="CG44" s="343" t="str">
        <f t="shared" si="204"/>
        <v/>
      </c>
      <c r="CH44" s="343" t="str">
        <f t="shared" si="204"/>
        <v/>
      </c>
      <c r="CI44" s="343" t="str">
        <f t="shared" si="204"/>
        <v/>
      </c>
      <c r="CJ44" s="343" t="str">
        <f t="shared" si="204"/>
        <v/>
      </c>
      <c r="CK44" s="343" t="str">
        <f t="shared" si="204"/>
        <v/>
      </c>
      <c r="CL44" s="343" t="str">
        <f t="shared" si="204"/>
        <v/>
      </c>
      <c r="CM44" s="343">
        <f t="shared" si="204"/>
        <v>4</v>
      </c>
      <c r="CN44" s="343">
        <f t="shared" si="204"/>
        <v>4</v>
      </c>
      <c r="CO44" s="343" t="str">
        <f t="shared" si="204"/>
        <v/>
      </c>
      <c r="CP44" s="343" t="str">
        <f t="shared" si="204"/>
        <v/>
      </c>
      <c r="CQ44" s="345" t="str">
        <f t="shared" si="204"/>
        <v/>
      </c>
      <c r="CR44" s="346" t="str">
        <f t="shared" si="204"/>
        <v/>
      </c>
      <c r="CS44" s="347" t="str">
        <f t="shared" si="204"/>
        <v/>
      </c>
      <c r="CT44" s="343" t="str">
        <f t="shared" si="204"/>
        <v/>
      </c>
      <c r="CU44" s="343" t="str">
        <f t="shared" si="204"/>
        <v/>
      </c>
      <c r="CV44" s="343" t="str">
        <f t="shared" si="204"/>
        <v/>
      </c>
      <c r="CW44" s="343" t="str">
        <f t="shared" si="204"/>
        <v/>
      </c>
      <c r="CX44" s="343" t="str">
        <f t="shared" si="204"/>
        <v/>
      </c>
      <c r="CY44" s="343" t="str">
        <f t="shared" si="204"/>
        <v/>
      </c>
      <c r="CZ44" s="343" t="str">
        <f t="shared" si="204"/>
        <v/>
      </c>
      <c r="DA44" s="343">
        <f t="shared" si="204"/>
        <v>4</v>
      </c>
      <c r="DB44" s="343" t="str">
        <f t="shared" si="204"/>
        <v/>
      </c>
      <c r="DC44" s="343" t="str">
        <f t="shared" si="204"/>
        <v/>
      </c>
      <c r="DD44" s="343" t="str">
        <f t="shared" si="204"/>
        <v/>
      </c>
      <c r="DE44" s="343" t="str">
        <f t="shared" si="204"/>
        <v/>
      </c>
      <c r="DF44" s="343" t="str">
        <f t="shared" si="204"/>
        <v/>
      </c>
      <c r="DG44" s="343" t="str">
        <f t="shared" si="204"/>
        <v/>
      </c>
      <c r="DH44" s="343" t="str">
        <f t="shared" si="204"/>
        <v/>
      </c>
      <c r="DI44" s="343" t="str">
        <f t="shared" si="204"/>
        <v/>
      </c>
      <c r="DJ44" s="343" t="str">
        <f t="shared" si="204"/>
        <v/>
      </c>
      <c r="DK44" s="343" t="str">
        <f t="shared" si="204"/>
        <v/>
      </c>
      <c r="DL44" s="343" t="str">
        <f t="shared" si="204"/>
        <v/>
      </c>
      <c r="DM44" s="343" t="str">
        <f t="shared" si="204"/>
        <v/>
      </c>
      <c r="DN44" s="343" t="str">
        <f t="shared" si="204"/>
        <v/>
      </c>
      <c r="DO44" s="343" t="str">
        <f t="shared" si="204"/>
        <v/>
      </c>
      <c r="DP44" s="343" t="str">
        <f t="shared" si="204"/>
        <v/>
      </c>
      <c r="DQ44" s="343" t="str">
        <f t="shared" si="204"/>
        <v/>
      </c>
      <c r="DR44" s="343" t="str">
        <f t="shared" si="204"/>
        <v/>
      </c>
      <c r="DS44" s="343" t="str">
        <f t="shared" si="204"/>
        <v/>
      </c>
      <c r="DT44" s="343" t="str">
        <f t="shared" si="204"/>
        <v/>
      </c>
      <c r="DU44" s="345" t="str">
        <f t="shared" si="204"/>
        <v/>
      </c>
      <c r="DV44" s="392" t="str">
        <f t="shared" si="204"/>
        <v/>
      </c>
      <c r="DW44" s="346" t="str">
        <f t="shared" si="204"/>
        <v/>
      </c>
      <c r="EE44" s="12">
        <v>9</v>
      </c>
      <c r="EF44" s="13" t="str">
        <f>IF(②元データ!$B$23="","",②元データ!$B$23)</f>
        <v>ブロッコリー・はつみらい</v>
      </c>
      <c r="EG44" s="13" t="str">
        <f>②元データ!$G$7</f>
        <v>露地野菜Ａ</v>
      </c>
      <c r="EH44" s="32">
        <f>IFERROR(VLOOKUP(($EF44&amp;"・"&amp;EH$8&amp;"・"&amp;EH$7&amp;"・"&amp;$EG44),'(参考)本年作業予定'!$X$4:$AI$525,8,FALSE),"")</f>
        <v>45536</v>
      </c>
      <c r="EI44" s="32">
        <f>IFERROR(VLOOKUP(($EF44&amp;"・"&amp;EH$8&amp;"・"&amp;EH$7&amp;"・"&amp;$EG44),'(参考)本年作業予定'!$X$4:$AI$525,10,FALSE),"")</f>
        <v>45537</v>
      </c>
      <c r="EJ44" s="32">
        <f>IFERROR(VLOOKUP(($EF44&amp;"・"&amp;EJ$8&amp;"・"&amp;EJ$7&amp;"・"&amp;$EG44),'(参考)本年作業予定'!$X$4:$AI$525,8,FALSE),"")</f>
        <v>45564</v>
      </c>
      <c r="EK44" s="32">
        <f>IFERROR(VLOOKUP(($EF44&amp;"・"&amp;EJ$8&amp;"・"&amp;EJ$7&amp;"・"&amp;$EG44),'(参考)本年作業予定'!$X$4:$AI$525,10,FALSE),"")</f>
        <v>45565</v>
      </c>
      <c r="EL44" s="32">
        <f>IFERROR(VLOOKUP(($EF44&amp;"・"&amp;EL$8&amp;"・"&amp;EL$7&amp;"・"&amp;$EG44),'(参考)本年作業予定'!$X$4:$AI$525,8,FALSE),"")</f>
        <v>45566</v>
      </c>
      <c r="EM44" s="32">
        <f>IFERROR(VLOOKUP(($EF44&amp;"・"&amp;EL$8&amp;"・"&amp;EL$7&amp;"・"&amp;$EG44),'(参考)本年作業予定'!$X$4:$AI$525,10,FALSE),"")</f>
        <v>45566</v>
      </c>
      <c r="EN44" s="32">
        <f>IFERROR(VLOOKUP(($EF44&amp;"・"&amp;EN$8&amp;"・"&amp;EN$7&amp;"・"&amp;$EG44),'(参考)本年作業予定'!$X$4:$AI$525,8,FALSE),"")</f>
        <v>45573</v>
      </c>
      <c r="EO44" s="32">
        <f>IFERROR(VLOOKUP(($EF44&amp;"・"&amp;EN$8&amp;"・"&amp;EN$7&amp;"・"&amp;$EG44),'(参考)本年作業予定'!$X$4:$AI$525,10,FALSE),"")</f>
        <v>45573</v>
      </c>
      <c r="EP44" s="32">
        <f>IFERROR(VLOOKUP(($EF44&amp;"・"&amp;EP$8&amp;"・"&amp;EP$7&amp;"・"&amp;$EG44),'(参考)本年作業予定'!$X$4:$AI$525,8,FALSE),"")</f>
        <v>45580</v>
      </c>
      <c r="EQ44" s="32">
        <f>IFERROR(VLOOKUP(($EF44&amp;"・"&amp;EP$8&amp;"・"&amp;EP$7&amp;"・"&amp;$EG44),'(参考)本年作業予定'!$X$4:$AI$525,10,FALSE),"")</f>
        <v>45580</v>
      </c>
      <c r="ER44" s="32">
        <f>IFERROR(VLOOKUP(($EF44&amp;"・"&amp;ER$8&amp;"・"&amp;ER$7&amp;"・"&amp;$EG44),'(参考)本年作業予定'!$X$4:$AI$525,8,FALSE),"")</f>
        <v>45592</v>
      </c>
      <c r="ES44" s="32">
        <f>IFERROR(VLOOKUP(($EF44&amp;"・"&amp;ER$8&amp;"・"&amp;ER$7&amp;"・"&amp;$EG44),'(参考)本年作業予定'!$X$4:$AI$525,10,FALSE),"")</f>
        <v>45592</v>
      </c>
      <c r="ET44" s="32" t="str">
        <f>IFERROR(VLOOKUP(($EF44&amp;"・"&amp;ET$8&amp;"・"&amp;ET$7&amp;"・"&amp;$EG44),'(参考)本年作業予定'!$X$4:$AI$525,8,FALSE),"")</f>
        <v/>
      </c>
      <c r="EU44" s="32" t="str">
        <f>IFERROR(VLOOKUP(($EF44&amp;"・"&amp;ET$8&amp;"・"&amp;ET$7&amp;"・"&amp;$EG44),'(参考)本年作業予定'!$X$4:$AI$525,10,FALSE),"")</f>
        <v/>
      </c>
      <c r="EV44" s="32">
        <f>IFERROR(VLOOKUP(($EF44&amp;"・"&amp;EV$8&amp;"・"&amp;EV$7&amp;"・"&amp;$EG44),'(参考)本年作業予定'!$X$4:$AI$525,8,FALSE),"")</f>
        <v>45591</v>
      </c>
      <c r="EW44" s="32">
        <f>IFERROR(VLOOKUP(($EF44&amp;"・"&amp;EV$8&amp;"・"&amp;EV$7&amp;"・"&amp;$EG44),'(参考)本年作業予定'!$X$4:$AI$525,10,FALSE),"")</f>
        <v>45591</v>
      </c>
      <c r="EX44" s="32">
        <f>IFERROR(VLOOKUP(($EF44&amp;"・"&amp;EX$8&amp;"・"&amp;EX$7&amp;"・"&amp;$EG44),'(参考)本年作業予定'!$X$4:$AI$525,8,FALSE),"")</f>
        <v>45605</v>
      </c>
      <c r="EY44" s="32">
        <f>IFERROR(VLOOKUP(($EF44&amp;"・"&amp;EX$8&amp;"・"&amp;EX$7&amp;"・"&amp;$EG44),'(参考)本年作業予定'!$X$4:$AI$525,10,FALSE),"")</f>
        <v>45605</v>
      </c>
      <c r="EZ44" s="32">
        <f>IFERROR(VLOOKUP(($EF44&amp;"・"&amp;EZ$8&amp;"・"&amp;EZ$7&amp;"・"&amp;$EG44),'(参考)本年作業予定'!$X$4:$AI$525,8,FALSE),"")</f>
        <v>45628</v>
      </c>
      <c r="FA44" s="32">
        <f>IFERROR(VLOOKUP(($EF44&amp;"・"&amp;EZ$8&amp;"・"&amp;EZ$7&amp;"・"&amp;$EG44),'(参考)本年作業予定'!$X$4:$AI$525,10,FALSE),"")</f>
        <v>45628</v>
      </c>
      <c r="FB44" s="32">
        <f>IFERROR(VLOOKUP(($EF44&amp;"・"&amp;FB$8&amp;"・"&amp;FB$7&amp;"・"&amp;$EG44),'(参考)本年作業予定'!$X$4:$AI$525,8,FALSE),"")</f>
        <v>45306</v>
      </c>
      <c r="FC44" s="32">
        <f>IFERROR(VLOOKUP(($EF44&amp;"・"&amp;FB$8&amp;"・"&amp;FB$7&amp;"・"&amp;$EG44),'(参考)本年作業予定'!$X$4:$AI$525,10,FALSE),"")</f>
        <v>45311</v>
      </c>
      <c r="FD44" s="32" t="str">
        <f>IFERROR(VLOOKUP(($EF44&amp;"・"&amp;FD$8&amp;"・"&amp;FD$7&amp;"・"&amp;$EG44),'(参考)本年作業予定'!$X$4:$AI$525,8,FALSE),"")</f>
        <v/>
      </c>
      <c r="FE44" s="32" t="str">
        <f>IFERROR(VLOOKUP(($EF44&amp;"・"&amp;FD$8&amp;"・"&amp;FD$7&amp;"・"&amp;$EG44),'(参考)本年作業予定'!$X$4:$AI$525,10,FALSE),"")</f>
        <v/>
      </c>
      <c r="FG44" s="32">
        <f>IFERROR(VLOOKUP(($EF44&amp;"・"&amp;FG$8&amp;"・"&amp;FG$7&amp;"・"&amp;$EG44),'(参考)本年作業予定'!$X$4:$AI$198,4,FALSE),"")</f>
        <v>45532</v>
      </c>
      <c r="FH44" s="32" t="str">
        <f>IFERROR(VLOOKUP(($EF44&amp;"・"&amp;FH$8&amp;"・"&amp;FH$7&amp;"・"&amp;$EG44),'(参考)本年作業予定'!$X$4:$AI$198,4,FALSE),"")</f>
        <v/>
      </c>
      <c r="FI44" s="32" t="str">
        <f>IFERROR(VLOOKUP(($EF44&amp;"・"&amp;FI$8&amp;"・"&amp;FI$7&amp;"・"&amp;$EG44),'(参考)本年作業予定'!$X$4:$AI$198,4,FALSE),"")</f>
        <v/>
      </c>
      <c r="FJ44" s="32" t="str">
        <f>IFERROR(VLOOKUP(($EF44&amp;"・"&amp;FJ$8&amp;"・"&amp;FJ$7&amp;"・"&amp;$EG44),'(参考)本年作業予定'!$X$4:$AI$198,4,FALSE),"")</f>
        <v/>
      </c>
      <c r="FK44" s="32" t="str">
        <f>IFERROR(VLOOKUP(($EF44&amp;"・"&amp;FK$8&amp;"・"&amp;FK$7&amp;"・"&amp;$EG44),'(参考)本年作業予定'!$X$4:$AI$198,4,FALSE),"")</f>
        <v/>
      </c>
      <c r="FL44" s="32" t="str">
        <f>IFERROR(VLOOKUP(($EF44&amp;"・"&amp;FL$8&amp;"・"&amp;FL$7&amp;"・"&amp;$EG44),'(参考)本年作業予定'!$X$4:$AI$198,4,FALSE),"")</f>
        <v/>
      </c>
      <c r="FN44" s="33">
        <f t="shared" si="151"/>
        <v>45536</v>
      </c>
      <c r="FO44" s="96">
        <f>IFERROR(VLOOKUP(($EF44&amp;"・"&amp;FN$8&amp;"・"&amp;FN$7&amp;"・"&amp;$EG44),'(参考)本年作業予定'!$X$4:$AI$525,12,FALSE),"")</f>
        <v>16</v>
      </c>
      <c r="FP44" s="33">
        <f t="shared" si="152"/>
        <v>45564</v>
      </c>
      <c r="FQ44" s="96">
        <f>IFERROR(VLOOKUP(($EF44&amp;"・"&amp;FP$8&amp;"・"&amp;FP$7&amp;"・"&amp;$EG44),'(参考)本年作業予定'!$X$4:$AI$525,12,FALSE),"")</f>
        <v>11</v>
      </c>
      <c r="FR44" s="33">
        <f t="shared" si="153"/>
        <v>45566</v>
      </c>
      <c r="FS44" s="96">
        <f>IFERROR(VLOOKUP(($EF44&amp;"・"&amp;FR$8&amp;"・"&amp;FR$7&amp;"・"&amp;$EG44),'(参考)本年作業予定'!$X$4:$AI$525,12,FALSE),"")</f>
        <v>8</v>
      </c>
      <c r="FT44" s="33">
        <f t="shared" si="154"/>
        <v>45573</v>
      </c>
      <c r="FU44" s="96">
        <f>IFERROR(VLOOKUP(($EF44&amp;"・"&amp;FT$8&amp;"・"&amp;FT$7&amp;"・"&amp;$EG44),'(参考)本年作業予定'!$X$4:$AI$525,12,FALSE),"")</f>
        <v>2</v>
      </c>
      <c r="FV44" s="33">
        <f t="shared" si="155"/>
        <v>45580</v>
      </c>
      <c r="FW44" s="96">
        <f>IFERROR(VLOOKUP(($EF44&amp;"・"&amp;FV$8&amp;"・"&amp;FV$7&amp;"・"&amp;$EG44),'(参考)本年作業予定'!$X$4:$AI$525,12,FALSE),"")</f>
        <v>2</v>
      </c>
      <c r="FX44" s="33">
        <f t="shared" si="156"/>
        <v>45592</v>
      </c>
      <c r="FY44" s="96">
        <f>IFERROR(VLOOKUP(($EF44&amp;"・"&amp;FX$8&amp;"・"&amp;FX$7&amp;"・"&amp;$EG44),'(参考)本年作業予定'!$X$4:$AI$525,12,FALSE),"")</f>
        <v>4</v>
      </c>
      <c r="FZ44" s="33" t="str">
        <f t="shared" si="157"/>
        <v/>
      </c>
      <c r="GA44" s="96">
        <f>IFERROR(VLOOKUP(($EF44&amp;"・"&amp;FZ$8&amp;"・"&amp;FZ$7&amp;"・"&amp;$EG44),'(参考)本年作業予定'!$X$4:$AI$525,12,FALSE),"")</f>
        <v>0</v>
      </c>
      <c r="GB44" s="33">
        <f t="shared" si="158"/>
        <v>45591</v>
      </c>
      <c r="GC44" s="96">
        <f>IFERROR(VLOOKUP(($EF44&amp;"・"&amp;GB$8&amp;"・"&amp;GB$7&amp;"・"&amp;$EG44),'(参考)本年作業予定'!$X$4:$AI$525,12,FALSE),"")</f>
        <v>4</v>
      </c>
      <c r="GD44" s="33">
        <f t="shared" si="159"/>
        <v>45605</v>
      </c>
      <c r="GE44" s="96">
        <f>IFERROR(VLOOKUP(($EF44&amp;"・"&amp;GD$8&amp;"・"&amp;GD$7&amp;"・"&amp;$EG44),'(参考)本年作業予定'!$X$4:$AI$525,12,FALSE),"")</f>
        <v>4</v>
      </c>
      <c r="GF44" s="33">
        <f t="shared" si="160"/>
        <v>45628</v>
      </c>
      <c r="GG44" s="96">
        <f>IFERROR(VLOOKUP(($EF44&amp;"・"&amp;GF$8&amp;"・"&amp;GF$7&amp;"・"&amp;$EG44),'(参考)本年作業予定'!$X$4:$AI$525,12,FALSE),"")</f>
        <v>4</v>
      </c>
      <c r="GH44" s="33">
        <f t="shared" si="161"/>
        <v>45306</v>
      </c>
      <c r="GI44" s="96">
        <f>IFERROR(VLOOKUP(($EF44&amp;"・"&amp;GH$8&amp;"・"&amp;GH$7&amp;"・"&amp;$EG44),'(参考)本年作業予定'!$X$4:$AI$525,12,FALSE),"")</f>
        <v>16</v>
      </c>
      <c r="GJ44" s="33" t="str">
        <f t="shared" si="162"/>
        <v/>
      </c>
      <c r="GK44" s="96">
        <f>IFERROR(VLOOKUP(($EF44&amp;"・"&amp;GJ$8&amp;"・"&amp;GJ$7&amp;"・"&amp;$EG44),'(参考)本年作業予定'!$X$4:$AI$525,12,FALSE),"")</f>
        <v>0</v>
      </c>
      <c r="GM44" s="72">
        <f t="shared" si="187"/>
        <v>2</v>
      </c>
      <c r="GN44" s="74">
        <f>IFERROR(VLOOKUP(($EF44&amp;"・"&amp;GM$8&amp;"・"&amp;GM$7&amp;"・"&amp;$EG44),'(参考)本年作業予定'!$X$4:$AI$525,11,FALSE)/100,0)</f>
        <v>20</v>
      </c>
      <c r="GO44" s="72">
        <f t="shared" si="188"/>
        <v>2</v>
      </c>
      <c r="GP44" s="74">
        <f>IFERROR(VLOOKUP(($EF44&amp;"・"&amp;GO$8&amp;"・"&amp;GO$7&amp;"・"&amp;$EG44),'(参考)本年作業予定'!$X$4:$AI$525,11,FALSE)/100,0)</f>
        <v>20</v>
      </c>
      <c r="GQ44" s="72">
        <f t="shared" si="189"/>
        <v>1</v>
      </c>
      <c r="GR44" s="74">
        <f>IFERROR(VLOOKUP(($EF44&amp;"・"&amp;GQ$8&amp;"・"&amp;GQ$7&amp;"・"&amp;$EG44),'(参考)本年作業予定'!$X$4:$AI$525,11,FALSE)/100,0)</f>
        <v>20</v>
      </c>
      <c r="GS44" s="72">
        <f t="shared" si="190"/>
        <v>1</v>
      </c>
      <c r="GT44" s="74">
        <f>IFERROR(VLOOKUP(($EF44&amp;"・"&amp;GS$8&amp;"・"&amp;GS$7&amp;"・"&amp;$EG44),'(参考)本年作業予定'!$X$4:$AI$525,11,FALSE)/100,0)</f>
        <v>20</v>
      </c>
      <c r="GU44" s="72">
        <f t="shared" si="191"/>
        <v>1</v>
      </c>
      <c r="GV44" s="74">
        <f>IFERROR(VLOOKUP(($EF44&amp;"・"&amp;GU$8&amp;"・"&amp;GU$7&amp;"・"&amp;$EG44),'(参考)本年作業予定'!$X$4:$AI$525,11,FALSE)/100,0)</f>
        <v>20</v>
      </c>
      <c r="GW44" s="72">
        <f t="shared" si="192"/>
        <v>1</v>
      </c>
      <c r="GX44" s="74">
        <f>IFERROR(VLOOKUP(($EF44&amp;"・"&amp;GW$8&amp;"・"&amp;GW$7&amp;"・"&amp;$EG44),'(参考)本年作業予定'!$X$4:$AI$525,11,FALSE)/100,0)</f>
        <v>20</v>
      </c>
      <c r="GY44" s="72" t="str">
        <f t="shared" si="193"/>
        <v/>
      </c>
      <c r="GZ44" s="74">
        <f>IFERROR(VLOOKUP(($EF44&amp;"・"&amp;GY$8&amp;"・"&amp;GY$7&amp;"・"&amp;$EG44),'(参考)本年作業予定'!$X$4:$AI$525,11,FALSE)/100,0)</f>
        <v>20</v>
      </c>
      <c r="HA44" s="72">
        <f t="shared" si="194"/>
        <v>1</v>
      </c>
      <c r="HB44" s="74">
        <f>IFERROR(VLOOKUP(($EF44&amp;"・"&amp;HA$8&amp;"・"&amp;HA$7&amp;"・"&amp;$EG44),'(参考)本年作業予定'!$X$4:$AI$525,11,FALSE)/100,0)</f>
        <v>20</v>
      </c>
      <c r="HC44" s="72">
        <f t="shared" si="195"/>
        <v>1</v>
      </c>
      <c r="HD44" s="74">
        <f>IFERROR(VLOOKUP(($EF44&amp;"・"&amp;HC$8&amp;"・"&amp;HC$7&amp;"・"&amp;$EG44),'(参考)本年作業予定'!$X$4:$AI$525,11,FALSE)/100,0)</f>
        <v>20</v>
      </c>
      <c r="HE44" s="72">
        <f t="shared" si="196"/>
        <v>1</v>
      </c>
      <c r="HF44" s="74">
        <f>IFERROR(VLOOKUP(($EF44&amp;"・"&amp;HE$8&amp;"・"&amp;HE$7&amp;"・"&amp;$EG44),'(参考)本年作業予定'!$X$4:$AI$525,11,FALSE)/100,0)</f>
        <v>20</v>
      </c>
      <c r="HG44" s="72">
        <f t="shared" si="197"/>
        <v>6</v>
      </c>
      <c r="HH44" s="74">
        <f>IFERROR(VLOOKUP(($EF44&amp;"・"&amp;HG$8&amp;"・"&amp;HG$7&amp;"・"&amp;$EG44),'(参考)本年作業予定'!$X$4:$AI$525,11,FALSE)/100,0)</f>
        <v>20</v>
      </c>
      <c r="HI44" s="72" t="str">
        <f t="shared" si="198"/>
        <v/>
      </c>
      <c r="HJ44" s="74">
        <f>IFERROR(VLOOKUP(($EF44&amp;"・"&amp;HI$8&amp;"・"&amp;HI$7&amp;"・"&amp;$EG44),'(参考)本年作業予定'!$X$4:$AI$525,11,FALSE)/100,0)</f>
        <v>20</v>
      </c>
    </row>
    <row r="45" spans="1:218" ht="15" customHeight="1" thickBot="1" x14ac:dyDescent="0.2">
      <c r="A45" s="544"/>
      <c r="B45" s="488"/>
      <c r="C45" s="326" t="str">
        <f>IF(B45="","",GN45+GP45+GR45+GT45+GV45+GX45+GZ45+HB45+HD45)</f>
        <v/>
      </c>
      <c r="D45" s="348"/>
      <c r="E45" s="349"/>
      <c r="F45" s="349"/>
      <c r="G45" s="349"/>
      <c r="H45" s="349"/>
      <c r="I45" s="349"/>
      <c r="J45" s="349"/>
      <c r="K45" s="349"/>
      <c r="L45" s="349"/>
      <c r="M45" s="349"/>
      <c r="N45" s="349"/>
      <c r="O45" s="349"/>
      <c r="P45" s="349"/>
      <c r="Q45" s="349"/>
      <c r="R45" s="349"/>
      <c r="S45" s="349"/>
      <c r="T45" s="349"/>
      <c r="U45" s="349"/>
      <c r="V45" s="349"/>
      <c r="W45" s="349"/>
      <c r="X45" s="349"/>
      <c r="Y45" s="349"/>
      <c r="Z45" s="349"/>
      <c r="AA45" s="349"/>
      <c r="AB45" s="349"/>
      <c r="AC45" s="349"/>
      <c r="AD45" s="349"/>
      <c r="AE45" s="349"/>
      <c r="AF45" s="349"/>
      <c r="AG45" s="350"/>
      <c r="AH45" s="350"/>
      <c r="AI45" s="348"/>
      <c r="AJ45" s="349"/>
      <c r="AK45" s="349"/>
      <c r="AL45" s="349"/>
      <c r="AM45" s="349"/>
      <c r="AN45" s="349"/>
      <c r="AO45" s="349"/>
      <c r="AP45" s="349"/>
      <c r="AQ45" s="349"/>
      <c r="AR45" s="349"/>
      <c r="AS45" s="349"/>
      <c r="AT45" s="349"/>
      <c r="AU45" s="349"/>
      <c r="AV45" s="349"/>
      <c r="AW45" s="349"/>
      <c r="AX45" s="349"/>
      <c r="AY45" s="349"/>
      <c r="AZ45" s="349"/>
      <c r="BA45" s="349"/>
      <c r="BB45" s="349"/>
      <c r="BC45" s="349"/>
      <c r="BD45" s="349"/>
      <c r="BE45" s="349"/>
      <c r="BF45" s="349"/>
      <c r="BG45" s="349"/>
      <c r="BH45" s="349"/>
      <c r="BI45" s="349"/>
      <c r="BJ45" s="349"/>
      <c r="BK45" s="349"/>
      <c r="BL45" s="349"/>
      <c r="BM45" s="350"/>
      <c r="BN45" s="348"/>
      <c r="BO45" s="349"/>
      <c r="BP45" s="349"/>
      <c r="BQ45" s="349"/>
      <c r="BR45" s="349"/>
      <c r="BS45" s="349"/>
      <c r="BT45" s="349"/>
      <c r="BU45" s="349"/>
      <c r="BV45" s="349"/>
      <c r="BW45" s="349"/>
      <c r="BX45" s="349"/>
      <c r="BY45" s="349"/>
      <c r="BZ45" s="349"/>
      <c r="CA45" s="349"/>
      <c r="CB45" s="349"/>
      <c r="CC45" s="349"/>
      <c r="CD45" s="349"/>
      <c r="CE45" s="349"/>
      <c r="CF45" s="349"/>
      <c r="CG45" s="349"/>
      <c r="CH45" s="349"/>
      <c r="CI45" s="349"/>
      <c r="CJ45" s="349"/>
      <c r="CK45" s="349"/>
      <c r="CL45" s="349"/>
      <c r="CM45" s="349"/>
      <c r="CN45" s="349"/>
      <c r="CO45" s="349"/>
      <c r="CP45" s="349"/>
      <c r="CQ45" s="350"/>
      <c r="CR45" s="351"/>
      <c r="CS45" s="352"/>
      <c r="CT45" s="349"/>
      <c r="CU45" s="349"/>
      <c r="CV45" s="349"/>
      <c r="CW45" s="349"/>
      <c r="CX45" s="349"/>
      <c r="CY45" s="349"/>
      <c r="CZ45" s="349"/>
      <c r="DA45" s="349"/>
      <c r="DB45" s="349"/>
      <c r="DC45" s="349"/>
      <c r="DD45" s="349"/>
      <c r="DE45" s="349"/>
      <c r="DF45" s="349"/>
      <c r="DG45" s="349"/>
      <c r="DH45" s="349"/>
      <c r="DI45" s="349"/>
      <c r="DJ45" s="349"/>
      <c r="DK45" s="349"/>
      <c r="DL45" s="349"/>
      <c r="DM45" s="349"/>
      <c r="DN45" s="349"/>
      <c r="DO45" s="349"/>
      <c r="DP45" s="349"/>
      <c r="DQ45" s="349"/>
      <c r="DR45" s="349"/>
      <c r="DS45" s="349"/>
      <c r="DT45" s="349"/>
      <c r="DU45" s="350"/>
      <c r="DV45" s="393"/>
      <c r="DW45" s="351"/>
      <c r="EE45" s="12"/>
      <c r="EF45" s="13"/>
      <c r="EG45" s="13"/>
      <c r="EH45" s="32" t="str">
        <f>IFERROR(VLOOKUP(($EF45&amp;"・"&amp;EH$8&amp;"・"&amp;EH$7&amp;"・"&amp;$EG45),'(参考)本年作業予定'!$X$4:$AI$525,8,FALSE),"")</f>
        <v/>
      </c>
      <c r="EI45" s="32" t="str">
        <f>IFERROR(VLOOKUP(($EF45&amp;"・"&amp;EH$8&amp;"・"&amp;EH$7&amp;"・"&amp;$EG45),'(参考)本年作業予定'!$X$4:$AI$525,10,FALSE),"")</f>
        <v/>
      </c>
      <c r="EJ45" s="32" t="str">
        <f>IFERROR(VLOOKUP(($EF45&amp;"・"&amp;EJ$8&amp;"・"&amp;EJ$7&amp;"・"&amp;$EG45),'(参考)本年作業予定'!$X$4:$AI$525,8,FALSE),"")</f>
        <v/>
      </c>
      <c r="EK45" s="32" t="str">
        <f>IFERROR(VLOOKUP(($EF45&amp;"・"&amp;EJ$8&amp;"・"&amp;EJ$7&amp;"・"&amp;$EG45),'(参考)本年作業予定'!$X$4:$AI$525,10,FALSE),"")</f>
        <v/>
      </c>
      <c r="EL45" s="32" t="str">
        <f>IFERROR(VLOOKUP(($EF45&amp;"・"&amp;EL$8&amp;"・"&amp;EL$7&amp;"・"&amp;$EG45),'(参考)本年作業予定'!$X$4:$AI$525,8,FALSE),"")</f>
        <v/>
      </c>
      <c r="EM45" s="32" t="str">
        <f>IFERROR(VLOOKUP(($EF45&amp;"・"&amp;EL$8&amp;"・"&amp;EL$7&amp;"・"&amp;$EG45),'(参考)本年作業予定'!$X$4:$AI$525,10,FALSE),"")</f>
        <v/>
      </c>
      <c r="EN45" s="32" t="str">
        <f>IFERROR(VLOOKUP(($EF45&amp;"・"&amp;EN$8&amp;"・"&amp;EN$7&amp;"・"&amp;$EG45),'(参考)本年作業予定'!$X$4:$AI$525,8,FALSE),"")</f>
        <v/>
      </c>
      <c r="EO45" s="32" t="str">
        <f>IFERROR(VLOOKUP(($EF45&amp;"・"&amp;EN$8&amp;"・"&amp;EN$7&amp;"・"&amp;$EG45),'(参考)本年作業予定'!$X$4:$AI$525,10,FALSE),"")</f>
        <v/>
      </c>
      <c r="EP45" s="32" t="str">
        <f>IFERROR(VLOOKUP(($EF45&amp;"・"&amp;EP$8&amp;"・"&amp;EP$7&amp;"・"&amp;$EG45),'(参考)本年作業予定'!$X$4:$AI$525,8,FALSE),"")</f>
        <v/>
      </c>
      <c r="EQ45" s="32" t="str">
        <f>IFERROR(VLOOKUP(($EF45&amp;"・"&amp;EP$8&amp;"・"&amp;EP$7&amp;"・"&amp;$EG45),'(参考)本年作業予定'!$X$4:$AI$525,10,FALSE),"")</f>
        <v/>
      </c>
      <c r="ER45" s="32" t="str">
        <f>IFERROR(VLOOKUP(($EF45&amp;"・"&amp;ER$8&amp;"・"&amp;ER$7&amp;"・"&amp;$EG45),'(参考)本年作業予定'!$X$4:$AI$525,8,FALSE),"")</f>
        <v/>
      </c>
      <c r="ES45" s="32" t="str">
        <f>IFERROR(VLOOKUP(($EF45&amp;"・"&amp;ER$8&amp;"・"&amp;ER$7&amp;"・"&amp;$EG45),'(参考)本年作業予定'!$X$4:$AI$525,10,FALSE),"")</f>
        <v/>
      </c>
      <c r="ET45" s="32" t="str">
        <f>IFERROR(VLOOKUP(($EF45&amp;"・"&amp;ET$8&amp;"・"&amp;ET$7&amp;"・"&amp;$EG45),'(参考)本年作業予定'!$X$4:$AI$525,8,FALSE),"")</f>
        <v/>
      </c>
      <c r="EU45" s="32" t="str">
        <f>IFERROR(VLOOKUP(($EF45&amp;"・"&amp;ET$8&amp;"・"&amp;ET$7&amp;"・"&amp;$EG45),'(参考)本年作業予定'!$X$4:$AI$525,10,FALSE),"")</f>
        <v/>
      </c>
      <c r="EV45" s="32" t="str">
        <f>IFERROR(VLOOKUP(($EF45&amp;"・"&amp;EV$8&amp;"・"&amp;EV$7&amp;"・"&amp;$EG45),'(参考)本年作業予定'!$X$4:$AI$525,8,FALSE),"")</f>
        <v/>
      </c>
      <c r="EW45" s="32" t="str">
        <f>IFERROR(VLOOKUP(($EF45&amp;"・"&amp;EV$8&amp;"・"&amp;EV$7&amp;"・"&amp;$EG45),'(参考)本年作業予定'!$X$4:$AI$525,10,FALSE),"")</f>
        <v/>
      </c>
      <c r="EX45" s="32" t="str">
        <f>IFERROR(VLOOKUP(($EF45&amp;"・"&amp;EX$8&amp;"・"&amp;EX$7&amp;"・"&amp;$EG45),'(参考)本年作業予定'!$X$4:$AI$525,8,FALSE),"")</f>
        <v/>
      </c>
      <c r="EY45" s="32" t="str">
        <f>IFERROR(VLOOKUP(($EF45&amp;"・"&amp;EX$8&amp;"・"&amp;EX$7&amp;"・"&amp;$EG45),'(参考)本年作業予定'!$X$4:$AI$525,10,FALSE),"")</f>
        <v/>
      </c>
      <c r="EZ45" s="32" t="str">
        <f>IFERROR(VLOOKUP(($EF45&amp;"・"&amp;EZ$8&amp;"・"&amp;EZ$7&amp;"・"&amp;$EG45),'(参考)本年作業予定'!$X$4:$AI$525,8,FALSE),"")</f>
        <v/>
      </c>
      <c r="FA45" s="32" t="str">
        <f>IFERROR(VLOOKUP(($EF45&amp;"・"&amp;EZ$8&amp;"・"&amp;EZ$7&amp;"・"&amp;$EG45),'(参考)本年作業予定'!$X$4:$AI$525,10,FALSE),"")</f>
        <v/>
      </c>
      <c r="FB45" s="32" t="str">
        <f>IFERROR(VLOOKUP(($EF45&amp;"・"&amp;FB$8&amp;"・"&amp;FB$7&amp;"・"&amp;$EG45),'(参考)本年作業予定'!$X$4:$AI$525,8,FALSE),"")</f>
        <v/>
      </c>
      <c r="FC45" s="32" t="str">
        <f>IFERROR(VLOOKUP(($EF45&amp;"・"&amp;FB$8&amp;"・"&amp;FB$7&amp;"・"&amp;$EG45),'(参考)本年作業予定'!$X$4:$AI$525,10,FALSE),"")</f>
        <v/>
      </c>
      <c r="FD45" s="32" t="str">
        <f>IFERROR(VLOOKUP(($EF45&amp;"・"&amp;FD$8&amp;"・"&amp;FD$7&amp;"・"&amp;$EG45),'(参考)本年作業予定'!$X$4:$AI$525,8,FALSE),"")</f>
        <v/>
      </c>
      <c r="FE45" s="32" t="str">
        <f>IFERROR(VLOOKUP(($EF45&amp;"・"&amp;FD$8&amp;"・"&amp;FD$7&amp;"・"&amp;$EG45),'(参考)本年作業予定'!$X$4:$AI$525,10,FALSE),"")</f>
        <v/>
      </c>
      <c r="FG45" s="32" t="str">
        <f>IFERROR(VLOOKUP(($EF45&amp;"・"&amp;FG$8&amp;"・"&amp;FG$7&amp;"・"&amp;$EG45),'(参考)本年作業予定'!$X$4:$AI$198,4,FALSE),"")</f>
        <v/>
      </c>
      <c r="FH45" s="32" t="str">
        <f>IFERROR(VLOOKUP(($EF45&amp;"・"&amp;FH$8&amp;"・"&amp;FH$7&amp;"・"&amp;$EG45),'(参考)本年作業予定'!$X$4:$AI$198,4,FALSE),"")</f>
        <v/>
      </c>
      <c r="FI45" s="32" t="str">
        <f>IFERROR(VLOOKUP(($EF45&amp;"・"&amp;FI$8&amp;"・"&amp;FI$7&amp;"・"&amp;$EG45),'(参考)本年作業予定'!$X$4:$AI$198,4,FALSE),"")</f>
        <v/>
      </c>
      <c r="FJ45" s="32" t="str">
        <f>IFERROR(VLOOKUP(($EF45&amp;"・"&amp;FJ$8&amp;"・"&amp;FJ$7&amp;"・"&amp;$EG45),'(参考)本年作業予定'!$X$4:$AI$198,4,FALSE),"")</f>
        <v/>
      </c>
      <c r="FK45" s="32" t="str">
        <f>IFERROR(VLOOKUP(($EF45&amp;"・"&amp;FK$8&amp;"・"&amp;FK$7&amp;"・"&amp;$EG45),'(参考)本年作業予定'!$X$4:$AI$198,4,FALSE),"")</f>
        <v/>
      </c>
      <c r="FL45" s="32" t="str">
        <f>IFERROR(VLOOKUP(($EF45&amp;"・"&amp;FL$8&amp;"・"&amp;FL$7&amp;"・"&amp;$EG45),'(参考)本年作業予定'!$X$4:$AI$198,4,FALSE),"")</f>
        <v/>
      </c>
      <c r="FN45" s="33" t="str">
        <f t="shared" si="151"/>
        <v/>
      </c>
      <c r="FO45" s="96" t="str">
        <f>IFERROR(VLOOKUP(($EF45&amp;"・"&amp;FN$8&amp;"・"&amp;FN$7&amp;"・"&amp;$EG45),'(参考)本年作業予定'!$X$4:$AI$525,12,FALSE),"")</f>
        <v/>
      </c>
      <c r="FP45" s="33" t="str">
        <f t="shared" si="152"/>
        <v/>
      </c>
      <c r="FQ45" s="96" t="str">
        <f>IFERROR(VLOOKUP(($EF45&amp;"・"&amp;FP$8&amp;"・"&amp;FP$7&amp;"・"&amp;$EG45),'(参考)本年作業予定'!$X$4:$AI$525,12,FALSE),"")</f>
        <v/>
      </c>
      <c r="FR45" s="33" t="str">
        <f t="shared" si="153"/>
        <v/>
      </c>
      <c r="FS45" s="96" t="str">
        <f>IFERROR(VLOOKUP(($EF45&amp;"・"&amp;FR$8&amp;"・"&amp;FR$7&amp;"・"&amp;$EG45),'(参考)本年作業予定'!$X$4:$AI$525,12,FALSE),"")</f>
        <v/>
      </c>
      <c r="FT45" s="33" t="str">
        <f t="shared" si="154"/>
        <v/>
      </c>
      <c r="FU45" s="96" t="str">
        <f>IFERROR(VLOOKUP(($EF45&amp;"・"&amp;FT$8&amp;"・"&amp;FT$7&amp;"・"&amp;$EG45),'(参考)本年作業予定'!$X$4:$AI$525,12,FALSE),"")</f>
        <v/>
      </c>
      <c r="FV45" s="33" t="str">
        <f t="shared" si="155"/>
        <v/>
      </c>
      <c r="FW45" s="96" t="str">
        <f>IFERROR(VLOOKUP(($EF45&amp;"・"&amp;FV$8&amp;"・"&amp;FV$7&amp;"・"&amp;$EG45),'(参考)本年作業予定'!$X$4:$AI$525,12,FALSE),"")</f>
        <v/>
      </c>
      <c r="FX45" s="33" t="str">
        <f t="shared" si="156"/>
        <v/>
      </c>
      <c r="FY45" s="96" t="str">
        <f>IFERROR(VLOOKUP(($EF45&amp;"・"&amp;FX$8&amp;"・"&amp;FX$7&amp;"・"&amp;$EG45),'(参考)本年作業予定'!$X$4:$AI$525,12,FALSE),"")</f>
        <v/>
      </c>
      <c r="FZ45" s="33" t="str">
        <f t="shared" si="157"/>
        <v/>
      </c>
      <c r="GA45" s="96" t="str">
        <f>IFERROR(VLOOKUP(($EF45&amp;"・"&amp;FZ$8&amp;"・"&amp;FZ$7&amp;"・"&amp;$EG45),'(参考)本年作業予定'!$X$4:$AI$525,12,FALSE),"")</f>
        <v/>
      </c>
      <c r="GB45" s="33" t="str">
        <f t="shared" si="158"/>
        <v/>
      </c>
      <c r="GC45" s="96" t="str">
        <f>IFERROR(VLOOKUP(($EF45&amp;"・"&amp;GB$8&amp;"・"&amp;GB$7&amp;"・"&amp;$EG45),'(参考)本年作業予定'!$X$4:$AI$525,12,FALSE),"")</f>
        <v/>
      </c>
      <c r="GD45" s="33" t="str">
        <f t="shared" si="159"/>
        <v/>
      </c>
      <c r="GE45" s="96" t="str">
        <f>IFERROR(VLOOKUP(($EF45&amp;"・"&amp;GD$8&amp;"・"&amp;GD$7&amp;"・"&amp;$EG45),'(参考)本年作業予定'!$X$4:$AI$525,12,FALSE),"")</f>
        <v/>
      </c>
      <c r="GF45" s="33" t="str">
        <f t="shared" si="160"/>
        <v/>
      </c>
      <c r="GG45" s="96" t="str">
        <f>IFERROR(VLOOKUP(($EF45&amp;"・"&amp;GF$8&amp;"・"&amp;GF$7&amp;"・"&amp;$EG45),'(参考)本年作業予定'!$X$4:$AI$525,12,FALSE),"")</f>
        <v/>
      </c>
      <c r="GH45" s="33" t="str">
        <f t="shared" si="161"/>
        <v/>
      </c>
      <c r="GI45" s="96" t="str">
        <f>IFERROR(VLOOKUP(($EF45&amp;"・"&amp;GH$8&amp;"・"&amp;GH$7&amp;"・"&amp;$EG45),'(参考)本年作業予定'!$X$4:$AI$525,12,FALSE),"")</f>
        <v/>
      </c>
      <c r="GJ45" s="33" t="str">
        <f t="shared" si="162"/>
        <v/>
      </c>
      <c r="GK45" s="96" t="str">
        <f>IFERROR(VLOOKUP(($EF45&amp;"・"&amp;GJ$8&amp;"・"&amp;GJ$7&amp;"・"&amp;$EG45),'(参考)本年作業予定'!$X$4:$AI$525,12,FALSE),"")</f>
        <v/>
      </c>
      <c r="GM45" s="72" t="str">
        <f t="shared" si="187"/>
        <v/>
      </c>
      <c r="GN45" s="74">
        <f>IFERROR(VLOOKUP(($EF45&amp;"・"&amp;GM$8&amp;"・"&amp;GM$7&amp;"・"&amp;$EG45),'(参考)本年作業予定'!$X$4:$AI$525,11,FALSE)/100,0)</f>
        <v>0</v>
      </c>
      <c r="GO45" s="72" t="str">
        <f t="shared" si="188"/>
        <v/>
      </c>
      <c r="GP45" s="74">
        <f>IFERROR(VLOOKUP(($EF45&amp;"・"&amp;GO$8&amp;"・"&amp;GO$7&amp;"・"&amp;$EG45),'(参考)本年作業予定'!$X$4:$AI$525,11,FALSE)/100,0)</f>
        <v>0</v>
      </c>
      <c r="GQ45" s="72" t="str">
        <f t="shared" si="189"/>
        <v/>
      </c>
      <c r="GR45" s="74">
        <f>IFERROR(VLOOKUP(($EF45&amp;"・"&amp;GQ$8&amp;"・"&amp;GQ$7&amp;"・"&amp;$EG45),'(参考)本年作業予定'!$X$4:$AI$525,11,FALSE)/100,0)</f>
        <v>0</v>
      </c>
      <c r="GS45" s="72" t="str">
        <f t="shared" si="190"/>
        <v/>
      </c>
      <c r="GT45" s="74">
        <f>IFERROR(VLOOKUP(($EF45&amp;"・"&amp;GS$8&amp;"・"&amp;GS$7&amp;"・"&amp;$EG45),'(参考)本年作業予定'!$X$4:$AI$525,11,FALSE)/100,0)</f>
        <v>0</v>
      </c>
      <c r="GU45" s="72" t="str">
        <f t="shared" si="191"/>
        <v/>
      </c>
      <c r="GV45" s="74">
        <f>IFERROR(VLOOKUP(($EF45&amp;"・"&amp;GU$8&amp;"・"&amp;GU$7&amp;"・"&amp;$EG45),'(参考)本年作業予定'!$X$4:$AI$525,11,FALSE)/100,0)</f>
        <v>0</v>
      </c>
      <c r="GW45" s="72" t="str">
        <f t="shared" si="192"/>
        <v/>
      </c>
      <c r="GX45" s="74">
        <f>IFERROR(VLOOKUP(($EF45&amp;"・"&amp;GW$8&amp;"・"&amp;GW$7&amp;"・"&amp;$EG45),'(参考)本年作業予定'!$X$4:$AI$525,11,FALSE)/100,0)</f>
        <v>0</v>
      </c>
      <c r="GY45" s="72" t="str">
        <f t="shared" si="193"/>
        <v/>
      </c>
      <c r="GZ45" s="74">
        <f>IFERROR(VLOOKUP(($EF45&amp;"・"&amp;GY$8&amp;"・"&amp;GY$7&amp;"・"&amp;$EG45),'(参考)本年作業予定'!$X$4:$AI$525,11,FALSE)/100,0)</f>
        <v>0</v>
      </c>
      <c r="HA45" s="72" t="str">
        <f t="shared" si="194"/>
        <v/>
      </c>
      <c r="HB45" s="74">
        <f>IFERROR(VLOOKUP(($EF45&amp;"・"&amp;HA$8&amp;"・"&amp;HA$7&amp;"・"&amp;$EG45),'(参考)本年作業予定'!$X$4:$AI$525,11,FALSE)/100,0)</f>
        <v>0</v>
      </c>
      <c r="HC45" s="72" t="str">
        <f t="shared" si="195"/>
        <v/>
      </c>
      <c r="HD45" s="74">
        <f>IFERROR(VLOOKUP(($EF45&amp;"・"&amp;HC$8&amp;"・"&amp;HC$7&amp;"・"&amp;$EG45),'(参考)本年作業予定'!$X$4:$AI$525,11,FALSE)/100,0)</f>
        <v>0</v>
      </c>
      <c r="HE45" s="72" t="str">
        <f t="shared" si="196"/>
        <v/>
      </c>
      <c r="HF45" s="74">
        <f>IFERROR(VLOOKUP(($EF45&amp;"・"&amp;HE$8&amp;"・"&amp;HE$7&amp;"・"&amp;$EG45),'(参考)本年作業予定'!$X$4:$AI$525,11,FALSE)/100,0)</f>
        <v>0</v>
      </c>
      <c r="HG45" s="72" t="str">
        <f t="shared" si="197"/>
        <v/>
      </c>
      <c r="HH45" s="74">
        <f>IFERROR(VLOOKUP(($EF45&amp;"・"&amp;HG$8&amp;"・"&amp;HG$7&amp;"・"&amp;$EG45),'(参考)本年作業予定'!$X$4:$AI$525,11,FALSE)/100,0)</f>
        <v>0</v>
      </c>
      <c r="HI45" s="72" t="str">
        <f t="shared" si="198"/>
        <v/>
      </c>
      <c r="HJ45" s="74">
        <f>IFERROR(VLOOKUP(($EF45&amp;"・"&amp;HI$8&amp;"・"&amp;HI$7&amp;"・"&amp;$EG45),'(参考)本年作業予定'!$X$4:$AI$525,11,FALSE)/100,0)</f>
        <v>0</v>
      </c>
    </row>
    <row r="46" spans="1:218" ht="21.75" customHeight="1" x14ac:dyDescent="0.15">
      <c r="A46" s="544"/>
      <c r="B46" s="486" t="str">
        <f>IF(②元データ!$B$24="","",②元データ!$B$24)</f>
        <v>ニンジン・ニンジンA</v>
      </c>
      <c r="C46" s="324" t="str">
        <f>IF(EF46="","",IF((GN46+GP46+GR46+GT46+GV46+GX46+GZ46+HB46+HD46+HF46+HH46+HJ46)=0,"",(GN46+GP46+GR46+GT46+GV46+GX46+GZ46+HB46+HD46+HF46+HH46+HJ46)))</f>
        <v/>
      </c>
      <c r="D46" s="331" t="str">
        <f t="shared" ref="D46:AI46" si="205">IF(D$5=$FG46,$FG$9,IF(D$5=$FH46,$FH$9,IF(D$5=$FI46,$FI$9,IF(D$5=$FJ46,$FJ$9,IF(D$5=$FK46,$FK$9,IF(D$5=$FL46,$FL$9,IF(D$5=$FN46,$FO46,IF(D$5=$FP46,$FQ46,IF(D$5=$FR46,$FS46,IF(D$5=$FT46,$FU46,IF(D$5=$FV46,$FW46,IF(D$5=$FX46,$FY46,IF(D$5=$FZ46,$GA46,IF(D$5=$GB46,$GC46,IF(D$5=$GD46,$GE46,IF(D$5=$GF46,$GG46,IF(D$5=$GH46,$GI46,IF(D$5=$GJ46,$GK46,""))))))))))))))))))</f>
        <v/>
      </c>
      <c r="E46" s="332" t="str">
        <f t="shared" si="205"/>
        <v/>
      </c>
      <c r="F46" s="332" t="str">
        <f t="shared" si="205"/>
        <v/>
      </c>
      <c r="G46" s="332" t="str">
        <f t="shared" si="205"/>
        <v/>
      </c>
      <c r="H46" s="332" t="str">
        <f t="shared" si="205"/>
        <v/>
      </c>
      <c r="I46" s="332" t="str">
        <f t="shared" si="205"/>
        <v/>
      </c>
      <c r="J46" s="332" t="str">
        <f t="shared" si="205"/>
        <v/>
      </c>
      <c r="K46" s="332" t="str">
        <f t="shared" si="205"/>
        <v/>
      </c>
      <c r="L46" s="332" t="str">
        <f t="shared" si="205"/>
        <v/>
      </c>
      <c r="M46" s="332" t="str">
        <f t="shared" si="205"/>
        <v/>
      </c>
      <c r="N46" s="332" t="str">
        <f t="shared" si="205"/>
        <v/>
      </c>
      <c r="O46" s="332" t="str">
        <f t="shared" si="205"/>
        <v/>
      </c>
      <c r="P46" s="332" t="str">
        <f t="shared" si="205"/>
        <v/>
      </c>
      <c r="Q46" s="332" t="str">
        <f t="shared" si="205"/>
        <v/>
      </c>
      <c r="R46" s="332" t="str">
        <f t="shared" si="205"/>
        <v/>
      </c>
      <c r="S46" s="332" t="str">
        <f t="shared" si="205"/>
        <v/>
      </c>
      <c r="T46" s="332" t="str">
        <f t="shared" si="205"/>
        <v/>
      </c>
      <c r="U46" s="332" t="str">
        <f t="shared" si="205"/>
        <v/>
      </c>
      <c r="V46" s="332" t="str">
        <f t="shared" si="205"/>
        <v/>
      </c>
      <c r="W46" s="332" t="str">
        <f t="shared" si="205"/>
        <v/>
      </c>
      <c r="X46" s="332" t="str">
        <f t="shared" si="205"/>
        <v/>
      </c>
      <c r="Y46" s="332" t="str">
        <f t="shared" si="205"/>
        <v/>
      </c>
      <c r="Z46" s="332" t="str">
        <f t="shared" si="205"/>
        <v/>
      </c>
      <c r="AA46" s="332" t="str">
        <f t="shared" si="205"/>
        <v/>
      </c>
      <c r="AB46" s="332" t="str">
        <f t="shared" si="205"/>
        <v/>
      </c>
      <c r="AC46" s="332" t="str">
        <f t="shared" si="205"/>
        <v/>
      </c>
      <c r="AD46" s="332" t="str">
        <f t="shared" si="205"/>
        <v/>
      </c>
      <c r="AE46" s="332" t="str">
        <f t="shared" si="205"/>
        <v/>
      </c>
      <c r="AF46" s="332" t="str">
        <f t="shared" si="205"/>
        <v/>
      </c>
      <c r="AG46" s="332" t="str">
        <f t="shared" si="205"/>
        <v/>
      </c>
      <c r="AH46" s="332" t="str">
        <f t="shared" si="205"/>
        <v/>
      </c>
      <c r="AI46" s="331" t="str">
        <f t="shared" si="205"/>
        <v/>
      </c>
      <c r="AJ46" s="332" t="str">
        <f t="shared" ref="AJ46:BQ46" si="206">IF(AJ$5=$FG46,$FG$9,IF(AJ$5=$FH46,$FH$9,IF(AJ$5=$FI46,$FI$9,IF(AJ$5=$FJ46,$FJ$9,IF(AJ$5=$FK46,$FK$9,IF(AJ$5=$FL46,$FL$9,IF(AJ$5=$FN46,$FO46,IF(AJ$5=$FP46,$FQ46,IF(AJ$5=$FR46,$FS46,IF(AJ$5=$FT46,$FU46,IF(AJ$5=$FV46,$FW46,IF(AJ$5=$FX46,$FY46,IF(AJ$5=$FZ46,$GA46,IF(AJ$5=$GB46,$GC46,IF(AJ$5=$GD46,$GE46,IF(AJ$5=$GF46,$GG46,IF(AJ$5=$GH46,$GI46,IF(AJ$5=$GJ46,$GK46,""))))))))))))))))))</f>
        <v/>
      </c>
      <c r="AK46" s="332" t="str">
        <f t="shared" si="206"/>
        <v/>
      </c>
      <c r="AL46" s="332" t="str">
        <f t="shared" si="206"/>
        <v/>
      </c>
      <c r="AM46" s="332" t="str">
        <f t="shared" si="206"/>
        <v/>
      </c>
      <c r="AN46" s="332" t="str">
        <f t="shared" si="206"/>
        <v/>
      </c>
      <c r="AO46" s="332" t="str">
        <f t="shared" si="206"/>
        <v/>
      </c>
      <c r="AP46" s="332" t="str">
        <f t="shared" si="206"/>
        <v/>
      </c>
      <c r="AQ46" s="332" t="str">
        <f t="shared" si="206"/>
        <v/>
      </c>
      <c r="AR46" s="332" t="str">
        <f t="shared" si="206"/>
        <v/>
      </c>
      <c r="AS46" s="332" t="str">
        <f t="shared" si="206"/>
        <v/>
      </c>
      <c r="AT46" s="332" t="str">
        <f t="shared" si="206"/>
        <v/>
      </c>
      <c r="AU46" s="332" t="str">
        <f t="shared" si="206"/>
        <v/>
      </c>
      <c r="AV46" s="332" t="str">
        <f t="shared" si="206"/>
        <v/>
      </c>
      <c r="AW46" s="332" t="str">
        <f t="shared" si="206"/>
        <v/>
      </c>
      <c r="AX46" s="332" t="str">
        <f t="shared" si="206"/>
        <v/>
      </c>
      <c r="AY46" s="332" t="str">
        <f t="shared" si="206"/>
        <v/>
      </c>
      <c r="AZ46" s="332" t="str">
        <f t="shared" si="206"/>
        <v/>
      </c>
      <c r="BA46" s="332" t="str">
        <f t="shared" si="206"/>
        <v/>
      </c>
      <c r="BB46" s="332" t="str">
        <f t="shared" si="206"/>
        <v/>
      </c>
      <c r="BC46" s="332" t="str">
        <f t="shared" si="206"/>
        <v/>
      </c>
      <c r="BD46" s="332" t="str">
        <f t="shared" si="206"/>
        <v/>
      </c>
      <c r="BE46" s="332" t="str">
        <f t="shared" si="206"/>
        <v/>
      </c>
      <c r="BF46" s="332" t="str">
        <f t="shared" si="206"/>
        <v/>
      </c>
      <c r="BG46" s="332" t="str">
        <f t="shared" si="206"/>
        <v/>
      </c>
      <c r="BH46" s="332" t="str">
        <f t="shared" si="206"/>
        <v/>
      </c>
      <c r="BI46" s="332" t="str">
        <f t="shared" si="206"/>
        <v/>
      </c>
      <c r="BJ46" s="332" t="str">
        <f t="shared" si="206"/>
        <v/>
      </c>
      <c r="BK46" s="332" t="str">
        <f t="shared" si="206"/>
        <v/>
      </c>
      <c r="BL46" s="332" t="str">
        <f t="shared" si="206"/>
        <v/>
      </c>
      <c r="BM46" s="333" t="str">
        <f t="shared" si="206"/>
        <v/>
      </c>
      <c r="BN46" s="331" t="str">
        <f t="shared" si="206"/>
        <v/>
      </c>
      <c r="BO46" s="332" t="str">
        <f t="shared" si="206"/>
        <v/>
      </c>
      <c r="BP46" s="332" t="str">
        <f t="shared" si="206"/>
        <v/>
      </c>
      <c r="BQ46" s="332" t="str">
        <f t="shared" si="206"/>
        <v/>
      </c>
      <c r="BR46" s="332" t="str">
        <f t="shared" ref="BR46:DW46" si="207">IF(BR$5=$FG46,$FG$9,IF(BR$5=$FH46,$FH$9,IF(BR$5=$FI46,$FI$9,IF(BR$5=$FJ46,$FJ$9,IF(BR$5=$FK46,$FK$9,IF(BR$5=$FL46,$FL$9,IF(BR$5=$FN46,$FO46,IF(BR$5=$FP46,$FQ46,IF(BR$5=$FR46,$FS46,IF(BR$5=$FT46,$FU46,IF(BR$5=$FV46,$FW46,IF(BR$5=$FX46,$FY46,IF(BR$5=$FZ46,$GA46,IF(BR$5=$GB46,$GC46,IF(BR$5=$GD46,$GE46,IF(BR$5=$GF46,$GG46,IF(BR$5=$GH46,$GI46,IF(BR$5=$GJ46,$GK46,""))))))))))))))))))</f>
        <v/>
      </c>
      <c r="BS46" s="332" t="str">
        <f t="shared" si="207"/>
        <v/>
      </c>
      <c r="BT46" s="332" t="str">
        <f t="shared" si="207"/>
        <v/>
      </c>
      <c r="BU46" s="332" t="str">
        <f t="shared" si="207"/>
        <v/>
      </c>
      <c r="BV46" s="332" t="str">
        <f t="shared" si="207"/>
        <v/>
      </c>
      <c r="BW46" s="332" t="str">
        <f t="shared" si="207"/>
        <v/>
      </c>
      <c r="BX46" s="332" t="str">
        <f t="shared" si="207"/>
        <v/>
      </c>
      <c r="BY46" s="332" t="str">
        <f t="shared" si="207"/>
        <v/>
      </c>
      <c r="BZ46" s="332" t="str">
        <f t="shared" si="207"/>
        <v/>
      </c>
      <c r="CA46" s="332" t="str">
        <f t="shared" si="207"/>
        <v/>
      </c>
      <c r="CB46" s="332" t="str">
        <f t="shared" si="207"/>
        <v/>
      </c>
      <c r="CC46" s="332" t="str">
        <f t="shared" si="207"/>
        <v/>
      </c>
      <c r="CD46" s="332" t="str">
        <f t="shared" si="207"/>
        <v/>
      </c>
      <c r="CE46" s="332" t="str">
        <f t="shared" si="207"/>
        <v/>
      </c>
      <c r="CF46" s="332" t="str">
        <f t="shared" si="207"/>
        <v/>
      </c>
      <c r="CG46" s="332" t="str">
        <f t="shared" si="207"/>
        <v/>
      </c>
      <c r="CH46" s="332" t="str">
        <f t="shared" si="207"/>
        <v/>
      </c>
      <c r="CI46" s="332" t="str">
        <f t="shared" si="207"/>
        <v/>
      </c>
      <c r="CJ46" s="332" t="str">
        <f t="shared" si="207"/>
        <v/>
      </c>
      <c r="CK46" s="332" t="str">
        <f t="shared" si="207"/>
        <v/>
      </c>
      <c r="CL46" s="332" t="str">
        <f t="shared" si="207"/>
        <v/>
      </c>
      <c r="CM46" s="332" t="str">
        <f t="shared" si="207"/>
        <v/>
      </c>
      <c r="CN46" s="332" t="str">
        <f t="shared" si="207"/>
        <v/>
      </c>
      <c r="CO46" s="332" t="str">
        <f t="shared" si="207"/>
        <v/>
      </c>
      <c r="CP46" s="332" t="str">
        <f t="shared" si="207"/>
        <v/>
      </c>
      <c r="CQ46" s="334" t="str">
        <f t="shared" si="207"/>
        <v/>
      </c>
      <c r="CR46" s="335" t="str">
        <f t="shared" si="207"/>
        <v/>
      </c>
      <c r="CS46" s="336" t="str">
        <f t="shared" si="207"/>
        <v/>
      </c>
      <c r="CT46" s="332" t="str">
        <f t="shared" si="207"/>
        <v/>
      </c>
      <c r="CU46" s="332" t="str">
        <f t="shared" si="207"/>
        <v/>
      </c>
      <c r="CV46" s="332" t="str">
        <f t="shared" si="207"/>
        <v/>
      </c>
      <c r="CW46" s="332" t="str">
        <f t="shared" si="207"/>
        <v/>
      </c>
      <c r="CX46" s="332" t="str">
        <f t="shared" si="207"/>
        <v/>
      </c>
      <c r="CY46" s="332" t="str">
        <f t="shared" si="207"/>
        <v/>
      </c>
      <c r="CZ46" s="332" t="str">
        <f t="shared" si="207"/>
        <v/>
      </c>
      <c r="DA46" s="332" t="str">
        <f t="shared" si="207"/>
        <v/>
      </c>
      <c r="DB46" s="332" t="str">
        <f t="shared" si="207"/>
        <v/>
      </c>
      <c r="DC46" s="332" t="str">
        <f t="shared" si="207"/>
        <v/>
      </c>
      <c r="DD46" s="332" t="str">
        <f t="shared" si="207"/>
        <v/>
      </c>
      <c r="DE46" s="332" t="str">
        <f t="shared" si="207"/>
        <v/>
      </c>
      <c r="DF46" s="332" t="str">
        <f t="shared" si="207"/>
        <v/>
      </c>
      <c r="DG46" s="332" t="str">
        <f t="shared" si="207"/>
        <v/>
      </c>
      <c r="DH46" s="332" t="str">
        <f t="shared" si="207"/>
        <v/>
      </c>
      <c r="DI46" s="332" t="str">
        <f t="shared" si="207"/>
        <v/>
      </c>
      <c r="DJ46" s="332" t="str">
        <f t="shared" si="207"/>
        <v/>
      </c>
      <c r="DK46" s="332" t="str">
        <f t="shared" si="207"/>
        <v/>
      </c>
      <c r="DL46" s="332" t="str">
        <f t="shared" si="207"/>
        <v/>
      </c>
      <c r="DM46" s="332" t="str">
        <f t="shared" si="207"/>
        <v/>
      </c>
      <c r="DN46" s="332" t="str">
        <f t="shared" si="207"/>
        <v/>
      </c>
      <c r="DO46" s="332" t="str">
        <f t="shared" si="207"/>
        <v/>
      </c>
      <c r="DP46" s="332" t="str">
        <f t="shared" si="207"/>
        <v/>
      </c>
      <c r="DQ46" s="332" t="str">
        <f t="shared" si="207"/>
        <v/>
      </c>
      <c r="DR46" s="332" t="str">
        <f t="shared" si="207"/>
        <v/>
      </c>
      <c r="DS46" s="332" t="str">
        <f t="shared" si="207"/>
        <v/>
      </c>
      <c r="DT46" s="332" t="str">
        <f t="shared" si="207"/>
        <v/>
      </c>
      <c r="DU46" s="334" t="str">
        <f t="shared" si="207"/>
        <v/>
      </c>
      <c r="DV46" s="390" t="str">
        <f t="shared" si="207"/>
        <v/>
      </c>
      <c r="DW46" s="335" t="str">
        <f t="shared" si="207"/>
        <v/>
      </c>
      <c r="EE46" s="12"/>
      <c r="EF46" s="13" t="str">
        <f>IF(EF48="","",EF48&amp;2)</f>
        <v>ニンジン・ニンジンA2</v>
      </c>
      <c r="EG46" s="13" t="str">
        <f>②元データ!$G$7</f>
        <v>露地野菜Ａ</v>
      </c>
      <c r="EH46" s="32" t="str">
        <f>IFERROR(VLOOKUP(($EF46&amp;"・"&amp;EH$8&amp;"・"&amp;EH$7&amp;"・"&amp;$EG46),'(参考)本年作業予定'!$X$4:$AI$525,8,FALSE),"")</f>
        <v/>
      </c>
      <c r="EI46" s="32" t="str">
        <f>IFERROR(VLOOKUP(($EF46&amp;"・"&amp;EH$8&amp;"・"&amp;EH$7&amp;"・"&amp;$EG46),'(参考)本年作業予定'!$X$4:$AI$525,10,FALSE),"")</f>
        <v/>
      </c>
      <c r="EJ46" s="32" t="str">
        <f>IFERROR(VLOOKUP(($EF46&amp;"・"&amp;EJ$8&amp;"・"&amp;EJ$7&amp;"・"&amp;$EG46),'(参考)本年作業予定'!$X$4:$AI$525,8,FALSE),"")</f>
        <v/>
      </c>
      <c r="EK46" s="32" t="str">
        <f>IFERROR(VLOOKUP(($EF46&amp;"・"&amp;EJ$8&amp;"・"&amp;EJ$7&amp;"・"&amp;$EG46),'(参考)本年作業予定'!$X$4:$AI$525,10,FALSE),"")</f>
        <v/>
      </c>
      <c r="EL46" s="32" t="str">
        <f>IFERROR(VLOOKUP(($EF46&amp;"・"&amp;EL$8&amp;"・"&amp;EL$7&amp;"・"&amp;$EG46),'(参考)本年作業予定'!$X$4:$AI$525,8,FALSE),"")</f>
        <v/>
      </c>
      <c r="EM46" s="32" t="str">
        <f>IFERROR(VLOOKUP(($EF46&amp;"・"&amp;EL$8&amp;"・"&amp;EL$7&amp;"・"&amp;$EG46),'(参考)本年作業予定'!$X$4:$AI$525,10,FALSE),"")</f>
        <v/>
      </c>
      <c r="EN46" s="32" t="str">
        <f>IFERROR(VLOOKUP(($EF46&amp;"・"&amp;EN$8&amp;"・"&amp;EN$7&amp;"・"&amp;$EG46),'(参考)本年作業予定'!$X$4:$AI$525,8,FALSE),"")</f>
        <v/>
      </c>
      <c r="EO46" s="32" t="str">
        <f>IFERROR(VLOOKUP(($EF46&amp;"・"&amp;EN$8&amp;"・"&amp;EN$7&amp;"・"&amp;$EG46),'(参考)本年作業予定'!$X$4:$AI$525,10,FALSE),"")</f>
        <v/>
      </c>
      <c r="EP46" s="32" t="str">
        <f>IFERROR(VLOOKUP(($EF46&amp;"・"&amp;EP$8&amp;"・"&amp;EP$7&amp;"・"&amp;$EG46),'(参考)本年作業予定'!$X$4:$AI$525,8,FALSE),"")</f>
        <v/>
      </c>
      <c r="EQ46" s="32" t="str">
        <f>IFERROR(VLOOKUP(($EF46&amp;"・"&amp;EP$8&amp;"・"&amp;EP$7&amp;"・"&amp;$EG46),'(参考)本年作業予定'!$X$4:$AI$525,10,FALSE),"")</f>
        <v/>
      </c>
      <c r="ER46" s="32" t="str">
        <f>IFERROR(VLOOKUP(($EF46&amp;"・"&amp;ER$8&amp;"・"&amp;ER$7&amp;"・"&amp;$EG46),'(参考)本年作業予定'!$X$4:$AI$525,8,FALSE),"")</f>
        <v/>
      </c>
      <c r="ES46" s="32" t="str">
        <f>IFERROR(VLOOKUP(($EF46&amp;"・"&amp;ER$8&amp;"・"&amp;ER$7&amp;"・"&amp;$EG46),'(参考)本年作業予定'!$X$4:$AI$525,10,FALSE),"")</f>
        <v/>
      </c>
      <c r="ET46" s="32" t="str">
        <f>IFERROR(VLOOKUP(($EF46&amp;"・"&amp;ET$8&amp;"・"&amp;ET$7&amp;"・"&amp;$EG46),'(参考)本年作業予定'!$X$4:$AI$525,8,FALSE),"")</f>
        <v/>
      </c>
      <c r="EU46" s="32" t="str">
        <f>IFERROR(VLOOKUP(($EF46&amp;"・"&amp;ET$8&amp;"・"&amp;ET$7&amp;"・"&amp;$EG46),'(参考)本年作業予定'!$X$4:$AI$525,10,FALSE),"")</f>
        <v/>
      </c>
      <c r="EV46" s="32" t="str">
        <f>IFERROR(VLOOKUP(($EF46&amp;"・"&amp;EV$8&amp;"・"&amp;EV$7&amp;"・"&amp;$EG46),'(参考)本年作業予定'!$X$4:$AI$525,8,FALSE),"")</f>
        <v/>
      </c>
      <c r="EW46" s="32" t="str">
        <f>IFERROR(VLOOKUP(($EF46&amp;"・"&amp;EV$8&amp;"・"&amp;EV$7&amp;"・"&amp;$EG46),'(参考)本年作業予定'!$X$4:$AI$525,10,FALSE),"")</f>
        <v/>
      </c>
      <c r="EX46" s="32" t="str">
        <f>IFERROR(VLOOKUP(($EF46&amp;"・"&amp;EX$8&amp;"・"&amp;EX$7&amp;"・"&amp;$EG46),'(参考)本年作業予定'!$X$4:$AI$525,8,FALSE),"")</f>
        <v/>
      </c>
      <c r="EY46" s="32" t="str">
        <f>IFERROR(VLOOKUP(($EF46&amp;"・"&amp;EX$8&amp;"・"&amp;EX$7&amp;"・"&amp;$EG46),'(参考)本年作業予定'!$X$4:$AI$525,10,FALSE),"")</f>
        <v/>
      </c>
      <c r="EZ46" s="32" t="str">
        <f>IFERROR(VLOOKUP(($EF46&amp;"・"&amp;EZ$8&amp;"・"&amp;EZ$7&amp;"・"&amp;$EG46),'(参考)本年作業予定'!$X$4:$AI$525,8,FALSE),"")</f>
        <v/>
      </c>
      <c r="FA46" s="32" t="str">
        <f>IFERROR(VLOOKUP(($EF46&amp;"・"&amp;EZ$8&amp;"・"&amp;EZ$7&amp;"・"&amp;$EG46),'(参考)本年作業予定'!$X$4:$AI$525,10,FALSE),"")</f>
        <v/>
      </c>
      <c r="FB46" s="32" t="str">
        <f>IFERROR(VLOOKUP(($EF46&amp;"・"&amp;FB$8&amp;"・"&amp;FB$7&amp;"・"&amp;$EG46),'(参考)本年作業予定'!$X$4:$AI$525,8,FALSE),"")</f>
        <v/>
      </c>
      <c r="FC46" s="32" t="str">
        <f>IFERROR(VLOOKUP(($EF46&amp;"・"&amp;FB$8&amp;"・"&amp;FB$7&amp;"・"&amp;$EG46),'(参考)本年作業予定'!$X$4:$AI$525,10,FALSE),"")</f>
        <v/>
      </c>
      <c r="FD46" s="32" t="str">
        <f>IFERROR(VLOOKUP(($EF46&amp;"・"&amp;FD$8&amp;"・"&amp;FD$7&amp;"・"&amp;$EG46),'(参考)本年作業予定'!$X$4:$AI$525,8,FALSE),"")</f>
        <v/>
      </c>
      <c r="FE46" s="32" t="str">
        <f>IFERROR(VLOOKUP(($EF46&amp;"・"&amp;FD$8&amp;"・"&amp;FD$7&amp;"・"&amp;$EG46),'(参考)本年作業予定'!$X$4:$AI$525,10,FALSE),"")</f>
        <v/>
      </c>
      <c r="FG46" s="32" t="str">
        <f>IFERROR(VLOOKUP(($EF46&amp;"・"&amp;FG$8&amp;"・"&amp;FG$7&amp;"・"&amp;$EG46),'(参考)本年作業予定'!$X$4:$AI$198,4,FALSE),"")</f>
        <v/>
      </c>
      <c r="FH46" s="32" t="str">
        <f>IFERROR(VLOOKUP(($EF46&amp;"・"&amp;FH$8&amp;"・"&amp;FH$7&amp;"・"&amp;$EG46),'(参考)本年作業予定'!$X$4:$AI$198,4,FALSE),"")</f>
        <v/>
      </c>
      <c r="FI46" s="32" t="str">
        <f>IFERROR(VLOOKUP(($EF46&amp;"・"&amp;FI$8&amp;"・"&amp;FI$7&amp;"・"&amp;$EG46),'(参考)本年作業予定'!$X$4:$AI$198,4,FALSE),"")</f>
        <v/>
      </c>
      <c r="FJ46" s="32" t="str">
        <f>IFERROR(VLOOKUP(($EF46&amp;"・"&amp;FJ$8&amp;"・"&amp;FJ$7&amp;"・"&amp;$EG46),'(参考)本年作業予定'!$X$4:$AI$198,4,FALSE),"")</f>
        <v/>
      </c>
      <c r="FK46" s="32" t="str">
        <f>IFERROR(VLOOKUP(($EF46&amp;"・"&amp;FK$8&amp;"・"&amp;FK$7&amp;"・"&amp;$EG46),'(参考)本年作業予定'!$X$4:$AI$198,4,FALSE),"")</f>
        <v/>
      </c>
      <c r="FL46" s="32" t="str">
        <f>IFERROR(VLOOKUP(($EF46&amp;"・"&amp;FL$8&amp;"・"&amp;FL$7&amp;"・"&amp;$EG46),'(参考)本年作業予定'!$X$4:$AI$198,4,FALSE),"")</f>
        <v/>
      </c>
      <c r="FN46" s="33" t="str">
        <f t="shared" si="151"/>
        <v/>
      </c>
      <c r="FO46" s="96" t="str">
        <f>IFERROR(VLOOKUP(($EF46&amp;"・"&amp;FN$8&amp;"・"&amp;FN$7&amp;"・"&amp;$EG46),'(参考)本年作業予定'!$X$4:$AI$525,12,FALSE),"")</f>
        <v/>
      </c>
      <c r="FP46" s="33" t="str">
        <f t="shared" si="152"/>
        <v/>
      </c>
      <c r="FQ46" s="96" t="str">
        <f>IFERROR(VLOOKUP(($EF46&amp;"・"&amp;FP$8&amp;"・"&amp;FP$7&amp;"・"&amp;$EG46),'(参考)本年作業予定'!$X$4:$AI$525,12,FALSE),"")</f>
        <v/>
      </c>
      <c r="FR46" s="33" t="str">
        <f t="shared" si="153"/>
        <v/>
      </c>
      <c r="FS46" s="96" t="str">
        <f>IFERROR(VLOOKUP(($EF46&amp;"・"&amp;FR$8&amp;"・"&amp;FR$7&amp;"・"&amp;$EG46),'(参考)本年作業予定'!$X$4:$AI$525,12,FALSE),"")</f>
        <v/>
      </c>
      <c r="FT46" s="33" t="str">
        <f t="shared" si="154"/>
        <v/>
      </c>
      <c r="FU46" s="96" t="str">
        <f>IFERROR(VLOOKUP(($EF46&amp;"・"&amp;FT$8&amp;"・"&amp;FT$7&amp;"・"&amp;$EG46),'(参考)本年作業予定'!$X$4:$AI$525,12,FALSE),"")</f>
        <v/>
      </c>
      <c r="FV46" s="33" t="str">
        <f t="shared" si="155"/>
        <v/>
      </c>
      <c r="FW46" s="96" t="str">
        <f>IFERROR(VLOOKUP(($EF46&amp;"・"&amp;FV$8&amp;"・"&amp;FV$7&amp;"・"&amp;$EG46),'(参考)本年作業予定'!$X$4:$AI$525,12,FALSE),"")</f>
        <v/>
      </c>
      <c r="FX46" s="33" t="str">
        <f t="shared" si="156"/>
        <v/>
      </c>
      <c r="FY46" s="96" t="str">
        <f>IFERROR(VLOOKUP(($EF46&amp;"・"&amp;FX$8&amp;"・"&amp;FX$7&amp;"・"&amp;$EG46),'(参考)本年作業予定'!$X$4:$AI$525,12,FALSE),"")</f>
        <v/>
      </c>
      <c r="FZ46" s="33" t="str">
        <f t="shared" si="157"/>
        <v/>
      </c>
      <c r="GA46" s="96" t="str">
        <f>IFERROR(VLOOKUP(($EF46&amp;"・"&amp;FZ$8&amp;"・"&amp;FZ$7&amp;"・"&amp;$EG46),'(参考)本年作業予定'!$X$4:$AI$525,12,FALSE),"")</f>
        <v/>
      </c>
      <c r="GB46" s="33" t="str">
        <f t="shared" si="158"/>
        <v/>
      </c>
      <c r="GC46" s="96" t="str">
        <f>IFERROR(VLOOKUP(($EF46&amp;"・"&amp;GB$8&amp;"・"&amp;GB$7&amp;"・"&amp;$EG46),'(参考)本年作業予定'!$X$4:$AI$525,12,FALSE),"")</f>
        <v/>
      </c>
      <c r="GD46" s="33" t="str">
        <f t="shared" si="159"/>
        <v/>
      </c>
      <c r="GE46" s="96" t="str">
        <f>IFERROR(VLOOKUP(($EF46&amp;"・"&amp;GD$8&amp;"・"&amp;GD$7&amp;"・"&amp;$EG46),'(参考)本年作業予定'!$X$4:$AI$525,12,FALSE),"")</f>
        <v/>
      </c>
      <c r="GF46" s="33" t="str">
        <f t="shared" si="160"/>
        <v/>
      </c>
      <c r="GG46" s="96" t="str">
        <f>IFERROR(VLOOKUP(($EF46&amp;"・"&amp;GF$8&amp;"・"&amp;GF$7&amp;"・"&amp;$EG46),'(参考)本年作業予定'!$X$4:$AI$525,12,FALSE),"")</f>
        <v/>
      </c>
      <c r="GH46" s="33" t="str">
        <f t="shared" si="161"/>
        <v/>
      </c>
      <c r="GI46" s="96" t="str">
        <f>IFERROR(VLOOKUP(($EF46&amp;"・"&amp;GH$8&amp;"・"&amp;GH$7&amp;"・"&amp;$EG46),'(参考)本年作業予定'!$X$4:$AI$525,12,FALSE),"")</f>
        <v/>
      </c>
      <c r="GJ46" s="33" t="str">
        <f t="shared" si="162"/>
        <v/>
      </c>
      <c r="GK46" s="96" t="str">
        <f>IFERROR(VLOOKUP(($EF46&amp;"・"&amp;GJ$8&amp;"・"&amp;GJ$7&amp;"・"&amp;$EG46),'(参考)本年作業予定'!$X$4:$AI$525,12,FALSE),"")</f>
        <v/>
      </c>
      <c r="GM46" s="72" t="str">
        <f t="shared" si="187"/>
        <v/>
      </c>
      <c r="GN46" s="74">
        <f>IFERROR(VLOOKUP(($EF46&amp;"・"&amp;GM$8&amp;"・"&amp;GM$7&amp;"・"&amp;$EG46),'(参考)本年作業予定'!$X$4:$AI$525,11,FALSE)/100,0)</f>
        <v>0</v>
      </c>
      <c r="GO46" s="72" t="str">
        <f t="shared" si="188"/>
        <v/>
      </c>
      <c r="GP46" s="74">
        <f>IFERROR(VLOOKUP(($EF46&amp;"・"&amp;GO$8&amp;"・"&amp;GO$7&amp;"・"&amp;$EG46),'(参考)本年作業予定'!$X$4:$AI$525,11,FALSE)/100,0)</f>
        <v>0</v>
      </c>
      <c r="GQ46" s="72" t="str">
        <f t="shared" si="189"/>
        <v/>
      </c>
      <c r="GR46" s="74">
        <f>IFERROR(VLOOKUP(($EF46&amp;"・"&amp;GQ$8&amp;"・"&amp;GQ$7&amp;"・"&amp;$EG46),'(参考)本年作業予定'!$X$4:$AI$525,11,FALSE)/100,0)</f>
        <v>0</v>
      </c>
      <c r="GS46" s="72" t="str">
        <f t="shared" si="190"/>
        <v/>
      </c>
      <c r="GT46" s="74">
        <f>IFERROR(VLOOKUP(($EF46&amp;"・"&amp;GS$8&amp;"・"&amp;GS$7&amp;"・"&amp;$EG46),'(参考)本年作業予定'!$X$4:$AI$525,11,FALSE)/100,0)</f>
        <v>0</v>
      </c>
      <c r="GU46" s="72" t="str">
        <f t="shared" si="191"/>
        <v/>
      </c>
      <c r="GV46" s="74">
        <f>IFERROR(VLOOKUP(($EF46&amp;"・"&amp;GU$8&amp;"・"&amp;GU$7&amp;"・"&amp;$EG46),'(参考)本年作業予定'!$X$4:$AI$525,11,FALSE)/100,0)</f>
        <v>0</v>
      </c>
      <c r="GW46" s="72" t="str">
        <f t="shared" si="192"/>
        <v/>
      </c>
      <c r="GX46" s="74">
        <f>IFERROR(VLOOKUP(($EF46&amp;"・"&amp;GW$8&amp;"・"&amp;GW$7&amp;"・"&amp;$EG46),'(参考)本年作業予定'!$X$4:$AI$525,11,FALSE)/100,0)</f>
        <v>0</v>
      </c>
      <c r="GY46" s="72" t="str">
        <f t="shared" si="193"/>
        <v/>
      </c>
      <c r="GZ46" s="74">
        <f>IFERROR(VLOOKUP(($EF46&amp;"・"&amp;GY$8&amp;"・"&amp;GY$7&amp;"・"&amp;$EG46),'(参考)本年作業予定'!$X$4:$AI$525,11,FALSE)/100,0)</f>
        <v>0</v>
      </c>
      <c r="HA46" s="72" t="str">
        <f t="shared" si="194"/>
        <v/>
      </c>
      <c r="HB46" s="74">
        <f>IFERROR(VLOOKUP(($EF46&amp;"・"&amp;HA$8&amp;"・"&amp;HA$7&amp;"・"&amp;$EG46),'(参考)本年作業予定'!$X$4:$AI$525,11,FALSE)/100,0)</f>
        <v>0</v>
      </c>
      <c r="HC46" s="72" t="str">
        <f t="shared" si="195"/>
        <v/>
      </c>
      <c r="HD46" s="74">
        <f>IFERROR(VLOOKUP(($EF46&amp;"・"&amp;HC$8&amp;"・"&amp;HC$7&amp;"・"&amp;$EG46),'(参考)本年作業予定'!$X$4:$AI$525,11,FALSE)/100,0)</f>
        <v>0</v>
      </c>
      <c r="HE46" s="72" t="str">
        <f t="shared" si="196"/>
        <v/>
      </c>
      <c r="HF46" s="74">
        <f>IFERROR(VLOOKUP(($EF46&amp;"・"&amp;HE$8&amp;"・"&amp;HE$7&amp;"・"&amp;$EG46),'(参考)本年作業予定'!$X$4:$AI$525,11,FALSE)/100,0)</f>
        <v>0</v>
      </c>
      <c r="HG46" s="72" t="str">
        <f t="shared" si="197"/>
        <v/>
      </c>
      <c r="HH46" s="74">
        <f>IFERROR(VLOOKUP(($EF46&amp;"・"&amp;HG$8&amp;"・"&amp;HG$7&amp;"・"&amp;$EG46),'(参考)本年作業予定'!$X$4:$AI$525,11,FALSE)/100,0)</f>
        <v>0</v>
      </c>
      <c r="HI46" s="72" t="str">
        <f t="shared" si="198"/>
        <v/>
      </c>
      <c r="HJ46" s="74">
        <f>IFERROR(VLOOKUP(($EF46&amp;"・"&amp;HI$8&amp;"・"&amp;HI$7&amp;"・"&amp;$EG46),'(参考)本年作業予定'!$X$4:$AI$525,11,FALSE)/100,0)</f>
        <v>0</v>
      </c>
    </row>
    <row r="47" spans="1:218" ht="11.25" customHeight="1" x14ac:dyDescent="0.15">
      <c r="A47" s="544"/>
      <c r="B47" s="487"/>
      <c r="C47" s="325" t="str">
        <f>IF(B47="","",GN47+GP47+GR47+GT47+GV47+GX47+GZ47+HB47+HD47)</f>
        <v/>
      </c>
      <c r="D47" s="337"/>
      <c r="E47" s="338"/>
      <c r="F47" s="338"/>
      <c r="G47" s="338"/>
      <c r="H47" s="338"/>
      <c r="I47" s="338"/>
      <c r="J47" s="338"/>
      <c r="K47" s="338"/>
      <c r="L47" s="338"/>
      <c r="M47" s="338"/>
      <c r="N47" s="338"/>
      <c r="O47" s="338"/>
      <c r="P47" s="338"/>
      <c r="Q47" s="338"/>
      <c r="R47" s="338"/>
      <c r="S47" s="338"/>
      <c r="T47" s="338"/>
      <c r="U47" s="338"/>
      <c r="V47" s="338"/>
      <c r="W47" s="338"/>
      <c r="X47" s="338"/>
      <c r="Y47" s="338"/>
      <c r="Z47" s="338"/>
      <c r="AA47" s="338"/>
      <c r="AB47" s="338"/>
      <c r="AC47" s="338"/>
      <c r="AD47" s="338"/>
      <c r="AE47" s="338"/>
      <c r="AF47" s="338"/>
      <c r="AG47" s="339"/>
      <c r="AH47" s="339"/>
      <c r="AI47" s="337"/>
      <c r="AJ47" s="338"/>
      <c r="AK47" s="338"/>
      <c r="AL47" s="338"/>
      <c r="AM47" s="338"/>
      <c r="AN47" s="338"/>
      <c r="AO47" s="338"/>
      <c r="AP47" s="338"/>
      <c r="AQ47" s="338"/>
      <c r="AR47" s="338"/>
      <c r="AS47" s="338"/>
      <c r="AT47" s="338"/>
      <c r="AU47" s="338"/>
      <c r="AV47" s="338"/>
      <c r="AW47" s="338"/>
      <c r="AX47" s="338"/>
      <c r="AY47" s="338"/>
      <c r="AZ47" s="338"/>
      <c r="BA47" s="338"/>
      <c r="BB47" s="338"/>
      <c r="BC47" s="338"/>
      <c r="BD47" s="338"/>
      <c r="BE47" s="338"/>
      <c r="BF47" s="338"/>
      <c r="BG47" s="338"/>
      <c r="BH47" s="338"/>
      <c r="BI47" s="338"/>
      <c r="BJ47" s="338"/>
      <c r="BK47" s="338"/>
      <c r="BL47" s="338"/>
      <c r="BM47" s="339"/>
      <c r="BN47" s="337"/>
      <c r="BO47" s="338"/>
      <c r="BP47" s="338"/>
      <c r="BQ47" s="338"/>
      <c r="BR47" s="338"/>
      <c r="BS47" s="338"/>
      <c r="BT47" s="338"/>
      <c r="BU47" s="338"/>
      <c r="BV47" s="338"/>
      <c r="BW47" s="338"/>
      <c r="BX47" s="338"/>
      <c r="BY47" s="338"/>
      <c r="BZ47" s="338"/>
      <c r="CA47" s="338"/>
      <c r="CB47" s="338"/>
      <c r="CC47" s="338"/>
      <c r="CD47" s="338"/>
      <c r="CE47" s="338"/>
      <c r="CF47" s="338"/>
      <c r="CG47" s="338"/>
      <c r="CH47" s="338"/>
      <c r="CI47" s="338"/>
      <c r="CJ47" s="338"/>
      <c r="CK47" s="338"/>
      <c r="CL47" s="338"/>
      <c r="CM47" s="338"/>
      <c r="CN47" s="338"/>
      <c r="CO47" s="338"/>
      <c r="CP47" s="338"/>
      <c r="CQ47" s="339"/>
      <c r="CR47" s="340"/>
      <c r="CS47" s="341"/>
      <c r="CT47" s="338"/>
      <c r="CU47" s="338"/>
      <c r="CV47" s="338"/>
      <c r="CW47" s="338"/>
      <c r="CX47" s="338"/>
      <c r="CY47" s="338"/>
      <c r="CZ47" s="338"/>
      <c r="DA47" s="338"/>
      <c r="DB47" s="338"/>
      <c r="DC47" s="338"/>
      <c r="DD47" s="338"/>
      <c r="DE47" s="338"/>
      <c r="DF47" s="338"/>
      <c r="DG47" s="338"/>
      <c r="DH47" s="338"/>
      <c r="DI47" s="338"/>
      <c r="DJ47" s="338"/>
      <c r="DK47" s="338"/>
      <c r="DL47" s="338"/>
      <c r="DM47" s="338"/>
      <c r="DN47" s="338"/>
      <c r="DO47" s="338"/>
      <c r="DP47" s="338"/>
      <c r="DQ47" s="338"/>
      <c r="DR47" s="338"/>
      <c r="DS47" s="338"/>
      <c r="DT47" s="338"/>
      <c r="DU47" s="339"/>
      <c r="DV47" s="391"/>
      <c r="DW47" s="340"/>
      <c r="EE47" s="12"/>
      <c r="EF47" s="13"/>
      <c r="EG47" s="13"/>
      <c r="EH47" s="32" t="str">
        <f>IFERROR(VLOOKUP(($EF47&amp;"・"&amp;EH$8&amp;"・"&amp;EH$7&amp;"・"&amp;$EG47),'(参考)本年作業予定'!$X$4:$AI$525,8,FALSE),"")</f>
        <v/>
      </c>
      <c r="EI47" s="32" t="str">
        <f>IFERROR(VLOOKUP(($EF47&amp;"・"&amp;EH$8&amp;"・"&amp;EH$7&amp;"・"&amp;$EG47),'(参考)本年作業予定'!$X$4:$AI$525,10,FALSE),"")</f>
        <v/>
      </c>
      <c r="EJ47" s="32" t="str">
        <f>IFERROR(VLOOKUP(($EF47&amp;"・"&amp;EJ$8&amp;"・"&amp;EJ$7&amp;"・"&amp;$EG47),'(参考)本年作業予定'!$X$4:$AI$525,8,FALSE),"")</f>
        <v/>
      </c>
      <c r="EK47" s="32" t="str">
        <f>IFERROR(VLOOKUP(($EF47&amp;"・"&amp;EJ$8&amp;"・"&amp;EJ$7&amp;"・"&amp;$EG47),'(参考)本年作業予定'!$X$4:$AI$525,10,FALSE),"")</f>
        <v/>
      </c>
      <c r="EL47" s="32" t="str">
        <f>IFERROR(VLOOKUP(($EF47&amp;"・"&amp;EL$8&amp;"・"&amp;EL$7&amp;"・"&amp;$EG47),'(参考)本年作業予定'!$X$4:$AI$525,8,FALSE),"")</f>
        <v/>
      </c>
      <c r="EM47" s="32" t="str">
        <f>IFERROR(VLOOKUP(($EF47&amp;"・"&amp;EL$8&amp;"・"&amp;EL$7&amp;"・"&amp;$EG47),'(参考)本年作業予定'!$X$4:$AI$525,10,FALSE),"")</f>
        <v/>
      </c>
      <c r="EN47" s="32" t="str">
        <f>IFERROR(VLOOKUP(($EF47&amp;"・"&amp;EN$8&amp;"・"&amp;EN$7&amp;"・"&amp;$EG47),'(参考)本年作業予定'!$X$4:$AI$525,8,FALSE),"")</f>
        <v/>
      </c>
      <c r="EO47" s="32" t="str">
        <f>IFERROR(VLOOKUP(($EF47&amp;"・"&amp;EN$8&amp;"・"&amp;EN$7&amp;"・"&amp;$EG47),'(参考)本年作業予定'!$X$4:$AI$525,10,FALSE),"")</f>
        <v/>
      </c>
      <c r="EP47" s="32" t="str">
        <f>IFERROR(VLOOKUP(($EF47&amp;"・"&amp;EP$8&amp;"・"&amp;EP$7&amp;"・"&amp;$EG47),'(参考)本年作業予定'!$X$4:$AI$525,8,FALSE),"")</f>
        <v/>
      </c>
      <c r="EQ47" s="32" t="str">
        <f>IFERROR(VLOOKUP(($EF47&amp;"・"&amp;EP$8&amp;"・"&amp;EP$7&amp;"・"&amp;$EG47),'(参考)本年作業予定'!$X$4:$AI$525,10,FALSE),"")</f>
        <v/>
      </c>
      <c r="ER47" s="32" t="str">
        <f>IFERROR(VLOOKUP(($EF47&amp;"・"&amp;ER$8&amp;"・"&amp;ER$7&amp;"・"&amp;$EG47),'(参考)本年作業予定'!$X$4:$AI$525,8,FALSE),"")</f>
        <v/>
      </c>
      <c r="ES47" s="32" t="str">
        <f>IFERROR(VLOOKUP(($EF47&amp;"・"&amp;ER$8&amp;"・"&amp;ER$7&amp;"・"&amp;$EG47),'(参考)本年作業予定'!$X$4:$AI$525,10,FALSE),"")</f>
        <v/>
      </c>
      <c r="ET47" s="32" t="str">
        <f>IFERROR(VLOOKUP(($EF47&amp;"・"&amp;ET$8&amp;"・"&amp;ET$7&amp;"・"&amp;$EG47),'(参考)本年作業予定'!$X$4:$AI$525,8,FALSE),"")</f>
        <v/>
      </c>
      <c r="EU47" s="32" t="str">
        <f>IFERROR(VLOOKUP(($EF47&amp;"・"&amp;ET$8&amp;"・"&amp;ET$7&amp;"・"&amp;$EG47),'(参考)本年作業予定'!$X$4:$AI$525,10,FALSE),"")</f>
        <v/>
      </c>
      <c r="EV47" s="32" t="str">
        <f>IFERROR(VLOOKUP(($EF47&amp;"・"&amp;EV$8&amp;"・"&amp;EV$7&amp;"・"&amp;$EG47),'(参考)本年作業予定'!$X$4:$AI$525,8,FALSE),"")</f>
        <v/>
      </c>
      <c r="EW47" s="32" t="str">
        <f>IFERROR(VLOOKUP(($EF47&amp;"・"&amp;EV$8&amp;"・"&amp;EV$7&amp;"・"&amp;$EG47),'(参考)本年作業予定'!$X$4:$AI$525,10,FALSE),"")</f>
        <v/>
      </c>
      <c r="EX47" s="32" t="str">
        <f>IFERROR(VLOOKUP(($EF47&amp;"・"&amp;EX$8&amp;"・"&amp;EX$7&amp;"・"&amp;$EG47),'(参考)本年作業予定'!$X$4:$AI$525,8,FALSE),"")</f>
        <v/>
      </c>
      <c r="EY47" s="32" t="str">
        <f>IFERROR(VLOOKUP(($EF47&amp;"・"&amp;EX$8&amp;"・"&amp;EX$7&amp;"・"&amp;$EG47),'(参考)本年作業予定'!$X$4:$AI$525,10,FALSE),"")</f>
        <v/>
      </c>
      <c r="EZ47" s="32" t="str">
        <f>IFERROR(VLOOKUP(($EF47&amp;"・"&amp;EZ$8&amp;"・"&amp;EZ$7&amp;"・"&amp;$EG47),'(参考)本年作業予定'!$X$4:$AI$525,8,FALSE),"")</f>
        <v/>
      </c>
      <c r="FA47" s="32" t="str">
        <f>IFERROR(VLOOKUP(($EF47&amp;"・"&amp;EZ$8&amp;"・"&amp;EZ$7&amp;"・"&amp;$EG47),'(参考)本年作業予定'!$X$4:$AI$525,10,FALSE),"")</f>
        <v/>
      </c>
      <c r="FB47" s="32" t="str">
        <f>IFERROR(VLOOKUP(($EF47&amp;"・"&amp;FB$8&amp;"・"&amp;FB$7&amp;"・"&amp;$EG47),'(参考)本年作業予定'!$X$4:$AI$525,8,FALSE),"")</f>
        <v/>
      </c>
      <c r="FC47" s="32" t="str">
        <f>IFERROR(VLOOKUP(($EF47&amp;"・"&amp;FB$8&amp;"・"&amp;FB$7&amp;"・"&amp;$EG47),'(参考)本年作業予定'!$X$4:$AI$525,10,FALSE),"")</f>
        <v/>
      </c>
      <c r="FD47" s="32" t="str">
        <f>IFERROR(VLOOKUP(($EF47&amp;"・"&amp;FD$8&amp;"・"&amp;FD$7&amp;"・"&amp;$EG47),'(参考)本年作業予定'!$X$4:$AI$525,8,FALSE),"")</f>
        <v/>
      </c>
      <c r="FE47" s="32" t="str">
        <f>IFERROR(VLOOKUP(($EF47&amp;"・"&amp;FD$8&amp;"・"&amp;FD$7&amp;"・"&amp;$EG47),'(参考)本年作業予定'!$X$4:$AI$525,10,FALSE),"")</f>
        <v/>
      </c>
      <c r="FG47" s="32" t="str">
        <f>IFERROR(VLOOKUP(($EF47&amp;"・"&amp;FG$8&amp;"・"&amp;FG$7&amp;"・"&amp;$EG47),'(参考)本年作業予定'!$X$4:$AI$198,4,FALSE),"")</f>
        <v/>
      </c>
      <c r="FH47" s="32" t="str">
        <f>IFERROR(VLOOKUP(($EF47&amp;"・"&amp;FH$8&amp;"・"&amp;FH$7&amp;"・"&amp;$EG47),'(参考)本年作業予定'!$X$4:$AI$198,4,FALSE),"")</f>
        <v/>
      </c>
      <c r="FI47" s="32" t="str">
        <f>IFERROR(VLOOKUP(($EF47&amp;"・"&amp;FI$8&amp;"・"&amp;FI$7&amp;"・"&amp;$EG47),'(参考)本年作業予定'!$X$4:$AI$198,4,FALSE),"")</f>
        <v/>
      </c>
      <c r="FJ47" s="32" t="str">
        <f>IFERROR(VLOOKUP(($EF47&amp;"・"&amp;FJ$8&amp;"・"&amp;FJ$7&amp;"・"&amp;$EG47),'(参考)本年作業予定'!$X$4:$AI$198,4,FALSE),"")</f>
        <v/>
      </c>
      <c r="FK47" s="32" t="str">
        <f>IFERROR(VLOOKUP(($EF47&amp;"・"&amp;FK$8&amp;"・"&amp;FK$7&amp;"・"&amp;$EG47),'(参考)本年作業予定'!$X$4:$AI$198,4,FALSE),"")</f>
        <v/>
      </c>
      <c r="FL47" s="32" t="str">
        <f>IFERROR(VLOOKUP(($EF47&amp;"・"&amp;FL$8&amp;"・"&amp;FL$7&amp;"・"&amp;$EG47),'(参考)本年作業予定'!$X$4:$AI$198,4,FALSE),"")</f>
        <v/>
      </c>
      <c r="FN47" s="33" t="str">
        <f t="shared" si="151"/>
        <v/>
      </c>
      <c r="FO47" s="96" t="str">
        <f>IFERROR(VLOOKUP(($EF47&amp;"・"&amp;FN$8&amp;"・"&amp;FN$7&amp;"・"&amp;$EG47),'(参考)本年作業予定'!$X$4:$AI$525,12,FALSE),"")</f>
        <v/>
      </c>
      <c r="FP47" s="33" t="str">
        <f t="shared" si="152"/>
        <v/>
      </c>
      <c r="FQ47" s="96" t="str">
        <f>IFERROR(VLOOKUP(($EF47&amp;"・"&amp;FP$8&amp;"・"&amp;FP$7&amp;"・"&amp;$EG47),'(参考)本年作業予定'!$X$4:$AI$525,12,FALSE),"")</f>
        <v/>
      </c>
      <c r="FR47" s="33" t="str">
        <f t="shared" si="153"/>
        <v/>
      </c>
      <c r="FS47" s="96" t="str">
        <f>IFERROR(VLOOKUP(($EF47&amp;"・"&amp;FR$8&amp;"・"&amp;FR$7&amp;"・"&amp;$EG47),'(参考)本年作業予定'!$X$4:$AI$525,12,FALSE),"")</f>
        <v/>
      </c>
      <c r="FT47" s="33" t="str">
        <f t="shared" si="154"/>
        <v/>
      </c>
      <c r="FU47" s="96" t="str">
        <f>IFERROR(VLOOKUP(($EF47&amp;"・"&amp;FT$8&amp;"・"&amp;FT$7&amp;"・"&amp;$EG47),'(参考)本年作業予定'!$X$4:$AI$525,12,FALSE),"")</f>
        <v/>
      </c>
      <c r="FV47" s="33" t="str">
        <f t="shared" si="155"/>
        <v/>
      </c>
      <c r="FW47" s="96" t="str">
        <f>IFERROR(VLOOKUP(($EF47&amp;"・"&amp;FV$8&amp;"・"&amp;FV$7&amp;"・"&amp;$EG47),'(参考)本年作業予定'!$X$4:$AI$525,12,FALSE),"")</f>
        <v/>
      </c>
      <c r="FX47" s="33" t="str">
        <f t="shared" si="156"/>
        <v/>
      </c>
      <c r="FY47" s="96" t="str">
        <f>IFERROR(VLOOKUP(($EF47&amp;"・"&amp;FX$8&amp;"・"&amp;FX$7&amp;"・"&amp;$EG47),'(参考)本年作業予定'!$X$4:$AI$525,12,FALSE),"")</f>
        <v/>
      </c>
      <c r="FZ47" s="33" t="str">
        <f t="shared" si="157"/>
        <v/>
      </c>
      <c r="GA47" s="96" t="str">
        <f>IFERROR(VLOOKUP(($EF47&amp;"・"&amp;FZ$8&amp;"・"&amp;FZ$7&amp;"・"&amp;$EG47),'(参考)本年作業予定'!$X$4:$AI$525,12,FALSE),"")</f>
        <v/>
      </c>
      <c r="GB47" s="33" t="str">
        <f t="shared" si="158"/>
        <v/>
      </c>
      <c r="GC47" s="96" t="str">
        <f>IFERROR(VLOOKUP(($EF47&amp;"・"&amp;GB$8&amp;"・"&amp;GB$7&amp;"・"&amp;$EG47),'(参考)本年作業予定'!$X$4:$AI$525,12,FALSE),"")</f>
        <v/>
      </c>
      <c r="GD47" s="33" t="str">
        <f t="shared" si="159"/>
        <v/>
      </c>
      <c r="GE47" s="96" t="str">
        <f>IFERROR(VLOOKUP(($EF47&amp;"・"&amp;GD$8&amp;"・"&amp;GD$7&amp;"・"&amp;$EG47),'(参考)本年作業予定'!$X$4:$AI$525,12,FALSE),"")</f>
        <v/>
      </c>
      <c r="GF47" s="33" t="str">
        <f t="shared" si="160"/>
        <v/>
      </c>
      <c r="GG47" s="96" t="str">
        <f>IFERROR(VLOOKUP(($EF47&amp;"・"&amp;GF$8&amp;"・"&amp;GF$7&amp;"・"&amp;$EG47),'(参考)本年作業予定'!$X$4:$AI$525,12,FALSE),"")</f>
        <v/>
      </c>
      <c r="GH47" s="33" t="str">
        <f t="shared" si="161"/>
        <v/>
      </c>
      <c r="GI47" s="96" t="str">
        <f>IFERROR(VLOOKUP(($EF47&amp;"・"&amp;GH$8&amp;"・"&amp;GH$7&amp;"・"&amp;$EG47),'(参考)本年作業予定'!$X$4:$AI$525,12,FALSE),"")</f>
        <v/>
      </c>
      <c r="GJ47" s="33" t="str">
        <f t="shared" si="162"/>
        <v/>
      </c>
      <c r="GK47" s="96" t="str">
        <f>IFERROR(VLOOKUP(($EF47&amp;"・"&amp;GJ$8&amp;"・"&amp;GJ$7&amp;"・"&amp;$EG47),'(参考)本年作業予定'!$X$4:$AI$525,12,FALSE),"")</f>
        <v/>
      </c>
      <c r="GM47" s="72" t="str">
        <f t="shared" si="187"/>
        <v/>
      </c>
      <c r="GN47" s="74">
        <f>IFERROR(VLOOKUP(($EF47&amp;"・"&amp;GM$8&amp;"・"&amp;GM$7&amp;"・"&amp;$EG47),'(参考)本年作業予定'!$X$4:$AI$525,11,FALSE)/100,0)</f>
        <v>0</v>
      </c>
      <c r="GO47" s="72" t="str">
        <f t="shared" si="188"/>
        <v/>
      </c>
      <c r="GP47" s="74">
        <f>IFERROR(VLOOKUP(($EF47&amp;"・"&amp;GO$8&amp;"・"&amp;GO$7&amp;"・"&amp;$EG47),'(参考)本年作業予定'!$X$4:$AI$525,11,FALSE)/100,0)</f>
        <v>0</v>
      </c>
      <c r="GQ47" s="72" t="str">
        <f t="shared" si="189"/>
        <v/>
      </c>
      <c r="GR47" s="74">
        <f>IFERROR(VLOOKUP(($EF47&amp;"・"&amp;GQ$8&amp;"・"&amp;GQ$7&amp;"・"&amp;$EG47),'(参考)本年作業予定'!$X$4:$AI$525,11,FALSE)/100,0)</f>
        <v>0</v>
      </c>
      <c r="GS47" s="72" t="str">
        <f t="shared" si="190"/>
        <v/>
      </c>
      <c r="GT47" s="74">
        <f>IFERROR(VLOOKUP(($EF47&amp;"・"&amp;GS$8&amp;"・"&amp;GS$7&amp;"・"&amp;$EG47),'(参考)本年作業予定'!$X$4:$AI$525,11,FALSE)/100,0)</f>
        <v>0</v>
      </c>
      <c r="GU47" s="72" t="str">
        <f t="shared" si="191"/>
        <v/>
      </c>
      <c r="GV47" s="74">
        <f>IFERROR(VLOOKUP(($EF47&amp;"・"&amp;GU$8&amp;"・"&amp;GU$7&amp;"・"&amp;$EG47),'(参考)本年作業予定'!$X$4:$AI$525,11,FALSE)/100,0)</f>
        <v>0</v>
      </c>
      <c r="GW47" s="72" t="str">
        <f t="shared" si="192"/>
        <v/>
      </c>
      <c r="GX47" s="74">
        <f>IFERROR(VLOOKUP(($EF47&amp;"・"&amp;GW$8&amp;"・"&amp;GW$7&amp;"・"&amp;$EG47),'(参考)本年作業予定'!$X$4:$AI$525,11,FALSE)/100,0)</f>
        <v>0</v>
      </c>
      <c r="GY47" s="72" t="str">
        <f t="shared" si="193"/>
        <v/>
      </c>
      <c r="GZ47" s="74">
        <f>IFERROR(VLOOKUP(($EF47&amp;"・"&amp;GY$8&amp;"・"&amp;GY$7&amp;"・"&amp;$EG47),'(参考)本年作業予定'!$X$4:$AI$525,11,FALSE)/100,0)</f>
        <v>0</v>
      </c>
      <c r="HA47" s="72" t="str">
        <f t="shared" si="194"/>
        <v/>
      </c>
      <c r="HB47" s="74">
        <f>IFERROR(VLOOKUP(($EF47&amp;"・"&amp;HA$8&amp;"・"&amp;HA$7&amp;"・"&amp;$EG47),'(参考)本年作業予定'!$X$4:$AI$525,11,FALSE)/100,0)</f>
        <v>0</v>
      </c>
      <c r="HC47" s="72" t="str">
        <f t="shared" si="195"/>
        <v/>
      </c>
      <c r="HD47" s="74">
        <f>IFERROR(VLOOKUP(($EF47&amp;"・"&amp;HC$8&amp;"・"&amp;HC$7&amp;"・"&amp;$EG47),'(参考)本年作業予定'!$X$4:$AI$525,11,FALSE)/100,0)</f>
        <v>0</v>
      </c>
      <c r="HE47" s="72" t="str">
        <f t="shared" si="196"/>
        <v/>
      </c>
      <c r="HF47" s="74">
        <f>IFERROR(VLOOKUP(($EF47&amp;"・"&amp;HE$8&amp;"・"&amp;HE$7&amp;"・"&amp;$EG47),'(参考)本年作業予定'!$X$4:$AI$525,11,FALSE)/100,0)</f>
        <v>0</v>
      </c>
      <c r="HG47" s="72" t="str">
        <f t="shared" si="197"/>
        <v/>
      </c>
      <c r="HH47" s="74">
        <f>IFERROR(VLOOKUP(($EF47&amp;"・"&amp;HG$8&amp;"・"&amp;HG$7&amp;"・"&amp;$EG47),'(参考)本年作業予定'!$X$4:$AI$525,11,FALSE)/100,0)</f>
        <v>0</v>
      </c>
      <c r="HI47" s="72" t="str">
        <f t="shared" si="198"/>
        <v/>
      </c>
      <c r="HJ47" s="74">
        <f>IFERROR(VLOOKUP(($EF47&amp;"・"&amp;HI$8&amp;"・"&amp;HI$7&amp;"・"&amp;$EG47),'(参考)本年作業予定'!$X$4:$AI$525,11,FALSE)/100,0)</f>
        <v>0</v>
      </c>
    </row>
    <row r="48" spans="1:218" ht="27.75" customHeight="1" x14ac:dyDescent="0.15">
      <c r="A48" s="544"/>
      <c r="B48" s="487"/>
      <c r="C48" s="325">
        <f>IF(②元データ!$C$24="","",②元データ!$C$24)</f>
        <v>30</v>
      </c>
      <c r="D48" s="342">
        <f t="shared" ref="D48:AI48" si="208">IF(D$5=$FG48,$FG$9,IF(D$5=$FH48,$FH$9,IF(D$5=$FI48,$FI$9,IF(D$5=$FJ48,$FJ$9,IF(D$5=$FK48,$FK$9,IF(D$5=$FL48,$FL$9,IF(D$5=$FN48,$FO48,IF(D$5=$FP48,$FQ48,IF(D$5=$FR48,$FS48,IF(D$5=$FT48,$FU48,IF(D$5=$FV48,$FW48,IF(D$5=$FX48,$FY48,IF(D$5=$FZ48,$GA48,IF(D$5=$GB48,$GC48,IF(D$5=$GD48,$GE48,IF(D$5=$GF48,$GG48,IF(D$5=$GH48,$GI48,IF(D$5=$GJ48,$GK48,""))))))))))))))))))</f>
        <v>16.5</v>
      </c>
      <c r="E48" s="343" t="str">
        <f t="shared" si="208"/>
        <v/>
      </c>
      <c r="F48" s="343" t="str">
        <f t="shared" si="208"/>
        <v/>
      </c>
      <c r="G48" s="343" t="str">
        <f t="shared" si="208"/>
        <v/>
      </c>
      <c r="H48" s="343" t="str">
        <f t="shared" si="208"/>
        <v/>
      </c>
      <c r="I48" s="343" t="str">
        <f t="shared" si="208"/>
        <v/>
      </c>
      <c r="J48" s="343" t="str">
        <f t="shared" si="208"/>
        <v/>
      </c>
      <c r="K48" s="343" t="str">
        <f t="shared" si="208"/>
        <v/>
      </c>
      <c r="L48" s="343" t="str">
        <f t="shared" si="208"/>
        <v/>
      </c>
      <c r="M48" s="343" t="str">
        <f t="shared" si="208"/>
        <v/>
      </c>
      <c r="N48" s="343" t="str">
        <f t="shared" si="208"/>
        <v>■</v>
      </c>
      <c r="O48" s="343">
        <f t="shared" si="208"/>
        <v>24</v>
      </c>
      <c r="P48" s="343" t="str">
        <f t="shared" si="208"/>
        <v/>
      </c>
      <c r="Q48" s="343" t="str">
        <f t="shared" si="208"/>
        <v/>
      </c>
      <c r="R48" s="343">
        <f t="shared" si="208"/>
        <v>12</v>
      </c>
      <c r="S48" s="343" t="str">
        <f t="shared" si="208"/>
        <v/>
      </c>
      <c r="T48" s="343" t="str">
        <f t="shared" si="208"/>
        <v/>
      </c>
      <c r="U48" s="343" t="str">
        <f t="shared" si="208"/>
        <v/>
      </c>
      <c r="V48" s="343" t="str">
        <f t="shared" si="208"/>
        <v/>
      </c>
      <c r="W48" s="343" t="str">
        <f t="shared" si="208"/>
        <v/>
      </c>
      <c r="X48" s="343" t="str">
        <f t="shared" si="208"/>
        <v/>
      </c>
      <c r="Y48" s="343" t="str">
        <f t="shared" si="208"/>
        <v/>
      </c>
      <c r="Z48" s="343" t="str">
        <f t="shared" si="208"/>
        <v/>
      </c>
      <c r="AA48" s="343">
        <f t="shared" si="208"/>
        <v>3</v>
      </c>
      <c r="AB48" s="343" t="str">
        <f t="shared" si="208"/>
        <v/>
      </c>
      <c r="AC48" s="343" t="str">
        <f t="shared" si="208"/>
        <v/>
      </c>
      <c r="AD48" s="343" t="str">
        <f t="shared" si="208"/>
        <v/>
      </c>
      <c r="AE48" s="343" t="str">
        <f t="shared" si="208"/>
        <v/>
      </c>
      <c r="AF48" s="343" t="str">
        <f t="shared" si="208"/>
        <v/>
      </c>
      <c r="AG48" s="343" t="str">
        <f t="shared" si="208"/>
        <v/>
      </c>
      <c r="AH48" s="343" t="str">
        <f t="shared" si="208"/>
        <v/>
      </c>
      <c r="AI48" s="342" t="str">
        <f t="shared" si="208"/>
        <v/>
      </c>
      <c r="AJ48" s="343" t="str">
        <f t="shared" ref="AJ48:BQ48" si="209">IF(AJ$5=$FG48,$FG$9,IF(AJ$5=$FH48,$FH$9,IF(AJ$5=$FI48,$FI$9,IF(AJ$5=$FJ48,$FJ$9,IF(AJ$5=$FK48,$FK$9,IF(AJ$5=$FL48,$FL$9,IF(AJ$5=$FN48,$FO48,IF(AJ$5=$FP48,$FQ48,IF(AJ$5=$FR48,$FS48,IF(AJ$5=$FT48,$FU48,IF(AJ$5=$FV48,$FW48,IF(AJ$5=$FX48,$FY48,IF(AJ$5=$FZ48,$GA48,IF(AJ$5=$GB48,$GC48,IF(AJ$5=$GD48,$GE48,IF(AJ$5=$GF48,$GG48,IF(AJ$5=$GH48,$GI48,IF(AJ$5=$GJ48,$GK48,""))))))))))))))))))</f>
        <v/>
      </c>
      <c r="AK48" s="343" t="str">
        <f t="shared" si="209"/>
        <v/>
      </c>
      <c r="AL48" s="343" t="str">
        <f t="shared" si="209"/>
        <v/>
      </c>
      <c r="AM48" s="343" t="str">
        <f t="shared" si="209"/>
        <v/>
      </c>
      <c r="AN48" s="343" t="str">
        <f t="shared" si="209"/>
        <v/>
      </c>
      <c r="AO48" s="343" t="str">
        <f t="shared" si="209"/>
        <v/>
      </c>
      <c r="AP48" s="343" t="str">
        <f t="shared" si="209"/>
        <v/>
      </c>
      <c r="AQ48" s="343" t="str">
        <f t="shared" si="209"/>
        <v/>
      </c>
      <c r="AR48" s="343">
        <f t="shared" si="209"/>
        <v>3</v>
      </c>
      <c r="AS48" s="343" t="str">
        <f t="shared" si="209"/>
        <v>◆</v>
      </c>
      <c r="AT48" s="343" t="str">
        <f t="shared" si="209"/>
        <v/>
      </c>
      <c r="AU48" s="343" t="str">
        <f t="shared" si="209"/>
        <v/>
      </c>
      <c r="AV48" s="343" t="str">
        <f t="shared" si="209"/>
        <v/>
      </c>
      <c r="AW48" s="343">
        <f t="shared" si="209"/>
        <v>12</v>
      </c>
      <c r="AX48" s="343" t="str">
        <f t="shared" si="209"/>
        <v/>
      </c>
      <c r="AY48" s="343" t="str">
        <f t="shared" si="209"/>
        <v/>
      </c>
      <c r="AZ48" s="343" t="str">
        <f t="shared" si="209"/>
        <v/>
      </c>
      <c r="BA48" s="343" t="str">
        <f t="shared" si="209"/>
        <v/>
      </c>
      <c r="BB48" s="343" t="str">
        <f t="shared" si="209"/>
        <v/>
      </c>
      <c r="BC48" s="343" t="str">
        <f t="shared" si="209"/>
        <v/>
      </c>
      <c r="BD48" s="343" t="str">
        <f t="shared" si="209"/>
        <v/>
      </c>
      <c r="BE48" s="343" t="str">
        <f t="shared" si="209"/>
        <v/>
      </c>
      <c r="BF48" s="343" t="str">
        <f t="shared" si="209"/>
        <v/>
      </c>
      <c r="BG48" s="343" t="str">
        <f t="shared" si="209"/>
        <v/>
      </c>
      <c r="BH48" s="343" t="str">
        <f t="shared" si="209"/>
        <v/>
      </c>
      <c r="BI48" s="343" t="str">
        <f t="shared" si="209"/>
        <v/>
      </c>
      <c r="BJ48" s="343" t="str">
        <f t="shared" si="209"/>
        <v/>
      </c>
      <c r="BK48" s="343" t="str">
        <f t="shared" si="209"/>
        <v/>
      </c>
      <c r="BL48" s="343" t="str">
        <f t="shared" si="209"/>
        <v/>
      </c>
      <c r="BM48" s="344" t="str">
        <f t="shared" si="209"/>
        <v/>
      </c>
      <c r="BN48" s="342" t="str">
        <f t="shared" si="209"/>
        <v/>
      </c>
      <c r="BO48" s="343" t="str">
        <f t="shared" si="209"/>
        <v/>
      </c>
      <c r="BP48" s="343" t="str">
        <f t="shared" si="209"/>
        <v/>
      </c>
      <c r="BQ48" s="343" t="str">
        <f t="shared" si="209"/>
        <v/>
      </c>
      <c r="BR48" s="343" t="str">
        <f t="shared" ref="BR48:DW48" si="210">IF(BR$5=$FG48,$FG$9,IF(BR$5=$FH48,$FH$9,IF(BR$5=$FI48,$FI$9,IF(BR$5=$FJ48,$FJ$9,IF(BR$5=$FK48,$FK$9,IF(BR$5=$FL48,$FL$9,IF(BR$5=$FN48,$FO48,IF(BR$5=$FP48,$FQ48,IF(BR$5=$FR48,$FS48,IF(BR$5=$FT48,$FU48,IF(BR$5=$FV48,$FW48,IF(BR$5=$FX48,$FY48,IF(BR$5=$FZ48,$GA48,IF(BR$5=$GB48,$GC48,IF(BR$5=$GD48,$GE48,IF(BR$5=$GF48,$GG48,IF(BR$5=$GH48,$GI48,IF(BR$5=$GJ48,$GK48,""))))))))))))))))))</f>
        <v/>
      </c>
      <c r="BS48" s="343" t="str">
        <f t="shared" si="210"/>
        <v/>
      </c>
      <c r="BT48" s="343" t="str">
        <f t="shared" si="210"/>
        <v/>
      </c>
      <c r="BU48" s="343" t="str">
        <f t="shared" si="210"/>
        <v/>
      </c>
      <c r="BV48" s="343" t="str">
        <f t="shared" si="210"/>
        <v/>
      </c>
      <c r="BW48" s="343" t="str">
        <f t="shared" si="210"/>
        <v/>
      </c>
      <c r="BX48" s="343" t="str">
        <f t="shared" si="210"/>
        <v>★</v>
      </c>
      <c r="BY48" s="343" t="str">
        <f t="shared" si="210"/>
        <v/>
      </c>
      <c r="BZ48" s="343" t="str">
        <f t="shared" si="210"/>
        <v/>
      </c>
      <c r="CA48" s="343" t="str">
        <f t="shared" si="210"/>
        <v/>
      </c>
      <c r="CB48" s="343">
        <f t="shared" si="210"/>
        <v>15</v>
      </c>
      <c r="CC48" s="343" t="str">
        <f t="shared" si="210"/>
        <v/>
      </c>
      <c r="CD48" s="343" t="str">
        <f t="shared" si="210"/>
        <v/>
      </c>
      <c r="CE48" s="343" t="str">
        <f t="shared" si="210"/>
        <v/>
      </c>
      <c r="CF48" s="343" t="str">
        <f t="shared" si="210"/>
        <v/>
      </c>
      <c r="CG48" s="343" t="str">
        <f t="shared" si="210"/>
        <v/>
      </c>
      <c r="CH48" s="343" t="str">
        <f t="shared" si="210"/>
        <v/>
      </c>
      <c r="CI48" s="343" t="str">
        <f t="shared" si="210"/>
        <v/>
      </c>
      <c r="CJ48" s="343" t="str">
        <f t="shared" si="210"/>
        <v/>
      </c>
      <c r="CK48" s="343" t="str">
        <f t="shared" si="210"/>
        <v/>
      </c>
      <c r="CL48" s="343" t="str">
        <f t="shared" si="210"/>
        <v/>
      </c>
      <c r="CM48" s="343" t="str">
        <f t="shared" si="210"/>
        <v/>
      </c>
      <c r="CN48" s="343" t="str">
        <f t="shared" si="210"/>
        <v/>
      </c>
      <c r="CO48" s="343" t="str">
        <f t="shared" si="210"/>
        <v/>
      </c>
      <c r="CP48" s="343" t="str">
        <f t="shared" si="210"/>
        <v/>
      </c>
      <c r="CQ48" s="345" t="str">
        <f t="shared" si="210"/>
        <v/>
      </c>
      <c r="CR48" s="346" t="str">
        <f t="shared" si="210"/>
        <v/>
      </c>
      <c r="CS48" s="347" t="str">
        <f t="shared" si="210"/>
        <v/>
      </c>
      <c r="CT48" s="343" t="str">
        <f t="shared" si="210"/>
        <v/>
      </c>
      <c r="CU48" s="343" t="str">
        <f t="shared" si="210"/>
        <v/>
      </c>
      <c r="CV48" s="343" t="str">
        <f t="shared" si="210"/>
        <v/>
      </c>
      <c r="CW48" s="343" t="str">
        <f t="shared" si="210"/>
        <v/>
      </c>
      <c r="CX48" s="343" t="str">
        <f t="shared" si="210"/>
        <v/>
      </c>
      <c r="CY48" s="343" t="str">
        <f t="shared" si="210"/>
        <v/>
      </c>
      <c r="CZ48" s="343" t="str">
        <f t="shared" si="210"/>
        <v/>
      </c>
      <c r="DA48" s="343" t="str">
        <f t="shared" si="210"/>
        <v/>
      </c>
      <c r="DB48" s="343" t="str">
        <f t="shared" si="210"/>
        <v/>
      </c>
      <c r="DC48" s="343" t="str">
        <f t="shared" si="210"/>
        <v/>
      </c>
      <c r="DD48" s="343" t="str">
        <f t="shared" si="210"/>
        <v/>
      </c>
      <c r="DE48" s="343" t="str">
        <f t="shared" si="210"/>
        <v/>
      </c>
      <c r="DF48" s="343" t="str">
        <f t="shared" si="210"/>
        <v/>
      </c>
      <c r="DG48" s="343">
        <f t="shared" si="210"/>
        <v>360</v>
      </c>
      <c r="DH48" s="343" t="str">
        <f t="shared" si="210"/>
        <v/>
      </c>
      <c r="DI48" s="343" t="str">
        <f t="shared" si="210"/>
        <v/>
      </c>
      <c r="DJ48" s="343" t="str">
        <f t="shared" si="210"/>
        <v/>
      </c>
      <c r="DK48" s="343" t="str">
        <f t="shared" si="210"/>
        <v/>
      </c>
      <c r="DL48" s="343" t="str">
        <f t="shared" si="210"/>
        <v/>
      </c>
      <c r="DM48" s="343" t="str">
        <f t="shared" si="210"/>
        <v/>
      </c>
      <c r="DN48" s="343" t="str">
        <f t="shared" si="210"/>
        <v/>
      </c>
      <c r="DO48" s="343" t="str">
        <f t="shared" si="210"/>
        <v/>
      </c>
      <c r="DP48" s="343" t="str">
        <f t="shared" si="210"/>
        <v/>
      </c>
      <c r="DQ48" s="343" t="str">
        <f t="shared" si="210"/>
        <v/>
      </c>
      <c r="DR48" s="343" t="str">
        <f t="shared" si="210"/>
        <v/>
      </c>
      <c r="DS48" s="343" t="str">
        <f t="shared" si="210"/>
        <v/>
      </c>
      <c r="DT48" s="343" t="str">
        <f t="shared" si="210"/>
        <v/>
      </c>
      <c r="DU48" s="345" t="str">
        <f t="shared" si="210"/>
        <v/>
      </c>
      <c r="DV48" s="392" t="str">
        <f t="shared" si="210"/>
        <v/>
      </c>
      <c r="DW48" s="346" t="str">
        <f t="shared" si="210"/>
        <v/>
      </c>
      <c r="EE48" s="12">
        <v>10</v>
      </c>
      <c r="EF48" s="13" t="str">
        <f>IF(②元データ!$B$24="","",②元データ!$B$24)</f>
        <v>ニンジン・ニンジンA</v>
      </c>
      <c r="EG48" s="13" t="str">
        <f>②元データ!$G$7</f>
        <v>露地野菜Ａ</v>
      </c>
      <c r="EH48" s="32" t="str">
        <f>IFERROR(VLOOKUP(($EF48&amp;"・"&amp;EH$8&amp;"・"&amp;EH$7&amp;"・"&amp;$EG48),'(参考)本年作業予定'!$X$4:$AI$525,8,FALSE),"")</f>
        <v/>
      </c>
      <c r="EI48" s="32" t="str">
        <f>IFERROR(VLOOKUP(($EF48&amp;"・"&amp;EH$8&amp;"・"&amp;EH$7&amp;"・"&amp;$EG48),'(参考)本年作業予定'!$X$4:$AI$525,10,FALSE),"")</f>
        <v/>
      </c>
      <c r="EJ48" s="32">
        <f>IFERROR(VLOOKUP(($EF48&amp;"・"&amp;EJ$8&amp;"・"&amp;EJ$7&amp;"・"&amp;$EG48),'(参考)本年作業予定'!$X$4:$AI$525,8,FALSE),"")</f>
        <v>45516</v>
      </c>
      <c r="EK48" s="32">
        <f>IFERROR(VLOOKUP(($EF48&amp;"・"&amp;EJ$8&amp;"・"&amp;EJ$7&amp;"・"&amp;$EG48),'(参考)本年作業予定'!$X$4:$AI$525,10,FALSE),"")</f>
        <v>45517</v>
      </c>
      <c r="EL48" s="32">
        <f>IFERROR(VLOOKUP(($EF48&amp;"・"&amp;EL$8&amp;"・"&amp;EL$7&amp;"・"&amp;$EG48),'(参考)本年作業予定'!$X$4:$AI$525,8,FALSE),"")</f>
        <v>45519</v>
      </c>
      <c r="EM48" s="32">
        <f>IFERROR(VLOOKUP(($EF48&amp;"・"&amp;EL$8&amp;"・"&amp;EL$7&amp;"・"&amp;$EG48),'(参考)本年作業予定'!$X$4:$AI$525,10,FALSE),"")</f>
        <v>45519</v>
      </c>
      <c r="EN48" s="32">
        <f>IFERROR(VLOOKUP(($EF48&amp;"・"&amp;EN$8&amp;"・"&amp;EN$7&amp;"・"&amp;$EG48),'(参考)本年作業予定'!$X$4:$AI$525,8,FALSE),"")</f>
        <v>45550</v>
      </c>
      <c r="EO48" s="32">
        <f>IFERROR(VLOOKUP(($EF48&amp;"・"&amp;EN$8&amp;"・"&amp;EN$7&amp;"・"&amp;$EG48),'(参考)本年作業予定'!$X$4:$AI$525,10,FALSE),"")</f>
        <v>45550</v>
      </c>
      <c r="EP48" s="32">
        <f>IFERROR(VLOOKUP(($EF48&amp;"・"&amp;EP$8&amp;"・"&amp;EP$7&amp;"・"&amp;$EG48),'(参考)本年作業予定'!$X$4:$AI$525,8,FALSE),"")</f>
        <v>45580</v>
      </c>
      <c r="EQ48" s="32">
        <f>IFERROR(VLOOKUP(($EF48&amp;"・"&amp;EP$8&amp;"・"&amp;EP$7&amp;"・"&amp;$EG48),'(参考)本年作業予定'!$X$4:$AI$525,10,FALSE),"")</f>
        <v>45580</v>
      </c>
      <c r="ER48" s="32" t="str">
        <f>IFERROR(VLOOKUP(($EF48&amp;"・"&amp;ER$8&amp;"・"&amp;ER$7&amp;"・"&amp;$EG48),'(参考)本年作業予定'!$X$4:$AI$525,8,FALSE),"")</f>
        <v/>
      </c>
      <c r="ES48" s="32" t="str">
        <f>IFERROR(VLOOKUP(($EF48&amp;"・"&amp;ER$8&amp;"・"&amp;ER$7&amp;"・"&amp;$EG48),'(参考)本年作業予定'!$X$4:$AI$525,10,FALSE),"")</f>
        <v/>
      </c>
      <c r="ET48" s="32" t="str">
        <f>IFERROR(VLOOKUP(($EF48&amp;"・"&amp;ET$8&amp;"・"&amp;ET$7&amp;"・"&amp;$EG48),'(参考)本年作業予定'!$X$4:$AI$525,8,FALSE),"")</f>
        <v/>
      </c>
      <c r="EU48" s="32" t="str">
        <f>IFERROR(VLOOKUP(($EF48&amp;"・"&amp;ET$8&amp;"・"&amp;ET$7&amp;"・"&amp;$EG48),'(参考)本年作業予定'!$X$4:$AI$525,10,FALSE),"")</f>
        <v/>
      </c>
      <c r="EV48" s="32">
        <f>IFERROR(VLOOKUP(($EF48&amp;"・"&amp;EV$8&amp;"・"&amp;EV$7&amp;"・"&amp;$EG48),'(参考)本年作業予定'!$X$4:$AI$525,8,FALSE),"")</f>
        <v>45528</v>
      </c>
      <c r="EW48" s="32">
        <f>IFERROR(VLOOKUP(($EF48&amp;"・"&amp;EV$8&amp;"・"&amp;EV$7&amp;"・"&amp;$EG48),'(参考)本年作業予定'!$X$4:$AI$525,10,FALSE),"")</f>
        <v>45528</v>
      </c>
      <c r="EX48" s="32">
        <f>IFERROR(VLOOKUP(($EF48&amp;"・"&amp;EX$8&amp;"・"&amp;EX$7&amp;"・"&amp;$EG48),'(参考)本年作業予定'!$X$4:$AI$525,8,FALSE),"")</f>
        <v>45545</v>
      </c>
      <c r="EY48" s="32">
        <f>IFERROR(VLOOKUP(($EF48&amp;"・"&amp;EX$8&amp;"・"&amp;EX$7&amp;"・"&amp;$EG48),'(参考)本年作業予定'!$X$4:$AI$525,10,FALSE),"")</f>
        <v>45545</v>
      </c>
      <c r="EZ48" s="32" t="str">
        <f>IFERROR(VLOOKUP(($EF48&amp;"・"&amp;EZ$8&amp;"・"&amp;EZ$7&amp;"・"&amp;$EG48),'(参考)本年作業予定'!$X$4:$AI$525,8,FALSE),"")</f>
        <v/>
      </c>
      <c r="FA48" s="32" t="str">
        <f>IFERROR(VLOOKUP(($EF48&amp;"・"&amp;EZ$8&amp;"・"&amp;EZ$7&amp;"・"&amp;$EG48),'(参考)本年作業予定'!$X$4:$AI$525,10,FALSE),"")</f>
        <v/>
      </c>
      <c r="FB48" s="32">
        <f>IFERROR(VLOOKUP(($EF48&amp;"・"&amp;FB$8&amp;"・"&amp;FB$7&amp;"・"&amp;$EG48),'(参考)本年作業予定'!$X$4:$AI$525,8,FALSE),"")</f>
        <v>45611</v>
      </c>
      <c r="FC48" s="32">
        <f>IFERROR(VLOOKUP(($EF48&amp;"・"&amp;FB$8&amp;"・"&amp;FB$7&amp;"・"&amp;$EG48),'(参考)本年作業予定'!$X$4:$AI$525,10,FALSE),"")</f>
        <v>45616</v>
      </c>
      <c r="FD48" s="32">
        <f>IFERROR(VLOOKUP(($EF48&amp;"・"&amp;FD$8&amp;"・"&amp;FD$7&amp;"・"&amp;$EG48),'(参考)本年作業予定'!$X$4:$AI$525,8,FALSE),"")</f>
        <v>45505</v>
      </c>
      <c r="FE48" s="32">
        <f>IFERROR(VLOOKUP(($EF48&amp;"・"&amp;FD$8&amp;"・"&amp;FD$7&amp;"・"&amp;$EG48),'(参考)本年作業予定'!$X$4:$AI$525,10,FALSE),"")</f>
        <v>45506</v>
      </c>
      <c r="FG48" s="32" t="str">
        <f>IFERROR(VLOOKUP(($EF48&amp;"・"&amp;FG$8&amp;"・"&amp;FG$7&amp;"・"&amp;$EG48),'(参考)本年作業予定'!$X$4:$AI$198,4,FALSE),"")</f>
        <v/>
      </c>
      <c r="FH48" s="32" t="str">
        <f>IFERROR(VLOOKUP(($EF48&amp;"・"&amp;FH$8&amp;"・"&amp;FH$7&amp;"・"&amp;$EG48),'(参考)本年作業予定'!$X$4:$AI$198,4,FALSE),"")</f>
        <v/>
      </c>
      <c r="FI48" s="32">
        <f>IFERROR(VLOOKUP(($EF48&amp;"・"&amp;FI$8&amp;"・"&amp;FI$7&amp;"・"&amp;$EG48),'(参考)本年作業予定'!$X$4:$AI$198,4,FALSE),"")</f>
        <v>45515</v>
      </c>
      <c r="FJ48" s="32">
        <f>IFERROR(VLOOKUP(($EF48&amp;"・"&amp;FJ$8&amp;"・"&amp;FJ$7&amp;"・"&amp;$EG48),'(参考)本年作業予定'!$X$4:$AI$198,4,FALSE),"")</f>
        <v>45546</v>
      </c>
      <c r="FK48" s="32">
        <f>IFERROR(VLOOKUP(($EF48&amp;"・"&amp;FK$8&amp;"・"&amp;FK$7&amp;"・"&amp;$EG48),'(参考)本年作業予定'!$X$4:$AI$198,4,FALSE),"")</f>
        <v>45576</v>
      </c>
      <c r="FL48" s="32" t="str">
        <f>IFERROR(VLOOKUP(($EF48&amp;"・"&amp;FL$8&amp;"・"&amp;FL$7&amp;"・"&amp;$EG48),'(参考)本年作業予定'!$X$4:$AI$198,4,FALSE),"")</f>
        <v/>
      </c>
      <c r="FN48" s="33" t="str">
        <f t="shared" si="151"/>
        <v/>
      </c>
      <c r="FO48" s="96">
        <f>IFERROR(VLOOKUP(($EF48&amp;"・"&amp;FN$8&amp;"・"&amp;FN$7&amp;"・"&amp;$EG48),'(参考)本年作業予定'!$X$4:$AI$525,12,FALSE),"")</f>
        <v>0</v>
      </c>
      <c r="FP48" s="33">
        <f t="shared" si="152"/>
        <v>45516</v>
      </c>
      <c r="FQ48" s="96">
        <f>IFERROR(VLOOKUP(($EF48&amp;"・"&amp;FP$8&amp;"・"&amp;FP$7&amp;"・"&amp;$EG48),'(参考)本年作業予定'!$X$4:$AI$525,12,FALSE),"")</f>
        <v>24</v>
      </c>
      <c r="FR48" s="33">
        <f t="shared" si="153"/>
        <v>45519</v>
      </c>
      <c r="FS48" s="96">
        <f>IFERROR(VLOOKUP(($EF48&amp;"・"&amp;FR$8&amp;"・"&amp;FR$7&amp;"・"&amp;$EG48),'(参考)本年作業予定'!$X$4:$AI$525,12,FALSE),"")</f>
        <v>12</v>
      </c>
      <c r="FT48" s="33">
        <f t="shared" si="154"/>
        <v>45550</v>
      </c>
      <c r="FU48" s="96">
        <f>IFERROR(VLOOKUP(($EF48&amp;"・"&amp;FT$8&amp;"・"&amp;FT$7&amp;"・"&amp;$EG48),'(参考)本年作業予定'!$X$4:$AI$525,12,FALSE),"")</f>
        <v>12</v>
      </c>
      <c r="FV48" s="33">
        <f t="shared" si="155"/>
        <v>45580</v>
      </c>
      <c r="FW48" s="96">
        <f>IFERROR(VLOOKUP(($EF48&amp;"・"&amp;FV$8&amp;"・"&amp;FV$7&amp;"・"&amp;$EG48),'(参考)本年作業予定'!$X$4:$AI$525,12,FALSE),"")</f>
        <v>15</v>
      </c>
      <c r="FX48" s="33" t="str">
        <f t="shared" si="156"/>
        <v/>
      </c>
      <c r="FY48" s="96">
        <f>IFERROR(VLOOKUP(($EF48&amp;"・"&amp;FX$8&amp;"・"&amp;FX$7&amp;"・"&amp;$EG48),'(参考)本年作業予定'!$X$4:$AI$525,12,FALSE),"")</f>
        <v>0</v>
      </c>
      <c r="FZ48" s="33" t="str">
        <f t="shared" si="157"/>
        <v/>
      </c>
      <c r="GA48" s="96">
        <f>IFERROR(VLOOKUP(($EF48&amp;"・"&amp;FZ$8&amp;"・"&amp;FZ$7&amp;"・"&amp;$EG48),'(参考)本年作業予定'!$X$4:$AI$525,12,FALSE),"")</f>
        <v>0</v>
      </c>
      <c r="GB48" s="33">
        <f t="shared" si="158"/>
        <v>45528</v>
      </c>
      <c r="GC48" s="96">
        <f>IFERROR(VLOOKUP(($EF48&amp;"・"&amp;GB$8&amp;"・"&amp;GB$7&amp;"・"&amp;$EG48),'(参考)本年作業予定'!$X$4:$AI$525,12,FALSE),"")</f>
        <v>3</v>
      </c>
      <c r="GD48" s="33">
        <f t="shared" si="159"/>
        <v>45545</v>
      </c>
      <c r="GE48" s="96">
        <f>IFERROR(VLOOKUP(($EF48&amp;"・"&amp;GD$8&amp;"・"&amp;GD$7&amp;"・"&amp;$EG48),'(参考)本年作業予定'!$X$4:$AI$525,12,FALSE),"")</f>
        <v>3</v>
      </c>
      <c r="GF48" s="33" t="str">
        <f t="shared" si="160"/>
        <v/>
      </c>
      <c r="GG48" s="96">
        <f>IFERROR(VLOOKUP(($EF48&amp;"・"&amp;GF$8&amp;"・"&amp;GF$7&amp;"・"&amp;$EG48),'(参考)本年作業予定'!$X$4:$AI$525,12,FALSE),"")</f>
        <v>0</v>
      </c>
      <c r="GH48" s="33">
        <f t="shared" si="161"/>
        <v>45611</v>
      </c>
      <c r="GI48" s="96">
        <f>IFERROR(VLOOKUP(($EF48&amp;"・"&amp;GH$8&amp;"・"&amp;GH$7&amp;"・"&amp;$EG48),'(参考)本年作業予定'!$X$4:$AI$525,12,FALSE),"")</f>
        <v>360</v>
      </c>
      <c r="GJ48" s="33">
        <f t="shared" si="162"/>
        <v>45505</v>
      </c>
      <c r="GK48" s="96">
        <f>IFERROR(VLOOKUP(($EF48&amp;"・"&amp;GJ$8&amp;"・"&amp;GJ$7&amp;"・"&amp;$EG48),'(参考)本年作業予定'!$X$4:$AI$525,12,FALSE),"")</f>
        <v>16.5</v>
      </c>
      <c r="GM48" s="72" t="str">
        <f t="shared" si="187"/>
        <v/>
      </c>
      <c r="GN48" s="74">
        <f>IFERROR(VLOOKUP(($EF48&amp;"・"&amp;GM$8&amp;"・"&amp;GM$7&amp;"・"&amp;$EG48),'(参考)本年作業予定'!$X$4:$AI$525,11,FALSE)/100,0)</f>
        <v>30</v>
      </c>
      <c r="GO48" s="72">
        <f t="shared" si="188"/>
        <v>2</v>
      </c>
      <c r="GP48" s="74">
        <f>IFERROR(VLOOKUP(($EF48&amp;"・"&amp;GO$8&amp;"・"&amp;GO$7&amp;"・"&amp;$EG48),'(参考)本年作業予定'!$X$4:$AI$525,11,FALSE)/100,0)</f>
        <v>30</v>
      </c>
      <c r="GQ48" s="72">
        <f t="shared" si="189"/>
        <v>1</v>
      </c>
      <c r="GR48" s="74">
        <f>IFERROR(VLOOKUP(($EF48&amp;"・"&amp;GQ$8&amp;"・"&amp;GQ$7&amp;"・"&amp;$EG48),'(参考)本年作業予定'!$X$4:$AI$525,11,FALSE)/100,0)</f>
        <v>30</v>
      </c>
      <c r="GS48" s="72">
        <f t="shared" si="190"/>
        <v>1</v>
      </c>
      <c r="GT48" s="74">
        <f>IFERROR(VLOOKUP(($EF48&amp;"・"&amp;GS$8&amp;"・"&amp;GS$7&amp;"・"&amp;$EG48),'(参考)本年作業予定'!$X$4:$AI$525,11,FALSE)/100,0)</f>
        <v>30</v>
      </c>
      <c r="GU48" s="72">
        <f t="shared" si="191"/>
        <v>1</v>
      </c>
      <c r="GV48" s="74">
        <f>IFERROR(VLOOKUP(($EF48&amp;"・"&amp;GU$8&amp;"・"&amp;GU$7&amp;"・"&amp;$EG48),'(参考)本年作業予定'!$X$4:$AI$525,11,FALSE)/100,0)</f>
        <v>30</v>
      </c>
      <c r="GW48" s="72" t="str">
        <f t="shared" si="192"/>
        <v/>
      </c>
      <c r="GX48" s="74">
        <f>IFERROR(VLOOKUP(($EF48&amp;"・"&amp;GW$8&amp;"・"&amp;GW$7&amp;"・"&amp;$EG48),'(参考)本年作業予定'!$X$4:$AI$525,11,FALSE)/100,0)</f>
        <v>30</v>
      </c>
      <c r="GY48" s="72" t="str">
        <f t="shared" si="193"/>
        <v/>
      </c>
      <c r="GZ48" s="74">
        <f>IFERROR(VLOOKUP(($EF48&amp;"・"&amp;GY$8&amp;"・"&amp;GY$7&amp;"・"&amp;$EG48),'(参考)本年作業予定'!$X$4:$AI$525,11,FALSE)/100,0)</f>
        <v>30</v>
      </c>
      <c r="HA48" s="72">
        <f t="shared" si="194"/>
        <v>1</v>
      </c>
      <c r="HB48" s="74">
        <f>IFERROR(VLOOKUP(($EF48&amp;"・"&amp;HA$8&amp;"・"&amp;HA$7&amp;"・"&amp;$EG48),'(参考)本年作業予定'!$X$4:$AI$525,11,FALSE)/100,0)</f>
        <v>30</v>
      </c>
      <c r="HC48" s="72">
        <f t="shared" si="195"/>
        <v>1</v>
      </c>
      <c r="HD48" s="74">
        <f>IFERROR(VLOOKUP(($EF48&amp;"・"&amp;HC$8&amp;"・"&amp;HC$7&amp;"・"&amp;$EG48),'(参考)本年作業予定'!$X$4:$AI$525,11,FALSE)/100,0)</f>
        <v>30</v>
      </c>
      <c r="HE48" s="72" t="str">
        <f t="shared" si="196"/>
        <v/>
      </c>
      <c r="HF48" s="74">
        <f>IFERROR(VLOOKUP(($EF48&amp;"・"&amp;HE$8&amp;"・"&amp;HE$7&amp;"・"&amp;$EG48),'(参考)本年作業予定'!$X$4:$AI$525,11,FALSE)/100,0)</f>
        <v>30</v>
      </c>
      <c r="HG48" s="72">
        <f t="shared" si="197"/>
        <v>6</v>
      </c>
      <c r="HH48" s="74">
        <f>IFERROR(VLOOKUP(($EF48&amp;"・"&amp;HG$8&amp;"・"&amp;HG$7&amp;"・"&amp;$EG48),'(参考)本年作業予定'!$X$4:$AI$525,11,FALSE)/100,0)</f>
        <v>30</v>
      </c>
      <c r="HI48" s="72">
        <f t="shared" si="198"/>
        <v>2</v>
      </c>
      <c r="HJ48" s="74">
        <f>IFERROR(VLOOKUP(($EF48&amp;"・"&amp;HI$8&amp;"・"&amp;HI$7&amp;"・"&amp;$EG48),'(参考)本年作業予定'!$X$4:$AI$525,11,FALSE)/100,0)</f>
        <v>30</v>
      </c>
    </row>
    <row r="49" spans="1:218" ht="15" customHeight="1" thickBot="1" x14ac:dyDescent="0.2">
      <c r="A49" s="544"/>
      <c r="B49" s="488"/>
      <c r="C49" s="326" t="str">
        <f>IF(B49="","",GN49+GP49+GR49+GT49+GV49+GX49+GZ49+HB49+HD49)</f>
        <v/>
      </c>
      <c r="D49" s="348"/>
      <c r="E49" s="349"/>
      <c r="F49" s="349"/>
      <c r="G49" s="349"/>
      <c r="H49" s="349"/>
      <c r="I49" s="349"/>
      <c r="J49" s="349"/>
      <c r="K49" s="349"/>
      <c r="L49" s="349"/>
      <c r="M49" s="349"/>
      <c r="N49" s="349"/>
      <c r="O49" s="349"/>
      <c r="P49" s="349"/>
      <c r="Q49" s="349"/>
      <c r="R49" s="349"/>
      <c r="S49" s="349"/>
      <c r="T49" s="349"/>
      <c r="U49" s="349"/>
      <c r="V49" s="349"/>
      <c r="W49" s="349"/>
      <c r="X49" s="349"/>
      <c r="Y49" s="349"/>
      <c r="Z49" s="349"/>
      <c r="AA49" s="349"/>
      <c r="AB49" s="349"/>
      <c r="AC49" s="349"/>
      <c r="AD49" s="349"/>
      <c r="AE49" s="349"/>
      <c r="AF49" s="349"/>
      <c r="AG49" s="350"/>
      <c r="AH49" s="350"/>
      <c r="AI49" s="348"/>
      <c r="AJ49" s="349"/>
      <c r="AK49" s="349"/>
      <c r="AL49" s="349"/>
      <c r="AM49" s="349"/>
      <c r="AN49" s="349"/>
      <c r="AO49" s="349"/>
      <c r="AP49" s="349"/>
      <c r="AQ49" s="349"/>
      <c r="AR49" s="349"/>
      <c r="AS49" s="349"/>
      <c r="AT49" s="349"/>
      <c r="AU49" s="349"/>
      <c r="AV49" s="349"/>
      <c r="AW49" s="349"/>
      <c r="AX49" s="349"/>
      <c r="AY49" s="349"/>
      <c r="AZ49" s="349"/>
      <c r="BA49" s="349"/>
      <c r="BB49" s="349"/>
      <c r="BC49" s="349"/>
      <c r="BD49" s="349"/>
      <c r="BE49" s="349"/>
      <c r="BF49" s="349"/>
      <c r="BG49" s="349"/>
      <c r="BH49" s="349"/>
      <c r="BI49" s="349"/>
      <c r="BJ49" s="349"/>
      <c r="BK49" s="349"/>
      <c r="BL49" s="349"/>
      <c r="BM49" s="350"/>
      <c r="BN49" s="348"/>
      <c r="BO49" s="349"/>
      <c r="BP49" s="349"/>
      <c r="BQ49" s="349"/>
      <c r="BR49" s="349"/>
      <c r="BS49" s="349"/>
      <c r="BT49" s="349"/>
      <c r="BU49" s="349"/>
      <c r="BV49" s="349"/>
      <c r="BW49" s="349"/>
      <c r="BX49" s="349"/>
      <c r="BY49" s="349"/>
      <c r="BZ49" s="349"/>
      <c r="CA49" s="349"/>
      <c r="CB49" s="349"/>
      <c r="CC49" s="349"/>
      <c r="CD49" s="349"/>
      <c r="CE49" s="349"/>
      <c r="CF49" s="349"/>
      <c r="CG49" s="349"/>
      <c r="CH49" s="349"/>
      <c r="CI49" s="349"/>
      <c r="CJ49" s="349"/>
      <c r="CK49" s="349"/>
      <c r="CL49" s="349"/>
      <c r="CM49" s="349"/>
      <c r="CN49" s="349"/>
      <c r="CO49" s="349"/>
      <c r="CP49" s="349"/>
      <c r="CQ49" s="350"/>
      <c r="CR49" s="351"/>
      <c r="CS49" s="352"/>
      <c r="CT49" s="349"/>
      <c r="CU49" s="349"/>
      <c r="CV49" s="349"/>
      <c r="CW49" s="349"/>
      <c r="CX49" s="349"/>
      <c r="CY49" s="349"/>
      <c r="CZ49" s="349"/>
      <c r="DA49" s="349"/>
      <c r="DB49" s="349"/>
      <c r="DC49" s="349"/>
      <c r="DD49" s="349"/>
      <c r="DE49" s="349"/>
      <c r="DF49" s="349"/>
      <c r="DG49" s="349"/>
      <c r="DH49" s="349"/>
      <c r="DI49" s="349"/>
      <c r="DJ49" s="349"/>
      <c r="DK49" s="349"/>
      <c r="DL49" s="349"/>
      <c r="DM49" s="349"/>
      <c r="DN49" s="349"/>
      <c r="DO49" s="349"/>
      <c r="DP49" s="349"/>
      <c r="DQ49" s="349"/>
      <c r="DR49" s="349"/>
      <c r="DS49" s="349"/>
      <c r="DT49" s="349"/>
      <c r="DU49" s="350"/>
      <c r="DV49" s="393"/>
      <c r="DW49" s="351"/>
      <c r="EE49" s="12"/>
      <c r="EF49" s="13"/>
      <c r="EG49" s="13"/>
      <c r="EH49" s="32" t="str">
        <f>IFERROR(VLOOKUP(($EF49&amp;"・"&amp;EH$8&amp;"・"&amp;EH$7&amp;"・"&amp;$EG49),'(参考)本年作業予定'!$X$4:$AI$525,8,FALSE),"")</f>
        <v/>
      </c>
      <c r="EI49" s="32" t="str">
        <f>IFERROR(VLOOKUP(($EF49&amp;"・"&amp;EH$8&amp;"・"&amp;EH$7&amp;"・"&amp;$EG49),'(参考)本年作業予定'!$X$4:$AI$525,10,FALSE),"")</f>
        <v/>
      </c>
      <c r="EJ49" s="32" t="str">
        <f>IFERROR(VLOOKUP(($EF49&amp;"・"&amp;EJ$8&amp;"・"&amp;EJ$7&amp;"・"&amp;$EG49),'(参考)本年作業予定'!$X$4:$AI$525,8,FALSE),"")</f>
        <v/>
      </c>
      <c r="EK49" s="32" t="str">
        <f>IFERROR(VLOOKUP(($EF49&amp;"・"&amp;EJ$8&amp;"・"&amp;EJ$7&amp;"・"&amp;$EG49),'(参考)本年作業予定'!$X$4:$AI$525,10,FALSE),"")</f>
        <v/>
      </c>
      <c r="EL49" s="32" t="str">
        <f>IFERROR(VLOOKUP(($EF49&amp;"・"&amp;EL$8&amp;"・"&amp;EL$7&amp;"・"&amp;$EG49),'(参考)本年作業予定'!$X$4:$AI$525,8,FALSE),"")</f>
        <v/>
      </c>
      <c r="EM49" s="32" t="str">
        <f>IFERROR(VLOOKUP(($EF49&amp;"・"&amp;EL$8&amp;"・"&amp;EL$7&amp;"・"&amp;$EG49),'(参考)本年作業予定'!$X$4:$AI$525,10,FALSE),"")</f>
        <v/>
      </c>
      <c r="EN49" s="32" t="str">
        <f>IFERROR(VLOOKUP(($EF49&amp;"・"&amp;EN$8&amp;"・"&amp;EN$7&amp;"・"&amp;$EG49),'(参考)本年作業予定'!$X$4:$AI$525,8,FALSE),"")</f>
        <v/>
      </c>
      <c r="EO49" s="32" t="str">
        <f>IFERROR(VLOOKUP(($EF49&amp;"・"&amp;EN$8&amp;"・"&amp;EN$7&amp;"・"&amp;$EG49),'(参考)本年作業予定'!$X$4:$AI$525,10,FALSE),"")</f>
        <v/>
      </c>
      <c r="EP49" s="32" t="str">
        <f>IFERROR(VLOOKUP(($EF49&amp;"・"&amp;EP$8&amp;"・"&amp;EP$7&amp;"・"&amp;$EG49),'(参考)本年作業予定'!$X$4:$AI$525,8,FALSE),"")</f>
        <v/>
      </c>
      <c r="EQ49" s="32" t="str">
        <f>IFERROR(VLOOKUP(($EF49&amp;"・"&amp;EP$8&amp;"・"&amp;EP$7&amp;"・"&amp;$EG49),'(参考)本年作業予定'!$X$4:$AI$525,10,FALSE),"")</f>
        <v/>
      </c>
      <c r="ER49" s="32" t="str">
        <f>IFERROR(VLOOKUP(($EF49&amp;"・"&amp;ER$8&amp;"・"&amp;ER$7&amp;"・"&amp;$EG49),'(参考)本年作業予定'!$X$4:$AI$525,8,FALSE),"")</f>
        <v/>
      </c>
      <c r="ES49" s="32" t="str">
        <f>IFERROR(VLOOKUP(($EF49&amp;"・"&amp;ER$8&amp;"・"&amp;ER$7&amp;"・"&amp;$EG49),'(参考)本年作業予定'!$X$4:$AI$525,10,FALSE),"")</f>
        <v/>
      </c>
      <c r="ET49" s="32" t="str">
        <f>IFERROR(VLOOKUP(($EF49&amp;"・"&amp;ET$8&amp;"・"&amp;ET$7&amp;"・"&amp;$EG49),'(参考)本年作業予定'!$X$4:$AI$525,8,FALSE),"")</f>
        <v/>
      </c>
      <c r="EU49" s="32" t="str">
        <f>IFERROR(VLOOKUP(($EF49&amp;"・"&amp;ET$8&amp;"・"&amp;ET$7&amp;"・"&amp;$EG49),'(参考)本年作業予定'!$X$4:$AI$525,10,FALSE),"")</f>
        <v/>
      </c>
      <c r="EV49" s="32" t="str">
        <f>IFERROR(VLOOKUP(($EF49&amp;"・"&amp;EV$8&amp;"・"&amp;EV$7&amp;"・"&amp;$EG49),'(参考)本年作業予定'!$X$4:$AI$525,8,FALSE),"")</f>
        <v/>
      </c>
      <c r="EW49" s="32" t="str">
        <f>IFERROR(VLOOKUP(($EF49&amp;"・"&amp;EV$8&amp;"・"&amp;EV$7&amp;"・"&amp;$EG49),'(参考)本年作業予定'!$X$4:$AI$525,10,FALSE),"")</f>
        <v/>
      </c>
      <c r="EX49" s="32" t="str">
        <f>IFERROR(VLOOKUP(($EF49&amp;"・"&amp;EX$8&amp;"・"&amp;EX$7&amp;"・"&amp;$EG49),'(参考)本年作業予定'!$X$4:$AI$525,8,FALSE),"")</f>
        <v/>
      </c>
      <c r="EY49" s="32" t="str">
        <f>IFERROR(VLOOKUP(($EF49&amp;"・"&amp;EX$8&amp;"・"&amp;EX$7&amp;"・"&amp;$EG49),'(参考)本年作業予定'!$X$4:$AI$525,10,FALSE),"")</f>
        <v/>
      </c>
      <c r="EZ49" s="32" t="str">
        <f>IFERROR(VLOOKUP(($EF49&amp;"・"&amp;EZ$8&amp;"・"&amp;EZ$7&amp;"・"&amp;$EG49),'(参考)本年作業予定'!$X$4:$AI$525,8,FALSE),"")</f>
        <v/>
      </c>
      <c r="FA49" s="32" t="str">
        <f>IFERROR(VLOOKUP(($EF49&amp;"・"&amp;EZ$8&amp;"・"&amp;EZ$7&amp;"・"&amp;$EG49),'(参考)本年作業予定'!$X$4:$AI$525,10,FALSE),"")</f>
        <v/>
      </c>
      <c r="FB49" s="32" t="str">
        <f>IFERROR(VLOOKUP(($EF49&amp;"・"&amp;FB$8&amp;"・"&amp;FB$7&amp;"・"&amp;$EG49),'(参考)本年作業予定'!$X$4:$AI$525,8,FALSE),"")</f>
        <v/>
      </c>
      <c r="FC49" s="32" t="str">
        <f>IFERROR(VLOOKUP(($EF49&amp;"・"&amp;FB$8&amp;"・"&amp;FB$7&amp;"・"&amp;$EG49),'(参考)本年作業予定'!$X$4:$AI$525,10,FALSE),"")</f>
        <v/>
      </c>
      <c r="FD49" s="32" t="str">
        <f>IFERROR(VLOOKUP(($EF49&amp;"・"&amp;FD$8&amp;"・"&amp;FD$7&amp;"・"&amp;$EG49),'(参考)本年作業予定'!$X$4:$AI$525,8,FALSE),"")</f>
        <v/>
      </c>
      <c r="FE49" s="32" t="str">
        <f>IFERROR(VLOOKUP(($EF49&amp;"・"&amp;FD$8&amp;"・"&amp;FD$7&amp;"・"&amp;$EG49),'(参考)本年作業予定'!$X$4:$AI$525,10,FALSE),"")</f>
        <v/>
      </c>
      <c r="FG49" s="32" t="str">
        <f>IFERROR(VLOOKUP(($EF49&amp;"・"&amp;FG$8&amp;"・"&amp;FG$7&amp;"・"&amp;$EG49),'(参考)本年作業予定'!$X$4:$AI$198,4,FALSE),"")</f>
        <v/>
      </c>
      <c r="FH49" s="32" t="str">
        <f>IFERROR(VLOOKUP(($EF49&amp;"・"&amp;FH$8&amp;"・"&amp;FH$7&amp;"・"&amp;$EG49),'(参考)本年作業予定'!$X$4:$AI$198,4,FALSE),"")</f>
        <v/>
      </c>
      <c r="FI49" s="32" t="str">
        <f>IFERROR(VLOOKUP(($EF49&amp;"・"&amp;FI$8&amp;"・"&amp;FI$7&amp;"・"&amp;$EG49),'(参考)本年作業予定'!$X$4:$AI$198,4,FALSE),"")</f>
        <v/>
      </c>
      <c r="FJ49" s="32" t="str">
        <f>IFERROR(VLOOKUP(($EF49&amp;"・"&amp;FJ$8&amp;"・"&amp;FJ$7&amp;"・"&amp;$EG49),'(参考)本年作業予定'!$X$4:$AI$198,4,FALSE),"")</f>
        <v/>
      </c>
      <c r="FK49" s="32" t="str">
        <f>IFERROR(VLOOKUP(($EF49&amp;"・"&amp;FK$8&amp;"・"&amp;FK$7&amp;"・"&amp;$EG49),'(参考)本年作業予定'!$X$4:$AI$198,4,FALSE),"")</f>
        <v/>
      </c>
      <c r="FL49" s="32" t="str">
        <f>IFERROR(VLOOKUP(($EF49&amp;"・"&amp;FL$8&amp;"・"&amp;FL$7&amp;"・"&amp;$EG49),'(参考)本年作業予定'!$X$4:$AI$198,4,FALSE),"")</f>
        <v/>
      </c>
      <c r="FN49" s="33" t="str">
        <f t="shared" si="151"/>
        <v/>
      </c>
      <c r="FO49" s="96" t="str">
        <f>IFERROR(VLOOKUP(($EF49&amp;"・"&amp;FN$8&amp;"・"&amp;FN$7&amp;"・"&amp;$EG49),'(参考)本年作業予定'!$X$4:$AI$525,12,FALSE),"")</f>
        <v/>
      </c>
      <c r="FP49" s="33" t="str">
        <f t="shared" si="152"/>
        <v/>
      </c>
      <c r="FQ49" s="96" t="str">
        <f>IFERROR(VLOOKUP(($EF49&amp;"・"&amp;FP$8&amp;"・"&amp;FP$7&amp;"・"&amp;$EG49),'(参考)本年作業予定'!$X$4:$AI$525,12,FALSE),"")</f>
        <v/>
      </c>
      <c r="FR49" s="33" t="str">
        <f t="shared" si="153"/>
        <v/>
      </c>
      <c r="FS49" s="96" t="str">
        <f>IFERROR(VLOOKUP(($EF49&amp;"・"&amp;FR$8&amp;"・"&amp;FR$7&amp;"・"&amp;$EG49),'(参考)本年作業予定'!$X$4:$AI$525,12,FALSE),"")</f>
        <v/>
      </c>
      <c r="FT49" s="33" t="str">
        <f t="shared" si="154"/>
        <v/>
      </c>
      <c r="FU49" s="96" t="str">
        <f>IFERROR(VLOOKUP(($EF49&amp;"・"&amp;FT$8&amp;"・"&amp;FT$7&amp;"・"&amp;$EG49),'(参考)本年作業予定'!$X$4:$AI$525,12,FALSE),"")</f>
        <v/>
      </c>
      <c r="FV49" s="33" t="str">
        <f t="shared" si="155"/>
        <v/>
      </c>
      <c r="FW49" s="96" t="str">
        <f>IFERROR(VLOOKUP(($EF49&amp;"・"&amp;FV$8&amp;"・"&amp;FV$7&amp;"・"&amp;$EG49),'(参考)本年作業予定'!$X$4:$AI$525,12,FALSE),"")</f>
        <v/>
      </c>
      <c r="FX49" s="33" t="str">
        <f t="shared" si="156"/>
        <v/>
      </c>
      <c r="FY49" s="96" t="str">
        <f>IFERROR(VLOOKUP(($EF49&amp;"・"&amp;FX$8&amp;"・"&amp;FX$7&amp;"・"&amp;$EG49),'(参考)本年作業予定'!$X$4:$AI$525,12,FALSE),"")</f>
        <v/>
      </c>
      <c r="FZ49" s="33" t="str">
        <f t="shared" si="157"/>
        <v/>
      </c>
      <c r="GA49" s="96" t="str">
        <f>IFERROR(VLOOKUP(($EF49&amp;"・"&amp;FZ$8&amp;"・"&amp;FZ$7&amp;"・"&amp;$EG49),'(参考)本年作業予定'!$X$4:$AI$525,12,FALSE),"")</f>
        <v/>
      </c>
      <c r="GB49" s="33" t="str">
        <f t="shared" si="158"/>
        <v/>
      </c>
      <c r="GC49" s="96" t="str">
        <f>IFERROR(VLOOKUP(($EF49&amp;"・"&amp;GB$8&amp;"・"&amp;GB$7&amp;"・"&amp;$EG49),'(参考)本年作業予定'!$X$4:$AI$525,12,FALSE),"")</f>
        <v/>
      </c>
      <c r="GD49" s="33" t="str">
        <f t="shared" si="159"/>
        <v/>
      </c>
      <c r="GE49" s="96" t="str">
        <f>IFERROR(VLOOKUP(($EF49&amp;"・"&amp;GD$8&amp;"・"&amp;GD$7&amp;"・"&amp;$EG49),'(参考)本年作業予定'!$X$4:$AI$525,12,FALSE),"")</f>
        <v/>
      </c>
      <c r="GF49" s="33" t="str">
        <f t="shared" si="160"/>
        <v/>
      </c>
      <c r="GG49" s="96" t="str">
        <f>IFERROR(VLOOKUP(($EF49&amp;"・"&amp;GF$8&amp;"・"&amp;GF$7&amp;"・"&amp;$EG49),'(参考)本年作業予定'!$X$4:$AI$525,12,FALSE),"")</f>
        <v/>
      </c>
      <c r="GH49" s="33" t="str">
        <f t="shared" si="161"/>
        <v/>
      </c>
      <c r="GI49" s="96" t="str">
        <f>IFERROR(VLOOKUP(($EF49&amp;"・"&amp;GH$8&amp;"・"&amp;GH$7&amp;"・"&amp;$EG49),'(参考)本年作業予定'!$X$4:$AI$525,12,FALSE),"")</f>
        <v/>
      </c>
      <c r="GJ49" s="33" t="str">
        <f t="shared" si="162"/>
        <v/>
      </c>
      <c r="GK49" s="96" t="str">
        <f>IFERROR(VLOOKUP(($EF49&amp;"・"&amp;GJ$8&amp;"・"&amp;GJ$7&amp;"・"&amp;$EG49),'(参考)本年作業予定'!$X$4:$AI$525,12,FALSE),"")</f>
        <v/>
      </c>
      <c r="GM49" s="72" t="str">
        <f t="shared" si="187"/>
        <v/>
      </c>
      <c r="GN49" s="74">
        <f>IFERROR(VLOOKUP(($EF49&amp;"・"&amp;GM$8&amp;"・"&amp;GM$7&amp;"・"&amp;$EG49),'(参考)本年作業予定'!$X$4:$AI$525,11,FALSE)/100,0)</f>
        <v>0</v>
      </c>
      <c r="GO49" s="72" t="str">
        <f t="shared" si="188"/>
        <v/>
      </c>
      <c r="GP49" s="74">
        <f>IFERROR(VLOOKUP(($EF49&amp;"・"&amp;GO$8&amp;"・"&amp;GO$7&amp;"・"&amp;$EG49),'(参考)本年作業予定'!$X$4:$AI$525,11,FALSE)/100,0)</f>
        <v>0</v>
      </c>
      <c r="GQ49" s="72" t="str">
        <f t="shared" si="189"/>
        <v/>
      </c>
      <c r="GR49" s="74">
        <f>IFERROR(VLOOKUP(($EF49&amp;"・"&amp;GQ$8&amp;"・"&amp;GQ$7&amp;"・"&amp;$EG49),'(参考)本年作業予定'!$X$4:$AI$525,11,FALSE)/100,0)</f>
        <v>0</v>
      </c>
      <c r="GS49" s="72" t="str">
        <f t="shared" si="190"/>
        <v/>
      </c>
      <c r="GT49" s="74">
        <f>IFERROR(VLOOKUP(($EF49&amp;"・"&amp;GS$8&amp;"・"&amp;GS$7&amp;"・"&amp;$EG49),'(参考)本年作業予定'!$X$4:$AI$525,11,FALSE)/100,0)</f>
        <v>0</v>
      </c>
      <c r="GU49" s="72" t="str">
        <f t="shared" si="191"/>
        <v/>
      </c>
      <c r="GV49" s="74">
        <f>IFERROR(VLOOKUP(($EF49&amp;"・"&amp;GU$8&amp;"・"&amp;GU$7&amp;"・"&amp;$EG49),'(参考)本年作業予定'!$X$4:$AI$525,11,FALSE)/100,0)</f>
        <v>0</v>
      </c>
      <c r="GW49" s="72" t="str">
        <f t="shared" si="192"/>
        <v/>
      </c>
      <c r="GX49" s="74">
        <f>IFERROR(VLOOKUP(($EF49&amp;"・"&amp;GW$8&amp;"・"&amp;GW$7&amp;"・"&amp;$EG49),'(参考)本年作業予定'!$X$4:$AI$525,11,FALSE)/100,0)</f>
        <v>0</v>
      </c>
      <c r="GY49" s="72" t="str">
        <f t="shared" si="193"/>
        <v/>
      </c>
      <c r="GZ49" s="74">
        <f>IFERROR(VLOOKUP(($EF49&amp;"・"&amp;GY$8&amp;"・"&amp;GY$7&amp;"・"&amp;$EG49),'(参考)本年作業予定'!$X$4:$AI$525,11,FALSE)/100,0)</f>
        <v>0</v>
      </c>
      <c r="HA49" s="72" t="str">
        <f t="shared" si="194"/>
        <v/>
      </c>
      <c r="HB49" s="74">
        <f>IFERROR(VLOOKUP(($EF49&amp;"・"&amp;HA$8&amp;"・"&amp;HA$7&amp;"・"&amp;$EG49),'(参考)本年作業予定'!$X$4:$AI$525,11,FALSE)/100,0)</f>
        <v>0</v>
      </c>
      <c r="HC49" s="72" t="str">
        <f t="shared" si="195"/>
        <v/>
      </c>
      <c r="HD49" s="74">
        <f>IFERROR(VLOOKUP(($EF49&amp;"・"&amp;HC$8&amp;"・"&amp;HC$7&amp;"・"&amp;$EG49),'(参考)本年作業予定'!$X$4:$AI$525,11,FALSE)/100,0)</f>
        <v>0</v>
      </c>
      <c r="HE49" s="72" t="str">
        <f t="shared" si="196"/>
        <v/>
      </c>
      <c r="HF49" s="74">
        <f>IFERROR(VLOOKUP(($EF49&amp;"・"&amp;HE$8&amp;"・"&amp;HE$7&amp;"・"&amp;$EG49),'(参考)本年作業予定'!$X$4:$AI$525,11,FALSE)/100,0)</f>
        <v>0</v>
      </c>
      <c r="HG49" s="72" t="str">
        <f t="shared" si="197"/>
        <v/>
      </c>
      <c r="HH49" s="74">
        <f>IFERROR(VLOOKUP(($EF49&amp;"・"&amp;HG$8&amp;"・"&amp;HG$7&amp;"・"&amp;$EG49),'(参考)本年作業予定'!$X$4:$AI$525,11,FALSE)/100,0)</f>
        <v>0</v>
      </c>
      <c r="HI49" s="72" t="str">
        <f t="shared" si="198"/>
        <v/>
      </c>
      <c r="HJ49" s="74">
        <f>IFERROR(VLOOKUP(($EF49&amp;"・"&amp;HI$8&amp;"・"&amp;HI$7&amp;"・"&amp;$EG49),'(参考)本年作業予定'!$X$4:$AI$525,11,FALSE)/100,0)</f>
        <v>0</v>
      </c>
    </row>
    <row r="50" spans="1:218" ht="21.75" customHeight="1" x14ac:dyDescent="0.15">
      <c r="A50" s="544"/>
      <c r="B50" s="486" t="str">
        <f>IF(②元データ!$B$25="","",②元データ!$B$25)</f>
        <v>ニンジン・ニンジンB</v>
      </c>
      <c r="C50" s="324" t="str">
        <f>IF(EF50="","",IF((GN50+GP50+GR50+GT50+GV50+GX50+GZ50+HB50+HD50+HF50+HH50+HJ50)=0,"",(GN50+GP50+GR50+GT50+GV50+GX50+GZ50+HB50+HD50+HF50+HH50+HJ50)))</f>
        <v/>
      </c>
      <c r="D50" s="331" t="str">
        <f t="shared" ref="D50:AI50" si="211">IF(D$5=$FG50,$FG$9,IF(D$5=$FH50,$FH$9,IF(D$5=$FI50,$FI$9,IF(D$5=$FJ50,$FJ$9,IF(D$5=$FK50,$FK$9,IF(D$5=$FL50,$FL$9,IF(D$5=$FN50,$FO50,IF(D$5=$FP50,$FQ50,IF(D$5=$FR50,$FS50,IF(D$5=$FT50,$FU50,IF(D$5=$FV50,$FW50,IF(D$5=$FX50,$FY50,IF(D$5=$FZ50,$GA50,IF(D$5=$GB50,$GC50,IF(D$5=$GD50,$GE50,IF(D$5=$GF50,$GG50,IF(D$5=$GH50,$GI50,IF(D$5=$GJ50,$GK50,""))))))))))))))))))</f>
        <v/>
      </c>
      <c r="E50" s="332" t="str">
        <f t="shared" si="211"/>
        <v/>
      </c>
      <c r="F50" s="332" t="str">
        <f t="shared" si="211"/>
        <v/>
      </c>
      <c r="G50" s="332" t="str">
        <f t="shared" si="211"/>
        <v/>
      </c>
      <c r="H50" s="332" t="str">
        <f t="shared" si="211"/>
        <v/>
      </c>
      <c r="I50" s="332" t="str">
        <f t="shared" si="211"/>
        <v/>
      </c>
      <c r="J50" s="332" t="str">
        <f t="shared" si="211"/>
        <v/>
      </c>
      <c r="K50" s="332" t="str">
        <f t="shared" si="211"/>
        <v/>
      </c>
      <c r="L50" s="332" t="str">
        <f t="shared" si="211"/>
        <v/>
      </c>
      <c r="M50" s="332" t="str">
        <f t="shared" si="211"/>
        <v/>
      </c>
      <c r="N50" s="332" t="str">
        <f t="shared" si="211"/>
        <v/>
      </c>
      <c r="O50" s="332" t="str">
        <f t="shared" si="211"/>
        <v/>
      </c>
      <c r="P50" s="332" t="str">
        <f t="shared" si="211"/>
        <v/>
      </c>
      <c r="Q50" s="332" t="str">
        <f t="shared" si="211"/>
        <v/>
      </c>
      <c r="R50" s="332" t="str">
        <f t="shared" si="211"/>
        <v/>
      </c>
      <c r="S50" s="332" t="str">
        <f t="shared" si="211"/>
        <v/>
      </c>
      <c r="T50" s="332" t="str">
        <f t="shared" si="211"/>
        <v/>
      </c>
      <c r="U50" s="332" t="str">
        <f t="shared" si="211"/>
        <v/>
      </c>
      <c r="V50" s="332" t="str">
        <f t="shared" si="211"/>
        <v/>
      </c>
      <c r="W50" s="332" t="str">
        <f t="shared" si="211"/>
        <v/>
      </c>
      <c r="X50" s="332" t="str">
        <f t="shared" si="211"/>
        <v/>
      </c>
      <c r="Y50" s="332" t="str">
        <f t="shared" si="211"/>
        <v/>
      </c>
      <c r="Z50" s="332" t="str">
        <f t="shared" si="211"/>
        <v/>
      </c>
      <c r="AA50" s="332" t="str">
        <f t="shared" si="211"/>
        <v/>
      </c>
      <c r="AB50" s="332" t="str">
        <f t="shared" si="211"/>
        <v/>
      </c>
      <c r="AC50" s="332" t="str">
        <f t="shared" si="211"/>
        <v/>
      </c>
      <c r="AD50" s="332" t="str">
        <f t="shared" si="211"/>
        <v/>
      </c>
      <c r="AE50" s="332" t="str">
        <f t="shared" si="211"/>
        <v/>
      </c>
      <c r="AF50" s="332" t="str">
        <f t="shared" si="211"/>
        <v/>
      </c>
      <c r="AG50" s="332" t="str">
        <f t="shared" si="211"/>
        <v/>
      </c>
      <c r="AH50" s="332" t="str">
        <f t="shared" si="211"/>
        <v/>
      </c>
      <c r="AI50" s="331" t="str">
        <f t="shared" si="211"/>
        <v/>
      </c>
      <c r="AJ50" s="332" t="str">
        <f t="shared" ref="AJ50:BQ50" si="212">IF(AJ$5=$FG50,$FG$9,IF(AJ$5=$FH50,$FH$9,IF(AJ$5=$FI50,$FI$9,IF(AJ$5=$FJ50,$FJ$9,IF(AJ$5=$FK50,$FK$9,IF(AJ$5=$FL50,$FL$9,IF(AJ$5=$FN50,$FO50,IF(AJ$5=$FP50,$FQ50,IF(AJ$5=$FR50,$FS50,IF(AJ$5=$FT50,$FU50,IF(AJ$5=$FV50,$FW50,IF(AJ$5=$FX50,$FY50,IF(AJ$5=$FZ50,$GA50,IF(AJ$5=$GB50,$GC50,IF(AJ$5=$GD50,$GE50,IF(AJ$5=$GF50,$GG50,IF(AJ$5=$GH50,$GI50,IF(AJ$5=$GJ50,$GK50,""))))))))))))))))))</f>
        <v/>
      </c>
      <c r="AK50" s="332" t="str">
        <f t="shared" si="212"/>
        <v/>
      </c>
      <c r="AL50" s="332" t="str">
        <f t="shared" si="212"/>
        <v/>
      </c>
      <c r="AM50" s="332" t="str">
        <f t="shared" si="212"/>
        <v/>
      </c>
      <c r="AN50" s="332" t="str">
        <f t="shared" si="212"/>
        <v/>
      </c>
      <c r="AO50" s="332" t="str">
        <f t="shared" si="212"/>
        <v/>
      </c>
      <c r="AP50" s="332" t="str">
        <f t="shared" si="212"/>
        <v/>
      </c>
      <c r="AQ50" s="332" t="str">
        <f t="shared" si="212"/>
        <v/>
      </c>
      <c r="AR50" s="332" t="str">
        <f t="shared" si="212"/>
        <v/>
      </c>
      <c r="AS50" s="332" t="str">
        <f t="shared" si="212"/>
        <v/>
      </c>
      <c r="AT50" s="332" t="str">
        <f t="shared" si="212"/>
        <v/>
      </c>
      <c r="AU50" s="332" t="str">
        <f t="shared" si="212"/>
        <v/>
      </c>
      <c r="AV50" s="332" t="str">
        <f t="shared" si="212"/>
        <v/>
      </c>
      <c r="AW50" s="332" t="str">
        <f t="shared" si="212"/>
        <v/>
      </c>
      <c r="AX50" s="332" t="str">
        <f t="shared" si="212"/>
        <v/>
      </c>
      <c r="AY50" s="332" t="str">
        <f t="shared" si="212"/>
        <v/>
      </c>
      <c r="AZ50" s="332" t="str">
        <f t="shared" si="212"/>
        <v/>
      </c>
      <c r="BA50" s="332" t="str">
        <f t="shared" si="212"/>
        <v/>
      </c>
      <c r="BB50" s="332" t="str">
        <f t="shared" si="212"/>
        <v/>
      </c>
      <c r="BC50" s="332" t="str">
        <f t="shared" si="212"/>
        <v/>
      </c>
      <c r="BD50" s="332" t="str">
        <f t="shared" si="212"/>
        <v/>
      </c>
      <c r="BE50" s="332" t="str">
        <f t="shared" si="212"/>
        <v/>
      </c>
      <c r="BF50" s="332" t="str">
        <f t="shared" si="212"/>
        <v/>
      </c>
      <c r="BG50" s="332" t="str">
        <f t="shared" si="212"/>
        <v/>
      </c>
      <c r="BH50" s="332" t="str">
        <f t="shared" si="212"/>
        <v/>
      </c>
      <c r="BI50" s="332" t="str">
        <f t="shared" si="212"/>
        <v/>
      </c>
      <c r="BJ50" s="332" t="str">
        <f t="shared" si="212"/>
        <v/>
      </c>
      <c r="BK50" s="332" t="str">
        <f t="shared" si="212"/>
        <v/>
      </c>
      <c r="BL50" s="332" t="str">
        <f t="shared" si="212"/>
        <v/>
      </c>
      <c r="BM50" s="333" t="str">
        <f t="shared" si="212"/>
        <v/>
      </c>
      <c r="BN50" s="331" t="str">
        <f t="shared" si="212"/>
        <v/>
      </c>
      <c r="BO50" s="332" t="str">
        <f t="shared" si="212"/>
        <v/>
      </c>
      <c r="BP50" s="332" t="str">
        <f t="shared" si="212"/>
        <v/>
      </c>
      <c r="BQ50" s="332" t="str">
        <f t="shared" si="212"/>
        <v/>
      </c>
      <c r="BR50" s="332" t="str">
        <f t="shared" ref="BR50:DW50" si="213">IF(BR$5=$FG50,$FG$9,IF(BR$5=$FH50,$FH$9,IF(BR$5=$FI50,$FI$9,IF(BR$5=$FJ50,$FJ$9,IF(BR$5=$FK50,$FK$9,IF(BR$5=$FL50,$FL$9,IF(BR$5=$FN50,$FO50,IF(BR$5=$FP50,$FQ50,IF(BR$5=$FR50,$FS50,IF(BR$5=$FT50,$FU50,IF(BR$5=$FV50,$FW50,IF(BR$5=$FX50,$FY50,IF(BR$5=$FZ50,$GA50,IF(BR$5=$GB50,$GC50,IF(BR$5=$GD50,$GE50,IF(BR$5=$GF50,$GG50,IF(BR$5=$GH50,$GI50,IF(BR$5=$GJ50,$GK50,""))))))))))))))))))</f>
        <v/>
      </c>
      <c r="BS50" s="332" t="str">
        <f t="shared" si="213"/>
        <v/>
      </c>
      <c r="BT50" s="332" t="str">
        <f t="shared" si="213"/>
        <v/>
      </c>
      <c r="BU50" s="332" t="str">
        <f t="shared" si="213"/>
        <v/>
      </c>
      <c r="BV50" s="332" t="str">
        <f t="shared" si="213"/>
        <v/>
      </c>
      <c r="BW50" s="332" t="str">
        <f t="shared" si="213"/>
        <v/>
      </c>
      <c r="BX50" s="332" t="str">
        <f t="shared" si="213"/>
        <v/>
      </c>
      <c r="BY50" s="332" t="str">
        <f t="shared" si="213"/>
        <v/>
      </c>
      <c r="BZ50" s="332" t="str">
        <f t="shared" si="213"/>
        <v/>
      </c>
      <c r="CA50" s="332" t="str">
        <f t="shared" si="213"/>
        <v/>
      </c>
      <c r="CB50" s="332" t="str">
        <f t="shared" si="213"/>
        <v/>
      </c>
      <c r="CC50" s="332" t="str">
        <f t="shared" si="213"/>
        <v/>
      </c>
      <c r="CD50" s="332" t="str">
        <f t="shared" si="213"/>
        <v/>
      </c>
      <c r="CE50" s="332" t="str">
        <f t="shared" si="213"/>
        <v/>
      </c>
      <c r="CF50" s="332" t="str">
        <f t="shared" si="213"/>
        <v/>
      </c>
      <c r="CG50" s="332" t="str">
        <f t="shared" si="213"/>
        <v/>
      </c>
      <c r="CH50" s="332" t="str">
        <f t="shared" si="213"/>
        <v/>
      </c>
      <c r="CI50" s="332" t="str">
        <f t="shared" si="213"/>
        <v/>
      </c>
      <c r="CJ50" s="332" t="str">
        <f t="shared" si="213"/>
        <v/>
      </c>
      <c r="CK50" s="332" t="str">
        <f t="shared" si="213"/>
        <v/>
      </c>
      <c r="CL50" s="332" t="str">
        <f t="shared" si="213"/>
        <v/>
      </c>
      <c r="CM50" s="332" t="str">
        <f t="shared" si="213"/>
        <v/>
      </c>
      <c r="CN50" s="332" t="str">
        <f t="shared" si="213"/>
        <v/>
      </c>
      <c r="CO50" s="332" t="str">
        <f t="shared" si="213"/>
        <v/>
      </c>
      <c r="CP50" s="332" t="str">
        <f t="shared" si="213"/>
        <v/>
      </c>
      <c r="CQ50" s="334" t="str">
        <f t="shared" si="213"/>
        <v/>
      </c>
      <c r="CR50" s="335" t="str">
        <f t="shared" si="213"/>
        <v/>
      </c>
      <c r="CS50" s="336" t="str">
        <f t="shared" si="213"/>
        <v/>
      </c>
      <c r="CT50" s="332" t="str">
        <f t="shared" si="213"/>
        <v/>
      </c>
      <c r="CU50" s="332" t="str">
        <f t="shared" si="213"/>
        <v/>
      </c>
      <c r="CV50" s="332" t="str">
        <f t="shared" si="213"/>
        <v/>
      </c>
      <c r="CW50" s="332" t="str">
        <f t="shared" si="213"/>
        <v/>
      </c>
      <c r="CX50" s="332" t="str">
        <f t="shared" si="213"/>
        <v/>
      </c>
      <c r="CY50" s="332" t="str">
        <f t="shared" si="213"/>
        <v/>
      </c>
      <c r="CZ50" s="332" t="str">
        <f t="shared" si="213"/>
        <v/>
      </c>
      <c r="DA50" s="332" t="str">
        <f t="shared" si="213"/>
        <v/>
      </c>
      <c r="DB50" s="332" t="str">
        <f t="shared" si="213"/>
        <v/>
      </c>
      <c r="DC50" s="332" t="str">
        <f t="shared" si="213"/>
        <v/>
      </c>
      <c r="DD50" s="332" t="str">
        <f t="shared" si="213"/>
        <v/>
      </c>
      <c r="DE50" s="332" t="str">
        <f t="shared" si="213"/>
        <v/>
      </c>
      <c r="DF50" s="332" t="str">
        <f t="shared" si="213"/>
        <v/>
      </c>
      <c r="DG50" s="332" t="str">
        <f t="shared" si="213"/>
        <v/>
      </c>
      <c r="DH50" s="332" t="str">
        <f t="shared" si="213"/>
        <v/>
      </c>
      <c r="DI50" s="332" t="str">
        <f t="shared" si="213"/>
        <v/>
      </c>
      <c r="DJ50" s="332" t="str">
        <f t="shared" si="213"/>
        <v/>
      </c>
      <c r="DK50" s="332" t="str">
        <f t="shared" si="213"/>
        <v/>
      </c>
      <c r="DL50" s="332" t="str">
        <f t="shared" si="213"/>
        <v/>
      </c>
      <c r="DM50" s="332" t="str">
        <f t="shared" si="213"/>
        <v/>
      </c>
      <c r="DN50" s="332" t="str">
        <f t="shared" si="213"/>
        <v/>
      </c>
      <c r="DO50" s="332" t="str">
        <f t="shared" si="213"/>
        <v/>
      </c>
      <c r="DP50" s="332" t="str">
        <f t="shared" si="213"/>
        <v/>
      </c>
      <c r="DQ50" s="332" t="str">
        <f t="shared" si="213"/>
        <v/>
      </c>
      <c r="DR50" s="332" t="str">
        <f t="shared" si="213"/>
        <v/>
      </c>
      <c r="DS50" s="332" t="str">
        <f t="shared" si="213"/>
        <v/>
      </c>
      <c r="DT50" s="332" t="str">
        <f t="shared" si="213"/>
        <v/>
      </c>
      <c r="DU50" s="334" t="str">
        <f t="shared" si="213"/>
        <v/>
      </c>
      <c r="DV50" s="390" t="str">
        <f t="shared" si="213"/>
        <v/>
      </c>
      <c r="DW50" s="335" t="str">
        <f t="shared" si="213"/>
        <v/>
      </c>
      <c r="EE50" s="12"/>
      <c r="EF50" s="13" t="str">
        <f>IF(EF52="","",EF52&amp;2)</f>
        <v>ニンジン・ニンジンB2</v>
      </c>
      <c r="EG50" s="13" t="str">
        <f>②元データ!$G$7</f>
        <v>露地野菜Ａ</v>
      </c>
      <c r="EH50" s="32" t="str">
        <f>IFERROR(VLOOKUP(($EF50&amp;"・"&amp;EH$8&amp;"・"&amp;EH$7&amp;"・"&amp;$EG50),'(参考)本年作業予定'!$X$4:$AI$525,8,FALSE),"")</f>
        <v/>
      </c>
      <c r="EI50" s="32" t="str">
        <f>IFERROR(VLOOKUP(($EF50&amp;"・"&amp;EH$8&amp;"・"&amp;EH$7&amp;"・"&amp;$EG50),'(参考)本年作業予定'!$X$4:$AI$525,10,FALSE),"")</f>
        <v/>
      </c>
      <c r="EJ50" s="32" t="str">
        <f>IFERROR(VLOOKUP(($EF50&amp;"・"&amp;EJ$8&amp;"・"&amp;EJ$7&amp;"・"&amp;$EG50),'(参考)本年作業予定'!$X$4:$AI$525,8,FALSE),"")</f>
        <v/>
      </c>
      <c r="EK50" s="32" t="str">
        <f>IFERROR(VLOOKUP(($EF50&amp;"・"&amp;EJ$8&amp;"・"&amp;EJ$7&amp;"・"&amp;$EG50),'(参考)本年作業予定'!$X$4:$AI$525,10,FALSE),"")</f>
        <v/>
      </c>
      <c r="EL50" s="32" t="str">
        <f>IFERROR(VLOOKUP(($EF50&amp;"・"&amp;EL$8&amp;"・"&amp;EL$7&amp;"・"&amp;$EG50),'(参考)本年作業予定'!$X$4:$AI$525,8,FALSE),"")</f>
        <v/>
      </c>
      <c r="EM50" s="32" t="str">
        <f>IFERROR(VLOOKUP(($EF50&amp;"・"&amp;EL$8&amp;"・"&amp;EL$7&amp;"・"&amp;$EG50),'(参考)本年作業予定'!$X$4:$AI$525,10,FALSE),"")</f>
        <v/>
      </c>
      <c r="EN50" s="32" t="str">
        <f>IFERROR(VLOOKUP(($EF50&amp;"・"&amp;EN$8&amp;"・"&amp;EN$7&amp;"・"&amp;$EG50),'(参考)本年作業予定'!$X$4:$AI$525,8,FALSE),"")</f>
        <v/>
      </c>
      <c r="EO50" s="32" t="str">
        <f>IFERROR(VLOOKUP(($EF50&amp;"・"&amp;EN$8&amp;"・"&amp;EN$7&amp;"・"&amp;$EG50),'(参考)本年作業予定'!$X$4:$AI$525,10,FALSE),"")</f>
        <v/>
      </c>
      <c r="EP50" s="32" t="str">
        <f>IFERROR(VLOOKUP(($EF50&amp;"・"&amp;EP$8&amp;"・"&amp;EP$7&amp;"・"&amp;$EG50),'(参考)本年作業予定'!$X$4:$AI$525,8,FALSE),"")</f>
        <v/>
      </c>
      <c r="EQ50" s="32" t="str">
        <f>IFERROR(VLOOKUP(($EF50&amp;"・"&amp;EP$8&amp;"・"&amp;EP$7&amp;"・"&amp;$EG50),'(参考)本年作業予定'!$X$4:$AI$525,10,FALSE),"")</f>
        <v/>
      </c>
      <c r="ER50" s="32" t="str">
        <f>IFERROR(VLOOKUP(($EF50&amp;"・"&amp;ER$8&amp;"・"&amp;ER$7&amp;"・"&amp;$EG50),'(参考)本年作業予定'!$X$4:$AI$525,8,FALSE),"")</f>
        <v/>
      </c>
      <c r="ES50" s="32" t="str">
        <f>IFERROR(VLOOKUP(($EF50&amp;"・"&amp;ER$8&amp;"・"&amp;ER$7&amp;"・"&amp;$EG50),'(参考)本年作業予定'!$X$4:$AI$525,10,FALSE),"")</f>
        <v/>
      </c>
      <c r="ET50" s="32" t="str">
        <f>IFERROR(VLOOKUP(($EF50&amp;"・"&amp;ET$8&amp;"・"&amp;ET$7&amp;"・"&amp;$EG50),'(参考)本年作業予定'!$X$4:$AI$525,8,FALSE),"")</f>
        <v/>
      </c>
      <c r="EU50" s="32" t="str">
        <f>IFERROR(VLOOKUP(($EF50&amp;"・"&amp;ET$8&amp;"・"&amp;ET$7&amp;"・"&amp;$EG50),'(参考)本年作業予定'!$X$4:$AI$525,10,FALSE),"")</f>
        <v/>
      </c>
      <c r="EV50" s="32" t="str">
        <f>IFERROR(VLOOKUP(($EF50&amp;"・"&amp;EV$8&amp;"・"&amp;EV$7&amp;"・"&amp;$EG50),'(参考)本年作業予定'!$X$4:$AI$525,8,FALSE),"")</f>
        <v/>
      </c>
      <c r="EW50" s="32" t="str">
        <f>IFERROR(VLOOKUP(($EF50&amp;"・"&amp;EV$8&amp;"・"&amp;EV$7&amp;"・"&amp;$EG50),'(参考)本年作業予定'!$X$4:$AI$525,10,FALSE),"")</f>
        <v/>
      </c>
      <c r="EX50" s="32" t="str">
        <f>IFERROR(VLOOKUP(($EF50&amp;"・"&amp;EX$8&amp;"・"&amp;EX$7&amp;"・"&amp;$EG50),'(参考)本年作業予定'!$X$4:$AI$525,8,FALSE),"")</f>
        <v/>
      </c>
      <c r="EY50" s="32" t="str">
        <f>IFERROR(VLOOKUP(($EF50&amp;"・"&amp;EX$8&amp;"・"&amp;EX$7&amp;"・"&amp;$EG50),'(参考)本年作業予定'!$X$4:$AI$525,10,FALSE),"")</f>
        <v/>
      </c>
      <c r="EZ50" s="32" t="str">
        <f>IFERROR(VLOOKUP(($EF50&amp;"・"&amp;EZ$8&amp;"・"&amp;EZ$7&amp;"・"&amp;$EG50),'(参考)本年作業予定'!$X$4:$AI$525,8,FALSE),"")</f>
        <v/>
      </c>
      <c r="FA50" s="32" t="str">
        <f>IFERROR(VLOOKUP(($EF50&amp;"・"&amp;EZ$8&amp;"・"&amp;EZ$7&amp;"・"&amp;$EG50),'(参考)本年作業予定'!$X$4:$AI$525,10,FALSE),"")</f>
        <v/>
      </c>
      <c r="FB50" s="32" t="str">
        <f>IFERROR(VLOOKUP(($EF50&amp;"・"&amp;FB$8&amp;"・"&amp;FB$7&amp;"・"&amp;$EG50),'(参考)本年作業予定'!$X$4:$AI$525,8,FALSE),"")</f>
        <v/>
      </c>
      <c r="FC50" s="32" t="str">
        <f>IFERROR(VLOOKUP(($EF50&amp;"・"&amp;FB$8&amp;"・"&amp;FB$7&amp;"・"&amp;$EG50),'(参考)本年作業予定'!$X$4:$AI$525,10,FALSE),"")</f>
        <v/>
      </c>
      <c r="FD50" s="32" t="str">
        <f>IFERROR(VLOOKUP(($EF50&amp;"・"&amp;FD$8&amp;"・"&amp;FD$7&amp;"・"&amp;$EG50),'(参考)本年作業予定'!$X$4:$AI$525,8,FALSE),"")</f>
        <v/>
      </c>
      <c r="FE50" s="32" t="str">
        <f>IFERROR(VLOOKUP(($EF50&amp;"・"&amp;FD$8&amp;"・"&amp;FD$7&amp;"・"&amp;$EG50),'(参考)本年作業予定'!$X$4:$AI$525,10,FALSE),"")</f>
        <v/>
      </c>
      <c r="FG50" s="32" t="str">
        <f>IFERROR(VLOOKUP(($EF50&amp;"・"&amp;FG$8&amp;"・"&amp;FG$7&amp;"・"&amp;$EG50),'(参考)本年作業予定'!$X$4:$AI$198,4,FALSE),"")</f>
        <v/>
      </c>
      <c r="FH50" s="32" t="str">
        <f>IFERROR(VLOOKUP(($EF50&amp;"・"&amp;FH$8&amp;"・"&amp;FH$7&amp;"・"&amp;$EG50),'(参考)本年作業予定'!$X$4:$AI$198,4,FALSE),"")</f>
        <v/>
      </c>
      <c r="FI50" s="32" t="str">
        <f>IFERROR(VLOOKUP(($EF50&amp;"・"&amp;FI$8&amp;"・"&amp;FI$7&amp;"・"&amp;$EG50),'(参考)本年作業予定'!$X$4:$AI$198,4,FALSE),"")</f>
        <v/>
      </c>
      <c r="FJ50" s="32" t="str">
        <f>IFERROR(VLOOKUP(($EF50&amp;"・"&amp;FJ$8&amp;"・"&amp;FJ$7&amp;"・"&amp;$EG50),'(参考)本年作業予定'!$X$4:$AI$198,4,FALSE),"")</f>
        <v/>
      </c>
      <c r="FK50" s="32" t="str">
        <f>IFERROR(VLOOKUP(($EF50&amp;"・"&amp;FK$8&amp;"・"&amp;FK$7&amp;"・"&amp;$EG50),'(参考)本年作業予定'!$X$4:$AI$198,4,FALSE),"")</f>
        <v/>
      </c>
      <c r="FL50" s="32" t="str">
        <f>IFERROR(VLOOKUP(($EF50&amp;"・"&amp;FL$8&amp;"・"&amp;FL$7&amp;"・"&amp;$EG50),'(参考)本年作業予定'!$X$4:$AI$198,4,FALSE),"")</f>
        <v/>
      </c>
      <c r="FN50" s="33" t="str">
        <f t="shared" si="151"/>
        <v/>
      </c>
      <c r="FO50" s="96" t="str">
        <f>IFERROR(VLOOKUP(($EF50&amp;"・"&amp;FN$8&amp;"・"&amp;FN$7&amp;"・"&amp;$EG50),'(参考)本年作業予定'!$X$4:$AI$525,12,FALSE),"")</f>
        <v/>
      </c>
      <c r="FP50" s="33" t="str">
        <f t="shared" si="152"/>
        <v/>
      </c>
      <c r="FQ50" s="96" t="str">
        <f>IFERROR(VLOOKUP(($EF50&amp;"・"&amp;FP$8&amp;"・"&amp;FP$7&amp;"・"&amp;$EG50),'(参考)本年作業予定'!$X$4:$AI$525,12,FALSE),"")</f>
        <v/>
      </c>
      <c r="FR50" s="33" t="str">
        <f t="shared" si="153"/>
        <v/>
      </c>
      <c r="FS50" s="96" t="str">
        <f>IFERROR(VLOOKUP(($EF50&amp;"・"&amp;FR$8&amp;"・"&amp;FR$7&amp;"・"&amp;$EG50),'(参考)本年作業予定'!$X$4:$AI$525,12,FALSE),"")</f>
        <v/>
      </c>
      <c r="FT50" s="33" t="str">
        <f t="shared" si="154"/>
        <v/>
      </c>
      <c r="FU50" s="96" t="str">
        <f>IFERROR(VLOOKUP(($EF50&amp;"・"&amp;FT$8&amp;"・"&amp;FT$7&amp;"・"&amp;$EG50),'(参考)本年作業予定'!$X$4:$AI$525,12,FALSE),"")</f>
        <v/>
      </c>
      <c r="FV50" s="33" t="str">
        <f t="shared" si="155"/>
        <v/>
      </c>
      <c r="FW50" s="96" t="str">
        <f>IFERROR(VLOOKUP(($EF50&amp;"・"&amp;FV$8&amp;"・"&amp;FV$7&amp;"・"&amp;$EG50),'(参考)本年作業予定'!$X$4:$AI$525,12,FALSE),"")</f>
        <v/>
      </c>
      <c r="FX50" s="33" t="str">
        <f t="shared" si="156"/>
        <v/>
      </c>
      <c r="FY50" s="96" t="str">
        <f>IFERROR(VLOOKUP(($EF50&amp;"・"&amp;FX$8&amp;"・"&amp;FX$7&amp;"・"&amp;$EG50),'(参考)本年作業予定'!$X$4:$AI$525,12,FALSE),"")</f>
        <v/>
      </c>
      <c r="FZ50" s="33" t="str">
        <f t="shared" si="157"/>
        <v/>
      </c>
      <c r="GA50" s="96" t="str">
        <f>IFERROR(VLOOKUP(($EF50&amp;"・"&amp;FZ$8&amp;"・"&amp;FZ$7&amp;"・"&amp;$EG50),'(参考)本年作業予定'!$X$4:$AI$525,12,FALSE),"")</f>
        <v/>
      </c>
      <c r="GB50" s="33" t="str">
        <f t="shared" si="158"/>
        <v/>
      </c>
      <c r="GC50" s="96" t="str">
        <f>IFERROR(VLOOKUP(($EF50&amp;"・"&amp;GB$8&amp;"・"&amp;GB$7&amp;"・"&amp;$EG50),'(参考)本年作業予定'!$X$4:$AI$525,12,FALSE),"")</f>
        <v/>
      </c>
      <c r="GD50" s="33" t="str">
        <f t="shared" si="159"/>
        <v/>
      </c>
      <c r="GE50" s="96" t="str">
        <f>IFERROR(VLOOKUP(($EF50&amp;"・"&amp;GD$8&amp;"・"&amp;GD$7&amp;"・"&amp;$EG50),'(参考)本年作業予定'!$X$4:$AI$525,12,FALSE),"")</f>
        <v/>
      </c>
      <c r="GF50" s="33" t="str">
        <f t="shared" si="160"/>
        <v/>
      </c>
      <c r="GG50" s="96" t="str">
        <f>IFERROR(VLOOKUP(($EF50&amp;"・"&amp;GF$8&amp;"・"&amp;GF$7&amp;"・"&amp;$EG50),'(参考)本年作業予定'!$X$4:$AI$525,12,FALSE),"")</f>
        <v/>
      </c>
      <c r="GH50" s="33" t="str">
        <f t="shared" si="161"/>
        <v/>
      </c>
      <c r="GI50" s="96" t="str">
        <f>IFERROR(VLOOKUP(($EF50&amp;"・"&amp;GH$8&amp;"・"&amp;GH$7&amp;"・"&amp;$EG50),'(参考)本年作業予定'!$X$4:$AI$525,12,FALSE),"")</f>
        <v/>
      </c>
      <c r="GJ50" s="33" t="str">
        <f t="shared" si="162"/>
        <v/>
      </c>
      <c r="GK50" s="96" t="str">
        <f>IFERROR(VLOOKUP(($EF50&amp;"・"&amp;GJ$8&amp;"・"&amp;GJ$7&amp;"・"&amp;$EG50),'(参考)本年作業予定'!$X$4:$AI$525,12,FALSE),"")</f>
        <v/>
      </c>
      <c r="GM50" s="72" t="str">
        <f t="shared" si="187"/>
        <v/>
      </c>
      <c r="GN50" s="74">
        <f>IFERROR(VLOOKUP(($EF50&amp;"・"&amp;GM$8&amp;"・"&amp;GM$7&amp;"・"&amp;$EG50),'(参考)本年作業予定'!$X$4:$AI$525,11,FALSE)/100,0)</f>
        <v>0</v>
      </c>
      <c r="GO50" s="72" t="str">
        <f t="shared" si="188"/>
        <v/>
      </c>
      <c r="GP50" s="74">
        <f>IFERROR(VLOOKUP(($EF50&amp;"・"&amp;GO$8&amp;"・"&amp;GO$7&amp;"・"&amp;$EG50),'(参考)本年作業予定'!$X$4:$AI$525,11,FALSE)/100,0)</f>
        <v>0</v>
      </c>
      <c r="GQ50" s="72" t="str">
        <f t="shared" si="189"/>
        <v/>
      </c>
      <c r="GR50" s="74">
        <f>IFERROR(VLOOKUP(($EF50&amp;"・"&amp;GQ$8&amp;"・"&amp;GQ$7&amp;"・"&amp;$EG50),'(参考)本年作業予定'!$X$4:$AI$525,11,FALSE)/100,0)</f>
        <v>0</v>
      </c>
      <c r="GS50" s="72" t="str">
        <f t="shared" si="190"/>
        <v/>
      </c>
      <c r="GT50" s="74">
        <f>IFERROR(VLOOKUP(($EF50&amp;"・"&amp;GS$8&amp;"・"&amp;GS$7&amp;"・"&amp;$EG50),'(参考)本年作業予定'!$X$4:$AI$525,11,FALSE)/100,0)</f>
        <v>0</v>
      </c>
      <c r="GU50" s="72" t="str">
        <f t="shared" si="191"/>
        <v/>
      </c>
      <c r="GV50" s="74">
        <f>IFERROR(VLOOKUP(($EF50&amp;"・"&amp;GU$8&amp;"・"&amp;GU$7&amp;"・"&amp;$EG50),'(参考)本年作業予定'!$X$4:$AI$525,11,FALSE)/100,0)</f>
        <v>0</v>
      </c>
      <c r="GW50" s="72" t="str">
        <f t="shared" si="192"/>
        <v/>
      </c>
      <c r="GX50" s="74">
        <f>IFERROR(VLOOKUP(($EF50&amp;"・"&amp;GW$8&amp;"・"&amp;GW$7&amp;"・"&amp;$EG50),'(参考)本年作業予定'!$X$4:$AI$525,11,FALSE)/100,0)</f>
        <v>0</v>
      </c>
      <c r="GY50" s="72" t="str">
        <f t="shared" si="193"/>
        <v/>
      </c>
      <c r="GZ50" s="74">
        <f>IFERROR(VLOOKUP(($EF50&amp;"・"&amp;GY$8&amp;"・"&amp;GY$7&amp;"・"&amp;$EG50),'(参考)本年作業予定'!$X$4:$AI$525,11,FALSE)/100,0)</f>
        <v>0</v>
      </c>
      <c r="HA50" s="72" t="str">
        <f t="shared" si="194"/>
        <v/>
      </c>
      <c r="HB50" s="74">
        <f>IFERROR(VLOOKUP(($EF50&amp;"・"&amp;HA$8&amp;"・"&amp;HA$7&amp;"・"&amp;$EG50),'(参考)本年作業予定'!$X$4:$AI$525,11,FALSE)/100,0)</f>
        <v>0</v>
      </c>
      <c r="HC50" s="72" t="str">
        <f t="shared" si="195"/>
        <v/>
      </c>
      <c r="HD50" s="74">
        <f>IFERROR(VLOOKUP(($EF50&amp;"・"&amp;HC$8&amp;"・"&amp;HC$7&amp;"・"&amp;$EG50),'(参考)本年作業予定'!$X$4:$AI$525,11,FALSE)/100,0)</f>
        <v>0</v>
      </c>
      <c r="HE50" s="72" t="str">
        <f t="shared" si="196"/>
        <v/>
      </c>
      <c r="HF50" s="74">
        <f>IFERROR(VLOOKUP(($EF50&amp;"・"&amp;HE$8&amp;"・"&amp;HE$7&amp;"・"&amp;$EG50),'(参考)本年作業予定'!$X$4:$AI$525,11,FALSE)/100,0)</f>
        <v>0</v>
      </c>
      <c r="HG50" s="72" t="str">
        <f t="shared" si="197"/>
        <v/>
      </c>
      <c r="HH50" s="74">
        <f>IFERROR(VLOOKUP(($EF50&amp;"・"&amp;HG$8&amp;"・"&amp;HG$7&amp;"・"&amp;$EG50),'(参考)本年作業予定'!$X$4:$AI$525,11,FALSE)/100,0)</f>
        <v>0</v>
      </c>
      <c r="HI50" s="72" t="str">
        <f t="shared" si="198"/>
        <v/>
      </c>
      <c r="HJ50" s="74">
        <f>IFERROR(VLOOKUP(($EF50&amp;"・"&amp;HI$8&amp;"・"&amp;HI$7&amp;"・"&amp;$EG50),'(参考)本年作業予定'!$X$4:$AI$525,11,FALSE)/100,0)</f>
        <v>0</v>
      </c>
    </row>
    <row r="51" spans="1:218" ht="11.25" customHeight="1" x14ac:dyDescent="0.15">
      <c r="A51" s="544"/>
      <c r="B51" s="487"/>
      <c r="C51" s="325" t="str">
        <f>IF(B51="","",GN51+GP51+GR51+GT51+GV51+GX51+GZ51+HB51+HD51)</f>
        <v/>
      </c>
      <c r="D51" s="337"/>
      <c r="E51" s="338"/>
      <c r="F51" s="338"/>
      <c r="G51" s="338"/>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9"/>
      <c r="AH51" s="339"/>
      <c r="AI51" s="337"/>
      <c r="AJ51" s="338"/>
      <c r="AK51" s="338"/>
      <c r="AL51" s="338"/>
      <c r="AM51" s="338"/>
      <c r="AN51" s="338"/>
      <c r="AO51" s="338"/>
      <c r="AP51" s="338"/>
      <c r="AQ51" s="338"/>
      <c r="AR51" s="338"/>
      <c r="AS51" s="338"/>
      <c r="AT51" s="338"/>
      <c r="AU51" s="338"/>
      <c r="AV51" s="338"/>
      <c r="AW51" s="338"/>
      <c r="AX51" s="338"/>
      <c r="AY51" s="338"/>
      <c r="AZ51" s="338"/>
      <c r="BA51" s="338"/>
      <c r="BB51" s="338"/>
      <c r="BC51" s="338"/>
      <c r="BD51" s="338"/>
      <c r="BE51" s="338"/>
      <c r="BF51" s="338"/>
      <c r="BG51" s="338"/>
      <c r="BH51" s="338"/>
      <c r="BI51" s="338"/>
      <c r="BJ51" s="338"/>
      <c r="BK51" s="338"/>
      <c r="BL51" s="338"/>
      <c r="BM51" s="339"/>
      <c r="BN51" s="337"/>
      <c r="BO51" s="338"/>
      <c r="BP51" s="338"/>
      <c r="BQ51" s="338"/>
      <c r="BR51" s="338"/>
      <c r="BS51" s="338"/>
      <c r="BT51" s="338"/>
      <c r="BU51" s="338"/>
      <c r="BV51" s="338"/>
      <c r="BW51" s="338"/>
      <c r="BX51" s="338"/>
      <c r="BY51" s="338"/>
      <c r="BZ51" s="338"/>
      <c r="CA51" s="338"/>
      <c r="CB51" s="338"/>
      <c r="CC51" s="338"/>
      <c r="CD51" s="338"/>
      <c r="CE51" s="338"/>
      <c r="CF51" s="338"/>
      <c r="CG51" s="338"/>
      <c r="CH51" s="338"/>
      <c r="CI51" s="338"/>
      <c r="CJ51" s="338"/>
      <c r="CK51" s="338"/>
      <c r="CL51" s="338"/>
      <c r="CM51" s="338"/>
      <c r="CN51" s="338"/>
      <c r="CO51" s="338"/>
      <c r="CP51" s="338"/>
      <c r="CQ51" s="339"/>
      <c r="CR51" s="340"/>
      <c r="CS51" s="341"/>
      <c r="CT51" s="338"/>
      <c r="CU51" s="338"/>
      <c r="CV51" s="338"/>
      <c r="CW51" s="338"/>
      <c r="CX51" s="338"/>
      <c r="CY51" s="338"/>
      <c r="CZ51" s="338"/>
      <c r="DA51" s="338"/>
      <c r="DB51" s="338"/>
      <c r="DC51" s="338"/>
      <c r="DD51" s="338"/>
      <c r="DE51" s="338"/>
      <c r="DF51" s="338"/>
      <c r="DG51" s="338"/>
      <c r="DH51" s="338"/>
      <c r="DI51" s="338"/>
      <c r="DJ51" s="338"/>
      <c r="DK51" s="338"/>
      <c r="DL51" s="338"/>
      <c r="DM51" s="338"/>
      <c r="DN51" s="338"/>
      <c r="DO51" s="338"/>
      <c r="DP51" s="338"/>
      <c r="DQ51" s="338"/>
      <c r="DR51" s="338"/>
      <c r="DS51" s="338"/>
      <c r="DT51" s="338"/>
      <c r="DU51" s="339"/>
      <c r="DV51" s="391"/>
      <c r="DW51" s="340"/>
      <c r="EE51" s="12"/>
      <c r="EF51" s="13"/>
      <c r="EG51" s="13"/>
      <c r="EH51" s="32" t="str">
        <f>IFERROR(VLOOKUP(($EF51&amp;"・"&amp;EH$8&amp;"・"&amp;EH$7&amp;"・"&amp;$EG51),'(参考)本年作業予定'!$X$4:$AI$525,8,FALSE),"")</f>
        <v/>
      </c>
      <c r="EI51" s="32" t="str">
        <f>IFERROR(VLOOKUP(($EF51&amp;"・"&amp;EH$8&amp;"・"&amp;EH$7&amp;"・"&amp;$EG51),'(参考)本年作業予定'!$X$4:$AI$525,10,FALSE),"")</f>
        <v/>
      </c>
      <c r="EJ51" s="32" t="str">
        <f>IFERROR(VLOOKUP(($EF51&amp;"・"&amp;EJ$8&amp;"・"&amp;EJ$7&amp;"・"&amp;$EG51),'(参考)本年作業予定'!$X$4:$AI$525,8,FALSE),"")</f>
        <v/>
      </c>
      <c r="EK51" s="32" t="str">
        <f>IFERROR(VLOOKUP(($EF51&amp;"・"&amp;EJ$8&amp;"・"&amp;EJ$7&amp;"・"&amp;$EG51),'(参考)本年作業予定'!$X$4:$AI$525,10,FALSE),"")</f>
        <v/>
      </c>
      <c r="EL51" s="32" t="str">
        <f>IFERROR(VLOOKUP(($EF51&amp;"・"&amp;EL$8&amp;"・"&amp;EL$7&amp;"・"&amp;$EG51),'(参考)本年作業予定'!$X$4:$AI$525,8,FALSE),"")</f>
        <v/>
      </c>
      <c r="EM51" s="32" t="str">
        <f>IFERROR(VLOOKUP(($EF51&amp;"・"&amp;EL$8&amp;"・"&amp;EL$7&amp;"・"&amp;$EG51),'(参考)本年作業予定'!$X$4:$AI$525,10,FALSE),"")</f>
        <v/>
      </c>
      <c r="EN51" s="32" t="str">
        <f>IFERROR(VLOOKUP(($EF51&amp;"・"&amp;EN$8&amp;"・"&amp;EN$7&amp;"・"&amp;$EG51),'(参考)本年作業予定'!$X$4:$AI$525,8,FALSE),"")</f>
        <v/>
      </c>
      <c r="EO51" s="32" t="str">
        <f>IFERROR(VLOOKUP(($EF51&amp;"・"&amp;EN$8&amp;"・"&amp;EN$7&amp;"・"&amp;$EG51),'(参考)本年作業予定'!$X$4:$AI$525,10,FALSE),"")</f>
        <v/>
      </c>
      <c r="EP51" s="32" t="str">
        <f>IFERROR(VLOOKUP(($EF51&amp;"・"&amp;EP$8&amp;"・"&amp;EP$7&amp;"・"&amp;$EG51),'(参考)本年作業予定'!$X$4:$AI$525,8,FALSE),"")</f>
        <v/>
      </c>
      <c r="EQ51" s="32" t="str">
        <f>IFERROR(VLOOKUP(($EF51&amp;"・"&amp;EP$8&amp;"・"&amp;EP$7&amp;"・"&amp;$EG51),'(参考)本年作業予定'!$X$4:$AI$525,10,FALSE),"")</f>
        <v/>
      </c>
      <c r="ER51" s="32" t="str">
        <f>IFERROR(VLOOKUP(($EF51&amp;"・"&amp;ER$8&amp;"・"&amp;ER$7&amp;"・"&amp;$EG51),'(参考)本年作業予定'!$X$4:$AI$525,8,FALSE),"")</f>
        <v/>
      </c>
      <c r="ES51" s="32" t="str">
        <f>IFERROR(VLOOKUP(($EF51&amp;"・"&amp;ER$8&amp;"・"&amp;ER$7&amp;"・"&amp;$EG51),'(参考)本年作業予定'!$X$4:$AI$525,10,FALSE),"")</f>
        <v/>
      </c>
      <c r="ET51" s="32" t="str">
        <f>IFERROR(VLOOKUP(($EF51&amp;"・"&amp;ET$8&amp;"・"&amp;ET$7&amp;"・"&amp;$EG51),'(参考)本年作業予定'!$X$4:$AI$525,8,FALSE),"")</f>
        <v/>
      </c>
      <c r="EU51" s="32" t="str">
        <f>IFERROR(VLOOKUP(($EF51&amp;"・"&amp;ET$8&amp;"・"&amp;ET$7&amp;"・"&amp;$EG51),'(参考)本年作業予定'!$X$4:$AI$525,10,FALSE),"")</f>
        <v/>
      </c>
      <c r="EV51" s="32" t="str">
        <f>IFERROR(VLOOKUP(($EF51&amp;"・"&amp;EV$8&amp;"・"&amp;EV$7&amp;"・"&amp;$EG51),'(参考)本年作業予定'!$X$4:$AI$525,8,FALSE),"")</f>
        <v/>
      </c>
      <c r="EW51" s="32" t="str">
        <f>IFERROR(VLOOKUP(($EF51&amp;"・"&amp;EV$8&amp;"・"&amp;EV$7&amp;"・"&amp;$EG51),'(参考)本年作業予定'!$X$4:$AI$525,10,FALSE),"")</f>
        <v/>
      </c>
      <c r="EX51" s="32" t="str">
        <f>IFERROR(VLOOKUP(($EF51&amp;"・"&amp;EX$8&amp;"・"&amp;EX$7&amp;"・"&amp;$EG51),'(参考)本年作業予定'!$X$4:$AI$525,8,FALSE),"")</f>
        <v/>
      </c>
      <c r="EY51" s="32" t="str">
        <f>IFERROR(VLOOKUP(($EF51&amp;"・"&amp;EX$8&amp;"・"&amp;EX$7&amp;"・"&amp;$EG51),'(参考)本年作業予定'!$X$4:$AI$525,10,FALSE),"")</f>
        <v/>
      </c>
      <c r="EZ51" s="32" t="str">
        <f>IFERROR(VLOOKUP(($EF51&amp;"・"&amp;EZ$8&amp;"・"&amp;EZ$7&amp;"・"&amp;$EG51),'(参考)本年作業予定'!$X$4:$AI$525,8,FALSE),"")</f>
        <v/>
      </c>
      <c r="FA51" s="32" t="str">
        <f>IFERROR(VLOOKUP(($EF51&amp;"・"&amp;EZ$8&amp;"・"&amp;EZ$7&amp;"・"&amp;$EG51),'(参考)本年作業予定'!$X$4:$AI$525,10,FALSE),"")</f>
        <v/>
      </c>
      <c r="FB51" s="32" t="str">
        <f>IFERROR(VLOOKUP(($EF51&amp;"・"&amp;FB$8&amp;"・"&amp;FB$7&amp;"・"&amp;$EG51),'(参考)本年作業予定'!$X$4:$AI$525,8,FALSE),"")</f>
        <v/>
      </c>
      <c r="FC51" s="32" t="str">
        <f>IFERROR(VLOOKUP(($EF51&amp;"・"&amp;FB$8&amp;"・"&amp;FB$7&amp;"・"&amp;$EG51),'(参考)本年作業予定'!$X$4:$AI$525,10,FALSE),"")</f>
        <v/>
      </c>
      <c r="FD51" s="32" t="str">
        <f>IFERROR(VLOOKUP(($EF51&amp;"・"&amp;FD$8&amp;"・"&amp;FD$7&amp;"・"&amp;$EG51),'(参考)本年作業予定'!$X$4:$AI$525,8,FALSE),"")</f>
        <v/>
      </c>
      <c r="FE51" s="32" t="str">
        <f>IFERROR(VLOOKUP(($EF51&amp;"・"&amp;FD$8&amp;"・"&amp;FD$7&amp;"・"&amp;$EG51),'(参考)本年作業予定'!$X$4:$AI$525,10,FALSE),"")</f>
        <v/>
      </c>
      <c r="FG51" s="32" t="str">
        <f>IFERROR(VLOOKUP(($EF51&amp;"・"&amp;FG$8&amp;"・"&amp;FG$7&amp;"・"&amp;$EG51),'(参考)本年作業予定'!$X$4:$AI$198,4,FALSE),"")</f>
        <v/>
      </c>
      <c r="FH51" s="32" t="str">
        <f>IFERROR(VLOOKUP(($EF51&amp;"・"&amp;FH$8&amp;"・"&amp;FH$7&amp;"・"&amp;$EG51),'(参考)本年作業予定'!$X$4:$AI$198,4,FALSE),"")</f>
        <v/>
      </c>
      <c r="FI51" s="32" t="str">
        <f>IFERROR(VLOOKUP(($EF51&amp;"・"&amp;FI$8&amp;"・"&amp;FI$7&amp;"・"&amp;$EG51),'(参考)本年作業予定'!$X$4:$AI$198,4,FALSE),"")</f>
        <v/>
      </c>
      <c r="FJ51" s="32" t="str">
        <f>IFERROR(VLOOKUP(($EF51&amp;"・"&amp;FJ$8&amp;"・"&amp;FJ$7&amp;"・"&amp;$EG51),'(参考)本年作業予定'!$X$4:$AI$198,4,FALSE),"")</f>
        <v/>
      </c>
      <c r="FK51" s="32" t="str">
        <f>IFERROR(VLOOKUP(($EF51&amp;"・"&amp;FK$8&amp;"・"&amp;FK$7&amp;"・"&amp;$EG51),'(参考)本年作業予定'!$X$4:$AI$198,4,FALSE),"")</f>
        <v/>
      </c>
      <c r="FL51" s="32" t="str">
        <f>IFERROR(VLOOKUP(($EF51&amp;"・"&amp;FL$8&amp;"・"&amp;FL$7&amp;"・"&amp;$EG51),'(参考)本年作業予定'!$X$4:$AI$198,4,FALSE),"")</f>
        <v/>
      </c>
      <c r="FN51" s="33" t="str">
        <f t="shared" si="151"/>
        <v/>
      </c>
      <c r="FO51" s="96" t="str">
        <f>IFERROR(VLOOKUP(($EF51&amp;"・"&amp;FN$8&amp;"・"&amp;FN$7&amp;"・"&amp;$EG51),'(参考)本年作業予定'!$X$4:$AI$525,12,FALSE),"")</f>
        <v/>
      </c>
      <c r="FP51" s="33" t="str">
        <f t="shared" si="152"/>
        <v/>
      </c>
      <c r="FQ51" s="96" t="str">
        <f>IFERROR(VLOOKUP(($EF51&amp;"・"&amp;FP$8&amp;"・"&amp;FP$7&amp;"・"&amp;$EG51),'(参考)本年作業予定'!$X$4:$AI$525,12,FALSE),"")</f>
        <v/>
      </c>
      <c r="FR51" s="33" t="str">
        <f t="shared" si="153"/>
        <v/>
      </c>
      <c r="FS51" s="96" t="str">
        <f>IFERROR(VLOOKUP(($EF51&amp;"・"&amp;FR$8&amp;"・"&amp;FR$7&amp;"・"&amp;$EG51),'(参考)本年作業予定'!$X$4:$AI$525,12,FALSE),"")</f>
        <v/>
      </c>
      <c r="FT51" s="33" t="str">
        <f t="shared" si="154"/>
        <v/>
      </c>
      <c r="FU51" s="96" t="str">
        <f>IFERROR(VLOOKUP(($EF51&amp;"・"&amp;FT$8&amp;"・"&amp;FT$7&amp;"・"&amp;$EG51),'(参考)本年作業予定'!$X$4:$AI$525,12,FALSE),"")</f>
        <v/>
      </c>
      <c r="FV51" s="33" t="str">
        <f t="shared" si="155"/>
        <v/>
      </c>
      <c r="FW51" s="96" t="str">
        <f>IFERROR(VLOOKUP(($EF51&amp;"・"&amp;FV$8&amp;"・"&amp;FV$7&amp;"・"&amp;$EG51),'(参考)本年作業予定'!$X$4:$AI$525,12,FALSE),"")</f>
        <v/>
      </c>
      <c r="FX51" s="33" t="str">
        <f t="shared" si="156"/>
        <v/>
      </c>
      <c r="FY51" s="96" t="str">
        <f>IFERROR(VLOOKUP(($EF51&amp;"・"&amp;FX$8&amp;"・"&amp;FX$7&amp;"・"&amp;$EG51),'(参考)本年作業予定'!$X$4:$AI$525,12,FALSE),"")</f>
        <v/>
      </c>
      <c r="FZ51" s="33" t="str">
        <f t="shared" si="157"/>
        <v/>
      </c>
      <c r="GA51" s="96" t="str">
        <f>IFERROR(VLOOKUP(($EF51&amp;"・"&amp;FZ$8&amp;"・"&amp;FZ$7&amp;"・"&amp;$EG51),'(参考)本年作業予定'!$X$4:$AI$525,12,FALSE),"")</f>
        <v/>
      </c>
      <c r="GB51" s="33" t="str">
        <f t="shared" si="158"/>
        <v/>
      </c>
      <c r="GC51" s="96" t="str">
        <f>IFERROR(VLOOKUP(($EF51&amp;"・"&amp;GB$8&amp;"・"&amp;GB$7&amp;"・"&amp;$EG51),'(参考)本年作業予定'!$X$4:$AI$525,12,FALSE),"")</f>
        <v/>
      </c>
      <c r="GD51" s="33" t="str">
        <f t="shared" si="159"/>
        <v/>
      </c>
      <c r="GE51" s="96" t="str">
        <f>IFERROR(VLOOKUP(($EF51&amp;"・"&amp;GD$8&amp;"・"&amp;GD$7&amp;"・"&amp;$EG51),'(参考)本年作業予定'!$X$4:$AI$525,12,FALSE),"")</f>
        <v/>
      </c>
      <c r="GF51" s="33" t="str">
        <f t="shared" si="160"/>
        <v/>
      </c>
      <c r="GG51" s="96" t="str">
        <f>IFERROR(VLOOKUP(($EF51&amp;"・"&amp;GF$8&amp;"・"&amp;GF$7&amp;"・"&amp;$EG51),'(参考)本年作業予定'!$X$4:$AI$525,12,FALSE),"")</f>
        <v/>
      </c>
      <c r="GH51" s="33" t="str">
        <f t="shared" si="161"/>
        <v/>
      </c>
      <c r="GI51" s="96" t="str">
        <f>IFERROR(VLOOKUP(($EF51&amp;"・"&amp;GH$8&amp;"・"&amp;GH$7&amp;"・"&amp;$EG51),'(参考)本年作業予定'!$X$4:$AI$525,12,FALSE),"")</f>
        <v/>
      </c>
      <c r="GJ51" s="33" t="str">
        <f t="shared" si="162"/>
        <v/>
      </c>
      <c r="GK51" s="96" t="str">
        <f>IFERROR(VLOOKUP(($EF51&amp;"・"&amp;GJ$8&amp;"・"&amp;GJ$7&amp;"・"&amp;$EG51),'(参考)本年作業予定'!$X$4:$AI$525,12,FALSE),"")</f>
        <v/>
      </c>
      <c r="GM51" s="72" t="str">
        <f t="shared" si="187"/>
        <v/>
      </c>
      <c r="GN51" s="74">
        <f>IFERROR(VLOOKUP(($EF51&amp;"・"&amp;GM$8&amp;"・"&amp;GM$7&amp;"・"&amp;$EG51),'(参考)本年作業予定'!$X$4:$AI$525,11,FALSE)/100,0)</f>
        <v>0</v>
      </c>
      <c r="GO51" s="72" t="str">
        <f t="shared" si="188"/>
        <v/>
      </c>
      <c r="GP51" s="74">
        <f>IFERROR(VLOOKUP(($EF51&amp;"・"&amp;GO$8&amp;"・"&amp;GO$7&amp;"・"&amp;$EG51),'(参考)本年作業予定'!$X$4:$AI$525,11,FALSE)/100,0)</f>
        <v>0</v>
      </c>
      <c r="GQ51" s="72" t="str">
        <f t="shared" si="189"/>
        <v/>
      </c>
      <c r="GR51" s="74">
        <f>IFERROR(VLOOKUP(($EF51&amp;"・"&amp;GQ$8&amp;"・"&amp;GQ$7&amp;"・"&amp;$EG51),'(参考)本年作業予定'!$X$4:$AI$525,11,FALSE)/100,0)</f>
        <v>0</v>
      </c>
      <c r="GS51" s="72" t="str">
        <f t="shared" si="190"/>
        <v/>
      </c>
      <c r="GT51" s="74">
        <f>IFERROR(VLOOKUP(($EF51&amp;"・"&amp;GS$8&amp;"・"&amp;GS$7&amp;"・"&amp;$EG51),'(参考)本年作業予定'!$X$4:$AI$525,11,FALSE)/100,0)</f>
        <v>0</v>
      </c>
      <c r="GU51" s="72" t="str">
        <f t="shared" si="191"/>
        <v/>
      </c>
      <c r="GV51" s="74">
        <f>IFERROR(VLOOKUP(($EF51&amp;"・"&amp;GU$8&amp;"・"&amp;GU$7&amp;"・"&amp;$EG51),'(参考)本年作業予定'!$X$4:$AI$525,11,FALSE)/100,0)</f>
        <v>0</v>
      </c>
      <c r="GW51" s="72" t="str">
        <f t="shared" si="192"/>
        <v/>
      </c>
      <c r="GX51" s="74">
        <f>IFERROR(VLOOKUP(($EF51&amp;"・"&amp;GW$8&amp;"・"&amp;GW$7&amp;"・"&amp;$EG51),'(参考)本年作業予定'!$X$4:$AI$525,11,FALSE)/100,0)</f>
        <v>0</v>
      </c>
      <c r="GY51" s="72" t="str">
        <f t="shared" si="193"/>
        <v/>
      </c>
      <c r="GZ51" s="74">
        <f>IFERROR(VLOOKUP(($EF51&amp;"・"&amp;GY$8&amp;"・"&amp;GY$7&amp;"・"&amp;$EG51),'(参考)本年作業予定'!$X$4:$AI$525,11,FALSE)/100,0)</f>
        <v>0</v>
      </c>
      <c r="HA51" s="72" t="str">
        <f t="shared" si="194"/>
        <v/>
      </c>
      <c r="HB51" s="74">
        <f>IFERROR(VLOOKUP(($EF51&amp;"・"&amp;HA$8&amp;"・"&amp;HA$7&amp;"・"&amp;$EG51),'(参考)本年作業予定'!$X$4:$AI$525,11,FALSE)/100,0)</f>
        <v>0</v>
      </c>
      <c r="HC51" s="72" t="str">
        <f t="shared" si="195"/>
        <v/>
      </c>
      <c r="HD51" s="74">
        <f>IFERROR(VLOOKUP(($EF51&amp;"・"&amp;HC$8&amp;"・"&amp;HC$7&amp;"・"&amp;$EG51),'(参考)本年作業予定'!$X$4:$AI$525,11,FALSE)/100,0)</f>
        <v>0</v>
      </c>
      <c r="HE51" s="72" t="str">
        <f t="shared" si="196"/>
        <v/>
      </c>
      <c r="HF51" s="74">
        <f>IFERROR(VLOOKUP(($EF51&amp;"・"&amp;HE$8&amp;"・"&amp;HE$7&amp;"・"&amp;$EG51),'(参考)本年作業予定'!$X$4:$AI$525,11,FALSE)/100,0)</f>
        <v>0</v>
      </c>
      <c r="HG51" s="72" t="str">
        <f t="shared" si="197"/>
        <v/>
      </c>
      <c r="HH51" s="74">
        <f>IFERROR(VLOOKUP(($EF51&amp;"・"&amp;HG$8&amp;"・"&amp;HG$7&amp;"・"&amp;$EG51),'(参考)本年作業予定'!$X$4:$AI$525,11,FALSE)/100,0)</f>
        <v>0</v>
      </c>
      <c r="HI51" s="72" t="str">
        <f t="shared" si="198"/>
        <v/>
      </c>
      <c r="HJ51" s="74">
        <f>IFERROR(VLOOKUP(($EF51&amp;"・"&amp;HI$8&amp;"・"&amp;HI$7&amp;"・"&amp;$EG51),'(参考)本年作業予定'!$X$4:$AI$525,11,FALSE)/100,0)</f>
        <v>0</v>
      </c>
    </row>
    <row r="52" spans="1:218" ht="27.75" customHeight="1" x14ac:dyDescent="0.15">
      <c r="A52" s="544"/>
      <c r="B52" s="487"/>
      <c r="C52" s="325">
        <f>IF(②元データ!$C$25="","",②元データ!$C$25)</f>
        <v>20</v>
      </c>
      <c r="D52" s="342" t="str">
        <f t="shared" ref="D52:AI52" si="214">IF(D$5=$FG52,$FG$9,IF(D$5=$FH52,$FH$9,IF(D$5=$FI52,$FI$9,IF(D$5=$FJ52,$FJ$9,IF(D$5=$FK52,$FK$9,IF(D$5=$FL52,$FL$9,IF(D$5=$FN52,$FO52,IF(D$5=$FP52,$FQ52,IF(D$5=$FR52,$FS52,IF(D$5=$FT52,$FU52,IF(D$5=$FV52,$FW52,IF(D$5=$FX52,$FY52,IF(D$5=$FZ52,$GA52,IF(D$5=$GB52,$GC52,IF(D$5=$GD52,$GE52,IF(D$5=$GF52,$GG52,IF(D$5=$GH52,$GI52,IF(D$5=$GJ52,$GK52,""))))))))))))))))))</f>
        <v/>
      </c>
      <c r="E52" s="343" t="str">
        <f t="shared" si="214"/>
        <v/>
      </c>
      <c r="F52" s="343" t="str">
        <f t="shared" si="214"/>
        <v/>
      </c>
      <c r="G52" s="343" t="str">
        <f t="shared" si="214"/>
        <v/>
      </c>
      <c r="H52" s="343" t="str">
        <f t="shared" si="214"/>
        <v/>
      </c>
      <c r="I52" s="343" t="str">
        <f t="shared" si="214"/>
        <v/>
      </c>
      <c r="J52" s="343" t="str">
        <f t="shared" si="214"/>
        <v/>
      </c>
      <c r="K52" s="343" t="str">
        <f t="shared" si="214"/>
        <v/>
      </c>
      <c r="L52" s="343" t="str">
        <f t="shared" si="214"/>
        <v/>
      </c>
      <c r="M52" s="343" t="str">
        <f t="shared" si="214"/>
        <v/>
      </c>
      <c r="N52" s="343">
        <f t="shared" si="214"/>
        <v>11</v>
      </c>
      <c r="O52" s="343" t="str">
        <f t="shared" si="214"/>
        <v/>
      </c>
      <c r="P52" s="343" t="str">
        <f t="shared" si="214"/>
        <v/>
      </c>
      <c r="Q52" s="343" t="str">
        <f t="shared" si="214"/>
        <v/>
      </c>
      <c r="R52" s="343" t="str">
        <f t="shared" si="214"/>
        <v/>
      </c>
      <c r="S52" s="343" t="str">
        <f t="shared" si="214"/>
        <v/>
      </c>
      <c r="T52" s="343" t="str">
        <f t="shared" si="214"/>
        <v/>
      </c>
      <c r="U52" s="343" t="str">
        <f t="shared" si="214"/>
        <v/>
      </c>
      <c r="V52" s="343" t="str">
        <f t="shared" si="214"/>
        <v/>
      </c>
      <c r="W52" s="343" t="str">
        <f t="shared" si="214"/>
        <v/>
      </c>
      <c r="X52" s="343" t="str">
        <f t="shared" si="214"/>
        <v>■</v>
      </c>
      <c r="Y52" s="343">
        <f t="shared" si="214"/>
        <v>16</v>
      </c>
      <c r="Z52" s="343" t="str">
        <f t="shared" si="214"/>
        <v/>
      </c>
      <c r="AA52" s="343" t="str">
        <f t="shared" si="214"/>
        <v/>
      </c>
      <c r="AB52" s="343">
        <f t="shared" si="214"/>
        <v>8</v>
      </c>
      <c r="AC52" s="343" t="str">
        <f t="shared" si="214"/>
        <v/>
      </c>
      <c r="AD52" s="343" t="str">
        <f t="shared" si="214"/>
        <v/>
      </c>
      <c r="AE52" s="343" t="str">
        <f t="shared" si="214"/>
        <v/>
      </c>
      <c r="AF52" s="343" t="str">
        <f t="shared" si="214"/>
        <v/>
      </c>
      <c r="AG52" s="343" t="str">
        <f t="shared" si="214"/>
        <v/>
      </c>
      <c r="AH52" s="343" t="str">
        <f t="shared" si="214"/>
        <v/>
      </c>
      <c r="AI52" s="342" t="str">
        <f t="shared" si="214"/>
        <v/>
      </c>
      <c r="AJ52" s="343" t="str">
        <f t="shared" ref="AJ52:BQ52" si="215">IF(AJ$5=$FG52,$FG$9,IF(AJ$5=$FH52,$FH$9,IF(AJ$5=$FI52,$FI$9,IF(AJ$5=$FJ52,$FJ$9,IF(AJ$5=$FK52,$FK$9,IF(AJ$5=$FL52,$FL$9,IF(AJ$5=$FN52,$FO52,IF(AJ$5=$FP52,$FQ52,IF(AJ$5=$FR52,$FS52,IF(AJ$5=$FT52,$FU52,IF(AJ$5=$FV52,$FW52,IF(AJ$5=$FX52,$FY52,IF(AJ$5=$FZ52,$GA52,IF(AJ$5=$GB52,$GC52,IF(AJ$5=$GD52,$GE52,IF(AJ$5=$GF52,$GG52,IF(AJ$5=$GH52,$GI52,IF(AJ$5=$GJ52,$GK52,""))))))))))))))))))</f>
        <v/>
      </c>
      <c r="AK52" s="343">
        <f t="shared" si="215"/>
        <v>2</v>
      </c>
      <c r="AL52" s="343" t="str">
        <f t="shared" si="215"/>
        <v/>
      </c>
      <c r="AM52" s="343" t="str">
        <f t="shared" si="215"/>
        <v/>
      </c>
      <c r="AN52" s="343" t="str">
        <f t="shared" si="215"/>
        <v/>
      </c>
      <c r="AO52" s="343" t="str">
        <f t="shared" si="215"/>
        <v/>
      </c>
      <c r="AP52" s="343" t="str">
        <f t="shared" si="215"/>
        <v/>
      </c>
      <c r="AQ52" s="343" t="str">
        <f t="shared" si="215"/>
        <v/>
      </c>
      <c r="AR52" s="343" t="str">
        <f t="shared" si="215"/>
        <v/>
      </c>
      <c r="AS52" s="343" t="str">
        <f t="shared" si="215"/>
        <v/>
      </c>
      <c r="AT52" s="343" t="str">
        <f t="shared" si="215"/>
        <v/>
      </c>
      <c r="AU52" s="343" t="str">
        <f t="shared" si="215"/>
        <v/>
      </c>
      <c r="AV52" s="343" t="str">
        <f t="shared" si="215"/>
        <v/>
      </c>
      <c r="AW52" s="343" t="str">
        <f t="shared" si="215"/>
        <v/>
      </c>
      <c r="AX52" s="343" t="str">
        <f t="shared" si="215"/>
        <v/>
      </c>
      <c r="AY52" s="343" t="str">
        <f t="shared" si="215"/>
        <v/>
      </c>
      <c r="AZ52" s="343" t="str">
        <f t="shared" si="215"/>
        <v/>
      </c>
      <c r="BA52" s="343" t="str">
        <f t="shared" si="215"/>
        <v/>
      </c>
      <c r="BB52" s="343">
        <f t="shared" si="215"/>
        <v>2</v>
      </c>
      <c r="BC52" s="343" t="str">
        <f t="shared" si="215"/>
        <v>◆</v>
      </c>
      <c r="BD52" s="343" t="str">
        <f t="shared" si="215"/>
        <v/>
      </c>
      <c r="BE52" s="343" t="str">
        <f t="shared" si="215"/>
        <v/>
      </c>
      <c r="BF52" s="343" t="str">
        <f t="shared" si="215"/>
        <v/>
      </c>
      <c r="BG52" s="343">
        <f t="shared" si="215"/>
        <v>8</v>
      </c>
      <c r="BH52" s="343" t="str">
        <f t="shared" si="215"/>
        <v/>
      </c>
      <c r="BI52" s="343" t="str">
        <f t="shared" si="215"/>
        <v/>
      </c>
      <c r="BJ52" s="343" t="str">
        <f t="shared" si="215"/>
        <v/>
      </c>
      <c r="BK52" s="343" t="str">
        <f t="shared" si="215"/>
        <v/>
      </c>
      <c r="BL52" s="343" t="str">
        <f t="shared" si="215"/>
        <v/>
      </c>
      <c r="BM52" s="344" t="str">
        <f t="shared" si="215"/>
        <v/>
      </c>
      <c r="BN52" s="342" t="str">
        <f t="shared" si="215"/>
        <v/>
      </c>
      <c r="BO52" s="343" t="str">
        <f t="shared" si="215"/>
        <v/>
      </c>
      <c r="BP52" s="343" t="str">
        <f t="shared" si="215"/>
        <v/>
      </c>
      <c r="BQ52" s="343" t="str">
        <f t="shared" si="215"/>
        <v/>
      </c>
      <c r="BR52" s="343" t="str">
        <f t="shared" ref="BR52:DW52" si="216">IF(BR$5=$FG52,$FG$9,IF(BR$5=$FH52,$FH$9,IF(BR$5=$FI52,$FI$9,IF(BR$5=$FJ52,$FJ$9,IF(BR$5=$FK52,$FK$9,IF(BR$5=$FL52,$FL$9,IF(BR$5=$FN52,$FO52,IF(BR$5=$FP52,$FQ52,IF(BR$5=$FR52,$FS52,IF(BR$5=$FT52,$FU52,IF(BR$5=$FV52,$FW52,IF(BR$5=$FX52,$FY52,IF(BR$5=$FZ52,$GA52,IF(BR$5=$GB52,$GC52,IF(BR$5=$GD52,$GE52,IF(BR$5=$GF52,$GG52,IF(BR$5=$GH52,$GI52,IF(BR$5=$GJ52,$GK52,""))))))))))))))))))</f>
        <v/>
      </c>
      <c r="BS52" s="343" t="str">
        <f t="shared" si="216"/>
        <v/>
      </c>
      <c r="BT52" s="343" t="str">
        <f t="shared" si="216"/>
        <v/>
      </c>
      <c r="BU52" s="343" t="str">
        <f t="shared" si="216"/>
        <v/>
      </c>
      <c r="BV52" s="343" t="str">
        <f t="shared" si="216"/>
        <v/>
      </c>
      <c r="BW52" s="343" t="str">
        <f t="shared" si="216"/>
        <v/>
      </c>
      <c r="BX52" s="343" t="str">
        <f t="shared" si="216"/>
        <v/>
      </c>
      <c r="BY52" s="343" t="str">
        <f t="shared" si="216"/>
        <v/>
      </c>
      <c r="BZ52" s="343" t="str">
        <f t="shared" si="216"/>
        <v/>
      </c>
      <c r="CA52" s="343" t="str">
        <f t="shared" si="216"/>
        <v/>
      </c>
      <c r="CB52" s="343" t="str">
        <f t="shared" si="216"/>
        <v/>
      </c>
      <c r="CC52" s="343" t="str">
        <f t="shared" si="216"/>
        <v/>
      </c>
      <c r="CD52" s="343" t="str">
        <f t="shared" si="216"/>
        <v/>
      </c>
      <c r="CE52" s="343" t="str">
        <f t="shared" si="216"/>
        <v/>
      </c>
      <c r="CF52" s="343" t="str">
        <f t="shared" si="216"/>
        <v/>
      </c>
      <c r="CG52" s="343" t="str">
        <f t="shared" si="216"/>
        <v/>
      </c>
      <c r="CH52" s="343" t="str">
        <f t="shared" si="216"/>
        <v>★</v>
      </c>
      <c r="CI52" s="343" t="str">
        <f t="shared" si="216"/>
        <v/>
      </c>
      <c r="CJ52" s="343" t="str">
        <f t="shared" si="216"/>
        <v/>
      </c>
      <c r="CK52" s="343" t="str">
        <f t="shared" si="216"/>
        <v/>
      </c>
      <c r="CL52" s="343">
        <f t="shared" si="216"/>
        <v>10</v>
      </c>
      <c r="CM52" s="343" t="str">
        <f t="shared" si="216"/>
        <v/>
      </c>
      <c r="CN52" s="343" t="str">
        <f t="shared" si="216"/>
        <v/>
      </c>
      <c r="CO52" s="343" t="str">
        <f t="shared" si="216"/>
        <v/>
      </c>
      <c r="CP52" s="343" t="str">
        <f t="shared" si="216"/>
        <v/>
      </c>
      <c r="CQ52" s="345" t="str">
        <f t="shared" si="216"/>
        <v/>
      </c>
      <c r="CR52" s="346" t="str">
        <f t="shared" si="216"/>
        <v/>
      </c>
      <c r="CS52" s="347" t="str">
        <f t="shared" si="216"/>
        <v/>
      </c>
      <c r="CT52" s="343" t="str">
        <f t="shared" si="216"/>
        <v/>
      </c>
      <c r="CU52" s="343" t="str">
        <f t="shared" si="216"/>
        <v/>
      </c>
      <c r="CV52" s="343" t="str">
        <f t="shared" si="216"/>
        <v/>
      </c>
      <c r="CW52" s="343" t="str">
        <f t="shared" si="216"/>
        <v/>
      </c>
      <c r="CX52" s="343" t="str">
        <f t="shared" si="216"/>
        <v/>
      </c>
      <c r="CY52" s="343" t="str">
        <f t="shared" si="216"/>
        <v/>
      </c>
      <c r="CZ52" s="343" t="str">
        <f t="shared" si="216"/>
        <v/>
      </c>
      <c r="DA52" s="343" t="str">
        <f t="shared" si="216"/>
        <v/>
      </c>
      <c r="DB52" s="343" t="str">
        <f t="shared" si="216"/>
        <v/>
      </c>
      <c r="DC52" s="343" t="str">
        <f t="shared" si="216"/>
        <v/>
      </c>
      <c r="DD52" s="343" t="str">
        <f t="shared" si="216"/>
        <v/>
      </c>
      <c r="DE52" s="343" t="str">
        <f t="shared" si="216"/>
        <v/>
      </c>
      <c r="DF52" s="343" t="str">
        <f t="shared" si="216"/>
        <v/>
      </c>
      <c r="DG52" s="343" t="str">
        <f t="shared" si="216"/>
        <v/>
      </c>
      <c r="DH52" s="343" t="str">
        <f t="shared" si="216"/>
        <v/>
      </c>
      <c r="DI52" s="343" t="str">
        <f t="shared" si="216"/>
        <v/>
      </c>
      <c r="DJ52" s="343" t="str">
        <f t="shared" si="216"/>
        <v/>
      </c>
      <c r="DK52" s="343" t="str">
        <f t="shared" si="216"/>
        <v/>
      </c>
      <c r="DL52" s="343" t="str">
        <f t="shared" si="216"/>
        <v/>
      </c>
      <c r="DM52" s="343" t="str">
        <f t="shared" si="216"/>
        <v/>
      </c>
      <c r="DN52" s="343" t="str">
        <f t="shared" si="216"/>
        <v/>
      </c>
      <c r="DO52" s="343" t="str">
        <f t="shared" si="216"/>
        <v/>
      </c>
      <c r="DP52" s="343" t="str">
        <f t="shared" si="216"/>
        <v/>
      </c>
      <c r="DQ52" s="343" t="str">
        <f t="shared" si="216"/>
        <v/>
      </c>
      <c r="DR52" s="343" t="str">
        <f t="shared" si="216"/>
        <v/>
      </c>
      <c r="DS52" s="343" t="str">
        <f t="shared" si="216"/>
        <v/>
      </c>
      <c r="DT52" s="343" t="str">
        <f t="shared" si="216"/>
        <v/>
      </c>
      <c r="DU52" s="345" t="str">
        <f t="shared" si="216"/>
        <v/>
      </c>
      <c r="DV52" s="392" t="str">
        <f t="shared" si="216"/>
        <v/>
      </c>
      <c r="DW52" s="346" t="str">
        <f t="shared" si="216"/>
        <v/>
      </c>
      <c r="EE52" s="12">
        <v>11</v>
      </c>
      <c r="EF52" s="13" t="str">
        <f>IF(②元データ!$B$25="","",②元データ!$B$25)</f>
        <v>ニンジン・ニンジンB</v>
      </c>
      <c r="EG52" s="13" t="str">
        <f>②元データ!$G$7</f>
        <v>露地野菜Ａ</v>
      </c>
      <c r="EH52" s="32" t="str">
        <f>IFERROR(VLOOKUP(($EF52&amp;"・"&amp;EH$8&amp;"・"&amp;EH$7&amp;"・"&amp;$EG52),'(参考)本年作業予定'!$X$4:$AI$525,8,FALSE),"")</f>
        <v/>
      </c>
      <c r="EI52" s="32" t="str">
        <f>IFERROR(VLOOKUP(($EF52&amp;"・"&amp;EH$8&amp;"・"&amp;EH$7&amp;"・"&amp;$EG52),'(参考)本年作業予定'!$X$4:$AI$525,10,FALSE),"")</f>
        <v/>
      </c>
      <c r="EJ52" s="32">
        <f>IFERROR(VLOOKUP(($EF52&amp;"・"&amp;EJ$8&amp;"・"&amp;EJ$7&amp;"・"&amp;$EG52),'(参考)本年作業予定'!$X$4:$AI$525,8,FALSE),"")</f>
        <v>45526</v>
      </c>
      <c r="EK52" s="32">
        <f>IFERROR(VLOOKUP(($EF52&amp;"・"&amp;EJ$8&amp;"・"&amp;EJ$7&amp;"・"&amp;$EG52),'(参考)本年作業予定'!$X$4:$AI$525,10,FALSE),"")</f>
        <v>45527</v>
      </c>
      <c r="EL52" s="32">
        <f>IFERROR(VLOOKUP(($EF52&amp;"・"&amp;EL$8&amp;"・"&amp;EL$7&amp;"・"&amp;$EG52),'(参考)本年作業予定'!$X$4:$AI$525,8,FALSE),"")</f>
        <v>45529</v>
      </c>
      <c r="EM52" s="32">
        <f>IFERROR(VLOOKUP(($EF52&amp;"・"&amp;EL$8&amp;"・"&amp;EL$7&amp;"・"&amp;$EG52),'(参考)本年作業予定'!$X$4:$AI$525,10,FALSE),"")</f>
        <v>45529</v>
      </c>
      <c r="EN52" s="32">
        <f>IFERROR(VLOOKUP(($EF52&amp;"・"&amp;EN$8&amp;"・"&amp;EN$7&amp;"・"&amp;$EG52),'(参考)本年作業予定'!$X$4:$AI$525,8,FALSE),"")</f>
        <v>45560</v>
      </c>
      <c r="EO52" s="32">
        <f>IFERROR(VLOOKUP(($EF52&amp;"・"&amp;EN$8&amp;"・"&amp;EN$7&amp;"・"&amp;$EG52),'(参考)本年作業予定'!$X$4:$AI$525,10,FALSE),"")</f>
        <v>45560</v>
      </c>
      <c r="EP52" s="32">
        <f>IFERROR(VLOOKUP(($EF52&amp;"・"&amp;EP$8&amp;"・"&amp;EP$7&amp;"・"&amp;$EG52),'(参考)本年作業予定'!$X$4:$AI$525,8,FALSE),"")</f>
        <v>45590</v>
      </c>
      <c r="EQ52" s="32">
        <f>IFERROR(VLOOKUP(($EF52&amp;"・"&amp;EP$8&amp;"・"&amp;EP$7&amp;"・"&amp;$EG52),'(参考)本年作業予定'!$X$4:$AI$525,10,FALSE),"")</f>
        <v>45590</v>
      </c>
      <c r="ER52" s="32" t="str">
        <f>IFERROR(VLOOKUP(($EF52&amp;"・"&amp;ER$8&amp;"・"&amp;ER$7&amp;"・"&amp;$EG52),'(参考)本年作業予定'!$X$4:$AI$525,8,FALSE),"")</f>
        <v/>
      </c>
      <c r="ES52" s="32" t="str">
        <f>IFERROR(VLOOKUP(($EF52&amp;"・"&amp;ER$8&amp;"・"&amp;ER$7&amp;"・"&amp;$EG52),'(参考)本年作業予定'!$X$4:$AI$525,10,FALSE),"")</f>
        <v/>
      </c>
      <c r="ET52" s="32" t="str">
        <f>IFERROR(VLOOKUP(($EF52&amp;"・"&amp;ET$8&amp;"・"&amp;ET$7&amp;"・"&amp;$EG52),'(参考)本年作業予定'!$X$4:$AI$525,8,FALSE),"")</f>
        <v/>
      </c>
      <c r="EU52" s="32" t="str">
        <f>IFERROR(VLOOKUP(($EF52&amp;"・"&amp;ET$8&amp;"・"&amp;ET$7&amp;"・"&amp;$EG52),'(参考)本年作業予定'!$X$4:$AI$525,10,FALSE),"")</f>
        <v/>
      </c>
      <c r="EV52" s="32">
        <f>IFERROR(VLOOKUP(($EF52&amp;"・"&amp;EV$8&amp;"・"&amp;EV$7&amp;"・"&amp;$EG52),'(参考)本年作業予定'!$X$4:$AI$525,8,FALSE),"")</f>
        <v>45538</v>
      </c>
      <c r="EW52" s="32">
        <f>IFERROR(VLOOKUP(($EF52&amp;"・"&amp;EV$8&amp;"・"&amp;EV$7&amp;"・"&amp;$EG52),'(参考)本年作業予定'!$X$4:$AI$525,10,FALSE),"")</f>
        <v>45538</v>
      </c>
      <c r="EX52" s="32">
        <f>IFERROR(VLOOKUP(($EF52&amp;"・"&amp;EX$8&amp;"・"&amp;EX$7&amp;"・"&amp;$EG52),'(参考)本年作業予定'!$X$4:$AI$525,8,FALSE),"")</f>
        <v>45555</v>
      </c>
      <c r="EY52" s="32">
        <f>IFERROR(VLOOKUP(($EF52&amp;"・"&amp;EX$8&amp;"・"&amp;EX$7&amp;"・"&amp;$EG52),'(参考)本年作業予定'!$X$4:$AI$525,10,FALSE),"")</f>
        <v>45555</v>
      </c>
      <c r="EZ52" s="32" t="str">
        <f>IFERROR(VLOOKUP(($EF52&amp;"・"&amp;EZ$8&amp;"・"&amp;EZ$7&amp;"・"&amp;$EG52),'(参考)本年作業予定'!$X$4:$AI$525,8,FALSE),"")</f>
        <v/>
      </c>
      <c r="FA52" s="32" t="str">
        <f>IFERROR(VLOOKUP(($EF52&amp;"・"&amp;EZ$8&amp;"・"&amp;EZ$7&amp;"・"&amp;$EG52),'(参考)本年作業予定'!$X$4:$AI$525,10,FALSE),"")</f>
        <v/>
      </c>
      <c r="FB52" s="32">
        <f>IFERROR(VLOOKUP(($EF52&amp;"・"&amp;FB$8&amp;"・"&amp;FB$7&amp;"・"&amp;$EG52),'(参考)本年作業予定'!$X$4:$AI$525,8,FALSE),"")</f>
        <v>45641</v>
      </c>
      <c r="FC52" s="32">
        <f>IFERROR(VLOOKUP(($EF52&amp;"・"&amp;FB$8&amp;"・"&amp;FB$7&amp;"・"&amp;$EG52),'(参考)本年作業予定'!$X$4:$AI$525,10,FALSE),"")</f>
        <v>45646</v>
      </c>
      <c r="FD52" s="32">
        <f>IFERROR(VLOOKUP(($EF52&amp;"・"&amp;FD$8&amp;"・"&amp;FD$7&amp;"・"&amp;$EG52),'(参考)本年作業予定'!$X$4:$AI$525,8,FALSE),"")</f>
        <v>45515</v>
      </c>
      <c r="FE52" s="32">
        <f>IFERROR(VLOOKUP(($EF52&amp;"・"&amp;FD$8&amp;"・"&amp;FD$7&amp;"・"&amp;$EG52),'(参考)本年作業予定'!$X$4:$AI$525,10,FALSE),"")</f>
        <v>45516</v>
      </c>
      <c r="FG52" s="32" t="str">
        <f>IFERROR(VLOOKUP(($EF52&amp;"・"&amp;FG$8&amp;"・"&amp;FG$7&amp;"・"&amp;$EG52),'(参考)本年作業予定'!$X$4:$AI$198,4,FALSE),"")</f>
        <v/>
      </c>
      <c r="FH52" s="32" t="str">
        <f>IFERROR(VLOOKUP(($EF52&amp;"・"&amp;FH$8&amp;"・"&amp;FH$7&amp;"・"&amp;$EG52),'(参考)本年作業予定'!$X$4:$AI$198,4,FALSE),"")</f>
        <v/>
      </c>
      <c r="FI52" s="32">
        <f>IFERROR(VLOOKUP(($EF52&amp;"・"&amp;FI$8&amp;"・"&amp;FI$7&amp;"・"&amp;$EG52),'(参考)本年作業予定'!$X$4:$AI$198,4,FALSE),"")</f>
        <v>45525</v>
      </c>
      <c r="FJ52" s="32">
        <f>IFERROR(VLOOKUP(($EF52&amp;"・"&amp;FJ$8&amp;"・"&amp;FJ$7&amp;"・"&amp;$EG52),'(参考)本年作業予定'!$X$4:$AI$198,4,FALSE),"")</f>
        <v>45556</v>
      </c>
      <c r="FK52" s="32">
        <f>IFERROR(VLOOKUP(($EF52&amp;"・"&amp;FK$8&amp;"・"&amp;FK$7&amp;"・"&amp;$EG52),'(参考)本年作業予定'!$X$4:$AI$198,4,FALSE),"")</f>
        <v>45586</v>
      </c>
      <c r="FL52" s="32" t="str">
        <f>IFERROR(VLOOKUP(($EF52&amp;"・"&amp;FL$8&amp;"・"&amp;FL$7&amp;"・"&amp;$EG52),'(参考)本年作業予定'!$X$4:$AI$198,4,FALSE),"")</f>
        <v/>
      </c>
      <c r="FN52" s="33" t="str">
        <f t="shared" si="151"/>
        <v/>
      </c>
      <c r="FO52" s="96">
        <f>IFERROR(VLOOKUP(($EF52&amp;"・"&amp;FN$8&amp;"・"&amp;FN$7&amp;"・"&amp;$EG52),'(参考)本年作業予定'!$X$4:$AI$525,12,FALSE),"")</f>
        <v>0</v>
      </c>
      <c r="FP52" s="33">
        <f t="shared" si="152"/>
        <v>45526</v>
      </c>
      <c r="FQ52" s="96">
        <f>IFERROR(VLOOKUP(($EF52&amp;"・"&amp;FP$8&amp;"・"&amp;FP$7&amp;"・"&amp;$EG52),'(参考)本年作業予定'!$X$4:$AI$525,12,FALSE),"")</f>
        <v>16</v>
      </c>
      <c r="FR52" s="33">
        <f t="shared" si="153"/>
        <v>45529</v>
      </c>
      <c r="FS52" s="96">
        <f>IFERROR(VLOOKUP(($EF52&amp;"・"&amp;FR$8&amp;"・"&amp;FR$7&amp;"・"&amp;$EG52),'(参考)本年作業予定'!$X$4:$AI$525,12,FALSE),"")</f>
        <v>8</v>
      </c>
      <c r="FT52" s="33">
        <f t="shared" si="154"/>
        <v>45560</v>
      </c>
      <c r="FU52" s="96">
        <f>IFERROR(VLOOKUP(($EF52&amp;"・"&amp;FT$8&amp;"・"&amp;FT$7&amp;"・"&amp;$EG52),'(参考)本年作業予定'!$X$4:$AI$525,12,FALSE),"")</f>
        <v>8</v>
      </c>
      <c r="FV52" s="33">
        <f t="shared" si="155"/>
        <v>45590</v>
      </c>
      <c r="FW52" s="96">
        <f>IFERROR(VLOOKUP(($EF52&amp;"・"&amp;FV$8&amp;"・"&amp;FV$7&amp;"・"&amp;$EG52),'(参考)本年作業予定'!$X$4:$AI$525,12,FALSE),"")</f>
        <v>10</v>
      </c>
      <c r="FX52" s="33" t="str">
        <f t="shared" si="156"/>
        <v/>
      </c>
      <c r="FY52" s="96">
        <f>IFERROR(VLOOKUP(($EF52&amp;"・"&amp;FX$8&amp;"・"&amp;FX$7&amp;"・"&amp;$EG52),'(参考)本年作業予定'!$X$4:$AI$525,12,FALSE),"")</f>
        <v>0</v>
      </c>
      <c r="FZ52" s="33" t="str">
        <f t="shared" si="157"/>
        <v/>
      </c>
      <c r="GA52" s="96">
        <f>IFERROR(VLOOKUP(($EF52&amp;"・"&amp;FZ$8&amp;"・"&amp;FZ$7&amp;"・"&amp;$EG52),'(参考)本年作業予定'!$X$4:$AI$525,12,FALSE),"")</f>
        <v>0</v>
      </c>
      <c r="GB52" s="33">
        <f t="shared" si="158"/>
        <v>45538</v>
      </c>
      <c r="GC52" s="96">
        <f>IFERROR(VLOOKUP(($EF52&amp;"・"&amp;GB$8&amp;"・"&amp;GB$7&amp;"・"&amp;$EG52),'(参考)本年作業予定'!$X$4:$AI$525,12,FALSE),"")</f>
        <v>2</v>
      </c>
      <c r="GD52" s="33">
        <f t="shared" si="159"/>
        <v>45555</v>
      </c>
      <c r="GE52" s="96">
        <f>IFERROR(VLOOKUP(($EF52&amp;"・"&amp;GD$8&amp;"・"&amp;GD$7&amp;"・"&amp;$EG52),'(参考)本年作業予定'!$X$4:$AI$525,12,FALSE),"")</f>
        <v>2</v>
      </c>
      <c r="GF52" s="33" t="str">
        <f t="shared" si="160"/>
        <v/>
      </c>
      <c r="GG52" s="96">
        <f>IFERROR(VLOOKUP(($EF52&amp;"・"&amp;GF$8&amp;"・"&amp;GF$7&amp;"・"&amp;$EG52),'(参考)本年作業予定'!$X$4:$AI$525,12,FALSE),"")</f>
        <v>0</v>
      </c>
      <c r="GH52" s="33">
        <f t="shared" si="161"/>
        <v>45641</v>
      </c>
      <c r="GI52" s="96">
        <f>IFERROR(VLOOKUP(($EF52&amp;"・"&amp;GH$8&amp;"・"&amp;GH$7&amp;"・"&amp;$EG52),'(参考)本年作業予定'!$X$4:$AI$525,12,FALSE),"")</f>
        <v>240</v>
      </c>
      <c r="GJ52" s="33">
        <f t="shared" si="162"/>
        <v>45515</v>
      </c>
      <c r="GK52" s="96">
        <f>IFERROR(VLOOKUP(($EF52&amp;"・"&amp;GJ$8&amp;"・"&amp;GJ$7&amp;"・"&amp;$EG52),'(参考)本年作業予定'!$X$4:$AI$525,12,FALSE),"")</f>
        <v>11</v>
      </c>
      <c r="GM52" s="72" t="str">
        <f t="shared" si="187"/>
        <v/>
      </c>
      <c r="GN52" s="74">
        <f>IFERROR(VLOOKUP(($EF52&amp;"・"&amp;GM$8&amp;"・"&amp;GM$7&amp;"・"&amp;$EG52),'(参考)本年作業予定'!$X$4:$AI$525,11,FALSE)/100,0)</f>
        <v>20</v>
      </c>
      <c r="GO52" s="72">
        <f t="shared" si="188"/>
        <v>2</v>
      </c>
      <c r="GP52" s="74">
        <f>IFERROR(VLOOKUP(($EF52&amp;"・"&amp;GO$8&amp;"・"&amp;GO$7&amp;"・"&amp;$EG52),'(参考)本年作業予定'!$X$4:$AI$525,11,FALSE)/100,0)</f>
        <v>20</v>
      </c>
      <c r="GQ52" s="72">
        <f t="shared" si="189"/>
        <v>1</v>
      </c>
      <c r="GR52" s="74">
        <f>IFERROR(VLOOKUP(($EF52&amp;"・"&amp;GQ$8&amp;"・"&amp;GQ$7&amp;"・"&amp;$EG52),'(参考)本年作業予定'!$X$4:$AI$525,11,FALSE)/100,0)</f>
        <v>20</v>
      </c>
      <c r="GS52" s="72">
        <f t="shared" si="190"/>
        <v>1</v>
      </c>
      <c r="GT52" s="74">
        <f>IFERROR(VLOOKUP(($EF52&amp;"・"&amp;GS$8&amp;"・"&amp;GS$7&amp;"・"&amp;$EG52),'(参考)本年作業予定'!$X$4:$AI$525,11,FALSE)/100,0)</f>
        <v>20</v>
      </c>
      <c r="GU52" s="72">
        <f t="shared" si="191"/>
        <v>1</v>
      </c>
      <c r="GV52" s="74">
        <f>IFERROR(VLOOKUP(($EF52&amp;"・"&amp;GU$8&amp;"・"&amp;GU$7&amp;"・"&amp;$EG52),'(参考)本年作業予定'!$X$4:$AI$525,11,FALSE)/100,0)</f>
        <v>20</v>
      </c>
      <c r="GW52" s="72" t="str">
        <f t="shared" si="192"/>
        <v/>
      </c>
      <c r="GX52" s="74">
        <f>IFERROR(VLOOKUP(($EF52&amp;"・"&amp;GW$8&amp;"・"&amp;GW$7&amp;"・"&amp;$EG52),'(参考)本年作業予定'!$X$4:$AI$525,11,FALSE)/100,0)</f>
        <v>20</v>
      </c>
      <c r="GY52" s="72" t="str">
        <f t="shared" si="193"/>
        <v/>
      </c>
      <c r="GZ52" s="74">
        <f>IFERROR(VLOOKUP(($EF52&amp;"・"&amp;GY$8&amp;"・"&amp;GY$7&amp;"・"&amp;$EG52),'(参考)本年作業予定'!$X$4:$AI$525,11,FALSE)/100,0)</f>
        <v>20</v>
      </c>
      <c r="HA52" s="72">
        <f t="shared" si="194"/>
        <v>1</v>
      </c>
      <c r="HB52" s="74">
        <f>IFERROR(VLOOKUP(($EF52&amp;"・"&amp;HA$8&amp;"・"&amp;HA$7&amp;"・"&amp;$EG52),'(参考)本年作業予定'!$X$4:$AI$525,11,FALSE)/100,0)</f>
        <v>20</v>
      </c>
      <c r="HC52" s="72">
        <f t="shared" si="195"/>
        <v>1</v>
      </c>
      <c r="HD52" s="74">
        <f>IFERROR(VLOOKUP(($EF52&amp;"・"&amp;HC$8&amp;"・"&amp;HC$7&amp;"・"&amp;$EG52),'(参考)本年作業予定'!$X$4:$AI$525,11,FALSE)/100,0)</f>
        <v>20</v>
      </c>
      <c r="HE52" s="72" t="str">
        <f t="shared" si="196"/>
        <v/>
      </c>
      <c r="HF52" s="74">
        <f>IFERROR(VLOOKUP(($EF52&amp;"・"&amp;HE$8&amp;"・"&amp;HE$7&amp;"・"&amp;$EG52),'(参考)本年作業予定'!$X$4:$AI$525,11,FALSE)/100,0)</f>
        <v>20</v>
      </c>
      <c r="HG52" s="72">
        <f t="shared" si="197"/>
        <v>6</v>
      </c>
      <c r="HH52" s="74">
        <f>IFERROR(VLOOKUP(($EF52&amp;"・"&amp;HG$8&amp;"・"&amp;HG$7&amp;"・"&amp;$EG52),'(参考)本年作業予定'!$X$4:$AI$525,11,FALSE)/100,0)</f>
        <v>20</v>
      </c>
      <c r="HI52" s="72">
        <f t="shared" si="198"/>
        <v>2</v>
      </c>
      <c r="HJ52" s="74">
        <f>IFERROR(VLOOKUP(($EF52&amp;"・"&amp;HI$8&amp;"・"&amp;HI$7&amp;"・"&amp;$EG52),'(参考)本年作業予定'!$X$4:$AI$525,11,FALSE)/100,0)</f>
        <v>20</v>
      </c>
    </row>
    <row r="53" spans="1:218" ht="15" customHeight="1" thickBot="1" x14ac:dyDescent="0.2">
      <c r="A53" s="544"/>
      <c r="B53" s="488"/>
      <c r="C53" s="326" t="str">
        <f>IF(B53="","",GN53+GP53+GR53+GT53+GV53+GX53+GZ53+HB53+HD53)</f>
        <v/>
      </c>
      <c r="D53" s="348"/>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349"/>
      <c r="AF53" s="349"/>
      <c r="AG53" s="350"/>
      <c r="AH53" s="350"/>
      <c r="AI53" s="348"/>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50"/>
      <c r="BN53" s="348"/>
      <c r="BO53" s="349"/>
      <c r="BP53" s="349"/>
      <c r="BQ53" s="349"/>
      <c r="BR53" s="349"/>
      <c r="BS53" s="349"/>
      <c r="BT53" s="349"/>
      <c r="BU53" s="349"/>
      <c r="BV53" s="349"/>
      <c r="BW53" s="349"/>
      <c r="BX53" s="349"/>
      <c r="BY53" s="349"/>
      <c r="BZ53" s="349"/>
      <c r="CA53" s="349"/>
      <c r="CB53" s="349"/>
      <c r="CC53" s="349"/>
      <c r="CD53" s="349"/>
      <c r="CE53" s="349"/>
      <c r="CF53" s="349"/>
      <c r="CG53" s="349"/>
      <c r="CH53" s="349"/>
      <c r="CI53" s="349"/>
      <c r="CJ53" s="349"/>
      <c r="CK53" s="349"/>
      <c r="CL53" s="349"/>
      <c r="CM53" s="349"/>
      <c r="CN53" s="349"/>
      <c r="CO53" s="349"/>
      <c r="CP53" s="349"/>
      <c r="CQ53" s="350"/>
      <c r="CR53" s="351"/>
      <c r="CS53" s="352"/>
      <c r="CT53" s="349"/>
      <c r="CU53" s="349"/>
      <c r="CV53" s="349"/>
      <c r="CW53" s="349"/>
      <c r="CX53" s="349"/>
      <c r="CY53" s="349"/>
      <c r="CZ53" s="349"/>
      <c r="DA53" s="349"/>
      <c r="DB53" s="349"/>
      <c r="DC53" s="349"/>
      <c r="DD53" s="349"/>
      <c r="DE53" s="349"/>
      <c r="DF53" s="349"/>
      <c r="DG53" s="349"/>
      <c r="DH53" s="349"/>
      <c r="DI53" s="349"/>
      <c r="DJ53" s="349"/>
      <c r="DK53" s="349"/>
      <c r="DL53" s="349"/>
      <c r="DM53" s="349"/>
      <c r="DN53" s="349"/>
      <c r="DO53" s="349"/>
      <c r="DP53" s="349"/>
      <c r="DQ53" s="349"/>
      <c r="DR53" s="349"/>
      <c r="DS53" s="349"/>
      <c r="DT53" s="349"/>
      <c r="DU53" s="350"/>
      <c r="DV53" s="393"/>
      <c r="DW53" s="351"/>
      <c r="EE53" s="12"/>
      <c r="EF53" s="13"/>
      <c r="EG53" s="13"/>
      <c r="EH53" s="32" t="str">
        <f>IFERROR(VLOOKUP(($EF53&amp;"・"&amp;EH$8&amp;"・"&amp;EH$7&amp;"・"&amp;$EG53),'(参考)本年作業予定'!$X$4:$AI$525,8,FALSE),"")</f>
        <v/>
      </c>
      <c r="EI53" s="32" t="str">
        <f>IFERROR(VLOOKUP(($EF53&amp;"・"&amp;EH$8&amp;"・"&amp;EH$7&amp;"・"&amp;$EG53),'(参考)本年作業予定'!$X$4:$AI$525,10,FALSE),"")</f>
        <v/>
      </c>
      <c r="EJ53" s="32" t="str">
        <f>IFERROR(VLOOKUP(($EF53&amp;"・"&amp;EJ$8&amp;"・"&amp;EJ$7&amp;"・"&amp;$EG53),'(参考)本年作業予定'!$X$4:$AI$525,8,FALSE),"")</f>
        <v/>
      </c>
      <c r="EK53" s="32" t="str">
        <f>IFERROR(VLOOKUP(($EF53&amp;"・"&amp;EJ$8&amp;"・"&amp;EJ$7&amp;"・"&amp;$EG53),'(参考)本年作業予定'!$X$4:$AI$525,10,FALSE),"")</f>
        <v/>
      </c>
      <c r="EL53" s="32" t="str">
        <f>IFERROR(VLOOKUP(($EF53&amp;"・"&amp;EL$8&amp;"・"&amp;EL$7&amp;"・"&amp;$EG53),'(参考)本年作業予定'!$X$4:$AI$525,8,FALSE),"")</f>
        <v/>
      </c>
      <c r="EM53" s="32" t="str">
        <f>IFERROR(VLOOKUP(($EF53&amp;"・"&amp;EL$8&amp;"・"&amp;EL$7&amp;"・"&amp;$EG53),'(参考)本年作業予定'!$X$4:$AI$525,10,FALSE),"")</f>
        <v/>
      </c>
      <c r="EN53" s="32" t="str">
        <f>IFERROR(VLOOKUP(($EF53&amp;"・"&amp;EN$8&amp;"・"&amp;EN$7&amp;"・"&amp;$EG53),'(参考)本年作業予定'!$X$4:$AI$525,8,FALSE),"")</f>
        <v/>
      </c>
      <c r="EO53" s="32" t="str">
        <f>IFERROR(VLOOKUP(($EF53&amp;"・"&amp;EN$8&amp;"・"&amp;EN$7&amp;"・"&amp;$EG53),'(参考)本年作業予定'!$X$4:$AI$525,10,FALSE),"")</f>
        <v/>
      </c>
      <c r="EP53" s="32" t="str">
        <f>IFERROR(VLOOKUP(($EF53&amp;"・"&amp;EP$8&amp;"・"&amp;EP$7&amp;"・"&amp;$EG53),'(参考)本年作業予定'!$X$4:$AI$525,8,FALSE),"")</f>
        <v/>
      </c>
      <c r="EQ53" s="32" t="str">
        <f>IFERROR(VLOOKUP(($EF53&amp;"・"&amp;EP$8&amp;"・"&amp;EP$7&amp;"・"&amp;$EG53),'(参考)本年作業予定'!$X$4:$AI$525,10,FALSE),"")</f>
        <v/>
      </c>
      <c r="ER53" s="32" t="str">
        <f>IFERROR(VLOOKUP(($EF53&amp;"・"&amp;ER$8&amp;"・"&amp;ER$7&amp;"・"&amp;$EG53),'(参考)本年作業予定'!$X$4:$AI$525,8,FALSE),"")</f>
        <v/>
      </c>
      <c r="ES53" s="32" t="str">
        <f>IFERROR(VLOOKUP(($EF53&amp;"・"&amp;ER$8&amp;"・"&amp;ER$7&amp;"・"&amp;$EG53),'(参考)本年作業予定'!$X$4:$AI$525,10,FALSE),"")</f>
        <v/>
      </c>
      <c r="ET53" s="32" t="str">
        <f>IFERROR(VLOOKUP(($EF53&amp;"・"&amp;ET$8&amp;"・"&amp;ET$7&amp;"・"&amp;$EG53),'(参考)本年作業予定'!$X$4:$AI$525,8,FALSE),"")</f>
        <v/>
      </c>
      <c r="EU53" s="32" t="str">
        <f>IFERROR(VLOOKUP(($EF53&amp;"・"&amp;ET$8&amp;"・"&amp;ET$7&amp;"・"&amp;$EG53),'(参考)本年作業予定'!$X$4:$AI$525,10,FALSE),"")</f>
        <v/>
      </c>
      <c r="EV53" s="32" t="str">
        <f>IFERROR(VLOOKUP(($EF53&amp;"・"&amp;EV$8&amp;"・"&amp;EV$7&amp;"・"&amp;$EG53),'(参考)本年作業予定'!$X$4:$AI$525,8,FALSE),"")</f>
        <v/>
      </c>
      <c r="EW53" s="32" t="str">
        <f>IFERROR(VLOOKUP(($EF53&amp;"・"&amp;EV$8&amp;"・"&amp;EV$7&amp;"・"&amp;$EG53),'(参考)本年作業予定'!$X$4:$AI$525,10,FALSE),"")</f>
        <v/>
      </c>
      <c r="EX53" s="32" t="str">
        <f>IFERROR(VLOOKUP(($EF53&amp;"・"&amp;EX$8&amp;"・"&amp;EX$7&amp;"・"&amp;$EG53),'(参考)本年作業予定'!$X$4:$AI$525,8,FALSE),"")</f>
        <v/>
      </c>
      <c r="EY53" s="32" t="str">
        <f>IFERROR(VLOOKUP(($EF53&amp;"・"&amp;EX$8&amp;"・"&amp;EX$7&amp;"・"&amp;$EG53),'(参考)本年作業予定'!$X$4:$AI$525,10,FALSE),"")</f>
        <v/>
      </c>
      <c r="EZ53" s="32" t="str">
        <f>IFERROR(VLOOKUP(($EF53&amp;"・"&amp;EZ$8&amp;"・"&amp;EZ$7&amp;"・"&amp;$EG53),'(参考)本年作業予定'!$X$4:$AI$525,8,FALSE),"")</f>
        <v/>
      </c>
      <c r="FA53" s="32" t="str">
        <f>IFERROR(VLOOKUP(($EF53&amp;"・"&amp;EZ$8&amp;"・"&amp;EZ$7&amp;"・"&amp;$EG53),'(参考)本年作業予定'!$X$4:$AI$525,10,FALSE),"")</f>
        <v/>
      </c>
      <c r="FB53" s="32" t="str">
        <f>IFERROR(VLOOKUP(($EF53&amp;"・"&amp;FB$8&amp;"・"&amp;FB$7&amp;"・"&amp;$EG53),'(参考)本年作業予定'!$X$4:$AI$525,8,FALSE),"")</f>
        <v/>
      </c>
      <c r="FC53" s="32" t="str">
        <f>IFERROR(VLOOKUP(($EF53&amp;"・"&amp;FB$8&amp;"・"&amp;FB$7&amp;"・"&amp;$EG53),'(参考)本年作業予定'!$X$4:$AI$525,10,FALSE),"")</f>
        <v/>
      </c>
      <c r="FD53" s="32" t="str">
        <f>IFERROR(VLOOKUP(($EF53&amp;"・"&amp;FD$8&amp;"・"&amp;FD$7&amp;"・"&amp;$EG53),'(参考)本年作業予定'!$X$4:$AI$525,8,FALSE),"")</f>
        <v/>
      </c>
      <c r="FE53" s="32" t="str">
        <f>IFERROR(VLOOKUP(($EF53&amp;"・"&amp;FD$8&amp;"・"&amp;FD$7&amp;"・"&amp;$EG53),'(参考)本年作業予定'!$X$4:$AI$525,10,FALSE),"")</f>
        <v/>
      </c>
      <c r="FG53" s="32" t="str">
        <f>IFERROR(VLOOKUP(($EF53&amp;"・"&amp;FG$8&amp;"・"&amp;FG$7&amp;"・"&amp;$EG53),'(参考)本年作業予定'!$X$4:$AI$198,4,FALSE),"")</f>
        <v/>
      </c>
      <c r="FH53" s="32" t="str">
        <f>IFERROR(VLOOKUP(($EF53&amp;"・"&amp;FH$8&amp;"・"&amp;FH$7&amp;"・"&amp;$EG53),'(参考)本年作業予定'!$X$4:$AI$198,4,FALSE),"")</f>
        <v/>
      </c>
      <c r="FI53" s="32" t="str">
        <f>IFERROR(VLOOKUP(($EF53&amp;"・"&amp;FI$8&amp;"・"&amp;FI$7&amp;"・"&amp;$EG53),'(参考)本年作業予定'!$X$4:$AI$198,4,FALSE),"")</f>
        <v/>
      </c>
      <c r="FJ53" s="32" t="str">
        <f>IFERROR(VLOOKUP(($EF53&amp;"・"&amp;FJ$8&amp;"・"&amp;FJ$7&amp;"・"&amp;$EG53),'(参考)本年作業予定'!$X$4:$AI$198,4,FALSE),"")</f>
        <v/>
      </c>
      <c r="FK53" s="32" t="str">
        <f>IFERROR(VLOOKUP(($EF53&amp;"・"&amp;FK$8&amp;"・"&amp;FK$7&amp;"・"&amp;$EG53),'(参考)本年作業予定'!$X$4:$AI$198,4,FALSE),"")</f>
        <v/>
      </c>
      <c r="FL53" s="32" t="str">
        <f>IFERROR(VLOOKUP(($EF53&amp;"・"&amp;FL$8&amp;"・"&amp;FL$7&amp;"・"&amp;$EG53),'(参考)本年作業予定'!$X$4:$AI$198,4,FALSE),"")</f>
        <v/>
      </c>
      <c r="FN53" s="33" t="str">
        <f t="shared" si="151"/>
        <v/>
      </c>
      <c r="FO53" s="96" t="str">
        <f>IFERROR(VLOOKUP(($EF53&amp;"・"&amp;FN$8&amp;"・"&amp;FN$7&amp;"・"&amp;$EG53),'(参考)本年作業予定'!$X$4:$AI$525,12,FALSE),"")</f>
        <v/>
      </c>
      <c r="FP53" s="33" t="str">
        <f t="shared" si="152"/>
        <v/>
      </c>
      <c r="FQ53" s="96" t="str">
        <f>IFERROR(VLOOKUP(($EF53&amp;"・"&amp;FP$8&amp;"・"&amp;FP$7&amp;"・"&amp;$EG53),'(参考)本年作業予定'!$X$4:$AI$525,12,FALSE),"")</f>
        <v/>
      </c>
      <c r="FR53" s="33" t="str">
        <f t="shared" si="153"/>
        <v/>
      </c>
      <c r="FS53" s="96" t="str">
        <f>IFERROR(VLOOKUP(($EF53&amp;"・"&amp;FR$8&amp;"・"&amp;FR$7&amp;"・"&amp;$EG53),'(参考)本年作業予定'!$X$4:$AI$525,12,FALSE),"")</f>
        <v/>
      </c>
      <c r="FT53" s="33" t="str">
        <f t="shared" si="154"/>
        <v/>
      </c>
      <c r="FU53" s="96" t="str">
        <f>IFERROR(VLOOKUP(($EF53&amp;"・"&amp;FT$8&amp;"・"&amp;FT$7&amp;"・"&amp;$EG53),'(参考)本年作業予定'!$X$4:$AI$525,12,FALSE),"")</f>
        <v/>
      </c>
      <c r="FV53" s="33" t="str">
        <f t="shared" si="155"/>
        <v/>
      </c>
      <c r="FW53" s="96" t="str">
        <f>IFERROR(VLOOKUP(($EF53&amp;"・"&amp;FV$8&amp;"・"&amp;FV$7&amp;"・"&amp;$EG53),'(参考)本年作業予定'!$X$4:$AI$525,12,FALSE),"")</f>
        <v/>
      </c>
      <c r="FX53" s="33" t="str">
        <f t="shared" si="156"/>
        <v/>
      </c>
      <c r="FY53" s="96" t="str">
        <f>IFERROR(VLOOKUP(($EF53&amp;"・"&amp;FX$8&amp;"・"&amp;FX$7&amp;"・"&amp;$EG53),'(参考)本年作業予定'!$X$4:$AI$525,12,FALSE),"")</f>
        <v/>
      </c>
      <c r="FZ53" s="33" t="str">
        <f t="shared" si="157"/>
        <v/>
      </c>
      <c r="GA53" s="96" t="str">
        <f>IFERROR(VLOOKUP(($EF53&amp;"・"&amp;FZ$8&amp;"・"&amp;FZ$7&amp;"・"&amp;$EG53),'(参考)本年作業予定'!$X$4:$AI$525,12,FALSE),"")</f>
        <v/>
      </c>
      <c r="GB53" s="33" t="str">
        <f t="shared" si="158"/>
        <v/>
      </c>
      <c r="GC53" s="96" t="str">
        <f>IFERROR(VLOOKUP(($EF53&amp;"・"&amp;GB$8&amp;"・"&amp;GB$7&amp;"・"&amp;$EG53),'(参考)本年作業予定'!$X$4:$AI$525,12,FALSE),"")</f>
        <v/>
      </c>
      <c r="GD53" s="33" t="str">
        <f t="shared" si="159"/>
        <v/>
      </c>
      <c r="GE53" s="96" t="str">
        <f>IFERROR(VLOOKUP(($EF53&amp;"・"&amp;GD$8&amp;"・"&amp;GD$7&amp;"・"&amp;$EG53),'(参考)本年作業予定'!$X$4:$AI$525,12,FALSE),"")</f>
        <v/>
      </c>
      <c r="GF53" s="33" t="str">
        <f t="shared" si="160"/>
        <v/>
      </c>
      <c r="GG53" s="96" t="str">
        <f>IFERROR(VLOOKUP(($EF53&amp;"・"&amp;GF$8&amp;"・"&amp;GF$7&amp;"・"&amp;$EG53),'(参考)本年作業予定'!$X$4:$AI$525,12,FALSE),"")</f>
        <v/>
      </c>
      <c r="GH53" s="33" t="str">
        <f t="shared" si="161"/>
        <v/>
      </c>
      <c r="GI53" s="96" t="str">
        <f>IFERROR(VLOOKUP(($EF53&amp;"・"&amp;GH$8&amp;"・"&amp;GH$7&amp;"・"&amp;$EG53),'(参考)本年作業予定'!$X$4:$AI$525,12,FALSE),"")</f>
        <v/>
      </c>
      <c r="GJ53" s="33" t="str">
        <f t="shared" si="162"/>
        <v/>
      </c>
      <c r="GK53" s="96" t="str">
        <f>IFERROR(VLOOKUP(($EF53&amp;"・"&amp;GJ$8&amp;"・"&amp;GJ$7&amp;"・"&amp;$EG53),'(参考)本年作業予定'!$X$4:$AI$525,12,FALSE),"")</f>
        <v/>
      </c>
      <c r="GM53" s="72" t="str">
        <f t="shared" si="187"/>
        <v/>
      </c>
      <c r="GN53" s="74">
        <f>IFERROR(VLOOKUP(($EF53&amp;"・"&amp;GM$8&amp;"・"&amp;GM$7&amp;"・"&amp;$EG53),'(参考)本年作業予定'!$X$4:$AI$525,11,FALSE)/100,0)</f>
        <v>0</v>
      </c>
      <c r="GO53" s="72" t="str">
        <f t="shared" si="188"/>
        <v/>
      </c>
      <c r="GP53" s="74">
        <f>IFERROR(VLOOKUP(($EF53&amp;"・"&amp;GO$8&amp;"・"&amp;GO$7&amp;"・"&amp;$EG53),'(参考)本年作業予定'!$X$4:$AI$525,11,FALSE)/100,0)</f>
        <v>0</v>
      </c>
      <c r="GQ53" s="72" t="str">
        <f t="shared" si="189"/>
        <v/>
      </c>
      <c r="GR53" s="74">
        <f>IFERROR(VLOOKUP(($EF53&amp;"・"&amp;GQ$8&amp;"・"&amp;GQ$7&amp;"・"&amp;$EG53),'(参考)本年作業予定'!$X$4:$AI$525,11,FALSE)/100,0)</f>
        <v>0</v>
      </c>
      <c r="GS53" s="72" t="str">
        <f t="shared" si="190"/>
        <v/>
      </c>
      <c r="GT53" s="74">
        <f>IFERROR(VLOOKUP(($EF53&amp;"・"&amp;GS$8&amp;"・"&amp;GS$7&amp;"・"&amp;$EG53),'(参考)本年作業予定'!$X$4:$AI$525,11,FALSE)/100,0)</f>
        <v>0</v>
      </c>
      <c r="GU53" s="72" t="str">
        <f t="shared" si="191"/>
        <v/>
      </c>
      <c r="GV53" s="74">
        <f>IFERROR(VLOOKUP(($EF53&amp;"・"&amp;GU$8&amp;"・"&amp;GU$7&amp;"・"&amp;$EG53),'(参考)本年作業予定'!$X$4:$AI$525,11,FALSE)/100,0)</f>
        <v>0</v>
      </c>
      <c r="GW53" s="72" t="str">
        <f t="shared" si="192"/>
        <v/>
      </c>
      <c r="GX53" s="74">
        <f>IFERROR(VLOOKUP(($EF53&amp;"・"&amp;GW$8&amp;"・"&amp;GW$7&amp;"・"&amp;$EG53),'(参考)本年作業予定'!$X$4:$AI$525,11,FALSE)/100,0)</f>
        <v>0</v>
      </c>
      <c r="GY53" s="72" t="str">
        <f t="shared" si="193"/>
        <v/>
      </c>
      <c r="GZ53" s="74">
        <f>IFERROR(VLOOKUP(($EF53&amp;"・"&amp;GY$8&amp;"・"&amp;GY$7&amp;"・"&amp;$EG53),'(参考)本年作業予定'!$X$4:$AI$525,11,FALSE)/100,0)</f>
        <v>0</v>
      </c>
      <c r="HA53" s="72" t="str">
        <f t="shared" si="194"/>
        <v/>
      </c>
      <c r="HB53" s="74">
        <f>IFERROR(VLOOKUP(($EF53&amp;"・"&amp;HA$8&amp;"・"&amp;HA$7&amp;"・"&amp;$EG53),'(参考)本年作業予定'!$X$4:$AI$525,11,FALSE)/100,0)</f>
        <v>0</v>
      </c>
      <c r="HC53" s="72" t="str">
        <f t="shared" si="195"/>
        <v/>
      </c>
      <c r="HD53" s="74">
        <f>IFERROR(VLOOKUP(($EF53&amp;"・"&amp;HC$8&amp;"・"&amp;HC$7&amp;"・"&amp;$EG53),'(参考)本年作業予定'!$X$4:$AI$525,11,FALSE)/100,0)</f>
        <v>0</v>
      </c>
      <c r="HE53" s="72" t="str">
        <f t="shared" si="196"/>
        <v/>
      </c>
      <c r="HF53" s="74">
        <f>IFERROR(VLOOKUP(($EF53&amp;"・"&amp;HE$8&amp;"・"&amp;HE$7&amp;"・"&amp;$EG53),'(参考)本年作業予定'!$X$4:$AI$525,11,FALSE)/100,0)</f>
        <v>0</v>
      </c>
      <c r="HG53" s="72" t="str">
        <f t="shared" si="197"/>
        <v/>
      </c>
      <c r="HH53" s="74">
        <f>IFERROR(VLOOKUP(($EF53&amp;"・"&amp;HG$8&amp;"・"&amp;HG$7&amp;"・"&amp;$EG53),'(参考)本年作業予定'!$X$4:$AI$525,11,FALSE)/100,0)</f>
        <v>0</v>
      </c>
      <c r="HI53" s="72" t="str">
        <f t="shared" si="198"/>
        <v/>
      </c>
      <c r="HJ53" s="74">
        <f>IFERROR(VLOOKUP(($EF53&amp;"・"&amp;HI$8&amp;"・"&amp;HI$7&amp;"・"&amp;$EG53),'(参考)本年作業予定'!$X$4:$AI$525,11,FALSE)/100,0)</f>
        <v>0</v>
      </c>
    </row>
    <row r="54" spans="1:218" ht="21.75" customHeight="1" x14ac:dyDescent="0.15">
      <c r="A54" s="544"/>
      <c r="B54" s="486" t="str">
        <f>IF(②元データ!$B$26="","",②元データ!$B$26)</f>
        <v>ニンジン・ニンジンC</v>
      </c>
      <c r="C54" s="324" t="str">
        <f>IF(EF54="","",IF((GN54+GP54+GR54+GT54+GV54+GX54+GZ54+HB54+HD54+HF54+HH54+HJ54)=0,"",(GN54+GP54+GR54+GT54+GV54+GX54+GZ54+HB54+HD54+HF54+HH54+HJ54)))</f>
        <v/>
      </c>
      <c r="D54" s="331" t="str">
        <f t="shared" ref="D54:AI54" si="217">IF(D$5=$FG54,$FG$9,IF(D$5=$FH54,$FH$9,IF(D$5=$FI54,$FI$9,IF(D$5=$FJ54,$FJ$9,IF(D$5=$FK54,$FK$9,IF(D$5=$FL54,$FL$9,IF(D$5=$FN54,$FO54,IF(D$5=$FP54,$FQ54,IF(D$5=$FR54,$FS54,IF(D$5=$FT54,$FU54,IF(D$5=$FV54,$FW54,IF(D$5=$FX54,$FY54,IF(D$5=$FZ54,$GA54,IF(D$5=$GB54,$GC54,IF(D$5=$GD54,$GE54,IF(D$5=$GF54,$GG54,IF(D$5=$GH54,$GI54,IF(D$5=$GJ54,$GK54,""))))))))))))))))))</f>
        <v/>
      </c>
      <c r="E54" s="332" t="str">
        <f t="shared" si="217"/>
        <v/>
      </c>
      <c r="F54" s="332" t="str">
        <f t="shared" si="217"/>
        <v/>
      </c>
      <c r="G54" s="332" t="str">
        <f t="shared" si="217"/>
        <v/>
      </c>
      <c r="H54" s="332" t="str">
        <f t="shared" si="217"/>
        <v/>
      </c>
      <c r="I54" s="332" t="str">
        <f t="shared" si="217"/>
        <v/>
      </c>
      <c r="J54" s="332" t="str">
        <f t="shared" si="217"/>
        <v/>
      </c>
      <c r="K54" s="332" t="str">
        <f t="shared" si="217"/>
        <v/>
      </c>
      <c r="L54" s="332" t="str">
        <f t="shared" si="217"/>
        <v/>
      </c>
      <c r="M54" s="332" t="str">
        <f t="shared" si="217"/>
        <v/>
      </c>
      <c r="N54" s="332" t="str">
        <f t="shared" si="217"/>
        <v/>
      </c>
      <c r="O54" s="332" t="str">
        <f t="shared" si="217"/>
        <v/>
      </c>
      <c r="P54" s="332" t="str">
        <f t="shared" si="217"/>
        <v/>
      </c>
      <c r="Q54" s="332" t="str">
        <f t="shared" si="217"/>
        <v/>
      </c>
      <c r="R54" s="332" t="str">
        <f t="shared" si="217"/>
        <v/>
      </c>
      <c r="S54" s="332" t="str">
        <f t="shared" si="217"/>
        <v/>
      </c>
      <c r="T54" s="332" t="str">
        <f t="shared" si="217"/>
        <v/>
      </c>
      <c r="U54" s="332" t="str">
        <f t="shared" si="217"/>
        <v/>
      </c>
      <c r="V54" s="332" t="str">
        <f t="shared" si="217"/>
        <v/>
      </c>
      <c r="W54" s="332" t="str">
        <f t="shared" si="217"/>
        <v/>
      </c>
      <c r="X54" s="332" t="str">
        <f t="shared" si="217"/>
        <v/>
      </c>
      <c r="Y54" s="332" t="str">
        <f t="shared" si="217"/>
        <v/>
      </c>
      <c r="Z54" s="332" t="str">
        <f t="shared" si="217"/>
        <v/>
      </c>
      <c r="AA54" s="332" t="str">
        <f t="shared" si="217"/>
        <v/>
      </c>
      <c r="AB54" s="332" t="str">
        <f t="shared" si="217"/>
        <v/>
      </c>
      <c r="AC54" s="332" t="str">
        <f t="shared" si="217"/>
        <v/>
      </c>
      <c r="AD54" s="332" t="str">
        <f t="shared" si="217"/>
        <v/>
      </c>
      <c r="AE54" s="332" t="str">
        <f t="shared" si="217"/>
        <v/>
      </c>
      <c r="AF54" s="332" t="str">
        <f t="shared" si="217"/>
        <v/>
      </c>
      <c r="AG54" s="332" t="str">
        <f t="shared" si="217"/>
        <v/>
      </c>
      <c r="AH54" s="332" t="str">
        <f t="shared" si="217"/>
        <v/>
      </c>
      <c r="AI54" s="331" t="str">
        <f t="shared" si="217"/>
        <v/>
      </c>
      <c r="AJ54" s="332" t="str">
        <f t="shared" ref="AJ54:BQ54" si="218">IF(AJ$5=$FG54,$FG$9,IF(AJ$5=$FH54,$FH$9,IF(AJ$5=$FI54,$FI$9,IF(AJ$5=$FJ54,$FJ$9,IF(AJ$5=$FK54,$FK$9,IF(AJ$5=$FL54,$FL$9,IF(AJ$5=$FN54,$FO54,IF(AJ$5=$FP54,$FQ54,IF(AJ$5=$FR54,$FS54,IF(AJ$5=$FT54,$FU54,IF(AJ$5=$FV54,$FW54,IF(AJ$5=$FX54,$FY54,IF(AJ$5=$FZ54,$GA54,IF(AJ$5=$GB54,$GC54,IF(AJ$5=$GD54,$GE54,IF(AJ$5=$GF54,$GG54,IF(AJ$5=$GH54,$GI54,IF(AJ$5=$GJ54,$GK54,""))))))))))))))))))</f>
        <v/>
      </c>
      <c r="AK54" s="332" t="str">
        <f t="shared" si="218"/>
        <v/>
      </c>
      <c r="AL54" s="332" t="str">
        <f t="shared" si="218"/>
        <v/>
      </c>
      <c r="AM54" s="332" t="str">
        <f t="shared" si="218"/>
        <v/>
      </c>
      <c r="AN54" s="332" t="str">
        <f t="shared" si="218"/>
        <v/>
      </c>
      <c r="AO54" s="332" t="str">
        <f t="shared" si="218"/>
        <v/>
      </c>
      <c r="AP54" s="332" t="str">
        <f t="shared" si="218"/>
        <v/>
      </c>
      <c r="AQ54" s="332" t="str">
        <f t="shared" si="218"/>
        <v/>
      </c>
      <c r="AR54" s="332" t="str">
        <f t="shared" si="218"/>
        <v/>
      </c>
      <c r="AS54" s="332" t="str">
        <f t="shared" si="218"/>
        <v/>
      </c>
      <c r="AT54" s="332" t="str">
        <f t="shared" si="218"/>
        <v/>
      </c>
      <c r="AU54" s="332" t="str">
        <f t="shared" si="218"/>
        <v/>
      </c>
      <c r="AV54" s="332" t="str">
        <f t="shared" si="218"/>
        <v/>
      </c>
      <c r="AW54" s="332" t="str">
        <f t="shared" si="218"/>
        <v/>
      </c>
      <c r="AX54" s="332" t="str">
        <f t="shared" si="218"/>
        <v/>
      </c>
      <c r="AY54" s="332" t="str">
        <f t="shared" si="218"/>
        <v/>
      </c>
      <c r="AZ54" s="332" t="str">
        <f t="shared" si="218"/>
        <v/>
      </c>
      <c r="BA54" s="332" t="str">
        <f t="shared" si="218"/>
        <v/>
      </c>
      <c r="BB54" s="332" t="str">
        <f t="shared" si="218"/>
        <v/>
      </c>
      <c r="BC54" s="332" t="str">
        <f t="shared" si="218"/>
        <v/>
      </c>
      <c r="BD54" s="332" t="str">
        <f t="shared" si="218"/>
        <v/>
      </c>
      <c r="BE54" s="332" t="str">
        <f t="shared" si="218"/>
        <v/>
      </c>
      <c r="BF54" s="332" t="str">
        <f t="shared" si="218"/>
        <v/>
      </c>
      <c r="BG54" s="332" t="str">
        <f t="shared" si="218"/>
        <v/>
      </c>
      <c r="BH54" s="332" t="str">
        <f t="shared" si="218"/>
        <v/>
      </c>
      <c r="BI54" s="332" t="str">
        <f t="shared" si="218"/>
        <v/>
      </c>
      <c r="BJ54" s="332" t="str">
        <f t="shared" si="218"/>
        <v/>
      </c>
      <c r="BK54" s="332" t="str">
        <f t="shared" si="218"/>
        <v/>
      </c>
      <c r="BL54" s="332" t="str">
        <f t="shared" si="218"/>
        <v/>
      </c>
      <c r="BM54" s="333" t="str">
        <f t="shared" si="218"/>
        <v/>
      </c>
      <c r="BN54" s="331" t="str">
        <f t="shared" si="218"/>
        <v/>
      </c>
      <c r="BO54" s="332" t="str">
        <f t="shared" si="218"/>
        <v/>
      </c>
      <c r="BP54" s="332" t="str">
        <f t="shared" si="218"/>
        <v/>
      </c>
      <c r="BQ54" s="332" t="str">
        <f t="shared" si="218"/>
        <v/>
      </c>
      <c r="BR54" s="332" t="str">
        <f t="shared" ref="BR54:DW54" si="219">IF(BR$5=$FG54,$FG$9,IF(BR$5=$FH54,$FH$9,IF(BR$5=$FI54,$FI$9,IF(BR$5=$FJ54,$FJ$9,IF(BR$5=$FK54,$FK$9,IF(BR$5=$FL54,$FL$9,IF(BR$5=$FN54,$FO54,IF(BR$5=$FP54,$FQ54,IF(BR$5=$FR54,$FS54,IF(BR$5=$FT54,$FU54,IF(BR$5=$FV54,$FW54,IF(BR$5=$FX54,$FY54,IF(BR$5=$FZ54,$GA54,IF(BR$5=$GB54,$GC54,IF(BR$5=$GD54,$GE54,IF(BR$5=$GF54,$GG54,IF(BR$5=$GH54,$GI54,IF(BR$5=$GJ54,$GK54,""))))))))))))))))))</f>
        <v/>
      </c>
      <c r="BS54" s="332" t="str">
        <f t="shared" si="219"/>
        <v/>
      </c>
      <c r="BT54" s="332" t="str">
        <f t="shared" si="219"/>
        <v/>
      </c>
      <c r="BU54" s="332" t="str">
        <f t="shared" si="219"/>
        <v/>
      </c>
      <c r="BV54" s="332" t="str">
        <f t="shared" si="219"/>
        <v/>
      </c>
      <c r="BW54" s="332" t="str">
        <f t="shared" si="219"/>
        <v/>
      </c>
      <c r="BX54" s="332" t="str">
        <f t="shared" si="219"/>
        <v/>
      </c>
      <c r="BY54" s="332" t="str">
        <f t="shared" si="219"/>
        <v/>
      </c>
      <c r="BZ54" s="332" t="str">
        <f t="shared" si="219"/>
        <v/>
      </c>
      <c r="CA54" s="332" t="str">
        <f t="shared" si="219"/>
        <v/>
      </c>
      <c r="CB54" s="332" t="str">
        <f t="shared" si="219"/>
        <v/>
      </c>
      <c r="CC54" s="332" t="str">
        <f t="shared" si="219"/>
        <v/>
      </c>
      <c r="CD54" s="332" t="str">
        <f t="shared" si="219"/>
        <v/>
      </c>
      <c r="CE54" s="332" t="str">
        <f t="shared" si="219"/>
        <v/>
      </c>
      <c r="CF54" s="332" t="str">
        <f t="shared" si="219"/>
        <v/>
      </c>
      <c r="CG54" s="332" t="str">
        <f t="shared" si="219"/>
        <v/>
      </c>
      <c r="CH54" s="332" t="str">
        <f t="shared" si="219"/>
        <v/>
      </c>
      <c r="CI54" s="332" t="str">
        <f t="shared" si="219"/>
        <v/>
      </c>
      <c r="CJ54" s="332" t="str">
        <f t="shared" si="219"/>
        <v/>
      </c>
      <c r="CK54" s="332" t="str">
        <f t="shared" si="219"/>
        <v/>
      </c>
      <c r="CL54" s="332" t="str">
        <f t="shared" si="219"/>
        <v/>
      </c>
      <c r="CM54" s="332" t="str">
        <f t="shared" si="219"/>
        <v/>
      </c>
      <c r="CN54" s="332" t="str">
        <f t="shared" si="219"/>
        <v/>
      </c>
      <c r="CO54" s="332" t="str">
        <f t="shared" si="219"/>
        <v/>
      </c>
      <c r="CP54" s="332" t="str">
        <f t="shared" si="219"/>
        <v/>
      </c>
      <c r="CQ54" s="334" t="str">
        <f t="shared" si="219"/>
        <v/>
      </c>
      <c r="CR54" s="335" t="str">
        <f t="shared" si="219"/>
        <v/>
      </c>
      <c r="CS54" s="336" t="str">
        <f t="shared" si="219"/>
        <v/>
      </c>
      <c r="CT54" s="332" t="str">
        <f t="shared" si="219"/>
        <v/>
      </c>
      <c r="CU54" s="332" t="str">
        <f t="shared" si="219"/>
        <v/>
      </c>
      <c r="CV54" s="332" t="str">
        <f t="shared" si="219"/>
        <v/>
      </c>
      <c r="CW54" s="332" t="str">
        <f t="shared" si="219"/>
        <v/>
      </c>
      <c r="CX54" s="332" t="str">
        <f t="shared" si="219"/>
        <v/>
      </c>
      <c r="CY54" s="332" t="str">
        <f t="shared" si="219"/>
        <v/>
      </c>
      <c r="CZ54" s="332" t="str">
        <f t="shared" si="219"/>
        <v/>
      </c>
      <c r="DA54" s="332" t="str">
        <f t="shared" si="219"/>
        <v/>
      </c>
      <c r="DB54" s="332" t="str">
        <f t="shared" si="219"/>
        <v/>
      </c>
      <c r="DC54" s="332" t="str">
        <f t="shared" si="219"/>
        <v/>
      </c>
      <c r="DD54" s="332" t="str">
        <f t="shared" si="219"/>
        <v/>
      </c>
      <c r="DE54" s="332" t="str">
        <f t="shared" si="219"/>
        <v/>
      </c>
      <c r="DF54" s="332" t="str">
        <f t="shared" si="219"/>
        <v/>
      </c>
      <c r="DG54" s="332" t="str">
        <f t="shared" si="219"/>
        <v/>
      </c>
      <c r="DH54" s="332" t="str">
        <f t="shared" si="219"/>
        <v/>
      </c>
      <c r="DI54" s="332" t="str">
        <f t="shared" si="219"/>
        <v/>
      </c>
      <c r="DJ54" s="332" t="str">
        <f t="shared" si="219"/>
        <v/>
      </c>
      <c r="DK54" s="332" t="str">
        <f t="shared" si="219"/>
        <v/>
      </c>
      <c r="DL54" s="332" t="str">
        <f t="shared" si="219"/>
        <v/>
      </c>
      <c r="DM54" s="332" t="str">
        <f t="shared" si="219"/>
        <v/>
      </c>
      <c r="DN54" s="332" t="str">
        <f t="shared" si="219"/>
        <v/>
      </c>
      <c r="DO54" s="332" t="str">
        <f t="shared" si="219"/>
        <v/>
      </c>
      <c r="DP54" s="332" t="str">
        <f t="shared" si="219"/>
        <v/>
      </c>
      <c r="DQ54" s="332" t="str">
        <f t="shared" si="219"/>
        <v/>
      </c>
      <c r="DR54" s="332" t="str">
        <f t="shared" si="219"/>
        <v/>
      </c>
      <c r="DS54" s="332" t="str">
        <f t="shared" si="219"/>
        <v/>
      </c>
      <c r="DT54" s="332" t="str">
        <f t="shared" si="219"/>
        <v/>
      </c>
      <c r="DU54" s="334" t="str">
        <f t="shared" si="219"/>
        <v/>
      </c>
      <c r="DV54" s="390" t="str">
        <f t="shared" si="219"/>
        <v/>
      </c>
      <c r="DW54" s="335" t="str">
        <f t="shared" si="219"/>
        <v/>
      </c>
      <c r="EE54" s="12"/>
      <c r="EF54" s="13" t="str">
        <f>IF(EF56="","",EF56&amp;2)</f>
        <v>ニンジン・ニンジンC2</v>
      </c>
      <c r="EG54" s="13" t="str">
        <f>②元データ!$G$7</f>
        <v>露地野菜Ａ</v>
      </c>
      <c r="EH54" s="32" t="str">
        <f>IFERROR(VLOOKUP(($EF54&amp;"・"&amp;EH$8&amp;"・"&amp;EH$7&amp;"・"&amp;$EG54),'(参考)本年作業予定'!$X$4:$AI$525,8,FALSE),"")</f>
        <v/>
      </c>
      <c r="EI54" s="32" t="str">
        <f>IFERROR(VLOOKUP(($EF54&amp;"・"&amp;EH$8&amp;"・"&amp;EH$7&amp;"・"&amp;$EG54),'(参考)本年作業予定'!$X$4:$AI$525,10,FALSE),"")</f>
        <v/>
      </c>
      <c r="EJ54" s="32" t="str">
        <f>IFERROR(VLOOKUP(($EF54&amp;"・"&amp;EJ$8&amp;"・"&amp;EJ$7&amp;"・"&amp;$EG54),'(参考)本年作業予定'!$X$4:$AI$525,8,FALSE),"")</f>
        <v/>
      </c>
      <c r="EK54" s="32" t="str">
        <f>IFERROR(VLOOKUP(($EF54&amp;"・"&amp;EJ$8&amp;"・"&amp;EJ$7&amp;"・"&amp;$EG54),'(参考)本年作業予定'!$X$4:$AI$525,10,FALSE),"")</f>
        <v/>
      </c>
      <c r="EL54" s="32" t="str">
        <f>IFERROR(VLOOKUP(($EF54&amp;"・"&amp;EL$8&amp;"・"&amp;EL$7&amp;"・"&amp;$EG54),'(参考)本年作業予定'!$X$4:$AI$525,8,FALSE),"")</f>
        <v/>
      </c>
      <c r="EM54" s="32" t="str">
        <f>IFERROR(VLOOKUP(($EF54&amp;"・"&amp;EL$8&amp;"・"&amp;EL$7&amp;"・"&amp;$EG54),'(参考)本年作業予定'!$X$4:$AI$525,10,FALSE),"")</f>
        <v/>
      </c>
      <c r="EN54" s="32" t="str">
        <f>IFERROR(VLOOKUP(($EF54&amp;"・"&amp;EN$8&amp;"・"&amp;EN$7&amp;"・"&amp;$EG54),'(参考)本年作業予定'!$X$4:$AI$525,8,FALSE),"")</f>
        <v/>
      </c>
      <c r="EO54" s="32" t="str">
        <f>IFERROR(VLOOKUP(($EF54&amp;"・"&amp;EN$8&amp;"・"&amp;EN$7&amp;"・"&amp;$EG54),'(参考)本年作業予定'!$X$4:$AI$525,10,FALSE),"")</f>
        <v/>
      </c>
      <c r="EP54" s="32" t="str">
        <f>IFERROR(VLOOKUP(($EF54&amp;"・"&amp;EP$8&amp;"・"&amp;EP$7&amp;"・"&amp;$EG54),'(参考)本年作業予定'!$X$4:$AI$525,8,FALSE),"")</f>
        <v/>
      </c>
      <c r="EQ54" s="32" t="str">
        <f>IFERROR(VLOOKUP(($EF54&amp;"・"&amp;EP$8&amp;"・"&amp;EP$7&amp;"・"&amp;$EG54),'(参考)本年作業予定'!$X$4:$AI$525,10,FALSE),"")</f>
        <v/>
      </c>
      <c r="ER54" s="32" t="str">
        <f>IFERROR(VLOOKUP(($EF54&amp;"・"&amp;ER$8&amp;"・"&amp;ER$7&amp;"・"&amp;$EG54),'(参考)本年作業予定'!$X$4:$AI$525,8,FALSE),"")</f>
        <v/>
      </c>
      <c r="ES54" s="32" t="str">
        <f>IFERROR(VLOOKUP(($EF54&amp;"・"&amp;ER$8&amp;"・"&amp;ER$7&amp;"・"&amp;$EG54),'(参考)本年作業予定'!$X$4:$AI$525,10,FALSE),"")</f>
        <v/>
      </c>
      <c r="ET54" s="32" t="str">
        <f>IFERROR(VLOOKUP(($EF54&amp;"・"&amp;ET$8&amp;"・"&amp;ET$7&amp;"・"&amp;$EG54),'(参考)本年作業予定'!$X$4:$AI$525,8,FALSE),"")</f>
        <v/>
      </c>
      <c r="EU54" s="32" t="str">
        <f>IFERROR(VLOOKUP(($EF54&amp;"・"&amp;ET$8&amp;"・"&amp;ET$7&amp;"・"&amp;$EG54),'(参考)本年作業予定'!$X$4:$AI$525,10,FALSE),"")</f>
        <v/>
      </c>
      <c r="EV54" s="32" t="str">
        <f>IFERROR(VLOOKUP(($EF54&amp;"・"&amp;EV$8&amp;"・"&amp;EV$7&amp;"・"&amp;$EG54),'(参考)本年作業予定'!$X$4:$AI$525,8,FALSE),"")</f>
        <v/>
      </c>
      <c r="EW54" s="32" t="str">
        <f>IFERROR(VLOOKUP(($EF54&amp;"・"&amp;EV$8&amp;"・"&amp;EV$7&amp;"・"&amp;$EG54),'(参考)本年作業予定'!$X$4:$AI$525,10,FALSE),"")</f>
        <v/>
      </c>
      <c r="EX54" s="32" t="str">
        <f>IFERROR(VLOOKUP(($EF54&amp;"・"&amp;EX$8&amp;"・"&amp;EX$7&amp;"・"&amp;$EG54),'(参考)本年作業予定'!$X$4:$AI$525,8,FALSE),"")</f>
        <v/>
      </c>
      <c r="EY54" s="32" t="str">
        <f>IFERROR(VLOOKUP(($EF54&amp;"・"&amp;EX$8&amp;"・"&amp;EX$7&amp;"・"&amp;$EG54),'(参考)本年作業予定'!$X$4:$AI$525,10,FALSE),"")</f>
        <v/>
      </c>
      <c r="EZ54" s="32" t="str">
        <f>IFERROR(VLOOKUP(($EF54&amp;"・"&amp;EZ$8&amp;"・"&amp;EZ$7&amp;"・"&amp;$EG54),'(参考)本年作業予定'!$X$4:$AI$525,8,FALSE),"")</f>
        <v/>
      </c>
      <c r="FA54" s="32" t="str">
        <f>IFERROR(VLOOKUP(($EF54&amp;"・"&amp;EZ$8&amp;"・"&amp;EZ$7&amp;"・"&amp;$EG54),'(参考)本年作業予定'!$X$4:$AI$525,10,FALSE),"")</f>
        <v/>
      </c>
      <c r="FB54" s="32" t="str">
        <f>IFERROR(VLOOKUP(($EF54&amp;"・"&amp;FB$8&amp;"・"&amp;FB$7&amp;"・"&amp;$EG54),'(参考)本年作業予定'!$X$4:$AI$525,8,FALSE),"")</f>
        <v/>
      </c>
      <c r="FC54" s="32" t="str">
        <f>IFERROR(VLOOKUP(($EF54&amp;"・"&amp;FB$8&amp;"・"&amp;FB$7&amp;"・"&amp;$EG54),'(参考)本年作業予定'!$X$4:$AI$525,10,FALSE),"")</f>
        <v/>
      </c>
      <c r="FD54" s="32" t="str">
        <f>IFERROR(VLOOKUP(($EF54&amp;"・"&amp;FD$8&amp;"・"&amp;FD$7&amp;"・"&amp;$EG54),'(参考)本年作業予定'!$X$4:$AI$525,8,FALSE),"")</f>
        <v/>
      </c>
      <c r="FE54" s="32" t="str">
        <f>IFERROR(VLOOKUP(($EF54&amp;"・"&amp;FD$8&amp;"・"&amp;FD$7&amp;"・"&amp;$EG54),'(参考)本年作業予定'!$X$4:$AI$525,10,FALSE),"")</f>
        <v/>
      </c>
      <c r="FG54" s="32" t="str">
        <f>IFERROR(VLOOKUP(($EF54&amp;"・"&amp;FG$8&amp;"・"&amp;FG$7&amp;"・"&amp;$EG54),'(参考)本年作業予定'!$X$4:$AI$198,4,FALSE),"")</f>
        <v/>
      </c>
      <c r="FH54" s="32" t="str">
        <f>IFERROR(VLOOKUP(($EF54&amp;"・"&amp;FH$8&amp;"・"&amp;FH$7&amp;"・"&amp;$EG54),'(参考)本年作業予定'!$X$4:$AI$198,4,FALSE),"")</f>
        <v/>
      </c>
      <c r="FI54" s="32" t="str">
        <f>IFERROR(VLOOKUP(($EF54&amp;"・"&amp;FI$8&amp;"・"&amp;FI$7&amp;"・"&amp;$EG54),'(参考)本年作業予定'!$X$4:$AI$198,4,FALSE),"")</f>
        <v/>
      </c>
      <c r="FJ54" s="32" t="str">
        <f>IFERROR(VLOOKUP(($EF54&amp;"・"&amp;FJ$8&amp;"・"&amp;FJ$7&amp;"・"&amp;$EG54),'(参考)本年作業予定'!$X$4:$AI$198,4,FALSE),"")</f>
        <v/>
      </c>
      <c r="FK54" s="32" t="str">
        <f>IFERROR(VLOOKUP(($EF54&amp;"・"&amp;FK$8&amp;"・"&amp;FK$7&amp;"・"&amp;$EG54),'(参考)本年作業予定'!$X$4:$AI$198,4,FALSE),"")</f>
        <v/>
      </c>
      <c r="FL54" s="32" t="str">
        <f>IFERROR(VLOOKUP(($EF54&amp;"・"&amp;FL$8&amp;"・"&amp;FL$7&amp;"・"&amp;$EG54),'(参考)本年作業予定'!$X$4:$AI$198,4,FALSE),"")</f>
        <v/>
      </c>
      <c r="FN54" s="33" t="str">
        <f t="shared" si="151"/>
        <v/>
      </c>
      <c r="FO54" s="96" t="str">
        <f>IFERROR(VLOOKUP(($EF54&amp;"・"&amp;FN$8&amp;"・"&amp;FN$7&amp;"・"&amp;$EG54),'(参考)本年作業予定'!$X$4:$AI$525,12,FALSE),"")</f>
        <v/>
      </c>
      <c r="FP54" s="33" t="str">
        <f t="shared" si="152"/>
        <v/>
      </c>
      <c r="FQ54" s="96" t="str">
        <f>IFERROR(VLOOKUP(($EF54&amp;"・"&amp;FP$8&amp;"・"&amp;FP$7&amp;"・"&amp;$EG54),'(参考)本年作業予定'!$X$4:$AI$525,12,FALSE),"")</f>
        <v/>
      </c>
      <c r="FR54" s="33" t="str">
        <f t="shared" si="153"/>
        <v/>
      </c>
      <c r="FS54" s="96" t="str">
        <f>IFERROR(VLOOKUP(($EF54&amp;"・"&amp;FR$8&amp;"・"&amp;FR$7&amp;"・"&amp;$EG54),'(参考)本年作業予定'!$X$4:$AI$525,12,FALSE),"")</f>
        <v/>
      </c>
      <c r="FT54" s="33" t="str">
        <f t="shared" si="154"/>
        <v/>
      </c>
      <c r="FU54" s="96" t="str">
        <f>IFERROR(VLOOKUP(($EF54&amp;"・"&amp;FT$8&amp;"・"&amp;FT$7&amp;"・"&amp;$EG54),'(参考)本年作業予定'!$X$4:$AI$525,12,FALSE),"")</f>
        <v/>
      </c>
      <c r="FV54" s="33" t="str">
        <f t="shared" si="155"/>
        <v/>
      </c>
      <c r="FW54" s="96" t="str">
        <f>IFERROR(VLOOKUP(($EF54&amp;"・"&amp;FV$8&amp;"・"&amp;FV$7&amp;"・"&amp;$EG54),'(参考)本年作業予定'!$X$4:$AI$525,12,FALSE),"")</f>
        <v/>
      </c>
      <c r="FX54" s="33" t="str">
        <f t="shared" si="156"/>
        <v/>
      </c>
      <c r="FY54" s="96" t="str">
        <f>IFERROR(VLOOKUP(($EF54&amp;"・"&amp;FX$8&amp;"・"&amp;FX$7&amp;"・"&amp;$EG54),'(参考)本年作業予定'!$X$4:$AI$525,12,FALSE),"")</f>
        <v/>
      </c>
      <c r="FZ54" s="33" t="str">
        <f t="shared" si="157"/>
        <v/>
      </c>
      <c r="GA54" s="96" t="str">
        <f>IFERROR(VLOOKUP(($EF54&amp;"・"&amp;FZ$8&amp;"・"&amp;FZ$7&amp;"・"&amp;$EG54),'(参考)本年作業予定'!$X$4:$AI$525,12,FALSE),"")</f>
        <v/>
      </c>
      <c r="GB54" s="33" t="str">
        <f t="shared" si="158"/>
        <v/>
      </c>
      <c r="GC54" s="96" t="str">
        <f>IFERROR(VLOOKUP(($EF54&amp;"・"&amp;GB$8&amp;"・"&amp;GB$7&amp;"・"&amp;$EG54),'(参考)本年作業予定'!$X$4:$AI$525,12,FALSE),"")</f>
        <v/>
      </c>
      <c r="GD54" s="33" t="str">
        <f t="shared" si="159"/>
        <v/>
      </c>
      <c r="GE54" s="96" t="str">
        <f>IFERROR(VLOOKUP(($EF54&amp;"・"&amp;GD$8&amp;"・"&amp;GD$7&amp;"・"&amp;$EG54),'(参考)本年作業予定'!$X$4:$AI$525,12,FALSE),"")</f>
        <v/>
      </c>
      <c r="GF54" s="33" t="str">
        <f t="shared" si="160"/>
        <v/>
      </c>
      <c r="GG54" s="96" t="str">
        <f>IFERROR(VLOOKUP(($EF54&amp;"・"&amp;GF$8&amp;"・"&amp;GF$7&amp;"・"&amp;$EG54),'(参考)本年作業予定'!$X$4:$AI$525,12,FALSE),"")</f>
        <v/>
      </c>
      <c r="GH54" s="33" t="str">
        <f t="shared" si="161"/>
        <v/>
      </c>
      <c r="GI54" s="96" t="str">
        <f>IFERROR(VLOOKUP(($EF54&amp;"・"&amp;GH$8&amp;"・"&amp;GH$7&amp;"・"&amp;$EG54),'(参考)本年作業予定'!$X$4:$AI$525,12,FALSE),"")</f>
        <v/>
      </c>
      <c r="GJ54" s="33" t="str">
        <f t="shared" si="162"/>
        <v/>
      </c>
      <c r="GK54" s="96" t="str">
        <f>IFERROR(VLOOKUP(($EF54&amp;"・"&amp;GJ$8&amp;"・"&amp;GJ$7&amp;"・"&amp;$EG54),'(参考)本年作業予定'!$X$4:$AI$525,12,FALSE),"")</f>
        <v/>
      </c>
      <c r="GM54" s="72" t="str">
        <f t="shared" si="187"/>
        <v/>
      </c>
      <c r="GN54" s="74">
        <f>IFERROR(VLOOKUP(($EF54&amp;"・"&amp;GM$8&amp;"・"&amp;GM$7&amp;"・"&amp;$EG54),'(参考)本年作業予定'!$X$4:$AI$525,11,FALSE)/100,0)</f>
        <v>0</v>
      </c>
      <c r="GO54" s="72" t="str">
        <f t="shared" si="188"/>
        <v/>
      </c>
      <c r="GP54" s="74">
        <f>IFERROR(VLOOKUP(($EF54&amp;"・"&amp;GO$8&amp;"・"&amp;GO$7&amp;"・"&amp;$EG54),'(参考)本年作業予定'!$X$4:$AI$525,11,FALSE)/100,0)</f>
        <v>0</v>
      </c>
      <c r="GQ54" s="72" t="str">
        <f t="shared" si="189"/>
        <v/>
      </c>
      <c r="GR54" s="74">
        <f>IFERROR(VLOOKUP(($EF54&amp;"・"&amp;GQ$8&amp;"・"&amp;GQ$7&amp;"・"&amp;$EG54),'(参考)本年作業予定'!$X$4:$AI$525,11,FALSE)/100,0)</f>
        <v>0</v>
      </c>
      <c r="GS54" s="72" t="str">
        <f t="shared" si="190"/>
        <v/>
      </c>
      <c r="GT54" s="74">
        <f>IFERROR(VLOOKUP(($EF54&amp;"・"&amp;GS$8&amp;"・"&amp;GS$7&amp;"・"&amp;$EG54),'(参考)本年作業予定'!$X$4:$AI$525,11,FALSE)/100,0)</f>
        <v>0</v>
      </c>
      <c r="GU54" s="72" t="str">
        <f t="shared" si="191"/>
        <v/>
      </c>
      <c r="GV54" s="74">
        <f>IFERROR(VLOOKUP(($EF54&amp;"・"&amp;GU$8&amp;"・"&amp;GU$7&amp;"・"&amp;$EG54),'(参考)本年作業予定'!$X$4:$AI$525,11,FALSE)/100,0)</f>
        <v>0</v>
      </c>
      <c r="GW54" s="72" t="str">
        <f t="shared" si="192"/>
        <v/>
      </c>
      <c r="GX54" s="74">
        <f>IFERROR(VLOOKUP(($EF54&amp;"・"&amp;GW$8&amp;"・"&amp;GW$7&amp;"・"&amp;$EG54),'(参考)本年作業予定'!$X$4:$AI$525,11,FALSE)/100,0)</f>
        <v>0</v>
      </c>
      <c r="GY54" s="72" t="str">
        <f t="shared" si="193"/>
        <v/>
      </c>
      <c r="GZ54" s="74">
        <f>IFERROR(VLOOKUP(($EF54&amp;"・"&amp;GY$8&amp;"・"&amp;GY$7&amp;"・"&amp;$EG54),'(参考)本年作業予定'!$X$4:$AI$525,11,FALSE)/100,0)</f>
        <v>0</v>
      </c>
      <c r="HA54" s="72" t="str">
        <f t="shared" si="194"/>
        <v/>
      </c>
      <c r="HB54" s="74">
        <f>IFERROR(VLOOKUP(($EF54&amp;"・"&amp;HA$8&amp;"・"&amp;HA$7&amp;"・"&amp;$EG54),'(参考)本年作業予定'!$X$4:$AI$525,11,FALSE)/100,0)</f>
        <v>0</v>
      </c>
      <c r="HC54" s="72" t="str">
        <f t="shared" si="195"/>
        <v/>
      </c>
      <c r="HD54" s="74">
        <f>IFERROR(VLOOKUP(($EF54&amp;"・"&amp;HC$8&amp;"・"&amp;HC$7&amp;"・"&amp;$EG54),'(参考)本年作業予定'!$X$4:$AI$525,11,FALSE)/100,0)</f>
        <v>0</v>
      </c>
      <c r="HE54" s="72" t="str">
        <f t="shared" si="196"/>
        <v/>
      </c>
      <c r="HF54" s="74">
        <f>IFERROR(VLOOKUP(($EF54&amp;"・"&amp;HE$8&amp;"・"&amp;HE$7&amp;"・"&amp;$EG54),'(参考)本年作業予定'!$X$4:$AI$525,11,FALSE)/100,0)</f>
        <v>0</v>
      </c>
      <c r="HG54" s="72" t="str">
        <f t="shared" si="197"/>
        <v/>
      </c>
      <c r="HH54" s="74">
        <f>IFERROR(VLOOKUP(($EF54&amp;"・"&amp;HG$8&amp;"・"&amp;HG$7&amp;"・"&amp;$EG54),'(参考)本年作業予定'!$X$4:$AI$525,11,FALSE)/100,0)</f>
        <v>0</v>
      </c>
      <c r="HI54" s="72" t="str">
        <f t="shared" si="198"/>
        <v/>
      </c>
      <c r="HJ54" s="74">
        <f>IFERROR(VLOOKUP(($EF54&amp;"・"&amp;HI$8&amp;"・"&amp;HI$7&amp;"・"&amp;$EG54),'(参考)本年作業予定'!$X$4:$AI$525,11,FALSE)/100,0)</f>
        <v>0</v>
      </c>
    </row>
    <row r="55" spans="1:218" ht="11.25" customHeight="1" x14ac:dyDescent="0.15">
      <c r="A55" s="544"/>
      <c r="B55" s="487"/>
      <c r="C55" s="325" t="str">
        <f>IF(B55="","",GN55+GP55+GR55+GT55+GV55+GX55+GZ55+HB55+HD55)</f>
        <v/>
      </c>
      <c r="D55" s="337"/>
      <c r="E55" s="338"/>
      <c r="F55" s="338"/>
      <c r="G55" s="338"/>
      <c r="H55" s="338"/>
      <c r="I55" s="338"/>
      <c r="J55" s="338"/>
      <c r="K55" s="338"/>
      <c r="L55" s="338"/>
      <c r="M55" s="338"/>
      <c r="N55" s="338"/>
      <c r="O55" s="338"/>
      <c r="P55" s="338"/>
      <c r="Q55" s="338"/>
      <c r="R55" s="338"/>
      <c r="S55" s="338"/>
      <c r="T55" s="338"/>
      <c r="U55" s="338"/>
      <c r="V55" s="338"/>
      <c r="W55" s="338"/>
      <c r="X55" s="338"/>
      <c r="Y55" s="338"/>
      <c r="Z55" s="338"/>
      <c r="AA55" s="338"/>
      <c r="AB55" s="338"/>
      <c r="AC55" s="338"/>
      <c r="AD55" s="338"/>
      <c r="AE55" s="338"/>
      <c r="AF55" s="338"/>
      <c r="AG55" s="339"/>
      <c r="AH55" s="339"/>
      <c r="AI55" s="337"/>
      <c r="AJ55" s="338"/>
      <c r="AK55" s="338"/>
      <c r="AL55" s="338"/>
      <c r="AM55" s="338"/>
      <c r="AN55" s="338"/>
      <c r="AO55" s="338"/>
      <c r="AP55" s="338"/>
      <c r="AQ55" s="338"/>
      <c r="AR55" s="338"/>
      <c r="AS55" s="338"/>
      <c r="AT55" s="338"/>
      <c r="AU55" s="338"/>
      <c r="AV55" s="338"/>
      <c r="AW55" s="338"/>
      <c r="AX55" s="338"/>
      <c r="AY55" s="338"/>
      <c r="AZ55" s="338"/>
      <c r="BA55" s="338"/>
      <c r="BB55" s="338"/>
      <c r="BC55" s="338"/>
      <c r="BD55" s="338"/>
      <c r="BE55" s="338"/>
      <c r="BF55" s="338"/>
      <c r="BG55" s="338"/>
      <c r="BH55" s="338"/>
      <c r="BI55" s="338"/>
      <c r="BJ55" s="338"/>
      <c r="BK55" s="338"/>
      <c r="BL55" s="338"/>
      <c r="BM55" s="339"/>
      <c r="BN55" s="337"/>
      <c r="BO55" s="338"/>
      <c r="BP55" s="338"/>
      <c r="BQ55" s="338"/>
      <c r="BR55" s="338"/>
      <c r="BS55" s="338"/>
      <c r="BT55" s="338"/>
      <c r="BU55" s="338"/>
      <c r="BV55" s="338"/>
      <c r="BW55" s="338"/>
      <c r="BX55" s="338"/>
      <c r="BY55" s="338"/>
      <c r="BZ55" s="338"/>
      <c r="CA55" s="338"/>
      <c r="CB55" s="338"/>
      <c r="CC55" s="338"/>
      <c r="CD55" s="338"/>
      <c r="CE55" s="338"/>
      <c r="CF55" s="338"/>
      <c r="CG55" s="338"/>
      <c r="CH55" s="338"/>
      <c r="CI55" s="338"/>
      <c r="CJ55" s="338"/>
      <c r="CK55" s="338"/>
      <c r="CL55" s="338"/>
      <c r="CM55" s="338"/>
      <c r="CN55" s="338"/>
      <c r="CO55" s="338"/>
      <c r="CP55" s="338"/>
      <c r="CQ55" s="339"/>
      <c r="CR55" s="340"/>
      <c r="CS55" s="341"/>
      <c r="CT55" s="338"/>
      <c r="CU55" s="338"/>
      <c r="CV55" s="338"/>
      <c r="CW55" s="338"/>
      <c r="CX55" s="338"/>
      <c r="CY55" s="338"/>
      <c r="CZ55" s="338"/>
      <c r="DA55" s="338"/>
      <c r="DB55" s="338"/>
      <c r="DC55" s="338"/>
      <c r="DD55" s="338"/>
      <c r="DE55" s="338"/>
      <c r="DF55" s="338"/>
      <c r="DG55" s="338"/>
      <c r="DH55" s="338"/>
      <c r="DI55" s="338"/>
      <c r="DJ55" s="338"/>
      <c r="DK55" s="338"/>
      <c r="DL55" s="338"/>
      <c r="DM55" s="338"/>
      <c r="DN55" s="338"/>
      <c r="DO55" s="338"/>
      <c r="DP55" s="338"/>
      <c r="DQ55" s="338"/>
      <c r="DR55" s="338"/>
      <c r="DS55" s="338"/>
      <c r="DT55" s="338"/>
      <c r="DU55" s="339"/>
      <c r="DV55" s="391"/>
      <c r="DW55" s="340"/>
      <c r="EE55" s="12"/>
      <c r="EF55" s="13"/>
      <c r="EG55" s="13"/>
      <c r="EH55" s="32" t="str">
        <f>IFERROR(VLOOKUP(($EF55&amp;"・"&amp;EH$8&amp;"・"&amp;EH$7&amp;"・"&amp;$EG55),'(参考)本年作業予定'!$X$4:$AI$525,8,FALSE),"")</f>
        <v/>
      </c>
      <c r="EI55" s="32" t="str">
        <f>IFERROR(VLOOKUP(($EF55&amp;"・"&amp;EH$8&amp;"・"&amp;EH$7&amp;"・"&amp;$EG55),'(参考)本年作業予定'!$X$4:$AI$525,10,FALSE),"")</f>
        <v/>
      </c>
      <c r="EJ55" s="32" t="str">
        <f>IFERROR(VLOOKUP(($EF55&amp;"・"&amp;EJ$8&amp;"・"&amp;EJ$7&amp;"・"&amp;$EG55),'(参考)本年作業予定'!$X$4:$AI$525,8,FALSE),"")</f>
        <v/>
      </c>
      <c r="EK55" s="32" t="str">
        <f>IFERROR(VLOOKUP(($EF55&amp;"・"&amp;EJ$8&amp;"・"&amp;EJ$7&amp;"・"&amp;$EG55),'(参考)本年作業予定'!$X$4:$AI$525,10,FALSE),"")</f>
        <v/>
      </c>
      <c r="EL55" s="32" t="str">
        <f>IFERROR(VLOOKUP(($EF55&amp;"・"&amp;EL$8&amp;"・"&amp;EL$7&amp;"・"&amp;$EG55),'(参考)本年作業予定'!$X$4:$AI$525,8,FALSE),"")</f>
        <v/>
      </c>
      <c r="EM55" s="32" t="str">
        <f>IFERROR(VLOOKUP(($EF55&amp;"・"&amp;EL$8&amp;"・"&amp;EL$7&amp;"・"&amp;$EG55),'(参考)本年作業予定'!$X$4:$AI$525,10,FALSE),"")</f>
        <v/>
      </c>
      <c r="EN55" s="32" t="str">
        <f>IFERROR(VLOOKUP(($EF55&amp;"・"&amp;EN$8&amp;"・"&amp;EN$7&amp;"・"&amp;$EG55),'(参考)本年作業予定'!$X$4:$AI$525,8,FALSE),"")</f>
        <v/>
      </c>
      <c r="EO55" s="32" t="str">
        <f>IFERROR(VLOOKUP(($EF55&amp;"・"&amp;EN$8&amp;"・"&amp;EN$7&amp;"・"&amp;$EG55),'(参考)本年作業予定'!$X$4:$AI$525,10,FALSE),"")</f>
        <v/>
      </c>
      <c r="EP55" s="32" t="str">
        <f>IFERROR(VLOOKUP(($EF55&amp;"・"&amp;EP$8&amp;"・"&amp;EP$7&amp;"・"&amp;$EG55),'(参考)本年作業予定'!$X$4:$AI$525,8,FALSE),"")</f>
        <v/>
      </c>
      <c r="EQ55" s="32" t="str">
        <f>IFERROR(VLOOKUP(($EF55&amp;"・"&amp;EP$8&amp;"・"&amp;EP$7&amp;"・"&amp;$EG55),'(参考)本年作業予定'!$X$4:$AI$525,10,FALSE),"")</f>
        <v/>
      </c>
      <c r="ER55" s="32" t="str">
        <f>IFERROR(VLOOKUP(($EF55&amp;"・"&amp;ER$8&amp;"・"&amp;ER$7&amp;"・"&amp;$EG55),'(参考)本年作業予定'!$X$4:$AI$525,8,FALSE),"")</f>
        <v/>
      </c>
      <c r="ES55" s="32" t="str">
        <f>IFERROR(VLOOKUP(($EF55&amp;"・"&amp;ER$8&amp;"・"&amp;ER$7&amp;"・"&amp;$EG55),'(参考)本年作業予定'!$X$4:$AI$525,10,FALSE),"")</f>
        <v/>
      </c>
      <c r="ET55" s="32" t="str">
        <f>IFERROR(VLOOKUP(($EF55&amp;"・"&amp;ET$8&amp;"・"&amp;ET$7&amp;"・"&amp;$EG55),'(参考)本年作業予定'!$X$4:$AI$525,8,FALSE),"")</f>
        <v/>
      </c>
      <c r="EU55" s="32" t="str">
        <f>IFERROR(VLOOKUP(($EF55&amp;"・"&amp;ET$8&amp;"・"&amp;ET$7&amp;"・"&amp;$EG55),'(参考)本年作業予定'!$X$4:$AI$525,10,FALSE),"")</f>
        <v/>
      </c>
      <c r="EV55" s="32" t="str">
        <f>IFERROR(VLOOKUP(($EF55&amp;"・"&amp;EV$8&amp;"・"&amp;EV$7&amp;"・"&amp;$EG55),'(参考)本年作業予定'!$X$4:$AI$525,8,FALSE),"")</f>
        <v/>
      </c>
      <c r="EW55" s="32" t="str">
        <f>IFERROR(VLOOKUP(($EF55&amp;"・"&amp;EV$8&amp;"・"&amp;EV$7&amp;"・"&amp;$EG55),'(参考)本年作業予定'!$X$4:$AI$525,10,FALSE),"")</f>
        <v/>
      </c>
      <c r="EX55" s="32" t="str">
        <f>IFERROR(VLOOKUP(($EF55&amp;"・"&amp;EX$8&amp;"・"&amp;EX$7&amp;"・"&amp;$EG55),'(参考)本年作業予定'!$X$4:$AI$525,8,FALSE),"")</f>
        <v/>
      </c>
      <c r="EY55" s="32" t="str">
        <f>IFERROR(VLOOKUP(($EF55&amp;"・"&amp;EX$8&amp;"・"&amp;EX$7&amp;"・"&amp;$EG55),'(参考)本年作業予定'!$X$4:$AI$525,10,FALSE),"")</f>
        <v/>
      </c>
      <c r="EZ55" s="32" t="str">
        <f>IFERROR(VLOOKUP(($EF55&amp;"・"&amp;EZ$8&amp;"・"&amp;EZ$7&amp;"・"&amp;$EG55),'(参考)本年作業予定'!$X$4:$AI$525,8,FALSE),"")</f>
        <v/>
      </c>
      <c r="FA55" s="32" t="str">
        <f>IFERROR(VLOOKUP(($EF55&amp;"・"&amp;EZ$8&amp;"・"&amp;EZ$7&amp;"・"&amp;$EG55),'(参考)本年作業予定'!$X$4:$AI$525,10,FALSE),"")</f>
        <v/>
      </c>
      <c r="FB55" s="32" t="str">
        <f>IFERROR(VLOOKUP(($EF55&amp;"・"&amp;FB$8&amp;"・"&amp;FB$7&amp;"・"&amp;$EG55),'(参考)本年作業予定'!$X$4:$AI$525,8,FALSE),"")</f>
        <v/>
      </c>
      <c r="FC55" s="32" t="str">
        <f>IFERROR(VLOOKUP(($EF55&amp;"・"&amp;FB$8&amp;"・"&amp;FB$7&amp;"・"&amp;$EG55),'(参考)本年作業予定'!$X$4:$AI$525,10,FALSE),"")</f>
        <v/>
      </c>
      <c r="FD55" s="32" t="str">
        <f>IFERROR(VLOOKUP(($EF55&amp;"・"&amp;FD$8&amp;"・"&amp;FD$7&amp;"・"&amp;$EG55),'(参考)本年作業予定'!$X$4:$AI$525,8,FALSE),"")</f>
        <v/>
      </c>
      <c r="FE55" s="32" t="str">
        <f>IFERROR(VLOOKUP(($EF55&amp;"・"&amp;FD$8&amp;"・"&amp;FD$7&amp;"・"&amp;$EG55),'(参考)本年作業予定'!$X$4:$AI$525,10,FALSE),"")</f>
        <v/>
      </c>
      <c r="FG55" s="32" t="str">
        <f>IFERROR(VLOOKUP(($EF55&amp;"・"&amp;FG$8&amp;"・"&amp;FG$7&amp;"・"&amp;$EG55),'(参考)本年作業予定'!$X$4:$AI$198,4,FALSE),"")</f>
        <v/>
      </c>
      <c r="FH55" s="32" t="str">
        <f>IFERROR(VLOOKUP(($EF55&amp;"・"&amp;FH$8&amp;"・"&amp;FH$7&amp;"・"&amp;$EG55),'(参考)本年作業予定'!$X$4:$AI$198,4,FALSE),"")</f>
        <v/>
      </c>
      <c r="FI55" s="32" t="str">
        <f>IFERROR(VLOOKUP(($EF55&amp;"・"&amp;FI$8&amp;"・"&amp;FI$7&amp;"・"&amp;$EG55),'(参考)本年作業予定'!$X$4:$AI$198,4,FALSE),"")</f>
        <v/>
      </c>
      <c r="FJ55" s="32" t="str">
        <f>IFERROR(VLOOKUP(($EF55&amp;"・"&amp;FJ$8&amp;"・"&amp;FJ$7&amp;"・"&amp;$EG55),'(参考)本年作業予定'!$X$4:$AI$198,4,FALSE),"")</f>
        <v/>
      </c>
      <c r="FK55" s="32" t="str">
        <f>IFERROR(VLOOKUP(($EF55&amp;"・"&amp;FK$8&amp;"・"&amp;FK$7&amp;"・"&amp;$EG55),'(参考)本年作業予定'!$X$4:$AI$198,4,FALSE),"")</f>
        <v/>
      </c>
      <c r="FL55" s="32" t="str">
        <f>IFERROR(VLOOKUP(($EF55&amp;"・"&amp;FL$8&amp;"・"&amp;FL$7&amp;"・"&amp;$EG55),'(参考)本年作業予定'!$X$4:$AI$198,4,FALSE),"")</f>
        <v/>
      </c>
      <c r="FN55" s="33" t="str">
        <f t="shared" si="151"/>
        <v/>
      </c>
      <c r="FO55" s="96" t="str">
        <f>IFERROR(VLOOKUP(($EF55&amp;"・"&amp;FN$8&amp;"・"&amp;FN$7&amp;"・"&amp;$EG55),'(参考)本年作業予定'!$X$4:$AI$525,12,FALSE),"")</f>
        <v/>
      </c>
      <c r="FP55" s="33" t="str">
        <f t="shared" si="152"/>
        <v/>
      </c>
      <c r="FQ55" s="96" t="str">
        <f>IFERROR(VLOOKUP(($EF55&amp;"・"&amp;FP$8&amp;"・"&amp;FP$7&amp;"・"&amp;$EG55),'(参考)本年作業予定'!$X$4:$AI$525,12,FALSE),"")</f>
        <v/>
      </c>
      <c r="FR55" s="33" t="str">
        <f t="shared" si="153"/>
        <v/>
      </c>
      <c r="FS55" s="96" t="str">
        <f>IFERROR(VLOOKUP(($EF55&amp;"・"&amp;FR$8&amp;"・"&amp;FR$7&amp;"・"&amp;$EG55),'(参考)本年作業予定'!$X$4:$AI$525,12,FALSE),"")</f>
        <v/>
      </c>
      <c r="FT55" s="33" t="str">
        <f t="shared" si="154"/>
        <v/>
      </c>
      <c r="FU55" s="96" t="str">
        <f>IFERROR(VLOOKUP(($EF55&amp;"・"&amp;FT$8&amp;"・"&amp;FT$7&amp;"・"&amp;$EG55),'(参考)本年作業予定'!$X$4:$AI$525,12,FALSE),"")</f>
        <v/>
      </c>
      <c r="FV55" s="33" t="str">
        <f t="shared" si="155"/>
        <v/>
      </c>
      <c r="FW55" s="96" t="str">
        <f>IFERROR(VLOOKUP(($EF55&amp;"・"&amp;FV$8&amp;"・"&amp;FV$7&amp;"・"&amp;$EG55),'(参考)本年作業予定'!$X$4:$AI$525,12,FALSE),"")</f>
        <v/>
      </c>
      <c r="FX55" s="33" t="str">
        <f t="shared" si="156"/>
        <v/>
      </c>
      <c r="FY55" s="96" t="str">
        <f>IFERROR(VLOOKUP(($EF55&amp;"・"&amp;FX$8&amp;"・"&amp;FX$7&amp;"・"&amp;$EG55),'(参考)本年作業予定'!$X$4:$AI$525,12,FALSE),"")</f>
        <v/>
      </c>
      <c r="FZ55" s="33" t="str">
        <f t="shared" si="157"/>
        <v/>
      </c>
      <c r="GA55" s="96" t="str">
        <f>IFERROR(VLOOKUP(($EF55&amp;"・"&amp;FZ$8&amp;"・"&amp;FZ$7&amp;"・"&amp;$EG55),'(参考)本年作業予定'!$X$4:$AI$525,12,FALSE),"")</f>
        <v/>
      </c>
      <c r="GB55" s="33" t="str">
        <f t="shared" si="158"/>
        <v/>
      </c>
      <c r="GC55" s="96" t="str">
        <f>IFERROR(VLOOKUP(($EF55&amp;"・"&amp;GB$8&amp;"・"&amp;GB$7&amp;"・"&amp;$EG55),'(参考)本年作業予定'!$X$4:$AI$525,12,FALSE),"")</f>
        <v/>
      </c>
      <c r="GD55" s="33" t="str">
        <f t="shared" si="159"/>
        <v/>
      </c>
      <c r="GE55" s="96" t="str">
        <f>IFERROR(VLOOKUP(($EF55&amp;"・"&amp;GD$8&amp;"・"&amp;GD$7&amp;"・"&amp;$EG55),'(参考)本年作業予定'!$X$4:$AI$525,12,FALSE),"")</f>
        <v/>
      </c>
      <c r="GF55" s="33" t="str">
        <f t="shared" si="160"/>
        <v/>
      </c>
      <c r="GG55" s="96" t="str">
        <f>IFERROR(VLOOKUP(($EF55&amp;"・"&amp;GF$8&amp;"・"&amp;GF$7&amp;"・"&amp;$EG55),'(参考)本年作業予定'!$X$4:$AI$525,12,FALSE),"")</f>
        <v/>
      </c>
      <c r="GH55" s="33" t="str">
        <f t="shared" si="161"/>
        <v/>
      </c>
      <c r="GI55" s="96" t="str">
        <f>IFERROR(VLOOKUP(($EF55&amp;"・"&amp;GH$8&amp;"・"&amp;GH$7&amp;"・"&amp;$EG55),'(参考)本年作業予定'!$X$4:$AI$525,12,FALSE),"")</f>
        <v/>
      </c>
      <c r="GJ55" s="33" t="str">
        <f t="shared" si="162"/>
        <v/>
      </c>
      <c r="GK55" s="96" t="str">
        <f>IFERROR(VLOOKUP(($EF55&amp;"・"&amp;GJ$8&amp;"・"&amp;GJ$7&amp;"・"&amp;$EG55),'(参考)本年作業予定'!$X$4:$AI$525,12,FALSE),"")</f>
        <v/>
      </c>
      <c r="GM55" s="72" t="str">
        <f t="shared" si="187"/>
        <v/>
      </c>
      <c r="GN55" s="74">
        <f>IFERROR(VLOOKUP(($EF55&amp;"・"&amp;GM$8&amp;"・"&amp;GM$7&amp;"・"&amp;$EG55),'(参考)本年作業予定'!$X$4:$AI$525,11,FALSE)/100,0)</f>
        <v>0</v>
      </c>
      <c r="GO55" s="72" t="str">
        <f t="shared" si="188"/>
        <v/>
      </c>
      <c r="GP55" s="74">
        <f>IFERROR(VLOOKUP(($EF55&amp;"・"&amp;GO$8&amp;"・"&amp;GO$7&amp;"・"&amp;$EG55),'(参考)本年作業予定'!$X$4:$AI$525,11,FALSE)/100,0)</f>
        <v>0</v>
      </c>
      <c r="GQ55" s="72" t="str">
        <f t="shared" si="189"/>
        <v/>
      </c>
      <c r="GR55" s="74">
        <f>IFERROR(VLOOKUP(($EF55&amp;"・"&amp;GQ$8&amp;"・"&amp;GQ$7&amp;"・"&amp;$EG55),'(参考)本年作業予定'!$X$4:$AI$525,11,FALSE)/100,0)</f>
        <v>0</v>
      </c>
      <c r="GS55" s="72" t="str">
        <f t="shared" si="190"/>
        <v/>
      </c>
      <c r="GT55" s="74">
        <f>IFERROR(VLOOKUP(($EF55&amp;"・"&amp;GS$8&amp;"・"&amp;GS$7&amp;"・"&amp;$EG55),'(参考)本年作業予定'!$X$4:$AI$525,11,FALSE)/100,0)</f>
        <v>0</v>
      </c>
      <c r="GU55" s="72" t="str">
        <f t="shared" si="191"/>
        <v/>
      </c>
      <c r="GV55" s="74">
        <f>IFERROR(VLOOKUP(($EF55&amp;"・"&amp;GU$8&amp;"・"&amp;GU$7&amp;"・"&amp;$EG55),'(参考)本年作業予定'!$X$4:$AI$525,11,FALSE)/100,0)</f>
        <v>0</v>
      </c>
      <c r="GW55" s="72" t="str">
        <f t="shared" si="192"/>
        <v/>
      </c>
      <c r="GX55" s="74">
        <f>IFERROR(VLOOKUP(($EF55&amp;"・"&amp;GW$8&amp;"・"&amp;GW$7&amp;"・"&amp;$EG55),'(参考)本年作業予定'!$X$4:$AI$525,11,FALSE)/100,0)</f>
        <v>0</v>
      </c>
      <c r="GY55" s="72" t="str">
        <f t="shared" si="193"/>
        <v/>
      </c>
      <c r="GZ55" s="74">
        <f>IFERROR(VLOOKUP(($EF55&amp;"・"&amp;GY$8&amp;"・"&amp;GY$7&amp;"・"&amp;$EG55),'(参考)本年作業予定'!$X$4:$AI$525,11,FALSE)/100,0)</f>
        <v>0</v>
      </c>
      <c r="HA55" s="72" t="str">
        <f t="shared" si="194"/>
        <v/>
      </c>
      <c r="HB55" s="74">
        <f>IFERROR(VLOOKUP(($EF55&amp;"・"&amp;HA$8&amp;"・"&amp;HA$7&amp;"・"&amp;$EG55),'(参考)本年作業予定'!$X$4:$AI$525,11,FALSE)/100,0)</f>
        <v>0</v>
      </c>
      <c r="HC55" s="72" t="str">
        <f t="shared" si="195"/>
        <v/>
      </c>
      <c r="HD55" s="74">
        <f>IFERROR(VLOOKUP(($EF55&amp;"・"&amp;HC$8&amp;"・"&amp;HC$7&amp;"・"&amp;$EG55),'(参考)本年作業予定'!$X$4:$AI$525,11,FALSE)/100,0)</f>
        <v>0</v>
      </c>
      <c r="HE55" s="72" t="str">
        <f t="shared" si="196"/>
        <v/>
      </c>
      <c r="HF55" s="74">
        <f>IFERROR(VLOOKUP(($EF55&amp;"・"&amp;HE$8&amp;"・"&amp;HE$7&amp;"・"&amp;$EG55),'(参考)本年作業予定'!$X$4:$AI$525,11,FALSE)/100,0)</f>
        <v>0</v>
      </c>
      <c r="HG55" s="72" t="str">
        <f t="shared" si="197"/>
        <v/>
      </c>
      <c r="HH55" s="74">
        <f>IFERROR(VLOOKUP(($EF55&amp;"・"&amp;HG$8&amp;"・"&amp;HG$7&amp;"・"&amp;$EG55),'(参考)本年作業予定'!$X$4:$AI$525,11,FALSE)/100,0)</f>
        <v>0</v>
      </c>
      <c r="HI55" s="72" t="str">
        <f t="shared" si="198"/>
        <v/>
      </c>
      <c r="HJ55" s="74">
        <f>IFERROR(VLOOKUP(($EF55&amp;"・"&amp;HI$8&amp;"・"&amp;HI$7&amp;"・"&amp;$EG55),'(参考)本年作業予定'!$X$4:$AI$525,11,FALSE)/100,0)</f>
        <v>0</v>
      </c>
    </row>
    <row r="56" spans="1:218" ht="27.75" customHeight="1" x14ac:dyDescent="0.15">
      <c r="A56" s="544"/>
      <c r="B56" s="487"/>
      <c r="C56" s="325">
        <f>IF(②元データ!$C$26="","",②元データ!$C$26)</f>
        <v>10</v>
      </c>
      <c r="D56" s="342" t="str">
        <f t="shared" ref="D56:AI56" si="220">IF(D$5=$FG56,$FG$9,IF(D$5=$FH56,$FH$9,IF(D$5=$FI56,$FI$9,IF(D$5=$FJ56,$FJ$9,IF(D$5=$FK56,$FK$9,IF(D$5=$FL56,$FL$9,IF(D$5=$FN56,$FO56,IF(D$5=$FP56,$FQ56,IF(D$5=$FR56,$FS56,IF(D$5=$FT56,$FU56,IF(D$5=$FV56,$FW56,IF(D$5=$FX56,$FY56,IF(D$5=$FZ56,$GA56,IF(D$5=$GB56,$GC56,IF(D$5=$GD56,$GE56,IF(D$5=$GF56,$GG56,IF(D$5=$GH56,$GI56,IF(D$5=$GJ56,$GK56,""))))))))))))))))))</f>
        <v/>
      </c>
      <c r="E56" s="343" t="str">
        <f t="shared" si="220"/>
        <v/>
      </c>
      <c r="F56" s="343" t="str">
        <f t="shared" si="220"/>
        <v/>
      </c>
      <c r="G56" s="343" t="str">
        <f t="shared" si="220"/>
        <v/>
      </c>
      <c r="H56" s="343" t="str">
        <f t="shared" si="220"/>
        <v/>
      </c>
      <c r="I56" s="343" t="str">
        <f t="shared" si="220"/>
        <v/>
      </c>
      <c r="J56" s="343" t="str">
        <f t="shared" si="220"/>
        <v/>
      </c>
      <c r="K56" s="343" t="str">
        <f t="shared" si="220"/>
        <v/>
      </c>
      <c r="L56" s="343" t="str">
        <f t="shared" si="220"/>
        <v/>
      </c>
      <c r="M56" s="343" t="str">
        <f t="shared" si="220"/>
        <v/>
      </c>
      <c r="N56" s="343" t="str">
        <f t="shared" si="220"/>
        <v/>
      </c>
      <c r="O56" s="343" t="str">
        <f t="shared" si="220"/>
        <v/>
      </c>
      <c r="P56" s="343" t="str">
        <f t="shared" si="220"/>
        <v/>
      </c>
      <c r="Q56" s="343" t="str">
        <f t="shared" si="220"/>
        <v/>
      </c>
      <c r="R56" s="343" t="str">
        <f t="shared" si="220"/>
        <v/>
      </c>
      <c r="S56" s="343" t="str">
        <f t="shared" si="220"/>
        <v/>
      </c>
      <c r="T56" s="343" t="str">
        <f t="shared" si="220"/>
        <v/>
      </c>
      <c r="U56" s="343" t="str">
        <f t="shared" si="220"/>
        <v/>
      </c>
      <c r="V56" s="343" t="str">
        <f t="shared" si="220"/>
        <v/>
      </c>
      <c r="W56" s="343" t="str">
        <f t="shared" si="220"/>
        <v/>
      </c>
      <c r="X56" s="343" t="str">
        <f t="shared" si="220"/>
        <v/>
      </c>
      <c r="Y56" s="343" t="str">
        <f t="shared" si="220"/>
        <v/>
      </c>
      <c r="Z56" s="343" t="str">
        <f t="shared" si="220"/>
        <v/>
      </c>
      <c r="AA56" s="343" t="str">
        <f t="shared" si="220"/>
        <v/>
      </c>
      <c r="AB56" s="343" t="str">
        <f t="shared" si="220"/>
        <v/>
      </c>
      <c r="AC56" s="343" t="str">
        <f t="shared" si="220"/>
        <v/>
      </c>
      <c r="AD56" s="343" t="str">
        <f t="shared" si="220"/>
        <v/>
      </c>
      <c r="AE56" s="343" t="str">
        <f t="shared" si="220"/>
        <v/>
      </c>
      <c r="AF56" s="343" t="str">
        <f t="shared" si="220"/>
        <v/>
      </c>
      <c r="AG56" s="343" t="str">
        <f t="shared" si="220"/>
        <v/>
      </c>
      <c r="AH56" s="343" t="str">
        <f t="shared" si="220"/>
        <v/>
      </c>
      <c r="AI56" s="342" t="str">
        <f t="shared" si="220"/>
        <v>■</v>
      </c>
      <c r="AJ56" s="343">
        <f t="shared" ref="AJ56:BQ56" si="221">IF(AJ$5=$FG56,$FG$9,IF(AJ$5=$FH56,$FH$9,IF(AJ$5=$FI56,$FI$9,IF(AJ$5=$FJ56,$FJ$9,IF(AJ$5=$FK56,$FK$9,IF(AJ$5=$FL56,$FL$9,IF(AJ$5=$FN56,$FO56,IF(AJ$5=$FP56,$FQ56,IF(AJ$5=$FR56,$FS56,IF(AJ$5=$FT56,$FU56,IF(AJ$5=$FV56,$FW56,IF(AJ$5=$FX56,$FY56,IF(AJ$5=$FZ56,$GA56,IF(AJ$5=$GB56,$GC56,IF(AJ$5=$GD56,$GE56,IF(AJ$5=$GF56,$GG56,IF(AJ$5=$GH56,$GI56,IF(AJ$5=$GJ56,$GK56,""))))))))))))))))))</f>
        <v>8</v>
      </c>
      <c r="AK56" s="343" t="str">
        <f t="shared" si="221"/>
        <v/>
      </c>
      <c r="AL56" s="343" t="str">
        <f t="shared" si="221"/>
        <v/>
      </c>
      <c r="AM56" s="343">
        <f t="shared" si="221"/>
        <v>4</v>
      </c>
      <c r="AN56" s="343" t="str">
        <f t="shared" si="221"/>
        <v/>
      </c>
      <c r="AO56" s="343" t="str">
        <f t="shared" si="221"/>
        <v/>
      </c>
      <c r="AP56" s="343" t="str">
        <f t="shared" si="221"/>
        <v/>
      </c>
      <c r="AQ56" s="343" t="str">
        <f t="shared" si="221"/>
        <v/>
      </c>
      <c r="AR56" s="343" t="str">
        <f t="shared" si="221"/>
        <v/>
      </c>
      <c r="AS56" s="343" t="str">
        <f t="shared" si="221"/>
        <v/>
      </c>
      <c r="AT56" s="343" t="str">
        <f t="shared" si="221"/>
        <v/>
      </c>
      <c r="AU56" s="343" t="str">
        <f t="shared" si="221"/>
        <v/>
      </c>
      <c r="AV56" s="343">
        <f t="shared" si="221"/>
        <v>1</v>
      </c>
      <c r="AW56" s="343" t="str">
        <f t="shared" si="221"/>
        <v/>
      </c>
      <c r="AX56" s="343" t="str">
        <f t="shared" si="221"/>
        <v/>
      </c>
      <c r="AY56" s="343" t="str">
        <f t="shared" si="221"/>
        <v/>
      </c>
      <c r="AZ56" s="343" t="str">
        <f t="shared" si="221"/>
        <v/>
      </c>
      <c r="BA56" s="343" t="str">
        <f t="shared" si="221"/>
        <v/>
      </c>
      <c r="BB56" s="343" t="str">
        <f t="shared" si="221"/>
        <v/>
      </c>
      <c r="BC56" s="343" t="str">
        <f t="shared" si="221"/>
        <v/>
      </c>
      <c r="BD56" s="343" t="str">
        <f t="shared" si="221"/>
        <v/>
      </c>
      <c r="BE56" s="343" t="str">
        <f t="shared" si="221"/>
        <v/>
      </c>
      <c r="BF56" s="343" t="str">
        <f t="shared" si="221"/>
        <v/>
      </c>
      <c r="BG56" s="343" t="str">
        <f t="shared" si="221"/>
        <v/>
      </c>
      <c r="BH56" s="343" t="str">
        <f t="shared" si="221"/>
        <v/>
      </c>
      <c r="BI56" s="343" t="str">
        <f t="shared" si="221"/>
        <v/>
      </c>
      <c r="BJ56" s="343" t="str">
        <f t="shared" si="221"/>
        <v/>
      </c>
      <c r="BK56" s="343" t="str">
        <f t="shared" si="221"/>
        <v/>
      </c>
      <c r="BL56" s="343" t="str">
        <f t="shared" si="221"/>
        <v/>
      </c>
      <c r="BM56" s="344">
        <f t="shared" si="221"/>
        <v>1</v>
      </c>
      <c r="BN56" s="342">
        <f t="shared" si="221"/>
        <v>1</v>
      </c>
      <c r="BO56" s="343" t="str">
        <f t="shared" si="221"/>
        <v>◆</v>
      </c>
      <c r="BP56" s="343" t="str">
        <f t="shared" si="221"/>
        <v/>
      </c>
      <c r="BQ56" s="343" t="str">
        <f t="shared" si="221"/>
        <v/>
      </c>
      <c r="BR56" s="343" t="str">
        <f t="shared" ref="BR56:DW56" si="222">IF(BR$5=$FG56,$FG$9,IF(BR$5=$FH56,$FH$9,IF(BR$5=$FI56,$FI$9,IF(BR$5=$FJ56,$FJ$9,IF(BR$5=$FK56,$FK$9,IF(BR$5=$FL56,$FL$9,IF(BR$5=$FN56,$FO56,IF(BR$5=$FP56,$FQ56,IF(BR$5=$FR56,$FS56,IF(BR$5=$FT56,$FU56,IF(BR$5=$FV56,$FW56,IF(BR$5=$FX56,$FY56,IF(BR$5=$FZ56,$GA56,IF(BR$5=$GB56,$GC56,IF(BR$5=$GD56,$GE56,IF(BR$5=$GF56,$GG56,IF(BR$5=$GH56,$GI56,IF(BR$5=$GJ56,$GK56,""))))))))))))))))))</f>
        <v/>
      </c>
      <c r="BS56" s="343">
        <f t="shared" si="222"/>
        <v>4</v>
      </c>
      <c r="BT56" s="343" t="str">
        <f t="shared" si="222"/>
        <v/>
      </c>
      <c r="BU56" s="343" t="str">
        <f t="shared" si="222"/>
        <v/>
      </c>
      <c r="BV56" s="343" t="str">
        <f t="shared" si="222"/>
        <v/>
      </c>
      <c r="BW56" s="343" t="str">
        <f t="shared" si="222"/>
        <v/>
      </c>
      <c r="BX56" s="343" t="str">
        <f t="shared" si="222"/>
        <v/>
      </c>
      <c r="BY56" s="343" t="str">
        <f t="shared" si="222"/>
        <v/>
      </c>
      <c r="BZ56" s="343" t="str">
        <f t="shared" si="222"/>
        <v/>
      </c>
      <c r="CA56" s="343" t="str">
        <f t="shared" si="222"/>
        <v/>
      </c>
      <c r="CB56" s="343" t="str">
        <f t="shared" si="222"/>
        <v/>
      </c>
      <c r="CC56" s="343" t="str">
        <f t="shared" si="222"/>
        <v/>
      </c>
      <c r="CD56" s="343" t="str">
        <f t="shared" si="222"/>
        <v/>
      </c>
      <c r="CE56" s="343" t="str">
        <f t="shared" si="222"/>
        <v/>
      </c>
      <c r="CF56" s="343" t="str">
        <f t="shared" si="222"/>
        <v/>
      </c>
      <c r="CG56" s="343" t="str">
        <f t="shared" si="222"/>
        <v/>
      </c>
      <c r="CH56" s="343" t="str">
        <f t="shared" si="222"/>
        <v/>
      </c>
      <c r="CI56" s="343" t="str">
        <f t="shared" si="222"/>
        <v/>
      </c>
      <c r="CJ56" s="343" t="str">
        <f t="shared" si="222"/>
        <v/>
      </c>
      <c r="CK56" s="343" t="str">
        <f t="shared" si="222"/>
        <v/>
      </c>
      <c r="CL56" s="343" t="str">
        <f t="shared" si="222"/>
        <v/>
      </c>
      <c r="CM56" s="343" t="str">
        <f t="shared" si="222"/>
        <v/>
      </c>
      <c r="CN56" s="343" t="str">
        <f t="shared" si="222"/>
        <v/>
      </c>
      <c r="CO56" s="343" t="str">
        <f t="shared" si="222"/>
        <v/>
      </c>
      <c r="CP56" s="343" t="str">
        <f t="shared" si="222"/>
        <v/>
      </c>
      <c r="CQ56" s="345" t="str">
        <f t="shared" si="222"/>
        <v/>
      </c>
      <c r="CR56" s="346" t="str">
        <f t="shared" si="222"/>
        <v/>
      </c>
      <c r="CS56" s="347" t="str">
        <f t="shared" si="222"/>
        <v>★</v>
      </c>
      <c r="CT56" s="343" t="str">
        <f t="shared" si="222"/>
        <v/>
      </c>
      <c r="CU56" s="343" t="str">
        <f t="shared" si="222"/>
        <v/>
      </c>
      <c r="CV56" s="343" t="str">
        <f t="shared" si="222"/>
        <v/>
      </c>
      <c r="CW56" s="343">
        <f t="shared" si="222"/>
        <v>5</v>
      </c>
      <c r="CX56" s="343" t="str">
        <f t="shared" si="222"/>
        <v/>
      </c>
      <c r="CY56" s="343" t="str">
        <f t="shared" si="222"/>
        <v/>
      </c>
      <c r="CZ56" s="343" t="str">
        <f t="shared" si="222"/>
        <v/>
      </c>
      <c r="DA56" s="343" t="str">
        <f t="shared" si="222"/>
        <v/>
      </c>
      <c r="DB56" s="343" t="str">
        <f t="shared" si="222"/>
        <v/>
      </c>
      <c r="DC56" s="343" t="str">
        <f t="shared" si="222"/>
        <v/>
      </c>
      <c r="DD56" s="343" t="str">
        <f t="shared" si="222"/>
        <v/>
      </c>
      <c r="DE56" s="343" t="str">
        <f t="shared" si="222"/>
        <v/>
      </c>
      <c r="DF56" s="343" t="str">
        <f t="shared" si="222"/>
        <v/>
      </c>
      <c r="DG56" s="343" t="str">
        <f t="shared" si="222"/>
        <v/>
      </c>
      <c r="DH56" s="343" t="str">
        <f t="shared" si="222"/>
        <v/>
      </c>
      <c r="DI56" s="343" t="str">
        <f t="shared" si="222"/>
        <v/>
      </c>
      <c r="DJ56" s="343" t="str">
        <f t="shared" si="222"/>
        <v/>
      </c>
      <c r="DK56" s="343" t="str">
        <f t="shared" si="222"/>
        <v/>
      </c>
      <c r="DL56" s="343" t="str">
        <f t="shared" si="222"/>
        <v/>
      </c>
      <c r="DM56" s="343" t="str">
        <f t="shared" si="222"/>
        <v/>
      </c>
      <c r="DN56" s="343" t="str">
        <f t="shared" si="222"/>
        <v/>
      </c>
      <c r="DO56" s="343" t="str">
        <f t="shared" si="222"/>
        <v/>
      </c>
      <c r="DP56" s="343" t="str">
        <f t="shared" si="222"/>
        <v/>
      </c>
      <c r="DQ56" s="343" t="str">
        <f t="shared" si="222"/>
        <v/>
      </c>
      <c r="DR56" s="343" t="str">
        <f t="shared" si="222"/>
        <v/>
      </c>
      <c r="DS56" s="343" t="str">
        <f t="shared" si="222"/>
        <v/>
      </c>
      <c r="DT56" s="343" t="str">
        <f t="shared" si="222"/>
        <v/>
      </c>
      <c r="DU56" s="345" t="str">
        <f t="shared" si="222"/>
        <v/>
      </c>
      <c r="DV56" s="392" t="str">
        <f t="shared" si="222"/>
        <v/>
      </c>
      <c r="DW56" s="346" t="str">
        <f t="shared" si="222"/>
        <v/>
      </c>
      <c r="EE56" s="12">
        <v>12</v>
      </c>
      <c r="EF56" s="13" t="str">
        <f>IF(②元データ!$B$26="","",②元データ!$B$26)</f>
        <v>ニンジン・ニンジンC</v>
      </c>
      <c r="EG56" s="13" t="str">
        <f>②元データ!$G$7</f>
        <v>露地野菜Ａ</v>
      </c>
      <c r="EH56" s="32" t="str">
        <f>IFERROR(VLOOKUP(($EF56&amp;"・"&amp;EH$8&amp;"・"&amp;EH$7&amp;"・"&amp;$EG56),'(参考)本年作業予定'!$X$4:$AI$525,8,FALSE),"")</f>
        <v/>
      </c>
      <c r="EI56" s="32" t="str">
        <f>IFERROR(VLOOKUP(($EF56&amp;"・"&amp;EH$8&amp;"・"&amp;EH$7&amp;"・"&amp;$EG56),'(参考)本年作業予定'!$X$4:$AI$525,10,FALSE),"")</f>
        <v/>
      </c>
      <c r="EJ56" s="32">
        <f>IFERROR(VLOOKUP(($EF56&amp;"・"&amp;EJ$8&amp;"・"&amp;EJ$7&amp;"・"&amp;$EG56),'(参考)本年作業予定'!$X$4:$AI$525,8,FALSE),"")</f>
        <v>45537</v>
      </c>
      <c r="EK56" s="32">
        <f>IFERROR(VLOOKUP(($EF56&amp;"・"&amp;EJ$8&amp;"・"&amp;EJ$7&amp;"・"&amp;$EG56),'(参考)本年作業予定'!$X$4:$AI$525,10,FALSE),"")</f>
        <v>45538</v>
      </c>
      <c r="EL56" s="32">
        <f>IFERROR(VLOOKUP(($EF56&amp;"・"&amp;EL$8&amp;"・"&amp;EL$7&amp;"・"&amp;$EG56),'(参考)本年作業予定'!$X$4:$AI$525,8,FALSE),"")</f>
        <v>45540</v>
      </c>
      <c r="EM56" s="32">
        <f>IFERROR(VLOOKUP(($EF56&amp;"・"&amp;EL$8&amp;"・"&amp;EL$7&amp;"・"&amp;$EG56),'(参考)本年作業予定'!$X$4:$AI$525,10,FALSE),"")</f>
        <v>45540</v>
      </c>
      <c r="EN56" s="32">
        <f>IFERROR(VLOOKUP(($EF56&amp;"・"&amp;EN$8&amp;"・"&amp;EN$7&amp;"・"&amp;$EG56),'(参考)本年作業予定'!$X$4:$AI$525,8,FALSE),"")</f>
        <v>45571</v>
      </c>
      <c r="EO56" s="32">
        <f>IFERROR(VLOOKUP(($EF56&amp;"・"&amp;EN$8&amp;"・"&amp;EN$7&amp;"・"&amp;$EG56),'(参考)本年作業予定'!$X$4:$AI$525,10,FALSE),"")</f>
        <v>45571</v>
      </c>
      <c r="EP56" s="32">
        <f>IFERROR(VLOOKUP(($EF56&amp;"・"&amp;EP$8&amp;"・"&amp;EP$7&amp;"・"&amp;$EG56),'(参考)本年作業予定'!$X$4:$AI$525,8,FALSE),"")</f>
        <v>45601</v>
      </c>
      <c r="EQ56" s="32">
        <f>IFERROR(VLOOKUP(($EF56&amp;"・"&amp;EP$8&amp;"・"&amp;EP$7&amp;"・"&amp;$EG56),'(参考)本年作業予定'!$X$4:$AI$525,10,FALSE),"")</f>
        <v>45601</v>
      </c>
      <c r="ER56" s="32" t="str">
        <f>IFERROR(VLOOKUP(($EF56&amp;"・"&amp;ER$8&amp;"・"&amp;ER$7&amp;"・"&amp;$EG56),'(参考)本年作業予定'!$X$4:$AI$525,8,FALSE),"")</f>
        <v/>
      </c>
      <c r="ES56" s="32" t="str">
        <f>IFERROR(VLOOKUP(($EF56&amp;"・"&amp;ER$8&amp;"・"&amp;ER$7&amp;"・"&amp;$EG56),'(参考)本年作業予定'!$X$4:$AI$525,10,FALSE),"")</f>
        <v/>
      </c>
      <c r="ET56" s="32" t="str">
        <f>IFERROR(VLOOKUP(($EF56&amp;"・"&amp;ET$8&amp;"・"&amp;ET$7&amp;"・"&amp;$EG56),'(参考)本年作業予定'!$X$4:$AI$525,8,FALSE),"")</f>
        <v/>
      </c>
      <c r="EU56" s="32" t="str">
        <f>IFERROR(VLOOKUP(($EF56&amp;"・"&amp;ET$8&amp;"・"&amp;ET$7&amp;"・"&amp;$EG56),'(参考)本年作業予定'!$X$4:$AI$525,10,FALSE),"")</f>
        <v/>
      </c>
      <c r="EV56" s="32">
        <f>IFERROR(VLOOKUP(($EF56&amp;"・"&amp;EV$8&amp;"・"&amp;EV$7&amp;"・"&amp;$EG56),'(参考)本年作業予定'!$X$4:$AI$525,8,FALSE),"")</f>
        <v>45549</v>
      </c>
      <c r="EW56" s="32">
        <f>IFERROR(VLOOKUP(($EF56&amp;"・"&amp;EV$8&amp;"・"&amp;EV$7&amp;"・"&amp;$EG56),'(参考)本年作業予定'!$X$4:$AI$525,10,FALSE),"")</f>
        <v>45549</v>
      </c>
      <c r="EX56" s="32">
        <f>IFERROR(VLOOKUP(($EF56&amp;"・"&amp;EX$8&amp;"・"&amp;EX$7&amp;"・"&amp;$EG56),'(参考)本年作業予定'!$X$4:$AI$525,8,FALSE),"")</f>
        <v>45566</v>
      </c>
      <c r="EY56" s="32">
        <f>IFERROR(VLOOKUP(($EF56&amp;"・"&amp;EX$8&amp;"・"&amp;EX$7&amp;"・"&amp;$EG56),'(参考)本年作業予定'!$X$4:$AI$525,10,FALSE),"")</f>
        <v>45566</v>
      </c>
      <c r="EZ56" s="32" t="str">
        <f>IFERROR(VLOOKUP(($EF56&amp;"・"&amp;EZ$8&amp;"・"&amp;EZ$7&amp;"・"&amp;$EG56),'(参考)本年作業予定'!$X$4:$AI$525,8,FALSE),"")</f>
        <v/>
      </c>
      <c r="FA56" s="32" t="str">
        <f>IFERROR(VLOOKUP(($EF56&amp;"・"&amp;EZ$8&amp;"・"&amp;EZ$7&amp;"・"&amp;$EG56),'(参考)本年作業予定'!$X$4:$AI$525,10,FALSE),"")</f>
        <v/>
      </c>
      <c r="FB56" s="32">
        <f>IFERROR(VLOOKUP(($EF56&amp;"・"&amp;FB$8&amp;"・"&amp;FB$7&amp;"・"&amp;$EG56),'(参考)本年作業予定'!$X$4:$AI$525,8,FALSE),"")</f>
        <v>45306</v>
      </c>
      <c r="FC56" s="32">
        <f>IFERROR(VLOOKUP(($EF56&amp;"・"&amp;FB$8&amp;"・"&amp;FB$7&amp;"・"&amp;$EG56),'(参考)本年作業予定'!$X$4:$AI$525,10,FALSE),"")</f>
        <v>45311</v>
      </c>
      <c r="FD56" s="32">
        <f>IFERROR(VLOOKUP(($EF56&amp;"・"&amp;FD$8&amp;"・"&amp;FD$7&amp;"・"&amp;$EG56),'(参考)本年作業予定'!$X$4:$AI$525,8,FALSE),"")</f>
        <v>45537</v>
      </c>
      <c r="FE56" s="32">
        <f>IFERROR(VLOOKUP(($EF56&amp;"・"&amp;FD$8&amp;"・"&amp;FD$7&amp;"・"&amp;$EG56),'(参考)本年作業予定'!$X$4:$AI$525,10,FALSE),"")</f>
        <v>45538</v>
      </c>
      <c r="FG56" s="32" t="str">
        <f>IFERROR(VLOOKUP(($EF56&amp;"・"&amp;FG$8&amp;"・"&amp;FG$7&amp;"・"&amp;$EG56),'(参考)本年作業予定'!$X$4:$AI$198,4,FALSE),"")</f>
        <v/>
      </c>
      <c r="FH56" s="32" t="str">
        <f>IFERROR(VLOOKUP(($EF56&amp;"・"&amp;FH$8&amp;"・"&amp;FH$7&amp;"・"&amp;$EG56),'(参考)本年作業予定'!$X$4:$AI$198,4,FALSE),"")</f>
        <v/>
      </c>
      <c r="FI56" s="32">
        <f>IFERROR(VLOOKUP(($EF56&amp;"・"&amp;FI$8&amp;"・"&amp;FI$7&amp;"・"&amp;$EG56),'(参考)本年作業予定'!$X$4:$AI$198,4,FALSE),"")</f>
        <v>45536</v>
      </c>
      <c r="FJ56" s="32">
        <f>IFERROR(VLOOKUP(($EF56&amp;"・"&amp;FJ$8&amp;"・"&amp;FJ$7&amp;"・"&amp;$EG56),'(参考)本年作業予定'!$X$4:$AI$198,4,FALSE),"")</f>
        <v>45567</v>
      </c>
      <c r="FK56" s="32">
        <f>IFERROR(VLOOKUP(($EF56&amp;"・"&amp;FK$8&amp;"・"&amp;FK$7&amp;"・"&amp;$EG56),'(参考)本年作業予定'!$X$4:$AI$198,4,FALSE),"")</f>
        <v>45597</v>
      </c>
      <c r="FL56" s="32" t="str">
        <f>IFERROR(VLOOKUP(($EF56&amp;"・"&amp;FL$8&amp;"・"&amp;FL$7&amp;"・"&amp;$EG56),'(参考)本年作業予定'!$X$4:$AI$198,4,FALSE),"")</f>
        <v/>
      </c>
      <c r="FN56" s="33" t="str">
        <f t="shared" si="151"/>
        <v/>
      </c>
      <c r="FO56" s="96">
        <f>IFERROR(VLOOKUP(($EF56&amp;"・"&amp;FN$8&amp;"・"&amp;FN$7&amp;"・"&amp;$EG56),'(参考)本年作業予定'!$X$4:$AI$525,12,FALSE),"")</f>
        <v>0</v>
      </c>
      <c r="FP56" s="33">
        <f t="shared" si="152"/>
        <v>45537</v>
      </c>
      <c r="FQ56" s="96">
        <f>IFERROR(VLOOKUP(($EF56&amp;"・"&amp;FP$8&amp;"・"&amp;FP$7&amp;"・"&amp;$EG56),'(参考)本年作業予定'!$X$4:$AI$525,12,FALSE),"")</f>
        <v>8</v>
      </c>
      <c r="FR56" s="33">
        <f t="shared" si="153"/>
        <v>45540</v>
      </c>
      <c r="FS56" s="96">
        <f>IFERROR(VLOOKUP(($EF56&amp;"・"&amp;FR$8&amp;"・"&amp;FR$7&amp;"・"&amp;$EG56),'(参考)本年作業予定'!$X$4:$AI$525,12,FALSE),"")</f>
        <v>4</v>
      </c>
      <c r="FT56" s="33">
        <f t="shared" si="154"/>
        <v>45571</v>
      </c>
      <c r="FU56" s="96">
        <f>IFERROR(VLOOKUP(($EF56&amp;"・"&amp;FT$8&amp;"・"&amp;FT$7&amp;"・"&amp;$EG56),'(参考)本年作業予定'!$X$4:$AI$525,12,FALSE),"")</f>
        <v>4</v>
      </c>
      <c r="FV56" s="33">
        <f t="shared" si="155"/>
        <v>45601</v>
      </c>
      <c r="FW56" s="96">
        <f>IFERROR(VLOOKUP(($EF56&amp;"・"&amp;FV$8&amp;"・"&amp;FV$7&amp;"・"&amp;$EG56),'(参考)本年作業予定'!$X$4:$AI$525,12,FALSE),"")</f>
        <v>5</v>
      </c>
      <c r="FX56" s="33" t="str">
        <f t="shared" si="156"/>
        <v/>
      </c>
      <c r="FY56" s="96">
        <f>IFERROR(VLOOKUP(($EF56&amp;"・"&amp;FX$8&amp;"・"&amp;FX$7&amp;"・"&amp;$EG56),'(参考)本年作業予定'!$X$4:$AI$525,12,FALSE),"")</f>
        <v>0</v>
      </c>
      <c r="FZ56" s="33" t="str">
        <f t="shared" si="157"/>
        <v/>
      </c>
      <c r="GA56" s="96">
        <f>IFERROR(VLOOKUP(($EF56&amp;"・"&amp;FZ$8&amp;"・"&amp;FZ$7&amp;"・"&amp;$EG56),'(参考)本年作業予定'!$X$4:$AI$525,12,FALSE),"")</f>
        <v>0</v>
      </c>
      <c r="GB56" s="33">
        <f t="shared" si="158"/>
        <v>45549</v>
      </c>
      <c r="GC56" s="96">
        <f>IFERROR(VLOOKUP(($EF56&amp;"・"&amp;GB$8&amp;"・"&amp;GB$7&amp;"・"&amp;$EG56),'(参考)本年作業予定'!$X$4:$AI$525,12,FALSE),"")</f>
        <v>1</v>
      </c>
      <c r="GD56" s="33">
        <f t="shared" si="159"/>
        <v>45566</v>
      </c>
      <c r="GE56" s="96">
        <f>IFERROR(VLOOKUP(($EF56&amp;"・"&amp;GD$8&amp;"・"&amp;GD$7&amp;"・"&amp;$EG56),'(参考)本年作業予定'!$X$4:$AI$525,12,FALSE),"")</f>
        <v>1</v>
      </c>
      <c r="GF56" s="33" t="str">
        <f t="shared" si="160"/>
        <v/>
      </c>
      <c r="GG56" s="96">
        <f>IFERROR(VLOOKUP(($EF56&amp;"・"&amp;GF$8&amp;"・"&amp;GF$7&amp;"・"&amp;$EG56),'(参考)本年作業予定'!$X$4:$AI$525,12,FALSE),"")</f>
        <v>0</v>
      </c>
      <c r="GH56" s="33">
        <f t="shared" si="161"/>
        <v>45306</v>
      </c>
      <c r="GI56" s="96">
        <f>IFERROR(VLOOKUP(($EF56&amp;"・"&amp;GH$8&amp;"・"&amp;GH$7&amp;"・"&amp;$EG56),'(参考)本年作業予定'!$X$4:$AI$525,12,FALSE),"")</f>
        <v>120</v>
      </c>
      <c r="GJ56" s="33">
        <f t="shared" si="162"/>
        <v>45537</v>
      </c>
      <c r="GK56" s="96">
        <f>IFERROR(VLOOKUP(($EF56&amp;"・"&amp;GJ$8&amp;"・"&amp;GJ$7&amp;"・"&amp;$EG56),'(参考)本年作業予定'!$X$4:$AI$525,12,FALSE),"")</f>
        <v>5.5</v>
      </c>
      <c r="GM56" s="72" t="str">
        <f t="shared" si="187"/>
        <v/>
      </c>
      <c r="GN56" s="74">
        <f>IFERROR(VLOOKUP(($EF56&amp;"・"&amp;GM$8&amp;"・"&amp;GM$7&amp;"・"&amp;$EG56),'(参考)本年作業予定'!$X$4:$AI$525,11,FALSE)/100,0)</f>
        <v>10</v>
      </c>
      <c r="GO56" s="72">
        <f t="shared" si="188"/>
        <v>2</v>
      </c>
      <c r="GP56" s="74">
        <f>IFERROR(VLOOKUP(($EF56&amp;"・"&amp;GO$8&amp;"・"&amp;GO$7&amp;"・"&amp;$EG56),'(参考)本年作業予定'!$X$4:$AI$525,11,FALSE)/100,0)</f>
        <v>10</v>
      </c>
      <c r="GQ56" s="72">
        <f t="shared" si="189"/>
        <v>1</v>
      </c>
      <c r="GR56" s="74">
        <f>IFERROR(VLOOKUP(($EF56&amp;"・"&amp;GQ$8&amp;"・"&amp;GQ$7&amp;"・"&amp;$EG56),'(参考)本年作業予定'!$X$4:$AI$525,11,FALSE)/100,0)</f>
        <v>10</v>
      </c>
      <c r="GS56" s="72">
        <f t="shared" si="190"/>
        <v>1</v>
      </c>
      <c r="GT56" s="74">
        <f>IFERROR(VLOOKUP(($EF56&amp;"・"&amp;GS$8&amp;"・"&amp;GS$7&amp;"・"&amp;$EG56),'(参考)本年作業予定'!$X$4:$AI$525,11,FALSE)/100,0)</f>
        <v>10</v>
      </c>
      <c r="GU56" s="72">
        <f t="shared" si="191"/>
        <v>1</v>
      </c>
      <c r="GV56" s="74">
        <f>IFERROR(VLOOKUP(($EF56&amp;"・"&amp;GU$8&amp;"・"&amp;GU$7&amp;"・"&amp;$EG56),'(参考)本年作業予定'!$X$4:$AI$525,11,FALSE)/100,0)</f>
        <v>10</v>
      </c>
      <c r="GW56" s="72" t="str">
        <f t="shared" si="192"/>
        <v/>
      </c>
      <c r="GX56" s="74">
        <f>IFERROR(VLOOKUP(($EF56&amp;"・"&amp;GW$8&amp;"・"&amp;GW$7&amp;"・"&amp;$EG56),'(参考)本年作業予定'!$X$4:$AI$525,11,FALSE)/100,0)</f>
        <v>10</v>
      </c>
      <c r="GY56" s="72" t="str">
        <f t="shared" si="193"/>
        <v/>
      </c>
      <c r="GZ56" s="74">
        <f>IFERROR(VLOOKUP(($EF56&amp;"・"&amp;GY$8&amp;"・"&amp;GY$7&amp;"・"&amp;$EG56),'(参考)本年作業予定'!$X$4:$AI$525,11,FALSE)/100,0)</f>
        <v>10</v>
      </c>
      <c r="HA56" s="72">
        <f t="shared" si="194"/>
        <v>1</v>
      </c>
      <c r="HB56" s="74">
        <f>IFERROR(VLOOKUP(($EF56&amp;"・"&amp;HA$8&amp;"・"&amp;HA$7&amp;"・"&amp;$EG56),'(参考)本年作業予定'!$X$4:$AI$525,11,FALSE)/100,0)</f>
        <v>10</v>
      </c>
      <c r="HC56" s="72">
        <f t="shared" si="195"/>
        <v>1</v>
      </c>
      <c r="HD56" s="74">
        <f>IFERROR(VLOOKUP(($EF56&amp;"・"&amp;HC$8&amp;"・"&amp;HC$7&amp;"・"&amp;$EG56),'(参考)本年作業予定'!$X$4:$AI$525,11,FALSE)/100,0)</f>
        <v>10</v>
      </c>
      <c r="HE56" s="72" t="str">
        <f t="shared" si="196"/>
        <v/>
      </c>
      <c r="HF56" s="74">
        <f>IFERROR(VLOOKUP(($EF56&amp;"・"&amp;HE$8&amp;"・"&amp;HE$7&amp;"・"&amp;$EG56),'(参考)本年作業予定'!$X$4:$AI$525,11,FALSE)/100,0)</f>
        <v>10</v>
      </c>
      <c r="HG56" s="72">
        <f t="shared" si="197"/>
        <v>6</v>
      </c>
      <c r="HH56" s="74">
        <f>IFERROR(VLOOKUP(($EF56&amp;"・"&amp;HG$8&amp;"・"&amp;HG$7&amp;"・"&amp;$EG56),'(参考)本年作業予定'!$X$4:$AI$525,11,FALSE)/100,0)</f>
        <v>10</v>
      </c>
      <c r="HI56" s="72">
        <f t="shared" si="198"/>
        <v>2</v>
      </c>
      <c r="HJ56" s="74">
        <f>IFERROR(VLOOKUP(($EF56&amp;"・"&amp;HI$8&amp;"・"&amp;HI$7&amp;"・"&amp;$EG56),'(参考)本年作業予定'!$X$4:$AI$525,11,FALSE)/100,0)</f>
        <v>10</v>
      </c>
    </row>
    <row r="57" spans="1:218" ht="15" customHeight="1" thickBot="1" x14ac:dyDescent="0.2">
      <c r="A57" s="544"/>
      <c r="B57" s="488"/>
      <c r="C57" s="326" t="str">
        <f>IF(B57="","",GN57+GP57+GR57+GT57+GV57+GX57+GZ57+HB57+HD57)</f>
        <v/>
      </c>
      <c r="D57" s="348"/>
      <c r="E57" s="349"/>
      <c r="F57" s="349"/>
      <c r="G57" s="349"/>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9"/>
      <c r="AF57" s="349"/>
      <c r="AG57" s="350"/>
      <c r="AH57" s="350"/>
      <c r="AI57" s="348"/>
      <c r="AJ57" s="349"/>
      <c r="AK57" s="349"/>
      <c r="AL57" s="349"/>
      <c r="AM57" s="349"/>
      <c r="AN57" s="349"/>
      <c r="AO57" s="349"/>
      <c r="AP57" s="349"/>
      <c r="AQ57" s="349"/>
      <c r="AR57" s="349"/>
      <c r="AS57" s="349"/>
      <c r="AT57" s="349"/>
      <c r="AU57" s="349"/>
      <c r="AV57" s="349"/>
      <c r="AW57" s="349"/>
      <c r="AX57" s="349"/>
      <c r="AY57" s="349"/>
      <c r="AZ57" s="349"/>
      <c r="BA57" s="349"/>
      <c r="BB57" s="349"/>
      <c r="BC57" s="349"/>
      <c r="BD57" s="349"/>
      <c r="BE57" s="349"/>
      <c r="BF57" s="349"/>
      <c r="BG57" s="349"/>
      <c r="BH57" s="349"/>
      <c r="BI57" s="349"/>
      <c r="BJ57" s="349"/>
      <c r="BK57" s="349"/>
      <c r="BL57" s="349"/>
      <c r="BM57" s="350"/>
      <c r="BN57" s="348"/>
      <c r="BO57" s="349"/>
      <c r="BP57" s="349"/>
      <c r="BQ57" s="349"/>
      <c r="BR57" s="349"/>
      <c r="BS57" s="349"/>
      <c r="BT57" s="349"/>
      <c r="BU57" s="349"/>
      <c r="BV57" s="349"/>
      <c r="BW57" s="349"/>
      <c r="BX57" s="349"/>
      <c r="BY57" s="349"/>
      <c r="BZ57" s="349"/>
      <c r="CA57" s="349"/>
      <c r="CB57" s="349"/>
      <c r="CC57" s="349"/>
      <c r="CD57" s="349"/>
      <c r="CE57" s="349"/>
      <c r="CF57" s="349"/>
      <c r="CG57" s="349"/>
      <c r="CH57" s="349"/>
      <c r="CI57" s="349"/>
      <c r="CJ57" s="349"/>
      <c r="CK57" s="349"/>
      <c r="CL57" s="349"/>
      <c r="CM57" s="349"/>
      <c r="CN57" s="349"/>
      <c r="CO57" s="349"/>
      <c r="CP57" s="349"/>
      <c r="CQ57" s="350"/>
      <c r="CR57" s="351"/>
      <c r="CS57" s="352"/>
      <c r="CT57" s="349"/>
      <c r="CU57" s="349"/>
      <c r="CV57" s="349"/>
      <c r="CW57" s="349"/>
      <c r="CX57" s="349"/>
      <c r="CY57" s="349"/>
      <c r="CZ57" s="349"/>
      <c r="DA57" s="349"/>
      <c r="DB57" s="349"/>
      <c r="DC57" s="349"/>
      <c r="DD57" s="349"/>
      <c r="DE57" s="349"/>
      <c r="DF57" s="349"/>
      <c r="DG57" s="349"/>
      <c r="DH57" s="349"/>
      <c r="DI57" s="349"/>
      <c r="DJ57" s="349"/>
      <c r="DK57" s="349"/>
      <c r="DL57" s="349"/>
      <c r="DM57" s="349"/>
      <c r="DN57" s="349"/>
      <c r="DO57" s="349"/>
      <c r="DP57" s="349"/>
      <c r="DQ57" s="349"/>
      <c r="DR57" s="349"/>
      <c r="DS57" s="349"/>
      <c r="DT57" s="349"/>
      <c r="DU57" s="350"/>
      <c r="DV57" s="393"/>
      <c r="DW57" s="351"/>
      <c r="EE57" s="12"/>
      <c r="EF57" s="13"/>
      <c r="EG57" s="13"/>
      <c r="EH57" s="32" t="str">
        <f>IFERROR(VLOOKUP(($EF57&amp;"・"&amp;EH$8&amp;"・"&amp;EH$7&amp;"・"&amp;$EG57),'(参考)本年作業予定'!$X$4:$AI$525,8,FALSE),"")</f>
        <v/>
      </c>
      <c r="EI57" s="32" t="str">
        <f>IFERROR(VLOOKUP(($EF57&amp;"・"&amp;EH$8&amp;"・"&amp;EH$7&amp;"・"&amp;$EG57),'(参考)本年作業予定'!$X$4:$AI$525,10,FALSE),"")</f>
        <v/>
      </c>
      <c r="EJ57" s="32" t="str">
        <f>IFERROR(VLOOKUP(($EF57&amp;"・"&amp;EJ$8&amp;"・"&amp;EJ$7&amp;"・"&amp;$EG57),'(参考)本年作業予定'!$X$4:$AI$525,8,FALSE),"")</f>
        <v/>
      </c>
      <c r="EK57" s="32" t="str">
        <f>IFERROR(VLOOKUP(($EF57&amp;"・"&amp;EJ$8&amp;"・"&amp;EJ$7&amp;"・"&amp;$EG57),'(参考)本年作業予定'!$X$4:$AI$525,10,FALSE),"")</f>
        <v/>
      </c>
      <c r="EL57" s="32" t="str">
        <f>IFERROR(VLOOKUP(($EF57&amp;"・"&amp;EL$8&amp;"・"&amp;EL$7&amp;"・"&amp;$EG57),'(参考)本年作業予定'!$X$4:$AI$525,8,FALSE),"")</f>
        <v/>
      </c>
      <c r="EM57" s="32" t="str">
        <f>IFERROR(VLOOKUP(($EF57&amp;"・"&amp;EL$8&amp;"・"&amp;EL$7&amp;"・"&amp;$EG57),'(参考)本年作業予定'!$X$4:$AI$525,10,FALSE),"")</f>
        <v/>
      </c>
      <c r="EN57" s="32" t="str">
        <f>IFERROR(VLOOKUP(($EF57&amp;"・"&amp;EN$8&amp;"・"&amp;EN$7&amp;"・"&amp;$EG57),'(参考)本年作業予定'!$X$4:$AI$525,8,FALSE),"")</f>
        <v/>
      </c>
      <c r="EO57" s="32" t="str">
        <f>IFERROR(VLOOKUP(($EF57&amp;"・"&amp;EN$8&amp;"・"&amp;EN$7&amp;"・"&amp;$EG57),'(参考)本年作業予定'!$X$4:$AI$525,10,FALSE),"")</f>
        <v/>
      </c>
      <c r="EP57" s="32" t="str">
        <f>IFERROR(VLOOKUP(($EF57&amp;"・"&amp;EP$8&amp;"・"&amp;EP$7&amp;"・"&amp;$EG57),'(参考)本年作業予定'!$X$4:$AI$525,8,FALSE),"")</f>
        <v/>
      </c>
      <c r="EQ57" s="32" t="str">
        <f>IFERROR(VLOOKUP(($EF57&amp;"・"&amp;EP$8&amp;"・"&amp;EP$7&amp;"・"&amp;$EG57),'(参考)本年作業予定'!$X$4:$AI$525,10,FALSE),"")</f>
        <v/>
      </c>
      <c r="ER57" s="32" t="str">
        <f>IFERROR(VLOOKUP(($EF57&amp;"・"&amp;ER$8&amp;"・"&amp;ER$7&amp;"・"&amp;$EG57),'(参考)本年作業予定'!$X$4:$AI$525,8,FALSE),"")</f>
        <v/>
      </c>
      <c r="ES57" s="32" t="str">
        <f>IFERROR(VLOOKUP(($EF57&amp;"・"&amp;ER$8&amp;"・"&amp;ER$7&amp;"・"&amp;$EG57),'(参考)本年作業予定'!$X$4:$AI$525,10,FALSE),"")</f>
        <v/>
      </c>
      <c r="ET57" s="32" t="str">
        <f>IFERROR(VLOOKUP(($EF57&amp;"・"&amp;ET$8&amp;"・"&amp;ET$7&amp;"・"&amp;$EG57),'(参考)本年作業予定'!$X$4:$AI$525,8,FALSE),"")</f>
        <v/>
      </c>
      <c r="EU57" s="32" t="str">
        <f>IFERROR(VLOOKUP(($EF57&amp;"・"&amp;ET$8&amp;"・"&amp;ET$7&amp;"・"&amp;$EG57),'(参考)本年作業予定'!$X$4:$AI$525,10,FALSE),"")</f>
        <v/>
      </c>
      <c r="EV57" s="32" t="str">
        <f>IFERROR(VLOOKUP(($EF57&amp;"・"&amp;EV$8&amp;"・"&amp;EV$7&amp;"・"&amp;$EG57),'(参考)本年作業予定'!$X$4:$AI$525,8,FALSE),"")</f>
        <v/>
      </c>
      <c r="EW57" s="32" t="str">
        <f>IFERROR(VLOOKUP(($EF57&amp;"・"&amp;EV$8&amp;"・"&amp;EV$7&amp;"・"&amp;$EG57),'(参考)本年作業予定'!$X$4:$AI$525,10,FALSE),"")</f>
        <v/>
      </c>
      <c r="EX57" s="32" t="str">
        <f>IFERROR(VLOOKUP(($EF57&amp;"・"&amp;EX$8&amp;"・"&amp;EX$7&amp;"・"&amp;$EG57),'(参考)本年作業予定'!$X$4:$AI$525,8,FALSE),"")</f>
        <v/>
      </c>
      <c r="EY57" s="32" t="str">
        <f>IFERROR(VLOOKUP(($EF57&amp;"・"&amp;EX$8&amp;"・"&amp;EX$7&amp;"・"&amp;$EG57),'(参考)本年作業予定'!$X$4:$AI$525,10,FALSE),"")</f>
        <v/>
      </c>
      <c r="EZ57" s="32" t="str">
        <f>IFERROR(VLOOKUP(($EF57&amp;"・"&amp;EZ$8&amp;"・"&amp;EZ$7&amp;"・"&amp;$EG57),'(参考)本年作業予定'!$X$4:$AI$525,8,FALSE),"")</f>
        <v/>
      </c>
      <c r="FA57" s="32" t="str">
        <f>IFERROR(VLOOKUP(($EF57&amp;"・"&amp;EZ$8&amp;"・"&amp;EZ$7&amp;"・"&amp;$EG57),'(参考)本年作業予定'!$X$4:$AI$525,10,FALSE),"")</f>
        <v/>
      </c>
      <c r="FB57" s="32" t="str">
        <f>IFERROR(VLOOKUP(($EF57&amp;"・"&amp;FB$8&amp;"・"&amp;FB$7&amp;"・"&amp;$EG57),'(参考)本年作業予定'!$X$4:$AI$525,8,FALSE),"")</f>
        <v/>
      </c>
      <c r="FC57" s="32" t="str">
        <f>IFERROR(VLOOKUP(($EF57&amp;"・"&amp;FB$8&amp;"・"&amp;FB$7&amp;"・"&amp;$EG57),'(参考)本年作業予定'!$X$4:$AI$525,10,FALSE),"")</f>
        <v/>
      </c>
      <c r="FD57" s="32" t="str">
        <f>IFERROR(VLOOKUP(($EF57&amp;"・"&amp;FD$8&amp;"・"&amp;FD$7&amp;"・"&amp;$EG57),'(参考)本年作業予定'!$X$4:$AI$525,8,FALSE),"")</f>
        <v/>
      </c>
      <c r="FE57" s="32" t="str">
        <f>IFERROR(VLOOKUP(($EF57&amp;"・"&amp;FD$8&amp;"・"&amp;FD$7&amp;"・"&amp;$EG57),'(参考)本年作業予定'!$X$4:$AI$525,10,FALSE),"")</f>
        <v/>
      </c>
      <c r="FG57" s="32" t="str">
        <f>IFERROR(VLOOKUP(($EF57&amp;"・"&amp;FG$8&amp;"・"&amp;FG$7&amp;"・"&amp;$EG57),'(参考)本年作業予定'!$X$4:$AI$198,4,FALSE),"")</f>
        <v/>
      </c>
      <c r="FH57" s="32" t="str">
        <f>IFERROR(VLOOKUP(($EF57&amp;"・"&amp;FH$8&amp;"・"&amp;FH$7&amp;"・"&amp;$EG57),'(参考)本年作業予定'!$X$4:$AI$198,4,FALSE),"")</f>
        <v/>
      </c>
      <c r="FI57" s="32" t="str">
        <f>IFERROR(VLOOKUP(($EF57&amp;"・"&amp;FI$8&amp;"・"&amp;FI$7&amp;"・"&amp;$EG57),'(参考)本年作業予定'!$X$4:$AI$198,4,FALSE),"")</f>
        <v/>
      </c>
      <c r="FJ57" s="32" t="str">
        <f>IFERROR(VLOOKUP(($EF57&amp;"・"&amp;FJ$8&amp;"・"&amp;FJ$7&amp;"・"&amp;$EG57),'(参考)本年作業予定'!$X$4:$AI$198,4,FALSE),"")</f>
        <v/>
      </c>
      <c r="FK57" s="32" t="str">
        <f>IFERROR(VLOOKUP(($EF57&amp;"・"&amp;FK$8&amp;"・"&amp;FK$7&amp;"・"&amp;$EG57),'(参考)本年作業予定'!$X$4:$AI$198,4,FALSE),"")</f>
        <v/>
      </c>
      <c r="FL57" s="32" t="str">
        <f>IFERROR(VLOOKUP(($EF57&amp;"・"&amp;FL$8&amp;"・"&amp;FL$7&amp;"・"&amp;$EG57),'(参考)本年作業予定'!$X$4:$AI$198,4,FALSE),"")</f>
        <v/>
      </c>
      <c r="FN57" s="33" t="str">
        <f t="shared" si="151"/>
        <v/>
      </c>
      <c r="FO57" s="96" t="str">
        <f>IFERROR(VLOOKUP(($EF57&amp;"・"&amp;FN$8&amp;"・"&amp;FN$7&amp;"・"&amp;$EG57),'(参考)本年作業予定'!$X$4:$AI$525,12,FALSE),"")</f>
        <v/>
      </c>
      <c r="FP57" s="33" t="str">
        <f t="shared" si="152"/>
        <v/>
      </c>
      <c r="FQ57" s="96" t="str">
        <f>IFERROR(VLOOKUP(($EF57&amp;"・"&amp;FP$8&amp;"・"&amp;FP$7&amp;"・"&amp;$EG57),'(参考)本年作業予定'!$X$4:$AI$525,12,FALSE),"")</f>
        <v/>
      </c>
      <c r="FR57" s="33" t="str">
        <f t="shared" si="153"/>
        <v/>
      </c>
      <c r="FS57" s="96" t="str">
        <f>IFERROR(VLOOKUP(($EF57&amp;"・"&amp;FR$8&amp;"・"&amp;FR$7&amp;"・"&amp;$EG57),'(参考)本年作業予定'!$X$4:$AI$525,12,FALSE),"")</f>
        <v/>
      </c>
      <c r="FT57" s="33" t="str">
        <f t="shared" si="154"/>
        <v/>
      </c>
      <c r="FU57" s="96" t="str">
        <f>IFERROR(VLOOKUP(($EF57&amp;"・"&amp;FT$8&amp;"・"&amp;FT$7&amp;"・"&amp;$EG57),'(参考)本年作業予定'!$X$4:$AI$525,12,FALSE),"")</f>
        <v/>
      </c>
      <c r="FV57" s="33" t="str">
        <f t="shared" si="155"/>
        <v/>
      </c>
      <c r="FW57" s="96" t="str">
        <f>IFERROR(VLOOKUP(($EF57&amp;"・"&amp;FV$8&amp;"・"&amp;FV$7&amp;"・"&amp;$EG57),'(参考)本年作業予定'!$X$4:$AI$525,12,FALSE),"")</f>
        <v/>
      </c>
      <c r="FX57" s="33" t="str">
        <f t="shared" si="156"/>
        <v/>
      </c>
      <c r="FY57" s="96" t="str">
        <f>IFERROR(VLOOKUP(($EF57&amp;"・"&amp;FX$8&amp;"・"&amp;FX$7&amp;"・"&amp;$EG57),'(参考)本年作業予定'!$X$4:$AI$525,12,FALSE),"")</f>
        <v/>
      </c>
      <c r="FZ57" s="33" t="str">
        <f t="shared" si="157"/>
        <v/>
      </c>
      <c r="GA57" s="96" t="str">
        <f>IFERROR(VLOOKUP(($EF57&amp;"・"&amp;FZ$8&amp;"・"&amp;FZ$7&amp;"・"&amp;$EG57),'(参考)本年作業予定'!$X$4:$AI$525,12,FALSE),"")</f>
        <v/>
      </c>
      <c r="GB57" s="33" t="str">
        <f t="shared" si="158"/>
        <v/>
      </c>
      <c r="GC57" s="96" t="str">
        <f>IFERROR(VLOOKUP(($EF57&amp;"・"&amp;GB$8&amp;"・"&amp;GB$7&amp;"・"&amp;$EG57),'(参考)本年作業予定'!$X$4:$AI$525,12,FALSE),"")</f>
        <v/>
      </c>
      <c r="GD57" s="33" t="str">
        <f t="shared" si="159"/>
        <v/>
      </c>
      <c r="GE57" s="96" t="str">
        <f>IFERROR(VLOOKUP(($EF57&amp;"・"&amp;GD$8&amp;"・"&amp;GD$7&amp;"・"&amp;$EG57),'(参考)本年作業予定'!$X$4:$AI$525,12,FALSE),"")</f>
        <v/>
      </c>
      <c r="GF57" s="33" t="str">
        <f t="shared" si="160"/>
        <v/>
      </c>
      <c r="GG57" s="96" t="str">
        <f>IFERROR(VLOOKUP(($EF57&amp;"・"&amp;GF$8&amp;"・"&amp;GF$7&amp;"・"&amp;$EG57),'(参考)本年作業予定'!$X$4:$AI$525,12,FALSE),"")</f>
        <v/>
      </c>
      <c r="GH57" s="33" t="str">
        <f t="shared" si="161"/>
        <v/>
      </c>
      <c r="GI57" s="96" t="str">
        <f>IFERROR(VLOOKUP(($EF57&amp;"・"&amp;GH$8&amp;"・"&amp;GH$7&amp;"・"&amp;$EG57),'(参考)本年作業予定'!$X$4:$AI$525,12,FALSE),"")</f>
        <v/>
      </c>
      <c r="GJ57" s="33" t="str">
        <f t="shared" si="162"/>
        <v/>
      </c>
      <c r="GK57" s="96" t="str">
        <f>IFERROR(VLOOKUP(($EF57&amp;"・"&amp;GJ$8&amp;"・"&amp;GJ$7&amp;"・"&amp;$EG57),'(参考)本年作業予定'!$X$4:$AI$525,12,FALSE),"")</f>
        <v/>
      </c>
      <c r="GM57" s="72" t="str">
        <f t="shared" si="187"/>
        <v/>
      </c>
      <c r="GN57" s="74">
        <f>IFERROR(VLOOKUP(($EF57&amp;"・"&amp;GM$8&amp;"・"&amp;GM$7&amp;"・"&amp;$EG57),'(参考)本年作業予定'!$X$4:$AI$525,11,FALSE)/100,0)</f>
        <v>0</v>
      </c>
      <c r="GO57" s="72" t="str">
        <f t="shared" si="188"/>
        <v/>
      </c>
      <c r="GP57" s="74">
        <f>IFERROR(VLOOKUP(($EF57&amp;"・"&amp;GO$8&amp;"・"&amp;GO$7&amp;"・"&amp;$EG57),'(参考)本年作業予定'!$X$4:$AI$525,11,FALSE)/100,0)</f>
        <v>0</v>
      </c>
      <c r="GQ57" s="72" t="str">
        <f t="shared" si="189"/>
        <v/>
      </c>
      <c r="GR57" s="74">
        <f>IFERROR(VLOOKUP(($EF57&amp;"・"&amp;GQ$8&amp;"・"&amp;GQ$7&amp;"・"&amp;$EG57),'(参考)本年作業予定'!$X$4:$AI$525,11,FALSE)/100,0)</f>
        <v>0</v>
      </c>
      <c r="GS57" s="72" t="str">
        <f t="shared" si="190"/>
        <v/>
      </c>
      <c r="GT57" s="74">
        <f>IFERROR(VLOOKUP(($EF57&amp;"・"&amp;GS$8&amp;"・"&amp;GS$7&amp;"・"&amp;$EG57),'(参考)本年作業予定'!$X$4:$AI$525,11,FALSE)/100,0)</f>
        <v>0</v>
      </c>
      <c r="GU57" s="72" t="str">
        <f t="shared" si="191"/>
        <v/>
      </c>
      <c r="GV57" s="74">
        <f>IFERROR(VLOOKUP(($EF57&amp;"・"&amp;GU$8&amp;"・"&amp;GU$7&amp;"・"&amp;$EG57),'(参考)本年作業予定'!$X$4:$AI$525,11,FALSE)/100,0)</f>
        <v>0</v>
      </c>
      <c r="GW57" s="72" t="str">
        <f t="shared" si="192"/>
        <v/>
      </c>
      <c r="GX57" s="74">
        <f>IFERROR(VLOOKUP(($EF57&amp;"・"&amp;GW$8&amp;"・"&amp;GW$7&amp;"・"&amp;$EG57),'(参考)本年作業予定'!$X$4:$AI$525,11,FALSE)/100,0)</f>
        <v>0</v>
      </c>
      <c r="GY57" s="72" t="str">
        <f t="shared" si="193"/>
        <v/>
      </c>
      <c r="GZ57" s="74">
        <f>IFERROR(VLOOKUP(($EF57&amp;"・"&amp;GY$8&amp;"・"&amp;GY$7&amp;"・"&amp;$EG57),'(参考)本年作業予定'!$X$4:$AI$525,11,FALSE)/100,0)</f>
        <v>0</v>
      </c>
      <c r="HA57" s="72" t="str">
        <f t="shared" si="194"/>
        <v/>
      </c>
      <c r="HB57" s="74">
        <f>IFERROR(VLOOKUP(($EF57&amp;"・"&amp;HA$8&amp;"・"&amp;HA$7&amp;"・"&amp;$EG57),'(参考)本年作業予定'!$X$4:$AI$525,11,FALSE)/100,0)</f>
        <v>0</v>
      </c>
      <c r="HC57" s="72" t="str">
        <f t="shared" si="195"/>
        <v/>
      </c>
      <c r="HD57" s="74">
        <f>IFERROR(VLOOKUP(($EF57&amp;"・"&amp;HC$8&amp;"・"&amp;HC$7&amp;"・"&amp;$EG57),'(参考)本年作業予定'!$X$4:$AI$525,11,FALSE)/100,0)</f>
        <v>0</v>
      </c>
      <c r="HE57" s="72" t="str">
        <f t="shared" si="196"/>
        <v/>
      </c>
      <c r="HF57" s="74">
        <f>IFERROR(VLOOKUP(($EF57&amp;"・"&amp;HE$8&amp;"・"&amp;HE$7&amp;"・"&amp;$EG57),'(参考)本年作業予定'!$X$4:$AI$525,11,FALSE)/100,0)</f>
        <v>0</v>
      </c>
      <c r="HG57" s="72" t="str">
        <f t="shared" si="197"/>
        <v/>
      </c>
      <c r="HH57" s="74">
        <f>IFERROR(VLOOKUP(($EF57&amp;"・"&amp;HG$8&amp;"・"&amp;HG$7&amp;"・"&amp;$EG57),'(参考)本年作業予定'!$X$4:$AI$525,11,FALSE)/100,0)</f>
        <v>0</v>
      </c>
      <c r="HI57" s="72" t="str">
        <f t="shared" si="198"/>
        <v/>
      </c>
      <c r="HJ57" s="74">
        <f>IFERROR(VLOOKUP(($EF57&amp;"・"&amp;HI$8&amp;"・"&amp;HI$7&amp;"・"&amp;$EG57),'(参考)本年作業予定'!$X$4:$AI$525,11,FALSE)/100,0)</f>
        <v>0</v>
      </c>
    </row>
    <row r="58" spans="1:218" ht="21.75" customHeight="1" x14ac:dyDescent="0.15">
      <c r="A58" s="544"/>
      <c r="B58" s="486" t="str">
        <f>IF(②元データ!$B$27="","",②元データ!$B$27)</f>
        <v>産直ニンジン・寿八寸Ａ</v>
      </c>
      <c r="C58" s="324" t="str">
        <f>IF(EF58="","",IF((GN58+GP58+GR58+GT58+GV58+GX58+GZ58+HB58+HD58+HF58+HH58+HJ58)=0,"",(GN58+GP58+GR58+GT58+GV58+GX58+GZ58+HB58+HD58+HF58+HH58+HJ58)))</f>
        <v/>
      </c>
      <c r="D58" s="331" t="str">
        <f t="shared" ref="D58:AI58" si="223">IF(D$5=$FG58,$FG$9,IF(D$5=$FH58,$FH$9,IF(D$5=$FI58,$FI$9,IF(D$5=$FJ58,$FJ$9,IF(D$5=$FK58,$FK$9,IF(D$5=$FL58,$FL$9,IF(D$5=$FN58,$FO58,IF(D$5=$FP58,$FQ58,IF(D$5=$FR58,$FS58,IF(D$5=$FT58,$FU58,IF(D$5=$FV58,$FW58,IF(D$5=$FX58,$FY58,IF(D$5=$FZ58,$GA58,IF(D$5=$GB58,$GC58,IF(D$5=$GD58,$GE58,IF(D$5=$GF58,$GG58,IF(D$5=$GH58,$GI58,IF(D$5=$GJ58,$GK58,""))))))))))))))))))</f>
        <v/>
      </c>
      <c r="E58" s="332" t="str">
        <f t="shared" si="223"/>
        <v/>
      </c>
      <c r="F58" s="332" t="str">
        <f t="shared" si="223"/>
        <v/>
      </c>
      <c r="G58" s="332" t="str">
        <f t="shared" si="223"/>
        <v/>
      </c>
      <c r="H58" s="332" t="str">
        <f t="shared" si="223"/>
        <v/>
      </c>
      <c r="I58" s="332" t="str">
        <f t="shared" si="223"/>
        <v/>
      </c>
      <c r="J58" s="332" t="str">
        <f t="shared" si="223"/>
        <v/>
      </c>
      <c r="K58" s="332" t="str">
        <f t="shared" si="223"/>
        <v/>
      </c>
      <c r="L58" s="332" t="str">
        <f t="shared" si="223"/>
        <v/>
      </c>
      <c r="M58" s="332" t="str">
        <f t="shared" si="223"/>
        <v/>
      </c>
      <c r="N58" s="332" t="str">
        <f t="shared" si="223"/>
        <v/>
      </c>
      <c r="O58" s="332" t="str">
        <f t="shared" si="223"/>
        <v/>
      </c>
      <c r="P58" s="332" t="str">
        <f t="shared" si="223"/>
        <v/>
      </c>
      <c r="Q58" s="332" t="str">
        <f t="shared" si="223"/>
        <v/>
      </c>
      <c r="R58" s="332" t="str">
        <f t="shared" si="223"/>
        <v/>
      </c>
      <c r="S58" s="332" t="str">
        <f t="shared" si="223"/>
        <v/>
      </c>
      <c r="T58" s="332" t="str">
        <f t="shared" si="223"/>
        <v/>
      </c>
      <c r="U58" s="332" t="str">
        <f t="shared" si="223"/>
        <v/>
      </c>
      <c r="V58" s="332" t="str">
        <f t="shared" si="223"/>
        <v/>
      </c>
      <c r="W58" s="332" t="str">
        <f t="shared" si="223"/>
        <v/>
      </c>
      <c r="X58" s="332" t="str">
        <f t="shared" si="223"/>
        <v/>
      </c>
      <c r="Y58" s="332" t="str">
        <f t="shared" si="223"/>
        <v/>
      </c>
      <c r="Z58" s="332" t="str">
        <f t="shared" si="223"/>
        <v/>
      </c>
      <c r="AA58" s="332" t="str">
        <f t="shared" si="223"/>
        <v/>
      </c>
      <c r="AB58" s="332" t="str">
        <f t="shared" si="223"/>
        <v/>
      </c>
      <c r="AC58" s="332" t="str">
        <f t="shared" si="223"/>
        <v/>
      </c>
      <c r="AD58" s="332" t="str">
        <f t="shared" si="223"/>
        <v/>
      </c>
      <c r="AE58" s="332" t="str">
        <f t="shared" si="223"/>
        <v/>
      </c>
      <c r="AF58" s="332" t="str">
        <f t="shared" si="223"/>
        <v/>
      </c>
      <c r="AG58" s="332" t="str">
        <f t="shared" si="223"/>
        <v/>
      </c>
      <c r="AH58" s="332" t="str">
        <f t="shared" si="223"/>
        <v/>
      </c>
      <c r="AI58" s="331" t="str">
        <f t="shared" si="223"/>
        <v/>
      </c>
      <c r="AJ58" s="332" t="str">
        <f t="shared" ref="AJ58:BQ58" si="224">IF(AJ$5=$FG58,$FG$9,IF(AJ$5=$FH58,$FH$9,IF(AJ$5=$FI58,$FI$9,IF(AJ$5=$FJ58,$FJ$9,IF(AJ$5=$FK58,$FK$9,IF(AJ$5=$FL58,$FL$9,IF(AJ$5=$FN58,$FO58,IF(AJ$5=$FP58,$FQ58,IF(AJ$5=$FR58,$FS58,IF(AJ$5=$FT58,$FU58,IF(AJ$5=$FV58,$FW58,IF(AJ$5=$FX58,$FY58,IF(AJ$5=$FZ58,$GA58,IF(AJ$5=$GB58,$GC58,IF(AJ$5=$GD58,$GE58,IF(AJ$5=$GF58,$GG58,IF(AJ$5=$GH58,$GI58,IF(AJ$5=$GJ58,$GK58,""))))))))))))))))))</f>
        <v/>
      </c>
      <c r="AK58" s="332" t="str">
        <f t="shared" si="224"/>
        <v/>
      </c>
      <c r="AL58" s="332" t="str">
        <f t="shared" si="224"/>
        <v/>
      </c>
      <c r="AM58" s="332" t="str">
        <f t="shared" si="224"/>
        <v/>
      </c>
      <c r="AN58" s="332" t="str">
        <f t="shared" si="224"/>
        <v/>
      </c>
      <c r="AO58" s="332" t="str">
        <f t="shared" si="224"/>
        <v/>
      </c>
      <c r="AP58" s="332" t="str">
        <f t="shared" si="224"/>
        <v/>
      </c>
      <c r="AQ58" s="332" t="str">
        <f t="shared" si="224"/>
        <v/>
      </c>
      <c r="AR58" s="332" t="str">
        <f t="shared" si="224"/>
        <v/>
      </c>
      <c r="AS58" s="332" t="str">
        <f t="shared" si="224"/>
        <v/>
      </c>
      <c r="AT58" s="332" t="str">
        <f t="shared" si="224"/>
        <v/>
      </c>
      <c r="AU58" s="332" t="str">
        <f t="shared" si="224"/>
        <v/>
      </c>
      <c r="AV58" s="332" t="str">
        <f t="shared" si="224"/>
        <v/>
      </c>
      <c r="AW58" s="332" t="str">
        <f t="shared" si="224"/>
        <v/>
      </c>
      <c r="AX58" s="332" t="str">
        <f t="shared" si="224"/>
        <v/>
      </c>
      <c r="AY58" s="332" t="str">
        <f t="shared" si="224"/>
        <v/>
      </c>
      <c r="AZ58" s="332" t="str">
        <f t="shared" si="224"/>
        <v/>
      </c>
      <c r="BA58" s="332" t="str">
        <f t="shared" si="224"/>
        <v/>
      </c>
      <c r="BB58" s="332" t="str">
        <f t="shared" si="224"/>
        <v/>
      </c>
      <c r="BC58" s="332" t="str">
        <f t="shared" si="224"/>
        <v/>
      </c>
      <c r="BD58" s="332" t="str">
        <f t="shared" si="224"/>
        <v/>
      </c>
      <c r="BE58" s="332" t="str">
        <f t="shared" si="224"/>
        <v/>
      </c>
      <c r="BF58" s="332" t="str">
        <f t="shared" si="224"/>
        <v/>
      </c>
      <c r="BG58" s="332" t="str">
        <f t="shared" si="224"/>
        <v/>
      </c>
      <c r="BH58" s="332" t="str">
        <f t="shared" si="224"/>
        <v/>
      </c>
      <c r="BI58" s="332" t="str">
        <f t="shared" si="224"/>
        <v/>
      </c>
      <c r="BJ58" s="332" t="str">
        <f t="shared" si="224"/>
        <v/>
      </c>
      <c r="BK58" s="332" t="str">
        <f t="shared" si="224"/>
        <v/>
      </c>
      <c r="BL58" s="332" t="str">
        <f t="shared" si="224"/>
        <v/>
      </c>
      <c r="BM58" s="333" t="str">
        <f t="shared" si="224"/>
        <v/>
      </c>
      <c r="BN58" s="331" t="str">
        <f t="shared" si="224"/>
        <v/>
      </c>
      <c r="BO58" s="332" t="str">
        <f t="shared" si="224"/>
        <v/>
      </c>
      <c r="BP58" s="332" t="str">
        <f t="shared" si="224"/>
        <v/>
      </c>
      <c r="BQ58" s="332" t="str">
        <f t="shared" si="224"/>
        <v/>
      </c>
      <c r="BR58" s="332" t="str">
        <f t="shared" ref="BR58:DW58" si="225">IF(BR$5=$FG58,$FG$9,IF(BR$5=$FH58,$FH$9,IF(BR$5=$FI58,$FI$9,IF(BR$5=$FJ58,$FJ$9,IF(BR$5=$FK58,$FK$9,IF(BR$5=$FL58,$FL$9,IF(BR$5=$FN58,$FO58,IF(BR$5=$FP58,$FQ58,IF(BR$5=$FR58,$FS58,IF(BR$5=$FT58,$FU58,IF(BR$5=$FV58,$FW58,IF(BR$5=$FX58,$FY58,IF(BR$5=$FZ58,$GA58,IF(BR$5=$GB58,$GC58,IF(BR$5=$GD58,$GE58,IF(BR$5=$GF58,$GG58,IF(BR$5=$GH58,$GI58,IF(BR$5=$GJ58,$GK58,""))))))))))))))))))</f>
        <v/>
      </c>
      <c r="BS58" s="332" t="str">
        <f t="shared" si="225"/>
        <v/>
      </c>
      <c r="BT58" s="332" t="str">
        <f t="shared" si="225"/>
        <v/>
      </c>
      <c r="BU58" s="332" t="str">
        <f t="shared" si="225"/>
        <v/>
      </c>
      <c r="BV58" s="332" t="str">
        <f t="shared" si="225"/>
        <v/>
      </c>
      <c r="BW58" s="332" t="str">
        <f t="shared" si="225"/>
        <v/>
      </c>
      <c r="BX58" s="332" t="str">
        <f t="shared" si="225"/>
        <v/>
      </c>
      <c r="BY58" s="332" t="str">
        <f t="shared" si="225"/>
        <v/>
      </c>
      <c r="BZ58" s="332" t="str">
        <f t="shared" si="225"/>
        <v/>
      </c>
      <c r="CA58" s="332" t="str">
        <f t="shared" si="225"/>
        <v/>
      </c>
      <c r="CB58" s="332" t="str">
        <f t="shared" si="225"/>
        <v/>
      </c>
      <c r="CC58" s="332" t="str">
        <f t="shared" si="225"/>
        <v/>
      </c>
      <c r="CD58" s="332" t="str">
        <f t="shared" si="225"/>
        <v/>
      </c>
      <c r="CE58" s="332" t="str">
        <f t="shared" si="225"/>
        <v/>
      </c>
      <c r="CF58" s="332" t="str">
        <f t="shared" si="225"/>
        <v/>
      </c>
      <c r="CG58" s="332" t="str">
        <f t="shared" si="225"/>
        <v/>
      </c>
      <c r="CH58" s="332" t="str">
        <f t="shared" si="225"/>
        <v/>
      </c>
      <c r="CI58" s="332" t="str">
        <f t="shared" si="225"/>
        <v/>
      </c>
      <c r="CJ58" s="332" t="str">
        <f t="shared" si="225"/>
        <v/>
      </c>
      <c r="CK58" s="332" t="str">
        <f t="shared" si="225"/>
        <v/>
      </c>
      <c r="CL58" s="332" t="str">
        <f t="shared" si="225"/>
        <v/>
      </c>
      <c r="CM58" s="332" t="str">
        <f t="shared" si="225"/>
        <v/>
      </c>
      <c r="CN58" s="332" t="str">
        <f t="shared" si="225"/>
        <v/>
      </c>
      <c r="CO58" s="332" t="str">
        <f t="shared" si="225"/>
        <v/>
      </c>
      <c r="CP58" s="332" t="str">
        <f t="shared" si="225"/>
        <v/>
      </c>
      <c r="CQ58" s="334" t="str">
        <f t="shared" si="225"/>
        <v/>
      </c>
      <c r="CR58" s="335" t="str">
        <f t="shared" si="225"/>
        <v/>
      </c>
      <c r="CS58" s="336" t="str">
        <f t="shared" si="225"/>
        <v/>
      </c>
      <c r="CT58" s="332" t="str">
        <f t="shared" si="225"/>
        <v/>
      </c>
      <c r="CU58" s="332" t="str">
        <f t="shared" si="225"/>
        <v/>
      </c>
      <c r="CV58" s="332" t="str">
        <f t="shared" si="225"/>
        <v/>
      </c>
      <c r="CW58" s="332" t="str">
        <f t="shared" si="225"/>
        <v/>
      </c>
      <c r="CX58" s="332" t="str">
        <f t="shared" si="225"/>
        <v/>
      </c>
      <c r="CY58" s="332" t="str">
        <f t="shared" si="225"/>
        <v/>
      </c>
      <c r="CZ58" s="332" t="str">
        <f t="shared" si="225"/>
        <v/>
      </c>
      <c r="DA58" s="332" t="str">
        <f t="shared" si="225"/>
        <v/>
      </c>
      <c r="DB58" s="332" t="str">
        <f t="shared" si="225"/>
        <v/>
      </c>
      <c r="DC58" s="332" t="str">
        <f t="shared" si="225"/>
        <v/>
      </c>
      <c r="DD58" s="332" t="str">
        <f t="shared" si="225"/>
        <v/>
      </c>
      <c r="DE58" s="332" t="str">
        <f t="shared" si="225"/>
        <v/>
      </c>
      <c r="DF58" s="332" t="str">
        <f t="shared" si="225"/>
        <v/>
      </c>
      <c r="DG58" s="332" t="str">
        <f t="shared" si="225"/>
        <v/>
      </c>
      <c r="DH58" s="332" t="str">
        <f t="shared" si="225"/>
        <v/>
      </c>
      <c r="DI58" s="332" t="str">
        <f t="shared" si="225"/>
        <v/>
      </c>
      <c r="DJ58" s="332" t="str">
        <f t="shared" si="225"/>
        <v/>
      </c>
      <c r="DK58" s="332" t="str">
        <f t="shared" si="225"/>
        <v/>
      </c>
      <c r="DL58" s="332" t="str">
        <f t="shared" si="225"/>
        <v/>
      </c>
      <c r="DM58" s="332" t="str">
        <f t="shared" si="225"/>
        <v/>
      </c>
      <c r="DN58" s="332" t="str">
        <f t="shared" si="225"/>
        <v/>
      </c>
      <c r="DO58" s="332" t="str">
        <f t="shared" si="225"/>
        <v/>
      </c>
      <c r="DP58" s="332" t="str">
        <f t="shared" si="225"/>
        <v/>
      </c>
      <c r="DQ58" s="332" t="str">
        <f t="shared" si="225"/>
        <v/>
      </c>
      <c r="DR58" s="332" t="str">
        <f t="shared" si="225"/>
        <v/>
      </c>
      <c r="DS58" s="332" t="str">
        <f t="shared" si="225"/>
        <v/>
      </c>
      <c r="DT58" s="332" t="str">
        <f t="shared" si="225"/>
        <v/>
      </c>
      <c r="DU58" s="334" t="str">
        <f t="shared" si="225"/>
        <v/>
      </c>
      <c r="DV58" s="390" t="str">
        <f t="shared" si="225"/>
        <v/>
      </c>
      <c r="DW58" s="335" t="str">
        <f t="shared" si="225"/>
        <v/>
      </c>
      <c r="EE58" s="12"/>
      <c r="EF58" s="13" t="str">
        <f>IF(EF60="","",EF60&amp;2)</f>
        <v>産直ニンジン・寿八寸Ａ2</v>
      </c>
      <c r="EG58" s="13" t="str">
        <f>②元データ!$G$7</f>
        <v>露地野菜Ａ</v>
      </c>
      <c r="EH58" s="32" t="str">
        <f>IFERROR(VLOOKUP(($EF58&amp;"・"&amp;EH$8&amp;"・"&amp;EH$7&amp;"・"&amp;$EG58),'(参考)本年作業予定'!$X$4:$AI$525,8,FALSE),"")</f>
        <v/>
      </c>
      <c r="EI58" s="32" t="str">
        <f>IFERROR(VLOOKUP(($EF58&amp;"・"&amp;EH$8&amp;"・"&amp;EH$7&amp;"・"&amp;$EG58),'(参考)本年作業予定'!$X$4:$AI$525,10,FALSE),"")</f>
        <v/>
      </c>
      <c r="EJ58" s="32" t="str">
        <f>IFERROR(VLOOKUP(($EF58&amp;"・"&amp;EJ$8&amp;"・"&amp;EJ$7&amp;"・"&amp;$EG58),'(参考)本年作業予定'!$X$4:$AI$525,8,FALSE),"")</f>
        <v/>
      </c>
      <c r="EK58" s="32" t="str">
        <f>IFERROR(VLOOKUP(($EF58&amp;"・"&amp;EJ$8&amp;"・"&amp;EJ$7&amp;"・"&amp;$EG58),'(参考)本年作業予定'!$X$4:$AI$525,10,FALSE),"")</f>
        <v/>
      </c>
      <c r="EL58" s="32" t="str">
        <f>IFERROR(VLOOKUP(($EF58&amp;"・"&amp;EL$8&amp;"・"&amp;EL$7&amp;"・"&amp;$EG58),'(参考)本年作業予定'!$X$4:$AI$525,8,FALSE),"")</f>
        <v/>
      </c>
      <c r="EM58" s="32" t="str">
        <f>IFERROR(VLOOKUP(($EF58&amp;"・"&amp;EL$8&amp;"・"&amp;EL$7&amp;"・"&amp;$EG58),'(参考)本年作業予定'!$X$4:$AI$525,10,FALSE),"")</f>
        <v/>
      </c>
      <c r="EN58" s="32" t="str">
        <f>IFERROR(VLOOKUP(($EF58&amp;"・"&amp;EN$8&amp;"・"&amp;EN$7&amp;"・"&amp;$EG58),'(参考)本年作業予定'!$X$4:$AI$525,8,FALSE),"")</f>
        <v/>
      </c>
      <c r="EO58" s="32" t="str">
        <f>IFERROR(VLOOKUP(($EF58&amp;"・"&amp;EN$8&amp;"・"&amp;EN$7&amp;"・"&amp;$EG58),'(参考)本年作業予定'!$X$4:$AI$525,10,FALSE),"")</f>
        <v/>
      </c>
      <c r="EP58" s="32" t="str">
        <f>IFERROR(VLOOKUP(($EF58&amp;"・"&amp;EP$8&amp;"・"&amp;EP$7&amp;"・"&amp;$EG58),'(参考)本年作業予定'!$X$4:$AI$525,8,FALSE),"")</f>
        <v/>
      </c>
      <c r="EQ58" s="32" t="str">
        <f>IFERROR(VLOOKUP(($EF58&amp;"・"&amp;EP$8&amp;"・"&amp;EP$7&amp;"・"&amp;$EG58),'(参考)本年作業予定'!$X$4:$AI$525,10,FALSE),"")</f>
        <v/>
      </c>
      <c r="ER58" s="32" t="str">
        <f>IFERROR(VLOOKUP(($EF58&amp;"・"&amp;ER$8&amp;"・"&amp;ER$7&amp;"・"&amp;$EG58),'(参考)本年作業予定'!$X$4:$AI$525,8,FALSE),"")</f>
        <v/>
      </c>
      <c r="ES58" s="32" t="str">
        <f>IFERROR(VLOOKUP(($EF58&amp;"・"&amp;ER$8&amp;"・"&amp;ER$7&amp;"・"&amp;$EG58),'(参考)本年作業予定'!$X$4:$AI$525,10,FALSE),"")</f>
        <v/>
      </c>
      <c r="ET58" s="32" t="str">
        <f>IFERROR(VLOOKUP(($EF58&amp;"・"&amp;ET$8&amp;"・"&amp;ET$7&amp;"・"&amp;$EG58),'(参考)本年作業予定'!$X$4:$AI$525,8,FALSE),"")</f>
        <v/>
      </c>
      <c r="EU58" s="32" t="str">
        <f>IFERROR(VLOOKUP(($EF58&amp;"・"&amp;ET$8&amp;"・"&amp;ET$7&amp;"・"&amp;$EG58),'(参考)本年作業予定'!$X$4:$AI$525,10,FALSE),"")</f>
        <v/>
      </c>
      <c r="EV58" s="32" t="str">
        <f>IFERROR(VLOOKUP(($EF58&amp;"・"&amp;EV$8&amp;"・"&amp;EV$7&amp;"・"&amp;$EG58),'(参考)本年作業予定'!$X$4:$AI$525,8,FALSE),"")</f>
        <v/>
      </c>
      <c r="EW58" s="32" t="str">
        <f>IFERROR(VLOOKUP(($EF58&amp;"・"&amp;EV$8&amp;"・"&amp;EV$7&amp;"・"&amp;$EG58),'(参考)本年作業予定'!$X$4:$AI$525,10,FALSE),"")</f>
        <v/>
      </c>
      <c r="EX58" s="32" t="str">
        <f>IFERROR(VLOOKUP(($EF58&amp;"・"&amp;EX$8&amp;"・"&amp;EX$7&amp;"・"&amp;$EG58),'(参考)本年作業予定'!$X$4:$AI$525,8,FALSE),"")</f>
        <v/>
      </c>
      <c r="EY58" s="32" t="str">
        <f>IFERROR(VLOOKUP(($EF58&amp;"・"&amp;EX$8&amp;"・"&amp;EX$7&amp;"・"&amp;$EG58),'(参考)本年作業予定'!$X$4:$AI$525,10,FALSE),"")</f>
        <v/>
      </c>
      <c r="EZ58" s="32" t="str">
        <f>IFERROR(VLOOKUP(($EF58&amp;"・"&amp;EZ$8&amp;"・"&amp;EZ$7&amp;"・"&amp;$EG58),'(参考)本年作業予定'!$X$4:$AI$525,8,FALSE),"")</f>
        <v/>
      </c>
      <c r="FA58" s="32" t="str">
        <f>IFERROR(VLOOKUP(($EF58&amp;"・"&amp;EZ$8&amp;"・"&amp;EZ$7&amp;"・"&amp;$EG58),'(参考)本年作業予定'!$X$4:$AI$525,10,FALSE),"")</f>
        <v/>
      </c>
      <c r="FB58" s="32" t="str">
        <f>IFERROR(VLOOKUP(($EF58&amp;"・"&amp;FB$8&amp;"・"&amp;FB$7&amp;"・"&amp;$EG58),'(参考)本年作業予定'!$X$4:$AI$525,8,FALSE),"")</f>
        <v/>
      </c>
      <c r="FC58" s="32" t="str">
        <f>IFERROR(VLOOKUP(($EF58&amp;"・"&amp;FB$8&amp;"・"&amp;FB$7&amp;"・"&amp;$EG58),'(参考)本年作業予定'!$X$4:$AI$525,10,FALSE),"")</f>
        <v/>
      </c>
      <c r="FD58" s="32" t="str">
        <f>IFERROR(VLOOKUP(($EF58&amp;"・"&amp;FD$8&amp;"・"&amp;FD$7&amp;"・"&amp;$EG58),'(参考)本年作業予定'!$X$4:$AI$525,8,FALSE),"")</f>
        <v/>
      </c>
      <c r="FE58" s="32" t="str">
        <f>IFERROR(VLOOKUP(($EF58&amp;"・"&amp;FD$8&amp;"・"&amp;FD$7&amp;"・"&amp;$EG58),'(参考)本年作業予定'!$X$4:$AI$525,10,FALSE),"")</f>
        <v/>
      </c>
      <c r="FG58" s="32" t="str">
        <f>IFERROR(VLOOKUP(($EF58&amp;"・"&amp;FG$8&amp;"・"&amp;FG$7&amp;"・"&amp;$EG58),'(参考)本年作業予定'!$X$4:$AI$198,4,FALSE),"")</f>
        <v/>
      </c>
      <c r="FH58" s="32" t="str">
        <f>IFERROR(VLOOKUP(($EF58&amp;"・"&amp;FH$8&amp;"・"&amp;FH$7&amp;"・"&amp;$EG58),'(参考)本年作業予定'!$X$4:$AI$198,4,FALSE),"")</f>
        <v/>
      </c>
      <c r="FI58" s="32" t="str">
        <f>IFERROR(VLOOKUP(($EF58&amp;"・"&amp;FI$8&amp;"・"&amp;FI$7&amp;"・"&amp;$EG58),'(参考)本年作業予定'!$X$4:$AI$198,4,FALSE),"")</f>
        <v/>
      </c>
      <c r="FJ58" s="32" t="str">
        <f>IFERROR(VLOOKUP(($EF58&amp;"・"&amp;FJ$8&amp;"・"&amp;FJ$7&amp;"・"&amp;$EG58),'(参考)本年作業予定'!$X$4:$AI$198,4,FALSE),"")</f>
        <v/>
      </c>
      <c r="FK58" s="32" t="str">
        <f>IFERROR(VLOOKUP(($EF58&amp;"・"&amp;FK$8&amp;"・"&amp;FK$7&amp;"・"&amp;$EG58),'(参考)本年作業予定'!$X$4:$AI$198,4,FALSE),"")</f>
        <v/>
      </c>
      <c r="FL58" s="32" t="str">
        <f>IFERROR(VLOOKUP(($EF58&amp;"・"&amp;FL$8&amp;"・"&amp;FL$7&amp;"・"&amp;$EG58),'(参考)本年作業予定'!$X$4:$AI$198,4,FALSE),"")</f>
        <v/>
      </c>
      <c r="FN58" s="33" t="str">
        <f t="shared" si="151"/>
        <v/>
      </c>
      <c r="FO58" s="96" t="str">
        <f>IFERROR(VLOOKUP(($EF58&amp;"・"&amp;FN$8&amp;"・"&amp;FN$7&amp;"・"&amp;$EG58),'(参考)本年作業予定'!$X$4:$AI$525,12,FALSE),"")</f>
        <v/>
      </c>
      <c r="FP58" s="33" t="str">
        <f t="shared" si="152"/>
        <v/>
      </c>
      <c r="FQ58" s="96" t="str">
        <f>IFERROR(VLOOKUP(($EF58&amp;"・"&amp;FP$8&amp;"・"&amp;FP$7&amp;"・"&amp;$EG58),'(参考)本年作業予定'!$X$4:$AI$525,12,FALSE),"")</f>
        <v/>
      </c>
      <c r="FR58" s="33" t="str">
        <f t="shared" si="153"/>
        <v/>
      </c>
      <c r="FS58" s="96" t="str">
        <f>IFERROR(VLOOKUP(($EF58&amp;"・"&amp;FR$8&amp;"・"&amp;FR$7&amp;"・"&amp;$EG58),'(参考)本年作業予定'!$X$4:$AI$525,12,FALSE),"")</f>
        <v/>
      </c>
      <c r="FT58" s="33" t="str">
        <f t="shared" si="154"/>
        <v/>
      </c>
      <c r="FU58" s="96" t="str">
        <f>IFERROR(VLOOKUP(($EF58&amp;"・"&amp;FT$8&amp;"・"&amp;FT$7&amp;"・"&amp;$EG58),'(参考)本年作業予定'!$X$4:$AI$525,12,FALSE),"")</f>
        <v/>
      </c>
      <c r="FV58" s="33" t="str">
        <f t="shared" si="155"/>
        <v/>
      </c>
      <c r="FW58" s="96" t="str">
        <f>IFERROR(VLOOKUP(($EF58&amp;"・"&amp;FV$8&amp;"・"&amp;FV$7&amp;"・"&amp;$EG58),'(参考)本年作業予定'!$X$4:$AI$525,12,FALSE),"")</f>
        <v/>
      </c>
      <c r="FX58" s="33" t="str">
        <f t="shared" si="156"/>
        <v/>
      </c>
      <c r="FY58" s="96" t="str">
        <f>IFERROR(VLOOKUP(($EF58&amp;"・"&amp;FX$8&amp;"・"&amp;FX$7&amp;"・"&amp;$EG58),'(参考)本年作業予定'!$X$4:$AI$525,12,FALSE),"")</f>
        <v/>
      </c>
      <c r="FZ58" s="33" t="str">
        <f t="shared" si="157"/>
        <v/>
      </c>
      <c r="GA58" s="96" t="str">
        <f>IFERROR(VLOOKUP(($EF58&amp;"・"&amp;FZ$8&amp;"・"&amp;FZ$7&amp;"・"&amp;$EG58),'(参考)本年作業予定'!$X$4:$AI$525,12,FALSE),"")</f>
        <v/>
      </c>
      <c r="GB58" s="33" t="str">
        <f t="shared" si="158"/>
        <v/>
      </c>
      <c r="GC58" s="96" t="str">
        <f>IFERROR(VLOOKUP(($EF58&amp;"・"&amp;GB$8&amp;"・"&amp;GB$7&amp;"・"&amp;$EG58),'(参考)本年作業予定'!$X$4:$AI$525,12,FALSE),"")</f>
        <v/>
      </c>
      <c r="GD58" s="33" t="str">
        <f t="shared" si="159"/>
        <v/>
      </c>
      <c r="GE58" s="96" t="str">
        <f>IFERROR(VLOOKUP(($EF58&amp;"・"&amp;GD$8&amp;"・"&amp;GD$7&amp;"・"&amp;$EG58),'(参考)本年作業予定'!$X$4:$AI$525,12,FALSE),"")</f>
        <v/>
      </c>
      <c r="GF58" s="33" t="str">
        <f t="shared" si="160"/>
        <v/>
      </c>
      <c r="GG58" s="96" t="str">
        <f>IFERROR(VLOOKUP(($EF58&amp;"・"&amp;GF$8&amp;"・"&amp;GF$7&amp;"・"&amp;$EG58),'(参考)本年作業予定'!$X$4:$AI$525,12,FALSE),"")</f>
        <v/>
      </c>
      <c r="GH58" s="33" t="str">
        <f t="shared" si="161"/>
        <v/>
      </c>
      <c r="GI58" s="96" t="str">
        <f>IFERROR(VLOOKUP(($EF58&amp;"・"&amp;GH$8&amp;"・"&amp;GH$7&amp;"・"&amp;$EG58),'(参考)本年作業予定'!$X$4:$AI$525,12,FALSE),"")</f>
        <v/>
      </c>
      <c r="GJ58" s="33" t="str">
        <f t="shared" si="162"/>
        <v/>
      </c>
      <c r="GK58" s="96" t="str">
        <f>IFERROR(VLOOKUP(($EF58&amp;"・"&amp;GJ$8&amp;"・"&amp;GJ$7&amp;"・"&amp;$EG58),'(参考)本年作業予定'!$X$4:$AI$525,12,FALSE),"")</f>
        <v/>
      </c>
      <c r="GM58" s="72" t="str">
        <f t="shared" si="187"/>
        <v/>
      </c>
      <c r="GN58" s="74">
        <f>IFERROR(VLOOKUP(($EF58&amp;"・"&amp;GM$8&amp;"・"&amp;GM$7&amp;"・"&amp;$EG58),'(参考)本年作業予定'!$X$4:$AI$525,11,FALSE)/100,0)</f>
        <v>0</v>
      </c>
      <c r="GO58" s="72" t="str">
        <f t="shared" si="188"/>
        <v/>
      </c>
      <c r="GP58" s="74">
        <f>IFERROR(VLOOKUP(($EF58&amp;"・"&amp;GO$8&amp;"・"&amp;GO$7&amp;"・"&amp;$EG58),'(参考)本年作業予定'!$X$4:$AI$525,11,FALSE)/100,0)</f>
        <v>0</v>
      </c>
      <c r="GQ58" s="72" t="str">
        <f t="shared" si="189"/>
        <v/>
      </c>
      <c r="GR58" s="74">
        <f>IFERROR(VLOOKUP(($EF58&amp;"・"&amp;GQ$8&amp;"・"&amp;GQ$7&amp;"・"&amp;$EG58),'(参考)本年作業予定'!$X$4:$AI$525,11,FALSE)/100,0)</f>
        <v>0</v>
      </c>
      <c r="GS58" s="72" t="str">
        <f t="shared" si="190"/>
        <v/>
      </c>
      <c r="GT58" s="74">
        <f>IFERROR(VLOOKUP(($EF58&amp;"・"&amp;GS$8&amp;"・"&amp;GS$7&amp;"・"&amp;$EG58),'(参考)本年作業予定'!$X$4:$AI$525,11,FALSE)/100,0)</f>
        <v>0</v>
      </c>
      <c r="GU58" s="72" t="str">
        <f t="shared" si="191"/>
        <v/>
      </c>
      <c r="GV58" s="74">
        <f>IFERROR(VLOOKUP(($EF58&amp;"・"&amp;GU$8&amp;"・"&amp;GU$7&amp;"・"&amp;$EG58),'(参考)本年作業予定'!$X$4:$AI$525,11,FALSE)/100,0)</f>
        <v>0</v>
      </c>
      <c r="GW58" s="72" t="str">
        <f t="shared" si="192"/>
        <v/>
      </c>
      <c r="GX58" s="74">
        <f>IFERROR(VLOOKUP(($EF58&amp;"・"&amp;GW$8&amp;"・"&amp;GW$7&amp;"・"&amp;$EG58),'(参考)本年作業予定'!$X$4:$AI$525,11,FALSE)/100,0)</f>
        <v>0</v>
      </c>
      <c r="GY58" s="72" t="str">
        <f t="shared" si="193"/>
        <v/>
      </c>
      <c r="GZ58" s="74">
        <f>IFERROR(VLOOKUP(($EF58&amp;"・"&amp;GY$8&amp;"・"&amp;GY$7&amp;"・"&amp;$EG58),'(参考)本年作業予定'!$X$4:$AI$525,11,FALSE)/100,0)</f>
        <v>0</v>
      </c>
      <c r="HA58" s="72" t="str">
        <f t="shared" si="194"/>
        <v/>
      </c>
      <c r="HB58" s="74">
        <f>IFERROR(VLOOKUP(($EF58&amp;"・"&amp;HA$8&amp;"・"&amp;HA$7&amp;"・"&amp;$EG58),'(参考)本年作業予定'!$X$4:$AI$525,11,FALSE)/100,0)</f>
        <v>0</v>
      </c>
      <c r="HC58" s="72" t="str">
        <f t="shared" si="195"/>
        <v/>
      </c>
      <c r="HD58" s="74">
        <f>IFERROR(VLOOKUP(($EF58&amp;"・"&amp;HC$8&amp;"・"&amp;HC$7&amp;"・"&amp;$EG58),'(参考)本年作業予定'!$X$4:$AI$525,11,FALSE)/100,0)</f>
        <v>0</v>
      </c>
      <c r="HE58" s="72" t="str">
        <f t="shared" si="196"/>
        <v/>
      </c>
      <c r="HF58" s="74">
        <f>IFERROR(VLOOKUP(($EF58&amp;"・"&amp;HE$8&amp;"・"&amp;HE$7&amp;"・"&amp;$EG58),'(参考)本年作業予定'!$X$4:$AI$525,11,FALSE)/100,0)</f>
        <v>0</v>
      </c>
      <c r="HG58" s="72" t="str">
        <f t="shared" si="197"/>
        <v/>
      </c>
      <c r="HH58" s="74">
        <f>IFERROR(VLOOKUP(($EF58&amp;"・"&amp;HG$8&amp;"・"&amp;HG$7&amp;"・"&amp;$EG58),'(参考)本年作業予定'!$X$4:$AI$525,11,FALSE)/100,0)</f>
        <v>0</v>
      </c>
      <c r="HI58" s="72" t="str">
        <f t="shared" si="198"/>
        <v/>
      </c>
      <c r="HJ58" s="74">
        <f>IFERROR(VLOOKUP(($EF58&amp;"・"&amp;HI$8&amp;"・"&amp;HI$7&amp;"・"&amp;$EG58),'(参考)本年作業予定'!$X$4:$AI$525,11,FALSE)/100,0)</f>
        <v>0</v>
      </c>
    </row>
    <row r="59" spans="1:218" ht="11.25" customHeight="1" x14ac:dyDescent="0.15">
      <c r="A59" s="544"/>
      <c r="B59" s="487"/>
      <c r="C59" s="325" t="str">
        <f>IF(B59="","",GN59+GP59+GR59+GT59+GV59+GX59+GZ59+HB59+HD59)</f>
        <v/>
      </c>
      <c r="D59" s="337"/>
      <c r="E59" s="338"/>
      <c r="F59" s="338"/>
      <c r="G59" s="338"/>
      <c r="H59" s="338"/>
      <c r="I59" s="338"/>
      <c r="J59" s="338"/>
      <c r="K59" s="338"/>
      <c r="L59" s="338"/>
      <c r="M59" s="338"/>
      <c r="N59" s="338"/>
      <c r="O59" s="338"/>
      <c r="P59" s="338"/>
      <c r="Q59" s="338"/>
      <c r="R59" s="338"/>
      <c r="S59" s="338"/>
      <c r="T59" s="338"/>
      <c r="U59" s="338"/>
      <c r="V59" s="338"/>
      <c r="W59" s="338"/>
      <c r="X59" s="338"/>
      <c r="Y59" s="338"/>
      <c r="Z59" s="338"/>
      <c r="AA59" s="338"/>
      <c r="AB59" s="338"/>
      <c r="AC59" s="338"/>
      <c r="AD59" s="338"/>
      <c r="AE59" s="338"/>
      <c r="AF59" s="338"/>
      <c r="AG59" s="339"/>
      <c r="AH59" s="339"/>
      <c r="AI59" s="337"/>
      <c r="AJ59" s="338"/>
      <c r="AK59" s="338"/>
      <c r="AL59" s="338"/>
      <c r="AM59" s="338"/>
      <c r="AN59" s="338"/>
      <c r="AO59" s="338"/>
      <c r="AP59" s="338"/>
      <c r="AQ59" s="338"/>
      <c r="AR59" s="338"/>
      <c r="AS59" s="338"/>
      <c r="AT59" s="338"/>
      <c r="AU59" s="338"/>
      <c r="AV59" s="338"/>
      <c r="AW59" s="338"/>
      <c r="AX59" s="338"/>
      <c r="AY59" s="338"/>
      <c r="AZ59" s="338"/>
      <c r="BA59" s="338"/>
      <c r="BB59" s="338"/>
      <c r="BC59" s="338"/>
      <c r="BD59" s="338"/>
      <c r="BE59" s="338"/>
      <c r="BF59" s="338"/>
      <c r="BG59" s="338"/>
      <c r="BH59" s="338"/>
      <c r="BI59" s="338"/>
      <c r="BJ59" s="338"/>
      <c r="BK59" s="338"/>
      <c r="BL59" s="338"/>
      <c r="BM59" s="339"/>
      <c r="BN59" s="337"/>
      <c r="BO59" s="338"/>
      <c r="BP59" s="338"/>
      <c r="BQ59" s="338"/>
      <c r="BR59" s="338"/>
      <c r="BS59" s="338"/>
      <c r="BT59" s="338"/>
      <c r="BU59" s="338"/>
      <c r="BV59" s="338"/>
      <c r="BW59" s="338"/>
      <c r="BX59" s="338"/>
      <c r="BY59" s="338"/>
      <c r="BZ59" s="338"/>
      <c r="CA59" s="338"/>
      <c r="CB59" s="338"/>
      <c r="CC59" s="338"/>
      <c r="CD59" s="338"/>
      <c r="CE59" s="338"/>
      <c r="CF59" s="338"/>
      <c r="CG59" s="338"/>
      <c r="CH59" s="338"/>
      <c r="CI59" s="338"/>
      <c r="CJ59" s="338"/>
      <c r="CK59" s="338"/>
      <c r="CL59" s="338"/>
      <c r="CM59" s="338"/>
      <c r="CN59" s="338"/>
      <c r="CO59" s="338"/>
      <c r="CP59" s="338"/>
      <c r="CQ59" s="339"/>
      <c r="CR59" s="340"/>
      <c r="CS59" s="341"/>
      <c r="CT59" s="338"/>
      <c r="CU59" s="338"/>
      <c r="CV59" s="338"/>
      <c r="CW59" s="338"/>
      <c r="CX59" s="338"/>
      <c r="CY59" s="338"/>
      <c r="CZ59" s="338"/>
      <c r="DA59" s="338"/>
      <c r="DB59" s="338"/>
      <c r="DC59" s="338"/>
      <c r="DD59" s="338"/>
      <c r="DE59" s="338"/>
      <c r="DF59" s="338"/>
      <c r="DG59" s="338"/>
      <c r="DH59" s="338"/>
      <c r="DI59" s="338"/>
      <c r="DJ59" s="338"/>
      <c r="DK59" s="338"/>
      <c r="DL59" s="338"/>
      <c r="DM59" s="338"/>
      <c r="DN59" s="338"/>
      <c r="DO59" s="338"/>
      <c r="DP59" s="338"/>
      <c r="DQ59" s="338"/>
      <c r="DR59" s="338"/>
      <c r="DS59" s="338"/>
      <c r="DT59" s="338"/>
      <c r="DU59" s="339"/>
      <c r="DV59" s="391"/>
      <c r="DW59" s="340"/>
      <c r="EE59" s="12"/>
      <c r="EF59" s="13"/>
      <c r="EG59" s="13"/>
      <c r="EH59" s="32" t="str">
        <f>IFERROR(VLOOKUP(($EF59&amp;"・"&amp;EH$8&amp;"・"&amp;EH$7&amp;"・"&amp;$EG59),'(参考)本年作業予定'!$X$4:$AI$525,8,FALSE),"")</f>
        <v/>
      </c>
      <c r="EI59" s="32" t="str">
        <f>IFERROR(VLOOKUP(($EF59&amp;"・"&amp;EH$8&amp;"・"&amp;EH$7&amp;"・"&amp;$EG59),'(参考)本年作業予定'!$X$4:$AI$525,10,FALSE),"")</f>
        <v/>
      </c>
      <c r="EJ59" s="32" t="str">
        <f>IFERROR(VLOOKUP(($EF59&amp;"・"&amp;EJ$8&amp;"・"&amp;EJ$7&amp;"・"&amp;$EG59),'(参考)本年作業予定'!$X$4:$AI$525,8,FALSE),"")</f>
        <v/>
      </c>
      <c r="EK59" s="32" t="str">
        <f>IFERROR(VLOOKUP(($EF59&amp;"・"&amp;EJ$8&amp;"・"&amp;EJ$7&amp;"・"&amp;$EG59),'(参考)本年作業予定'!$X$4:$AI$525,10,FALSE),"")</f>
        <v/>
      </c>
      <c r="EL59" s="32" t="str">
        <f>IFERROR(VLOOKUP(($EF59&amp;"・"&amp;EL$8&amp;"・"&amp;EL$7&amp;"・"&amp;$EG59),'(参考)本年作業予定'!$X$4:$AI$525,8,FALSE),"")</f>
        <v/>
      </c>
      <c r="EM59" s="32" t="str">
        <f>IFERROR(VLOOKUP(($EF59&amp;"・"&amp;EL$8&amp;"・"&amp;EL$7&amp;"・"&amp;$EG59),'(参考)本年作業予定'!$X$4:$AI$525,10,FALSE),"")</f>
        <v/>
      </c>
      <c r="EN59" s="32" t="str">
        <f>IFERROR(VLOOKUP(($EF59&amp;"・"&amp;EN$8&amp;"・"&amp;EN$7&amp;"・"&amp;$EG59),'(参考)本年作業予定'!$X$4:$AI$525,8,FALSE),"")</f>
        <v/>
      </c>
      <c r="EO59" s="32" t="str">
        <f>IFERROR(VLOOKUP(($EF59&amp;"・"&amp;EN$8&amp;"・"&amp;EN$7&amp;"・"&amp;$EG59),'(参考)本年作業予定'!$X$4:$AI$525,10,FALSE),"")</f>
        <v/>
      </c>
      <c r="EP59" s="32" t="str">
        <f>IFERROR(VLOOKUP(($EF59&amp;"・"&amp;EP$8&amp;"・"&amp;EP$7&amp;"・"&amp;$EG59),'(参考)本年作業予定'!$X$4:$AI$525,8,FALSE),"")</f>
        <v/>
      </c>
      <c r="EQ59" s="32" t="str">
        <f>IFERROR(VLOOKUP(($EF59&amp;"・"&amp;EP$8&amp;"・"&amp;EP$7&amp;"・"&amp;$EG59),'(参考)本年作業予定'!$X$4:$AI$525,10,FALSE),"")</f>
        <v/>
      </c>
      <c r="ER59" s="32" t="str">
        <f>IFERROR(VLOOKUP(($EF59&amp;"・"&amp;ER$8&amp;"・"&amp;ER$7&amp;"・"&amp;$EG59),'(参考)本年作業予定'!$X$4:$AI$525,8,FALSE),"")</f>
        <v/>
      </c>
      <c r="ES59" s="32" t="str">
        <f>IFERROR(VLOOKUP(($EF59&amp;"・"&amp;ER$8&amp;"・"&amp;ER$7&amp;"・"&amp;$EG59),'(参考)本年作業予定'!$X$4:$AI$525,10,FALSE),"")</f>
        <v/>
      </c>
      <c r="ET59" s="32" t="str">
        <f>IFERROR(VLOOKUP(($EF59&amp;"・"&amp;ET$8&amp;"・"&amp;ET$7&amp;"・"&amp;$EG59),'(参考)本年作業予定'!$X$4:$AI$525,8,FALSE),"")</f>
        <v/>
      </c>
      <c r="EU59" s="32" t="str">
        <f>IFERROR(VLOOKUP(($EF59&amp;"・"&amp;ET$8&amp;"・"&amp;ET$7&amp;"・"&amp;$EG59),'(参考)本年作業予定'!$X$4:$AI$525,10,FALSE),"")</f>
        <v/>
      </c>
      <c r="EV59" s="32" t="str">
        <f>IFERROR(VLOOKUP(($EF59&amp;"・"&amp;EV$8&amp;"・"&amp;EV$7&amp;"・"&amp;$EG59),'(参考)本年作業予定'!$X$4:$AI$525,8,FALSE),"")</f>
        <v/>
      </c>
      <c r="EW59" s="32" t="str">
        <f>IFERROR(VLOOKUP(($EF59&amp;"・"&amp;EV$8&amp;"・"&amp;EV$7&amp;"・"&amp;$EG59),'(参考)本年作業予定'!$X$4:$AI$525,10,FALSE),"")</f>
        <v/>
      </c>
      <c r="EX59" s="32" t="str">
        <f>IFERROR(VLOOKUP(($EF59&amp;"・"&amp;EX$8&amp;"・"&amp;EX$7&amp;"・"&amp;$EG59),'(参考)本年作業予定'!$X$4:$AI$525,8,FALSE),"")</f>
        <v/>
      </c>
      <c r="EY59" s="32" t="str">
        <f>IFERROR(VLOOKUP(($EF59&amp;"・"&amp;EX$8&amp;"・"&amp;EX$7&amp;"・"&amp;$EG59),'(参考)本年作業予定'!$X$4:$AI$525,10,FALSE),"")</f>
        <v/>
      </c>
      <c r="EZ59" s="32" t="str">
        <f>IFERROR(VLOOKUP(($EF59&amp;"・"&amp;EZ$8&amp;"・"&amp;EZ$7&amp;"・"&amp;$EG59),'(参考)本年作業予定'!$X$4:$AI$525,8,FALSE),"")</f>
        <v/>
      </c>
      <c r="FA59" s="32" t="str">
        <f>IFERROR(VLOOKUP(($EF59&amp;"・"&amp;EZ$8&amp;"・"&amp;EZ$7&amp;"・"&amp;$EG59),'(参考)本年作業予定'!$X$4:$AI$525,10,FALSE),"")</f>
        <v/>
      </c>
      <c r="FB59" s="32" t="str">
        <f>IFERROR(VLOOKUP(($EF59&amp;"・"&amp;FB$8&amp;"・"&amp;FB$7&amp;"・"&amp;$EG59),'(参考)本年作業予定'!$X$4:$AI$525,8,FALSE),"")</f>
        <v/>
      </c>
      <c r="FC59" s="32" t="str">
        <f>IFERROR(VLOOKUP(($EF59&amp;"・"&amp;FB$8&amp;"・"&amp;FB$7&amp;"・"&amp;$EG59),'(参考)本年作業予定'!$X$4:$AI$525,10,FALSE),"")</f>
        <v/>
      </c>
      <c r="FD59" s="32" t="str">
        <f>IFERROR(VLOOKUP(($EF59&amp;"・"&amp;FD$8&amp;"・"&amp;FD$7&amp;"・"&amp;$EG59),'(参考)本年作業予定'!$X$4:$AI$525,8,FALSE),"")</f>
        <v/>
      </c>
      <c r="FE59" s="32" t="str">
        <f>IFERROR(VLOOKUP(($EF59&amp;"・"&amp;FD$8&amp;"・"&amp;FD$7&amp;"・"&amp;$EG59),'(参考)本年作業予定'!$X$4:$AI$525,10,FALSE),"")</f>
        <v/>
      </c>
      <c r="FG59" s="32" t="str">
        <f>IFERROR(VLOOKUP(($EF59&amp;"・"&amp;FG$8&amp;"・"&amp;FG$7&amp;"・"&amp;$EG59),'(参考)本年作業予定'!$X$4:$AI$198,4,FALSE),"")</f>
        <v/>
      </c>
      <c r="FH59" s="32" t="str">
        <f>IFERROR(VLOOKUP(($EF59&amp;"・"&amp;FH$8&amp;"・"&amp;FH$7&amp;"・"&amp;$EG59),'(参考)本年作業予定'!$X$4:$AI$198,4,FALSE),"")</f>
        <v/>
      </c>
      <c r="FI59" s="32" t="str">
        <f>IFERROR(VLOOKUP(($EF59&amp;"・"&amp;FI$8&amp;"・"&amp;FI$7&amp;"・"&amp;$EG59),'(参考)本年作業予定'!$X$4:$AI$198,4,FALSE),"")</f>
        <v/>
      </c>
      <c r="FJ59" s="32" t="str">
        <f>IFERROR(VLOOKUP(($EF59&amp;"・"&amp;FJ$8&amp;"・"&amp;FJ$7&amp;"・"&amp;$EG59),'(参考)本年作業予定'!$X$4:$AI$198,4,FALSE),"")</f>
        <v/>
      </c>
      <c r="FK59" s="32" t="str">
        <f>IFERROR(VLOOKUP(($EF59&amp;"・"&amp;FK$8&amp;"・"&amp;FK$7&amp;"・"&amp;$EG59),'(参考)本年作業予定'!$X$4:$AI$198,4,FALSE),"")</f>
        <v/>
      </c>
      <c r="FL59" s="32" t="str">
        <f>IFERROR(VLOOKUP(($EF59&amp;"・"&amp;FL$8&amp;"・"&amp;FL$7&amp;"・"&amp;$EG59),'(参考)本年作業予定'!$X$4:$AI$198,4,FALSE),"")</f>
        <v/>
      </c>
      <c r="FN59" s="33" t="str">
        <f t="shared" si="151"/>
        <v/>
      </c>
      <c r="FO59" s="96" t="str">
        <f>IFERROR(VLOOKUP(($EF59&amp;"・"&amp;FN$8&amp;"・"&amp;FN$7&amp;"・"&amp;$EG59),'(参考)本年作業予定'!$X$4:$AI$525,12,FALSE),"")</f>
        <v/>
      </c>
      <c r="FP59" s="33" t="str">
        <f t="shared" si="152"/>
        <v/>
      </c>
      <c r="FQ59" s="96" t="str">
        <f>IFERROR(VLOOKUP(($EF59&amp;"・"&amp;FP$8&amp;"・"&amp;FP$7&amp;"・"&amp;$EG59),'(参考)本年作業予定'!$X$4:$AI$525,12,FALSE),"")</f>
        <v/>
      </c>
      <c r="FR59" s="33" t="str">
        <f t="shared" si="153"/>
        <v/>
      </c>
      <c r="FS59" s="96" t="str">
        <f>IFERROR(VLOOKUP(($EF59&amp;"・"&amp;FR$8&amp;"・"&amp;FR$7&amp;"・"&amp;$EG59),'(参考)本年作業予定'!$X$4:$AI$525,12,FALSE),"")</f>
        <v/>
      </c>
      <c r="FT59" s="33" t="str">
        <f t="shared" si="154"/>
        <v/>
      </c>
      <c r="FU59" s="96" t="str">
        <f>IFERROR(VLOOKUP(($EF59&amp;"・"&amp;FT$8&amp;"・"&amp;FT$7&amp;"・"&amp;$EG59),'(参考)本年作業予定'!$X$4:$AI$525,12,FALSE),"")</f>
        <v/>
      </c>
      <c r="FV59" s="33" t="str">
        <f t="shared" si="155"/>
        <v/>
      </c>
      <c r="FW59" s="96" t="str">
        <f>IFERROR(VLOOKUP(($EF59&amp;"・"&amp;FV$8&amp;"・"&amp;FV$7&amp;"・"&amp;$EG59),'(参考)本年作業予定'!$X$4:$AI$525,12,FALSE),"")</f>
        <v/>
      </c>
      <c r="FX59" s="33" t="str">
        <f t="shared" si="156"/>
        <v/>
      </c>
      <c r="FY59" s="96" t="str">
        <f>IFERROR(VLOOKUP(($EF59&amp;"・"&amp;FX$8&amp;"・"&amp;FX$7&amp;"・"&amp;$EG59),'(参考)本年作業予定'!$X$4:$AI$525,12,FALSE),"")</f>
        <v/>
      </c>
      <c r="FZ59" s="33" t="str">
        <f t="shared" si="157"/>
        <v/>
      </c>
      <c r="GA59" s="96" t="str">
        <f>IFERROR(VLOOKUP(($EF59&amp;"・"&amp;FZ$8&amp;"・"&amp;FZ$7&amp;"・"&amp;$EG59),'(参考)本年作業予定'!$X$4:$AI$525,12,FALSE),"")</f>
        <v/>
      </c>
      <c r="GB59" s="33" t="str">
        <f t="shared" si="158"/>
        <v/>
      </c>
      <c r="GC59" s="96" t="str">
        <f>IFERROR(VLOOKUP(($EF59&amp;"・"&amp;GB$8&amp;"・"&amp;GB$7&amp;"・"&amp;$EG59),'(参考)本年作業予定'!$X$4:$AI$525,12,FALSE),"")</f>
        <v/>
      </c>
      <c r="GD59" s="33" t="str">
        <f t="shared" si="159"/>
        <v/>
      </c>
      <c r="GE59" s="96" t="str">
        <f>IFERROR(VLOOKUP(($EF59&amp;"・"&amp;GD$8&amp;"・"&amp;GD$7&amp;"・"&amp;$EG59),'(参考)本年作業予定'!$X$4:$AI$525,12,FALSE),"")</f>
        <v/>
      </c>
      <c r="GF59" s="33" t="str">
        <f t="shared" si="160"/>
        <v/>
      </c>
      <c r="GG59" s="96" t="str">
        <f>IFERROR(VLOOKUP(($EF59&amp;"・"&amp;GF$8&amp;"・"&amp;GF$7&amp;"・"&amp;$EG59),'(参考)本年作業予定'!$X$4:$AI$525,12,FALSE),"")</f>
        <v/>
      </c>
      <c r="GH59" s="33" t="str">
        <f t="shared" si="161"/>
        <v/>
      </c>
      <c r="GI59" s="96" t="str">
        <f>IFERROR(VLOOKUP(($EF59&amp;"・"&amp;GH$8&amp;"・"&amp;GH$7&amp;"・"&amp;$EG59),'(参考)本年作業予定'!$X$4:$AI$525,12,FALSE),"")</f>
        <v/>
      </c>
      <c r="GJ59" s="33" t="str">
        <f t="shared" si="162"/>
        <v/>
      </c>
      <c r="GK59" s="96" t="str">
        <f>IFERROR(VLOOKUP(($EF59&amp;"・"&amp;GJ$8&amp;"・"&amp;GJ$7&amp;"・"&amp;$EG59),'(参考)本年作業予定'!$X$4:$AI$525,12,FALSE),"")</f>
        <v/>
      </c>
      <c r="GM59" s="72" t="str">
        <f t="shared" si="187"/>
        <v/>
      </c>
      <c r="GN59" s="74">
        <f>IFERROR(VLOOKUP(($EF59&amp;"・"&amp;GM$8&amp;"・"&amp;GM$7&amp;"・"&amp;$EG59),'(参考)本年作業予定'!$X$4:$AI$525,11,FALSE)/100,0)</f>
        <v>0</v>
      </c>
      <c r="GO59" s="72" t="str">
        <f t="shared" si="188"/>
        <v/>
      </c>
      <c r="GP59" s="74">
        <f>IFERROR(VLOOKUP(($EF59&amp;"・"&amp;GO$8&amp;"・"&amp;GO$7&amp;"・"&amp;$EG59),'(参考)本年作業予定'!$X$4:$AI$525,11,FALSE)/100,0)</f>
        <v>0</v>
      </c>
      <c r="GQ59" s="72" t="str">
        <f t="shared" si="189"/>
        <v/>
      </c>
      <c r="GR59" s="74">
        <f>IFERROR(VLOOKUP(($EF59&amp;"・"&amp;GQ$8&amp;"・"&amp;GQ$7&amp;"・"&amp;$EG59),'(参考)本年作業予定'!$X$4:$AI$525,11,FALSE)/100,0)</f>
        <v>0</v>
      </c>
      <c r="GS59" s="72" t="str">
        <f t="shared" si="190"/>
        <v/>
      </c>
      <c r="GT59" s="74">
        <f>IFERROR(VLOOKUP(($EF59&amp;"・"&amp;GS$8&amp;"・"&amp;GS$7&amp;"・"&amp;$EG59),'(参考)本年作業予定'!$X$4:$AI$525,11,FALSE)/100,0)</f>
        <v>0</v>
      </c>
      <c r="GU59" s="72" t="str">
        <f t="shared" si="191"/>
        <v/>
      </c>
      <c r="GV59" s="74">
        <f>IFERROR(VLOOKUP(($EF59&amp;"・"&amp;GU$8&amp;"・"&amp;GU$7&amp;"・"&amp;$EG59),'(参考)本年作業予定'!$X$4:$AI$525,11,FALSE)/100,0)</f>
        <v>0</v>
      </c>
      <c r="GW59" s="72" t="str">
        <f t="shared" si="192"/>
        <v/>
      </c>
      <c r="GX59" s="74">
        <f>IFERROR(VLOOKUP(($EF59&amp;"・"&amp;GW$8&amp;"・"&amp;GW$7&amp;"・"&amp;$EG59),'(参考)本年作業予定'!$X$4:$AI$525,11,FALSE)/100,0)</f>
        <v>0</v>
      </c>
      <c r="GY59" s="72" t="str">
        <f t="shared" si="193"/>
        <v/>
      </c>
      <c r="GZ59" s="74">
        <f>IFERROR(VLOOKUP(($EF59&amp;"・"&amp;GY$8&amp;"・"&amp;GY$7&amp;"・"&amp;$EG59),'(参考)本年作業予定'!$X$4:$AI$525,11,FALSE)/100,0)</f>
        <v>0</v>
      </c>
      <c r="HA59" s="72" t="str">
        <f t="shared" si="194"/>
        <v/>
      </c>
      <c r="HB59" s="74">
        <f>IFERROR(VLOOKUP(($EF59&amp;"・"&amp;HA$8&amp;"・"&amp;HA$7&amp;"・"&amp;$EG59),'(参考)本年作業予定'!$X$4:$AI$525,11,FALSE)/100,0)</f>
        <v>0</v>
      </c>
      <c r="HC59" s="72" t="str">
        <f t="shared" si="195"/>
        <v/>
      </c>
      <c r="HD59" s="74">
        <f>IFERROR(VLOOKUP(($EF59&amp;"・"&amp;HC$8&amp;"・"&amp;HC$7&amp;"・"&amp;$EG59),'(参考)本年作業予定'!$X$4:$AI$525,11,FALSE)/100,0)</f>
        <v>0</v>
      </c>
      <c r="HE59" s="72" t="str">
        <f t="shared" si="196"/>
        <v/>
      </c>
      <c r="HF59" s="74">
        <f>IFERROR(VLOOKUP(($EF59&amp;"・"&amp;HE$8&amp;"・"&amp;HE$7&amp;"・"&amp;$EG59),'(参考)本年作業予定'!$X$4:$AI$525,11,FALSE)/100,0)</f>
        <v>0</v>
      </c>
      <c r="HG59" s="72" t="str">
        <f t="shared" si="197"/>
        <v/>
      </c>
      <c r="HH59" s="74">
        <f>IFERROR(VLOOKUP(($EF59&amp;"・"&amp;HG$8&amp;"・"&amp;HG$7&amp;"・"&amp;$EG59),'(参考)本年作業予定'!$X$4:$AI$525,11,FALSE)/100,0)</f>
        <v>0</v>
      </c>
      <c r="HI59" s="72" t="str">
        <f t="shared" si="198"/>
        <v/>
      </c>
      <c r="HJ59" s="74">
        <f>IFERROR(VLOOKUP(($EF59&amp;"・"&amp;HI$8&amp;"・"&amp;HI$7&amp;"・"&amp;$EG59),'(参考)本年作業予定'!$X$4:$AI$525,11,FALSE)/100,0)</f>
        <v>0</v>
      </c>
    </row>
    <row r="60" spans="1:218" ht="27.75" customHeight="1" x14ac:dyDescent="0.15">
      <c r="A60" s="544"/>
      <c r="B60" s="487"/>
      <c r="C60" s="325">
        <f>IF(②元データ!$C$27="","",②元データ!$C$27)</f>
        <v>10</v>
      </c>
      <c r="D60" s="342" t="str">
        <f t="shared" ref="D60:AI60" si="226">IF(D$5=$FG60,$FG$9,IF(D$5=$FH60,$FH$9,IF(D$5=$FI60,$FI$9,IF(D$5=$FJ60,$FJ$9,IF(D$5=$FK60,$FK$9,IF(D$5=$FL60,$FL$9,IF(D$5=$FN60,$FO60,IF(D$5=$FP60,$FQ60,IF(D$5=$FR60,$FS60,IF(D$5=$FT60,$FU60,IF(D$5=$FV60,$FW60,IF(D$5=$FX60,$FY60,IF(D$5=$FZ60,$GA60,IF(D$5=$GB60,$GC60,IF(D$5=$GD60,$GE60,IF(D$5=$GF60,$GG60,IF(D$5=$GH60,$GI60,IF(D$5=$GJ60,$GK60,""))))))))))))))))))</f>
        <v/>
      </c>
      <c r="E60" s="343" t="str">
        <f t="shared" si="226"/>
        <v/>
      </c>
      <c r="F60" s="343" t="str">
        <f t="shared" si="226"/>
        <v/>
      </c>
      <c r="G60" s="343" t="str">
        <f t="shared" si="226"/>
        <v/>
      </c>
      <c r="H60" s="343" t="str">
        <f t="shared" si="226"/>
        <v/>
      </c>
      <c r="I60" s="343" t="str">
        <f t="shared" si="226"/>
        <v/>
      </c>
      <c r="J60" s="343" t="str">
        <f t="shared" si="226"/>
        <v/>
      </c>
      <c r="K60" s="343" t="str">
        <f t="shared" si="226"/>
        <v/>
      </c>
      <c r="L60" s="343" t="str">
        <f t="shared" si="226"/>
        <v/>
      </c>
      <c r="M60" s="343" t="str">
        <f t="shared" si="226"/>
        <v/>
      </c>
      <c r="N60" s="343" t="str">
        <f t="shared" si="226"/>
        <v/>
      </c>
      <c r="O60" s="343" t="str">
        <f t="shared" si="226"/>
        <v/>
      </c>
      <c r="P60" s="343" t="str">
        <f t="shared" si="226"/>
        <v/>
      </c>
      <c r="Q60" s="343" t="str">
        <f t="shared" si="226"/>
        <v/>
      </c>
      <c r="R60" s="343" t="str">
        <f t="shared" si="226"/>
        <v/>
      </c>
      <c r="S60" s="343" t="str">
        <f t="shared" si="226"/>
        <v/>
      </c>
      <c r="T60" s="343" t="str">
        <f t="shared" si="226"/>
        <v/>
      </c>
      <c r="U60" s="343" t="str">
        <f t="shared" si="226"/>
        <v/>
      </c>
      <c r="V60" s="343" t="str">
        <f t="shared" si="226"/>
        <v/>
      </c>
      <c r="W60" s="343" t="str">
        <f t="shared" si="226"/>
        <v/>
      </c>
      <c r="X60" s="343" t="str">
        <f t="shared" si="226"/>
        <v>■</v>
      </c>
      <c r="Y60" s="343">
        <f t="shared" si="226"/>
        <v>8</v>
      </c>
      <c r="Z60" s="343" t="str">
        <f t="shared" si="226"/>
        <v/>
      </c>
      <c r="AA60" s="343" t="str">
        <f t="shared" si="226"/>
        <v/>
      </c>
      <c r="AB60" s="343">
        <f t="shared" si="226"/>
        <v>4</v>
      </c>
      <c r="AC60" s="343" t="str">
        <f t="shared" si="226"/>
        <v/>
      </c>
      <c r="AD60" s="343" t="str">
        <f t="shared" si="226"/>
        <v/>
      </c>
      <c r="AE60" s="343" t="str">
        <f t="shared" si="226"/>
        <v/>
      </c>
      <c r="AF60" s="343" t="str">
        <f t="shared" si="226"/>
        <v/>
      </c>
      <c r="AG60" s="343" t="str">
        <f t="shared" si="226"/>
        <v/>
      </c>
      <c r="AH60" s="343" t="str">
        <f t="shared" si="226"/>
        <v/>
      </c>
      <c r="AI60" s="342" t="str">
        <f t="shared" si="226"/>
        <v/>
      </c>
      <c r="AJ60" s="343" t="str">
        <f t="shared" ref="AJ60:BQ60" si="227">IF(AJ$5=$FG60,$FG$9,IF(AJ$5=$FH60,$FH$9,IF(AJ$5=$FI60,$FI$9,IF(AJ$5=$FJ60,$FJ$9,IF(AJ$5=$FK60,$FK$9,IF(AJ$5=$FL60,$FL$9,IF(AJ$5=$FN60,$FO60,IF(AJ$5=$FP60,$FQ60,IF(AJ$5=$FR60,$FS60,IF(AJ$5=$FT60,$FU60,IF(AJ$5=$FV60,$FW60,IF(AJ$5=$FX60,$FY60,IF(AJ$5=$FZ60,$GA60,IF(AJ$5=$GB60,$GC60,IF(AJ$5=$GD60,$GE60,IF(AJ$5=$GF60,$GG60,IF(AJ$5=$GH60,$GI60,IF(AJ$5=$GJ60,$GK60,""))))))))))))))))))</f>
        <v/>
      </c>
      <c r="AK60" s="343">
        <f t="shared" si="227"/>
        <v>1</v>
      </c>
      <c r="AL60" s="343" t="str">
        <f t="shared" si="227"/>
        <v/>
      </c>
      <c r="AM60" s="343" t="str">
        <f t="shared" si="227"/>
        <v/>
      </c>
      <c r="AN60" s="343" t="str">
        <f t="shared" si="227"/>
        <v/>
      </c>
      <c r="AO60" s="343" t="str">
        <f t="shared" si="227"/>
        <v/>
      </c>
      <c r="AP60" s="343" t="str">
        <f t="shared" si="227"/>
        <v/>
      </c>
      <c r="AQ60" s="343" t="str">
        <f t="shared" si="227"/>
        <v/>
      </c>
      <c r="AR60" s="343" t="str">
        <f t="shared" si="227"/>
        <v/>
      </c>
      <c r="AS60" s="343" t="str">
        <f t="shared" si="227"/>
        <v/>
      </c>
      <c r="AT60" s="343" t="str">
        <f t="shared" si="227"/>
        <v/>
      </c>
      <c r="AU60" s="343" t="str">
        <f t="shared" si="227"/>
        <v/>
      </c>
      <c r="AV60" s="343" t="str">
        <f t="shared" si="227"/>
        <v/>
      </c>
      <c r="AW60" s="343" t="str">
        <f t="shared" si="227"/>
        <v/>
      </c>
      <c r="AX60" s="343" t="str">
        <f t="shared" si="227"/>
        <v/>
      </c>
      <c r="AY60" s="343" t="str">
        <f t="shared" si="227"/>
        <v/>
      </c>
      <c r="AZ60" s="343" t="str">
        <f t="shared" si="227"/>
        <v/>
      </c>
      <c r="BA60" s="343" t="str">
        <f t="shared" si="227"/>
        <v/>
      </c>
      <c r="BB60" s="343">
        <f t="shared" si="227"/>
        <v>1</v>
      </c>
      <c r="BC60" s="343" t="str">
        <f t="shared" si="227"/>
        <v>◆</v>
      </c>
      <c r="BD60" s="343" t="str">
        <f t="shared" si="227"/>
        <v/>
      </c>
      <c r="BE60" s="343" t="str">
        <f t="shared" si="227"/>
        <v/>
      </c>
      <c r="BF60" s="343" t="str">
        <f t="shared" si="227"/>
        <v/>
      </c>
      <c r="BG60" s="343">
        <f t="shared" si="227"/>
        <v>4</v>
      </c>
      <c r="BH60" s="343" t="str">
        <f t="shared" si="227"/>
        <v/>
      </c>
      <c r="BI60" s="343" t="str">
        <f t="shared" si="227"/>
        <v/>
      </c>
      <c r="BJ60" s="343" t="str">
        <f t="shared" si="227"/>
        <v/>
      </c>
      <c r="BK60" s="343" t="str">
        <f t="shared" si="227"/>
        <v/>
      </c>
      <c r="BL60" s="343" t="str">
        <f t="shared" si="227"/>
        <v/>
      </c>
      <c r="BM60" s="344" t="str">
        <f t="shared" si="227"/>
        <v/>
      </c>
      <c r="BN60" s="342" t="str">
        <f t="shared" si="227"/>
        <v/>
      </c>
      <c r="BO60" s="343" t="str">
        <f t="shared" si="227"/>
        <v/>
      </c>
      <c r="BP60" s="343" t="str">
        <f t="shared" si="227"/>
        <v/>
      </c>
      <c r="BQ60" s="343" t="str">
        <f t="shared" si="227"/>
        <v/>
      </c>
      <c r="BR60" s="343" t="str">
        <f t="shared" ref="BR60:DW60" si="228">IF(BR$5=$FG60,$FG$9,IF(BR$5=$FH60,$FH$9,IF(BR$5=$FI60,$FI$9,IF(BR$5=$FJ60,$FJ$9,IF(BR$5=$FK60,$FK$9,IF(BR$5=$FL60,$FL$9,IF(BR$5=$FN60,$FO60,IF(BR$5=$FP60,$FQ60,IF(BR$5=$FR60,$FS60,IF(BR$5=$FT60,$FU60,IF(BR$5=$FV60,$FW60,IF(BR$5=$FX60,$FY60,IF(BR$5=$FZ60,$GA60,IF(BR$5=$GB60,$GC60,IF(BR$5=$GD60,$GE60,IF(BR$5=$GF60,$GG60,IF(BR$5=$GH60,$GI60,IF(BR$5=$GJ60,$GK60,""))))))))))))))))))</f>
        <v/>
      </c>
      <c r="BS60" s="343" t="str">
        <f t="shared" si="228"/>
        <v/>
      </c>
      <c r="BT60" s="343" t="str">
        <f t="shared" si="228"/>
        <v/>
      </c>
      <c r="BU60" s="343" t="str">
        <f t="shared" si="228"/>
        <v/>
      </c>
      <c r="BV60" s="343" t="str">
        <f t="shared" si="228"/>
        <v/>
      </c>
      <c r="BW60" s="343" t="str">
        <f t="shared" si="228"/>
        <v/>
      </c>
      <c r="BX60" s="343" t="str">
        <f t="shared" si="228"/>
        <v/>
      </c>
      <c r="BY60" s="343" t="str">
        <f t="shared" si="228"/>
        <v/>
      </c>
      <c r="BZ60" s="343" t="str">
        <f t="shared" si="228"/>
        <v/>
      </c>
      <c r="CA60" s="343" t="str">
        <f t="shared" si="228"/>
        <v/>
      </c>
      <c r="CB60" s="343" t="str">
        <f t="shared" si="228"/>
        <v/>
      </c>
      <c r="CC60" s="343" t="str">
        <f t="shared" si="228"/>
        <v/>
      </c>
      <c r="CD60" s="343" t="str">
        <f t="shared" si="228"/>
        <v/>
      </c>
      <c r="CE60" s="343" t="str">
        <f t="shared" si="228"/>
        <v/>
      </c>
      <c r="CF60" s="343" t="str">
        <f t="shared" si="228"/>
        <v/>
      </c>
      <c r="CG60" s="343" t="str">
        <f t="shared" si="228"/>
        <v/>
      </c>
      <c r="CH60" s="343" t="str">
        <f t="shared" si="228"/>
        <v>★</v>
      </c>
      <c r="CI60" s="343" t="str">
        <f t="shared" si="228"/>
        <v/>
      </c>
      <c r="CJ60" s="343" t="str">
        <f t="shared" si="228"/>
        <v/>
      </c>
      <c r="CK60" s="343" t="str">
        <f t="shared" si="228"/>
        <v/>
      </c>
      <c r="CL60" s="343">
        <f t="shared" si="228"/>
        <v>5</v>
      </c>
      <c r="CM60" s="343" t="str">
        <f t="shared" si="228"/>
        <v/>
      </c>
      <c r="CN60" s="343" t="str">
        <f t="shared" si="228"/>
        <v/>
      </c>
      <c r="CO60" s="343" t="str">
        <f t="shared" si="228"/>
        <v/>
      </c>
      <c r="CP60" s="343" t="str">
        <f t="shared" si="228"/>
        <v/>
      </c>
      <c r="CQ60" s="345" t="str">
        <f t="shared" si="228"/>
        <v/>
      </c>
      <c r="CR60" s="346" t="str">
        <f t="shared" si="228"/>
        <v/>
      </c>
      <c r="CS60" s="347" t="str">
        <f t="shared" si="228"/>
        <v/>
      </c>
      <c r="CT60" s="343" t="str">
        <f t="shared" si="228"/>
        <v/>
      </c>
      <c r="CU60" s="343" t="str">
        <f t="shared" si="228"/>
        <v/>
      </c>
      <c r="CV60" s="343" t="str">
        <f t="shared" si="228"/>
        <v/>
      </c>
      <c r="CW60" s="343" t="str">
        <f t="shared" si="228"/>
        <v/>
      </c>
      <c r="CX60" s="343" t="str">
        <f t="shared" si="228"/>
        <v/>
      </c>
      <c r="CY60" s="343" t="str">
        <f t="shared" si="228"/>
        <v/>
      </c>
      <c r="CZ60" s="343" t="str">
        <f t="shared" si="228"/>
        <v/>
      </c>
      <c r="DA60" s="343" t="str">
        <f t="shared" si="228"/>
        <v/>
      </c>
      <c r="DB60" s="343" t="str">
        <f t="shared" si="228"/>
        <v/>
      </c>
      <c r="DC60" s="343" t="str">
        <f t="shared" si="228"/>
        <v/>
      </c>
      <c r="DD60" s="343" t="str">
        <f t="shared" si="228"/>
        <v/>
      </c>
      <c r="DE60" s="343" t="str">
        <f t="shared" si="228"/>
        <v/>
      </c>
      <c r="DF60" s="343" t="str">
        <f t="shared" si="228"/>
        <v/>
      </c>
      <c r="DG60" s="343" t="str">
        <f t="shared" si="228"/>
        <v/>
      </c>
      <c r="DH60" s="343" t="str">
        <f t="shared" si="228"/>
        <v/>
      </c>
      <c r="DI60" s="343" t="str">
        <f t="shared" si="228"/>
        <v/>
      </c>
      <c r="DJ60" s="343" t="str">
        <f t="shared" si="228"/>
        <v/>
      </c>
      <c r="DK60" s="343" t="str">
        <f t="shared" si="228"/>
        <v/>
      </c>
      <c r="DL60" s="343" t="str">
        <f t="shared" si="228"/>
        <v/>
      </c>
      <c r="DM60" s="343" t="str">
        <f t="shared" si="228"/>
        <v/>
      </c>
      <c r="DN60" s="343" t="str">
        <f t="shared" si="228"/>
        <v/>
      </c>
      <c r="DO60" s="343" t="str">
        <f t="shared" si="228"/>
        <v/>
      </c>
      <c r="DP60" s="343" t="str">
        <f t="shared" si="228"/>
        <v/>
      </c>
      <c r="DQ60" s="343" t="str">
        <f t="shared" si="228"/>
        <v/>
      </c>
      <c r="DR60" s="343" t="str">
        <f t="shared" si="228"/>
        <v/>
      </c>
      <c r="DS60" s="343" t="str">
        <f t="shared" si="228"/>
        <v/>
      </c>
      <c r="DT60" s="343" t="str">
        <f t="shared" si="228"/>
        <v/>
      </c>
      <c r="DU60" s="345" t="str">
        <f t="shared" si="228"/>
        <v/>
      </c>
      <c r="DV60" s="392" t="str">
        <f t="shared" si="228"/>
        <v/>
      </c>
      <c r="DW60" s="346" t="str">
        <f t="shared" si="228"/>
        <v/>
      </c>
      <c r="EE60" s="12">
        <v>13</v>
      </c>
      <c r="EF60" s="13" t="str">
        <f>IF(②元データ!$B$27="","",②元データ!$B$27)</f>
        <v>産直ニンジン・寿八寸Ａ</v>
      </c>
      <c r="EG60" s="13" t="str">
        <f>②元データ!$G$7</f>
        <v>露地野菜Ａ</v>
      </c>
      <c r="EH60" s="32" t="str">
        <f>IFERROR(VLOOKUP(($EF60&amp;"・"&amp;EH$8&amp;"・"&amp;EH$7&amp;"・"&amp;$EG60),'(参考)本年作業予定'!$X$4:$AI$525,8,FALSE),"")</f>
        <v/>
      </c>
      <c r="EI60" s="32" t="str">
        <f>IFERROR(VLOOKUP(($EF60&amp;"・"&amp;EH$8&amp;"・"&amp;EH$7&amp;"・"&amp;$EG60),'(参考)本年作業予定'!$X$4:$AI$525,10,FALSE),"")</f>
        <v/>
      </c>
      <c r="EJ60" s="32">
        <f>IFERROR(VLOOKUP(($EF60&amp;"・"&amp;EJ$8&amp;"・"&amp;EJ$7&amp;"・"&amp;$EG60),'(参考)本年作業予定'!$X$4:$AI$525,8,FALSE),"")</f>
        <v>45526</v>
      </c>
      <c r="EK60" s="32">
        <f>IFERROR(VLOOKUP(($EF60&amp;"・"&amp;EJ$8&amp;"・"&amp;EJ$7&amp;"・"&amp;$EG60),'(参考)本年作業予定'!$X$4:$AI$525,10,FALSE),"")</f>
        <v>45527</v>
      </c>
      <c r="EL60" s="32">
        <f>IFERROR(VLOOKUP(($EF60&amp;"・"&amp;EL$8&amp;"・"&amp;EL$7&amp;"・"&amp;$EG60),'(参考)本年作業予定'!$X$4:$AI$525,8,FALSE),"")</f>
        <v>45529</v>
      </c>
      <c r="EM60" s="32">
        <f>IFERROR(VLOOKUP(($EF60&amp;"・"&amp;EL$8&amp;"・"&amp;EL$7&amp;"・"&amp;$EG60),'(参考)本年作業予定'!$X$4:$AI$525,10,FALSE),"")</f>
        <v>45529</v>
      </c>
      <c r="EN60" s="32">
        <f>IFERROR(VLOOKUP(($EF60&amp;"・"&amp;EN$8&amp;"・"&amp;EN$7&amp;"・"&amp;$EG60),'(参考)本年作業予定'!$X$4:$AI$525,8,FALSE),"")</f>
        <v>45560</v>
      </c>
      <c r="EO60" s="32">
        <f>IFERROR(VLOOKUP(($EF60&amp;"・"&amp;EN$8&amp;"・"&amp;EN$7&amp;"・"&amp;$EG60),'(参考)本年作業予定'!$X$4:$AI$525,10,FALSE),"")</f>
        <v>45560</v>
      </c>
      <c r="EP60" s="32">
        <f>IFERROR(VLOOKUP(($EF60&amp;"・"&amp;EP$8&amp;"・"&amp;EP$7&amp;"・"&amp;$EG60),'(参考)本年作業予定'!$X$4:$AI$525,8,FALSE),"")</f>
        <v>45590</v>
      </c>
      <c r="EQ60" s="32">
        <f>IFERROR(VLOOKUP(($EF60&amp;"・"&amp;EP$8&amp;"・"&amp;EP$7&amp;"・"&amp;$EG60),'(参考)本年作業予定'!$X$4:$AI$525,10,FALSE),"")</f>
        <v>45590</v>
      </c>
      <c r="ER60" s="32" t="str">
        <f>IFERROR(VLOOKUP(($EF60&amp;"・"&amp;ER$8&amp;"・"&amp;ER$7&amp;"・"&amp;$EG60),'(参考)本年作業予定'!$X$4:$AI$525,8,FALSE),"")</f>
        <v/>
      </c>
      <c r="ES60" s="32" t="str">
        <f>IFERROR(VLOOKUP(($EF60&amp;"・"&amp;ER$8&amp;"・"&amp;ER$7&amp;"・"&amp;$EG60),'(参考)本年作業予定'!$X$4:$AI$525,10,FALSE),"")</f>
        <v/>
      </c>
      <c r="ET60" s="32" t="str">
        <f>IFERROR(VLOOKUP(($EF60&amp;"・"&amp;ET$8&amp;"・"&amp;ET$7&amp;"・"&amp;$EG60),'(参考)本年作業予定'!$X$4:$AI$525,8,FALSE),"")</f>
        <v/>
      </c>
      <c r="EU60" s="32" t="str">
        <f>IFERROR(VLOOKUP(($EF60&amp;"・"&amp;ET$8&amp;"・"&amp;ET$7&amp;"・"&amp;$EG60),'(参考)本年作業予定'!$X$4:$AI$525,10,FALSE),"")</f>
        <v/>
      </c>
      <c r="EV60" s="32">
        <f>IFERROR(VLOOKUP(($EF60&amp;"・"&amp;EV$8&amp;"・"&amp;EV$7&amp;"・"&amp;$EG60),'(参考)本年作業予定'!$X$4:$AI$525,8,FALSE),"")</f>
        <v>45538</v>
      </c>
      <c r="EW60" s="32">
        <f>IFERROR(VLOOKUP(($EF60&amp;"・"&amp;EV$8&amp;"・"&amp;EV$7&amp;"・"&amp;$EG60),'(参考)本年作業予定'!$X$4:$AI$525,10,FALSE),"")</f>
        <v>45538</v>
      </c>
      <c r="EX60" s="32">
        <f>IFERROR(VLOOKUP(($EF60&amp;"・"&amp;EX$8&amp;"・"&amp;EX$7&amp;"・"&amp;$EG60),'(参考)本年作業予定'!$X$4:$AI$525,8,FALSE),"")</f>
        <v>45555</v>
      </c>
      <c r="EY60" s="32">
        <f>IFERROR(VLOOKUP(($EF60&amp;"・"&amp;EX$8&amp;"・"&amp;EX$7&amp;"・"&amp;$EG60),'(参考)本年作業予定'!$X$4:$AI$525,10,FALSE),"")</f>
        <v>45555</v>
      </c>
      <c r="EZ60" s="32" t="str">
        <f>IFERROR(VLOOKUP(($EF60&amp;"・"&amp;EZ$8&amp;"・"&amp;EZ$7&amp;"・"&amp;$EG60),'(参考)本年作業予定'!$X$4:$AI$525,8,FALSE),"")</f>
        <v/>
      </c>
      <c r="FA60" s="32" t="str">
        <f>IFERROR(VLOOKUP(($EF60&amp;"・"&amp;EZ$8&amp;"・"&amp;EZ$7&amp;"・"&amp;$EG60),'(参考)本年作業予定'!$X$4:$AI$525,10,FALSE),"")</f>
        <v/>
      </c>
      <c r="FB60" s="32" t="str">
        <f>IFERROR(VLOOKUP(($EF60&amp;"・"&amp;FB$8&amp;"・"&amp;FB$7&amp;"・"&amp;$EG60),'(参考)本年作業予定'!$X$4:$AI$525,8,FALSE),"")</f>
        <v/>
      </c>
      <c r="FC60" s="32" t="str">
        <f>IFERROR(VLOOKUP(($EF60&amp;"・"&amp;FB$8&amp;"・"&amp;FB$7&amp;"・"&amp;$EG60),'(参考)本年作業予定'!$X$4:$AI$525,10,FALSE),"")</f>
        <v/>
      </c>
      <c r="FD60" s="32">
        <f>IFERROR(VLOOKUP(($EF60&amp;"・"&amp;FD$8&amp;"・"&amp;FD$7&amp;"・"&amp;$EG60),'(参考)本年作業予定'!$X$4:$AI$525,8,FALSE),"")</f>
        <v>45526</v>
      </c>
      <c r="FE60" s="32">
        <f>IFERROR(VLOOKUP(($EF60&amp;"・"&amp;FD$8&amp;"・"&amp;FD$7&amp;"・"&amp;$EG60),'(参考)本年作業予定'!$X$4:$AI$525,10,FALSE),"")</f>
        <v>45527</v>
      </c>
      <c r="FG60" s="32" t="str">
        <f>IFERROR(VLOOKUP(($EF60&amp;"・"&amp;FG$8&amp;"・"&amp;FG$7&amp;"・"&amp;$EG60),'(参考)本年作業予定'!$X$4:$AI$198,4,FALSE),"")</f>
        <v/>
      </c>
      <c r="FH60" s="32" t="str">
        <f>IFERROR(VLOOKUP(($EF60&amp;"・"&amp;FH$8&amp;"・"&amp;FH$7&amp;"・"&amp;$EG60),'(参考)本年作業予定'!$X$4:$AI$198,4,FALSE),"")</f>
        <v/>
      </c>
      <c r="FI60" s="32">
        <f>IFERROR(VLOOKUP(($EF60&amp;"・"&amp;FI$8&amp;"・"&amp;FI$7&amp;"・"&amp;$EG60),'(参考)本年作業予定'!$X$4:$AI$198,4,FALSE),"")</f>
        <v>45525</v>
      </c>
      <c r="FJ60" s="32">
        <f>IFERROR(VLOOKUP(($EF60&amp;"・"&amp;FJ$8&amp;"・"&amp;FJ$7&amp;"・"&amp;$EG60),'(参考)本年作業予定'!$X$4:$AI$198,4,FALSE),"")</f>
        <v>45556</v>
      </c>
      <c r="FK60" s="32">
        <f>IFERROR(VLOOKUP(($EF60&amp;"・"&amp;FK$8&amp;"・"&amp;FK$7&amp;"・"&amp;$EG60),'(参考)本年作業予定'!$X$4:$AI$198,4,FALSE),"")</f>
        <v>45586</v>
      </c>
      <c r="FL60" s="32" t="str">
        <f>IFERROR(VLOOKUP(($EF60&amp;"・"&amp;FL$8&amp;"・"&amp;FL$7&amp;"・"&amp;$EG60),'(参考)本年作業予定'!$X$4:$AI$198,4,FALSE),"")</f>
        <v/>
      </c>
      <c r="FN60" s="33" t="str">
        <f t="shared" si="151"/>
        <v/>
      </c>
      <c r="FO60" s="96">
        <f>IFERROR(VLOOKUP(($EF60&amp;"・"&amp;FN$8&amp;"・"&amp;FN$7&amp;"・"&amp;$EG60),'(参考)本年作業予定'!$X$4:$AI$525,12,FALSE),"")</f>
        <v>0</v>
      </c>
      <c r="FP60" s="33">
        <f t="shared" si="152"/>
        <v>45526</v>
      </c>
      <c r="FQ60" s="96">
        <f>IFERROR(VLOOKUP(($EF60&amp;"・"&amp;FP$8&amp;"・"&amp;FP$7&amp;"・"&amp;$EG60),'(参考)本年作業予定'!$X$4:$AI$525,12,FALSE),"")</f>
        <v>8</v>
      </c>
      <c r="FR60" s="33">
        <f t="shared" si="153"/>
        <v>45529</v>
      </c>
      <c r="FS60" s="96">
        <f>IFERROR(VLOOKUP(($EF60&amp;"・"&amp;FR$8&amp;"・"&amp;FR$7&amp;"・"&amp;$EG60),'(参考)本年作業予定'!$X$4:$AI$525,12,FALSE),"")</f>
        <v>4</v>
      </c>
      <c r="FT60" s="33">
        <f t="shared" si="154"/>
        <v>45560</v>
      </c>
      <c r="FU60" s="96">
        <f>IFERROR(VLOOKUP(($EF60&amp;"・"&amp;FT$8&amp;"・"&amp;FT$7&amp;"・"&amp;$EG60),'(参考)本年作業予定'!$X$4:$AI$525,12,FALSE),"")</f>
        <v>4</v>
      </c>
      <c r="FV60" s="33">
        <f t="shared" si="155"/>
        <v>45590</v>
      </c>
      <c r="FW60" s="96">
        <f>IFERROR(VLOOKUP(($EF60&amp;"・"&amp;FV$8&amp;"・"&amp;FV$7&amp;"・"&amp;$EG60),'(参考)本年作業予定'!$X$4:$AI$525,12,FALSE),"")</f>
        <v>5</v>
      </c>
      <c r="FX60" s="33" t="str">
        <f t="shared" si="156"/>
        <v/>
      </c>
      <c r="FY60" s="96">
        <f>IFERROR(VLOOKUP(($EF60&amp;"・"&amp;FX$8&amp;"・"&amp;FX$7&amp;"・"&amp;$EG60),'(参考)本年作業予定'!$X$4:$AI$525,12,FALSE),"")</f>
        <v>0</v>
      </c>
      <c r="FZ60" s="33" t="str">
        <f t="shared" si="157"/>
        <v/>
      </c>
      <c r="GA60" s="96">
        <f>IFERROR(VLOOKUP(($EF60&amp;"・"&amp;FZ$8&amp;"・"&amp;FZ$7&amp;"・"&amp;$EG60),'(参考)本年作業予定'!$X$4:$AI$525,12,FALSE),"")</f>
        <v>0</v>
      </c>
      <c r="GB60" s="33">
        <f t="shared" si="158"/>
        <v>45538</v>
      </c>
      <c r="GC60" s="96">
        <f>IFERROR(VLOOKUP(($EF60&amp;"・"&amp;GB$8&amp;"・"&amp;GB$7&amp;"・"&amp;$EG60),'(参考)本年作業予定'!$X$4:$AI$525,12,FALSE),"")</f>
        <v>1</v>
      </c>
      <c r="GD60" s="33">
        <f t="shared" si="159"/>
        <v>45555</v>
      </c>
      <c r="GE60" s="96">
        <f>IFERROR(VLOOKUP(($EF60&amp;"・"&amp;GD$8&amp;"・"&amp;GD$7&amp;"・"&amp;$EG60),'(参考)本年作業予定'!$X$4:$AI$525,12,FALSE),"")</f>
        <v>1</v>
      </c>
      <c r="GF60" s="33" t="str">
        <f t="shared" si="160"/>
        <v/>
      </c>
      <c r="GG60" s="96">
        <f>IFERROR(VLOOKUP(($EF60&amp;"・"&amp;GF$8&amp;"・"&amp;GF$7&amp;"・"&amp;$EG60),'(参考)本年作業予定'!$X$4:$AI$525,12,FALSE),"")</f>
        <v>0</v>
      </c>
      <c r="GH60" s="33" t="str">
        <f t="shared" si="161"/>
        <v/>
      </c>
      <c r="GI60" s="96">
        <f>IFERROR(VLOOKUP(($EF60&amp;"・"&amp;GH$8&amp;"・"&amp;GH$7&amp;"・"&amp;$EG60),'(参考)本年作業予定'!$X$4:$AI$525,12,FALSE),"")</f>
        <v>0</v>
      </c>
      <c r="GJ60" s="33">
        <f t="shared" si="162"/>
        <v>45526</v>
      </c>
      <c r="GK60" s="96">
        <f>IFERROR(VLOOKUP(($EF60&amp;"・"&amp;GJ$8&amp;"・"&amp;GJ$7&amp;"・"&amp;$EG60),'(参考)本年作業予定'!$X$4:$AI$525,12,FALSE),"")</f>
        <v>5.5</v>
      </c>
      <c r="GM60" s="72" t="str">
        <f t="shared" si="187"/>
        <v/>
      </c>
      <c r="GN60" s="74">
        <f>IFERROR(VLOOKUP(($EF60&amp;"・"&amp;GM$8&amp;"・"&amp;GM$7&amp;"・"&amp;$EG60),'(参考)本年作業予定'!$X$4:$AI$525,11,FALSE)/100,0)</f>
        <v>10</v>
      </c>
      <c r="GO60" s="72">
        <f t="shared" si="188"/>
        <v>2</v>
      </c>
      <c r="GP60" s="74">
        <f>IFERROR(VLOOKUP(($EF60&amp;"・"&amp;GO$8&amp;"・"&amp;GO$7&amp;"・"&amp;$EG60),'(参考)本年作業予定'!$X$4:$AI$525,11,FALSE)/100,0)</f>
        <v>10</v>
      </c>
      <c r="GQ60" s="72">
        <f t="shared" si="189"/>
        <v>1</v>
      </c>
      <c r="GR60" s="74">
        <f>IFERROR(VLOOKUP(($EF60&amp;"・"&amp;GQ$8&amp;"・"&amp;GQ$7&amp;"・"&amp;$EG60),'(参考)本年作業予定'!$X$4:$AI$525,11,FALSE)/100,0)</f>
        <v>10</v>
      </c>
      <c r="GS60" s="72">
        <f t="shared" si="190"/>
        <v>1</v>
      </c>
      <c r="GT60" s="74">
        <f>IFERROR(VLOOKUP(($EF60&amp;"・"&amp;GS$8&amp;"・"&amp;GS$7&amp;"・"&amp;$EG60),'(参考)本年作業予定'!$X$4:$AI$525,11,FALSE)/100,0)</f>
        <v>10</v>
      </c>
      <c r="GU60" s="72">
        <f t="shared" si="191"/>
        <v>1</v>
      </c>
      <c r="GV60" s="74">
        <f>IFERROR(VLOOKUP(($EF60&amp;"・"&amp;GU$8&amp;"・"&amp;GU$7&amp;"・"&amp;$EG60),'(参考)本年作業予定'!$X$4:$AI$525,11,FALSE)/100,0)</f>
        <v>10</v>
      </c>
      <c r="GW60" s="72" t="str">
        <f t="shared" si="192"/>
        <v/>
      </c>
      <c r="GX60" s="74">
        <f>IFERROR(VLOOKUP(($EF60&amp;"・"&amp;GW$8&amp;"・"&amp;GW$7&amp;"・"&amp;$EG60),'(参考)本年作業予定'!$X$4:$AI$525,11,FALSE)/100,0)</f>
        <v>10</v>
      </c>
      <c r="GY60" s="72" t="str">
        <f t="shared" si="193"/>
        <v/>
      </c>
      <c r="GZ60" s="74">
        <f>IFERROR(VLOOKUP(($EF60&amp;"・"&amp;GY$8&amp;"・"&amp;GY$7&amp;"・"&amp;$EG60),'(参考)本年作業予定'!$X$4:$AI$525,11,FALSE)/100,0)</f>
        <v>10</v>
      </c>
      <c r="HA60" s="72">
        <f t="shared" si="194"/>
        <v>1</v>
      </c>
      <c r="HB60" s="74">
        <f>IFERROR(VLOOKUP(($EF60&amp;"・"&amp;HA$8&amp;"・"&amp;HA$7&amp;"・"&amp;$EG60),'(参考)本年作業予定'!$X$4:$AI$525,11,FALSE)/100,0)</f>
        <v>10</v>
      </c>
      <c r="HC60" s="72">
        <f t="shared" si="195"/>
        <v>1</v>
      </c>
      <c r="HD60" s="74">
        <f>IFERROR(VLOOKUP(($EF60&amp;"・"&amp;HC$8&amp;"・"&amp;HC$7&amp;"・"&amp;$EG60),'(参考)本年作業予定'!$X$4:$AI$525,11,FALSE)/100,0)</f>
        <v>10</v>
      </c>
      <c r="HE60" s="72" t="str">
        <f t="shared" si="196"/>
        <v/>
      </c>
      <c r="HF60" s="74">
        <f>IFERROR(VLOOKUP(($EF60&amp;"・"&amp;HE$8&amp;"・"&amp;HE$7&amp;"・"&amp;$EG60),'(参考)本年作業予定'!$X$4:$AI$525,11,FALSE)/100,0)</f>
        <v>10</v>
      </c>
      <c r="HG60" s="72" t="str">
        <f t="shared" si="197"/>
        <v/>
      </c>
      <c r="HH60" s="74">
        <f>IFERROR(VLOOKUP(($EF60&amp;"・"&amp;HG$8&amp;"・"&amp;HG$7&amp;"・"&amp;$EG60),'(参考)本年作業予定'!$X$4:$AI$525,11,FALSE)/100,0)</f>
        <v>10</v>
      </c>
      <c r="HI60" s="72">
        <f t="shared" si="198"/>
        <v>2</v>
      </c>
      <c r="HJ60" s="74">
        <f>IFERROR(VLOOKUP(($EF60&amp;"・"&amp;HI$8&amp;"・"&amp;HI$7&amp;"・"&amp;$EG60),'(参考)本年作業予定'!$X$4:$AI$525,11,FALSE)/100,0)</f>
        <v>10</v>
      </c>
    </row>
    <row r="61" spans="1:218" ht="15" customHeight="1" thickBot="1" x14ac:dyDescent="0.2">
      <c r="A61" s="544"/>
      <c r="B61" s="488"/>
      <c r="C61" s="326" t="str">
        <f>IF(B61="","",GN61+GP61+GR61+GT61+GV61+GX61+GZ61+HB61+HD61)</f>
        <v/>
      </c>
      <c r="D61" s="348"/>
      <c r="E61" s="349"/>
      <c r="F61" s="349"/>
      <c r="G61" s="349"/>
      <c r="H61" s="349"/>
      <c r="I61" s="349"/>
      <c r="J61" s="349"/>
      <c r="K61" s="349"/>
      <c r="L61" s="349"/>
      <c r="M61" s="349"/>
      <c r="N61" s="349"/>
      <c r="O61" s="349"/>
      <c r="P61" s="349"/>
      <c r="Q61" s="349"/>
      <c r="R61" s="349"/>
      <c r="S61" s="349"/>
      <c r="T61" s="349"/>
      <c r="U61" s="349"/>
      <c r="V61" s="349"/>
      <c r="W61" s="349"/>
      <c r="X61" s="349"/>
      <c r="Y61" s="349"/>
      <c r="Z61" s="349"/>
      <c r="AA61" s="349"/>
      <c r="AB61" s="349"/>
      <c r="AC61" s="349"/>
      <c r="AD61" s="349"/>
      <c r="AE61" s="349"/>
      <c r="AF61" s="349"/>
      <c r="AG61" s="350"/>
      <c r="AH61" s="350"/>
      <c r="AI61" s="348"/>
      <c r="AJ61" s="349"/>
      <c r="AK61" s="349"/>
      <c r="AL61" s="349"/>
      <c r="AM61" s="349"/>
      <c r="AN61" s="349"/>
      <c r="AO61" s="349"/>
      <c r="AP61" s="349"/>
      <c r="AQ61" s="349"/>
      <c r="AR61" s="349"/>
      <c r="AS61" s="349"/>
      <c r="AT61" s="349"/>
      <c r="AU61" s="349"/>
      <c r="AV61" s="349"/>
      <c r="AW61" s="349"/>
      <c r="AX61" s="349"/>
      <c r="AY61" s="349"/>
      <c r="AZ61" s="349"/>
      <c r="BA61" s="349"/>
      <c r="BB61" s="349"/>
      <c r="BC61" s="349"/>
      <c r="BD61" s="349"/>
      <c r="BE61" s="349"/>
      <c r="BF61" s="349"/>
      <c r="BG61" s="349"/>
      <c r="BH61" s="349"/>
      <c r="BI61" s="349"/>
      <c r="BJ61" s="349"/>
      <c r="BK61" s="349"/>
      <c r="BL61" s="349"/>
      <c r="BM61" s="350"/>
      <c r="BN61" s="348"/>
      <c r="BO61" s="349"/>
      <c r="BP61" s="349"/>
      <c r="BQ61" s="349"/>
      <c r="BR61" s="349"/>
      <c r="BS61" s="349"/>
      <c r="BT61" s="349"/>
      <c r="BU61" s="349"/>
      <c r="BV61" s="349"/>
      <c r="BW61" s="349"/>
      <c r="BX61" s="349"/>
      <c r="BY61" s="349"/>
      <c r="BZ61" s="349"/>
      <c r="CA61" s="349"/>
      <c r="CB61" s="349"/>
      <c r="CC61" s="349"/>
      <c r="CD61" s="349"/>
      <c r="CE61" s="349"/>
      <c r="CF61" s="349"/>
      <c r="CG61" s="349"/>
      <c r="CH61" s="349"/>
      <c r="CI61" s="349"/>
      <c r="CJ61" s="349"/>
      <c r="CK61" s="349"/>
      <c r="CL61" s="349"/>
      <c r="CM61" s="349"/>
      <c r="CN61" s="349"/>
      <c r="CO61" s="349"/>
      <c r="CP61" s="349"/>
      <c r="CQ61" s="350"/>
      <c r="CR61" s="351"/>
      <c r="CS61" s="352"/>
      <c r="CT61" s="349"/>
      <c r="CU61" s="349"/>
      <c r="CV61" s="349"/>
      <c r="CW61" s="349"/>
      <c r="CX61" s="349"/>
      <c r="CY61" s="349"/>
      <c r="CZ61" s="349"/>
      <c r="DA61" s="349"/>
      <c r="DB61" s="349"/>
      <c r="DC61" s="349"/>
      <c r="DD61" s="349"/>
      <c r="DE61" s="349"/>
      <c r="DF61" s="349"/>
      <c r="DG61" s="349"/>
      <c r="DH61" s="349"/>
      <c r="DI61" s="349"/>
      <c r="DJ61" s="349"/>
      <c r="DK61" s="349"/>
      <c r="DL61" s="349"/>
      <c r="DM61" s="349"/>
      <c r="DN61" s="349"/>
      <c r="DO61" s="349"/>
      <c r="DP61" s="349"/>
      <c r="DQ61" s="349"/>
      <c r="DR61" s="349"/>
      <c r="DS61" s="349"/>
      <c r="DT61" s="349"/>
      <c r="DU61" s="350"/>
      <c r="DV61" s="393"/>
      <c r="DW61" s="351"/>
      <c r="EE61" s="12"/>
      <c r="EF61" s="13"/>
      <c r="EG61" s="13"/>
      <c r="EH61" s="32" t="str">
        <f>IFERROR(VLOOKUP(($EF61&amp;"・"&amp;EH$8&amp;"・"&amp;EH$7&amp;"・"&amp;$EG61),'(参考)本年作業予定'!$X$4:$AI$525,8,FALSE),"")</f>
        <v/>
      </c>
      <c r="EI61" s="32" t="str">
        <f>IFERROR(VLOOKUP(($EF61&amp;"・"&amp;EH$8&amp;"・"&amp;EH$7&amp;"・"&amp;$EG61),'(参考)本年作業予定'!$X$4:$AI$525,10,FALSE),"")</f>
        <v/>
      </c>
      <c r="EJ61" s="32" t="str">
        <f>IFERROR(VLOOKUP(($EF61&amp;"・"&amp;EJ$8&amp;"・"&amp;EJ$7&amp;"・"&amp;$EG61),'(参考)本年作業予定'!$X$4:$AI$525,8,FALSE),"")</f>
        <v/>
      </c>
      <c r="EK61" s="32" t="str">
        <f>IFERROR(VLOOKUP(($EF61&amp;"・"&amp;EJ$8&amp;"・"&amp;EJ$7&amp;"・"&amp;$EG61),'(参考)本年作業予定'!$X$4:$AI$525,10,FALSE),"")</f>
        <v/>
      </c>
      <c r="EL61" s="32" t="str">
        <f>IFERROR(VLOOKUP(($EF61&amp;"・"&amp;EL$8&amp;"・"&amp;EL$7&amp;"・"&amp;$EG61),'(参考)本年作業予定'!$X$4:$AI$525,8,FALSE),"")</f>
        <v/>
      </c>
      <c r="EM61" s="32" t="str">
        <f>IFERROR(VLOOKUP(($EF61&amp;"・"&amp;EL$8&amp;"・"&amp;EL$7&amp;"・"&amp;$EG61),'(参考)本年作業予定'!$X$4:$AI$525,10,FALSE),"")</f>
        <v/>
      </c>
      <c r="EN61" s="32" t="str">
        <f>IFERROR(VLOOKUP(($EF61&amp;"・"&amp;EN$8&amp;"・"&amp;EN$7&amp;"・"&amp;$EG61),'(参考)本年作業予定'!$X$4:$AI$525,8,FALSE),"")</f>
        <v/>
      </c>
      <c r="EO61" s="32" t="str">
        <f>IFERROR(VLOOKUP(($EF61&amp;"・"&amp;EN$8&amp;"・"&amp;EN$7&amp;"・"&amp;$EG61),'(参考)本年作業予定'!$X$4:$AI$525,10,FALSE),"")</f>
        <v/>
      </c>
      <c r="EP61" s="32" t="str">
        <f>IFERROR(VLOOKUP(($EF61&amp;"・"&amp;EP$8&amp;"・"&amp;EP$7&amp;"・"&amp;$EG61),'(参考)本年作業予定'!$X$4:$AI$525,8,FALSE),"")</f>
        <v/>
      </c>
      <c r="EQ61" s="32" t="str">
        <f>IFERROR(VLOOKUP(($EF61&amp;"・"&amp;EP$8&amp;"・"&amp;EP$7&amp;"・"&amp;$EG61),'(参考)本年作業予定'!$X$4:$AI$525,10,FALSE),"")</f>
        <v/>
      </c>
      <c r="ER61" s="32" t="str">
        <f>IFERROR(VLOOKUP(($EF61&amp;"・"&amp;ER$8&amp;"・"&amp;ER$7&amp;"・"&amp;$EG61),'(参考)本年作業予定'!$X$4:$AI$525,8,FALSE),"")</f>
        <v/>
      </c>
      <c r="ES61" s="32" t="str">
        <f>IFERROR(VLOOKUP(($EF61&amp;"・"&amp;ER$8&amp;"・"&amp;ER$7&amp;"・"&amp;$EG61),'(参考)本年作業予定'!$X$4:$AI$525,10,FALSE),"")</f>
        <v/>
      </c>
      <c r="ET61" s="32" t="str">
        <f>IFERROR(VLOOKUP(($EF61&amp;"・"&amp;ET$8&amp;"・"&amp;ET$7&amp;"・"&amp;$EG61),'(参考)本年作業予定'!$X$4:$AI$525,8,FALSE),"")</f>
        <v/>
      </c>
      <c r="EU61" s="32" t="str">
        <f>IFERROR(VLOOKUP(($EF61&amp;"・"&amp;ET$8&amp;"・"&amp;ET$7&amp;"・"&amp;$EG61),'(参考)本年作業予定'!$X$4:$AI$525,10,FALSE),"")</f>
        <v/>
      </c>
      <c r="EV61" s="32" t="str">
        <f>IFERROR(VLOOKUP(($EF61&amp;"・"&amp;EV$8&amp;"・"&amp;EV$7&amp;"・"&amp;$EG61),'(参考)本年作業予定'!$X$4:$AI$525,8,FALSE),"")</f>
        <v/>
      </c>
      <c r="EW61" s="32" t="str">
        <f>IFERROR(VLOOKUP(($EF61&amp;"・"&amp;EV$8&amp;"・"&amp;EV$7&amp;"・"&amp;$EG61),'(参考)本年作業予定'!$X$4:$AI$525,10,FALSE),"")</f>
        <v/>
      </c>
      <c r="EX61" s="32" t="str">
        <f>IFERROR(VLOOKUP(($EF61&amp;"・"&amp;EX$8&amp;"・"&amp;EX$7&amp;"・"&amp;$EG61),'(参考)本年作業予定'!$X$4:$AI$525,8,FALSE),"")</f>
        <v/>
      </c>
      <c r="EY61" s="32" t="str">
        <f>IFERROR(VLOOKUP(($EF61&amp;"・"&amp;EX$8&amp;"・"&amp;EX$7&amp;"・"&amp;$EG61),'(参考)本年作業予定'!$X$4:$AI$525,10,FALSE),"")</f>
        <v/>
      </c>
      <c r="EZ61" s="32" t="str">
        <f>IFERROR(VLOOKUP(($EF61&amp;"・"&amp;EZ$8&amp;"・"&amp;EZ$7&amp;"・"&amp;$EG61),'(参考)本年作業予定'!$X$4:$AI$525,8,FALSE),"")</f>
        <v/>
      </c>
      <c r="FA61" s="32" t="str">
        <f>IFERROR(VLOOKUP(($EF61&amp;"・"&amp;EZ$8&amp;"・"&amp;EZ$7&amp;"・"&amp;$EG61),'(参考)本年作業予定'!$X$4:$AI$525,10,FALSE),"")</f>
        <v/>
      </c>
      <c r="FB61" s="32" t="str">
        <f>IFERROR(VLOOKUP(($EF61&amp;"・"&amp;FB$8&amp;"・"&amp;FB$7&amp;"・"&amp;$EG61),'(参考)本年作業予定'!$X$4:$AI$525,8,FALSE),"")</f>
        <v/>
      </c>
      <c r="FC61" s="32" t="str">
        <f>IFERROR(VLOOKUP(($EF61&amp;"・"&amp;FB$8&amp;"・"&amp;FB$7&amp;"・"&amp;$EG61),'(参考)本年作業予定'!$X$4:$AI$525,10,FALSE),"")</f>
        <v/>
      </c>
      <c r="FD61" s="32" t="str">
        <f>IFERROR(VLOOKUP(($EF61&amp;"・"&amp;FD$8&amp;"・"&amp;FD$7&amp;"・"&amp;$EG61),'(参考)本年作業予定'!$X$4:$AI$525,8,FALSE),"")</f>
        <v/>
      </c>
      <c r="FE61" s="32" t="str">
        <f>IFERROR(VLOOKUP(($EF61&amp;"・"&amp;FD$8&amp;"・"&amp;FD$7&amp;"・"&amp;$EG61),'(参考)本年作業予定'!$X$4:$AI$525,10,FALSE),"")</f>
        <v/>
      </c>
      <c r="FG61" s="32" t="str">
        <f>IFERROR(VLOOKUP(($EF61&amp;"・"&amp;FG$8&amp;"・"&amp;FG$7&amp;"・"&amp;$EG61),'(参考)本年作業予定'!$X$4:$AI$198,4,FALSE),"")</f>
        <v/>
      </c>
      <c r="FH61" s="32" t="str">
        <f>IFERROR(VLOOKUP(($EF61&amp;"・"&amp;FH$8&amp;"・"&amp;FH$7&amp;"・"&amp;$EG61),'(参考)本年作業予定'!$X$4:$AI$198,4,FALSE),"")</f>
        <v/>
      </c>
      <c r="FI61" s="32" t="str">
        <f>IFERROR(VLOOKUP(($EF61&amp;"・"&amp;FI$8&amp;"・"&amp;FI$7&amp;"・"&amp;$EG61),'(参考)本年作業予定'!$X$4:$AI$198,4,FALSE),"")</f>
        <v/>
      </c>
      <c r="FJ61" s="32" t="str">
        <f>IFERROR(VLOOKUP(($EF61&amp;"・"&amp;FJ$8&amp;"・"&amp;FJ$7&amp;"・"&amp;$EG61),'(参考)本年作業予定'!$X$4:$AI$198,4,FALSE),"")</f>
        <v/>
      </c>
      <c r="FK61" s="32" t="str">
        <f>IFERROR(VLOOKUP(($EF61&amp;"・"&amp;FK$8&amp;"・"&amp;FK$7&amp;"・"&amp;$EG61),'(参考)本年作業予定'!$X$4:$AI$198,4,FALSE),"")</f>
        <v/>
      </c>
      <c r="FL61" s="32" t="str">
        <f>IFERROR(VLOOKUP(($EF61&amp;"・"&amp;FL$8&amp;"・"&amp;FL$7&amp;"・"&amp;$EG61),'(参考)本年作業予定'!$X$4:$AI$198,4,FALSE),"")</f>
        <v/>
      </c>
      <c r="FN61" s="33" t="str">
        <f t="shared" si="151"/>
        <v/>
      </c>
      <c r="FO61" s="96" t="str">
        <f>IFERROR(VLOOKUP(($EF61&amp;"・"&amp;FN$8&amp;"・"&amp;FN$7&amp;"・"&amp;$EG61),'(参考)本年作業予定'!$X$4:$AI$525,12,FALSE),"")</f>
        <v/>
      </c>
      <c r="FP61" s="33" t="str">
        <f t="shared" si="152"/>
        <v/>
      </c>
      <c r="FQ61" s="96" t="str">
        <f>IFERROR(VLOOKUP(($EF61&amp;"・"&amp;FP$8&amp;"・"&amp;FP$7&amp;"・"&amp;$EG61),'(参考)本年作業予定'!$X$4:$AI$525,12,FALSE),"")</f>
        <v/>
      </c>
      <c r="FR61" s="33" t="str">
        <f t="shared" si="153"/>
        <v/>
      </c>
      <c r="FS61" s="96" t="str">
        <f>IFERROR(VLOOKUP(($EF61&amp;"・"&amp;FR$8&amp;"・"&amp;FR$7&amp;"・"&amp;$EG61),'(参考)本年作業予定'!$X$4:$AI$525,12,FALSE),"")</f>
        <v/>
      </c>
      <c r="FT61" s="33" t="str">
        <f t="shared" si="154"/>
        <v/>
      </c>
      <c r="FU61" s="96" t="str">
        <f>IFERROR(VLOOKUP(($EF61&amp;"・"&amp;FT$8&amp;"・"&amp;FT$7&amp;"・"&amp;$EG61),'(参考)本年作業予定'!$X$4:$AI$525,12,FALSE),"")</f>
        <v/>
      </c>
      <c r="FV61" s="33" t="str">
        <f t="shared" si="155"/>
        <v/>
      </c>
      <c r="FW61" s="96" t="str">
        <f>IFERROR(VLOOKUP(($EF61&amp;"・"&amp;FV$8&amp;"・"&amp;FV$7&amp;"・"&amp;$EG61),'(参考)本年作業予定'!$X$4:$AI$525,12,FALSE),"")</f>
        <v/>
      </c>
      <c r="FX61" s="33" t="str">
        <f t="shared" si="156"/>
        <v/>
      </c>
      <c r="FY61" s="96" t="str">
        <f>IFERROR(VLOOKUP(($EF61&amp;"・"&amp;FX$8&amp;"・"&amp;FX$7&amp;"・"&amp;$EG61),'(参考)本年作業予定'!$X$4:$AI$525,12,FALSE),"")</f>
        <v/>
      </c>
      <c r="FZ61" s="33" t="str">
        <f t="shared" si="157"/>
        <v/>
      </c>
      <c r="GA61" s="96" t="str">
        <f>IFERROR(VLOOKUP(($EF61&amp;"・"&amp;FZ$8&amp;"・"&amp;FZ$7&amp;"・"&amp;$EG61),'(参考)本年作業予定'!$X$4:$AI$525,12,FALSE),"")</f>
        <v/>
      </c>
      <c r="GB61" s="33" t="str">
        <f t="shared" si="158"/>
        <v/>
      </c>
      <c r="GC61" s="96" t="str">
        <f>IFERROR(VLOOKUP(($EF61&amp;"・"&amp;GB$8&amp;"・"&amp;GB$7&amp;"・"&amp;$EG61),'(参考)本年作業予定'!$X$4:$AI$525,12,FALSE),"")</f>
        <v/>
      </c>
      <c r="GD61" s="33" t="str">
        <f t="shared" si="159"/>
        <v/>
      </c>
      <c r="GE61" s="96" t="str">
        <f>IFERROR(VLOOKUP(($EF61&amp;"・"&amp;GD$8&amp;"・"&amp;GD$7&amp;"・"&amp;$EG61),'(参考)本年作業予定'!$X$4:$AI$525,12,FALSE),"")</f>
        <v/>
      </c>
      <c r="GF61" s="33" t="str">
        <f t="shared" si="160"/>
        <v/>
      </c>
      <c r="GG61" s="96" t="str">
        <f>IFERROR(VLOOKUP(($EF61&amp;"・"&amp;GF$8&amp;"・"&amp;GF$7&amp;"・"&amp;$EG61),'(参考)本年作業予定'!$X$4:$AI$525,12,FALSE),"")</f>
        <v/>
      </c>
      <c r="GH61" s="33" t="str">
        <f t="shared" si="161"/>
        <v/>
      </c>
      <c r="GI61" s="96" t="str">
        <f>IFERROR(VLOOKUP(($EF61&amp;"・"&amp;GH$8&amp;"・"&amp;GH$7&amp;"・"&amp;$EG61),'(参考)本年作業予定'!$X$4:$AI$525,12,FALSE),"")</f>
        <v/>
      </c>
      <c r="GJ61" s="33" t="str">
        <f t="shared" si="162"/>
        <v/>
      </c>
      <c r="GK61" s="96" t="str">
        <f>IFERROR(VLOOKUP(($EF61&amp;"・"&amp;GJ$8&amp;"・"&amp;GJ$7&amp;"・"&amp;$EG61),'(参考)本年作業予定'!$X$4:$AI$525,12,FALSE),"")</f>
        <v/>
      </c>
      <c r="GM61" s="72" t="str">
        <f t="shared" si="187"/>
        <v/>
      </c>
      <c r="GN61" s="74">
        <f>IFERROR(VLOOKUP(($EF61&amp;"・"&amp;GM$8&amp;"・"&amp;GM$7&amp;"・"&amp;$EG61),'(参考)本年作業予定'!$X$4:$AI$525,11,FALSE)/100,0)</f>
        <v>0</v>
      </c>
      <c r="GO61" s="72" t="str">
        <f t="shared" si="188"/>
        <v/>
      </c>
      <c r="GP61" s="74">
        <f>IFERROR(VLOOKUP(($EF61&amp;"・"&amp;GO$8&amp;"・"&amp;GO$7&amp;"・"&amp;$EG61),'(参考)本年作業予定'!$X$4:$AI$525,11,FALSE)/100,0)</f>
        <v>0</v>
      </c>
      <c r="GQ61" s="72" t="str">
        <f t="shared" si="189"/>
        <v/>
      </c>
      <c r="GR61" s="74">
        <f>IFERROR(VLOOKUP(($EF61&amp;"・"&amp;GQ$8&amp;"・"&amp;GQ$7&amp;"・"&amp;$EG61),'(参考)本年作業予定'!$X$4:$AI$525,11,FALSE)/100,0)</f>
        <v>0</v>
      </c>
      <c r="GS61" s="72" t="str">
        <f t="shared" si="190"/>
        <v/>
      </c>
      <c r="GT61" s="74">
        <f>IFERROR(VLOOKUP(($EF61&amp;"・"&amp;GS$8&amp;"・"&amp;GS$7&amp;"・"&amp;$EG61),'(参考)本年作業予定'!$X$4:$AI$525,11,FALSE)/100,0)</f>
        <v>0</v>
      </c>
      <c r="GU61" s="72" t="str">
        <f t="shared" si="191"/>
        <v/>
      </c>
      <c r="GV61" s="74">
        <f>IFERROR(VLOOKUP(($EF61&amp;"・"&amp;GU$8&amp;"・"&amp;GU$7&amp;"・"&amp;$EG61),'(参考)本年作業予定'!$X$4:$AI$525,11,FALSE)/100,0)</f>
        <v>0</v>
      </c>
      <c r="GW61" s="72" t="str">
        <f t="shared" si="192"/>
        <v/>
      </c>
      <c r="GX61" s="74">
        <f>IFERROR(VLOOKUP(($EF61&amp;"・"&amp;GW$8&amp;"・"&amp;GW$7&amp;"・"&amp;$EG61),'(参考)本年作業予定'!$X$4:$AI$525,11,FALSE)/100,0)</f>
        <v>0</v>
      </c>
      <c r="GY61" s="72" t="str">
        <f t="shared" si="193"/>
        <v/>
      </c>
      <c r="GZ61" s="74">
        <f>IFERROR(VLOOKUP(($EF61&amp;"・"&amp;GY$8&amp;"・"&amp;GY$7&amp;"・"&amp;$EG61),'(参考)本年作業予定'!$X$4:$AI$525,11,FALSE)/100,0)</f>
        <v>0</v>
      </c>
      <c r="HA61" s="72" t="str">
        <f t="shared" si="194"/>
        <v/>
      </c>
      <c r="HB61" s="74">
        <f>IFERROR(VLOOKUP(($EF61&amp;"・"&amp;HA$8&amp;"・"&amp;HA$7&amp;"・"&amp;$EG61),'(参考)本年作業予定'!$X$4:$AI$525,11,FALSE)/100,0)</f>
        <v>0</v>
      </c>
      <c r="HC61" s="72" t="str">
        <f t="shared" si="195"/>
        <v/>
      </c>
      <c r="HD61" s="74">
        <f>IFERROR(VLOOKUP(($EF61&amp;"・"&amp;HC$8&amp;"・"&amp;HC$7&amp;"・"&amp;$EG61),'(参考)本年作業予定'!$X$4:$AI$525,11,FALSE)/100,0)</f>
        <v>0</v>
      </c>
      <c r="HE61" s="72" t="str">
        <f t="shared" si="196"/>
        <v/>
      </c>
      <c r="HF61" s="74">
        <f>IFERROR(VLOOKUP(($EF61&amp;"・"&amp;HE$8&amp;"・"&amp;HE$7&amp;"・"&amp;$EG61),'(参考)本年作業予定'!$X$4:$AI$525,11,FALSE)/100,0)</f>
        <v>0</v>
      </c>
      <c r="HG61" s="72" t="str">
        <f t="shared" si="197"/>
        <v/>
      </c>
      <c r="HH61" s="74">
        <f>IFERROR(VLOOKUP(($EF61&amp;"・"&amp;HG$8&amp;"・"&amp;HG$7&amp;"・"&amp;$EG61),'(参考)本年作業予定'!$X$4:$AI$525,11,FALSE)/100,0)</f>
        <v>0</v>
      </c>
      <c r="HI61" s="72" t="str">
        <f t="shared" si="198"/>
        <v/>
      </c>
      <c r="HJ61" s="74">
        <f>IFERROR(VLOOKUP(($EF61&amp;"・"&amp;HI$8&amp;"・"&amp;HI$7&amp;"・"&amp;$EG61),'(参考)本年作業予定'!$X$4:$AI$525,11,FALSE)/100,0)</f>
        <v>0</v>
      </c>
    </row>
    <row r="62" spans="1:218" ht="21.75" customHeight="1" x14ac:dyDescent="0.15">
      <c r="A62" s="544"/>
      <c r="B62" s="486" t="str">
        <f>IF(②元データ!$B$28="","",②元データ!$B$28)</f>
        <v>産直ニンジン・寿八寸Ｂ・Ｃ</v>
      </c>
      <c r="C62" s="324" t="str">
        <f>IF(EF62="","",IF((GN62+GP62+GR62+GT62+GV62+GX62+GZ62+HB62+HD62+HF62+HH62+HJ62)=0,"",(GN62+GP62+GR62+GT62+GV62+GX62+GZ62+HB62+HD62+HF62+HH62+HJ62)))</f>
        <v/>
      </c>
      <c r="D62" s="331" t="str">
        <f t="shared" ref="D62:AI62" si="229">IF(D$5=$FG62,$FG$9,IF(D$5=$FH62,$FH$9,IF(D$5=$FI62,$FI$9,IF(D$5=$FJ62,$FJ$9,IF(D$5=$FK62,$FK$9,IF(D$5=$FL62,$FL$9,IF(D$5=$FN62,$FO62,IF(D$5=$FP62,$FQ62,IF(D$5=$FR62,$FS62,IF(D$5=$FT62,$FU62,IF(D$5=$FV62,$FW62,IF(D$5=$FX62,$FY62,IF(D$5=$FZ62,$GA62,IF(D$5=$GB62,$GC62,IF(D$5=$GD62,$GE62,IF(D$5=$GF62,$GG62,IF(D$5=$GH62,$GI62,IF(D$5=$GJ62,$GK62,""))))))))))))))))))</f>
        <v/>
      </c>
      <c r="E62" s="332" t="str">
        <f t="shared" si="229"/>
        <v/>
      </c>
      <c r="F62" s="332" t="str">
        <f t="shared" si="229"/>
        <v/>
      </c>
      <c r="G62" s="332" t="str">
        <f t="shared" si="229"/>
        <v/>
      </c>
      <c r="H62" s="332" t="str">
        <f t="shared" si="229"/>
        <v/>
      </c>
      <c r="I62" s="332" t="str">
        <f t="shared" si="229"/>
        <v/>
      </c>
      <c r="J62" s="332" t="str">
        <f t="shared" si="229"/>
        <v/>
      </c>
      <c r="K62" s="332" t="str">
        <f t="shared" si="229"/>
        <v/>
      </c>
      <c r="L62" s="332" t="str">
        <f t="shared" si="229"/>
        <v/>
      </c>
      <c r="M62" s="332" t="str">
        <f t="shared" si="229"/>
        <v/>
      </c>
      <c r="N62" s="332" t="str">
        <f t="shared" si="229"/>
        <v/>
      </c>
      <c r="O62" s="332" t="str">
        <f t="shared" si="229"/>
        <v/>
      </c>
      <c r="P62" s="332" t="str">
        <f t="shared" si="229"/>
        <v/>
      </c>
      <c r="Q62" s="332" t="str">
        <f t="shared" si="229"/>
        <v/>
      </c>
      <c r="R62" s="332" t="str">
        <f t="shared" si="229"/>
        <v/>
      </c>
      <c r="S62" s="332" t="str">
        <f t="shared" si="229"/>
        <v/>
      </c>
      <c r="T62" s="332" t="str">
        <f t="shared" si="229"/>
        <v/>
      </c>
      <c r="U62" s="332" t="str">
        <f t="shared" si="229"/>
        <v/>
      </c>
      <c r="V62" s="332" t="str">
        <f t="shared" si="229"/>
        <v/>
      </c>
      <c r="W62" s="332" t="str">
        <f t="shared" si="229"/>
        <v/>
      </c>
      <c r="X62" s="332" t="str">
        <f t="shared" si="229"/>
        <v/>
      </c>
      <c r="Y62" s="332" t="str">
        <f t="shared" si="229"/>
        <v/>
      </c>
      <c r="Z62" s="332" t="str">
        <f t="shared" si="229"/>
        <v/>
      </c>
      <c r="AA62" s="332" t="str">
        <f t="shared" si="229"/>
        <v/>
      </c>
      <c r="AB62" s="332" t="str">
        <f t="shared" si="229"/>
        <v/>
      </c>
      <c r="AC62" s="332" t="str">
        <f t="shared" si="229"/>
        <v/>
      </c>
      <c r="AD62" s="332" t="str">
        <f t="shared" si="229"/>
        <v/>
      </c>
      <c r="AE62" s="332" t="str">
        <f t="shared" si="229"/>
        <v/>
      </c>
      <c r="AF62" s="332" t="str">
        <f t="shared" si="229"/>
        <v/>
      </c>
      <c r="AG62" s="332" t="str">
        <f t="shared" si="229"/>
        <v/>
      </c>
      <c r="AH62" s="332" t="str">
        <f t="shared" si="229"/>
        <v/>
      </c>
      <c r="AI62" s="331" t="str">
        <f t="shared" si="229"/>
        <v/>
      </c>
      <c r="AJ62" s="332" t="str">
        <f t="shared" ref="AJ62:BQ62" si="230">IF(AJ$5=$FG62,$FG$9,IF(AJ$5=$FH62,$FH$9,IF(AJ$5=$FI62,$FI$9,IF(AJ$5=$FJ62,$FJ$9,IF(AJ$5=$FK62,$FK$9,IF(AJ$5=$FL62,$FL$9,IF(AJ$5=$FN62,$FO62,IF(AJ$5=$FP62,$FQ62,IF(AJ$5=$FR62,$FS62,IF(AJ$5=$FT62,$FU62,IF(AJ$5=$FV62,$FW62,IF(AJ$5=$FX62,$FY62,IF(AJ$5=$FZ62,$GA62,IF(AJ$5=$GB62,$GC62,IF(AJ$5=$GD62,$GE62,IF(AJ$5=$GF62,$GG62,IF(AJ$5=$GH62,$GI62,IF(AJ$5=$GJ62,$GK62,""))))))))))))))))))</f>
        <v/>
      </c>
      <c r="AK62" s="332" t="str">
        <f t="shared" si="230"/>
        <v/>
      </c>
      <c r="AL62" s="332" t="str">
        <f t="shared" si="230"/>
        <v/>
      </c>
      <c r="AM62" s="332" t="str">
        <f t="shared" si="230"/>
        <v/>
      </c>
      <c r="AN62" s="332" t="str">
        <f t="shared" si="230"/>
        <v/>
      </c>
      <c r="AO62" s="332" t="str">
        <f t="shared" si="230"/>
        <v/>
      </c>
      <c r="AP62" s="332" t="str">
        <f t="shared" si="230"/>
        <v/>
      </c>
      <c r="AQ62" s="332" t="str">
        <f t="shared" si="230"/>
        <v/>
      </c>
      <c r="AR62" s="332" t="str">
        <f t="shared" si="230"/>
        <v/>
      </c>
      <c r="AS62" s="332" t="str">
        <f t="shared" si="230"/>
        <v/>
      </c>
      <c r="AT62" s="332" t="str">
        <f t="shared" si="230"/>
        <v/>
      </c>
      <c r="AU62" s="332" t="str">
        <f t="shared" si="230"/>
        <v/>
      </c>
      <c r="AV62" s="332" t="str">
        <f t="shared" si="230"/>
        <v/>
      </c>
      <c r="AW62" s="332" t="str">
        <f t="shared" si="230"/>
        <v/>
      </c>
      <c r="AX62" s="332" t="str">
        <f t="shared" si="230"/>
        <v/>
      </c>
      <c r="AY62" s="332" t="str">
        <f t="shared" si="230"/>
        <v/>
      </c>
      <c r="AZ62" s="332" t="str">
        <f t="shared" si="230"/>
        <v/>
      </c>
      <c r="BA62" s="332" t="str">
        <f t="shared" si="230"/>
        <v/>
      </c>
      <c r="BB62" s="332" t="str">
        <f t="shared" si="230"/>
        <v/>
      </c>
      <c r="BC62" s="332" t="str">
        <f t="shared" si="230"/>
        <v/>
      </c>
      <c r="BD62" s="332" t="str">
        <f t="shared" si="230"/>
        <v/>
      </c>
      <c r="BE62" s="332" t="str">
        <f t="shared" si="230"/>
        <v/>
      </c>
      <c r="BF62" s="332" t="str">
        <f t="shared" si="230"/>
        <v/>
      </c>
      <c r="BG62" s="332" t="str">
        <f t="shared" si="230"/>
        <v/>
      </c>
      <c r="BH62" s="332" t="str">
        <f t="shared" si="230"/>
        <v/>
      </c>
      <c r="BI62" s="332" t="str">
        <f t="shared" si="230"/>
        <v/>
      </c>
      <c r="BJ62" s="332" t="str">
        <f t="shared" si="230"/>
        <v/>
      </c>
      <c r="BK62" s="332" t="str">
        <f t="shared" si="230"/>
        <v/>
      </c>
      <c r="BL62" s="332" t="str">
        <f t="shared" si="230"/>
        <v/>
      </c>
      <c r="BM62" s="333" t="str">
        <f t="shared" si="230"/>
        <v/>
      </c>
      <c r="BN62" s="331" t="str">
        <f t="shared" si="230"/>
        <v/>
      </c>
      <c r="BO62" s="332" t="str">
        <f t="shared" si="230"/>
        <v/>
      </c>
      <c r="BP62" s="332" t="str">
        <f t="shared" si="230"/>
        <v/>
      </c>
      <c r="BQ62" s="332" t="str">
        <f t="shared" si="230"/>
        <v/>
      </c>
      <c r="BR62" s="332" t="str">
        <f t="shared" ref="BR62:DW62" si="231">IF(BR$5=$FG62,$FG$9,IF(BR$5=$FH62,$FH$9,IF(BR$5=$FI62,$FI$9,IF(BR$5=$FJ62,$FJ$9,IF(BR$5=$FK62,$FK$9,IF(BR$5=$FL62,$FL$9,IF(BR$5=$FN62,$FO62,IF(BR$5=$FP62,$FQ62,IF(BR$5=$FR62,$FS62,IF(BR$5=$FT62,$FU62,IF(BR$5=$FV62,$FW62,IF(BR$5=$FX62,$FY62,IF(BR$5=$FZ62,$GA62,IF(BR$5=$GB62,$GC62,IF(BR$5=$GD62,$GE62,IF(BR$5=$GF62,$GG62,IF(BR$5=$GH62,$GI62,IF(BR$5=$GJ62,$GK62,""))))))))))))))))))</f>
        <v/>
      </c>
      <c r="BS62" s="332" t="str">
        <f t="shared" si="231"/>
        <v/>
      </c>
      <c r="BT62" s="332" t="str">
        <f t="shared" si="231"/>
        <v/>
      </c>
      <c r="BU62" s="332" t="str">
        <f t="shared" si="231"/>
        <v/>
      </c>
      <c r="BV62" s="332" t="str">
        <f t="shared" si="231"/>
        <v/>
      </c>
      <c r="BW62" s="332" t="str">
        <f t="shared" si="231"/>
        <v/>
      </c>
      <c r="BX62" s="332" t="str">
        <f t="shared" si="231"/>
        <v/>
      </c>
      <c r="BY62" s="332" t="str">
        <f t="shared" si="231"/>
        <v/>
      </c>
      <c r="BZ62" s="332" t="str">
        <f t="shared" si="231"/>
        <v/>
      </c>
      <c r="CA62" s="332" t="str">
        <f t="shared" si="231"/>
        <v/>
      </c>
      <c r="CB62" s="332" t="str">
        <f t="shared" si="231"/>
        <v/>
      </c>
      <c r="CC62" s="332" t="str">
        <f t="shared" si="231"/>
        <v/>
      </c>
      <c r="CD62" s="332" t="str">
        <f t="shared" si="231"/>
        <v/>
      </c>
      <c r="CE62" s="332" t="str">
        <f t="shared" si="231"/>
        <v/>
      </c>
      <c r="CF62" s="332" t="str">
        <f t="shared" si="231"/>
        <v/>
      </c>
      <c r="CG62" s="332" t="str">
        <f t="shared" si="231"/>
        <v/>
      </c>
      <c r="CH62" s="332" t="str">
        <f t="shared" si="231"/>
        <v/>
      </c>
      <c r="CI62" s="332" t="str">
        <f t="shared" si="231"/>
        <v/>
      </c>
      <c r="CJ62" s="332" t="str">
        <f t="shared" si="231"/>
        <v/>
      </c>
      <c r="CK62" s="332" t="str">
        <f t="shared" si="231"/>
        <v/>
      </c>
      <c r="CL62" s="332" t="str">
        <f t="shared" si="231"/>
        <v/>
      </c>
      <c r="CM62" s="332" t="str">
        <f t="shared" si="231"/>
        <v/>
      </c>
      <c r="CN62" s="332" t="str">
        <f t="shared" si="231"/>
        <v/>
      </c>
      <c r="CO62" s="332" t="str">
        <f t="shared" si="231"/>
        <v/>
      </c>
      <c r="CP62" s="332" t="str">
        <f t="shared" si="231"/>
        <v/>
      </c>
      <c r="CQ62" s="334" t="str">
        <f t="shared" si="231"/>
        <v/>
      </c>
      <c r="CR62" s="335" t="str">
        <f t="shared" si="231"/>
        <v/>
      </c>
      <c r="CS62" s="336" t="str">
        <f t="shared" si="231"/>
        <v/>
      </c>
      <c r="CT62" s="332" t="str">
        <f t="shared" si="231"/>
        <v/>
      </c>
      <c r="CU62" s="332" t="str">
        <f t="shared" si="231"/>
        <v/>
      </c>
      <c r="CV62" s="332" t="str">
        <f t="shared" si="231"/>
        <v/>
      </c>
      <c r="CW62" s="332" t="str">
        <f t="shared" si="231"/>
        <v/>
      </c>
      <c r="CX62" s="332" t="str">
        <f t="shared" si="231"/>
        <v/>
      </c>
      <c r="CY62" s="332" t="str">
        <f t="shared" si="231"/>
        <v/>
      </c>
      <c r="CZ62" s="332" t="str">
        <f t="shared" si="231"/>
        <v/>
      </c>
      <c r="DA62" s="332" t="str">
        <f t="shared" si="231"/>
        <v/>
      </c>
      <c r="DB62" s="332" t="str">
        <f t="shared" si="231"/>
        <v/>
      </c>
      <c r="DC62" s="332" t="str">
        <f t="shared" si="231"/>
        <v/>
      </c>
      <c r="DD62" s="332" t="str">
        <f t="shared" si="231"/>
        <v/>
      </c>
      <c r="DE62" s="332" t="str">
        <f t="shared" si="231"/>
        <v/>
      </c>
      <c r="DF62" s="332" t="str">
        <f t="shared" si="231"/>
        <v/>
      </c>
      <c r="DG62" s="332" t="str">
        <f t="shared" si="231"/>
        <v/>
      </c>
      <c r="DH62" s="332" t="str">
        <f t="shared" si="231"/>
        <v/>
      </c>
      <c r="DI62" s="332" t="str">
        <f t="shared" si="231"/>
        <v/>
      </c>
      <c r="DJ62" s="332" t="str">
        <f t="shared" si="231"/>
        <v/>
      </c>
      <c r="DK62" s="332" t="str">
        <f t="shared" si="231"/>
        <v/>
      </c>
      <c r="DL62" s="332" t="str">
        <f t="shared" si="231"/>
        <v/>
      </c>
      <c r="DM62" s="332" t="str">
        <f t="shared" si="231"/>
        <v/>
      </c>
      <c r="DN62" s="332" t="str">
        <f t="shared" si="231"/>
        <v/>
      </c>
      <c r="DO62" s="332" t="str">
        <f t="shared" si="231"/>
        <v/>
      </c>
      <c r="DP62" s="332" t="str">
        <f t="shared" si="231"/>
        <v/>
      </c>
      <c r="DQ62" s="332" t="str">
        <f t="shared" si="231"/>
        <v/>
      </c>
      <c r="DR62" s="332" t="str">
        <f t="shared" si="231"/>
        <v/>
      </c>
      <c r="DS62" s="332" t="str">
        <f t="shared" si="231"/>
        <v/>
      </c>
      <c r="DT62" s="332" t="str">
        <f t="shared" si="231"/>
        <v/>
      </c>
      <c r="DU62" s="334" t="str">
        <f t="shared" si="231"/>
        <v/>
      </c>
      <c r="DV62" s="390" t="str">
        <f t="shared" si="231"/>
        <v/>
      </c>
      <c r="DW62" s="335" t="str">
        <f t="shared" si="231"/>
        <v/>
      </c>
      <c r="EE62" s="12"/>
      <c r="EF62" s="13" t="str">
        <f>IF(EF64="","",EF64&amp;2)</f>
        <v>産直ニンジン・寿八寸Ｂ・Ｃ2</v>
      </c>
      <c r="EG62" s="13" t="str">
        <f>②元データ!$G$7</f>
        <v>露地野菜Ａ</v>
      </c>
      <c r="EH62" s="32" t="str">
        <f>IFERROR(VLOOKUP(($EF62&amp;"・"&amp;EH$8&amp;"・"&amp;EH$7&amp;"・"&amp;$EG62),'(参考)本年作業予定'!$X$4:$AI$525,8,FALSE),"")</f>
        <v/>
      </c>
      <c r="EI62" s="32" t="str">
        <f>IFERROR(VLOOKUP(($EF62&amp;"・"&amp;EH$8&amp;"・"&amp;EH$7&amp;"・"&amp;$EG62),'(参考)本年作業予定'!$X$4:$AI$525,10,FALSE),"")</f>
        <v/>
      </c>
      <c r="EJ62" s="32" t="str">
        <f>IFERROR(VLOOKUP(($EF62&amp;"・"&amp;EJ$8&amp;"・"&amp;EJ$7&amp;"・"&amp;$EG62),'(参考)本年作業予定'!$X$4:$AI$525,8,FALSE),"")</f>
        <v/>
      </c>
      <c r="EK62" s="32" t="str">
        <f>IFERROR(VLOOKUP(($EF62&amp;"・"&amp;EJ$8&amp;"・"&amp;EJ$7&amp;"・"&amp;$EG62),'(参考)本年作業予定'!$X$4:$AI$525,10,FALSE),"")</f>
        <v/>
      </c>
      <c r="EL62" s="32" t="str">
        <f>IFERROR(VLOOKUP(($EF62&amp;"・"&amp;EL$8&amp;"・"&amp;EL$7&amp;"・"&amp;$EG62),'(参考)本年作業予定'!$X$4:$AI$525,8,FALSE),"")</f>
        <v/>
      </c>
      <c r="EM62" s="32" t="str">
        <f>IFERROR(VLOOKUP(($EF62&amp;"・"&amp;EL$8&amp;"・"&amp;EL$7&amp;"・"&amp;$EG62),'(参考)本年作業予定'!$X$4:$AI$525,10,FALSE),"")</f>
        <v/>
      </c>
      <c r="EN62" s="32" t="str">
        <f>IFERROR(VLOOKUP(($EF62&amp;"・"&amp;EN$8&amp;"・"&amp;EN$7&amp;"・"&amp;$EG62),'(参考)本年作業予定'!$X$4:$AI$525,8,FALSE),"")</f>
        <v/>
      </c>
      <c r="EO62" s="32" t="str">
        <f>IFERROR(VLOOKUP(($EF62&amp;"・"&amp;EN$8&amp;"・"&amp;EN$7&amp;"・"&amp;$EG62),'(参考)本年作業予定'!$X$4:$AI$525,10,FALSE),"")</f>
        <v/>
      </c>
      <c r="EP62" s="32" t="str">
        <f>IFERROR(VLOOKUP(($EF62&amp;"・"&amp;EP$8&amp;"・"&amp;EP$7&amp;"・"&amp;$EG62),'(参考)本年作業予定'!$X$4:$AI$525,8,FALSE),"")</f>
        <v/>
      </c>
      <c r="EQ62" s="32" t="str">
        <f>IFERROR(VLOOKUP(($EF62&amp;"・"&amp;EP$8&amp;"・"&amp;EP$7&amp;"・"&amp;$EG62),'(参考)本年作業予定'!$X$4:$AI$525,10,FALSE),"")</f>
        <v/>
      </c>
      <c r="ER62" s="32" t="str">
        <f>IFERROR(VLOOKUP(($EF62&amp;"・"&amp;ER$8&amp;"・"&amp;ER$7&amp;"・"&amp;$EG62),'(参考)本年作業予定'!$X$4:$AI$525,8,FALSE),"")</f>
        <v/>
      </c>
      <c r="ES62" s="32" t="str">
        <f>IFERROR(VLOOKUP(($EF62&amp;"・"&amp;ER$8&amp;"・"&amp;ER$7&amp;"・"&amp;$EG62),'(参考)本年作業予定'!$X$4:$AI$525,10,FALSE),"")</f>
        <v/>
      </c>
      <c r="ET62" s="32" t="str">
        <f>IFERROR(VLOOKUP(($EF62&amp;"・"&amp;ET$8&amp;"・"&amp;ET$7&amp;"・"&amp;$EG62),'(参考)本年作業予定'!$X$4:$AI$525,8,FALSE),"")</f>
        <v/>
      </c>
      <c r="EU62" s="32" t="str">
        <f>IFERROR(VLOOKUP(($EF62&amp;"・"&amp;ET$8&amp;"・"&amp;ET$7&amp;"・"&amp;$EG62),'(参考)本年作業予定'!$X$4:$AI$525,10,FALSE),"")</f>
        <v/>
      </c>
      <c r="EV62" s="32" t="str">
        <f>IFERROR(VLOOKUP(($EF62&amp;"・"&amp;EV$8&amp;"・"&amp;EV$7&amp;"・"&amp;$EG62),'(参考)本年作業予定'!$X$4:$AI$525,8,FALSE),"")</f>
        <v/>
      </c>
      <c r="EW62" s="32" t="str">
        <f>IFERROR(VLOOKUP(($EF62&amp;"・"&amp;EV$8&amp;"・"&amp;EV$7&amp;"・"&amp;$EG62),'(参考)本年作業予定'!$X$4:$AI$525,10,FALSE),"")</f>
        <v/>
      </c>
      <c r="EX62" s="32" t="str">
        <f>IFERROR(VLOOKUP(($EF62&amp;"・"&amp;EX$8&amp;"・"&amp;EX$7&amp;"・"&amp;$EG62),'(参考)本年作業予定'!$X$4:$AI$525,8,FALSE),"")</f>
        <v/>
      </c>
      <c r="EY62" s="32" t="str">
        <f>IFERROR(VLOOKUP(($EF62&amp;"・"&amp;EX$8&amp;"・"&amp;EX$7&amp;"・"&amp;$EG62),'(参考)本年作業予定'!$X$4:$AI$525,10,FALSE),"")</f>
        <v/>
      </c>
      <c r="EZ62" s="32" t="str">
        <f>IFERROR(VLOOKUP(($EF62&amp;"・"&amp;EZ$8&amp;"・"&amp;EZ$7&amp;"・"&amp;$EG62),'(参考)本年作業予定'!$X$4:$AI$525,8,FALSE),"")</f>
        <v/>
      </c>
      <c r="FA62" s="32" t="str">
        <f>IFERROR(VLOOKUP(($EF62&amp;"・"&amp;EZ$8&amp;"・"&amp;EZ$7&amp;"・"&amp;$EG62),'(参考)本年作業予定'!$X$4:$AI$525,10,FALSE),"")</f>
        <v/>
      </c>
      <c r="FB62" s="32" t="str">
        <f>IFERROR(VLOOKUP(($EF62&amp;"・"&amp;FB$8&amp;"・"&amp;FB$7&amp;"・"&amp;$EG62),'(参考)本年作業予定'!$X$4:$AI$525,8,FALSE),"")</f>
        <v/>
      </c>
      <c r="FC62" s="32" t="str">
        <f>IFERROR(VLOOKUP(($EF62&amp;"・"&amp;FB$8&amp;"・"&amp;FB$7&amp;"・"&amp;$EG62),'(参考)本年作業予定'!$X$4:$AI$525,10,FALSE),"")</f>
        <v/>
      </c>
      <c r="FD62" s="32" t="str">
        <f>IFERROR(VLOOKUP(($EF62&amp;"・"&amp;FD$8&amp;"・"&amp;FD$7&amp;"・"&amp;$EG62),'(参考)本年作業予定'!$X$4:$AI$525,8,FALSE),"")</f>
        <v/>
      </c>
      <c r="FE62" s="32" t="str">
        <f>IFERROR(VLOOKUP(($EF62&amp;"・"&amp;FD$8&amp;"・"&amp;FD$7&amp;"・"&amp;$EG62),'(参考)本年作業予定'!$X$4:$AI$525,10,FALSE),"")</f>
        <v/>
      </c>
      <c r="FG62" s="32" t="str">
        <f>IFERROR(VLOOKUP(($EF62&amp;"・"&amp;FG$8&amp;"・"&amp;FG$7&amp;"・"&amp;$EG62),'(参考)本年作業予定'!$X$4:$AI$198,4,FALSE),"")</f>
        <v/>
      </c>
      <c r="FH62" s="32" t="str">
        <f>IFERROR(VLOOKUP(($EF62&amp;"・"&amp;FH$8&amp;"・"&amp;FH$7&amp;"・"&amp;$EG62),'(参考)本年作業予定'!$X$4:$AI$198,4,FALSE),"")</f>
        <v/>
      </c>
      <c r="FI62" s="32" t="str">
        <f>IFERROR(VLOOKUP(($EF62&amp;"・"&amp;FI$8&amp;"・"&amp;FI$7&amp;"・"&amp;$EG62),'(参考)本年作業予定'!$X$4:$AI$198,4,FALSE),"")</f>
        <v/>
      </c>
      <c r="FJ62" s="32" t="str">
        <f>IFERROR(VLOOKUP(($EF62&amp;"・"&amp;FJ$8&amp;"・"&amp;FJ$7&amp;"・"&amp;$EG62),'(参考)本年作業予定'!$X$4:$AI$198,4,FALSE),"")</f>
        <v/>
      </c>
      <c r="FK62" s="32" t="str">
        <f>IFERROR(VLOOKUP(($EF62&amp;"・"&amp;FK$8&amp;"・"&amp;FK$7&amp;"・"&amp;$EG62),'(参考)本年作業予定'!$X$4:$AI$198,4,FALSE),"")</f>
        <v/>
      </c>
      <c r="FL62" s="32" t="str">
        <f>IFERROR(VLOOKUP(($EF62&amp;"・"&amp;FL$8&amp;"・"&amp;FL$7&amp;"・"&amp;$EG62),'(参考)本年作業予定'!$X$4:$AI$198,4,FALSE),"")</f>
        <v/>
      </c>
      <c r="FN62" s="33" t="str">
        <f t="shared" si="151"/>
        <v/>
      </c>
      <c r="FO62" s="96" t="str">
        <f>IFERROR(VLOOKUP(($EF62&amp;"・"&amp;FN$8&amp;"・"&amp;FN$7&amp;"・"&amp;$EG62),'(参考)本年作業予定'!$X$4:$AI$525,12,FALSE),"")</f>
        <v/>
      </c>
      <c r="FP62" s="33" t="str">
        <f t="shared" si="152"/>
        <v/>
      </c>
      <c r="FQ62" s="96" t="str">
        <f>IFERROR(VLOOKUP(($EF62&amp;"・"&amp;FP$8&amp;"・"&amp;FP$7&amp;"・"&amp;$EG62),'(参考)本年作業予定'!$X$4:$AI$525,12,FALSE),"")</f>
        <v/>
      </c>
      <c r="FR62" s="33" t="str">
        <f t="shared" si="153"/>
        <v/>
      </c>
      <c r="FS62" s="96" t="str">
        <f>IFERROR(VLOOKUP(($EF62&amp;"・"&amp;FR$8&amp;"・"&amp;FR$7&amp;"・"&amp;$EG62),'(参考)本年作業予定'!$X$4:$AI$525,12,FALSE),"")</f>
        <v/>
      </c>
      <c r="FT62" s="33" t="str">
        <f t="shared" si="154"/>
        <v/>
      </c>
      <c r="FU62" s="96" t="str">
        <f>IFERROR(VLOOKUP(($EF62&amp;"・"&amp;FT$8&amp;"・"&amp;FT$7&amp;"・"&amp;$EG62),'(参考)本年作業予定'!$X$4:$AI$525,12,FALSE),"")</f>
        <v/>
      </c>
      <c r="FV62" s="33" t="str">
        <f t="shared" si="155"/>
        <v/>
      </c>
      <c r="FW62" s="96" t="str">
        <f>IFERROR(VLOOKUP(($EF62&amp;"・"&amp;FV$8&amp;"・"&amp;FV$7&amp;"・"&amp;$EG62),'(参考)本年作業予定'!$X$4:$AI$525,12,FALSE),"")</f>
        <v/>
      </c>
      <c r="FX62" s="33" t="str">
        <f t="shared" si="156"/>
        <v/>
      </c>
      <c r="FY62" s="96" t="str">
        <f>IFERROR(VLOOKUP(($EF62&amp;"・"&amp;FX$8&amp;"・"&amp;FX$7&amp;"・"&amp;$EG62),'(参考)本年作業予定'!$X$4:$AI$525,12,FALSE),"")</f>
        <v/>
      </c>
      <c r="FZ62" s="33" t="str">
        <f t="shared" si="157"/>
        <v/>
      </c>
      <c r="GA62" s="96" t="str">
        <f>IFERROR(VLOOKUP(($EF62&amp;"・"&amp;FZ$8&amp;"・"&amp;FZ$7&amp;"・"&amp;$EG62),'(参考)本年作業予定'!$X$4:$AI$525,12,FALSE),"")</f>
        <v/>
      </c>
      <c r="GB62" s="33" t="str">
        <f t="shared" si="158"/>
        <v/>
      </c>
      <c r="GC62" s="96" t="str">
        <f>IFERROR(VLOOKUP(($EF62&amp;"・"&amp;GB$8&amp;"・"&amp;GB$7&amp;"・"&amp;$EG62),'(参考)本年作業予定'!$X$4:$AI$525,12,FALSE),"")</f>
        <v/>
      </c>
      <c r="GD62" s="33" t="str">
        <f t="shared" si="159"/>
        <v/>
      </c>
      <c r="GE62" s="96" t="str">
        <f>IFERROR(VLOOKUP(($EF62&amp;"・"&amp;GD$8&amp;"・"&amp;GD$7&amp;"・"&amp;$EG62),'(参考)本年作業予定'!$X$4:$AI$525,12,FALSE),"")</f>
        <v/>
      </c>
      <c r="GF62" s="33" t="str">
        <f t="shared" si="160"/>
        <v/>
      </c>
      <c r="GG62" s="96" t="str">
        <f>IFERROR(VLOOKUP(($EF62&amp;"・"&amp;GF$8&amp;"・"&amp;GF$7&amp;"・"&amp;$EG62),'(参考)本年作業予定'!$X$4:$AI$525,12,FALSE),"")</f>
        <v/>
      </c>
      <c r="GH62" s="33" t="str">
        <f t="shared" si="161"/>
        <v/>
      </c>
      <c r="GI62" s="96" t="str">
        <f>IFERROR(VLOOKUP(($EF62&amp;"・"&amp;GH$8&amp;"・"&amp;GH$7&amp;"・"&amp;$EG62),'(参考)本年作業予定'!$X$4:$AI$525,12,FALSE),"")</f>
        <v/>
      </c>
      <c r="GJ62" s="33" t="str">
        <f t="shared" si="162"/>
        <v/>
      </c>
      <c r="GK62" s="96" t="str">
        <f>IFERROR(VLOOKUP(($EF62&amp;"・"&amp;GJ$8&amp;"・"&amp;GJ$7&amp;"・"&amp;$EG62),'(参考)本年作業予定'!$X$4:$AI$525,12,FALSE),"")</f>
        <v/>
      </c>
      <c r="GM62" s="72" t="str">
        <f t="shared" si="187"/>
        <v/>
      </c>
      <c r="GN62" s="74">
        <f>IFERROR(VLOOKUP(($EF62&amp;"・"&amp;GM$8&amp;"・"&amp;GM$7&amp;"・"&amp;$EG62),'(参考)本年作業予定'!$X$4:$AI$525,11,FALSE)/100,0)</f>
        <v>0</v>
      </c>
      <c r="GO62" s="72" t="str">
        <f t="shared" si="188"/>
        <v/>
      </c>
      <c r="GP62" s="74">
        <f>IFERROR(VLOOKUP(($EF62&amp;"・"&amp;GO$8&amp;"・"&amp;GO$7&amp;"・"&amp;$EG62),'(参考)本年作業予定'!$X$4:$AI$525,11,FALSE)/100,0)</f>
        <v>0</v>
      </c>
      <c r="GQ62" s="72" t="str">
        <f t="shared" si="189"/>
        <v/>
      </c>
      <c r="GR62" s="74">
        <f>IFERROR(VLOOKUP(($EF62&amp;"・"&amp;GQ$8&amp;"・"&amp;GQ$7&amp;"・"&amp;$EG62),'(参考)本年作業予定'!$X$4:$AI$525,11,FALSE)/100,0)</f>
        <v>0</v>
      </c>
      <c r="GS62" s="72" t="str">
        <f t="shared" si="190"/>
        <v/>
      </c>
      <c r="GT62" s="74">
        <f>IFERROR(VLOOKUP(($EF62&amp;"・"&amp;GS$8&amp;"・"&amp;GS$7&amp;"・"&amp;$EG62),'(参考)本年作業予定'!$X$4:$AI$525,11,FALSE)/100,0)</f>
        <v>0</v>
      </c>
      <c r="GU62" s="72" t="str">
        <f t="shared" si="191"/>
        <v/>
      </c>
      <c r="GV62" s="74">
        <f>IFERROR(VLOOKUP(($EF62&amp;"・"&amp;GU$8&amp;"・"&amp;GU$7&amp;"・"&amp;$EG62),'(参考)本年作業予定'!$X$4:$AI$525,11,FALSE)/100,0)</f>
        <v>0</v>
      </c>
      <c r="GW62" s="72" t="str">
        <f t="shared" si="192"/>
        <v/>
      </c>
      <c r="GX62" s="74">
        <f>IFERROR(VLOOKUP(($EF62&amp;"・"&amp;GW$8&amp;"・"&amp;GW$7&amp;"・"&amp;$EG62),'(参考)本年作業予定'!$X$4:$AI$525,11,FALSE)/100,0)</f>
        <v>0</v>
      </c>
      <c r="GY62" s="72" t="str">
        <f t="shared" si="193"/>
        <v/>
      </c>
      <c r="GZ62" s="74">
        <f>IFERROR(VLOOKUP(($EF62&amp;"・"&amp;GY$8&amp;"・"&amp;GY$7&amp;"・"&amp;$EG62),'(参考)本年作業予定'!$X$4:$AI$525,11,FALSE)/100,0)</f>
        <v>0</v>
      </c>
      <c r="HA62" s="72" t="str">
        <f t="shared" si="194"/>
        <v/>
      </c>
      <c r="HB62" s="74">
        <f>IFERROR(VLOOKUP(($EF62&amp;"・"&amp;HA$8&amp;"・"&amp;HA$7&amp;"・"&amp;$EG62),'(参考)本年作業予定'!$X$4:$AI$525,11,FALSE)/100,0)</f>
        <v>0</v>
      </c>
      <c r="HC62" s="72" t="str">
        <f t="shared" si="195"/>
        <v/>
      </c>
      <c r="HD62" s="74">
        <f>IFERROR(VLOOKUP(($EF62&amp;"・"&amp;HC$8&amp;"・"&amp;HC$7&amp;"・"&amp;$EG62),'(参考)本年作業予定'!$X$4:$AI$525,11,FALSE)/100,0)</f>
        <v>0</v>
      </c>
      <c r="HE62" s="72" t="str">
        <f t="shared" si="196"/>
        <v/>
      </c>
      <c r="HF62" s="74">
        <f>IFERROR(VLOOKUP(($EF62&amp;"・"&amp;HE$8&amp;"・"&amp;HE$7&amp;"・"&amp;$EG62),'(参考)本年作業予定'!$X$4:$AI$525,11,FALSE)/100,0)</f>
        <v>0</v>
      </c>
      <c r="HG62" s="72" t="str">
        <f t="shared" si="197"/>
        <v/>
      </c>
      <c r="HH62" s="74">
        <f>IFERROR(VLOOKUP(($EF62&amp;"・"&amp;HG$8&amp;"・"&amp;HG$7&amp;"・"&amp;$EG62),'(参考)本年作業予定'!$X$4:$AI$525,11,FALSE)/100,0)</f>
        <v>0</v>
      </c>
      <c r="HI62" s="72" t="str">
        <f t="shared" si="198"/>
        <v/>
      </c>
      <c r="HJ62" s="74">
        <f>IFERROR(VLOOKUP(($EF62&amp;"・"&amp;HI$8&amp;"・"&amp;HI$7&amp;"・"&amp;$EG62),'(参考)本年作業予定'!$X$4:$AI$525,11,FALSE)/100,0)</f>
        <v>0</v>
      </c>
    </row>
    <row r="63" spans="1:218" ht="11.25" customHeight="1" x14ac:dyDescent="0.15">
      <c r="A63" s="544"/>
      <c r="B63" s="487"/>
      <c r="C63" s="325" t="str">
        <f>IF(B63="","",GN63+GP63+GR63+GT63+GV63+GX63+GZ63+HB63+HD63)</f>
        <v/>
      </c>
      <c r="D63" s="337"/>
      <c r="E63" s="338"/>
      <c r="F63" s="338"/>
      <c r="G63" s="338"/>
      <c r="H63" s="338"/>
      <c r="I63" s="338"/>
      <c r="J63" s="338"/>
      <c r="K63" s="338"/>
      <c r="L63" s="338"/>
      <c r="M63" s="338"/>
      <c r="N63" s="338"/>
      <c r="O63" s="338"/>
      <c r="P63" s="338"/>
      <c r="Q63" s="338"/>
      <c r="R63" s="338"/>
      <c r="S63" s="338"/>
      <c r="T63" s="338"/>
      <c r="U63" s="338"/>
      <c r="V63" s="338"/>
      <c r="W63" s="338"/>
      <c r="X63" s="338"/>
      <c r="Y63" s="338"/>
      <c r="Z63" s="338"/>
      <c r="AA63" s="338"/>
      <c r="AB63" s="338"/>
      <c r="AC63" s="338"/>
      <c r="AD63" s="338"/>
      <c r="AE63" s="338"/>
      <c r="AF63" s="338"/>
      <c r="AG63" s="339"/>
      <c r="AH63" s="339"/>
      <c r="AI63" s="337"/>
      <c r="AJ63" s="338"/>
      <c r="AK63" s="338"/>
      <c r="AL63" s="338"/>
      <c r="AM63" s="338"/>
      <c r="AN63" s="338"/>
      <c r="AO63" s="338"/>
      <c r="AP63" s="338"/>
      <c r="AQ63" s="338"/>
      <c r="AR63" s="338"/>
      <c r="AS63" s="338"/>
      <c r="AT63" s="338"/>
      <c r="AU63" s="338"/>
      <c r="AV63" s="338"/>
      <c r="AW63" s="338"/>
      <c r="AX63" s="338"/>
      <c r="AY63" s="338"/>
      <c r="AZ63" s="338"/>
      <c r="BA63" s="338"/>
      <c r="BB63" s="338"/>
      <c r="BC63" s="338"/>
      <c r="BD63" s="338"/>
      <c r="BE63" s="338"/>
      <c r="BF63" s="338"/>
      <c r="BG63" s="338"/>
      <c r="BH63" s="338"/>
      <c r="BI63" s="338"/>
      <c r="BJ63" s="338"/>
      <c r="BK63" s="338"/>
      <c r="BL63" s="338"/>
      <c r="BM63" s="339"/>
      <c r="BN63" s="337"/>
      <c r="BO63" s="338"/>
      <c r="BP63" s="338"/>
      <c r="BQ63" s="338"/>
      <c r="BR63" s="338"/>
      <c r="BS63" s="338"/>
      <c r="BT63" s="338"/>
      <c r="BU63" s="338"/>
      <c r="BV63" s="338"/>
      <c r="BW63" s="338"/>
      <c r="BX63" s="338"/>
      <c r="BY63" s="338"/>
      <c r="BZ63" s="338"/>
      <c r="CA63" s="338"/>
      <c r="CB63" s="338"/>
      <c r="CC63" s="338"/>
      <c r="CD63" s="338"/>
      <c r="CE63" s="338"/>
      <c r="CF63" s="338"/>
      <c r="CG63" s="338"/>
      <c r="CH63" s="338"/>
      <c r="CI63" s="338"/>
      <c r="CJ63" s="338"/>
      <c r="CK63" s="338"/>
      <c r="CL63" s="338"/>
      <c r="CM63" s="338"/>
      <c r="CN63" s="338"/>
      <c r="CO63" s="338"/>
      <c r="CP63" s="338"/>
      <c r="CQ63" s="339"/>
      <c r="CR63" s="340"/>
      <c r="CS63" s="341"/>
      <c r="CT63" s="338"/>
      <c r="CU63" s="338"/>
      <c r="CV63" s="338"/>
      <c r="CW63" s="338"/>
      <c r="CX63" s="338"/>
      <c r="CY63" s="338"/>
      <c r="CZ63" s="338"/>
      <c r="DA63" s="338"/>
      <c r="DB63" s="338"/>
      <c r="DC63" s="338"/>
      <c r="DD63" s="338"/>
      <c r="DE63" s="338"/>
      <c r="DF63" s="338"/>
      <c r="DG63" s="338"/>
      <c r="DH63" s="338"/>
      <c r="DI63" s="338"/>
      <c r="DJ63" s="338"/>
      <c r="DK63" s="338"/>
      <c r="DL63" s="338"/>
      <c r="DM63" s="338"/>
      <c r="DN63" s="338"/>
      <c r="DO63" s="338"/>
      <c r="DP63" s="338"/>
      <c r="DQ63" s="338"/>
      <c r="DR63" s="338"/>
      <c r="DS63" s="338"/>
      <c r="DT63" s="338"/>
      <c r="DU63" s="339"/>
      <c r="DV63" s="391"/>
      <c r="DW63" s="340"/>
      <c r="EE63" s="12"/>
      <c r="EF63" s="13"/>
      <c r="EG63" s="13"/>
      <c r="EH63" s="32" t="str">
        <f>IFERROR(VLOOKUP(($EF63&amp;"・"&amp;EH$8&amp;"・"&amp;EH$7&amp;"・"&amp;$EG63),'(参考)本年作業予定'!$X$4:$AI$525,8,FALSE),"")</f>
        <v/>
      </c>
      <c r="EI63" s="32" t="str">
        <f>IFERROR(VLOOKUP(($EF63&amp;"・"&amp;EH$8&amp;"・"&amp;EH$7&amp;"・"&amp;$EG63),'(参考)本年作業予定'!$X$4:$AI$525,10,FALSE),"")</f>
        <v/>
      </c>
      <c r="EJ63" s="32" t="str">
        <f>IFERROR(VLOOKUP(($EF63&amp;"・"&amp;EJ$8&amp;"・"&amp;EJ$7&amp;"・"&amp;$EG63),'(参考)本年作業予定'!$X$4:$AI$525,8,FALSE),"")</f>
        <v/>
      </c>
      <c r="EK63" s="32" t="str">
        <f>IFERROR(VLOOKUP(($EF63&amp;"・"&amp;EJ$8&amp;"・"&amp;EJ$7&amp;"・"&amp;$EG63),'(参考)本年作業予定'!$X$4:$AI$525,10,FALSE),"")</f>
        <v/>
      </c>
      <c r="EL63" s="32" t="str">
        <f>IFERROR(VLOOKUP(($EF63&amp;"・"&amp;EL$8&amp;"・"&amp;EL$7&amp;"・"&amp;$EG63),'(参考)本年作業予定'!$X$4:$AI$525,8,FALSE),"")</f>
        <v/>
      </c>
      <c r="EM63" s="32" t="str">
        <f>IFERROR(VLOOKUP(($EF63&amp;"・"&amp;EL$8&amp;"・"&amp;EL$7&amp;"・"&amp;$EG63),'(参考)本年作業予定'!$X$4:$AI$525,10,FALSE),"")</f>
        <v/>
      </c>
      <c r="EN63" s="32" t="str">
        <f>IFERROR(VLOOKUP(($EF63&amp;"・"&amp;EN$8&amp;"・"&amp;EN$7&amp;"・"&amp;$EG63),'(参考)本年作業予定'!$X$4:$AI$525,8,FALSE),"")</f>
        <v/>
      </c>
      <c r="EO63" s="32" t="str">
        <f>IFERROR(VLOOKUP(($EF63&amp;"・"&amp;EN$8&amp;"・"&amp;EN$7&amp;"・"&amp;$EG63),'(参考)本年作業予定'!$X$4:$AI$525,10,FALSE),"")</f>
        <v/>
      </c>
      <c r="EP63" s="32" t="str">
        <f>IFERROR(VLOOKUP(($EF63&amp;"・"&amp;EP$8&amp;"・"&amp;EP$7&amp;"・"&amp;$EG63),'(参考)本年作業予定'!$X$4:$AI$525,8,FALSE),"")</f>
        <v/>
      </c>
      <c r="EQ63" s="32" t="str">
        <f>IFERROR(VLOOKUP(($EF63&amp;"・"&amp;EP$8&amp;"・"&amp;EP$7&amp;"・"&amp;$EG63),'(参考)本年作業予定'!$X$4:$AI$525,10,FALSE),"")</f>
        <v/>
      </c>
      <c r="ER63" s="32" t="str">
        <f>IFERROR(VLOOKUP(($EF63&amp;"・"&amp;ER$8&amp;"・"&amp;ER$7&amp;"・"&amp;$EG63),'(参考)本年作業予定'!$X$4:$AI$525,8,FALSE),"")</f>
        <v/>
      </c>
      <c r="ES63" s="32" t="str">
        <f>IFERROR(VLOOKUP(($EF63&amp;"・"&amp;ER$8&amp;"・"&amp;ER$7&amp;"・"&amp;$EG63),'(参考)本年作業予定'!$X$4:$AI$525,10,FALSE),"")</f>
        <v/>
      </c>
      <c r="ET63" s="32" t="str">
        <f>IFERROR(VLOOKUP(($EF63&amp;"・"&amp;ET$8&amp;"・"&amp;ET$7&amp;"・"&amp;$EG63),'(参考)本年作業予定'!$X$4:$AI$525,8,FALSE),"")</f>
        <v/>
      </c>
      <c r="EU63" s="32" t="str">
        <f>IFERROR(VLOOKUP(($EF63&amp;"・"&amp;ET$8&amp;"・"&amp;ET$7&amp;"・"&amp;$EG63),'(参考)本年作業予定'!$X$4:$AI$525,10,FALSE),"")</f>
        <v/>
      </c>
      <c r="EV63" s="32" t="str">
        <f>IFERROR(VLOOKUP(($EF63&amp;"・"&amp;EV$8&amp;"・"&amp;EV$7&amp;"・"&amp;$EG63),'(参考)本年作業予定'!$X$4:$AI$525,8,FALSE),"")</f>
        <v/>
      </c>
      <c r="EW63" s="32" t="str">
        <f>IFERROR(VLOOKUP(($EF63&amp;"・"&amp;EV$8&amp;"・"&amp;EV$7&amp;"・"&amp;$EG63),'(参考)本年作業予定'!$X$4:$AI$525,10,FALSE),"")</f>
        <v/>
      </c>
      <c r="EX63" s="32" t="str">
        <f>IFERROR(VLOOKUP(($EF63&amp;"・"&amp;EX$8&amp;"・"&amp;EX$7&amp;"・"&amp;$EG63),'(参考)本年作業予定'!$X$4:$AI$525,8,FALSE),"")</f>
        <v/>
      </c>
      <c r="EY63" s="32" t="str">
        <f>IFERROR(VLOOKUP(($EF63&amp;"・"&amp;EX$8&amp;"・"&amp;EX$7&amp;"・"&amp;$EG63),'(参考)本年作業予定'!$X$4:$AI$525,10,FALSE),"")</f>
        <v/>
      </c>
      <c r="EZ63" s="32" t="str">
        <f>IFERROR(VLOOKUP(($EF63&amp;"・"&amp;EZ$8&amp;"・"&amp;EZ$7&amp;"・"&amp;$EG63),'(参考)本年作業予定'!$X$4:$AI$525,8,FALSE),"")</f>
        <v/>
      </c>
      <c r="FA63" s="32" t="str">
        <f>IFERROR(VLOOKUP(($EF63&amp;"・"&amp;EZ$8&amp;"・"&amp;EZ$7&amp;"・"&amp;$EG63),'(参考)本年作業予定'!$X$4:$AI$525,10,FALSE),"")</f>
        <v/>
      </c>
      <c r="FB63" s="32" t="str">
        <f>IFERROR(VLOOKUP(($EF63&amp;"・"&amp;FB$8&amp;"・"&amp;FB$7&amp;"・"&amp;$EG63),'(参考)本年作業予定'!$X$4:$AI$525,8,FALSE),"")</f>
        <v/>
      </c>
      <c r="FC63" s="32" t="str">
        <f>IFERROR(VLOOKUP(($EF63&amp;"・"&amp;FB$8&amp;"・"&amp;FB$7&amp;"・"&amp;$EG63),'(参考)本年作業予定'!$X$4:$AI$525,10,FALSE),"")</f>
        <v/>
      </c>
      <c r="FD63" s="32" t="str">
        <f>IFERROR(VLOOKUP(($EF63&amp;"・"&amp;FD$8&amp;"・"&amp;FD$7&amp;"・"&amp;$EG63),'(参考)本年作業予定'!$X$4:$AI$525,8,FALSE),"")</f>
        <v/>
      </c>
      <c r="FE63" s="32" t="str">
        <f>IFERROR(VLOOKUP(($EF63&amp;"・"&amp;FD$8&amp;"・"&amp;FD$7&amp;"・"&amp;$EG63),'(参考)本年作業予定'!$X$4:$AI$525,10,FALSE),"")</f>
        <v/>
      </c>
      <c r="FG63" s="32" t="str">
        <f>IFERROR(VLOOKUP(($EF63&amp;"・"&amp;FG$8&amp;"・"&amp;FG$7&amp;"・"&amp;$EG63),'(参考)本年作業予定'!$X$4:$AI$198,4,FALSE),"")</f>
        <v/>
      </c>
      <c r="FH63" s="32" t="str">
        <f>IFERROR(VLOOKUP(($EF63&amp;"・"&amp;FH$8&amp;"・"&amp;FH$7&amp;"・"&amp;$EG63),'(参考)本年作業予定'!$X$4:$AI$198,4,FALSE),"")</f>
        <v/>
      </c>
      <c r="FI63" s="32" t="str">
        <f>IFERROR(VLOOKUP(($EF63&amp;"・"&amp;FI$8&amp;"・"&amp;FI$7&amp;"・"&amp;$EG63),'(参考)本年作業予定'!$X$4:$AI$198,4,FALSE),"")</f>
        <v/>
      </c>
      <c r="FJ63" s="32" t="str">
        <f>IFERROR(VLOOKUP(($EF63&amp;"・"&amp;FJ$8&amp;"・"&amp;FJ$7&amp;"・"&amp;$EG63),'(参考)本年作業予定'!$X$4:$AI$198,4,FALSE),"")</f>
        <v/>
      </c>
      <c r="FK63" s="32" t="str">
        <f>IFERROR(VLOOKUP(($EF63&amp;"・"&amp;FK$8&amp;"・"&amp;FK$7&amp;"・"&amp;$EG63),'(参考)本年作業予定'!$X$4:$AI$198,4,FALSE),"")</f>
        <v/>
      </c>
      <c r="FL63" s="32" t="str">
        <f>IFERROR(VLOOKUP(($EF63&amp;"・"&amp;FL$8&amp;"・"&amp;FL$7&amp;"・"&amp;$EG63),'(参考)本年作業予定'!$X$4:$AI$198,4,FALSE),"")</f>
        <v/>
      </c>
      <c r="FN63" s="33" t="str">
        <f t="shared" si="151"/>
        <v/>
      </c>
      <c r="FO63" s="96" t="str">
        <f>IFERROR(VLOOKUP(($EF63&amp;"・"&amp;FN$8&amp;"・"&amp;FN$7&amp;"・"&amp;$EG63),'(参考)本年作業予定'!$X$4:$AI$525,12,FALSE),"")</f>
        <v/>
      </c>
      <c r="FP63" s="33" t="str">
        <f t="shared" si="152"/>
        <v/>
      </c>
      <c r="FQ63" s="96" t="str">
        <f>IFERROR(VLOOKUP(($EF63&amp;"・"&amp;FP$8&amp;"・"&amp;FP$7&amp;"・"&amp;$EG63),'(参考)本年作業予定'!$X$4:$AI$525,12,FALSE),"")</f>
        <v/>
      </c>
      <c r="FR63" s="33" t="str">
        <f t="shared" si="153"/>
        <v/>
      </c>
      <c r="FS63" s="96" t="str">
        <f>IFERROR(VLOOKUP(($EF63&amp;"・"&amp;FR$8&amp;"・"&amp;FR$7&amp;"・"&amp;$EG63),'(参考)本年作業予定'!$X$4:$AI$525,12,FALSE),"")</f>
        <v/>
      </c>
      <c r="FT63" s="33" t="str">
        <f t="shared" si="154"/>
        <v/>
      </c>
      <c r="FU63" s="96" t="str">
        <f>IFERROR(VLOOKUP(($EF63&amp;"・"&amp;FT$8&amp;"・"&amp;FT$7&amp;"・"&amp;$EG63),'(参考)本年作業予定'!$X$4:$AI$525,12,FALSE),"")</f>
        <v/>
      </c>
      <c r="FV63" s="33" t="str">
        <f t="shared" si="155"/>
        <v/>
      </c>
      <c r="FW63" s="96" t="str">
        <f>IFERROR(VLOOKUP(($EF63&amp;"・"&amp;FV$8&amp;"・"&amp;FV$7&amp;"・"&amp;$EG63),'(参考)本年作業予定'!$X$4:$AI$525,12,FALSE),"")</f>
        <v/>
      </c>
      <c r="FX63" s="33" t="str">
        <f t="shared" si="156"/>
        <v/>
      </c>
      <c r="FY63" s="96" t="str">
        <f>IFERROR(VLOOKUP(($EF63&amp;"・"&amp;FX$8&amp;"・"&amp;FX$7&amp;"・"&amp;$EG63),'(参考)本年作業予定'!$X$4:$AI$525,12,FALSE),"")</f>
        <v/>
      </c>
      <c r="FZ63" s="33" t="str">
        <f t="shared" si="157"/>
        <v/>
      </c>
      <c r="GA63" s="96" t="str">
        <f>IFERROR(VLOOKUP(($EF63&amp;"・"&amp;FZ$8&amp;"・"&amp;FZ$7&amp;"・"&amp;$EG63),'(参考)本年作業予定'!$X$4:$AI$525,12,FALSE),"")</f>
        <v/>
      </c>
      <c r="GB63" s="33" t="str">
        <f t="shared" si="158"/>
        <v/>
      </c>
      <c r="GC63" s="96" t="str">
        <f>IFERROR(VLOOKUP(($EF63&amp;"・"&amp;GB$8&amp;"・"&amp;GB$7&amp;"・"&amp;$EG63),'(参考)本年作業予定'!$X$4:$AI$525,12,FALSE),"")</f>
        <v/>
      </c>
      <c r="GD63" s="33" t="str">
        <f t="shared" si="159"/>
        <v/>
      </c>
      <c r="GE63" s="96" t="str">
        <f>IFERROR(VLOOKUP(($EF63&amp;"・"&amp;GD$8&amp;"・"&amp;GD$7&amp;"・"&amp;$EG63),'(参考)本年作業予定'!$X$4:$AI$525,12,FALSE),"")</f>
        <v/>
      </c>
      <c r="GF63" s="33" t="str">
        <f t="shared" si="160"/>
        <v/>
      </c>
      <c r="GG63" s="96" t="str">
        <f>IFERROR(VLOOKUP(($EF63&amp;"・"&amp;GF$8&amp;"・"&amp;GF$7&amp;"・"&amp;$EG63),'(参考)本年作業予定'!$X$4:$AI$525,12,FALSE),"")</f>
        <v/>
      </c>
      <c r="GH63" s="33" t="str">
        <f t="shared" si="161"/>
        <v/>
      </c>
      <c r="GI63" s="96" t="str">
        <f>IFERROR(VLOOKUP(($EF63&amp;"・"&amp;GH$8&amp;"・"&amp;GH$7&amp;"・"&amp;$EG63),'(参考)本年作業予定'!$X$4:$AI$525,12,FALSE),"")</f>
        <v/>
      </c>
      <c r="GJ63" s="33" t="str">
        <f t="shared" si="162"/>
        <v/>
      </c>
      <c r="GK63" s="96" t="str">
        <f>IFERROR(VLOOKUP(($EF63&amp;"・"&amp;GJ$8&amp;"・"&amp;GJ$7&amp;"・"&amp;$EG63),'(参考)本年作業予定'!$X$4:$AI$525,12,FALSE),"")</f>
        <v/>
      </c>
      <c r="GM63" s="72" t="str">
        <f t="shared" si="187"/>
        <v/>
      </c>
      <c r="GN63" s="74">
        <f>IFERROR(VLOOKUP(($EF63&amp;"・"&amp;GM$8&amp;"・"&amp;GM$7&amp;"・"&amp;$EG63),'(参考)本年作業予定'!$X$4:$AI$525,11,FALSE)/100,0)</f>
        <v>0</v>
      </c>
      <c r="GO63" s="72" t="str">
        <f t="shared" si="188"/>
        <v/>
      </c>
      <c r="GP63" s="74">
        <f>IFERROR(VLOOKUP(($EF63&amp;"・"&amp;GO$8&amp;"・"&amp;GO$7&amp;"・"&amp;$EG63),'(参考)本年作業予定'!$X$4:$AI$525,11,FALSE)/100,0)</f>
        <v>0</v>
      </c>
      <c r="GQ63" s="72" t="str">
        <f t="shared" si="189"/>
        <v/>
      </c>
      <c r="GR63" s="74">
        <f>IFERROR(VLOOKUP(($EF63&amp;"・"&amp;GQ$8&amp;"・"&amp;GQ$7&amp;"・"&amp;$EG63),'(参考)本年作業予定'!$X$4:$AI$525,11,FALSE)/100,0)</f>
        <v>0</v>
      </c>
      <c r="GS63" s="72" t="str">
        <f t="shared" si="190"/>
        <v/>
      </c>
      <c r="GT63" s="74">
        <f>IFERROR(VLOOKUP(($EF63&amp;"・"&amp;GS$8&amp;"・"&amp;GS$7&amp;"・"&amp;$EG63),'(参考)本年作業予定'!$X$4:$AI$525,11,FALSE)/100,0)</f>
        <v>0</v>
      </c>
      <c r="GU63" s="72" t="str">
        <f t="shared" si="191"/>
        <v/>
      </c>
      <c r="GV63" s="74">
        <f>IFERROR(VLOOKUP(($EF63&amp;"・"&amp;GU$8&amp;"・"&amp;GU$7&amp;"・"&amp;$EG63),'(参考)本年作業予定'!$X$4:$AI$525,11,FALSE)/100,0)</f>
        <v>0</v>
      </c>
      <c r="GW63" s="72" t="str">
        <f t="shared" si="192"/>
        <v/>
      </c>
      <c r="GX63" s="74">
        <f>IFERROR(VLOOKUP(($EF63&amp;"・"&amp;GW$8&amp;"・"&amp;GW$7&amp;"・"&amp;$EG63),'(参考)本年作業予定'!$X$4:$AI$525,11,FALSE)/100,0)</f>
        <v>0</v>
      </c>
      <c r="GY63" s="72" t="str">
        <f t="shared" si="193"/>
        <v/>
      </c>
      <c r="GZ63" s="74">
        <f>IFERROR(VLOOKUP(($EF63&amp;"・"&amp;GY$8&amp;"・"&amp;GY$7&amp;"・"&amp;$EG63),'(参考)本年作業予定'!$X$4:$AI$525,11,FALSE)/100,0)</f>
        <v>0</v>
      </c>
      <c r="HA63" s="72" t="str">
        <f t="shared" si="194"/>
        <v/>
      </c>
      <c r="HB63" s="74">
        <f>IFERROR(VLOOKUP(($EF63&amp;"・"&amp;HA$8&amp;"・"&amp;HA$7&amp;"・"&amp;$EG63),'(参考)本年作業予定'!$X$4:$AI$525,11,FALSE)/100,0)</f>
        <v>0</v>
      </c>
      <c r="HC63" s="72" t="str">
        <f t="shared" si="195"/>
        <v/>
      </c>
      <c r="HD63" s="74">
        <f>IFERROR(VLOOKUP(($EF63&amp;"・"&amp;HC$8&amp;"・"&amp;HC$7&amp;"・"&amp;$EG63),'(参考)本年作業予定'!$X$4:$AI$525,11,FALSE)/100,0)</f>
        <v>0</v>
      </c>
      <c r="HE63" s="72" t="str">
        <f t="shared" si="196"/>
        <v/>
      </c>
      <c r="HF63" s="74">
        <f>IFERROR(VLOOKUP(($EF63&amp;"・"&amp;HE$8&amp;"・"&amp;HE$7&amp;"・"&amp;$EG63),'(参考)本年作業予定'!$X$4:$AI$525,11,FALSE)/100,0)</f>
        <v>0</v>
      </c>
      <c r="HG63" s="72" t="str">
        <f t="shared" si="197"/>
        <v/>
      </c>
      <c r="HH63" s="74">
        <f>IFERROR(VLOOKUP(($EF63&amp;"・"&amp;HG$8&amp;"・"&amp;HG$7&amp;"・"&amp;$EG63),'(参考)本年作業予定'!$X$4:$AI$525,11,FALSE)/100,0)</f>
        <v>0</v>
      </c>
      <c r="HI63" s="72" t="str">
        <f t="shared" si="198"/>
        <v/>
      </c>
      <c r="HJ63" s="74">
        <f>IFERROR(VLOOKUP(($EF63&amp;"・"&amp;HI$8&amp;"・"&amp;HI$7&amp;"・"&amp;$EG63),'(参考)本年作業予定'!$X$4:$AI$525,11,FALSE)/100,0)</f>
        <v>0</v>
      </c>
    </row>
    <row r="64" spans="1:218" ht="27.75" customHeight="1" x14ac:dyDescent="0.15">
      <c r="A64" s="544"/>
      <c r="B64" s="487"/>
      <c r="C64" s="325">
        <f>IF(②元データ!$C$28="","",②元データ!$C$28)</f>
        <v>10</v>
      </c>
      <c r="D64" s="342" t="str">
        <f t="shared" ref="D64:AI64" si="232">IF(D$5=$FG64,$FG$9,IF(D$5=$FH64,$FH$9,IF(D$5=$FI64,$FI$9,IF(D$5=$FJ64,$FJ$9,IF(D$5=$FK64,$FK$9,IF(D$5=$FL64,$FL$9,IF(D$5=$FN64,$FO64,IF(D$5=$FP64,$FQ64,IF(D$5=$FR64,$FS64,IF(D$5=$FT64,$FU64,IF(D$5=$FV64,$FW64,IF(D$5=$FX64,$FY64,IF(D$5=$FZ64,$GA64,IF(D$5=$GB64,$GC64,IF(D$5=$GD64,$GE64,IF(D$5=$GF64,$GG64,IF(D$5=$GH64,$GI64,IF(D$5=$GJ64,$GK64,""))))))))))))))))))</f>
        <v/>
      </c>
      <c r="E64" s="343" t="str">
        <f t="shared" si="232"/>
        <v/>
      </c>
      <c r="F64" s="343" t="str">
        <f t="shared" si="232"/>
        <v/>
      </c>
      <c r="G64" s="343" t="str">
        <f t="shared" si="232"/>
        <v/>
      </c>
      <c r="H64" s="343" t="str">
        <f t="shared" si="232"/>
        <v/>
      </c>
      <c r="I64" s="343" t="str">
        <f t="shared" si="232"/>
        <v/>
      </c>
      <c r="J64" s="343" t="str">
        <f t="shared" si="232"/>
        <v/>
      </c>
      <c r="K64" s="343" t="str">
        <f t="shared" si="232"/>
        <v/>
      </c>
      <c r="L64" s="343" t="str">
        <f t="shared" si="232"/>
        <v/>
      </c>
      <c r="M64" s="343" t="str">
        <f t="shared" si="232"/>
        <v/>
      </c>
      <c r="N64" s="343" t="str">
        <f t="shared" si="232"/>
        <v/>
      </c>
      <c r="O64" s="343" t="str">
        <f t="shared" si="232"/>
        <v/>
      </c>
      <c r="P64" s="343" t="str">
        <f t="shared" si="232"/>
        <v/>
      </c>
      <c r="Q64" s="343" t="str">
        <f t="shared" si="232"/>
        <v/>
      </c>
      <c r="R64" s="343" t="str">
        <f t="shared" si="232"/>
        <v/>
      </c>
      <c r="S64" s="343" t="str">
        <f t="shared" si="232"/>
        <v/>
      </c>
      <c r="T64" s="343" t="str">
        <f t="shared" si="232"/>
        <v/>
      </c>
      <c r="U64" s="343" t="str">
        <f t="shared" si="232"/>
        <v/>
      </c>
      <c r="V64" s="343" t="str">
        <f t="shared" si="232"/>
        <v/>
      </c>
      <c r="W64" s="343" t="str">
        <f t="shared" si="232"/>
        <v/>
      </c>
      <c r="X64" s="343" t="str">
        <f t="shared" si="232"/>
        <v/>
      </c>
      <c r="Y64" s="343" t="str">
        <f t="shared" si="232"/>
        <v/>
      </c>
      <c r="Z64" s="343" t="str">
        <f t="shared" si="232"/>
        <v/>
      </c>
      <c r="AA64" s="343" t="str">
        <f t="shared" si="232"/>
        <v/>
      </c>
      <c r="AB64" s="343" t="str">
        <f t="shared" si="232"/>
        <v/>
      </c>
      <c r="AC64" s="343" t="str">
        <f t="shared" si="232"/>
        <v/>
      </c>
      <c r="AD64" s="343" t="str">
        <f t="shared" si="232"/>
        <v/>
      </c>
      <c r="AE64" s="343" t="str">
        <f t="shared" si="232"/>
        <v/>
      </c>
      <c r="AF64" s="343" t="str">
        <f t="shared" si="232"/>
        <v/>
      </c>
      <c r="AG64" s="343" t="str">
        <f t="shared" si="232"/>
        <v/>
      </c>
      <c r="AH64" s="343" t="str">
        <f t="shared" si="232"/>
        <v/>
      </c>
      <c r="AI64" s="342" t="str">
        <f t="shared" si="232"/>
        <v>■</v>
      </c>
      <c r="AJ64" s="343">
        <f t="shared" ref="AJ64:BQ64" si="233">IF(AJ$5=$FG64,$FG$9,IF(AJ$5=$FH64,$FH$9,IF(AJ$5=$FI64,$FI$9,IF(AJ$5=$FJ64,$FJ$9,IF(AJ$5=$FK64,$FK$9,IF(AJ$5=$FL64,$FL$9,IF(AJ$5=$FN64,$FO64,IF(AJ$5=$FP64,$FQ64,IF(AJ$5=$FR64,$FS64,IF(AJ$5=$FT64,$FU64,IF(AJ$5=$FV64,$FW64,IF(AJ$5=$FX64,$FY64,IF(AJ$5=$FZ64,$GA64,IF(AJ$5=$GB64,$GC64,IF(AJ$5=$GD64,$GE64,IF(AJ$5=$GF64,$GG64,IF(AJ$5=$GH64,$GI64,IF(AJ$5=$GJ64,$GK64,""))))))))))))))))))</f>
        <v>8</v>
      </c>
      <c r="AK64" s="343" t="str">
        <f t="shared" si="233"/>
        <v/>
      </c>
      <c r="AL64" s="343" t="str">
        <f t="shared" si="233"/>
        <v/>
      </c>
      <c r="AM64" s="343">
        <f t="shared" si="233"/>
        <v>4</v>
      </c>
      <c r="AN64" s="343" t="str">
        <f t="shared" si="233"/>
        <v/>
      </c>
      <c r="AO64" s="343" t="str">
        <f t="shared" si="233"/>
        <v/>
      </c>
      <c r="AP64" s="343" t="str">
        <f t="shared" si="233"/>
        <v/>
      </c>
      <c r="AQ64" s="343" t="str">
        <f t="shared" si="233"/>
        <v/>
      </c>
      <c r="AR64" s="343" t="str">
        <f t="shared" si="233"/>
        <v/>
      </c>
      <c r="AS64" s="343" t="str">
        <f t="shared" si="233"/>
        <v/>
      </c>
      <c r="AT64" s="343" t="str">
        <f t="shared" si="233"/>
        <v/>
      </c>
      <c r="AU64" s="343" t="str">
        <f t="shared" si="233"/>
        <v/>
      </c>
      <c r="AV64" s="343">
        <f t="shared" si="233"/>
        <v>1</v>
      </c>
      <c r="AW64" s="343" t="str">
        <f t="shared" si="233"/>
        <v/>
      </c>
      <c r="AX64" s="343" t="str">
        <f t="shared" si="233"/>
        <v/>
      </c>
      <c r="AY64" s="343" t="str">
        <f t="shared" si="233"/>
        <v/>
      </c>
      <c r="AZ64" s="343" t="str">
        <f t="shared" si="233"/>
        <v/>
      </c>
      <c r="BA64" s="343" t="str">
        <f t="shared" si="233"/>
        <v/>
      </c>
      <c r="BB64" s="343" t="str">
        <f t="shared" si="233"/>
        <v/>
      </c>
      <c r="BC64" s="343" t="str">
        <f t="shared" si="233"/>
        <v/>
      </c>
      <c r="BD64" s="343" t="str">
        <f t="shared" si="233"/>
        <v/>
      </c>
      <c r="BE64" s="343" t="str">
        <f t="shared" si="233"/>
        <v/>
      </c>
      <c r="BF64" s="343" t="str">
        <f t="shared" si="233"/>
        <v/>
      </c>
      <c r="BG64" s="343" t="str">
        <f t="shared" si="233"/>
        <v/>
      </c>
      <c r="BH64" s="343" t="str">
        <f t="shared" si="233"/>
        <v/>
      </c>
      <c r="BI64" s="343" t="str">
        <f t="shared" si="233"/>
        <v/>
      </c>
      <c r="BJ64" s="343" t="str">
        <f t="shared" si="233"/>
        <v/>
      </c>
      <c r="BK64" s="343" t="str">
        <f t="shared" si="233"/>
        <v/>
      </c>
      <c r="BL64" s="343" t="str">
        <f t="shared" si="233"/>
        <v/>
      </c>
      <c r="BM64" s="344">
        <f t="shared" si="233"/>
        <v>1</v>
      </c>
      <c r="BN64" s="342">
        <f t="shared" si="233"/>
        <v>1</v>
      </c>
      <c r="BO64" s="343" t="str">
        <f t="shared" si="233"/>
        <v>◆</v>
      </c>
      <c r="BP64" s="343" t="str">
        <f t="shared" si="233"/>
        <v/>
      </c>
      <c r="BQ64" s="343" t="str">
        <f t="shared" si="233"/>
        <v/>
      </c>
      <c r="BR64" s="343" t="str">
        <f t="shared" ref="BR64:DW64" si="234">IF(BR$5=$FG64,$FG$9,IF(BR$5=$FH64,$FH$9,IF(BR$5=$FI64,$FI$9,IF(BR$5=$FJ64,$FJ$9,IF(BR$5=$FK64,$FK$9,IF(BR$5=$FL64,$FL$9,IF(BR$5=$FN64,$FO64,IF(BR$5=$FP64,$FQ64,IF(BR$5=$FR64,$FS64,IF(BR$5=$FT64,$FU64,IF(BR$5=$FV64,$FW64,IF(BR$5=$FX64,$FY64,IF(BR$5=$FZ64,$GA64,IF(BR$5=$GB64,$GC64,IF(BR$5=$GD64,$GE64,IF(BR$5=$GF64,$GG64,IF(BR$5=$GH64,$GI64,IF(BR$5=$GJ64,$GK64,""))))))))))))))))))</f>
        <v/>
      </c>
      <c r="BS64" s="343">
        <f t="shared" si="234"/>
        <v>4</v>
      </c>
      <c r="BT64" s="343" t="str">
        <f t="shared" si="234"/>
        <v/>
      </c>
      <c r="BU64" s="343" t="str">
        <f t="shared" si="234"/>
        <v/>
      </c>
      <c r="BV64" s="343" t="str">
        <f t="shared" si="234"/>
        <v/>
      </c>
      <c r="BW64" s="343" t="str">
        <f t="shared" si="234"/>
        <v/>
      </c>
      <c r="BX64" s="343" t="str">
        <f t="shared" si="234"/>
        <v/>
      </c>
      <c r="BY64" s="343" t="str">
        <f t="shared" si="234"/>
        <v/>
      </c>
      <c r="BZ64" s="343" t="str">
        <f t="shared" si="234"/>
        <v/>
      </c>
      <c r="CA64" s="343" t="str">
        <f t="shared" si="234"/>
        <v/>
      </c>
      <c r="CB64" s="343" t="str">
        <f t="shared" si="234"/>
        <v/>
      </c>
      <c r="CC64" s="343" t="str">
        <f t="shared" si="234"/>
        <v/>
      </c>
      <c r="CD64" s="343" t="str">
        <f t="shared" si="234"/>
        <v/>
      </c>
      <c r="CE64" s="343" t="str">
        <f t="shared" si="234"/>
        <v/>
      </c>
      <c r="CF64" s="343" t="str">
        <f t="shared" si="234"/>
        <v/>
      </c>
      <c r="CG64" s="343" t="str">
        <f t="shared" si="234"/>
        <v/>
      </c>
      <c r="CH64" s="343" t="str">
        <f t="shared" si="234"/>
        <v/>
      </c>
      <c r="CI64" s="343" t="str">
        <f t="shared" si="234"/>
        <v/>
      </c>
      <c r="CJ64" s="343" t="str">
        <f t="shared" si="234"/>
        <v/>
      </c>
      <c r="CK64" s="343" t="str">
        <f t="shared" si="234"/>
        <v/>
      </c>
      <c r="CL64" s="343" t="str">
        <f t="shared" si="234"/>
        <v/>
      </c>
      <c r="CM64" s="343" t="str">
        <f t="shared" si="234"/>
        <v/>
      </c>
      <c r="CN64" s="343" t="str">
        <f t="shared" si="234"/>
        <v/>
      </c>
      <c r="CO64" s="343" t="str">
        <f t="shared" si="234"/>
        <v/>
      </c>
      <c r="CP64" s="343" t="str">
        <f t="shared" si="234"/>
        <v/>
      </c>
      <c r="CQ64" s="345" t="str">
        <f t="shared" si="234"/>
        <v/>
      </c>
      <c r="CR64" s="346" t="str">
        <f t="shared" si="234"/>
        <v/>
      </c>
      <c r="CS64" s="347" t="str">
        <f t="shared" si="234"/>
        <v>★</v>
      </c>
      <c r="CT64" s="343" t="str">
        <f t="shared" si="234"/>
        <v/>
      </c>
      <c r="CU64" s="343" t="str">
        <f t="shared" si="234"/>
        <v/>
      </c>
      <c r="CV64" s="343" t="str">
        <f t="shared" si="234"/>
        <v/>
      </c>
      <c r="CW64" s="343">
        <f t="shared" si="234"/>
        <v>5</v>
      </c>
      <c r="CX64" s="343" t="str">
        <f t="shared" si="234"/>
        <v/>
      </c>
      <c r="CY64" s="343" t="str">
        <f t="shared" si="234"/>
        <v/>
      </c>
      <c r="CZ64" s="343" t="str">
        <f t="shared" si="234"/>
        <v/>
      </c>
      <c r="DA64" s="343" t="str">
        <f t="shared" si="234"/>
        <v/>
      </c>
      <c r="DB64" s="343" t="str">
        <f t="shared" si="234"/>
        <v/>
      </c>
      <c r="DC64" s="343" t="str">
        <f t="shared" si="234"/>
        <v/>
      </c>
      <c r="DD64" s="343" t="str">
        <f t="shared" si="234"/>
        <v/>
      </c>
      <c r="DE64" s="343" t="str">
        <f t="shared" si="234"/>
        <v/>
      </c>
      <c r="DF64" s="343" t="str">
        <f t="shared" si="234"/>
        <v/>
      </c>
      <c r="DG64" s="343" t="str">
        <f t="shared" si="234"/>
        <v/>
      </c>
      <c r="DH64" s="343" t="str">
        <f t="shared" si="234"/>
        <v/>
      </c>
      <c r="DI64" s="343" t="str">
        <f t="shared" si="234"/>
        <v/>
      </c>
      <c r="DJ64" s="343" t="str">
        <f t="shared" si="234"/>
        <v/>
      </c>
      <c r="DK64" s="343" t="str">
        <f t="shared" si="234"/>
        <v/>
      </c>
      <c r="DL64" s="343" t="str">
        <f t="shared" si="234"/>
        <v/>
      </c>
      <c r="DM64" s="343" t="str">
        <f t="shared" si="234"/>
        <v/>
      </c>
      <c r="DN64" s="343" t="str">
        <f t="shared" si="234"/>
        <v/>
      </c>
      <c r="DO64" s="343" t="str">
        <f t="shared" si="234"/>
        <v/>
      </c>
      <c r="DP64" s="343" t="str">
        <f t="shared" si="234"/>
        <v/>
      </c>
      <c r="DQ64" s="343" t="str">
        <f t="shared" si="234"/>
        <v/>
      </c>
      <c r="DR64" s="343" t="str">
        <f t="shared" si="234"/>
        <v/>
      </c>
      <c r="DS64" s="343" t="str">
        <f t="shared" si="234"/>
        <v/>
      </c>
      <c r="DT64" s="343" t="str">
        <f t="shared" si="234"/>
        <v/>
      </c>
      <c r="DU64" s="345" t="str">
        <f t="shared" si="234"/>
        <v/>
      </c>
      <c r="DV64" s="392" t="str">
        <f t="shared" si="234"/>
        <v/>
      </c>
      <c r="DW64" s="346" t="str">
        <f t="shared" si="234"/>
        <v/>
      </c>
      <c r="EE64" s="12">
        <v>14</v>
      </c>
      <c r="EF64" s="13" t="str">
        <f>IF(②元データ!$B$28="","",②元データ!$B$28)</f>
        <v>産直ニンジン・寿八寸Ｂ・Ｃ</v>
      </c>
      <c r="EG64" s="13" t="str">
        <f>②元データ!$G$7</f>
        <v>露地野菜Ａ</v>
      </c>
      <c r="EH64" s="32" t="str">
        <f>IFERROR(VLOOKUP(($EF64&amp;"・"&amp;EH$8&amp;"・"&amp;EH$7&amp;"・"&amp;$EG64),'(参考)本年作業予定'!$X$4:$AI$525,8,FALSE),"")</f>
        <v/>
      </c>
      <c r="EI64" s="32" t="str">
        <f>IFERROR(VLOOKUP(($EF64&amp;"・"&amp;EH$8&amp;"・"&amp;EH$7&amp;"・"&amp;$EG64),'(参考)本年作業予定'!$X$4:$AI$525,10,FALSE),"")</f>
        <v/>
      </c>
      <c r="EJ64" s="32">
        <f>IFERROR(VLOOKUP(($EF64&amp;"・"&amp;EJ$8&amp;"・"&amp;EJ$7&amp;"・"&amp;$EG64),'(参考)本年作業予定'!$X$4:$AI$525,8,FALSE),"")</f>
        <v>45537</v>
      </c>
      <c r="EK64" s="32">
        <f>IFERROR(VLOOKUP(($EF64&amp;"・"&amp;EJ$8&amp;"・"&amp;EJ$7&amp;"・"&amp;$EG64),'(参考)本年作業予定'!$X$4:$AI$525,10,FALSE),"")</f>
        <v>45538</v>
      </c>
      <c r="EL64" s="32">
        <f>IFERROR(VLOOKUP(($EF64&amp;"・"&amp;EL$8&amp;"・"&amp;EL$7&amp;"・"&amp;$EG64),'(参考)本年作業予定'!$X$4:$AI$525,8,FALSE),"")</f>
        <v>45540</v>
      </c>
      <c r="EM64" s="32">
        <f>IFERROR(VLOOKUP(($EF64&amp;"・"&amp;EL$8&amp;"・"&amp;EL$7&amp;"・"&amp;$EG64),'(参考)本年作業予定'!$X$4:$AI$525,10,FALSE),"")</f>
        <v>45540</v>
      </c>
      <c r="EN64" s="32">
        <f>IFERROR(VLOOKUP(($EF64&amp;"・"&amp;EN$8&amp;"・"&amp;EN$7&amp;"・"&amp;$EG64),'(参考)本年作業予定'!$X$4:$AI$525,8,FALSE),"")</f>
        <v>45571</v>
      </c>
      <c r="EO64" s="32">
        <f>IFERROR(VLOOKUP(($EF64&amp;"・"&amp;EN$8&amp;"・"&amp;EN$7&amp;"・"&amp;$EG64),'(参考)本年作業予定'!$X$4:$AI$525,10,FALSE),"")</f>
        <v>45571</v>
      </c>
      <c r="EP64" s="32">
        <f>IFERROR(VLOOKUP(($EF64&amp;"・"&amp;EP$8&amp;"・"&amp;EP$7&amp;"・"&amp;$EG64),'(参考)本年作業予定'!$X$4:$AI$525,8,FALSE),"")</f>
        <v>45601</v>
      </c>
      <c r="EQ64" s="32">
        <f>IFERROR(VLOOKUP(($EF64&amp;"・"&amp;EP$8&amp;"・"&amp;EP$7&amp;"・"&amp;$EG64),'(参考)本年作業予定'!$X$4:$AI$525,10,FALSE),"")</f>
        <v>45601</v>
      </c>
      <c r="ER64" s="32" t="str">
        <f>IFERROR(VLOOKUP(($EF64&amp;"・"&amp;ER$8&amp;"・"&amp;ER$7&amp;"・"&amp;$EG64),'(参考)本年作業予定'!$X$4:$AI$525,8,FALSE),"")</f>
        <v/>
      </c>
      <c r="ES64" s="32" t="str">
        <f>IFERROR(VLOOKUP(($EF64&amp;"・"&amp;ER$8&amp;"・"&amp;ER$7&amp;"・"&amp;$EG64),'(参考)本年作業予定'!$X$4:$AI$525,10,FALSE),"")</f>
        <v/>
      </c>
      <c r="ET64" s="32" t="str">
        <f>IFERROR(VLOOKUP(($EF64&amp;"・"&amp;ET$8&amp;"・"&amp;ET$7&amp;"・"&amp;$EG64),'(参考)本年作業予定'!$X$4:$AI$525,8,FALSE),"")</f>
        <v/>
      </c>
      <c r="EU64" s="32" t="str">
        <f>IFERROR(VLOOKUP(($EF64&amp;"・"&amp;ET$8&amp;"・"&amp;ET$7&amp;"・"&amp;$EG64),'(参考)本年作業予定'!$X$4:$AI$525,10,FALSE),"")</f>
        <v/>
      </c>
      <c r="EV64" s="32">
        <f>IFERROR(VLOOKUP(($EF64&amp;"・"&amp;EV$8&amp;"・"&amp;EV$7&amp;"・"&amp;$EG64),'(参考)本年作業予定'!$X$4:$AI$525,8,FALSE),"")</f>
        <v>45549</v>
      </c>
      <c r="EW64" s="32">
        <f>IFERROR(VLOOKUP(($EF64&amp;"・"&amp;EV$8&amp;"・"&amp;EV$7&amp;"・"&amp;$EG64),'(参考)本年作業予定'!$X$4:$AI$525,10,FALSE),"")</f>
        <v>45549</v>
      </c>
      <c r="EX64" s="32">
        <f>IFERROR(VLOOKUP(($EF64&amp;"・"&amp;EX$8&amp;"・"&amp;EX$7&amp;"・"&amp;$EG64),'(参考)本年作業予定'!$X$4:$AI$525,8,FALSE),"")</f>
        <v>45566</v>
      </c>
      <c r="EY64" s="32">
        <f>IFERROR(VLOOKUP(($EF64&amp;"・"&amp;EX$8&amp;"・"&amp;EX$7&amp;"・"&amp;$EG64),'(参考)本年作業予定'!$X$4:$AI$525,10,FALSE),"")</f>
        <v>45566</v>
      </c>
      <c r="EZ64" s="32" t="str">
        <f>IFERROR(VLOOKUP(($EF64&amp;"・"&amp;EZ$8&amp;"・"&amp;EZ$7&amp;"・"&amp;$EG64),'(参考)本年作業予定'!$X$4:$AI$525,8,FALSE),"")</f>
        <v/>
      </c>
      <c r="FA64" s="32" t="str">
        <f>IFERROR(VLOOKUP(($EF64&amp;"・"&amp;EZ$8&amp;"・"&amp;EZ$7&amp;"・"&amp;$EG64),'(参考)本年作業予定'!$X$4:$AI$525,10,FALSE),"")</f>
        <v/>
      </c>
      <c r="FB64" s="32" t="str">
        <f>IFERROR(VLOOKUP(($EF64&amp;"・"&amp;FB$8&amp;"・"&amp;FB$7&amp;"・"&amp;$EG64),'(参考)本年作業予定'!$X$4:$AI$525,8,FALSE),"")</f>
        <v/>
      </c>
      <c r="FC64" s="32" t="str">
        <f>IFERROR(VLOOKUP(($EF64&amp;"・"&amp;FB$8&amp;"・"&amp;FB$7&amp;"・"&amp;$EG64),'(参考)本年作業予定'!$X$4:$AI$525,10,FALSE),"")</f>
        <v/>
      </c>
      <c r="FD64" s="32">
        <f>IFERROR(VLOOKUP(($EF64&amp;"・"&amp;FD$8&amp;"・"&amp;FD$7&amp;"・"&amp;$EG64),'(参考)本年作業予定'!$X$4:$AI$525,8,FALSE),"")</f>
        <v>45537</v>
      </c>
      <c r="FE64" s="32">
        <f>IFERROR(VLOOKUP(($EF64&amp;"・"&amp;FD$8&amp;"・"&amp;FD$7&amp;"・"&amp;$EG64),'(参考)本年作業予定'!$X$4:$AI$525,10,FALSE),"")</f>
        <v>45538</v>
      </c>
      <c r="FG64" s="32" t="str">
        <f>IFERROR(VLOOKUP(($EF64&amp;"・"&amp;FG$8&amp;"・"&amp;FG$7&amp;"・"&amp;$EG64),'(参考)本年作業予定'!$X$4:$AI$198,4,FALSE),"")</f>
        <v/>
      </c>
      <c r="FH64" s="32" t="str">
        <f>IFERROR(VLOOKUP(($EF64&amp;"・"&amp;FH$8&amp;"・"&amp;FH$7&amp;"・"&amp;$EG64),'(参考)本年作業予定'!$X$4:$AI$198,4,FALSE),"")</f>
        <v/>
      </c>
      <c r="FI64" s="32">
        <f>IFERROR(VLOOKUP(($EF64&amp;"・"&amp;FI$8&amp;"・"&amp;FI$7&amp;"・"&amp;$EG64),'(参考)本年作業予定'!$X$4:$AI$198,4,FALSE),"")</f>
        <v>45536</v>
      </c>
      <c r="FJ64" s="32">
        <f>IFERROR(VLOOKUP(($EF64&amp;"・"&amp;FJ$8&amp;"・"&amp;FJ$7&amp;"・"&amp;$EG64),'(参考)本年作業予定'!$X$4:$AI$198,4,FALSE),"")</f>
        <v>45567</v>
      </c>
      <c r="FK64" s="32">
        <f>IFERROR(VLOOKUP(($EF64&amp;"・"&amp;FK$8&amp;"・"&amp;FK$7&amp;"・"&amp;$EG64),'(参考)本年作業予定'!$X$4:$AI$198,4,FALSE),"")</f>
        <v>45597</v>
      </c>
      <c r="FL64" s="32" t="str">
        <f>IFERROR(VLOOKUP(($EF64&amp;"・"&amp;FL$8&amp;"・"&amp;FL$7&amp;"・"&amp;$EG64),'(参考)本年作業予定'!$X$4:$AI$198,4,FALSE),"")</f>
        <v/>
      </c>
      <c r="FN64" s="33" t="str">
        <f t="shared" si="151"/>
        <v/>
      </c>
      <c r="FO64" s="96">
        <f>IFERROR(VLOOKUP(($EF64&amp;"・"&amp;FN$8&amp;"・"&amp;FN$7&amp;"・"&amp;$EG64),'(参考)本年作業予定'!$X$4:$AI$525,12,FALSE),"")</f>
        <v>0</v>
      </c>
      <c r="FP64" s="33">
        <f t="shared" si="152"/>
        <v>45537</v>
      </c>
      <c r="FQ64" s="96">
        <f>IFERROR(VLOOKUP(($EF64&amp;"・"&amp;FP$8&amp;"・"&amp;FP$7&amp;"・"&amp;$EG64),'(参考)本年作業予定'!$X$4:$AI$525,12,FALSE),"")</f>
        <v>8</v>
      </c>
      <c r="FR64" s="33">
        <f t="shared" si="153"/>
        <v>45540</v>
      </c>
      <c r="FS64" s="96">
        <f>IFERROR(VLOOKUP(($EF64&amp;"・"&amp;FR$8&amp;"・"&amp;FR$7&amp;"・"&amp;$EG64),'(参考)本年作業予定'!$X$4:$AI$525,12,FALSE),"")</f>
        <v>4</v>
      </c>
      <c r="FT64" s="33">
        <f t="shared" si="154"/>
        <v>45571</v>
      </c>
      <c r="FU64" s="96">
        <f>IFERROR(VLOOKUP(($EF64&amp;"・"&amp;FT$8&amp;"・"&amp;FT$7&amp;"・"&amp;$EG64),'(参考)本年作業予定'!$X$4:$AI$525,12,FALSE),"")</f>
        <v>4</v>
      </c>
      <c r="FV64" s="33">
        <f t="shared" si="155"/>
        <v>45601</v>
      </c>
      <c r="FW64" s="96">
        <f>IFERROR(VLOOKUP(($EF64&amp;"・"&amp;FV$8&amp;"・"&amp;FV$7&amp;"・"&amp;$EG64),'(参考)本年作業予定'!$X$4:$AI$525,12,FALSE),"")</f>
        <v>5</v>
      </c>
      <c r="FX64" s="33" t="str">
        <f t="shared" si="156"/>
        <v/>
      </c>
      <c r="FY64" s="96">
        <f>IFERROR(VLOOKUP(($EF64&amp;"・"&amp;FX$8&amp;"・"&amp;FX$7&amp;"・"&amp;$EG64),'(参考)本年作業予定'!$X$4:$AI$525,12,FALSE),"")</f>
        <v>0</v>
      </c>
      <c r="FZ64" s="33" t="str">
        <f t="shared" si="157"/>
        <v/>
      </c>
      <c r="GA64" s="96">
        <f>IFERROR(VLOOKUP(($EF64&amp;"・"&amp;FZ$8&amp;"・"&amp;FZ$7&amp;"・"&amp;$EG64),'(参考)本年作業予定'!$X$4:$AI$525,12,FALSE),"")</f>
        <v>0</v>
      </c>
      <c r="GB64" s="33">
        <f t="shared" si="158"/>
        <v>45549</v>
      </c>
      <c r="GC64" s="96">
        <f>IFERROR(VLOOKUP(($EF64&amp;"・"&amp;GB$8&amp;"・"&amp;GB$7&amp;"・"&amp;$EG64),'(参考)本年作業予定'!$X$4:$AI$525,12,FALSE),"")</f>
        <v>1</v>
      </c>
      <c r="GD64" s="33">
        <f t="shared" si="159"/>
        <v>45566</v>
      </c>
      <c r="GE64" s="96">
        <f>IFERROR(VLOOKUP(($EF64&amp;"・"&amp;GD$8&amp;"・"&amp;GD$7&amp;"・"&amp;$EG64),'(参考)本年作業予定'!$X$4:$AI$525,12,FALSE),"")</f>
        <v>1</v>
      </c>
      <c r="GF64" s="33" t="str">
        <f t="shared" si="160"/>
        <v/>
      </c>
      <c r="GG64" s="96">
        <f>IFERROR(VLOOKUP(($EF64&amp;"・"&amp;GF$8&amp;"・"&amp;GF$7&amp;"・"&amp;$EG64),'(参考)本年作業予定'!$X$4:$AI$525,12,FALSE),"")</f>
        <v>0</v>
      </c>
      <c r="GH64" s="33" t="str">
        <f t="shared" si="161"/>
        <v/>
      </c>
      <c r="GI64" s="96">
        <f>IFERROR(VLOOKUP(($EF64&amp;"・"&amp;GH$8&amp;"・"&amp;GH$7&amp;"・"&amp;$EG64),'(参考)本年作業予定'!$X$4:$AI$525,12,FALSE),"")</f>
        <v>0</v>
      </c>
      <c r="GJ64" s="33">
        <f t="shared" si="162"/>
        <v>45537</v>
      </c>
      <c r="GK64" s="96">
        <f>IFERROR(VLOOKUP(($EF64&amp;"・"&amp;GJ$8&amp;"・"&amp;GJ$7&amp;"・"&amp;$EG64),'(参考)本年作業予定'!$X$4:$AI$525,12,FALSE),"")</f>
        <v>5.5</v>
      </c>
      <c r="GM64" s="72" t="str">
        <f t="shared" si="187"/>
        <v/>
      </c>
      <c r="GN64" s="74">
        <f>IFERROR(VLOOKUP(($EF64&amp;"・"&amp;GM$8&amp;"・"&amp;GM$7&amp;"・"&amp;$EG64),'(参考)本年作業予定'!$X$4:$AI$525,11,FALSE)/100,0)</f>
        <v>10</v>
      </c>
      <c r="GO64" s="72">
        <f t="shared" si="188"/>
        <v>2</v>
      </c>
      <c r="GP64" s="74">
        <f>IFERROR(VLOOKUP(($EF64&amp;"・"&amp;GO$8&amp;"・"&amp;GO$7&amp;"・"&amp;$EG64),'(参考)本年作業予定'!$X$4:$AI$525,11,FALSE)/100,0)</f>
        <v>10</v>
      </c>
      <c r="GQ64" s="72">
        <f t="shared" si="189"/>
        <v>1</v>
      </c>
      <c r="GR64" s="74">
        <f>IFERROR(VLOOKUP(($EF64&amp;"・"&amp;GQ$8&amp;"・"&amp;GQ$7&amp;"・"&amp;$EG64),'(参考)本年作業予定'!$X$4:$AI$525,11,FALSE)/100,0)</f>
        <v>10</v>
      </c>
      <c r="GS64" s="72">
        <f t="shared" si="190"/>
        <v>1</v>
      </c>
      <c r="GT64" s="74">
        <f>IFERROR(VLOOKUP(($EF64&amp;"・"&amp;GS$8&amp;"・"&amp;GS$7&amp;"・"&amp;$EG64),'(参考)本年作業予定'!$X$4:$AI$525,11,FALSE)/100,0)</f>
        <v>10</v>
      </c>
      <c r="GU64" s="72">
        <f t="shared" si="191"/>
        <v>1</v>
      </c>
      <c r="GV64" s="74">
        <f>IFERROR(VLOOKUP(($EF64&amp;"・"&amp;GU$8&amp;"・"&amp;GU$7&amp;"・"&amp;$EG64),'(参考)本年作業予定'!$X$4:$AI$525,11,FALSE)/100,0)</f>
        <v>10</v>
      </c>
      <c r="GW64" s="72" t="str">
        <f t="shared" si="192"/>
        <v/>
      </c>
      <c r="GX64" s="74">
        <f>IFERROR(VLOOKUP(($EF64&amp;"・"&amp;GW$8&amp;"・"&amp;GW$7&amp;"・"&amp;$EG64),'(参考)本年作業予定'!$X$4:$AI$525,11,FALSE)/100,0)</f>
        <v>10</v>
      </c>
      <c r="GY64" s="72" t="str">
        <f t="shared" si="193"/>
        <v/>
      </c>
      <c r="GZ64" s="74">
        <f>IFERROR(VLOOKUP(($EF64&amp;"・"&amp;GY$8&amp;"・"&amp;GY$7&amp;"・"&amp;$EG64),'(参考)本年作業予定'!$X$4:$AI$525,11,FALSE)/100,0)</f>
        <v>10</v>
      </c>
      <c r="HA64" s="72">
        <f t="shared" si="194"/>
        <v>1</v>
      </c>
      <c r="HB64" s="74">
        <f>IFERROR(VLOOKUP(($EF64&amp;"・"&amp;HA$8&amp;"・"&amp;HA$7&amp;"・"&amp;$EG64),'(参考)本年作業予定'!$X$4:$AI$525,11,FALSE)/100,0)</f>
        <v>10</v>
      </c>
      <c r="HC64" s="72">
        <f t="shared" si="195"/>
        <v>1</v>
      </c>
      <c r="HD64" s="74">
        <f>IFERROR(VLOOKUP(($EF64&amp;"・"&amp;HC$8&amp;"・"&amp;HC$7&amp;"・"&amp;$EG64),'(参考)本年作業予定'!$X$4:$AI$525,11,FALSE)/100,0)</f>
        <v>10</v>
      </c>
      <c r="HE64" s="72" t="str">
        <f t="shared" si="196"/>
        <v/>
      </c>
      <c r="HF64" s="74">
        <f>IFERROR(VLOOKUP(($EF64&amp;"・"&amp;HE$8&amp;"・"&amp;HE$7&amp;"・"&amp;$EG64),'(参考)本年作業予定'!$X$4:$AI$525,11,FALSE)/100,0)</f>
        <v>10</v>
      </c>
      <c r="HG64" s="72" t="str">
        <f t="shared" si="197"/>
        <v/>
      </c>
      <c r="HH64" s="74">
        <f>IFERROR(VLOOKUP(($EF64&amp;"・"&amp;HG$8&amp;"・"&amp;HG$7&amp;"・"&amp;$EG64),'(参考)本年作業予定'!$X$4:$AI$525,11,FALSE)/100,0)</f>
        <v>10</v>
      </c>
      <c r="HI64" s="72">
        <f t="shared" si="198"/>
        <v>2</v>
      </c>
      <c r="HJ64" s="74">
        <f>IFERROR(VLOOKUP(($EF64&amp;"・"&amp;HI$8&amp;"・"&amp;HI$7&amp;"・"&amp;$EG64),'(参考)本年作業予定'!$X$4:$AI$525,11,FALSE)/100,0)</f>
        <v>10</v>
      </c>
    </row>
    <row r="65" spans="1:220" ht="15" customHeight="1" thickBot="1" x14ac:dyDescent="0.2">
      <c r="A65" s="544"/>
      <c r="B65" s="488"/>
      <c r="C65" s="326" t="str">
        <f>IF(B65="","",GN65+GP65+GR65+GT65+GV65+GX65+GZ65+HB65+HD65)</f>
        <v/>
      </c>
      <c r="D65" s="348"/>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349"/>
      <c r="AF65" s="349"/>
      <c r="AG65" s="350"/>
      <c r="AH65" s="350"/>
      <c r="AI65" s="348"/>
      <c r="AJ65" s="349"/>
      <c r="AK65" s="349"/>
      <c r="AL65" s="349"/>
      <c r="AM65" s="349"/>
      <c r="AN65" s="349"/>
      <c r="AO65" s="349"/>
      <c r="AP65" s="349"/>
      <c r="AQ65" s="349"/>
      <c r="AR65" s="349"/>
      <c r="AS65" s="349"/>
      <c r="AT65" s="349"/>
      <c r="AU65" s="349"/>
      <c r="AV65" s="349"/>
      <c r="AW65" s="349"/>
      <c r="AX65" s="349"/>
      <c r="AY65" s="349"/>
      <c r="AZ65" s="349"/>
      <c r="BA65" s="349"/>
      <c r="BB65" s="349"/>
      <c r="BC65" s="349"/>
      <c r="BD65" s="349"/>
      <c r="BE65" s="349"/>
      <c r="BF65" s="349"/>
      <c r="BG65" s="349"/>
      <c r="BH65" s="349"/>
      <c r="BI65" s="349"/>
      <c r="BJ65" s="349"/>
      <c r="BK65" s="349"/>
      <c r="BL65" s="349"/>
      <c r="BM65" s="350"/>
      <c r="BN65" s="348"/>
      <c r="BO65" s="349"/>
      <c r="BP65" s="349"/>
      <c r="BQ65" s="349"/>
      <c r="BR65" s="349"/>
      <c r="BS65" s="349"/>
      <c r="BT65" s="349"/>
      <c r="BU65" s="349"/>
      <c r="BV65" s="349"/>
      <c r="BW65" s="349"/>
      <c r="BX65" s="349"/>
      <c r="BY65" s="349"/>
      <c r="BZ65" s="349"/>
      <c r="CA65" s="349"/>
      <c r="CB65" s="349"/>
      <c r="CC65" s="349"/>
      <c r="CD65" s="349"/>
      <c r="CE65" s="349"/>
      <c r="CF65" s="349"/>
      <c r="CG65" s="349"/>
      <c r="CH65" s="349"/>
      <c r="CI65" s="349"/>
      <c r="CJ65" s="349"/>
      <c r="CK65" s="349"/>
      <c r="CL65" s="349"/>
      <c r="CM65" s="349"/>
      <c r="CN65" s="349"/>
      <c r="CO65" s="349"/>
      <c r="CP65" s="349"/>
      <c r="CQ65" s="350"/>
      <c r="CR65" s="351"/>
      <c r="CS65" s="352"/>
      <c r="CT65" s="349"/>
      <c r="CU65" s="349"/>
      <c r="CV65" s="349"/>
      <c r="CW65" s="349"/>
      <c r="CX65" s="349"/>
      <c r="CY65" s="349"/>
      <c r="CZ65" s="349"/>
      <c r="DA65" s="349"/>
      <c r="DB65" s="349"/>
      <c r="DC65" s="349"/>
      <c r="DD65" s="349"/>
      <c r="DE65" s="349"/>
      <c r="DF65" s="349"/>
      <c r="DG65" s="349"/>
      <c r="DH65" s="349"/>
      <c r="DI65" s="349"/>
      <c r="DJ65" s="349"/>
      <c r="DK65" s="349"/>
      <c r="DL65" s="349"/>
      <c r="DM65" s="349"/>
      <c r="DN65" s="349"/>
      <c r="DO65" s="349"/>
      <c r="DP65" s="349"/>
      <c r="DQ65" s="349"/>
      <c r="DR65" s="349"/>
      <c r="DS65" s="349"/>
      <c r="DT65" s="349"/>
      <c r="DU65" s="350"/>
      <c r="DV65" s="393"/>
      <c r="DW65" s="351"/>
      <c r="EE65" s="12"/>
      <c r="EF65" s="13"/>
      <c r="EG65" s="13"/>
      <c r="EH65" s="32" t="str">
        <f>IFERROR(VLOOKUP(($EF65&amp;"・"&amp;EH$8&amp;"・"&amp;EH$7&amp;"・"&amp;$EG65),'(参考)本年作業予定'!$X$4:$AI$525,8,FALSE),"")</f>
        <v/>
      </c>
      <c r="EI65" s="32" t="str">
        <f>IFERROR(VLOOKUP(($EF65&amp;"・"&amp;EH$8&amp;"・"&amp;EH$7&amp;"・"&amp;$EG65),'(参考)本年作業予定'!$X$4:$AI$525,10,FALSE),"")</f>
        <v/>
      </c>
      <c r="EJ65" s="32" t="str">
        <f>IFERROR(VLOOKUP(($EF65&amp;"・"&amp;EJ$8&amp;"・"&amp;EJ$7&amp;"・"&amp;$EG65),'(参考)本年作業予定'!$X$4:$AI$525,8,FALSE),"")</f>
        <v/>
      </c>
      <c r="EK65" s="32" t="str">
        <f>IFERROR(VLOOKUP(($EF65&amp;"・"&amp;EJ$8&amp;"・"&amp;EJ$7&amp;"・"&amp;$EG65),'(参考)本年作業予定'!$X$4:$AI$525,10,FALSE),"")</f>
        <v/>
      </c>
      <c r="EL65" s="32" t="str">
        <f>IFERROR(VLOOKUP(($EF65&amp;"・"&amp;EL$8&amp;"・"&amp;EL$7&amp;"・"&amp;$EG65),'(参考)本年作業予定'!$X$4:$AI$525,8,FALSE),"")</f>
        <v/>
      </c>
      <c r="EM65" s="32" t="str">
        <f>IFERROR(VLOOKUP(($EF65&amp;"・"&amp;EL$8&amp;"・"&amp;EL$7&amp;"・"&amp;$EG65),'(参考)本年作業予定'!$X$4:$AI$525,10,FALSE),"")</f>
        <v/>
      </c>
      <c r="EN65" s="32" t="str">
        <f>IFERROR(VLOOKUP(($EF65&amp;"・"&amp;EN$8&amp;"・"&amp;EN$7&amp;"・"&amp;$EG65),'(参考)本年作業予定'!$X$4:$AI$525,8,FALSE),"")</f>
        <v/>
      </c>
      <c r="EO65" s="32" t="str">
        <f>IFERROR(VLOOKUP(($EF65&amp;"・"&amp;EN$8&amp;"・"&amp;EN$7&amp;"・"&amp;$EG65),'(参考)本年作業予定'!$X$4:$AI$525,10,FALSE),"")</f>
        <v/>
      </c>
      <c r="EP65" s="32" t="str">
        <f>IFERROR(VLOOKUP(($EF65&amp;"・"&amp;EP$8&amp;"・"&amp;EP$7&amp;"・"&amp;$EG65),'(参考)本年作業予定'!$X$4:$AI$525,8,FALSE),"")</f>
        <v/>
      </c>
      <c r="EQ65" s="32" t="str">
        <f>IFERROR(VLOOKUP(($EF65&amp;"・"&amp;EP$8&amp;"・"&amp;EP$7&amp;"・"&amp;$EG65),'(参考)本年作業予定'!$X$4:$AI$525,10,FALSE),"")</f>
        <v/>
      </c>
      <c r="ER65" s="32" t="str">
        <f>IFERROR(VLOOKUP(($EF65&amp;"・"&amp;ER$8&amp;"・"&amp;ER$7&amp;"・"&amp;$EG65),'(参考)本年作業予定'!$X$4:$AI$525,8,FALSE),"")</f>
        <v/>
      </c>
      <c r="ES65" s="32" t="str">
        <f>IFERROR(VLOOKUP(($EF65&amp;"・"&amp;ER$8&amp;"・"&amp;ER$7&amp;"・"&amp;$EG65),'(参考)本年作業予定'!$X$4:$AI$525,10,FALSE),"")</f>
        <v/>
      </c>
      <c r="ET65" s="32" t="str">
        <f>IFERROR(VLOOKUP(($EF65&amp;"・"&amp;ET$8&amp;"・"&amp;ET$7&amp;"・"&amp;$EG65),'(参考)本年作業予定'!$X$4:$AI$525,8,FALSE),"")</f>
        <v/>
      </c>
      <c r="EU65" s="32" t="str">
        <f>IFERROR(VLOOKUP(($EF65&amp;"・"&amp;ET$8&amp;"・"&amp;ET$7&amp;"・"&amp;$EG65),'(参考)本年作業予定'!$X$4:$AI$525,10,FALSE),"")</f>
        <v/>
      </c>
      <c r="EV65" s="32" t="str">
        <f>IFERROR(VLOOKUP(($EF65&amp;"・"&amp;EV$8&amp;"・"&amp;EV$7&amp;"・"&amp;$EG65),'(参考)本年作業予定'!$X$4:$AI$525,8,FALSE),"")</f>
        <v/>
      </c>
      <c r="EW65" s="32" t="str">
        <f>IFERROR(VLOOKUP(($EF65&amp;"・"&amp;EV$8&amp;"・"&amp;EV$7&amp;"・"&amp;$EG65),'(参考)本年作業予定'!$X$4:$AI$525,10,FALSE),"")</f>
        <v/>
      </c>
      <c r="EX65" s="32" t="str">
        <f>IFERROR(VLOOKUP(($EF65&amp;"・"&amp;EX$8&amp;"・"&amp;EX$7&amp;"・"&amp;$EG65),'(参考)本年作業予定'!$X$4:$AI$525,8,FALSE),"")</f>
        <v/>
      </c>
      <c r="EY65" s="32" t="str">
        <f>IFERROR(VLOOKUP(($EF65&amp;"・"&amp;EX$8&amp;"・"&amp;EX$7&amp;"・"&amp;$EG65),'(参考)本年作業予定'!$X$4:$AI$525,10,FALSE),"")</f>
        <v/>
      </c>
      <c r="EZ65" s="32" t="str">
        <f>IFERROR(VLOOKUP(($EF65&amp;"・"&amp;EZ$8&amp;"・"&amp;EZ$7&amp;"・"&amp;$EG65),'(参考)本年作業予定'!$X$4:$AI$525,8,FALSE),"")</f>
        <v/>
      </c>
      <c r="FA65" s="32" t="str">
        <f>IFERROR(VLOOKUP(($EF65&amp;"・"&amp;EZ$8&amp;"・"&amp;EZ$7&amp;"・"&amp;$EG65),'(参考)本年作業予定'!$X$4:$AI$525,10,FALSE),"")</f>
        <v/>
      </c>
      <c r="FB65" s="32" t="str">
        <f>IFERROR(VLOOKUP(($EF65&amp;"・"&amp;FB$8&amp;"・"&amp;FB$7&amp;"・"&amp;$EG65),'(参考)本年作業予定'!$X$4:$AI$525,8,FALSE),"")</f>
        <v/>
      </c>
      <c r="FC65" s="32" t="str">
        <f>IFERROR(VLOOKUP(($EF65&amp;"・"&amp;FB$8&amp;"・"&amp;FB$7&amp;"・"&amp;$EG65),'(参考)本年作業予定'!$X$4:$AI$525,10,FALSE),"")</f>
        <v/>
      </c>
      <c r="FD65" s="32" t="str">
        <f>IFERROR(VLOOKUP(($EF65&amp;"・"&amp;FD$8&amp;"・"&amp;FD$7&amp;"・"&amp;$EG65),'(参考)本年作業予定'!$X$4:$AI$525,8,FALSE),"")</f>
        <v/>
      </c>
      <c r="FE65" s="32" t="str">
        <f>IFERROR(VLOOKUP(($EF65&amp;"・"&amp;FD$8&amp;"・"&amp;FD$7&amp;"・"&amp;$EG65),'(参考)本年作業予定'!$X$4:$AI$525,10,FALSE),"")</f>
        <v/>
      </c>
      <c r="FG65" s="32" t="str">
        <f>IFERROR(VLOOKUP(($EF65&amp;"・"&amp;FG$8&amp;"・"&amp;FG$7&amp;"・"&amp;$EG65),'(参考)本年作業予定'!$X$4:$AI$198,4,FALSE),"")</f>
        <v/>
      </c>
      <c r="FH65" s="32" t="str">
        <f>IFERROR(VLOOKUP(($EF65&amp;"・"&amp;FH$8&amp;"・"&amp;FH$7&amp;"・"&amp;$EG65),'(参考)本年作業予定'!$X$4:$AI$198,4,FALSE),"")</f>
        <v/>
      </c>
      <c r="FI65" s="32" t="str">
        <f>IFERROR(VLOOKUP(($EF65&amp;"・"&amp;FI$8&amp;"・"&amp;FI$7&amp;"・"&amp;$EG65),'(参考)本年作業予定'!$X$4:$AI$198,4,FALSE),"")</f>
        <v/>
      </c>
      <c r="FJ65" s="32" t="str">
        <f>IFERROR(VLOOKUP(($EF65&amp;"・"&amp;FJ$8&amp;"・"&amp;FJ$7&amp;"・"&amp;$EG65),'(参考)本年作業予定'!$X$4:$AI$198,4,FALSE),"")</f>
        <v/>
      </c>
      <c r="FK65" s="32" t="str">
        <f>IFERROR(VLOOKUP(($EF65&amp;"・"&amp;FK$8&amp;"・"&amp;FK$7&amp;"・"&amp;$EG65),'(参考)本年作業予定'!$X$4:$AI$198,4,FALSE),"")</f>
        <v/>
      </c>
      <c r="FL65" s="32" t="str">
        <f>IFERROR(VLOOKUP(($EF65&amp;"・"&amp;FL$8&amp;"・"&amp;FL$7&amp;"・"&amp;$EG65),'(参考)本年作業予定'!$X$4:$AI$198,4,FALSE),"")</f>
        <v/>
      </c>
      <c r="FN65" s="33" t="str">
        <f t="shared" si="151"/>
        <v/>
      </c>
      <c r="FO65" s="96" t="str">
        <f>IFERROR(VLOOKUP(($EF65&amp;"・"&amp;FN$8&amp;"・"&amp;FN$7&amp;"・"&amp;$EG65),'(参考)本年作業予定'!$X$4:$AI$525,12,FALSE),"")</f>
        <v/>
      </c>
      <c r="FP65" s="33" t="str">
        <f t="shared" si="152"/>
        <v/>
      </c>
      <c r="FQ65" s="96" t="str">
        <f>IFERROR(VLOOKUP(($EF65&amp;"・"&amp;FP$8&amp;"・"&amp;FP$7&amp;"・"&amp;$EG65),'(参考)本年作業予定'!$X$4:$AI$525,12,FALSE),"")</f>
        <v/>
      </c>
      <c r="FR65" s="33" t="str">
        <f t="shared" si="153"/>
        <v/>
      </c>
      <c r="FS65" s="96" t="str">
        <f>IFERROR(VLOOKUP(($EF65&amp;"・"&amp;FR$8&amp;"・"&amp;FR$7&amp;"・"&amp;$EG65),'(参考)本年作業予定'!$X$4:$AI$525,12,FALSE),"")</f>
        <v/>
      </c>
      <c r="FT65" s="33" t="str">
        <f t="shared" si="154"/>
        <v/>
      </c>
      <c r="FU65" s="96" t="str">
        <f>IFERROR(VLOOKUP(($EF65&amp;"・"&amp;FT$8&amp;"・"&amp;FT$7&amp;"・"&amp;$EG65),'(参考)本年作業予定'!$X$4:$AI$525,12,FALSE),"")</f>
        <v/>
      </c>
      <c r="FV65" s="33" t="str">
        <f t="shared" si="155"/>
        <v/>
      </c>
      <c r="FW65" s="96" t="str">
        <f>IFERROR(VLOOKUP(($EF65&amp;"・"&amp;FV$8&amp;"・"&amp;FV$7&amp;"・"&amp;$EG65),'(参考)本年作業予定'!$X$4:$AI$525,12,FALSE),"")</f>
        <v/>
      </c>
      <c r="FX65" s="33" t="str">
        <f t="shared" si="156"/>
        <v/>
      </c>
      <c r="FY65" s="96" t="str">
        <f>IFERROR(VLOOKUP(($EF65&amp;"・"&amp;FX$8&amp;"・"&amp;FX$7&amp;"・"&amp;$EG65),'(参考)本年作業予定'!$X$4:$AI$525,12,FALSE),"")</f>
        <v/>
      </c>
      <c r="FZ65" s="33" t="str">
        <f t="shared" si="157"/>
        <v/>
      </c>
      <c r="GA65" s="96" t="str">
        <f>IFERROR(VLOOKUP(($EF65&amp;"・"&amp;FZ$8&amp;"・"&amp;FZ$7&amp;"・"&amp;$EG65),'(参考)本年作業予定'!$X$4:$AI$525,12,FALSE),"")</f>
        <v/>
      </c>
      <c r="GB65" s="33" t="str">
        <f t="shared" si="158"/>
        <v/>
      </c>
      <c r="GC65" s="96" t="str">
        <f>IFERROR(VLOOKUP(($EF65&amp;"・"&amp;GB$8&amp;"・"&amp;GB$7&amp;"・"&amp;$EG65),'(参考)本年作業予定'!$X$4:$AI$525,12,FALSE),"")</f>
        <v/>
      </c>
      <c r="GD65" s="33" t="str">
        <f t="shared" si="159"/>
        <v/>
      </c>
      <c r="GE65" s="96" t="str">
        <f>IFERROR(VLOOKUP(($EF65&amp;"・"&amp;GD$8&amp;"・"&amp;GD$7&amp;"・"&amp;$EG65),'(参考)本年作業予定'!$X$4:$AI$525,12,FALSE),"")</f>
        <v/>
      </c>
      <c r="GF65" s="33" t="str">
        <f t="shared" si="160"/>
        <v/>
      </c>
      <c r="GG65" s="96" t="str">
        <f>IFERROR(VLOOKUP(($EF65&amp;"・"&amp;GF$8&amp;"・"&amp;GF$7&amp;"・"&amp;$EG65),'(参考)本年作業予定'!$X$4:$AI$525,12,FALSE),"")</f>
        <v/>
      </c>
      <c r="GH65" s="33" t="str">
        <f t="shared" si="161"/>
        <v/>
      </c>
      <c r="GI65" s="96" t="str">
        <f>IFERROR(VLOOKUP(($EF65&amp;"・"&amp;GH$8&amp;"・"&amp;GH$7&amp;"・"&amp;$EG65),'(参考)本年作業予定'!$X$4:$AI$525,12,FALSE),"")</f>
        <v/>
      </c>
      <c r="GJ65" s="33" t="str">
        <f t="shared" si="162"/>
        <v/>
      </c>
      <c r="GK65" s="96" t="str">
        <f>IFERROR(VLOOKUP(($EF65&amp;"・"&amp;GJ$8&amp;"・"&amp;GJ$7&amp;"・"&amp;$EG65),'(参考)本年作業予定'!$X$4:$AI$525,12,FALSE),"")</f>
        <v/>
      </c>
      <c r="GM65" s="72" t="str">
        <f t="shared" si="187"/>
        <v/>
      </c>
      <c r="GN65" s="74">
        <f>IFERROR(VLOOKUP(($EF65&amp;"・"&amp;GM$8&amp;"・"&amp;GM$7&amp;"・"&amp;$EG65),'(参考)本年作業予定'!$X$4:$AI$525,11,FALSE)/100,0)</f>
        <v>0</v>
      </c>
      <c r="GO65" s="72" t="str">
        <f t="shared" si="188"/>
        <v/>
      </c>
      <c r="GP65" s="74">
        <f>IFERROR(VLOOKUP(($EF65&amp;"・"&amp;GO$8&amp;"・"&amp;GO$7&amp;"・"&amp;$EG65),'(参考)本年作業予定'!$X$4:$AI$525,11,FALSE)/100,0)</f>
        <v>0</v>
      </c>
      <c r="GQ65" s="72" t="str">
        <f t="shared" si="189"/>
        <v/>
      </c>
      <c r="GR65" s="74">
        <f>IFERROR(VLOOKUP(($EF65&amp;"・"&amp;GQ$8&amp;"・"&amp;GQ$7&amp;"・"&amp;$EG65),'(参考)本年作業予定'!$X$4:$AI$525,11,FALSE)/100,0)</f>
        <v>0</v>
      </c>
      <c r="GS65" s="72" t="str">
        <f t="shared" si="190"/>
        <v/>
      </c>
      <c r="GT65" s="74">
        <f>IFERROR(VLOOKUP(($EF65&amp;"・"&amp;GS$8&amp;"・"&amp;GS$7&amp;"・"&amp;$EG65),'(参考)本年作業予定'!$X$4:$AI$525,11,FALSE)/100,0)</f>
        <v>0</v>
      </c>
      <c r="GU65" s="72" t="str">
        <f t="shared" si="191"/>
        <v/>
      </c>
      <c r="GV65" s="74">
        <f>IFERROR(VLOOKUP(($EF65&amp;"・"&amp;GU$8&amp;"・"&amp;GU$7&amp;"・"&amp;$EG65),'(参考)本年作業予定'!$X$4:$AI$525,11,FALSE)/100,0)</f>
        <v>0</v>
      </c>
      <c r="GW65" s="72" t="str">
        <f t="shared" si="192"/>
        <v/>
      </c>
      <c r="GX65" s="74">
        <f>IFERROR(VLOOKUP(($EF65&amp;"・"&amp;GW$8&amp;"・"&amp;GW$7&amp;"・"&amp;$EG65),'(参考)本年作業予定'!$X$4:$AI$525,11,FALSE)/100,0)</f>
        <v>0</v>
      </c>
      <c r="GY65" s="72" t="str">
        <f t="shared" si="193"/>
        <v/>
      </c>
      <c r="GZ65" s="74">
        <f>IFERROR(VLOOKUP(($EF65&amp;"・"&amp;GY$8&amp;"・"&amp;GY$7&amp;"・"&amp;$EG65),'(参考)本年作業予定'!$X$4:$AI$525,11,FALSE)/100,0)</f>
        <v>0</v>
      </c>
      <c r="HA65" s="72" t="str">
        <f t="shared" si="194"/>
        <v/>
      </c>
      <c r="HB65" s="74">
        <f>IFERROR(VLOOKUP(($EF65&amp;"・"&amp;HA$8&amp;"・"&amp;HA$7&amp;"・"&amp;$EG65),'(参考)本年作業予定'!$X$4:$AI$525,11,FALSE)/100,0)</f>
        <v>0</v>
      </c>
      <c r="HC65" s="72" t="str">
        <f t="shared" si="195"/>
        <v/>
      </c>
      <c r="HD65" s="74">
        <f>IFERROR(VLOOKUP(($EF65&amp;"・"&amp;HC$8&amp;"・"&amp;HC$7&amp;"・"&amp;$EG65),'(参考)本年作業予定'!$X$4:$AI$525,11,FALSE)/100,0)</f>
        <v>0</v>
      </c>
      <c r="HE65" s="72" t="str">
        <f t="shared" si="196"/>
        <v/>
      </c>
      <c r="HF65" s="74">
        <f>IFERROR(VLOOKUP(($EF65&amp;"・"&amp;HE$8&amp;"・"&amp;HE$7&amp;"・"&amp;$EG65),'(参考)本年作業予定'!$X$4:$AI$525,11,FALSE)/100,0)</f>
        <v>0</v>
      </c>
      <c r="HG65" s="72" t="str">
        <f t="shared" si="197"/>
        <v/>
      </c>
      <c r="HH65" s="74">
        <f>IFERROR(VLOOKUP(($EF65&amp;"・"&amp;HG$8&amp;"・"&amp;HG$7&amp;"・"&amp;$EG65),'(参考)本年作業予定'!$X$4:$AI$525,11,FALSE)/100,0)</f>
        <v>0</v>
      </c>
      <c r="HI65" s="72" t="str">
        <f t="shared" si="198"/>
        <v/>
      </c>
      <c r="HJ65" s="74">
        <f>IFERROR(VLOOKUP(($EF65&amp;"・"&amp;HI$8&amp;"・"&amp;HI$7&amp;"・"&amp;$EG65),'(参考)本年作業予定'!$X$4:$AI$525,11,FALSE)/100,0)</f>
        <v>0</v>
      </c>
    </row>
    <row r="66" spans="1:220" ht="21.75" customHeight="1" x14ac:dyDescent="0.15">
      <c r="A66" s="544"/>
      <c r="B66" s="486" t="str">
        <f>IF(②元データ!$B$29="","",②元データ!$B$29)</f>
        <v>産直・他野菜</v>
      </c>
      <c r="C66" s="324" t="str">
        <f>IF(EF66="","",IF((GN66+GP66+GR66+GT66+GV66+GX66+GZ66+HB66+HD66+HF66+HH66+HJ66)=0,"",(GN66+GP66+GR66+GT66+GV66+GX66+GZ66+HB66+HD66+HF66+HH66+HJ66)))</f>
        <v/>
      </c>
      <c r="D66" s="331" t="str">
        <f t="shared" ref="D66:AI66" si="235">IF(D$5=$FG66,$FG$9,IF(D$5=$FH66,$FH$9,IF(D$5=$FI66,$FI$9,IF(D$5=$FJ66,$FJ$9,IF(D$5=$FK66,$FK$9,IF(D$5=$FL66,$FL$9,IF(D$5=$FN66,$FO66,IF(D$5=$FP66,$FQ66,IF(D$5=$FR66,$FS66,IF(D$5=$FT66,$FU66,IF(D$5=$FV66,$FW66,IF(D$5=$FX66,$FY66,IF(D$5=$FZ66,$GA66,IF(D$5=$GB66,$GC66,IF(D$5=$GD66,$GE66,IF(D$5=$GF66,$GG66,IF(D$5=$GH66,$GI66,IF(D$5=$GJ66,$GK66,""))))))))))))))))))</f>
        <v/>
      </c>
      <c r="E66" s="332" t="str">
        <f t="shared" si="235"/>
        <v/>
      </c>
      <c r="F66" s="332" t="str">
        <f t="shared" si="235"/>
        <v/>
      </c>
      <c r="G66" s="332" t="str">
        <f t="shared" si="235"/>
        <v/>
      </c>
      <c r="H66" s="332" t="str">
        <f t="shared" si="235"/>
        <v/>
      </c>
      <c r="I66" s="332" t="str">
        <f t="shared" si="235"/>
        <v/>
      </c>
      <c r="J66" s="332" t="str">
        <f t="shared" si="235"/>
        <v/>
      </c>
      <c r="K66" s="332" t="str">
        <f t="shared" si="235"/>
        <v/>
      </c>
      <c r="L66" s="332" t="str">
        <f t="shared" si="235"/>
        <v/>
      </c>
      <c r="M66" s="332" t="str">
        <f t="shared" si="235"/>
        <v/>
      </c>
      <c r="N66" s="332" t="str">
        <f t="shared" si="235"/>
        <v/>
      </c>
      <c r="O66" s="332" t="str">
        <f t="shared" si="235"/>
        <v/>
      </c>
      <c r="P66" s="332" t="str">
        <f t="shared" si="235"/>
        <v/>
      </c>
      <c r="Q66" s="332" t="str">
        <f t="shared" si="235"/>
        <v/>
      </c>
      <c r="R66" s="332" t="str">
        <f t="shared" si="235"/>
        <v/>
      </c>
      <c r="S66" s="332" t="str">
        <f t="shared" si="235"/>
        <v/>
      </c>
      <c r="T66" s="332" t="str">
        <f t="shared" si="235"/>
        <v/>
      </c>
      <c r="U66" s="332" t="str">
        <f t="shared" si="235"/>
        <v/>
      </c>
      <c r="V66" s="332" t="str">
        <f t="shared" si="235"/>
        <v/>
      </c>
      <c r="W66" s="332" t="str">
        <f t="shared" si="235"/>
        <v/>
      </c>
      <c r="X66" s="332" t="str">
        <f t="shared" si="235"/>
        <v/>
      </c>
      <c r="Y66" s="332" t="str">
        <f t="shared" si="235"/>
        <v/>
      </c>
      <c r="Z66" s="332" t="str">
        <f t="shared" si="235"/>
        <v/>
      </c>
      <c r="AA66" s="332" t="str">
        <f t="shared" si="235"/>
        <v/>
      </c>
      <c r="AB66" s="332" t="str">
        <f t="shared" si="235"/>
        <v/>
      </c>
      <c r="AC66" s="332" t="str">
        <f t="shared" si="235"/>
        <v/>
      </c>
      <c r="AD66" s="332" t="str">
        <f t="shared" si="235"/>
        <v/>
      </c>
      <c r="AE66" s="332" t="str">
        <f t="shared" si="235"/>
        <v/>
      </c>
      <c r="AF66" s="332" t="str">
        <f t="shared" si="235"/>
        <v/>
      </c>
      <c r="AG66" s="332" t="str">
        <f t="shared" si="235"/>
        <v/>
      </c>
      <c r="AH66" s="332" t="str">
        <f t="shared" si="235"/>
        <v/>
      </c>
      <c r="AI66" s="331" t="str">
        <f t="shared" si="235"/>
        <v/>
      </c>
      <c r="AJ66" s="332" t="str">
        <f t="shared" ref="AJ66:BQ66" si="236">IF(AJ$5=$FG66,$FG$9,IF(AJ$5=$FH66,$FH$9,IF(AJ$5=$FI66,$FI$9,IF(AJ$5=$FJ66,$FJ$9,IF(AJ$5=$FK66,$FK$9,IF(AJ$5=$FL66,$FL$9,IF(AJ$5=$FN66,$FO66,IF(AJ$5=$FP66,$FQ66,IF(AJ$5=$FR66,$FS66,IF(AJ$5=$FT66,$FU66,IF(AJ$5=$FV66,$FW66,IF(AJ$5=$FX66,$FY66,IF(AJ$5=$FZ66,$GA66,IF(AJ$5=$GB66,$GC66,IF(AJ$5=$GD66,$GE66,IF(AJ$5=$GF66,$GG66,IF(AJ$5=$GH66,$GI66,IF(AJ$5=$GJ66,$GK66,""))))))))))))))))))</f>
        <v/>
      </c>
      <c r="AK66" s="332" t="str">
        <f t="shared" si="236"/>
        <v/>
      </c>
      <c r="AL66" s="332" t="str">
        <f t="shared" si="236"/>
        <v/>
      </c>
      <c r="AM66" s="332" t="str">
        <f t="shared" si="236"/>
        <v/>
      </c>
      <c r="AN66" s="332" t="str">
        <f t="shared" si="236"/>
        <v/>
      </c>
      <c r="AO66" s="332" t="str">
        <f t="shared" si="236"/>
        <v/>
      </c>
      <c r="AP66" s="332" t="str">
        <f t="shared" si="236"/>
        <v/>
      </c>
      <c r="AQ66" s="332" t="str">
        <f t="shared" si="236"/>
        <v/>
      </c>
      <c r="AR66" s="332" t="str">
        <f t="shared" si="236"/>
        <v/>
      </c>
      <c r="AS66" s="332" t="str">
        <f t="shared" si="236"/>
        <v/>
      </c>
      <c r="AT66" s="332" t="str">
        <f t="shared" si="236"/>
        <v/>
      </c>
      <c r="AU66" s="332" t="str">
        <f t="shared" si="236"/>
        <v/>
      </c>
      <c r="AV66" s="332" t="str">
        <f t="shared" si="236"/>
        <v/>
      </c>
      <c r="AW66" s="332" t="str">
        <f t="shared" si="236"/>
        <v/>
      </c>
      <c r="AX66" s="332" t="str">
        <f t="shared" si="236"/>
        <v/>
      </c>
      <c r="AY66" s="332" t="str">
        <f t="shared" si="236"/>
        <v/>
      </c>
      <c r="AZ66" s="332" t="str">
        <f t="shared" si="236"/>
        <v/>
      </c>
      <c r="BA66" s="332" t="str">
        <f t="shared" si="236"/>
        <v/>
      </c>
      <c r="BB66" s="332" t="str">
        <f t="shared" si="236"/>
        <v/>
      </c>
      <c r="BC66" s="332" t="str">
        <f t="shared" si="236"/>
        <v/>
      </c>
      <c r="BD66" s="332" t="str">
        <f t="shared" si="236"/>
        <v/>
      </c>
      <c r="BE66" s="332" t="str">
        <f t="shared" si="236"/>
        <v/>
      </c>
      <c r="BF66" s="332" t="str">
        <f t="shared" si="236"/>
        <v/>
      </c>
      <c r="BG66" s="332" t="str">
        <f t="shared" si="236"/>
        <v/>
      </c>
      <c r="BH66" s="332" t="str">
        <f t="shared" si="236"/>
        <v/>
      </c>
      <c r="BI66" s="332" t="str">
        <f t="shared" si="236"/>
        <v/>
      </c>
      <c r="BJ66" s="332" t="str">
        <f t="shared" si="236"/>
        <v/>
      </c>
      <c r="BK66" s="332" t="str">
        <f t="shared" si="236"/>
        <v/>
      </c>
      <c r="BL66" s="332" t="str">
        <f t="shared" si="236"/>
        <v/>
      </c>
      <c r="BM66" s="333" t="str">
        <f t="shared" si="236"/>
        <v/>
      </c>
      <c r="BN66" s="331" t="str">
        <f t="shared" si="236"/>
        <v/>
      </c>
      <c r="BO66" s="332" t="str">
        <f t="shared" si="236"/>
        <v/>
      </c>
      <c r="BP66" s="332" t="str">
        <f t="shared" si="236"/>
        <v/>
      </c>
      <c r="BQ66" s="332" t="str">
        <f t="shared" si="236"/>
        <v/>
      </c>
      <c r="BR66" s="332" t="str">
        <f t="shared" ref="BR66:DW66" si="237">IF(BR$5=$FG66,$FG$9,IF(BR$5=$FH66,$FH$9,IF(BR$5=$FI66,$FI$9,IF(BR$5=$FJ66,$FJ$9,IF(BR$5=$FK66,$FK$9,IF(BR$5=$FL66,$FL$9,IF(BR$5=$FN66,$FO66,IF(BR$5=$FP66,$FQ66,IF(BR$5=$FR66,$FS66,IF(BR$5=$FT66,$FU66,IF(BR$5=$FV66,$FW66,IF(BR$5=$FX66,$FY66,IF(BR$5=$FZ66,$GA66,IF(BR$5=$GB66,$GC66,IF(BR$5=$GD66,$GE66,IF(BR$5=$GF66,$GG66,IF(BR$5=$GH66,$GI66,IF(BR$5=$GJ66,$GK66,""))))))))))))))))))</f>
        <v/>
      </c>
      <c r="BS66" s="332" t="str">
        <f t="shared" si="237"/>
        <v/>
      </c>
      <c r="BT66" s="332" t="str">
        <f t="shared" si="237"/>
        <v/>
      </c>
      <c r="BU66" s="332" t="str">
        <f t="shared" si="237"/>
        <v/>
      </c>
      <c r="BV66" s="332" t="str">
        <f t="shared" si="237"/>
        <v/>
      </c>
      <c r="BW66" s="332" t="str">
        <f t="shared" si="237"/>
        <v/>
      </c>
      <c r="BX66" s="332" t="str">
        <f t="shared" si="237"/>
        <v/>
      </c>
      <c r="BY66" s="332" t="str">
        <f t="shared" si="237"/>
        <v/>
      </c>
      <c r="BZ66" s="332" t="str">
        <f t="shared" si="237"/>
        <v/>
      </c>
      <c r="CA66" s="332" t="str">
        <f t="shared" si="237"/>
        <v/>
      </c>
      <c r="CB66" s="332" t="str">
        <f t="shared" si="237"/>
        <v/>
      </c>
      <c r="CC66" s="332" t="str">
        <f t="shared" si="237"/>
        <v/>
      </c>
      <c r="CD66" s="332" t="str">
        <f t="shared" si="237"/>
        <v/>
      </c>
      <c r="CE66" s="332" t="str">
        <f t="shared" si="237"/>
        <v/>
      </c>
      <c r="CF66" s="332" t="str">
        <f t="shared" si="237"/>
        <v/>
      </c>
      <c r="CG66" s="332" t="str">
        <f t="shared" si="237"/>
        <v/>
      </c>
      <c r="CH66" s="332" t="str">
        <f t="shared" si="237"/>
        <v/>
      </c>
      <c r="CI66" s="332" t="str">
        <f t="shared" si="237"/>
        <v/>
      </c>
      <c r="CJ66" s="332" t="str">
        <f t="shared" si="237"/>
        <v/>
      </c>
      <c r="CK66" s="332" t="str">
        <f t="shared" si="237"/>
        <v/>
      </c>
      <c r="CL66" s="332" t="str">
        <f t="shared" si="237"/>
        <v/>
      </c>
      <c r="CM66" s="332" t="str">
        <f t="shared" si="237"/>
        <v/>
      </c>
      <c r="CN66" s="332" t="str">
        <f t="shared" si="237"/>
        <v/>
      </c>
      <c r="CO66" s="332" t="str">
        <f t="shared" si="237"/>
        <v/>
      </c>
      <c r="CP66" s="332" t="str">
        <f t="shared" si="237"/>
        <v/>
      </c>
      <c r="CQ66" s="334" t="str">
        <f t="shared" si="237"/>
        <v/>
      </c>
      <c r="CR66" s="335" t="str">
        <f t="shared" si="237"/>
        <v/>
      </c>
      <c r="CS66" s="336" t="str">
        <f t="shared" si="237"/>
        <v/>
      </c>
      <c r="CT66" s="332" t="str">
        <f t="shared" si="237"/>
        <v/>
      </c>
      <c r="CU66" s="332" t="str">
        <f t="shared" si="237"/>
        <v/>
      </c>
      <c r="CV66" s="332" t="str">
        <f t="shared" si="237"/>
        <v/>
      </c>
      <c r="CW66" s="332" t="str">
        <f t="shared" si="237"/>
        <v/>
      </c>
      <c r="CX66" s="332" t="str">
        <f t="shared" si="237"/>
        <v/>
      </c>
      <c r="CY66" s="332" t="str">
        <f t="shared" si="237"/>
        <v/>
      </c>
      <c r="CZ66" s="332" t="str">
        <f t="shared" si="237"/>
        <v/>
      </c>
      <c r="DA66" s="332" t="str">
        <f t="shared" si="237"/>
        <v/>
      </c>
      <c r="DB66" s="332" t="str">
        <f t="shared" si="237"/>
        <v/>
      </c>
      <c r="DC66" s="332" t="str">
        <f t="shared" si="237"/>
        <v/>
      </c>
      <c r="DD66" s="332" t="str">
        <f t="shared" si="237"/>
        <v/>
      </c>
      <c r="DE66" s="332" t="str">
        <f t="shared" si="237"/>
        <v/>
      </c>
      <c r="DF66" s="332" t="str">
        <f t="shared" si="237"/>
        <v/>
      </c>
      <c r="DG66" s="332" t="str">
        <f t="shared" si="237"/>
        <v/>
      </c>
      <c r="DH66" s="332" t="str">
        <f t="shared" si="237"/>
        <v/>
      </c>
      <c r="DI66" s="332" t="str">
        <f t="shared" si="237"/>
        <v/>
      </c>
      <c r="DJ66" s="332" t="str">
        <f t="shared" si="237"/>
        <v/>
      </c>
      <c r="DK66" s="332" t="str">
        <f t="shared" si="237"/>
        <v/>
      </c>
      <c r="DL66" s="332" t="str">
        <f t="shared" si="237"/>
        <v/>
      </c>
      <c r="DM66" s="332" t="str">
        <f t="shared" si="237"/>
        <v/>
      </c>
      <c r="DN66" s="332" t="str">
        <f t="shared" si="237"/>
        <v/>
      </c>
      <c r="DO66" s="332" t="str">
        <f t="shared" si="237"/>
        <v/>
      </c>
      <c r="DP66" s="332" t="str">
        <f t="shared" si="237"/>
        <v/>
      </c>
      <c r="DQ66" s="332" t="str">
        <f t="shared" si="237"/>
        <v/>
      </c>
      <c r="DR66" s="332" t="str">
        <f t="shared" si="237"/>
        <v/>
      </c>
      <c r="DS66" s="332" t="str">
        <f t="shared" si="237"/>
        <v/>
      </c>
      <c r="DT66" s="332" t="str">
        <f t="shared" si="237"/>
        <v/>
      </c>
      <c r="DU66" s="334" t="str">
        <f t="shared" si="237"/>
        <v/>
      </c>
      <c r="DV66" s="390" t="str">
        <f t="shared" si="237"/>
        <v/>
      </c>
      <c r="DW66" s="335" t="str">
        <f t="shared" si="237"/>
        <v/>
      </c>
      <c r="EE66" s="12"/>
      <c r="EF66" s="13" t="str">
        <f>IF(EF68="","",EF68&amp;2)</f>
        <v>産直・他野菜2</v>
      </c>
      <c r="EG66" s="13" t="str">
        <f>②元データ!$G$7</f>
        <v>露地野菜Ａ</v>
      </c>
      <c r="EH66" s="32" t="str">
        <f>IFERROR(VLOOKUP(($EF66&amp;"・"&amp;EH$8&amp;"・"&amp;EH$7&amp;"・"&amp;$EG66),'(参考)本年作業予定'!$X$4:$AI$525,8,FALSE),"")</f>
        <v/>
      </c>
      <c r="EI66" s="32" t="str">
        <f>IFERROR(VLOOKUP(($EF66&amp;"・"&amp;EH$8&amp;"・"&amp;EH$7&amp;"・"&amp;$EG66),'(参考)本年作業予定'!$X$4:$AI$525,10,FALSE),"")</f>
        <v/>
      </c>
      <c r="EJ66" s="32" t="str">
        <f>IFERROR(VLOOKUP(($EF66&amp;"・"&amp;EJ$8&amp;"・"&amp;EJ$7&amp;"・"&amp;$EG66),'(参考)本年作業予定'!$X$4:$AI$525,8,FALSE),"")</f>
        <v/>
      </c>
      <c r="EK66" s="32" t="str">
        <f>IFERROR(VLOOKUP(($EF66&amp;"・"&amp;EJ$8&amp;"・"&amp;EJ$7&amp;"・"&amp;$EG66),'(参考)本年作業予定'!$X$4:$AI$525,10,FALSE),"")</f>
        <v/>
      </c>
      <c r="EL66" s="32" t="str">
        <f>IFERROR(VLOOKUP(($EF66&amp;"・"&amp;EL$8&amp;"・"&amp;EL$7&amp;"・"&amp;$EG66),'(参考)本年作業予定'!$X$4:$AI$525,8,FALSE),"")</f>
        <v/>
      </c>
      <c r="EM66" s="32" t="str">
        <f>IFERROR(VLOOKUP(($EF66&amp;"・"&amp;EL$8&amp;"・"&amp;EL$7&amp;"・"&amp;$EG66),'(参考)本年作業予定'!$X$4:$AI$525,10,FALSE),"")</f>
        <v/>
      </c>
      <c r="EN66" s="32" t="str">
        <f>IFERROR(VLOOKUP(($EF66&amp;"・"&amp;EN$8&amp;"・"&amp;EN$7&amp;"・"&amp;$EG66),'(参考)本年作業予定'!$X$4:$AI$525,8,FALSE),"")</f>
        <v/>
      </c>
      <c r="EO66" s="32" t="str">
        <f>IFERROR(VLOOKUP(($EF66&amp;"・"&amp;EN$8&amp;"・"&amp;EN$7&amp;"・"&amp;$EG66),'(参考)本年作業予定'!$X$4:$AI$525,10,FALSE),"")</f>
        <v/>
      </c>
      <c r="EP66" s="32" t="str">
        <f>IFERROR(VLOOKUP(($EF66&amp;"・"&amp;EP$8&amp;"・"&amp;EP$7&amp;"・"&amp;$EG66),'(参考)本年作業予定'!$X$4:$AI$525,8,FALSE),"")</f>
        <v/>
      </c>
      <c r="EQ66" s="32" t="str">
        <f>IFERROR(VLOOKUP(($EF66&amp;"・"&amp;EP$8&amp;"・"&amp;EP$7&amp;"・"&amp;$EG66),'(参考)本年作業予定'!$X$4:$AI$525,10,FALSE),"")</f>
        <v/>
      </c>
      <c r="ER66" s="32" t="str">
        <f>IFERROR(VLOOKUP(($EF66&amp;"・"&amp;ER$8&amp;"・"&amp;ER$7&amp;"・"&amp;$EG66),'(参考)本年作業予定'!$X$4:$AI$525,8,FALSE),"")</f>
        <v/>
      </c>
      <c r="ES66" s="32" t="str">
        <f>IFERROR(VLOOKUP(($EF66&amp;"・"&amp;ER$8&amp;"・"&amp;ER$7&amp;"・"&amp;$EG66),'(参考)本年作業予定'!$X$4:$AI$525,10,FALSE),"")</f>
        <v/>
      </c>
      <c r="ET66" s="32" t="str">
        <f>IFERROR(VLOOKUP(($EF66&amp;"・"&amp;ET$8&amp;"・"&amp;ET$7&amp;"・"&amp;$EG66),'(参考)本年作業予定'!$X$4:$AI$525,8,FALSE),"")</f>
        <v/>
      </c>
      <c r="EU66" s="32" t="str">
        <f>IFERROR(VLOOKUP(($EF66&amp;"・"&amp;ET$8&amp;"・"&amp;ET$7&amp;"・"&amp;$EG66),'(参考)本年作業予定'!$X$4:$AI$525,10,FALSE),"")</f>
        <v/>
      </c>
      <c r="EV66" s="32" t="str">
        <f>IFERROR(VLOOKUP(($EF66&amp;"・"&amp;EV$8&amp;"・"&amp;EV$7&amp;"・"&amp;$EG66),'(参考)本年作業予定'!$X$4:$AI$525,8,FALSE),"")</f>
        <v/>
      </c>
      <c r="EW66" s="32" t="str">
        <f>IFERROR(VLOOKUP(($EF66&amp;"・"&amp;EV$8&amp;"・"&amp;EV$7&amp;"・"&amp;$EG66),'(参考)本年作業予定'!$X$4:$AI$525,10,FALSE),"")</f>
        <v/>
      </c>
      <c r="EX66" s="32" t="str">
        <f>IFERROR(VLOOKUP(($EF66&amp;"・"&amp;EX$8&amp;"・"&amp;EX$7&amp;"・"&amp;$EG66),'(参考)本年作業予定'!$X$4:$AI$525,8,FALSE),"")</f>
        <v/>
      </c>
      <c r="EY66" s="32" t="str">
        <f>IFERROR(VLOOKUP(($EF66&amp;"・"&amp;EX$8&amp;"・"&amp;EX$7&amp;"・"&amp;$EG66),'(参考)本年作業予定'!$X$4:$AI$525,10,FALSE),"")</f>
        <v/>
      </c>
      <c r="EZ66" s="32" t="str">
        <f>IFERROR(VLOOKUP(($EF66&amp;"・"&amp;EZ$8&amp;"・"&amp;EZ$7&amp;"・"&amp;$EG66),'(参考)本年作業予定'!$X$4:$AI$525,8,FALSE),"")</f>
        <v/>
      </c>
      <c r="FA66" s="32" t="str">
        <f>IFERROR(VLOOKUP(($EF66&amp;"・"&amp;EZ$8&amp;"・"&amp;EZ$7&amp;"・"&amp;$EG66),'(参考)本年作業予定'!$X$4:$AI$525,10,FALSE),"")</f>
        <v/>
      </c>
      <c r="FB66" s="32" t="str">
        <f>IFERROR(VLOOKUP(($EF66&amp;"・"&amp;FB$8&amp;"・"&amp;FB$7&amp;"・"&amp;$EG66),'(参考)本年作業予定'!$X$4:$AI$525,8,FALSE),"")</f>
        <v/>
      </c>
      <c r="FC66" s="32" t="str">
        <f>IFERROR(VLOOKUP(($EF66&amp;"・"&amp;FB$8&amp;"・"&amp;FB$7&amp;"・"&amp;$EG66),'(参考)本年作業予定'!$X$4:$AI$525,10,FALSE),"")</f>
        <v/>
      </c>
      <c r="FD66" s="32" t="str">
        <f>IFERROR(VLOOKUP(($EF66&amp;"・"&amp;FD$8&amp;"・"&amp;FD$7&amp;"・"&amp;$EG66),'(参考)本年作業予定'!$X$4:$AI$525,8,FALSE),"")</f>
        <v/>
      </c>
      <c r="FE66" s="32" t="str">
        <f>IFERROR(VLOOKUP(($EF66&amp;"・"&amp;FD$8&amp;"・"&amp;FD$7&amp;"・"&amp;$EG66),'(参考)本年作業予定'!$X$4:$AI$525,10,FALSE),"")</f>
        <v/>
      </c>
      <c r="FG66" s="32" t="str">
        <f>IFERROR(VLOOKUP(($EF66&amp;"・"&amp;FG$8&amp;"・"&amp;FG$7&amp;"・"&amp;$EG66),'(参考)本年作業予定'!$X$4:$AI$198,4,FALSE),"")</f>
        <v/>
      </c>
      <c r="FH66" s="32" t="str">
        <f>IFERROR(VLOOKUP(($EF66&amp;"・"&amp;FH$8&amp;"・"&amp;FH$7&amp;"・"&amp;$EG66),'(参考)本年作業予定'!$X$4:$AI$198,4,FALSE),"")</f>
        <v/>
      </c>
      <c r="FI66" s="32" t="str">
        <f>IFERROR(VLOOKUP(($EF66&amp;"・"&amp;FI$8&amp;"・"&amp;FI$7&amp;"・"&amp;$EG66),'(参考)本年作業予定'!$X$4:$AI$198,4,FALSE),"")</f>
        <v/>
      </c>
      <c r="FJ66" s="32" t="str">
        <f>IFERROR(VLOOKUP(($EF66&amp;"・"&amp;FJ$8&amp;"・"&amp;FJ$7&amp;"・"&amp;$EG66),'(参考)本年作業予定'!$X$4:$AI$198,4,FALSE),"")</f>
        <v/>
      </c>
      <c r="FK66" s="32" t="str">
        <f>IFERROR(VLOOKUP(($EF66&amp;"・"&amp;FK$8&amp;"・"&amp;FK$7&amp;"・"&amp;$EG66),'(参考)本年作業予定'!$X$4:$AI$198,4,FALSE),"")</f>
        <v/>
      </c>
      <c r="FL66" s="32" t="str">
        <f>IFERROR(VLOOKUP(($EF66&amp;"・"&amp;FL$8&amp;"・"&amp;FL$7&amp;"・"&amp;$EG66),'(参考)本年作業予定'!$X$4:$AI$198,4,FALSE),"")</f>
        <v/>
      </c>
      <c r="FN66" s="33" t="str">
        <f t="shared" si="151"/>
        <v/>
      </c>
      <c r="FO66" s="96" t="str">
        <f>IFERROR(VLOOKUP(($EF66&amp;"・"&amp;FN$8&amp;"・"&amp;FN$7&amp;"・"&amp;$EG66),'(参考)本年作業予定'!$X$4:$AI$525,12,FALSE),"")</f>
        <v/>
      </c>
      <c r="FP66" s="33" t="str">
        <f t="shared" si="152"/>
        <v/>
      </c>
      <c r="FQ66" s="96" t="str">
        <f>IFERROR(VLOOKUP(($EF66&amp;"・"&amp;FP$8&amp;"・"&amp;FP$7&amp;"・"&amp;$EG66),'(参考)本年作業予定'!$X$4:$AI$525,12,FALSE),"")</f>
        <v/>
      </c>
      <c r="FR66" s="33" t="str">
        <f t="shared" si="153"/>
        <v/>
      </c>
      <c r="FS66" s="96" t="str">
        <f>IFERROR(VLOOKUP(($EF66&amp;"・"&amp;FR$8&amp;"・"&amp;FR$7&amp;"・"&amp;$EG66),'(参考)本年作業予定'!$X$4:$AI$525,12,FALSE),"")</f>
        <v/>
      </c>
      <c r="FT66" s="33" t="str">
        <f t="shared" si="154"/>
        <v/>
      </c>
      <c r="FU66" s="96" t="str">
        <f>IFERROR(VLOOKUP(($EF66&amp;"・"&amp;FT$8&amp;"・"&amp;FT$7&amp;"・"&amp;$EG66),'(参考)本年作業予定'!$X$4:$AI$525,12,FALSE),"")</f>
        <v/>
      </c>
      <c r="FV66" s="33" t="str">
        <f t="shared" si="155"/>
        <v/>
      </c>
      <c r="FW66" s="96" t="str">
        <f>IFERROR(VLOOKUP(($EF66&amp;"・"&amp;FV$8&amp;"・"&amp;FV$7&amp;"・"&amp;$EG66),'(参考)本年作業予定'!$X$4:$AI$525,12,FALSE),"")</f>
        <v/>
      </c>
      <c r="FX66" s="33" t="str">
        <f t="shared" si="156"/>
        <v/>
      </c>
      <c r="FY66" s="96" t="str">
        <f>IFERROR(VLOOKUP(($EF66&amp;"・"&amp;FX$8&amp;"・"&amp;FX$7&amp;"・"&amp;$EG66),'(参考)本年作業予定'!$X$4:$AI$525,12,FALSE),"")</f>
        <v/>
      </c>
      <c r="FZ66" s="33" t="str">
        <f t="shared" si="157"/>
        <v/>
      </c>
      <c r="GA66" s="96" t="str">
        <f>IFERROR(VLOOKUP(($EF66&amp;"・"&amp;FZ$8&amp;"・"&amp;FZ$7&amp;"・"&amp;$EG66),'(参考)本年作業予定'!$X$4:$AI$525,12,FALSE),"")</f>
        <v/>
      </c>
      <c r="GB66" s="33" t="str">
        <f t="shared" si="158"/>
        <v/>
      </c>
      <c r="GC66" s="96" t="str">
        <f>IFERROR(VLOOKUP(($EF66&amp;"・"&amp;GB$8&amp;"・"&amp;GB$7&amp;"・"&amp;$EG66),'(参考)本年作業予定'!$X$4:$AI$525,12,FALSE),"")</f>
        <v/>
      </c>
      <c r="GD66" s="33" t="str">
        <f t="shared" si="159"/>
        <v/>
      </c>
      <c r="GE66" s="96" t="str">
        <f>IFERROR(VLOOKUP(($EF66&amp;"・"&amp;GD$8&amp;"・"&amp;GD$7&amp;"・"&amp;$EG66),'(参考)本年作業予定'!$X$4:$AI$525,12,FALSE),"")</f>
        <v/>
      </c>
      <c r="GF66" s="33" t="str">
        <f t="shared" si="160"/>
        <v/>
      </c>
      <c r="GG66" s="96" t="str">
        <f>IFERROR(VLOOKUP(($EF66&amp;"・"&amp;GF$8&amp;"・"&amp;GF$7&amp;"・"&amp;$EG66),'(参考)本年作業予定'!$X$4:$AI$525,12,FALSE),"")</f>
        <v/>
      </c>
      <c r="GH66" s="33" t="str">
        <f t="shared" si="161"/>
        <v/>
      </c>
      <c r="GI66" s="96" t="str">
        <f>IFERROR(VLOOKUP(($EF66&amp;"・"&amp;GH$8&amp;"・"&amp;GH$7&amp;"・"&amp;$EG66),'(参考)本年作業予定'!$X$4:$AI$525,12,FALSE),"")</f>
        <v/>
      </c>
      <c r="GJ66" s="33" t="str">
        <f t="shared" si="162"/>
        <v/>
      </c>
      <c r="GK66" s="96" t="str">
        <f>IFERROR(VLOOKUP(($EF66&amp;"・"&amp;GJ$8&amp;"・"&amp;GJ$7&amp;"・"&amp;$EG66),'(参考)本年作業予定'!$X$4:$AI$525,12,FALSE),"")</f>
        <v/>
      </c>
      <c r="GM66" s="72" t="str">
        <f t="shared" si="187"/>
        <v/>
      </c>
      <c r="GN66" s="74">
        <f>IFERROR(VLOOKUP(($EF66&amp;"・"&amp;GM$8&amp;"・"&amp;GM$7&amp;"・"&amp;$EG66),'(参考)本年作業予定'!$X$4:$AI$525,11,FALSE)/100,0)</f>
        <v>0</v>
      </c>
      <c r="GO66" s="72" t="str">
        <f t="shared" si="188"/>
        <v/>
      </c>
      <c r="GP66" s="74">
        <f>IFERROR(VLOOKUP(($EF66&amp;"・"&amp;GO$8&amp;"・"&amp;GO$7&amp;"・"&amp;$EG66),'(参考)本年作業予定'!$X$4:$AI$525,11,FALSE)/100,0)</f>
        <v>0</v>
      </c>
      <c r="GQ66" s="72" t="str">
        <f t="shared" si="189"/>
        <v/>
      </c>
      <c r="GR66" s="74">
        <f>IFERROR(VLOOKUP(($EF66&amp;"・"&amp;GQ$8&amp;"・"&amp;GQ$7&amp;"・"&amp;$EG66),'(参考)本年作業予定'!$X$4:$AI$525,11,FALSE)/100,0)</f>
        <v>0</v>
      </c>
      <c r="GS66" s="72" t="str">
        <f t="shared" si="190"/>
        <v/>
      </c>
      <c r="GT66" s="74">
        <f>IFERROR(VLOOKUP(($EF66&amp;"・"&amp;GS$8&amp;"・"&amp;GS$7&amp;"・"&amp;$EG66),'(参考)本年作業予定'!$X$4:$AI$525,11,FALSE)/100,0)</f>
        <v>0</v>
      </c>
      <c r="GU66" s="72" t="str">
        <f t="shared" si="191"/>
        <v/>
      </c>
      <c r="GV66" s="74">
        <f>IFERROR(VLOOKUP(($EF66&amp;"・"&amp;GU$8&amp;"・"&amp;GU$7&amp;"・"&amp;$EG66),'(参考)本年作業予定'!$X$4:$AI$525,11,FALSE)/100,0)</f>
        <v>0</v>
      </c>
      <c r="GW66" s="72" t="str">
        <f t="shared" si="192"/>
        <v/>
      </c>
      <c r="GX66" s="74">
        <f>IFERROR(VLOOKUP(($EF66&amp;"・"&amp;GW$8&amp;"・"&amp;GW$7&amp;"・"&amp;$EG66),'(参考)本年作業予定'!$X$4:$AI$525,11,FALSE)/100,0)</f>
        <v>0</v>
      </c>
      <c r="GY66" s="72" t="str">
        <f t="shared" si="193"/>
        <v/>
      </c>
      <c r="GZ66" s="74">
        <f>IFERROR(VLOOKUP(($EF66&amp;"・"&amp;GY$8&amp;"・"&amp;GY$7&amp;"・"&amp;$EG66),'(参考)本年作業予定'!$X$4:$AI$525,11,FALSE)/100,0)</f>
        <v>0</v>
      </c>
      <c r="HA66" s="72" t="str">
        <f t="shared" si="194"/>
        <v/>
      </c>
      <c r="HB66" s="74">
        <f>IFERROR(VLOOKUP(($EF66&amp;"・"&amp;HA$8&amp;"・"&amp;HA$7&amp;"・"&amp;$EG66),'(参考)本年作業予定'!$X$4:$AI$525,11,FALSE)/100,0)</f>
        <v>0</v>
      </c>
      <c r="HC66" s="72" t="str">
        <f t="shared" si="195"/>
        <v/>
      </c>
      <c r="HD66" s="74">
        <f>IFERROR(VLOOKUP(($EF66&amp;"・"&amp;HC$8&amp;"・"&amp;HC$7&amp;"・"&amp;$EG66),'(参考)本年作業予定'!$X$4:$AI$525,11,FALSE)/100,0)</f>
        <v>0</v>
      </c>
      <c r="HE66" s="72" t="str">
        <f t="shared" si="196"/>
        <v/>
      </c>
      <c r="HF66" s="74">
        <f>IFERROR(VLOOKUP(($EF66&amp;"・"&amp;HE$8&amp;"・"&amp;HE$7&amp;"・"&amp;$EG66),'(参考)本年作業予定'!$X$4:$AI$525,11,FALSE)/100,0)</f>
        <v>0</v>
      </c>
      <c r="HG66" s="72" t="str">
        <f t="shared" si="197"/>
        <v/>
      </c>
      <c r="HH66" s="74">
        <f>IFERROR(VLOOKUP(($EF66&amp;"・"&amp;HG$8&amp;"・"&amp;HG$7&amp;"・"&amp;$EG66),'(参考)本年作業予定'!$X$4:$AI$525,11,FALSE)/100,0)</f>
        <v>0</v>
      </c>
      <c r="HI66" s="72" t="str">
        <f t="shared" si="198"/>
        <v/>
      </c>
      <c r="HJ66" s="74">
        <f>IFERROR(VLOOKUP(($EF66&amp;"・"&amp;HI$8&amp;"・"&amp;HI$7&amp;"・"&amp;$EG66),'(参考)本年作業予定'!$X$4:$AI$525,11,FALSE)/100,0)</f>
        <v>0</v>
      </c>
    </row>
    <row r="67" spans="1:220" ht="11.25" customHeight="1" x14ac:dyDescent="0.15">
      <c r="A67" s="544"/>
      <c r="B67" s="487"/>
      <c r="C67" s="325" t="str">
        <f>IF(B67="","",GN67+GP67+GR67+GT67+GV67+GX67+GZ67+HB67+HD67)</f>
        <v/>
      </c>
      <c r="D67" s="337"/>
      <c r="E67" s="338"/>
      <c r="F67" s="338"/>
      <c r="G67" s="338"/>
      <c r="H67" s="338"/>
      <c r="I67" s="338"/>
      <c r="J67" s="338"/>
      <c r="K67" s="338"/>
      <c r="L67" s="338"/>
      <c r="M67" s="338"/>
      <c r="N67" s="338"/>
      <c r="O67" s="338"/>
      <c r="P67" s="338"/>
      <c r="Q67" s="338"/>
      <c r="R67" s="338"/>
      <c r="S67" s="338"/>
      <c r="T67" s="338"/>
      <c r="U67" s="338"/>
      <c r="V67" s="338"/>
      <c r="W67" s="338"/>
      <c r="X67" s="338"/>
      <c r="Y67" s="338"/>
      <c r="Z67" s="338"/>
      <c r="AA67" s="338"/>
      <c r="AB67" s="338"/>
      <c r="AC67" s="338"/>
      <c r="AD67" s="338"/>
      <c r="AE67" s="338"/>
      <c r="AF67" s="338"/>
      <c r="AG67" s="339"/>
      <c r="AH67" s="339"/>
      <c r="AI67" s="337"/>
      <c r="AJ67" s="338"/>
      <c r="AK67" s="338"/>
      <c r="AL67" s="338"/>
      <c r="AM67" s="338"/>
      <c r="AN67" s="338"/>
      <c r="AO67" s="338"/>
      <c r="AP67" s="338"/>
      <c r="AQ67" s="338"/>
      <c r="AR67" s="338"/>
      <c r="AS67" s="338"/>
      <c r="AT67" s="338"/>
      <c r="AU67" s="338"/>
      <c r="AV67" s="338"/>
      <c r="AW67" s="338"/>
      <c r="AX67" s="338"/>
      <c r="AY67" s="338"/>
      <c r="AZ67" s="338"/>
      <c r="BA67" s="338"/>
      <c r="BB67" s="338"/>
      <c r="BC67" s="338"/>
      <c r="BD67" s="338"/>
      <c r="BE67" s="338"/>
      <c r="BF67" s="338"/>
      <c r="BG67" s="338"/>
      <c r="BH67" s="338"/>
      <c r="BI67" s="338"/>
      <c r="BJ67" s="338"/>
      <c r="BK67" s="338"/>
      <c r="BL67" s="338"/>
      <c r="BM67" s="339"/>
      <c r="BN67" s="337"/>
      <c r="BO67" s="338"/>
      <c r="BP67" s="338"/>
      <c r="BQ67" s="338"/>
      <c r="BR67" s="338"/>
      <c r="BS67" s="338"/>
      <c r="BT67" s="338"/>
      <c r="BU67" s="338"/>
      <c r="BV67" s="338"/>
      <c r="BW67" s="338"/>
      <c r="BX67" s="338"/>
      <c r="BY67" s="338"/>
      <c r="BZ67" s="338"/>
      <c r="CA67" s="338"/>
      <c r="CB67" s="338"/>
      <c r="CC67" s="338"/>
      <c r="CD67" s="338"/>
      <c r="CE67" s="338"/>
      <c r="CF67" s="338"/>
      <c r="CG67" s="338"/>
      <c r="CH67" s="338"/>
      <c r="CI67" s="338"/>
      <c r="CJ67" s="338"/>
      <c r="CK67" s="338"/>
      <c r="CL67" s="338"/>
      <c r="CM67" s="338"/>
      <c r="CN67" s="338"/>
      <c r="CO67" s="338"/>
      <c r="CP67" s="338"/>
      <c r="CQ67" s="339"/>
      <c r="CR67" s="340"/>
      <c r="CS67" s="341"/>
      <c r="CT67" s="338"/>
      <c r="CU67" s="338"/>
      <c r="CV67" s="338"/>
      <c r="CW67" s="338"/>
      <c r="CX67" s="338"/>
      <c r="CY67" s="338"/>
      <c r="CZ67" s="338"/>
      <c r="DA67" s="338"/>
      <c r="DB67" s="338"/>
      <c r="DC67" s="338"/>
      <c r="DD67" s="338"/>
      <c r="DE67" s="338"/>
      <c r="DF67" s="338"/>
      <c r="DG67" s="338"/>
      <c r="DH67" s="338"/>
      <c r="DI67" s="338"/>
      <c r="DJ67" s="338"/>
      <c r="DK67" s="338"/>
      <c r="DL67" s="338"/>
      <c r="DM67" s="338"/>
      <c r="DN67" s="338"/>
      <c r="DO67" s="338"/>
      <c r="DP67" s="338"/>
      <c r="DQ67" s="338"/>
      <c r="DR67" s="338"/>
      <c r="DS67" s="338"/>
      <c r="DT67" s="338"/>
      <c r="DU67" s="339"/>
      <c r="DV67" s="391"/>
      <c r="DW67" s="340"/>
      <c r="EE67" s="12"/>
      <c r="EF67" s="13"/>
      <c r="EG67" s="13"/>
      <c r="EH67" s="32" t="str">
        <f>IFERROR(VLOOKUP(($EF67&amp;"・"&amp;EH$8&amp;"・"&amp;EH$7&amp;"・"&amp;$EG67),'(参考)本年作業予定'!$X$4:$AI$525,8,FALSE),"")</f>
        <v/>
      </c>
      <c r="EI67" s="32" t="str">
        <f>IFERROR(VLOOKUP(($EF67&amp;"・"&amp;EH$8&amp;"・"&amp;EH$7&amp;"・"&amp;$EG67),'(参考)本年作業予定'!$X$4:$AI$525,10,FALSE),"")</f>
        <v/>
      </c>
      <c r="EJ67" s="32" t="str">
        <f>IFERROR(VLOOKUP(($EF67&amp;"・"&amp;EJ$8&amp;"・"&amp;EJ$7&amp;"・"&amp;$EG67),'(参考)本年作業予定'!$X$4:$AI$525,8,FALSE),"")</f>
        <v/>
      </c>
      <c r="EK67" s="32" t="str">
        <f>IFERROR(VLOOKUP(($EF67&amp;"・"&amp;EJ$8&amp;"・"&amp;EJ$7&amp;"・"&amp;$EG67),'(参考)本年作業予定'!$X$4:$AI$525,10,FALSE),"")</f>
        <v/>
      </c>
      <c r="EL67" s="32" t="str">
        <f>IFERROR(VLOOKUP(($EF67&amp;"・"&amp;EL$8&amp;"・"&amp;EL$7&amp;"・"&amp;$EG67),'(参考)本年作業予定'!$X$4:$AI$525,8,FALSE),"")</f>
        <v/>
      </c>
      <c r="EM67" s="32" t="str">
        <f>IFERROR(VLOOKUP(($EF67&amp;"・"&amp;EL$8&amp;"・"&amp;EL$7&amp;"・"&amp;$EG67),'(参考)本年作業予定'!$X$4:$AI$525,10,FALSE),"")</f>
        <v/>
      </c>
      <c r="EN67" s="32" t="str">
        <f>IFERROR(VLOOKUP(($EF67&amp;"・"&amp;EN$8&amp;"・"&amp;EN$7&amp;"・"&amp;$EG67),'(参考)本年作業予定'!$X$4:$AI$525,8,FALSE),"")</f>
        <v/>
      </c>
      <c r="EO67" s="32" t="str">
        <f>IFERROR(VLOOKUP(($EF67&amp;"・"&amp;EN$8&amp;"・"&amp;EN$7&amp;"・"&amp;$EG67),'(参考)本年作業予定'!$X$4:$AI$525,10,FALSE),"")</f>
        <v/>
      </c>
      <c r="EP67" s="32" t="str">
        <f>IFERROR(VLOOKUP(($EF67&amp;"・"&amp;EP$8&amp;"・"&amp;EP$7&amp;"・"&amp;$EG67),'(参考)本年作業予定'!$X$4:$AI$525,8,FALSE),"")</f>
        <v/>
      </c>
      <c r="EQ67" s="32" t="str">
        <f>IFERROR(VLOOKUP(($EF67&amp;"・"&amp;EP$8&amp;"・"&amp;EP$7&amp;"・"&amp;$EG67),'(参考)本年作業予定'!$X$4:$AI$525,10,FALSE),"")</f>
        <v/>
      </c>
      <c r="ER67" s="32" t="str">
        <f>IFERROR(VLOOKUP(($EF67&amp;"・"&amp;ER$8&amp;"・"&amp;ER$7&amp;"・"&amp;$EG67),'(参考)本年作業予定'!$X$4:$AI$525,8,FALSE),"")</f>
        <v/>
      </c>
      <c r="ES67" s="32" t="str">
        <f>IFERROR(VLOOKUP(($EF67&amp;"・"&amp;ER$8&amp;"・"&amp;ER$7&amp;"・"&amp;$EG67),'(参考)本年作業予定'!$X$4:$AI$525,10,FALSE),"")</f>
        <v/>
      </c>
      <c r="ET67" s="32" t="str">
        <f>IFERROR(VLOOKUP(($EF67&amp;"・"&amp;ET$8&amp;"・"&amp;ET$7&amp;"・"&amp;$EG67),'(参考)本年作業予定'!$X$4:$AI$525,8,FALSE),"")</f>
        <v/>
      </c>
      <c r="EU67" s="32" t="str">
        <f>IFERROR(VLOOKUP(($EF67&amp;"・"&amp;ET$8&amp;"・"&amp;ET$7&amp;"・"&amp;$EG67),'(参考)本年作業予定'!$X$4:$AI$525,10,FALSE),"")</f>
        <v/>
      </c>
      <c r="EV67" s="32" t="str">
        <f>IFERROR(VLOOKUP(($EF67&amp;"・"&amp;EV$8&amp;"・"&amp;EV$7&amp;"・"&amp;$EG67),'(参考)本年作業予定'!$X$4:$AI$525,8,FALSE),"")</f>
        <v/>
      </c>
      <c r="EW67" s="32" t="str">
        <f>IFERROR(VLOOKUP(($EF67&amp;"・"&amp;EV$8&amp;"・"&amp;EV$7&amp;"・"&amp;$EG67),'(参考)本年作業予定'!$X$4:$AI$525,10,FALSE),"")</f>
        <v/>
      </c>
      <c r="EX67" s="32" t="str">
        <f>IFERROR(VLOOKUP(($EF67&amp;"・"&amp;EX$8&amp;"・"&amp;EX$7&amp;"・"&amp;$EG67),'(参考)本年作業予定'!$X$4:$AI$525,8,FALSE),"")</f>
        <v/>
      </c>
      <c r="EY67" s="32" t="str">
        <f>IFERROR(VLOOKUP(($EF67&amp;"・"&amp;EX$8&amp;"・"&amp;EX$7&amp;"・"&amp;$EG67),'(参考)本年作業予定'!$X$4:$AI$525,10,FALSE),"")</f>
        <v/>
      </c>
      <c r="EZ67" s="32" t="str">
        <f>IFERROR(VLOOKUP(($EF67&amp;"・"&amp;EZ$8&amp;"・"&amp;EZ$7&amp;"・"&amp;$EG67),'(参考)本年作業予定'!$X$4:$AI$525,8,FALSE),"")</f>
        <v/>
      </c>
      <c r="FA67" s="32" t="str">
        <f>IFERROR(VLOOKUP(($EF67&amp;"・"&amp;EZ$8&amp;"・"&amp;EZ$7&amp;"・"&amp;$EG67),'(参考)本年作業予定'!$X$4:$AI$525,10,FALSE),"")</f>
        <v/>
      </c>
      <c r="FB67" s="32" t="str">
        <f>IFERROR(VLOOKUP(($EF67&amp;"・"&amp;FB$8&amp;"・"&amp;FB$7&amp;"・"&amp;$EG67),'(参考)本年作業予定'!$X$4:$AI$525,8,FALSE),"")</f>
        <v/>
      </c>
      <c r="FC67" s="32" t="str">
        <f>IFERROR(VLOOKUP(($EF67&amp;"・"&amp;FB$8&amp;"・"&amp;FB$7&amp;"・"&amp;$EG67),'(参考)本年作業予定'!$X$4:$AI$525,10,FALSE),"")</f>
        <v/>
      </c>
      <c r="FD67" s="32" t="str">
        <f>IFERROR(VLOOKUP(($EF67&amp;"・"&amp;FD$8&amp;"・"&amp;FD$7&amp;"・"&amp;$EG67),'(参考)本年作業予定'!$X$4:$AI$525,8,FALSE),"")</f>
        <v/>
      </c>
      <c r="FE67" s="32" t="str">
        <f>IFERROR(VLOOKUP(($EF67&amp;"・"&amp;FD$8&amp;"・"&amp;FD$7&amp;"・"&amp;$EG67),'(参考)本年作業予定'!$X$4:$AI$525,10,FALSE),"")</f>
        <v/>
      </c>
      <c r="FG67" s="32" t="str">
        <f>IFERROR(VLOOKUP(($EF67&amp;"・"&amp;FG$8&amp;"・"&amp;FG$7&amp;"・"&amp;$EG67),'(参考)本年作業予定'!$X$4:$AI$198,4,FALSE),"")</f>
        <v/>
      </c>
      <c r="FH67" s="32" t="str">
        <f>IFERROR(VLOOKUP(($EF67&amp;"・"&amp;FH$8&amp;"・"&amp;FH$7&amp;"・"&amp;$EG67),'(参考)本年作業予定'!$X$4:$AI$198,4,FALSE),"")</f>
        <v/>
      </c>
      <c r="FI67" s="32" t="str">
        <f>IFERROR(VLOOKUP(($EF67&amp;"・"&amp;FI$8&amp;"・"&amp;FI$7&amp;"・"&amp;$EG67),'(参考)本年作業予定'!$X$4:$AI$198,4,FALSE),"")</f>
        <v/>
      </c>
      <c r="FJ67" s="32" t="str">
        <f>IFERROR(VLOOKUP(($EF67&amp;"・"&amp;FJ$8&amp;"・"&amp;FJ$7&amp;"・"&amp;$EG67),'(参考)本年作業予定'!$X$4:$AI$198,4,FALSE),"")</f>
        <v/>
      </c>
      <c r="FK67" s="32" t="str">
        <f>IFERROR(VLOOKUP(($EF67&amp;"・"&amp;FK$8&amp;"・"&amp;FK$7&amp;"・"&amp;$EG67),'(参考)本年作業予定'!$X$4:$AI$198,4,FALSE),"")</f>
        <v/>
      </c>
      <c r="FL67" s="32" t="str">
        <f>IFERROR(VLOOKUP(($EF67&amp;"・"&amp;FL$8&amp;"・"&amp;FL$7&amp;"・"&amp;$EG67),'(参考)本年作業予定'!$X$4:$AI$198,4,FALSE),"")</f>
        <v/>
      </c>
      <c r="FN67" s="33" t="str">
        <f t="shared" si="151"/>
        <v/>
      </c>
      <c r="FO67" s="96" t="str">
        <f>IFERROR(VLOOKUP(($EF67&amp;"・"&amp;FN$8&amp;"・"&amp;FN$7&amp;"・"&amp;$EG67),'(参考)本年作業予定'!$X$4:$AI$525,12,FALSE),"")</f>
        <v/>
      </c>
      <c r="FP67" s="33" t="str">
        <f t="shared" si="152"/>
        <v/>
      </c>
      <c r="FQ67" s="96" t="str">
        <f>IFERROR(VLOOKUP(($EF67&amp;"・"&amp;FP$8&amp;"・"&amp;FP$7&amp;"・"&amp;$EG67),'(参考)本年作業予定'!$X$4:$AI$525,12,FALSE),"")</f>
        <v/>
      </c>
      <c r="FR67" s="33" t="str">
        <f t="shared" si="153"/>
        <v/>
      </c>
      <c r="FS67" s="96" t="str">
        <f>IFERROR(VLOOKUP(($EF67&amp;"・"&amp;FR$8&amp;"・"&amp;FR$7&amp;"・"&amp;$EG67),'(参考)本年作業予定'!$X$4:$AI$525,12,FALSE),"")</f>
        <v/>
      </c>
      <c r="FT67" s="33" t="str">
        <f t="shared" si="154"/>
        <v/>
      </c>
      <c r="FU67" s="96" t="str">
        <f>IFERROR(VLOOKUP(($EF67&amp;"・"&amp;FT$8&amp;"・"&amp;FT$7&amp;"・"&amp;$EG67),'(参考)本年作業予定'!$X$4:$AI$525,12,FALSE),"")</f>
        <v/>
      </c>
      <c r="FV67" s="33" t="str">
        <f t="shared" si="155"/>
        <v/>
      </c>
      <c r="FW67" s="96" t="str">
        <f>IFERROR(VLOOKUP(($EF67&amp;"・"&amp;FV$8&amp;"・"&amp;FV$7&amp;"・"&amp;$EG67),'(参考)本年作業予定'!$X$4:$AI$525,12,FALSE),"")</f>
        <v/>
      </c>
      <c r="FX67" s="33" t="str">
        <f t="shared" si="156"/>
        <v/>
      </c>
      <c r="FY67" s="96" t="str">
        <f>IFERROR(VLOOKUP(($EF67&amp;"・"&amp;FX$8&amp;"・"&amp;FX$7&amp;"・"&amp;$EG67),'(参考)本年作業予定'!$X$4:$AI$525,12,FALSE),"")</f>
        <v/>
      </c>
      <c r="FZ67" s="33" t="str">
        <f t="shared" si="157"/>
        <v/>
      </c>
      <c r="GA67" s="96" t="str">
        <f>IFERROR(VLOOKUP(($EF67&amp;"・"&amp;FZ$8&amp;"・"&amp;FZ$7&amp;"・"&amp;$EG67),'(参考)本年作業予定'!$X$4:$AI$525,12,FALSE),"")</f>
        <v/>
      </c>
      <c r="GB67" s="33" t="str">
        <f t="shared" si="158"/>
        <v/>
      </c>
      <c r="GC67" s="96" t="str">
        <f>IFERROR(VLOOKUP(($EF67&amp;"・"&amp;GB$8&amp;"・"&amp;GB$7&amp;"・"&amp;$EG67),'(参考)本年作業予定'!$X$4:$AI$525,12,FALSE),"")</f>
        <v/>
      </c>
      <c r="GD67" s="33" t="str">
        <f t="shared" si="159"/>
        <v/>
      </c>
      <c r="GE67" s="96" t="str">
        <f>IFERROR(VLOOKUP(($EF67&amp;"・"&amp;GD$8&amp;"・"&amp;GD$7&amp;"・"&amp;$EG67),'(参考)本年作業予定'!$X$4:$AI$525,12,FALSE),"")</f>
        <v/>
      </c>
      <c r="GF67" s="33" t="str">
        <f t="shared" si="160"/>
        <v/>
      </c>
      <c r="GG67" s="96" t="str">
        <f>IFERROR(VLOOKUP(($EF67&amp;"・"&amp;GF$8&amp;"・"&amp;GF$7&amp;"・"&amp;$EG67),'(参考)本年作業予定'!$X$4:$AI$525,12,FALSE),"")</f>
        <v/>
      </c>
      <c r="GH67" s="33" t="str">
        <f t="shared" si="161"/>
        <v/>
      </c>
      <c r="GI67" s="96" t="str">
        <f>IFERROR(VLOOKUP(($EF67&amp;"・"&amp;GH$8&amp;"・"&amp;GH$7&amp;"・"&amp;$EG67),'(参考)本年作業予定'!$X$4:$AI$525,12,FALSE),"")</f>
        <v/>
      </c>
      <c r="GJ67" s="33" t="str">
        <f t="shared" si="162"/>
        <v/>
      </c>
      <c r="GK67" s="96" t="str">
        <f>IFERROR(VLOOKUP(($EF67&amp;"・"&amp;GJ$8&amp;"・"&amp;GJ$7&amp;"・"&amp;$EG67),'(参考)本年作業予定'!$X$4:$AI$525,12,FALSE),"")</f>
        <v/>
      </c>
      <c r="GM67" s="72" t="str">
        <f t="shared" si="187"/>
        <v/>
      </c>
      <c r="GN67" s="74">
        <f>IFERROR(VLOOKUP(($EF67&amp;"・"&amp;GM$8&amp;"・"&amp;GM$7&amp;"・"&amp;$EG67),'(参考)本年作業予定'!$X$4:$AI$525,11,FALSE)/100,0)</f>
        <v>0</v>
      </c>
      <c r="GO67" s="72" t="str">
        <f t="shared" si="188"/>
        <v/>
      </c>
      <c r="GP67" s="74">
        <f>IFERROR(VLOOKUP(($EF67&amp;"・"&amp;GO$8&amp;"・"&amp;GO$7&amp;"・"&amp;$EG67),'(参考)本年作業予定'!$X$4:$AI$525,11,FALSE)/100,0)</f>
        <v>0</v>
      </c>
      <c r="GQ67" s="72" t="str">
        <f t="shared" si="189"/>
        <v/>
      </c>
      <c r="GR67" s="74">
        <f>IFERROR(VLOOKUP(($EF67&amp;"・"&amp;GQ$8&amp;"・"&amp;GQ$7&amp;"・"&amp;$EG67),'(参考)本年作業予定'!$X$4:$AI$525,11,FALSE)/100,0)</f>
        <v>0</v>
      </c>
      <c r="GS67" s="72" t="str">
        <f t="shared" si="190"/>
        <v/>
      </c>
      <c r="GT67" s="74">
        <f>IFERROR(VLOOKUP(($EF67&amp;"・"&amp;GS$8&amp;"・"&amp;GS$7&amp;"・"&amp;$EG67),'(参考)本年作業予定'!$X$4:$AI$525,11,FALSE)/100,0)</f>
        <v>0</v>
      </c>
      <c r="GU67" s="72" t="str">
        <f t="shared" si="191"/>
        <v/>
      </c>
      <c r="GV67" s="74">
        <f>IFERROR(VLOOKUP(($EF67&amp;"・"&amp;GU$8&amp;"・"&amp;GU$7&amp;"・"&amp;$EG67),'(参考)本年作業予定'!$X$4:$AI$525,11,FALSE)/100,0)</f>
        <v>0</v>
      </c>
      <c r="GW67" s="72" t="str">
        <f t="shared" si="192"/>
        <v/>
      </c>
      <c r="GX67" s="74">
        <f>IFERROR(VLOOKUP(($EF67&amp;"・"&amp;GW$8&amp;"・"&amp;GW$7&amp;"・"&amp;$EG67),'(参考)本年作業予定'!$X$4:$AI$525,11,FALSE)/100,0)</f>
        <v>0</v>
      </c>
      <c r="GY67" s="72" t="str">
        <f t="shared" si="193"/>
        <v/>
      </c>
      <c r="GZ67" s="74">
        <f>IFERROR(VLOOKUP(($EF67&amp;"・"&amp;GY$8&amp;"・"&amp;GY$7&amp;"・"&amp;$EG67),'(参考)本年作業予定'!$X$4:$AI$525,11,FALSE)/100,0)</f>
        <v>0</v>
      </c>
      <c r="HA67" s="72" t="str">
        <f t="shared" si="194"/>
        <v/>
      </c>
      <c r="HB67" s="74">
        <f>IFERROR(VLOOKUP(($EF67&amp;"・"&amp;HA$8&amp;"・"&amp;HA$7&amp;"・"&amp;$EG67),'(参考)本年作業予定'!$X$4:$AI$525,11,FALSE)/100,0)</f>
        <v>0</v>
      </c>
      <c r="HC67" s="72" t="str">
        <f t="shared" si="195"/>
        <v/>
      </c>
      <c r="HD67" s="74">
        <f>IFERROR(VLOOKUP(($EF67&amp;"・"&amp;HC$8&amp;"・"&amp;HC$7&amp;"・"&amp;$EG67),'(参考)本年作業予定'!$X$4:$AI$525,11,FALSE)/100,0)</f>
        <v>0</v>
      </c>
      <c r="HE67" s="72" t="str">
        <f t="shared" si="196"/>
        <v/>
      </c>
      <c r="HF67" s="74">
        <f>IFERROR(VLOOKUP(($EF67&amp;"・"&amp;HE$8&amp;"・"&amp;HE$7&amp;"・"&amp;$EG67),'(参考)本年作業予定'!$X$4:$AI$525,11,FALSE)/100,0)</f>
        <v>0</v>
      </c>
      <c r="HG67" s="72" t="str">
        <f t="shared" si="197"/>
        <v/>
      </c>
      <c r="HH67" s="74">
        <f>IFERROR(VLOOKUP(($EF67&amp;"・"&amp;HG$8&amp;"・"&amp;HG$7&amp;"・"&amp;$EG67),'(参考)本年作業予定'!$X$4:$AI$525,11,FALSE)/100,0)</f>
        <v>0</v>
      </c>
      <c r="HI67" s="72" t="str">
        <f t="shared" si="198"/>
        <v/>
      </c>
      <c r="HJ67" s="74">
        <f>IFERROR(VLOOKUP(($EF67&amp;"・"&amp;HI$8&amp;"・"&amp;HI$7&amp;"・"&amp;$EG67),'(参考)本年作業予定'!$X$4:$AI$525,11,FALSE)/100,0)</f>
        <v>0</v>
      </c>
    </row>
    <row r="68" spans="1:220" ht="27.75" customHeight="1" x14ac:dyDescent="0.15">
      <c r="A68" s="544"/>
      <c r="B68" s="487"/>
      <c r="C68" s="325">
        <f>IF(②元データ!$C$29="","",②元データ!$C$29)</f>
        <v>2</v>
      </c>
      <c r="D68" s="342" t="str">
        <f t="shared" ref="D68:AI68" si="238">IF(D$5=$FG68,$FG$9,IF(D$5=$FH68,$FH$9,IF(D$5=$FI68,$FI$9,IF(D$5=$FJ68,$FJ$9,IF(D$5=$FK68,$FK$9,IF(D$5=$FL68,$FL$9,IF(D$5=$FN68,$FO68,IF(D$5=$FP68,$FQ68,IF(D$5=$FR68,$FS68,IF(D$5=$FT68,$FU68,IF(D$5=$FV68,$FW68,IF(D$5=$FX68,$FY68,IF(D$5=$FZ68,$GA68,IF(D$5=$GB68,$GC68,IF(D$5=$GD68,$GE68,IF(D$5=$GF68,$GG68,IF(D$5=$GH68,$GI68,IF(D$5=$GJ68,$GK68,""))))))))))))))))))</f>
        <v/>
      </c>
      <c r="E68" s="343" t="str">
        <f t="shared" si="238"/>
        <v/>
      </c>
      <c r="F68" s="343" t="str">
        <f t="shared" si="238"/>
        <v/>
      </c>
      <c r="G68" s="343" t="str">
        <f t="shared" si="238"/>
        <v/>
      </c>
      <c r="H68" s="343" t="str">
        <f t="shared" si="238"/>
        <v/>
      </c>
      <c r="I68" s="343" t="str">
        <f t="shared" si="238"/>
        <v/>
      </c>
      <c r="J68" s="343" t="str">
        <f t="shared" si="238"/>
        <v/>
      </c>
      <c r="K68" s="343" t="str">
        <f t="shared" si="238"/>
        <v/>
      </c>
      <c r="L68" s="343" t="str">
        <f t="shared" si="238"/>
        <v/>
      </c>
      <c r="M68" s="343" t="str">
        <f t="shared" si="238"/>
        <v/>
      </c>
      <c r="N68" s="343" t="str">
        <f t="shared" si="238"/>
        <v/>
      </c>
      <c r="O68" s="343" t="str">
        <f t="shared" si="238"/>
        <v/>
      </c>
      <c r="P68" s="343" t="str">
        <f t="shared" si="238"/>
        <v/>
      </c>
      <c r="Q68" s="343" t="str">
        <f t="shared" si="238"/>
        <v/>
      </c>
      <c r="R68" s="343" t="str">
        <f t="shared" si="238"/>
        <v/>
      </c>
      <c r="S68" s="343" t="str">
        <f t="shared" si="238"/>
        <v/>
      </c>
      <c r="T68" s="343" t="str">
        <f t="shared" si="238"/>
        <v/>
      </c>
      <c r="U68" s="343">
        <f t="shared" si="238"/>
        <v>1</v>
      </c>
      <c r="V68" s="343" t="str">
        <f t="shared" si="238"/>
        <v/>
      </c>
      <c r="W68" s="343" t="str">
        <f t="shared" si="238"/>
        <v/>
      </c>
      <c r="X68" s="343" t="str">
        <f t="shared" si="238"/>
        <v/>
      </c>
      <c r="Y68" s="343" t="str">
        <f t="shared" si="238"/>
        <v/>
      </c>
      <c r="Z68" s="343" t="str">
        <f t="shared" si="238"/>
        <v/>
      </c>
      <c r="AA68" s="343" t="str">
        <f t="shared" si="238"/>
        <v/>
      </c>
      <c r="AB68" s="343" t="str">
        <f t="shared" si="238"/>
        <v/>
      </c>
      <c r="AC68" s="343" t="str">
        <f t="shared" si="238"/>
        <v/>
      </c>
      <c r="AD68" s="343" t="str">
        <f t="shared" si="238"/>
        <v/>
      </c>
      <c r="AE68" s="343" t="str">
        <f t="shared" si="238"/>
        <v/>
      </c>
      <c r="AF68" s="343" t="str">
        <f t="shared" si="238"/>
        <v/>
      </c>
      <c r="AG68" s="343" t="str">
        <f t="shared" si="238"/>
        <v/>
      </c>
      <c r="AH68" s="343" t="str">
        <f t="shared" si="238"/>
        <v/>
      </c>
      <c r="AI68" s="342" t="str">
        <f t="shared" si="238"/>
        <v/>
      </c>
      <c r="AJ68" s="343" t="str">
        <f t="shared" ref="AJ68:BQ68" si="239">IF(AJ$5=$FG68,$FG$9,IF(AJ$5=$FH68,$FH$9,IF(AJ$5=$FI68,$FI$9,IF(AJ$5=$FJ68,$FJ$9,IF(AJ$5=$FK68,$FK$9,IF(AJ$5=$FL68,$FL$9,IF(AJ$5=$FN68,$FO68,IF(AJ$5=$FP68,$FQ68,IF(AJ$5=$FR68,$FS68,IF(AJ$5=$FT68,$FU68,IF(AJ$5=$FV68,$FW68,IF(AJ$5=$FX68,$FY68,IF(AJ$5=$FZ68,$GA68,IF(AJ$5=$GB68,$GC68,IF(AJ$5=$GD68,$GE68,IF(AJ$5=$GF68,$GG68,IF(AJ$5=$GH68,$GI68,IF(AJ$5=$GJ68,$GK68,""))))))))))))))))))</f>
        <v/>
      </c>
      <c r="AK68" s="343" t="str">
        <f t="shared" si="239"/>
        <v/>
      </c>
      <c r="AL68" s="343" t="str">
        <f t="shared" si="239"/>
        <v/>
      </c>
      <c r="AM68" s="343" t="str">
        <f t="shared" si="239"/>
        <v/>
      </c>
      <c r="AN68" s="343" t="str">
        <f t="shared" si="239"/>
        <v/>
      </c>
      <c r="AO68" s="343" t="str">
        <f t="shared" si="239"/>
        <v/>
      </c>
      <c r="AP68" s="343" t="str">
        <f t="shared" si="239"/>
        <v/>
      </c>
      <c r="AQ68" s="343" t="str">
        <f t="shared" si="239"/>
        <v/>
      </c>
      <c r="AR68" s="343" t="str">
        <f t="shared" si="239"/>
        <v/>
      </c>
      <c r="AS68" s="343" t="str">
        <f t="shared" si="239"/>
        <v/>
      </c>
      <c r="AT68" s="343" t="str">
        <f t="shared" si="239"/>
        <v/>
      </c>
      <c r="AU68" s="343" t="str">
        <f t="shared" si="239"/>
        <v/>
      </c>
      <c r="AV68" s="343" t="str">
        <f t="shared" si="239"/>
        <v/>
      </c>
      <c r="AW68" s="343" t="str">
        <f t="shared" si="239"/>
        <v/>
      </c>
      <c r="AX68" s="343" t="str">
        <f t="shared" si="239"/>
        <v/>
      </c>
      <c r="AY68" s="343" t="str">
        <f t="shared" si="239"/>
        <v/>
      </c>
      <c r="AZ68" s="343" t="str">
        <f t="shared" si="239"/>
        <v/>
      </c>
      <c r="BA68" s="343" t="str">
        <f t="shared" si="239"/>
        <v/>
      </c>
      <c r="BB68" s="343">
        <f t="shared" si="239"/>
        <v>2</v>
      </c>
      <c r="BC68" s="343" t="str">
        <f t="shared" si="239"/>
        <v/>
      </c>
      <c r="BD68" s="343" t="str">
        <f t="shared" si="239"/>
        <v/>
      </c>
      <c r="BE68" s="343" t="str">
        <f t="shared" si="239"/>
        <v/>
      </c>
      <c r="BF68" s="343" t="str">
        <f t="shared" si="239"/>
        <v/>
      </c>
      <c r="BG68" s="343" t="str">
        <f t="shared" si="239"/>
        <v/>
      </c>
      <c r="BH68" s="343" t="str">
        <f t="shared" si="239"/>
        <v/>
      </c>
      <c r="BI68" s="343" t="str">
        <f t="shared" si="239"/>
        <v/>
      </c>
      <c r="BJ68" s="343" t="str">
        <f t="shared" si="239"/>
        <v/>
      </c>
      <c r="BK68" s="343" t="str">
        <f t="shared" si="239"/>
        <v/>
      </c>
      <c r="BL68" s="343" t="str">
        <f t="shared" si="239"/>
        <v/>
      </c>
      <c r="BM68" s="344" t="str">
        <f t="shared" si="239"/>
        <v/>
      </c>
      <c r="BN68" s="342" t="str">
        <f t="shared" si="239"/>
        <v/>
      </c>
      <c r="BO68" s="343" t="str">
        <f t="shared" si="239"/>
        <v/>
      </c>
      <c r="BP68" s="343" t="str">
        <f t="shared" si="239"/>
        <v/>
      </c>
      <c r="BQ68" s="343" t="str">
        <f t="shared" si="239"/>
        <v/>
      </c>
      <c r="BR68" s="343" t="str">
        <f t="shared" ref="BR68:DW68" si="240">IF(BR$5=$FG68,$FG$9,IF(BR$5=$FH68,$FH$9,IF(BR$5=$FI68,$FI$9,IF(BR$5=$FJ68,$FJ$9,IF(BR$5=$FK68,$FK$9,IF(BR$5=$FL68,$FL$9,IF(BR$5=$FN68,$FO68,IF(BR$5=$FP68,$FQ68,IF(BR$5=$FR68,$FS68,IF(BR$5=$FT68,$FU68,IF(BR$5=$FV68,$FW68,IF(BR$5=$FX68,$FY68,IF(BR$5=$FZ68,$GA68,IF(BR$5=$GB68,$GC68,IF(BR$5=$GD68,$GE68,IF(BR$5=$GF68,$GG68,IF(BR$5=$GH68,$GI68,IF(BR$5=$GJ68,$GK68,""))))))))))))))))))</f>
        <v/>
      </c>
      <c r="BS68" s="343" t="str">
        <f t="shared" si="240"/>
        <v>★</v>
      </c>
      <c r="BT68" s="343" t="str">
        <f t="shared" si="240"/>
        <v/>
      </c>
      <c r="BU68" s="343" t="str">
        <f t="shared" si="240"/>
        <v/>
      </c>
      <c r="BV68" s="343" t="str">
        <f t="shared" si="240"/>
        <v/>
      </c>
      <c r="BW68" s="343">
        <f t="shared" si="240"/>
        <v>2</v>
      </c>
      <c r="BX68" s="343" t="str">
        <f t="shared" si="240"/>
        <v/>
      </c>
      <c r="BY68" s="343" t="str">
        <f t="shared" si="240"/>
        <v/>
      </c>
      <c r="BZ68" s="343" t="str">
        <f t="shared" si="240"/>
        <v/>
      </c>
      <c r="CA68" s="343" t="str">
        <f t="shared" si="240"/>
        <v/>
      </c>
      <c r="CB68" s="343" t="str">
        <f t="shared" si="240"/>
        <v/>
      </c>
      <c r="CC68" s="343" t="str">
        <f t="shared" si="240"/>
        <v/>
      </c>
      <c r="CD68" s="343" t="str">
        <f t="shared" si="240"/>
        <v/>
      </c>
      <c r="CE68" s="343" t="str">
        <f t="shared" si="240"/>
        <v/>
      </c>
      <c r="CF68" s="343" t="str">
        <f t="shared" si="240"/>
        <v/>
      </c>
      <c r="CG68" s="343">
        <f t="shared" si="240"/>
        <v>2</v>
      </c>
      <c r="CH68" s="343" t="str">
        <f t="shared" si="240"/>
        <v/>
      </c>
      <c r="CI68" s="343" t="str">
        <f t="shared" si="240"/>
        <v/>
      </c>
      <c r="CJ68" s="343" t="str">
        <f t="shared" si="240"/>
        <v/>
      </c>
      <c r="CK68" s="343" t="str">
        <f t="shared" si="240"/>
        <v/>
      </c>
      <c r="CL68" s="343" t="str">
        <f t="shared" si="240"/>
        <v/>
      </c>
      <c r="CM68" s="343" t="str">
        <f t="shared" si="240"/>
        <v/>
      </c>
      <c r="CN68" s="343" t="str">
        <f t="shared" si="240"/>
        <v/>
      </c>
      <c r="CO68" s="343" t="str">
        <f t="shared" si="240"/>
        <v/>
      </c>
      <c r="CP68" s="343" t="str">
        <f t="shared" si="240"/>
        <v/>
      </c>
      <c r="CQ68" s="345">
        <f t="shared" si="240"/>
        <v>2</v>
      </c>
      <c r="CR68" s="346" t="str">
        <f t="shared" si="240"/>
        <v/>
      </c>
      <c r="CS68" s="347" t="str">
        <f t="shared" si="240"/>
        <v/>
      </c>
      <c r="CT68" s="343" t="str">
        <f t="shared" si="240"/>
        <v/>
      </c>
      <c r="CU68" s="343" t="str">
        <f t="shared" si="240"/>
        <v/>
      </c>
      <c r="CV68" s="343" t="str">
        <f t="shared" si="240"/>
        <v/>
      </c>
      <c r="CW68" s="343" t="str">
        <f t="shared" si="240"/>
        <v/>
      </c>
      <c r="CX68" s="343" t="str">
        <f t="shared" si="240"/>
        <v/>
      </c>
      <c r="CY68" s="343" t="str">
        <f t="shared" si="240"/>
        <v/>
      </c>
      <c r="CZ68" s="343" t="str">
        <f t="shared" si="240"/>
        <v/>
      </c>
      <c r="DA68" s="343" t="str">
        <f t="shared" si="240"/>
        <v/>
      </c>
      <c r="DB68" s="343" t="str">
        <f t="shared" si="240"/>
        <v/>
      </c>
      <c r="DC68" s="343" t="str">
        <f t="shared" si="240"/>
        <v/>
      </c>
      <c r="DD68" s="343" t="str">
        <f t="shared" si="240"/>
        <v/>
      </c>
      <c r="DE68" s="343" t="str">
        <f t="shared" si="240"/>
        <v/>
      </c>
      <c r="DF68" s="343" t="str">
        <f t="shared" si="240"/>
        <v/>
      </c>
      <c r="DG68" s="343" t="str">
        <f t="shared" si="240"/>
        <v/>
      </c>
      <c r="DH68" s="343" t="str">
        <f t="shared" si="240"/>
        <v/>
      </c>
      <c r="DI68" s="343" t="str">
        <f t="shared" si="240"/>
        <v/>
      </c>
      <c r="DJ68" s="343" t="str">
        <f t="shared" si="240"/>
        <v/>
      </c>
      <c r="DK68" s="343" t="str">
        <f t="shared" si="240"/>
        <v/>
      </c>
      <c r="DL68" s="343" t="str">
        <f t="shared" si="240"/>
        <v/>
      </c>
      <c r="DM68" s="343" t="str">
        <f t="shared" si="240"/>
        <v/>
      </c>
      <c r="DN68" s="343" t="str">
        <f t="shared" si="240"/>
        <v/>
      </c>
      <c r="DO68" s="343" t="str">
        <f t="shared" si="240"/>
        <v/>
      </c>
      <c r="DP68" s="343" t="str">
        <f t="shared" si="240"/>
        <v/>
      </c>
      <c r="DQ68" s="343" t="str">
        <f t="shared" si="240"/>
        <v/>
      </c>
      <c r="DR68" s="343" t="str">
        <f t="shared" si="240"/>
        <v/>
      </c>
      <c r="DS68" s="343" t="str">
        <f t="shared" si="240"/>
        <v/>
      </c>
      <c r="DT68" s="343" t="str">
        <f t="shared" si="240"/>
        <v/>
      </c>
      <c r="DU68" s="345" t="str">
        <f t="shared" si="240"/>
        <v/>
      </c>
      <c r="DV68" s="392" t="str">
        <f t="shared" si="240"/>
        <v/>
      </c>
      <c r="DW68" s="346" t="str">
        <f t="shared" si="240"/>
        <v/>
      </c>
      <c r="EE68" s="12">
        <v>13</v>
      </c>
      <c r="EF68" s="13" t="str">
        <f>IF(②元データ!$B$29="","",②元データ!$B$29)</f>
        <v>産直・他野菜</v>
      </c>
      <c r="EG68" s="13" t="str">
        <f>②元データ!$G$7</f>
        <v>露地野菜Ａ</v>
      </c>
      <c r="EH68" s="32">
        <f>IFERROR(VLOOKUP(($EF68&amp;"・"&amp;EH$8&amp;"・"&amp;EH$7&amp;"・"&amp;$EG68),'(参考)本年作業予定'!$X$4:$AI$525,8,FALSE),"")</f>
        <v>45387</v>
      </c>
      <c r="EI68" s="32">
        <f>IFERROR(VLOOKUP(($EF68&amp;"・"&amp;EH$8&amp;"・"&amp;EH$7&amp;"・"&amp;$EG68),'(参考)本年作業予定'!$X$4:$AI$525,10,FALSE),"")</f>
        <v>45387</v>
      </c>
      <c r="EJ68" s="32" t="str">
        <f>IFERROR(VLOOKUP(($EF68&amp;"・"&amp;EJ$8&amp;"・"&amp;EJ$7&amp;"・"&amp;$EG68),'(参考)本年作業予定'!$X$4:$AI$525,8,FALSE),"")</f>
        <v/>
      </c>
      <c r="EK68" s="32" t="str">
        <f>IFERROR(VLOOKUP(($EF68&amp;"・"&amp;EJ$8&amp;"・"&amp;EJ$7&amp;"・"&amp;$EG68),'(参考)本年作業予定'!$X$4:$AI$525,10,FALSE),"")</f>
        <v/>
      </c>
      <c r="EL68" s="32">
        <f>IFERROR(VLOOKUP(($EF68&amp;"・"&amp;EL$8&amp;"・"&amp;EL$7&amp;"・"&amp;$EG68),'(参考)本年作業予定'!$X$4:$AI$525,8,FALSE),"")</f>
        <v>45465</v>
      </c>
      <c r="EM68" s="32">
        <f>IFERROR(VLOOKUP(($EF68&amp;"・"&amp;EL$8&amp;"・"&amp;EL$7&amp;"・"&amp;$EG68),'(参考)本年作業予定'!$X$4:$AI$525,10,FALSE),"")</f>
        <v>45476</v>
      </c>
      <c r="EN68" s="32">
        <f>IFERROR(VLOOKUP(($EF68&amp;"・"&amp;EN$8&amp;"・"&amp;EN$7&amp;"・"&amp;$EG68),'(参考)本年作業予定'!$X$4:$AI$525,8,FALSE),"")</f>
        <v>45555</v>
      </c>
      <c r="EO68" s="32">
        <f>IFERROR(VLOOKUP(($EF68&amp;"・"&amp;EN$8&amp;"・"&amp;EN$7&amp;"・"&amp;$EG68),'(参考)本年作業予定'!$X$4:$AI$525,10,FALSE),"")</f>
        <v>45555</v>
      </c>
      <c r="EP68" s="32">
        <f>IFERROR(VLOOKUP(($EF68&amp;"・"&amp;EP$8&amp;"・"&amp;EP$7&amp;"・"&amp;$EG68),'(参考)本年作業予定'!$X$4:$AI$525,8,FALSE),"")</f>
        <v>45575</v>
      </c>
      <c r="EQ68" s="32">
        <f>IFERROR(VLOOKUP(($EF68&amp;"・"&amp;EP$8&amp;"・"&amp;EP$7&amp;"・"&amp;$EG68),'(参考)本年作業予定'!$X$4:$AI$525,10,FALSE),"")</f>
        <v>45575</v>
      </c>
      <c r="ER68" s="32">
        <f>IFERROR(VLOOKUP(($EF68&amp;"・"&amp;ER$8&amp;"・"&amp;ER$7&amp;"・"&amp;$EG68),'(参考)本年作業予定'!$X$4:$AI$525,8,FALSE),"")</f>
        <v>45595</v>
      </c>
      <c r="ES68" s="32">
        <f>IFERROR(VLOOKUP(($EF68&amp;"・"&amp;ER$8&amp;"・"&amp;ER$7&amp;"・"&amp;$EG68),'(参考)本年作業予定'!$X$4:$AI$525,10,FALSE),"")</f>
        <v>45595</v>
      </c>
      <c r="ET68" s="32" t="str">
        <f>IFERROR(VLOOKUP(($EF68&amp;"・"&amp;ET$8&amp;"・"&amp;ET$7&amp;"・"&amp;$EG68),'(参考)本年作業予定'!$X$4:$AI$525,8,FALSE),"")</f>
        <v/>
      </c>
      <c r="EU68" s="32" t="str">
        <f>IFERROR(VLOOKUP(($EF68&amp;"・"&amp;ET$8&amp;"・"&amp;ET$7&amp;"・"&amp;$EG68),'(参考)本年作業予定'!$X$4:$AI$525,10,FALSE),"")</f>
        <v/>
      </c>
      <c r="EV68" s="32">
        <f>IFERROR(VLOOKUP(($EF68&amp;"・"&amp;EV$8&amp;"・"&amp;EV$7&amp;"・"&amp;$EG68),'(参考)本年作業予定'!$X$4:$AI$525,8,FALSE),"")</f>
        <v>45482</v>
      </c>
      <c r="EW68" s="32">
        <f>IFERROR(VLOOKUP(($EF68&amp;"・"&amp;EV$8&amp;"・"&amp;EV$7&amp;"・"&amp;$EG68),'(参考)本年作業予定'!$X$4:$AI$525,10,FALSE),"")</f>
        <v>45482</v>
      </c>
      <c r="EX68" s="32">
        <f>IFERROR(VLOOKUP(($EF68&amp;"・"&amp;EX$8&amp;"・"&amp;EX$7&amp;"・"&amp;$EG68),'(参考)本年作業予定'!$X$4:$AI$525,8,FALSE),"")</f>
        <v>45522</v>
      </c>
      <c r="EY68" s="32">
        <f>IFERROR(VLOOKUP(($EF68&amp;"・"&amp;EX$8&amp;"・"&amp;EX$7&amp;"・"&amp;$EG68),'(参考)本年作業予定'!$X$4:$AI$525,10,FALSE),"")</f>
        <v>45522</v>
      </c>
      <c r="EZ68" s="32" t="str">
        <f>IFERROR(VLOOKUP(($EF68&amp;"・"&amp;EZ$8&amp;"・"&amp;EZ$7&amp;"・"&amp;$EG68),'(参考)本年作業予定'!$X$4:$AI$525,8,FALSE),"")</f>
        <v/>
      </c>
      <c r="FA68" s="32" t="str">
        <f>IFERROR(VLOOKUP(($EF68&amp;"・"&amp;EZ$8&amp;"・"&amp;EZ$7&amp;"・"&amp;$EG68),'(参考)本年作業予定'!$X$4:$AI$525,10,FALSE),"")</f>
        <v/>
      </c>
      <c r="FB68" s="32">
        <f>IFERROR(VLOOKUP(($EF68&amp;"・"&amp;FB$8&amp;"・"&amp;FB$7&amp;"・"&amp;$EG68),'(参考)本年作業予定'!$X$4:$AI$525,8,FALSE),"")</f>
        <v>45585</v>
      </c>
      <c r="FC68" s="32">
        <f>IFERROR(VLOOKUP(($EF68&amp;"・"&amp;FB$8&amp;"・"&amp;FB$7&amp;"・"&amp;$EG68),'(参考)本年作業予定'!$X$4:$AI$525,10,FALSE),"")</f>
        <v>45590</v>
      </c>
      <c r="FD68" s="32" t="str">
        <f>IFERROR(VLOOKUP(($EF68&amp;"・"&amp;FD$8&amp;"・"&amp;FD$7&amp;"・"&amp;$EG68),'(参考)本年作業予定'!$X$4:$AI$525,8,FALSE),"")</f>
        <v/>
      </c>
      <c r="FE68" s="32" t="str">
        <f>IFERROR(VLOOKUP(($EF68&amp;"・"&amp;FD$8&amp;"・"&amp;FD$7&amp;"・"&amp;$EG68),'(参考)本年作業予定'!$X$4:$AI$525,10,FALSE),"")</f>
        <v/>
      </c>
      <c r="FG68" s="32" t="str">
        <f>IFERROR(VLOOKUP(($EF68&amp;"・"&amp;FG$8&amp;"・"&amp;FG$7&amp;"・"&amp;$EG68),'(参考)本年作業予定'!$X$4:$AI$198,4,FALSE),"")</f>
        <v/>
      </c>
      <c r="FH68" s="32" t="str">
        <f>IFERROR(VLOOKUP(($EF68&amp;"・"&amp;FH$8&amp;"・"&amp;FH$7&amp;"・"&amp;$EG68),'(参考)本年作業予定'!$X$4:$AI$198,4,FALSE),"")</f>
        <v/>
      </c>
      <c r="FI68" s="32" t="str">
        <f>IFERROR(VLOOKUP(($EF68&amp;"・"&amp;FI$8&amp;"・"&amp;FI$7&amp;"・"&amp;$EG68),'(参考)本年作業予定'!$X$4:$AI$198,4,FALSE),"")</f>
        <v/>
      </c>
      <c r="FJ68" s="32" t="str">
        <f>IFERROR(VLOOKUP(($EF68&amp;"・"&amp;FJ$8&amp;"・"&amp;FJ$7&amp;"・"&amp;$EG68),'(参考)本年作業予定'!$X$4:$AI$198,4,FALSE),"")</f>
        <v/>
      </c>
      <c r="FK68" s="32">
        <f>IFERROR(VLOOKUP(($EF68&amp;"・"&amp;FK$8&amp;"・"&amp;FK$7&amp;"・"&amp;$EG68),'(参考)本年作業予定'!$X$4:$AI$198,4,FALSE),"")</f>
        <v>45571</v>
      </c>
      <c r="FL68" s="32" t="str">
        <f>IFERROR(VLOOKUP(($EF68&amp;"・"&amp;FL$8&amp;"・"&amp;FL$7&amp;"・"&amp;$EG68),'(参考)本年作業予定'!$X$4:$AI$198,4,FALSE),"")</f>
        <v/>
      </c>
      <c r="FN68" s="33">
        <f t="shared" si="151"/>
        <v>45387</v>
      </c>
      <c r="FO68" s="96">
        <f>IFERROR(VLOOKUP(($EF68&amp;"・"&amp;FN$8&amp;"・"&amp;FN$7&amp;"・"&amp;$EG68),'(参考)本年作業予定'!$X$4:$AI$525,12,FALSE),"")</f>
        <v>0</v>
      </c>
      <c r="FP68" s="33" t="str">
        <f t="shared" si="152"/>
        <v/>
      </c>
      <c r="FQ68" s="96">
        <f>IFERROR(VLOOKUP(($EF68&amp;"・"&amp;FP$8&amp;"・"&amp;FP$7&amp;"・"&amp;$EG68),'(参考)本年作業予定'!$X$4:$AI$525,12,FALSE),"")</f>
        <v>0</v>
      </c>
      <c r="FR68" s="33">
        <f t="shared" si="153"/>
        <v>45465</v>
      </c>
      <c r="FS68" s="96">
        <f>IFERROR(VLOOKUP(($EF68&amp;"・"&amp;FR$8&amp;"・"&amp;FR$7&amp;"・"&amp;$EG68),'(参考)本年作業予定'!$X$4:$AI$525,12,FALSE),"")</f>
        <v>0.2</v>
      </c>
      <c r="FT68" s="33">
        <f t="shared" si="154"/>
        <v>45555</v>
      </c>
      <c r="FU68" s="96">
        <f>IFERROR(VLOOKUP(($EF68&amp;"・"&amp;FT$8&amp;"・"&amp;FT$7&amp;"・"&amp;$EG68),'(参考)本年作業予定'!$X$4:$AI$525,12,FALSE),"")</f>
        <v>2</v>
      </c>
      <c r="FV68" s="33">
        <f t="shared" si="155"/>
        <v>45575</v>
      </c>
      <c r="FW68" s="96">
        <f>IFERROR(VLOOKUP(($EF68&amp;"・"&amp;FV$8&amp;"・"&amp;FV$7&amp;"・"&amp;$EG68),'(参考)本年作業予定'!$X$4:$AI$525,12,FALSE),"")</f>
        <v>2</v>
      </c>
      <c r="FX68" s="33">
        <f t="shared" si="156"/>
        <v>45595</v>
      </c>
      <c r="FY68" s="96">
        <f>IFERROR(VLOOKUP(($EF68&amp;"・"&amp;FX$8&amp;"・"&amp;FX$7&amp;"・"&amp;$EG68),'(参考)本年作業予定'!$X$4:$AI$525,12,FALSE),"")</f>
        <v>2</v>
      </c>
      <c r="FZ68" s="33" t="str">
        <f t="shared" si="157"/>
        <v/>
      </c>
      <c r="GA68" s="96">
        <f>IFERROR(VLOOKUP(($EF68&amp;"・"&amp;FZ$8&amp;"・"&amp;FZ$7&amp;"・"&amp;$EG68),'(参考)本年作業予定'!$X$4:$AI$525,12,FALSE),"")</f>
        <v>0</v>
      </c>
      <c r="GB68" s="33">
        <f t="shared" si="158"/>
        <v>45482</v>
      </c>
      <c r="GC68" s="96">
        <f>IFERROR(VLOOKUP(($EF68&amp;"・"&amp;GB$8&amp;"・"&amp;GB$7&amp;"・"&amp;$EG68),'(参考)本年作業予定'!$X$4:$AI$525,12,FALSE),"")</f>
        <v>1</v>
      </c>
      <c r="GD68" s="33">
        <f t="shared" si="159"/>
        <v>45522</v>
      </c>
      <c r="GE68" s="96">
        <f>IFERROR(VLOOKUP(($EF68&amp;"・"&amp;GD$8&amp;"・"&amp;GD$7&amp;"・"&amp;$EG68),'(参考)本年作業予定'!$X$4:$AI$525,12,FALSE),"")</f>
        <v>1</v>
      </c>
      <c r="GF68" s="33" t="str">
        <f t="shared" si="160"/>
        <v/>
      </c>
      <c r="GG68" s="96">
        <f>IFERROR(VLOOKUP(($EF68&amp;"・"&amp;GF$8&amp;"・"&amp;GF$7&amp;"・"&amp;$EG68),'(参考)本年作業予定'!$X$4:$AI$525,12,FALSE),"")</f>
        <v>0</v>
      </c>
      <c r="GH68" s="33">
        <f t="shared" si="161"/>
        <v>45585</v>
      </c>
      <c r="GI68" s="96">
        <f>IFERROR(VLOOKUP(($EF68&amp;"・"&amp;GH$8&amp;"・"&amp;GH$7&amp;"・"&amp;$EG68),'(参考)本年作業予定'!$X$4:$AI$525,12,FALSE),"")</f>
        <v>2</v>
      </c>
      <c r="GJ68" s="33" t="str">
        <f t="shared" si="162"/>
        <v/>
      </c>
      <c r="GK68" s="96">
        <f>IFERROR(VLOOKUP(($EF68&amp;"・"&amp;GJ$8&amp;"・"&amp;GJ$7&amp;"・"&amp;$EG68),'(参考)本年作業予定'!$X$4:$AI$525,12,FALSE),"")</f>
        <v>0</v>
      </c>
      <c r="GM68" s="72">
        <f t="shared" si="187"/>
        <v>1</v>
      </c>
      <c r="GN68" s="74">
        <f>IFERROR(VLOOKUP(($EF68&amp;"・"&amp;GM$8&amp;"・"&amp;GM$7&amp;"・"&amp;$EG68),'(参考)本年作業予定'!$X$4:$AI$525,11,FALSE)/100,0)</f>
        <v>2</v>
      </c>
      <c r="GO68" s="72" t="str">
        <f t="shared" si="188"/>
        <v/>
      </c>
      <c r="GP68" s="74">
        <f>IFERROR(VLOOKUP(($EF68&amp;"・"&amp;GO$8&amp;"・"&amp;GO$7&amp;"・"&amp;$EG68),'(参考)本年作業予定'!$X$4:$AI$525,11,FALSE)/100,0)</f>
        <v>2</v>
      </c>
      <c r="GQ68" s="72">
        <f t="shared" si="189"/>
        <v>12</v>
      </c>
      <c r="GR68" s="74">
        <f>IFERROR(VLOOKUP(($EF68&amp;"・"&amp;GQ$8&amp;"・"&amp;GQ$7&amp;"・"&amp;$EG68),'(参考)本年作業予定'!$X$4:$AI$525,11,FALSE)/100,0)</f>
        <v>2</v>
      </c>
      <c r="GS68" s="72">
        <f t="shared" si="190"/>
        <v>1</v>
      </c>
      <c r="GT68" s="74">
        <f>IFERROR(VLOOKUP(($EF68&amp;"・"&amp;GS$8&amp;"・"&amp;GS$7&amp;"・"&amp;$EG68),'(参考)本年作業予定'!$X$4:$AI$525,11,FALSE)/100,0)</f>
        <v>2</v>
      </c>
      <c r="GU68" s="72">
        <f t="shared" si="191"/>
        <v>1</v>
      </c>
      <c r="GV68" s="74">
        <f>IFERROR(VLOOKUP(($EF68&amp;"・"&amp;GU$8&amp;"・"&amp;GU$7&amp;"・"&amp;$EG68),'(参考)本年作業予定'!$X$4:$AI$525,11,FALSE)/100,0)</f>
        <v>2</v>
      </c>
      <c r="GW68" s="72">
        <f t="shared" si="192"/>
        <v>1</v>
      </c>
      <c r="GX68" s="74">
        <f>IFERROR(VLOOKUP(($EF68&amp;"・"&amp;GW$8&amp;"・"&amp;GW$7&amp;"・"&amp;$EG68),'(参考)本年作業予定'!$X$4:$AI$525,11,FALSE)/100,0)</f>
        <v>2</v>
      </c>
      <c r="GY68" s="72" t="str">
        <f t="shared" si="193"/>
        <v/>
      </c>
      <c r="GZ68" s="74">
        <f>IFERROR(VLOOKUP(($EF68&amp;"・"&amp;GY$8&amp;"・"&amp;GY$7&amp;"・"&amp;$EG68),'(参考)本年作業予定'!$X$4:$AI$525,11,FALSE)/100,0)</f>
        <v>2</v>
      </c>
      <c r="HA68" s="72">
        <f t="shared" si="194"/>
        <v>1</v>
      </c>
      <c r="HB68" s="74">
        <f>IFERROR(VLOOKUP(($EF68&amp;"・"&amp;HA$8&amp;"・"&amp;HA$7&amp;"・"&amp;$EG68),'(参考)本年作業予定'!$X$4:$AI$525,11,FALSE)/100,0)</f>
        <v>2</v>
      </c>
      <c r="HC68" s="72">
        <f t="shared" si="195"/>
        <v>1</v>
      </c>
      <c r="HD68" s="74">
        <f>IFERROR(VLOOKUP(($EF68&amp;"・"&amp;HC$8&amp;"・"&amp;HC$7&amp;"・"&amp;$EG68),'(参考)本年作業予定'!$X$4:$AI$525,11,FALSE)/100,0)</f>
        <v>2</v>
      </c>
      <c r="HE68" s="72" t="str">
        <f t="shared" si="196"/>
        <v/>
      </c>
      <c r="HF68" s="74">
        <f>IFERROR(VLOOKUP(($EF68&amp;"・"&amp;HE$8&amp;"・"&amp;HE$7&amp;"・"&amp;$EG68),'(参考)本年作業予定'!$X$4:$AI$525,11,FALSE)/100,0)</f>
        <v>2</v>
      </c>
      <c r="HG68" s="72">
        <f t="shared" si="197"/>
        <v>6</v>
      </c>
      <c r="HH68" s="74">
        <f>IFERROR(VLOOKUP(($EF68&amp;"・"&amp;HG$8&amp;"・"&amp;HG$7&amp;"・"&amp;$EG68),'(参考)本年作業予定'!$X$4:$AI$525,11,FALSE)/100,0)</f>
        <v>2</v>
      </c>
      <c r="HI68" s="72" t="str">
        <f t="shared" si="198"/>
        <v/>
      </c>
      <c r="HJ68" s="74">
        <f>IFERROR(VLOOKUP(($EF68&amp;"・"&amp;HI$8&amp;"・"&amp;HI$7&amp;"・"&amp;$EG68),'(参考)本年作業予定'!$X$4:$AI$525,11,FALSE)/100,0)</f>
        <v>2</v>
      </c>
    </row>
    <row r="69" spans="1:220" ht="15" customHeight="1" thickBot="1" x14ac:dyDescent="0.2">
      <c r="A69" s="544"/>
      <c r="B69" s="488"/>
      <c r="C69" s="326" t="str">
        <f>IF(B69="","",GN69+GP69+GR69+GT69+GV69+GX69+GZ69+HB69+HD69)</f>
        <v/>
      </c>
      <c r="D69" s="348"/>
      <c r="E69" s="349"/>
      <c r="F69" s="349"/>
      <c r="G69" s="349"/>
      <c r="H69" s="349"/>
      <c r="I69" s="349"/>
      <c r="J69" s="349"/>
      <c r="K69" s="349"/>
      <c r="L69" s="349"/>
      <c r="M69" s="349"/>
      <c r="N69" s="349"/>
      <c r="O69" s="349"/>
      <c r="P69" s="349"/>
      <c r="Q69" s="349"/>
      <c r="R69" s="349"/>
      <c r="S69" s="349"/>
      <c r="T69" s="349"/>
      <c r="U69" s="349"/>
      <c r="V69" s="349"/>
      <c r="W69" s="349"/>
      <c r="X69" s="349"/>
      <c r="Y69" s="349"/>
      <c r="Z69" s="349"/>
      <c r="AA69" s="349"/>
      <c r="AB69" s="349"/>
      <c r="AC69" s="349"/>
      <c r="AD69" s="349"/>
      <c r="AE69" s="349"/>
      <c r="AF69" s="349"/>
      <c r="AG69" s="350"/>
      <c r="AH69" s="350"/>
      <c r="AI69" s="348"/>
      <c r="AJ69" s="349"/>
      <c r="AK69" s="349"/>
      <c r="AL69" s="349"/>
      <c r="AM69" s="349"/>
      <c r="AN69" s="349"/>
      <c r="AO69" s="349"/>
      <c r="AP69" s="349"/>
      <c r="AQ69" s="349"/>
      <c r="AR69" s="349"/>
      <c r="AS69" s="349"/>
      <c r="AT69" s="349"/>
      <c r="AU69" s="349"/>
      <c r="AV69" s="349"/>
      <c r="AW69" s="349"/>
      <c r="AX69" s="349"/>
      <c r="AY69" s="349"/>
      <c r="AZ69" s="349"/>
      <c r="BA69" s="349"/>
      <c r="BB69" s="349"/>
      <c r="BC69" s="349"/>
      <c r="BD69" s="349"/>
      <c r="BE69" s="349"/>
      <c r="BF69" s="349"/>
      <c r="BG69" s="349"/>
      <c r="BH69" s="349"/>
      <c r="BI69" s="349"/>
      <c r="BJ69" s="349"/>
      <c r="BK69" s="349"/>
      <c r="BL69" s="349"/>
      <c r="BM69" s="350"/>
      <c r="BN69" s="348"/>
      <c r="BO69" s="349"/>
      <c r="BP69" s="349"/>
      <c r="BQ69" s="349"/>
      <c r="BR69" s="349"/>
      <c r="BS69" s="349"/>
      <c r="BT69" s="349"/>
      <c r="BU69" s="349"/>
      <c r="BV69" s="349"/>
      <c r="BW69" s="349"/>
      <c r="BX69" s="349"/>
      <c r="BY69" s="349"/>
      <c r="BZ69" s="349"/>
      <c r="CA69" s="349"/>
      <c r="CB69" s="349"/>
      <c r="CC69" s="349"/>
      <c r="CD69" s="349"/>
      <c r="CE69" s="349"/>
      <c r="CF69" s="349"/>
      <c r="CG69" s="349"/>
      <c r="CH69" s="349"/>
      <c r="CI69" s="349"/>
      <c r="CJ69" s="349"/>
      <c r="CK69" s="349"/>
      <c r="CL69" s="349"/>
      <c r="CM69" s="349"/>
      <c r="CN69" s="349"/>
      <c r="CO69" s="349"/>
      <c r="CP69" s="349"/>
      <c r="CQ69" s="350"/>
      <c r="CR69" s="351"/>
      <c r="CS69" s="352"/>
      <c r="CT69" s="349"/>
      <c r="CU69" s="349"/>
      <c r="CV69" s="349"/>
      <c r="CW69" s="349"/>
      <c r="CX69" s="349"/>
      <c r="CY69" s="349"/>
      <c r="CZ69" s="349"/>
      <c r="DA69" s="349"/>
      <c r="DB69" s="349"/>
      <c r="DC69" s="349"/>
      <c r="DD69" s="349"/>
      <c r="DE69" s="349"/>
      <c r="DF69" s="349"/>
      <c r="DG69" s="349"/>
      <c r="DH69" s="349"/>
      <c r="DI69" s="349"/>
      <c r="DJ69" s="349"/>
      <c r="DK69" s="349"/>
      <c r="DL69" s="349"/>
      <c r="DM69" s="349"/>
      <c r="DN69" s="349"/>
      <c r="DO69" s="349"/>
      <c r="DP69" s="349"/>
      <c r="DQ69" s="349"/>
      <c r="DR69" s="349"/>
      <c r="DS69" s="349"/>
      <c r="DT69" s="349"/>
      <c r="DU69" s="350"/>
      <c r="DV69" s="393"/>
      <c r="DW69" s="351"/>
      <c r="EE69" s="12"/>
      <c r="EF69" s="13"/>
      <c r="EG69" s="13"/>
      <c r="EH69" s="32" t="str">
        <f>IFERROR(VLOOKUP(($EF69&amp;"・"&amp;EH$8&amp;"・"&amp;EH$7&amp;"・"&amp;$EG69),'(参考)本年作業予定'!$X$4:$AI$525,8,FALSE),"")</f>
        <v/>
      </c>
      <c r="EI69" s="32" t="str">
        <f>IFERROR(VLOOKUP(($EF69&amp;"・"&amp;EH$8&amp;"・"&amp;EH$7&amp;"・"&amp;$EG69),'(参考)本年作業予定'!$X$4:$AI$525,10,FALSE),"")</f>
        <v/>
      </c>
      <c r="EJ69" s="32" t="str">
        <f>IFERROR(VLOOKUP(($EF69&amp;"・"&amp;EJ$8&amp;"・"&amp;EJ$7&amp;"・"&amp;$EG69),'(参考)本年作業予定'!$X$4:$AI$525,8,FALSE),"")</f>
        <v/>
      </c>
      <c r="EK69" s="32" t="str">
        <f>IFERROR(VLOOKUP(($EF69&amp;"・"&amp;EJ$8&amp;"・"&amp;EJ$7&amp;"・"&amp;$EG69),'(参考)本年作業予定'!$X$4:$AI$525,10,FALSE),"")</f>
        <v/>
      </c>
      <c r="EL69" s="32" t="str">
        <f>IFERROR(VLOOKUP(($EF69&amp;"・"&amp;EL$8&amp;"・"&amp;EL$7&amp;"・"&amp;$EG69),'(参考)本年作業予定'!$X$4:$AI$525,8,FALSE),"")</f>
        <v/>
      </c>
      <c r="EM69" s="32" t="str">
        <f>IFERROR(VLOOKUP(($EF69&amp;"・"&amp;EL$8&amp;"・"&amp;EL$7&amp;"・"&amp;$EG69),'(参考)本年作業予定'!$X$4:$AI$525,10,FALSE),"")</f>
        <v/>
      </c>
      <c r="EN69" s="32" t="str">
        <f>IFERROR(VLOOKUP(($EF69&amp;"・"&amp;EN$8&amp;"・"&amp;EN$7&amp;"・"&amp;$EG69),'(参考)本年作業予定'!$X$4:$AI$525,8,FALSE),"")</f>
        <v/>
      </c>
      <c r="EO69" s="32" t="str">
        <f>IFERROR(VLOOKUP(($EF69&amp;"・"&amp;EN$8&amp;"・"&amp;EN$7&amp;"・"&amp;$EG69),'(参考)本年作業予定'!$X$4:$AI$525,10,FALSE),"")</f>
        <v/>
      </c>
      <c r="EP69" s="32" t="str">
        <f>IFERROR(VLOOKUP(($EF69&amp;"・"&amp;EP$8&amp;"・"&amp;EP$7&amp;"・"&amp;$EG69),'(参考)本年作業予定'!$X$4:$AI$525,8,FALSE),"")</f>
        <v/>
      </c>
      <c r="EQ69" s="32" t="str">
        <f>IFERROR(VLOOKUP(($EF69&amp;"・"&amp;EP$8&amp;"・"&amp;EP$7&amp;"・"&amp;$EG69),'(参考)本年作業予定'!$X$4:$AI$525,10,FALSE),"")</f>
        <v/>
      </c>
      <c r="ER69" s="32" t="str">
        <f>IFERROR(VLOOKUP(($EF69&amp;"・"&amp;ER$8&amp;"・"&amp;ER$7&amp;"・"&amp;$EG69),'(参考)本年作業予定'!$X$4:$AI$525,8,FALSE),"")</f>
        <v/>
      </c>
      <c r="ES69" s="32" t="str">
        <f>IFERROR(VLOOKUP(($EF69&amp;"・"&amp;ER$8&amp;"・"&amp;ER$7&amp;"・"&amp;$EG69),'(参考)本年作業予定'!$X$4:$AI$525,10,FALSE),"")</f>
        <v/>
      </c>
      <c r="ET69" s="32" t="str">
        <f>IFERROR(VLOOKUP(($EF69&amp;"・"&amp;ET$8&amp;"・"&amp;ET$7&amp;"・"&amp;$EG69),'(参考)本年作業予定'!$X$4:$AI$525,8,FALSE),"")</f>
        <v/>
      </c>
      <c r="EU69" s="32" t="str">
        <f>IFERROR(VLOOKUP(($EF69&amp;"・"&amp;ET$8&amp;"・"&amp;ET$7&amp;"・"&amp;$EG69),'(参考)本年作業予定'!$X$4:$AI$525,10,FALSE),"")</f>
        <v/>
      </c>
      <c r="EV69" s="32" t="str">
        <f>IFERROR(VLOOKUP(($EF69&amp;"・"&amp;EV$8&amp;"・"&amp;EV$7&amp;"・"&amp;$EG69),'(参考)本年作業予定'!$X$4:$AI$525,8,FALSE),"")</f>
        <v/>
      </c>
      <c r="EW69" s="32" t="str">
        <f>IFERROR(VLOOKUP(($EF69&amp;"・"&amp;EV$8&amp;"・"&amp;EV$7&amp;"・"&amp;$EG69),'(参考)本年作業予定'!$X$4:$AI$525,10,FALSE),"")</f>
        <v/>
      </c>
      <c r="EX69" s="32" t="str">
        <f>IFERROR(VLOOKUP(($EF69&amp;"・"&amp;EX$8&amp;"・"&amp;EX$7&amp;"・"&amp;$EG69),'(参考)本年作業予定'!$X$4:$AI$525,8,FALSE),"")</f>
        <v/>
      </c>
      <c r="EY69" s="32" t="str">
        <f>IFERROR(VLOOKUP(($EF69&amp;"・"&amp;EX$8&amp;"・"&amp;EX$7&amp;"・"&amp;$EG69),'(参考)本年作業予定'!$X$4:$AI$525,10,FALSE),"")</f>
        <v/>
      </c>
      <c r="EZ69" s="32" t="str">
        <f>IFERROR(VLOOKUP(($EF69&amp;"・"&amp;EZ$8&amp;"・"&amp;EZ$7&amp;"・"&amp;$EG69),'(参考)本年作業予定'!$X$4:$AI$525,8,FALSE),"")</f>
        <v/>
      </c>
      <c r="FA69" s="32" t="str">
        <f>IFERROR(VLOOKUP(($EF69&amp;"・"&amp;EZ$8&amp;"・"&amp;EZ$7&amp;"・"&amp;$EG69),'(参考)本年作業予定'!$X$4:$AI$525,10,FALSE),"")</f>
        <v/>
      </c>
      <c r="FB69" s="32" t="str">
        <f>IFERROR(VLOOKUP(($EF69&amp;"・"&amp;FB$8&amp;"・"&amp;FB$7&amp;"・"&amp;$EG69),'(参考)本年作業予定'!$X$4:$AI$525,8,FALSE),"")</f>
        <v/>
      </c>
      <c r="FC69" s="32" t="str">
        <f>IFERROR(VLOOKUP(($EF69&amp;"・"&amp;FB$8&amp;"・"&amp;FB$7&amp;"・"&amp;$EG69),'(参考)本年作業予定'!$X$4:$AI$525,10,FALSE),"")</f>
        <v/>
      </c>
      <c r="FD69" s="32" t="str">
        <f>IFERROR(VLOOKUP(($EF69&amp;"・"&amp;FD$8&amp;"・"&amp;FD$7&amp;"・"&amp;$EG69),'(参考)本年作業予定'!$X$4:$AI$525,8,FALSE),"")</f>
        <v/>
      </c>
      <c r="FE69" s="32" t="str">
        <f>IFERROR(VLOOKUP(($EF69&amp;"・"&amp;FD$8&amp;"・"&amp;FD$7&amp;"・"&amp;$EG69),'(参考)本年作業予定'!$X$4:$AI$525,10,FALSE),"")</f>
        <v/>
      </c>
      <c r="FG69" s="32" t="str">
        <f>IFERROR(VLOOKUP(($EF69&amp;"・"&amp;FG$8&amp;"・"&amp;FG$7&amp;"・"&amp;$EG69),'(参考)本年作業予定'!$X$4:$AI$198,4,FALSE),"")</f>
        <v/>
      </c>
      <c r="FH69" s="32" t="str">
        <f>IFERROR(VLOOKUP(($EF69&amp;"・"&amp;FH$8&amp;"・"&amp;FH$7&amp;"・"&amp;$EG69),'(参考)本年作業予定'!$X$4:$AI$198,4,FALSE),"")</f>
        <v/>
      </c>
      <c r="FI69" s="32" t="str">
        <f>IFERROR(VLOOKUP(($EF69&amp;"・"&amp;FI$8&amp;"・"&amp;FI$7&amp;"・"&amp;$EG69),'(参考)本年作業予定'!$X$4:$AI$198,4,FALSE),"")</f>
        <v/>
      </c>
      <c r="FJ69" s="32" t="str">
        <f>IFERROR(VLOOKUP(($EF69&amp;"・"&amp;FJ$8&amp;"・"&amp;FJ$7&amp;"・"&amp;$EG69),'(参考)本年作業予定'!$X$4:$AI$198,4,FALSE),"")</f>
        <v/>
      </c>
      <c r="FK69" s="32" t="str">
        <f>IFERROR(VLOOKUP(($EF69&amp;"・"&amp;FK$8&amp;"・"&amp;FK$7&amp;"・"&amp;$EG69),'(参考)本年作業予定'!$X$4:$AI$198,4,FALSE),"")</f>
        <v/>
      </c>
      <c r="FL69" s="32" t="str">
        <f>IFERROR(VLOOKUP(($EF69&amp;"・"&amp;FL$8&amp;"・"&amp;FL$7&amp;"・"&amp;$EG69),'(参考)本年作業予定'!$X$4:$AI$198,4,FALSE),"")</f>
        <v/>
      </c>
      <c r="FN69" s="33" t="str">
        <f t="shared" si="151"/>
        <v/>
      </c>
      <c r="FO69" s="96" t="str">
        <f>IFERROR(VLOOKUP(($EF69&amp;"・"&amp;FN$8&amp;"・"&amp;FN$7&amp;"・"&amp;$EG69),'(参考)本年作業予定'!$X$4:$AI$525,12,FALSE),"")</f>
        <v/>
      </c>
      <c r="FP69" s="33" t="str">
        <f t="shared" si="152"/>
        <v/>
      </c>
      <c r="FQ69" s="96" t="str">
        <f>IFERROR(VLOOKUP(($EF69&amp;"・"&amp;FP$8&amp;"・"&amp;FP$7&amp;"・"&amp;$EG69),'(参考)本年作業予定'!$X$4:$AI$525,12,FALSE),"")</f>
        <v/>
      </c>
      <c r="FR69" s="33" t="str">
        <f t="shared" si="153"/>
        <v/>
      </c>
      <c r="FS69" s="96" t="str">
        <f>IFERROR(VLOOKUP(($EF69&amp;"・"&amp;FR$8&amp;"・"&amp;FR$7&amp;"・"&amp;$EG69),'(参考)本年作業予定'!$X$4:$AI$525,12,FALSE),"")</f>
        <v/>
      </c>
      <c r="FT69" s="33" t="str">
        <f t="shared" si="154"/>
        <v/>
      </c>
      <c r="FU69" s="96" t="str">
        <f>IFERROR(VLOOKUP(($EF69&amp;"・"&amp;FT$8&amp;"・"&amp;FT$7&amp;"・"&amp;$EG69),'(参考)本年作業予定'!$X$4:$AI$525,12,FALSE),"")</f>
        <v/>
      </c>
      <c r="FV69" s="33" t="str">
        <f t="shared" si="155"/>
        <v/>
      </c>
      <c r="FW69" s="96" t="str">
        <f>IFERROR(VLOOKUP(($EF69&amp;"・"&amp;FV$8&amp;"・"&amp;FV$7&amp;"・"&amp;$EG69),'(参考)本年作業予定'!$X$4:$AI$525,12,FALSE),"")</f>
        <v/>
      </c>
      <c r="FX69" s="33" t="str">
        <f t="shared" si="156"/>
        <v/>
      </c>
      <c r="FY69" s="96" t="str">
        <f>IFERROR(VLOOKUP(($EF69&amp;"・"&amp;FX$8&amp;"・"&amp;FX$7&amp;"・"&amp;$EG69),'(参考)本年作業予定'!$X$4:$AI$525,12,FALSE),"")</f>
        <v/>
      </c>
      <c r="FZ69" s="33" t="str">
        <f t="shared" si="157"/>
        <v/>
      </c>
      <c r="GA69" s="96" t="str">
        <f>IFERROR(VLOOKUP(($EF69&amp;"・"&amp;FZ$8&amp;"・"&amp;FZ$7&amp;"・"&amp;$EG69),'(参考)本年作業予定'!$X$4:$AI$525,12,FALSE),"")</f>
        <v/>
      </c>
      <c r="GB69" s="33" t="str">
        <f t="shared" si="158"/>
        <v/>
      </c>
      <c r="GC69" s="96" t="str">
        <f>IFERROR(VLOOKUP(($EF69&amp;"・"&amp;GB$8&amp;"・"&amp;GB$7&amp;"・"&amp;$EG69),'(参考)本年作業予定'!$X$4:$AI$525,12,FALSE),"")</f>
        <v/>
      </c>
      <c r="GD69" s="33" t="str">
        <f t="shared" si="159"/>
        <v/>
      </c>
      <c r="GE69" s="96" t="str">
        <f>IFERROR(VLOOKUP(($EF69&amp;"・"&amp;GD$8&amp;"・"&amp;GD$7&amp;"・"&amp;$EG69),'(参考)本年作業予定'!$X$4:$AI$525,12,FALSE),"")</f>
        <v/>
      </c>
      <c r="GF69" s="33" t="str">
        <f t="shared" si="160"/>
        <v/>
      </c>
      <c r="GG69" s="96" t="str">
        <f>IFERROR(VLOOKUP(($EF69&amp;"・"&amp;GF$8&amp;"・"&amp;GF$7&amp;"・"&amp;$EG69),'(参考)本年作業予定'!$X$4:$AI$525,12,FALSE),"")</f>
        <v/>
      </c>
      <c r="GH69" s="33" t="str">
        <f t="shared" si="161"/>
        <v/>
      </c>
      <c r="GI69" s="96" t="str">
        <f>IFERROR(VLOOKUP(($EF69&amp;"・"&amp;GH$8&amp;"・"&amp;GH$7&amp;"・"&amp;$EG69),'(参考)本年作業予定'!$X$4:$AI$525,12,FALSE),"")</f>
        <v/>
      </c>
      <c r="GJ69" s="33" t="str">
        <f t="shared" si="162"/>
        <v/>
      </c>
      <c r="GK69" s="96" t="str">
        <f>IFERROR(VLOOKUP(($EF69&amp;"・"&amp;GJ$8&amp;"・"&amp;GJ$7&amp;"・"&amp;$EG69),'(参考)本年作業予定'!$X$4:$AI$525,12,FALSE),"")</f>
        <v/>
      </c>
      <c r="GM69" s="72" t="str">
        <f t="shared" si="187"/>
        <v/>
      </c>
      <c r="GN69" s="74">
        <f>IFERROR(VLOOKUP(($EF69&amp;"・"&amp;GM$8&amp;"・"&amp;GM$7&amp;"・"&amp;$EG69),'(参考)本年作業予定'!$X$4:$AI$525,11,FALSE)/100,0)</f>
        <v>0</v>
      </c>
      <c r="GO69" s="72" t="str">
        <f t="shared" si="188"/>
        <v/>
      </c>
      <c r="GP69" s="74">
        <f>IFERROR(VLOOKUP(($EF69&amp;"・"&amp;GO$8&amp;"・"&amp;GO$7&amp;"・"&amp;$EG69),'(参考)本年作業予定'!$X$4:$AI$525,11,FALSE)/100,0)</f>
        <v>0</v>
      </c>
      <c r="GQ69" s="72" t="str">
        <f t="shared" si="189"/>
        <v/>
      </c>
      <c r="GR69" s="74">
        <f>IFERROR(VLOOKUP(($EF69&amp;"・"&amp;GQ$8&amp;"・"&amp;GQ$7&amp;"・"&amp;$EG69),'(参考)本年作業予定'!$X$4:$AI$525,11,FALSE)/100,0)</f>
        <v>0</v>
      </c>
      <c r="GS69" s="72" t="str">
        <f t="shared" si="190"/>
        <v/>
      </c>
      <c r="GT69" s="74">
        <f>IFERROR(VLOOKUP(($EF69&amp;"・"&amp;GS$8&amp;"・"&amp;GS$7&amp;"・"&amp;$EG69),'(参考)本年作業予定'!$X$4:$AI$525,11,FALSE)/100,0)</f>
        <v>0</v>
      </c>
      <c r="GU69" s="72" t="str">
        <f t="shared" si="191"/>
        <v/>
      </c>
      <c r="GV69" s="74">
        <f>IFERROR(VLOOKUP(($EF69&amp;"・"&amp;GU$8&amp;"・"&amp;GU$7&amp;"・"&amp;$EG69),'(参考)本年作業予定'!$X$4:$AI$525,11,FALSE)/100,0)</f>
        <v>0</v>
      </c>
      <c r="GW69" s="72" t="str">
        <f t="shared" si="192"/>
        <v/>
      </c>
      <c r="GX69" s="74">
        <f>IFERROR(VLOOKUP(($EF69&amp;"・"&amp;GW$8&amp;"・"&amp;GW$7&amp;"・"&amp;$EG69),'(参考)本年作業予定'!$X$4:$AI$525,11,FALSE)/100,0)</f>
        <v>0</v>
      </c>
      <c r="GY69" s="72" t="str">
        <f t="shared" si="193"/>
        <v/>
      </c>
      <c r="GZ69" s="74">
        <f>IFERROR(VLOOKUP(($EF69&amp;"・"&amp;GY$8&amp;"・"&amp;GY$7&amp;"・"&amp;$EG69),'(参考)本年作業予定'!$X$4:$AI$525,11,FALSE)/100,0)</f>
        <v>0</v>
      </c>
      <c r="HA69" s="72" t="str">
        <f t="shared" si="194"/>
        <v/>
      </c>
      <c r="HB69" s="74">
        <f>IFERROR(VLOOKUP(($EF69&amp;"・"&amp;HA$8&amp;"・"&amp;HA$7&amp;"・"&amp;$EG69),'(参考)本年作業予定'!$X$4:$AI$525,11,FALSE)/100,0)</f>
        <v>0</v>
      </c>
      <c r="HC69" s="72" t="str">
        <f t="shared" si="195"/>
        <v/>
      </c>
      <c r="HD69" s="74">
        <f>IFERROR(VLOOKUP(($EF69&amp;"・"&amp;HC$8&amp;"・"&amp;HC$7&amp;"・"&amp;$EG69),'(参考)本年作業予定'!$X$4:$AI$525,11,FALSE)/100,0)</f>
        <v>0</v>
      </c>
      <c r="HE69" s="72" t="str">
        <f t="shared" si="196"/>
        <v/>
      </c>
      <c r="HF69" s="74">
        <f>IFERROR(VLOOKUP(($EF69&amp;"・"&amp;HE$8&amp;"・"&amp;HE$7&amp;"・"&amp;$EG69),'(参考)本年作業予定'!$X$4:$AI$525,11,FALSE)/100,0)</f>
        <v>0</v>
      </c>
      <c r="HG69" s="72" t="str">
        <f t="shared" si="197"/>
        <v/>
      </c>
      <c r="HH69" s="74">
        <f>IFERROR(VLOOKUP(($EF69&amp;"・"&amp;HG$8&amp;"・"&amp;HG$7&amp;"・"&amp;$EG69),'(参考)本年作業予定'!$X$4:$AI$525,11,FALSE)/100,0)</f>
        <v>0</v>
      </c>
      <c r="HI69" s="72" t="str">
        <f t="shared" si="198"/>
        <v/>
      </c>
      <c r="HJ69" s="74">
        <f>IFERROR(VLOOKUP(($EF69&amp;"・"&amp;HI$8&amp;"・"&amp;HI$7&amp;"・"&amp;$EG69),'(参考)本年作業予定'!$X$4:$AI$525,11,FALSE)/100,0)</f>
        <v>0</v>
      </c>
    </row>
    <row r="70" spans="1:220" ht="21.75" customHeight="1" x14ac:dyDescent="0.15">
      <c r="A70" s="544"/>
      <c r="B70" s="486" t="str">
        <f>IF(②元データ!$B$30="","",②元データ!$B$30)</f>
        <v>水稲・あいちのかおり</v>
      </c>
      <c r="C70" s="324" t="str">
        <f>IF(EF70="","",IF((GN70+GP70+GR70+GT70+GV70+GX70+GZ70+HB70+HD70+HF70+HH70+HJ70)=0,"",(GN70+GP70+GR70+GT70+GV70+GX70+GZ70+HB70+HD70+HF70+HH70+HJ70)))</f>
        <v/>
      </c>
      <c r="D70" s="331" t="str">
        <f t="shared" ref="D70:AI70" si="241">IF(D$5=$FG70,$FG$9,IF(D$5=$FH70,$FH$9,IF(D$5=$FI70,$FI$9,IF(D$5=$FJ70,$FJ$9,IF(D$5=$FK70,$FK$9,IF(D$5=$FL70,$FL$9,IF(D$5=$FN70,$FO70,IF(D$5=$FP70,$FQ70,IF(D$5=$FR70,$FS70,IF(D$5=$FT70,$FU70,IF(D$5=$FV70,$FW70,IF(D$5=$FX70,$FY70,IF(D$5=$FZ70,$GA70,IF(D$5=$GB70,$GC70,IF(D$5=$GD70,$GE70,IF(D$5=$GF70,$GG70,IF(D$5=$GH70,$GI70,IF(D$5=$GJ70,$GK70,""))))))))))))))))))</f>
        <v/>
      </c>
      <c r="E70" s="332" t="str">
        <f t="shared" si="241"/>
        <v/>
      </c>
      <c r="F70" s="332" t="str">
        <f t="shared" si="241"/>
        <v/>
      </c>
      <c r="G70" s="332" t="str">
        <f t="shared" si="241"/>
        <v/>
      </c>
      <c r="H70" s="332" t="str">
        <f t="shared" si="241"/>
        <v/>
      </c>
      <c r="I70" s="332" t="str">
        <f t="shared" si="241"/>
        <v/>
      </c>
      <c r="J70" s="332" t="str">
        <f t="shared" si="241"/>
        <v/>
      </c>
      <c r="K70" s="332" t="str">
        <f t="shared" si="241"/>
        <v/>
      </c>
      <c r="L70" s="332" t="str">
        <f t="shared" si="241"/>
        <v/>
      </c>
      <c r="M70" s="332" t="str">
        <f t="shared" si="241"/>
        <v/>
      </c>
      <c r="N70" s="332" t="str">
        <f t="shared" si="241"/>
        <v/>
      </c>
      <c r="O70" s="332" t="str">
        <f t="shared" si="241"/>
        <v/>
      </c>
      <c r="P70" s="332" t="str">
        <f t="shared" si="241"/>
        <v/>
      </c>
      <c r="Q70" s="332" t="str">
        <f t="shared" si="241"/>
        <v/>
      </c>
      <c r="R70" s="332" t="str">
        <f t="shared" si="241"/>
        <v/>
      </c>
      <c r="S70" s="332" t="str">
        <f t="shared" si="241"/>
        <v/>
      </c>
      <c r="T70" s="332" t="str">
        <f t="shared" si="241"/>
        <v/>
      </c>
      <c r="U70" s="332" t="str">
        <f t="shared" si="241"/>
        <v/>
      </c>
      <c r="V70" s="332" t="str">
        <f t="shared" si="241"/>
        <v/>
      </c>
      <c r="W70" s="332" t="str">
        <f t="shared" si="241"/>
        <v/>
      </c>
      <c r="X70" s="332" t="str">
        <f t="shared" si="241"/>
        <v/>
      </c>
      <c r="Y70" s="332" t="str">
        <f t="shared" si="241"/>
        <v/>
      </c>
      <c r="Z70" s="332" t="str">
        <f t="shared" si="241"/>
        <v/>
      </c>
      <c r="AA70" s="332" t="str">
        <f t="shared" si="241"/>
        <v/>
      </c>
      <c r="AB70" s="332" t="str">
        <f t="shared" si="241"/>
        <v/>
      </c>
      <c r="AC70" s="332" t="str">
        <f t="shared" si="241"/>
        <v/>
      </c>
      <c r="AD70" s="332" t="str">
        <f t="shared" si="241"/>
        <v/>
      </c>
      <c r="AE70" s="332" t="str">
        <f t="shared" si="241"/>
        <v/>
      </c>
      <c r="AF70" s="332" t="str">
        <f t="shared" si="241"/>
        <v/>
      </c>
      <c r="AG70" s="332" t="str">
        <f t="shared" si="241"/>
        <v/>
      </c>
      <c r="AH70" s="332" t="str">
        <f t="shared" si="241"/>
        <v/>
      </c>
      <c r="AI70" s="331" t="str">
        <f t="shared" si="241"/>
        <v/>
      </c>
      <c r="AJ70" s="332" t="str">
        <f t="shared" ref="AJ70:BQ70" si="242">IF(AJ$5=$FG70,$FG$9,IF(AJ$5=$FH70,$FH$9,IF(AJ$5=$FI70,$FI$9,IF(AJ$5=$FJ70,$FJ$9,IF(AJ$5=$FK70,$FK$9,IF(AJ$5=$FL70,$FL$9,IF(AJ$5=$FN70,$FO70,IF(AJ$5=$FP70,$FQ70,IF(AJ$5=$FR70,$FS70,IF(AJ$5=$FT70,$FU70,IF(AJ$5=$FV70,$FW70,IF(AJ$5=$FX70,$FY70,IF(AJ$5=$FZ70,$GA70,IF(AJ$5=$GB70,$GC70,IF(AJ$5=$GD70,$GE70,IF(AJ$5=$GF70,$GG70,IF(AJ$5=$GH70,$GI70,IF(AJ$5=$GJ70,$GK70,""))))))))))))))))))</f>
        <v/>
      </c>
      <c r="AK70" s="332" t="str">
        <f t="shared" si="242"/>
        <v/>
      </c>
      <c r="AL70" s="332" t="str">
        <f t="shared" si="242"/>
        <v/>
      </c>
      <c r="AM70" s="332" t="str">
        <f t="shared" si="242"/>
        <v/>
      </c>
      <c r="AN70" s="332" t="str">
        <f t="shared" si="242"/>
        <v/>
      </c>
      <c r="AO70" s="332" t="str">
        <f t="shared" si="242"/>
        <v/>
      </c>
      <c r="AP70" s="332" t="str">
        <f t="shared" si="242"/>
        <v/>
      </c>
      <c r="AQ70" s="332" t="str">
        <f t="shared" si="242"/>
        <v/>
      </c>
      <c r="AR70" s="332" t="str">
        <f t="shared" si="242"/>
        <v/>
      </c>
      <c r="AS70" s="332" t="str">
        <f t="shared" si="242"/>
        <v/>
      </c>
      <c r="AT70" s="332" t="str">
        <f t="shared" si="242"/>
        <v/>
      </c>
      <c r="AU70" s="332" t="str">
        <f t="shared" si="242"/>
        <v/>
      </c>
      <c r="AV70" s="332" t="str">
        <f t="shared" si="242"/>
        <v/>
      </c>
      <c r="AW70" s="332" t="str">
        <f t="shared" si="242"/>
        <v/>
      </c>
      <c r="AX70" s="332" t="str">
        <f t="shared" si="242"/>
        <v/>
      </c>
      <c r="AY70" s="332" t="str">
        <f t="shared" si="242"/>
        <v/>
      </c>
      <c r="AZ70" s="332" t="str">
        <f t="shared" si="242"/>
        <v/>
      </c>
      <c r="BA70" s="332" t="str">
        <f t="shared" si="242"/>
        <v/>
      </c>
      <c r="BB70" s="332" t="str">
        <f t="shared" si="242"/>
        <v/>
      </c>
      <c r="BC70" s="332" t="str">
        <f t="shared" si="242"/>
        <v/>
      </c>
      <c r="BD70" s="332" t="str">
        <f t="shared" si="242"/>
        <v/>
      </c>
      <c r="BE70" s="332" t="str">
        <f t="shared" si="242"/>
        <v/>
      </c>
      <c r="BF70" s="332" t="str">
        <f t="shared" si="242"/>
        <v/>
      </c>
      <c r="BG70" s="332" t="str">
        <f t="shared" si="242"/>
        <v/>
      </c>
      <c r="BH70" s="332" t="str">
        <f t="shared" si="242"/>
        <v/>
      </c>
      <c r="BI70" s="332" t="str">
        <f t="shared" si="242"/>
        <v/>
      </c>
      <c r="BJ70" s="332" t="str">
        <f t="shared" si="242"/>
        <v/>
      </c>
      <c r="BK70" s="332" t="str">
        <f t="shared" si="242"/>
        <v/>
      </c>
      <c r="BL70" s="332" t="str">
        <f t="shared" si="242"/>
        <v/>
      </c>
      <c r="BM70" s="333" t="str">
        <f t="shared" si="242"/>
        <v/>
      </c>
      <c r="BN70" s="331" t="str">
        <f t="shared" si="242"/>
        <v/>
      </c>
      <c r="BO70" s="332" t="str">
        <f t="shared" si="242"/>
        <v/>
      </c>
      <c r="BP70" s="332" t="str">
        <f t="shared" si="242"/>
        <v/>
      </c>
      <c r="BQ70" s="332" t="str">
        <f t="shared" si="242"/>
        <v/>
      </c>
      <c r="BR70" s="332" t="str">
        <f t="shared" ref="BR70:DW70" si="243">IF(BR$5=$FG70,$FG$9,IF(BR$5=$FH70,$FH$9,IF(BR$5=$FI70,$FI$9,IF(BR$5=$FJ70,$FJ$9,IF(BR$5=$FK70,$FK$9,IF(BR$5=$FL70,$FL$9,IF(BR$5=$FN70,$FO70,IF(BR$5=$FP70,$FQ70,IF(BR$5=$FR70,$FS70,IF(BR$5=$FT70,$FU70,IF(BR$5=$FV70,$FW70,IF(BR$5=$FX70,$FY70,IF(BR$5=$FZ70,$GA70,IF(BR$5=$GB70,$GC70,IF(BR$5=$GD70,$GE70,IF(BR$5=$GF70,$GG70,IF(BR$5=$GH70,$GI70,IF(BR$5=$GJ70,$GK70,""))))))))))))))))))</f>
        <v/>
      </c>
      <c r="BS70" s="332" t="str">
        <f t="shared" si="243"/>
        <v/>
      </c>
      <c r="BT70" s="332" t="str">
        <f t="shared" si="243"/>
        <v/>
      </c>
      <c r="BU70" s="332" t="str">
        <f t="shared" si="243"/>
        <v/>
      </c>
      <c r="BV70" s="332" t="str">
        <f t="shared" si="243"/>
        <v/>
      </c>
      <c r="BW70" s="332" t="str">
        <f t="shared" si="243"/>
        <v/>
      </c>
      <c r="BX70" s="332" t="str">
        <f t="shared" si="243"/>
        <v/>
      </c>
      <c r="BY70" s="332" t="str">
        <f t="shared" si="243"/>
        <v/>
      </c>
      <c r="BZ70" s="332" t="str">
        <f t="shared" si="243"/>
        <v/>
      </c>
      <c r="CA70" s="332" t="str">
        <f t="shared" si="243"/>
        <v/>
      </c>
      <c r="CB70" s="332" t="str">
        <f t="shared" si="243"/>
        <v/>
      </c>
      <c r="CC70" s="332" t="str">
        <f t="shared" si="243"/>
        <v/>
      </c>
      <c r="CD70" s="332" t="str">
        <f t="shared" si="243"/>
        <v/>
      </c>
      <c r="CE70" s="332" t="str">
        <f t="shared" si="243"/>
        <v/>
      </c>
      <c r="CF70" s="332" t="str">
        <f t="shared" si="243"/>
        <v/>
      </c>
      <c r="CG70" s="332" t="str">
        <f t="shared" si="243"/>
        <v/>
      </c>
      <c r="CH70" s="332" t="str">
        <f t="shared" si="243"/>
        <v/>
      </c>
      <c r="CI70" s="332" t="str">
        <f t="shared" si="243"/>
        <v/>
      </c>
      <c r="CJ70" s="332" t="str">
        <f t="shared" si="243"/>
        <v/>
      </c>
      <c r="CK70" s="332" t="str">
        <f t="shared" si="243"/>
        <v/>
      </c>
      <c r="CL70" s="332" t="str">
        <f t="shared" si="243"/>
        <v/>
      </c>
      <c r="CM70" s="332" t="str">
        <f t="shared" si="243"/>
        <v/>
      </c>
      <c r="CN70" s="332" t="str">
        <f t="shared" si="243"/>
        <v/>
      </c>
      <c r="CO70" s="332" t="str">
        <f t="shared" si="243"/>
        <v/>
      </c>
      <c r="CP70" s="332" t="str">
        <f t="shared" si="243"/>
        <v/>
      </c>
      <c r="CQ70" s="334" t="str">
        <f t="shared" si="243"/>
        <v/>
      </c>
      <c r="CR70" s="335" t="str">
        <f t="shared" si="243"/>
        <v/>
      </c>
      <c r="CS70" s="336" t="str">
        <f t="shared" si="243"/>
        <v/>
      </c>
      <c r="CT70" s="332" t="str">
        <f t="shared" si="243"/>
        <v/>
      </c>
      <c r="CU70" s="332" t="str">
        <f t="shared" si="243"/>
        <v/>
      </c>
      <c r="CV70" s="332" t="str">
        <f t="shared" si="243"/>
        <v/>
      </c>
      <c r="CW70" s="332" t="str">
        <f t="shared" si="243"/>
        <v/>
      </c>
      <c r="CX70" s="332" t="str">
        <f t="shared" si="243"/>
        <v/>
      </c>
      <c r="CY70" s="332" t="str">
        <f t="shared" si="243"/>
        <v/>
      </c>
      <c r="CZ70" s="332" t="str">
        <f t="shared" si="243"/>
        <v/>
      </c>
      <c r="DA70" s="332" t="str">
        <f t="shared" si="243"/>
        <v/>
      </c>
      <c r="DB70" s="332" t="str">
        <f t="shared" si="243"/>
        <v/>
      </c>
      <c r="DC70" s="332" t="str">
        <f t="shared" si="243"/>
        <v/>
      </c>
      <c r="DD70" s="332" t="str">
        <f t="shared" si="243"/>
        <v/>
      </c>
      <c r="DE70" s="332" t="str">
        <f t="shared" si="243"/>
        <v/>
      </c>
      <c r="DF70" s="332" t="str">
        <f t="shared" si="243"/>
        <v/>
      </c>
      <c r="DG70" s="332" t="str">
        <f t="shared" si="243"/>
        <v/>
      </c>
      <c r="DH70" s="332" t="str">
        <f t="shared" si="243"/>
        <v/>
      </c>
      <c r="DI70" s="332" t="str">
        <f t="shared" si="243"/>
        <v/>
      </c>
      <c r="DJ70" s="332" t="str">
        <f t="shared" si="243"/>
        <v/>
      </c>
      <c r="DK70" s="332" t="str">
        <f t="shared" si="243"/>
        <v/>
      </c>
      <c r="DL70" s="332" t="str">
        <f t="shared" si="243"/>
        <v/>
      </c>
      <c r="DM70" s="332" t="str">
        <f t="shared" si="243"/>
        <v/>
      </c>
      <c r="DN70" s="332" t="str">
        <f t="shared" si="243"/>
        <v/>
      </c>
      <c r="DO70" s="332" t="str">
        <f t="shared" si="243"/>
        <v/>
      </c>
      <c r="DP70" s="332" t="str">
        <f t="shared" si="243"/>
        <v/>
      </c>
      <c r="DQ70" s="332" t="str">
        <f t="shared" si="243"/>
        <v/>
      </c>
      <c r="DR70" s="332" t="str">
        <f t="shared" si="243"/>
        <v/>
      </c>
      <c r="DS70" s="332" t="str">
        <f t="shared" si="243"/>
        <v/>
      </c>
      <c r="DT70" s="332" t="str">
        <f t="shared" si="243"/>
        <v/>
      </c>
      <c r="DU70" s="334" t="str">
        <f t="shared" si="243"/>
        <v/>
      </c>
      <c r="DV70" s="390" t="str">
        <f t="shared" si="243"/>
        <v/>
      </c>
      <c r="DW70" s="335" t="str">
        <f t="shared" si="243"/>
        <v/>
      </c>
      <c r="EE70" s="12"/>
      <c r="EF70" s="13" t="str">
        <f>IF(EF72="","",EF72&amp;2)</f>
        <v>水稲・あいちのかおり2</v>
      </c>
      <c r="EG70" s="13" t="str">
        <f>②元データ!$G$7</f>
        <v>露地野菜Ａ</v>
      </c>
      <c r="EH70" s="32" t="str">
        <f>IFERROR(VLOOKUP(($EF70&amp;"・"&amp;EH$8&amp;"・"&amp;EH$7&amp;"・"&amp;$EG70),'(参考)本年作業予定'!$X$4:$AI$525,8,FALSE),"")</f>
        <v/>
      </c>
      <c r="EI70" s="32" t="str">
        <f>IFERROR(VLOOKUP(($EF70&amp;"・"&amp;EH$8&amp;"・"&amp;EH$7&amp;"・"&amp;$EG70),'(参考)本年作業予定'!$X$4:$AI$525,10,FALSE),"")</f>
        <v/>
      </c>
      <c r="EJ70" s="32" t="str">
        <f>IFERROR(VLOOKUP(($EF70&amp;"・"&amp;EJ$8&amp;"・"&amp;EJ$7&amp;"・"&amp;$EG70),'(参考)本年作業予定'!$X$4:$AI$525,8,FALSE),"")</f>
        <v/>
      </c>
      <c r="EK70" s="32" t="str">
        <f>IFERROR(VLOOKUP(($EF70&amp;"・"&amp;EJ$8&amp;"・"&amp;EJ$7&amp;"・"&amp;$EG70),'(参考)本年作業予定'!$X$4:$AI$525,10,FALSE),"")</f>
        <v/>
      </c>
      <c r="EL70" s="32" t="str">
        <f>IFERROR(VLOOKUP(($EF70&amp;"・"&amp;EL$8&amp;"・"&amp;EL$7&amp;"・"&amp;$EG70),'(参考)本年作業予定'!$X$4:$AI$525,8,FALSE),"")</f>
        <v/>
      </c>
      <c r="EM70" s="32" t="str">
        <f>IFERROR(VLOOKUP(($EF70&amp;"・"&amp;EL$8&amp;"・"&amp;EL$7&amp;"・"&amp;$EG70),'(参考)本年作業予定'!$X$4:$AI$525,10,FALSE),"")</f>
        <v/>
      </c>
      <c r="EN70" s="32" t="str">
        <f>IFERROR(VLOOKUP(($EF70&amp;"・"&amp;EN$8&amp;"・"&amp;EN$7&amp;"・"&amp;$EG70),'(参考)本年作業予定'!$X$4:$AI$525,8,FALSE),"")</f>
        <v/>
      </c>
      <c r="EO70" s="32" t="str">
        <f>IFERROR(VLOOKUP(($EF70&amp;"・"&amp;EN$8&amp;"・"&amp;EN$7&amp;"・"&amp;$EG70),'(参考)本年作業予定'!$X$4:$AI$525,10,FALSE),"")</f>
        <v/>
      </c>
      <c r="EP70" s="32" t="str">
        <f>IFERROR(VLOOKUP(($EF70&amp;"・"&amp;EP$8&amp;"・"&amp;EP$7&amp;"・"&amp;$EG70),'(参考)本年作業予定'!$X$4:$AI$525,8,FALSE),"")</f>
        <v/>
      </c>
      <c r="EQ70" s="32" t="str">
        <f>IFERROR(VLOOKUP(($EF70&amp;"・"&amp;EP$8&amp;"・"&amp;EP$7&amp;"・"&amp;$EG70),'(参考)本年作業予定'!$X$4:$AI$525,10,FALSE),"")</f>
        <v/>
      </c>
      <c r="ER70" s="32" t="str">
        <f>IFERROR(VLOOKUP(($EF70&amp;"・"&amp;ER$8&amp;"・"&amp;ER$7&amp;"・"&amp;$EG70),'(参考)本年作業予定'!$X$4:$AI$525,8,FALSE),"")</f>
        <v/>
      </c>
      <c r="ES70" s="32" t="str">
        <f>IFERROR(VLOOKUP(($EF70&amp;"・"&amp;ER$8&amp;"・"&amp;ER$7&amp;"・"&amp;$EG70),'(参考)本年作業予定'!$X$4:$AI$525,10,FALSE),"")</f>
        <v/>
      </c>
      <c r="ET70" s="32" t="str">
        <f>IFERROR(VLOOKUP(($EF70&amp;"・"&amp;ET$8&amp;"・"&amp;ET$7&amp;"・"&amp;$EG70),'(参考)本年作業予定'!$X$4:$AI$525,8,FALSE),"")</f>
        <v/>
      </c>
      <c r="EU70" s="32" t="str">
        <f>IFERROR(VLOOKUP(($EF70&amp;"・"&amp;ET$8&amp;"・"&amp;ET$7&amp;"・"&amp;$EG70),'(参考)本年作業予定'!$X$4:$AI$525,10,FALSE),"")</f>
        <v/>
      </c>
      <c r="EV70" s="32" t="str">
        <f>IFERROR(VLOOKUP(($EF70&amp;"・"&amp;EV$8&amp;"・"&amp;EV$7&amp;"・"&amp;$EG70),'(参考)本年作業予定'!$X$4:$AI$525,8,FALSE),"")</f>
        <v/>
      </c>
      <c r="EW70" s="32" t="str">
        <f>IFERROR(VLOOKUP(($EF70&amp;"・"&amp;EV$8&amp;"・"&amp;EV$7&amp;"・"&amp;$EG70),'(参考)本年作業予定'!$X$4:$AI$525,10,FALSE),"")</f>
        <v/>
      </c>
      <c r="EX70" s="32" t="str">
        <f>IFERROR(VLOOKUP(($EF70&amp;"・"&amp;EX$8&amp;"・"&amp;EX$7&amp;"・"&amp;$EG70),'(参考)本年作業予定'!$X$4:$AI$525,8,FALSE),"")</f>
        <v/>
      </c>
      <c r="EY70" s="32" t="str">
        <f>IFERROR(VLOOKUP(($EF70&amp;"・"&amp;EX$8&amp;"・"&amp;EX$7&amp;"・"&amp;$EG70),'(参考)本年作業予定'!$X$4:$AI$525,10,FALSE),"")</f>
        <v/>
      </c>
      <c r="EZ70" s="32" t="str">
        <f>IFERROR(VLOOKUP(($EF70&amp;"・"&amp;EZ$8&amp;"・"&amp;EZ$7&amp;"・"&amp;$EG70),'(参考)本年作業予定'!$X$4:$AI$525,8,FALSE),"")</f>
        <v/>
      </c>
      <c r="FA70" s="32" t="str">
        <f>IFERROR(VLOOKUP(($EF70&amp;"・"&amp;EZ$8&amp;"・"&amp;EZ$7&amp;"・"&amp;$EG70),'(参考)本年作業予定'!$X$4:$AI$525,10,FALSE),"")</f>
        <v/>
      </c>
      <c r="FB70" s="32" t="str">
        <f>IFERROR(VLOOKUP(($EF70&amp;"・"&amp;FB$8&amp;"・"&amp;FB$7&amp;"・"&amp;$EG70),'(参考)本年作業予定'!$X$4:$AI$525,8,FALSE),"")</f>
        <v/>
      </c>
      <c r="FC70" s="32" t="str">
        <f>IFERROR(VLOOKUP(($EF70&amp;"・"&amp;FB$8&amp;"・"&amp;FB$7&amp;"・"&amp;$EG70),'(参考)本年作業予定'!$X$4:$AI$525,10,FALSE),"")</f>
        <v/>
      </c>
      <c r="FD70" s="32" t="str">
        <f>IFERROR(VLOOKUP(($EF70&amp;"・"&amp;FD$8&amp;"・"&amp;FD$7&amp;"・"&amp;$EG70),'(参考)本年作業予定'!$X$4:$AI$525,8,FALSE),"")</f>
        <v/>
      </c>
      <c r="FE70" s="32" t="str">
        <f>IFERROR(VLOOKUP(($EF70&amp;"・"&amp;FD$8&amp;"・"&amp;FD$7&amp;"・"&amp;$EG70),'(参考)本年作業予定'!$X$4:$AI$525,10,FALSE),"")</f>
        <v/>
      </c>
      <c r="FG70" s="32" t="str">
        <f>IFERROR(VLOOKUP(($EF70&amp;"・"&amp;FG$8&amp;"・"&amp;FG$7&amp;"・"&amp;$EG70),'(参考)本年作業予定'!$X$4:$AI$198,4,FALSE),"")</f>
        <v/>
      </c>
      <c r="FH70" s="32" t="str">
        <f>IFERROR(VLOOKUP(($EF70&amp;"・"&amp;FH$8&amp;"・"&amp;FH$7&amp;"・"&amp;$EG70),'(参考)本年作業予定'!$X$4:$AI$198,4,FALSE),"")</f>
        <v/>
      </c>
      <c r="FI70" s="32" t="str">
        <f>IFERROR(VLOOKUP(($EF70&amp;"・"&amp;FI$8&amp;"・"&amp;FI$7&amp;"・"&amp;$EG70),'(参考)本年作業予定'!$X$4:$AI$198,4,FALSE),"")</f>
        <v/>
      </c>
      <c r="FJ70" s="32" t="str">
        <f>IFERROR(VLOOKUP(($EF70&amp;"・"&amp;FJ$8&amp;"・"&amp;FJ$7&amp;"・"&amp;$EG70),'(参考)本年作業予定'!$X$4:$AI$198,4,FALSE),"")</f>
        <v/>
      </c>
      <c r="FK70" s="32" t="str">
        <f>IFERROR(VLOOKUP(($EF70&amp;"・"&amp;FK$8&amp;"・"&amp;FK$7&amp;"・"&amp;$EG70),'(参考)本年作業予定'!$X$4:$AI$198,4,FALSE),"")</f>
        <v/>
      </c>
      <c r="FL70" s="32" t="str">
        <f>IFERROR(VLOOKUP(($EF70&amp;"・"&amp;FL$8&amp;"・"&amp;FL$7&amp;"・"&amp;$EG70),'(参考)本年作業予定'!$X$4:$AI$198,4,FALSE),"")</f>
        <v/>
      </c>
      <c r="FN70" s="33" t="str">
        <f t="shared" si="151"/>
        <v/>
      </c>
      <c r="FO70" s="96" t="str">
        <f>IFERROR(VLOOKUP(($EF70&amp;"・"&amp;FN$8&amp;"・"&amp;FN$7&amp;"・"&amp;$EG70),'(参考)本年作業予定'!$X$4:$AI$525,12,FALSE),"")</f>
        <v/>
      </c>
      <c r="FP70" s="33" t="str">
        <f t="shared" si="152"/>
        <v/>
      </c>
      <c r="FQ70" s="96" t="str">
        <f>IFERROR(VLOOKUP(($EF70&amp;"・"&amp;FP$8&amp;"・"&amp;FP$7&amp;"・"&amp;$EG70),'(参考)本年作業予定'!$X$4:$AI$525,12,FALSE),"")</f>
        <v/>
      </c>
      <c r="FR70" s="33" t="str">
        <f t="shared" si="153"/>
        <v/>
      </c>
      <c r="FS70" s="96" t="str">
        <f>IFERROR(VLOOKUP(($EF70&amp;"・"&amp;FR$8&amp;"・"&amp;FR$7&amp;"・"&amp;$EG70),'(参考)本年作業予定'!$X$4:$AI$525,12,FALSE),"")</f>
        <v/>
      </c>
      <c r="FT70" s="33" t="str">
        <f t="shared" si="154"/>
        <v/>
      </c>
      <c r="FU70" s="96" t="str">
        <f>IFERROR(VLOOKUP(($EF70&amp;"・"&amp;FT$8&amp;"・"&amp;FT$7&amp;"・"&amp;$EG70),'(参考)本年作業予定'!$X$4:$AI$525,12,FALSE),"")</f>
        <v/>
      </c>
      <c r="FV70" s="33" t="str">
        <f t="shared" si="155"/>
        <v/>
      </c>
      <c r="FW70" s="96" t="str">
        <f>IFERROR(VLOOKUP(($EF70&amp;"・"&amp;FV$8&amp;"・"&amp;FV$7&amp;"・"&amp;$EG70),'(参考)本年作業予定'!$X$4:$AI$525,12,FALSE),"")</f>
        <v/>
      </c>
      <c r="FX70" s="33" t="str">
        <f t="shared" si="156"/>
        <v/>
      </c>
      <c r="FY70" s="96" t="str">
        <f>IFERROR(VLOOKUP(($EF70&amp;"・"&amp;FX$8&amp;"・"&amp;FX$7&amp;"・"&amp;$EG70),'(参考)本年作業予定'!$X$4:$AI$525,12,FALSE),"")</f>
        <v/>
      </c>
      <c r="FZ70" s="33" t="str">
        <f t="shared" si="157"/>
        <v/>
      </c>
      <c r="GA70" s="96" t="str">
        <f>IFERROR(VLOOKUP(($EF70&amp;"・"&amp;FZ$8&amp;"・"&amp;FZ$7&amp;"・"&amp;$EG70),'(参考)本年作業予定'!$X$4:$AI$525,12,FALSE),"")</f>
        <v/>
      </c>
      <c r="GB70" s="33" t="str">
        <f t="shared" si="158"/>
        <v/>
      </c>
      <c r="GC70" s="96" t="str">
        <f>IFERROR(VLOOKUP(($EF70&amp;"・"&amp;GB$8&amp;"・"&amp;GB$7&amp;"・"&amp;$EG70),'(参考)本年作業予定'!$X$4:$AI$525,12,FALSE),"")</f>
        <v/>
      </c>
      <c r="GD70" s="33" t="str">
        <f t="shared" si="159"/>
        <v/>
      </c>
      <c r="GE70" s="96" t="str">
        <f>IFERROR(VLOOKUP(($EF70&amp;"・"&amp;GD$8&amp;"・"&amp;GD$7&amp;"・"&amp;$EG70),'(参考)本年作業予定'!$X$4:$AI$525,12,FALSE),"")</f>
        <v/>
      </c>
      <c r="GF70" s="33" t="str">
        <f t="shared" si="160"/>
        <v/>
      </c>
      <c r="GG70" s="96" t="str">
        <f>IFERROR(VLOOKUP(($EF70&amp;"・"&amp;GF$8&amp;"・"&amp;GF$7&amp;"・"&amp;$EG70),'(参考)本年作業予定'!$X$4:$AI$525,12,FALSE),"")</f>
        <v/>
      </c>
      <c r="GH70" s="33" t="str">
        <f t="shared" si="161"/>
        <v/>
      </c>
      <c r="GI70" s="96" t="str">
        <f>IFERROR(VLOOKUP(($EF70&amp;"・"&amp;GH$8&amp;"・"&amp;GH$7&amp;"・"&amp;$EG70),'(参考)本年作業予定'!$X$4:$AI$525,12,FALSE),"")</f>
        <v/>
      </c>
      <c r="GJ70" s="33" t="str">
        <f t="shared" si="162"/>
        <v/>
      </c>
      <c r="GK70" s="96" t="str">
        <f>IFERROR(VLOOKUP(($EF70&amp;"・"&amp;GJ$8&amp;"・"&amp;GJ$7&amp;"・"&amp;$EG70),'(参考)本年作業予定'!$X$4:$AI$525,12,FALSE),"")</f>
        <v/>
      </c>
      <c r="GM70" s="72" t="str">
        <f t="shared" si="187"/>
        <v/>
      </c>
      <c r="GN70" s="74">
        <f>IFERROR(VLOOKUP(($EF70&amp;"・"&amp;GM$8&amp;"・"&amp;GM$7&amp;"・"&amp;$EG70),'(参考)本年作業予定'!$X$4:$AI$525,11,FALSE)/100,0)</f>
        <v>0</v>
      </c>
      <c r="GO70" s="72" t="str">
        <f t="shared" si="188"/>
        <v/>
      </c>
      <c r="GP70" s="74">
        <f>IFERROR(VLOOKUP(($EF70&amp;"・"&amp;GO$8&amp;"・"&amp;GO$7&amp;"・"&amp;$EG70),'(参考)本年作業予定'!$X$4:$AI$525,11,FALSE)/100,0)</f>
        <v>0</v>
      </c>
      <c r="GQ70" s="72" t="str">
        <f t="shared" si="189"/>
        <v/>
      </c>
      <c r="GR70" s="74">
        <f>IFERROR(VLOOKUP(($EF70&amp;"・"&amp;GQ$8&amp;"・"&amp;GQ$7&amp;"・"&amp;$EG70),'(参考)本年作業予定'!$X$4:$AI$525,11,FALSE)/100,0)</f>
        <v>0</v>
      </c>
      <c r="GS70" s="72" t="str">
        <f t="shared" si="190"/>
        <v/>
      </c>
      <c r="GT70" s="74">
        <f>IFERROR(VLOOKUP(($EF70&amp;"・"&amp;GS$8&amp;"・"&amp;GS$7&amp;"・"&amp;$EG70),'(参考)本年作業予定'!$X$4:$AI$525,11,FALSE)/100,0)</f>
        <v>0</v>
      </c>
      <c r="GU70" s="72" t="str">
        <f t="shared" si="191"/>
        <v/>
      </c>
      <c r="GV70" s="74">
        <f>IFERROR(VLOOKUP(($EF70&amp;"・"&amp;GU$8&amp;"・"&amp;GU$7&amp;"・"&amp;$EG70),'(参考)本年作業予定'!$X$4:$AI$525,11,FALSE)/100,0)</f>
        <v>0</v>
      </c>
      <c r="GW70" s="72" t="str">
        <f t="shared" si="192"/>
        <v/>
      </c>
      <c r="GX70" s="74">
        <f>IFERROR(VLOOKUP(($EF70&amp;"・"&amp;GW$8&amp;"・"&amp;GW$7&amp;"・"&amp;$EG70),'(参考)本年作業予定'!$X$4:$AI$525,11,FALSE)/100,0)</f>
        <v>0</v>
      </c>
      <c r="GY70" s="72" t="str">
        <f t="shared" si="193"/>
        <v/>
      </c>
      <c r="GZ70" s="74">
        <f>IFERROR(VLOOKUP(($EF70&amp;"・"&amp;GY$8&amp;"・"&amp;GY$7&amp;"・"&amp;$EG70),'(参考)本年作業予定'!$X$4:$AI$525,11,FALSE)/100,0)</f>
        <v>0</v>
      </c>
      <c r="HA70" s="72" t="str">
        <f t="shared" si="194"/>
        <v/>
      </c>
      <c r="HB70" s="74">
        <f>IFERROR(VLOOKUP(($EF70&amp;"・"&amp;HA$8&amp;"・"&amp;HA$7&amp;"・"&amp;$EG70),'(参考)本年作業予定'!$X$4:$AI$525,11,FALSE)/100,0)</f>
        <v>0</v>
      </c>
      <c r="HC70" s="72" t="str">
        <f t="shared" si="195"/>
        <v/>
      </c>
      <c r="HD70" s="74">
        <f>IFERROR(VLOOKUP(($EF70&amp;"・"&amp;HC$8&amp;"・"&amp;HC$7&amp;"・"&amp;$EG70),'(参考)本年作業予定'!$X$4:$AI$525,11,FALSE)/100,0)</f>
        <v>0</v>
      </c>
      <c r="HE70" s="72" t="str">
        <f t="shared" si="196"/>
        <v/>
      </c>
      <c r="HF70" s="74">
        <f>IFERROR(VLOOKUP(($EF70&amp;"・"&amp;HE$8&amp;"・"&amp;HE$7&amp;"・"&amp;$EG70),'(参考)本年作業予定'!$X$4:$AI$525,11,FALSE)/100,0)</f>
        <v>0</v>
      </c>
      <c r="HG70" s="72" t="str">
        <f t="shared" si="197"/>
        <v/>
      </c>
      <c r="HH70" s="74">
        <f>IFERROR(VLOOKUP(($EF70&amp;"・"&amp;HG$8&amp;"・"&amp;HG$7&amp;"・"&amp;$EG70),'(参考)本年作業予定'!$X$4:$AI$525,11,FALSE)/100,0)</f>
        <v>0</v>
      </c>
      <c r="HI70" s="72" t="str">
        <f t="shared" si="198"/>
        <v/>
      </c>
      <c r="HJ70" s="74">
        <f>IFERROR(VLOOKUP(($EF70&amp;"・"&amp;HI$8&amp;"・"&amp;HI$7&amp;"・"&amp;$EG70),'(参考)本年作業予定'!$X$4:$AI$525,11,FALSE)/100,0)</f>
        <v>0</v>
      </c>
    </row>
    <row r="71" spans="1:220" ht="11.25" customHeight="1" x14ac:dyDescent="0.15">
      <c r="A71" s="544"/>
      <c r="B71" s="487"/>
      <c r="C71" s="325" t="str">
        <f>IF(B71="","",GN71+GP71+GR71+GT71+GV71+GX71+GZ71+HB71+HD71)</f>
        <v/>
      </c>
      <c r="D71" s="337"/>
      <c r="E71" s="338"/>
      <c r="F71" s="338"/>
      <c r="G71" s="338"/>
      <c r="H71" s="338"/>
      <c r="I71" s="338"/>
      <c r="J71" s="338"/>
      <c r="K71" s="338"/>
      <c r="L71" s="338"/>
      <c r="M71" s="338"/>
      <c r="N71" s="338"/>
      <c r="O71" s="338"/>
      <c r="P71" s="338"/>
      <c r="Q71" s="338"/>
      <c r="R71" s="338"/>
      <c r="S71" s="338"/>
      <c r="T71" s="338"/>
      <c r="U71" s="338"/>
      <c r="V71" s="338"/>
      <c r="W71" s="338"/>
      <c r="X71" s="338"/>
      <c r="Y71" s="338"/>
      <c r="Z71" s="338"/>
      <c r="AA71" s="338"/>
      <c r="AB71" s="338"/>
      <c r="AC71" s="338"/>
      <c r="AD71" s="338"/>
      <c r="AE71" s="338"/>
      <c r="AF71" s="338"/>
      <c r="AG71" s="339"/>
      <c r="AH71" s="339"/>
      <c r="AI71" s="337"/>
      <c r="AJ71" s="338"/>
      <c r="AK71" s="338"/>
      <c r="AL71" s="338"/>
      <c r="AM71" s="338"/>
      <c r="AN71" s="338"/>
      <c r="AO71" s="338"/>
      <c r="AP71" s="338"/>
      <c r="AQ71" s="338"/>
      <c r="AR71" s="338"/>
      <c r="AS71" s="338"/>
      <c r="AT71" s="338"/>
      <c r="AU71" s="338"/>
      <c r="AV71" s="338"/>
      <c r="AW71" s="338"/>
      <c r="AX71" s="338"/>
      <c r="AY71" s="338"/>
      <c r="AZ71" s="338"/>
      <c r="BA71" s="338"/>
      <c r="BB71" s="338"/>
      <c r="BC71" s="338"/>
      <c r="BD71" s="338"/>
      <c r="BE71" s="338"/>
      <c r="BF71" s="338"/>
      <c r="BG71" s="338"/>
      <c r="BH71" s="338"/>
      <c r="BI71" s="338"/>
      <c r="BJ71" s="338"/>
      <c r="BK71" s="338"/>
      <c r="BL71" s="338"/>
      <c r="BM71" s="339"/>
      <c r="BN71" s="337"/>
      <c r="BO71" s="338"/>
      <c r="BP71" s="338"/>
      <c r="BQ71" s="338"/>
      <c r="BR71" s="338"/>
      <c r="BS71" s="338"/>
      <c r="BT71" s="338"/>
      <c r="BU71" s="338"/>
      <c r="BV71" s="338"/>
      <c r="BW71" s="338"/>
      <c r="BX71" s="338"/>
      <c r="BY71" s="338"/>
      <c r="BZ71" s="338"/>
      <c r="CA71" s="338"/>
      <c r="CB71" s="338"/>
      <c r="CC71" s="338"/>
      <c r="CD71" s="338"/>
      <c r="CE71" s="338"/>
      <c r="CF71" s="338"/>
      <c r="CG71" s="338"/>
      <c r="CH71" s="338"/>
      <c r="CI71" s="338"/>
      <c r="CJ71" s="338"/>
      <c r="CK71" s="338"/>
      <c r="CL71" s="338"/>
      <c r="CM71" s="338"/>
      <c r="CN71" s="338"/>
      <c r="CO71" s="338"/>
      <c r="CP71" s="338"/>
      <c r="CQ71" s="339"/>
      <c r="CR71" s="340"/>
      <c r="CS71" s="341"/>
      <c r="CT71" s="338"/>
      <c r="CU71" s="338"/>
      <c r="CV71" s="338"/>
      <c r="CW71" s="338"/>
      <c r="CX71" s="338"/>
      <c r="CY71" s="338"/>
      <c r="CZ71" s="338"/>
      <c r="DA71" s="338"/>
      <c r="DB71" s="338"/>
      <c r="DC71" s="338"/>
      <c r="DD71" s="338"/>
      <c r="DE71" s="338"/>
      <c r="DF71" s="338"/>
      <c r="DG71" s="338"/>
      <c r="DH71" s="338"/>
      <c r="DI71" s="338"/>
      <c r="DJ71" s="338"/>
      <c r="DK71" s="338"/>
      <c r="DL71" s="338"/>
      <c r="DM71" s="338"/>
      <c r="DN71" s="338"/>
      <c r="DO71" s="338"/>
      <c r="DP71" s="338"/>
      <c r="DQ71" s="338"/>
      <c r="DR71" s="338"/>
      <c r="DS71" s="338"/>
      <c r="DT71" s="338"/>
      <c r="DU71" s="339"/>
      <c r="DV71" s="391"/>
      <c r="DW71" s="340"/>
      <c r="EE71" s="12"/>
      <c r="EF71" s="13"/>
      <c r="EG71" s="13"/>
      <c r="EH71" s="32" t="str">
        <f>IFERROR(VLOOKUP(($EF71&amp;"・"&amp;EH$8&amp;"・"&amp;EH$7&amp;"・"&amp;$EG71),'(参考)本年作業予定'!$X$4:$AI$525,8,FALSE),"")</f>
        <v/>
      </c>
      <c r="EI71" s="32" t="str">
        <f>IFERROR(VLOOKUP(($EF71&amp;"・"&amp;EH$8&amp;"・"&amp;EH$7&amp;"・"&amp;$EG71),'(参考)本年作業予定'!$X$4:$AI$525,10,FALSE),"")</f>
        <v/>
      </c>
      <c r="EJ71" s="32" t="str">
        <f>IFERROR(VLOOKUP(($EF71&amp;"・"&amp;EJ$8&amp;"・"&amp;EJ$7&amp;"・"&amp;$EG71),'(参考)本年作業予定'!$X$4:$AI$525,8,FALSE),"")</f>
        <v/>
      </c>
      <c r="EK71" s="32" t="str">
        <f>IFERROR(VLOOKUP(($EF71&amp;"・"&amp;EJ$8&amp;"・"&amp;EJ$7&amp;"・"&amp;$EG71),'(参考)本年作業予定'!$X$4:$AI$525,10,FALSE),"")</f>
        <v/>
      </c>
      <c r="EL71" s="32" t="str">
        <f>IFERROR(VLOOKUP(($EF71&amp;"・"&amp;EL$8&amp;"・"&amp;EL$7&amp;"・"&amp;$EG71),'(参考)本年作業予定'!$X$4:$AI$525,8,FALSE),"")</f>
        <v/>
      </c>
      <c r="EM71" s="32" t="str">
        <f>IFERROR(VLOOKUP(($EF71&amp;"・"&amp;EL$8&amp;"・"&amp;EL$7&amp;"・"&amp;$EG71),'(参考)本年作業予定'!$X$4:$AI$525,10,FALSE),"")</f>
        <v/>
      </c>
      <c r="EN71" s="32" t="str">
        <f>IFERROR(VLOOKUP(($EF71&amp;"・"&amp;EN$8&amp;"・"&amp;EN$7&amp;"・"&amp;$EG71),'(参考)本年作業予定'!$X$4:$AI$525,8,FALSE),"")</f>
        <v/>
      </c>
      <c r="EO71" s="32" t="str">
        <f>IFERROR(VLOOKUP(($EF71&amp;"・"&amp;EN$8&amp;"・"&amp;EN$7&amp;"・"&amp;$EG71),'(参考)本年作業予定'!$X$4:$AI$525,10,FALSE),"")</f>
        <v/>
      </c>
      <c r="EP71" s="32" t="str">
        <f>IFERROR(VLOOKUP(($EF71&amp;"・"&amp;EP$8&amp;"・"&amp;EP$7&amp;"・"&amp;$EG71),'(参考)本年作業予定'!$X$4:$AI$525,8,FALSE),"")</f>
        <v/>
      </c>
      <c r="EQ71" s="32" t="str">
        <f>IFERROR(VLOOKUP(($EF71&amp;"・"&amp;EP$8&amp;"・"&amp;EP$7&amp;"・"&amp;$EG71),'(参考)本年作業予定'!$X$4:$AI$525,10,FALSE),"")</f>
        <v/>
      </c>
      <c r="ER71" s="32" t="str">
        <f>IFERROR(VLOOKUP(($EF71&amp;"・"&amp;ER$8&amp;"・"&amp;ER$7&amp;"・"&amp;$EG71),'(参考)本年作業予定'!$X$4:$AI$525,8,FALSE),"")</f>
        <v/>
      </c>
      <c r="ES71" s="32" t="str">
        <f>IFERROR(VLOOKUP(($EF71&amp;"・"&amp;ER$8&amp;"・"&amp;ER$7&amp;"・"&amp;$EG71),'(参考)本年作業予定'!$X$4:$AI$525,10,FALSE),"")</f>
        <v/>
      </c>
      <c r="ET71" s="32" t="str">
        <f>IFERROR(VLOOKUP(($EF71&amp;"・"&amp;ET$8&amp;"・"&amp;ET$7&amp;"・"&amp;$EG71),'(参考)本年作業予定'!$X$4:$AI$525,8,FALSE),"")</f>
        <v/>
      </c>
      <c r="EU71" s="32" t="str">
        <f>IFERROR(VLOOKUP(($EF71&amp;"・"&amp;ET$8&amp;"・"&amp;ET$7&amp;"・"&amp;$EG71),'(参考)本年作業予定'!$X$4:$AI$525,10,FALSE),"")</f>
        <v/>
      </c>
      <c r="EV71" s="32" t="str">
        <f>IFERROR(VLOOKUP(($EF71&amp;"・"&amp;EV$8&amp;"・"&amp;EV$7&amp;"・"&amp;$EG71),'(参考)本年作業予定'!$X$4:$AI$525,8,FALSE),"")</f>
        <v/>
      </c>
      <c r="EW71" s="32" t="str">
        <f>IFERROR(VLOOKUP(($EF71&amp;"・"&amp;EV$8&amp;"・"&amp;EV$7&amp;"・"&amp;$EG71),'(参考)本年作業予定'!$X$4:$AI$525,10,FALSE),"")</f>
        <v/>
      </c>
      <c r="EX71" s="32" t="str">
        <f>IFERROR(VLOOKUP(($EF71&amp;"・"&amp;EX$8&amp;"・"&amp;EX$7&amp;"・"&amp;$EG71),'(参考)本年作業予定'!$X$4:$AI$525,8,FALSE),"")</f>
        <v/>
      </c>
      <c r="EY71" s="32" t="str">
        <f>IFERROR(VLOOKUP(($EF71&amp;"・"&amp;EX$8&amp;"・"&amp;EX$7&amp;"・"&amp;$EG71),'(参考)本年作業予定'!$X$4:$AI$525,10,FALSE),"")</f>
        <v/>
      </c>
      <c r="EZ71" s="32" t="str">
        <f>IFERROR(VLOOKUP(($EF71&amp;"・"&amp;EZ$8&amp;"・"&amp;EZ$7&amp;"・"&amp;$EG71),'(参考)本年作業予定'!$X$4:$AI$525,8,FALSE),"")</f>
        <v/>
      </c>
      <c r="FA71" s="32" t="str">
        <f>IFERROR(VLOOKUP(($EF71&amp;"・"&amp;EZ$8&amp;"・"&amp;EZ$7&amp;"・"&amp;$EG71),'(参考)本年作業予定'!$X$4:$AI$525,10,FALSE),"")</f>
        <v/>
      </c>
      <c r="FB71" s="32" t="str">
        <f>IFERROR(VLOOKUP(($EF71&amp;"・"&amp;FB$8&amp;"・"&amp;FB$7&amp;"・"&amp;$EG71),'(参考)本年作業予定'!$X$4:$AI$525,8,FALSE),"")</f>
        <v/>
      </c>
      <c r="FC71" s="32" t="str">
        <f>IFERROR(VLOOKUP(($EF71&amp;"・"&amp;FB$8&amp;"・"&amp;FB$7&amp;"・"&amp;$EG71),'(参考)本年作業予定'!$X$4:$AI$525,10,FALSE),"")</f>
        <v/>
      </c>
      <c r="FD71" s="32" t="str">
        <f>IFERROR(VLOOKUP(($EF71&amp;"・"&amp;FD$8&amp;"・"&amp;FD$7&amp;"・"&amp;$EG71),'(参考)本年作業予定'!$X$4:$AI$525,8,FALSE),"")</f>
        <v/>
      </c>
      <c r="FE71" s="32" t="str">
        <f>IFERROR(VLOOKUP(($EF71&amp;"・"&amp;FD$8&amp;"・"&amp;FD$7&amp;"・"&amp;$EG71),'(参考)本年作業予定'!$X$4:$AI$525,10,FALSE),"")</f>
        <v/>
      </c>
      <c r="FG71" s="32" t="str">
        <f>IFERROR(VLOOKUP(($EF71&amp;"・"&amp;FG$8&amp;"・"&amp;FG$7&amp;"・"&amp;$EG71),'(参考)本年作業予定'!$X$4:$AI$198,4,FALSE),"")</f>
        <v/>
      </c>
      <c r="FH71" s="32" t="str">
        <f>IFERROR(VLOOKUP(($EF71&amp;"・"&amp;FH$8&amp;"・"&amp;FH$7&amp;"・"&amp;$EG71),'(参考)本年作業予定'!$X$4:$AI$198,4,FALSE),"")</f>
        <v/>
      </c>
      <c r="FI71" s="32" t="str">
        <f>IFERROR(VLOOKUP(($EF71&amp;"・"&amp;FI$8&amp;"・"&amp;FI$7&amp;"・"&amp;$EG71),'(参考)本年作業予定'!$X$4:$AI$198,4,FALSE),"")</f>
        <v/>
      </c>
      <c r="FJ71" s="32" t="str">
        <f>IFERROR(VLOOKUP(($EF71&amp;"・"&amp;FJ$8&amp;"・"&amp;FJ$7&amp;"・"&amp;$EG71),'(参考)本年作業予定'!$X$4:$AI$198,4,FALSE),"")</f>
        <v/>
      </c>
      <c r="FK71" s="32" t="str">
        <f>IFERROR(VLOOKUP(($EF71&amp;"・"&amp;FK$8&amp;"・"&amp;FK$7&amp;"・"&amp;$EG71),'(参考)本年作業予定'!$X$4:$AI$198,4,FALSE),"")</f>
        <v/>
      </c>
      <c r="FL71" s="32" t="str">
        <f>IFERROR(VLOOKUP(($EF71&amp;"・"&amp;FL$8&amp;"・"&amp;FL$7&amp;"・"&amp;$EG71),'(参考)本年作業予定'!$X$4:$AI$198,4,FALSE),"")</f>
        <v/>
      </c>
      <c r="FN71" s="33" t="str">
        <f t="shared" si="151"/>
        <v/>
      </c>
      <c r="FO71" s="96" t="str">
        <f>IFERROR(VLOOKUP(($EF71&amp;"・"&amp;FN$8&amp;"・"&amp;FN$7&amp;"・"&amp;$EG71),'(参考)本年作業予定'!$X$4:$AI$525,12,FALSE),"")</f>
        <v/>
      </c>
      <c r="FP71" s="33" t="str">
        <f t="shared" si="152"/>
        <v/>
      </c>
      <c r="FQ71" s="96" t="str">
        <f>IFERROR(VLOOKUP(($EF71&amp;"・"&amp;FP$8&amp;"・"&amp;FP$7&amp;"・"&amp;$EG71),'(参考)本年作業予定'!$X$4:$AI$525,12,FALSE),"")</f>
        <v/>
      </c>
      <c r="FR71" s="33" t="str">
        <f t="shared" si="153"/>
        <v/>
      </c>
      <c r="FS71" s="96" t="str">
        <f>IFERROR(VLOOKUP(($EF71&amp;"・"&amp;FR$8&amp;"・"&amp;FR$7&amp;"・"&amp;$EG71),'(参考)本年作業予定'!$X$4:$AI$525,12,FALSE),"")</f>
        <v/>
      </c>
      <c r="FT71" s="33" t="str">
        <f t="shared" si="154"/>
        <v/>
      </c>
      <c r="FU71" s="96" t="str">
        <f>IFERROR(VLOOKUP(($EF71&amp;"・"&amp;FT$8&amp;"・"&amp;FT$7&amp;"・"&amp;$EG71),'(参考)本年作業予定'!$X$4:$AI$525,12,FALSE),"")</f>
        <v/>
      </c>
      <c r="FV71" s="33" t="str">
        <f t="shared" si="155"/>
        <v/>
      </c>
      <c r="FW71" s="96" t="str">
        <f>IFERROR(VLOOKUP(($EF71&amp;"・"&amp;FV$8&amp;"・"&amp;FV$7&amp;"・"&amp;$EG71),'(参考)本年作業予定'!$X$4:$AI$525,12,FALSE),"")</f>
        <v/>
      </c>
      <c r="FX71" s="33" t="str">
        <f t="shared" si="156"/>
        <v/>
      </c>
      <c r="FY71" s="96" t="str">
        <f>IFERROR(VLOOKUP(($EF71&amp;"・"&amp;FX$8&amp;"・"&amp;FX$7&amp;"・"&amp;$EG71),'(参考)本年作業予定'!$X$4:$AI$525,12,FALSE),"")</f>
        <v/>
      </c>
      <c r="FZ71" s="33" t="str">
        <f t="shared" si="157"/>
        <v/>
      </c>
      <c r="GA71" s="96" t="str">
        <f>IFERROR(VLOOKUP(($EF71&amp;"・"&amp;FZ$8&amp;"・"&amp;FZ$7&amp;"・"&amp;$EG71),'(参考)本年作業予定'!$X$4:$AI$525,12,FALSE),"")</f>
        <v/>
      </c>
      <c r="GB71" s="33" t="str">
        <f t="shared" si="158"/>
        <v/>
      </c>
      <c r="GC71" s="96" t="str">
        <f>IFERROR(VLOOKUP(($EF71&amp;"・"&amp;GB$8&amp;"・"&amp;GB$7&amp;"・"&amp;$EG71),'(参考)本年作業予定'!$X$4:$AI$525,12,FALSE),"")</f>
        <v/>
      </c>
      <c r="GD71" s="33" t="str">
        <f t="shared" si="159"/>
        <v/>
      </c>
      <c r="GE71" s="96" t="str">
        <f>IFERROR(VLOOKUP(($EF71&amp;"・"&amp;GD$8&amp;"・"&amp;GD$7&amp;"・"&amp;$EG71),'(参考)本年作業予定'!$X$4:$AI$525,12,FALSE),"")</f>
        <v/>
      </c>
      <c r="GF71" s="33" t="str">
        <f t="shared" si="160"/>
        <v/>
      </c>
      <c r="GG71" s="96" t="str">
        <f>IFERROR(VLOOKUP(($EF71&amp;"・"&amp;GF$8&amp;"・"&amp;GF$7&amp;"・"&amp;$EG71),'(参考)本年作業予定'!$X$4:$AI$525,12,FALSE),"")</f>
        <v/>
      </c>
      <c r="GH71" s="33" t="str">
        <f t="shared" si="161"/>
        <v/>
      </c>
      <c r="GI71" s="96" t="str">
        <f>IFERROR(VLOOKUP(($EF71&amp;"・"&amp;GH$8&amp;"・"&amp;GH$7&amp;"・"&amp;$EG71),'(参考)本年作業予定'!$X$4:$AI$525,12,FALSE),"")</f>
        <v/>
      </c>
      <c r="GJ71" s="33" t="str">
        <f t="shared" si="162"/>
        <v/>
      </c>
      <c r="GK71" s="96" t="str">
        <f>IFERROR(VLOOKUP(($EF71&amp;"・"&amp;GJ$8&amp;"・"&amp;GJ$7&amp;"・"&amp;$EG71),'(参考)本年作業予定'!$X$4:$AI$525,12,FALSE),"")</f>
        <v/>
      </c>
      <c r="GM71" s="72" t="str">
        <f t="shared" si="187"/>
        <v/>
      </c>
      <c r="GN71" s="74">
        <f>IFERROR(VLOOKUP(($EF71&amp;"・"&amp;GM$8&amp;"・"&amp;GM$7&amp;"・"&amp;$EG71),'(参考)本年作業予定'!$X$4:$AI$525,11,FALSE)/100,0)</f>
        <v>0</v>
      </c>
      <c r="GO71" s="72" t="str">
        <f t="shared" si="188"/>
        <v/>
      </c>
      <c r="GP71" s="74">
        <f>IFERROR(VLOOKUP(($EF71&amp;"・"&amp;GO$8&amp;"・"&amp;GO$7&amp;"・"&amp;$EG71),'(参考)本年作業予定'!$X$4:$AI$525,11,FALSE)/100,0)</f>
        <v>0</v>
      </c>
      <c r="GQ71" s="72" t="str">
        <f t="shared" si="189"/>
        <v/>
      </c>
      <c r="GR71" s="74">
        <f>IFERROR(VLOOKUP(($EF71&amp;"・"&amp;GQ$8&amp;"・"&amp;GQ$7&amp;"・"&amp;$EG71),'(参考)本年作業予定'!$X$4:$AI$525,11,FALSE)/100,0)</f>
        <v>0</v>
      </c>
      <c r="GS71" s="72" t="str">
        <f t="shared" si="190"/>
        <v/>
      </c>
      <c r="GT71" s="74">
        <f>IFERROR(VLOOKUP(($EF71&amp;"・"&amp;GS$8&amp;"・"&amp;GS$7&amp;"・"&amp;$EG71),'(参考)本年作業予定'!$X$4:$AI$525,11,FALSE)/100,0)</f>
        <v>0</v>
      </c>
      <c r="GU71" s="72" t="str">
        <f t="shared" si="191"/>
        <v/>
      </c>
      <c r="GV71" s="74">
        <f>IFERROR(VLOOKUP(($EF71&amp;"・"&amp;GU$8&amp;"・"&amp;GU$7&amp;"・"&amp;$EG71),'(参考)本年作業予定'!$X$4:$AI$525,11,FALSE)/100,0)</f>
        <v>0</v>
      </c>
      <c r="GW71" s="72" t="str">
        <f t="shared" si="192"/>
        <v/>
      </c>
      <c r="GX71" s="74">
        <f>IFERROR(VLOOKUP(($EF71&amp;"・"&amp;GW$8&amp;"・"&amp;GW$7&amp;"・"&amp;$EG71),'(参考)本年作業予定'!$X$4:$AI$525,11,FALSE)/100,0)</f>
        <v>0</v>
      </c>
      <c r="GY71" s="72" t="str">
        <f t="shared" si="193"/>
        <v/>
      </c>
      <c r="GZ71" s="74">
        <f>IFERROR(VLOOKUP(($EF71&amp;"・"&amp;GY$8&amp;"・"&amp;GY$7&amp;"・"&amp;$EG71),'(参考)本年作業予定'!$X$4:$AI$525,11,FALSE)/100,0)</f>
        <v>0</v>
      </c>
      <c r="HA71" s="72" t="str">
        <f t="shared" si="194"/>
        <v/>
      </c>
      <c r="HB71" s="74">
        <f>IFERROR(VLOOKUP(($EF71&amp;"・"&amp;HA$8&amp;"・"&amp;HA$7&amp;"・"&amp;$EG71),'(参考)本年作業予定'!$X$4:$AI$525,11,FALSE)/100,0)</f>
        <v>0</v>
      </c>
      <c r="HC71" s="72" t="str">
        <f t="shared" si="195"/>
        <v/>
      </c>
      <c r="HD71" s="74">
        <f>IFERROR(VLOOKUP(($EF71&amp;"・"&amp;HC$8&amp;"・"&amp;HC$7&amp;"・"&amp;$EG71),'(参考)本年作業予定'!$X$4:$AI$525,11,FALSE)/100,0)</f>
        <v>0</v>
      </c>
      <c r="HE71" s="72" t="str">
        <f t="shared" si="196"/>
        <v/>
      </c>
      <c r="HF71" s="74">
        <f>IFERROR(VLOOKUP(($EF71&amp;"・"&amp;HE$8&amp;"・"&amp;HE$7&amp;"・"&amp;$EG71),'(参考)本年作業予定'!$X$4:$AI$525,11,FALSE)/100,0)</f>
        <v>0</v>
      </c>
      <c r="HG71" s="72" t="str">
        <f t="shared" si="197"/>
        <v/>
      </c>
      <c r="HH71" s="74">
        <f>IFERROR(VLOOKUP(($EF71&amp;"・"&amp;HG$8&amp;"・"&amp;HG$7&amp;"・"&amp;$EG71),'(参考)本年作業予定'!$X$4:$AI$525,11,FALSE)/100,0)</f>
        <v>0</v>
      </c>
      <c r="HI71" s="72" t="str">
        <f t="shared" si="198"/>
        <v/>
      </c>
      <c r="HJ71" s="74">
        <f>IFERROR(VLOOKUP(($EF71&amp;"・"&amp;HI$8&amp;"・"&amp;HI$7&amp;"・"&amp;$EG71),'(参考)本年作業予定'!$X$4:$AI$525,11,FALSE)/100,0)</f>
        <v>0</v>
      </c>
    </row>
    <row r="72" spans="1:220" ht="27.75" customHeight="1" x14ac:dyDescent="0.15">
      <c r="A72" s="544"/>
      <c r="B72" s="487"/>
      <c r="C72" s="325">
        <f>IF(②元データ!$C$30="","",②元データ!$C$30)</f>
        <v>80</v>
      </c>
      <c r="D72" s="342" t="str">
        <f t="shared" ref="D72:AI72" si="244">IF(D$5=$FG72,$FG$9,IF(D$5=$FH72,$FH$9,IF(D$5=$FI72,$FI$9,IF(D$5=$FJ72,$FJ$9,IF(D$5=$FK72,$FK$9,IF(D$5=$FL72,$FL$9,IF(D$5=$FN72,$FO72,IF(D$5=$FP72,$FQ72,IF(D$5=$FR72,$FS72,IF(D$5=$FT72,$FU72,IF(D$5=$FV72,$FW72,IF(D$5=$FX72,$FY72,IF(D$5=$FZ72,$GA72,IF(D$5=$GB72,$GC72,IF(D$5=$GD72,$GE72,IF(D$5=$GF72,$GG72,IF(D$5=$GH72,$GI72,IF(D$5=$GJ72,$GK72,""))))))))))))))))))</f>
        <v/>
      </c>
      <c r="E72" s="343" t="str">
        <f t="shared" si="244"/>
        <v/>
      </c>
      <c r="F72" s="343">
        <f t="shared" si="244"/>
        <v>8</v>
      </c>
      <c r="G72" s="343" t="str">
        <f t="shared" si="244"/>
        <v/>
      </c>
      <c r="H72" s="343" t="str">
        <f t="shared" si="244"/>
        <v/>
      </c>
      <c r="I72" s="343" t="str">
        <f t="shared" si="244"/>
        <v/>
      </c>
      <c r="J72" s="343">
        <f t="shared" si="244"/>
        <v>4</v>
      </c>
      <c r="K72" s="343" t="str">
        <f t="shared" si="244"/>
        <v/>
      </c>
      <c r="L72" s="343" t="str">
        <f t="shared" si="244"/>
        <v/>
      </c>
      <c r="M72" s="343">
        <f t="shared" si="244"/>
        <v>4</v>
      </c>
      <c r="N72" s="343" t="str">
        <f t="shared" si="244"/>
        <v/>
      </c>
      <c r="O72" s="343" t="str">
        <f t="shared" si="244"/>
        <v/>
      </c>
      <c r="P72" s="343" t="str">
        <f t="shared" si="244"/>
        <v/>
      </c>
      <c r="Q72" s="343" t="str">
        <f t="shared" si="244"/>
        <v/>
      </c>
      <c r="R72" s="343" t="str">
        <f t="shared" si="244"/>
        <v/>
      </c>
      <c r="S72" s="343" t="str">
        <f t="shared" si="244"/>
        <v/>
      </c>
      <c r="T72" s="343" t="str">
        <f t="shared" si="244"/>
        <v/>
      </c>
      <c r="U72" s="343" t="str">
        <f t="shared" si="244"/>
        <v/>
      </c>
      <c r="V72" s="343" t="str">
        <f t="shared" si="244"/>
        <v/>
      </c>
      <c r="W72" s="343" t="str">
        <f t="shared" si="244"/>
        <v/>
      </c>
      <c r="X72" s="343" t="str">
        <f t="shared" si="244"/>
        <v/>
      </c>
      <c r="Y72" s="343" t="str">
        <f t="shared" si="244"/>
        <v/>
      </c>
      <c r="Z72" s="343" t="str">
        <f t="shared" si="244"/>
        <v/>
      </c>
      <c r="AA72" s="343" t="str">
        <f t="shared" si="244"/>
        <v/>
      </c>
      <c r="AB72" s="343" t="str">
        <f t="shared" si="244"/>
        <v/>
      </c>
      <c r="AC72" s="343" t="str">
        <f t="shared" si="244"/>
        <v/>
      </c>
      <c r="AD72" s="343" t="str">
        <f t="shared" si="244"/>
        <v/>
      </c>
      <c r="AE72" s="343" t="str">
        <f t="shared" si="244"/>
        <v/>
      </c>
      <c r="AF72" s="343" t="str">
        <f t="shared" si="244"/>
        <v/>
      </c>
      <c r="AG72" s="343" t="str">
        <f t="shared" si="244"/>
        <v/>
      </c>
      <c r="AH72" s="343" t="str">
        <f t="shared" si="244"/>
        <v/>
      </c>
      <c r="AI72" s="342" t="str">
        <f t="shared" si="244"/>
        <v/>
      </c>
      <c r="AJ72" s="343" t="str">
        <f t="shared" ref="AJ72:BQ72" si="245">IF(AJ$5=$FG72,$FG$9,IF(AJ$5=$FH72,$FH$9,IF(AJ$5=$FI72,$FI$9,IF(AJ$5=$FJ72,$FJ$9,IF(AJ$5=$FK72,$FK$9,IF(AJ$5=$FL72,$FL$9,IF(AJ$5=$FN72,$FO72,IF(AJ$5=$FP72,$FQ72,IF(AJ$5=$FR72,$FS72,IF(AJ$5=$FT72,$FU72,IF(AJ$5=$FV72,$FW72,IF(AJ$5=$FX72,$FY72,IF(AJ$5=$FZ72,$GA72,IF(AJ$5=$GB72,$GC72,IF(AJ$5=$GD72,$GE72,IF(AJ$5=$GF72,$GG72,IF(AJ$5=$GH72,$GI72,IF(AJ$5=$GJ72,$GK72,""))))))))))))))))))</f>
        <v/>
      </c>
      <c r="AK72" s="343" t="str">
        <f t="shared" si="245"/>
        <v/>
      </c>
      <c r="AL72" s="343" t="str">
        <f t="shared" si="245"/>
        <v/>
      </c>
      <c r="AM72" s="343" t="str">
        <f t="shared" si="245"/>
        <v/>
      </c>
      <c r="AN72" s="343" t="str">
        <f t="shared" si="245"/>
        <v/>
      </c>
      <c r="AO72" s="343" t="str">
        <f t="shared" si="245"/>
        <v/>
      </c>
      <c r="AP72" s="343" t="str">
        <f t="shared" si="245"/>
        <v/>
      </c>
      <c r="AQ72" s="343" t="str">
        <f t="shared" si="245"/>
        <v/>
      </c>
      <c r="AR72" s="343" t="str">
        <f t="shared" si="245"/>
        <v/>
      </c>
      <c r="AS72" s="343" t="str">
        <f t="shared" si="245"/>
        <v/>
      </c>
      <c r="AT72" s="343" t="str">
        <f t="shared" si="245"/>
        <v/>
      </c>
      <c r="AU72" s="343" t="str">
        <f t="shared" si="245"/>
        <v/>
      </c>
      <c r="AV72" s="343" t="str">
        <f t="shared" si="245"/>
        <v/>
      </c>
      <c r="AW72" s="343" t="str">
        <f t="shared" si="245"/>
        <v/>
      </c>
      <c r="AX72" s="343" t="str">
        <f t="shared" si="245"/>
        <v/>
      </c>
      <c r="AY72" s="343" t="str">
        <f t="shared" si="245"/>
        <v/>
      </c>
      <c r="AZ72" s="343" t="str">
        <f t="shared" si="245"/>
        <v/>
      </c>
      <c r="BA72" s="343" t="str">
        <f t="shared" si="245"/>
        <v/>
      </c>
      <c r="BB72" s="343" t="str">
        <f t="shared" si="245"/>
        <v/>
      </c>
      <c r="BC72" s="343" t="str">
        <f t="shared" si="245"/>
        <v/>
      </c>
      <c r="BD72" s="343" t="str">
        <f t="shared" si="245"/>
        <v/>
      </c>
      <c r="BE72" s="343" t="str">
        <f t="shared" si="245"/>
        <v/>
      </c>
      <c r="BF72" s="343" t="str">
        <f t="shared" si="245"/>
        <v/>
      </c>
      <c r="BG72" s="343" t="str">
        <f t="shared" si="245"/>
        <v/>
      </c>
      <c r="BH72" s="343" t="str">
        <f t="shared" si="245"/>
        <v/>
      </c>
      <c r="BI72" s="343" t="str">
        <f t="shared" si="245"/>
        <v/>
      </c>
      <c r="BJ72" s="343" t="str">
        <f t="shared" si="245"/>
        <v/>
      </c>
      <c r="BK72" s="343" t="str">
        <f t="shared" si="245"/>
        <v/>
      </c>
      <c r="BL72" s="343" t="str">
        <f t="shared" si="245"/>
        <v/>
      </c>
      <c r="BM72" s="344" t="str">
        <f t="shared" si="245"/>
        <v/>
      </c>
      <c r="BN72" s="342" t="str">
        <f t="shared" si="245"/>
        <v/>
      </c>
      <c r="BO72" s="343" t="str">
        <f t="shared" si="245"/>
        <v/>
      </c>
      <c r="BP72" s="343" t="str">
        <f t="shared" si="245"/>
        <v/>
      </c>
      <c r="BQ72" s="343" t="str">
        <f t="shared" si="245"/>
        <v/>
      </c>
      <c r="BR72" s="343" t="str">
        <f t="shared" ref="BR72:DW72" si="246">IF(BR$5=$FG72,$FG$9,IF(BR$5=$FH72,$FH$9,IF(BR$5=$FI72,$FI$9,IF(BR$5=$FJ72,$FJ$9,IF(BR$5=$FK72,$FK$9,IF(BR$5=$FL72,$FL$9,IF(BR$5=$FN72,$FO72,IF(BR$5=$FP72,$FQ72,IF(BR$5=$FR72,$FS72,IF(BR$5=$FT72,$FU72,IF(BR$5=$FV72,$FW72,IF(BR$5=$FX72,$FY72,IF(BR$5=$FZ72,$GA72,IF(BR$5=$GB72,$GC72,IF(BR$5=$GD72,$GE72,IF(BR$5=$GF72,$GG72,IF(BR$5=$GH72,$GI72,IF(BR$5=$GJ72,$GK72,""))))))))))))))))))</f>
        <v/>
      </c>
      <c r="BS72" s="343" t="str">
        <f t="shared" si="246"/>
        <v/>
      </c>
      <c r="BT72" s="343" t="str">
        <f t="shared" si="246"/>
        <v/>
      </c>
      <c r="BU72" s="343" t="str">
        <f t="shared" si="246"/>
        <v/>
      </c>
      <c r="BV72" s="343" t="str">
        <f t="shared" si="246"/>
        <v/>
      </c>
      <c r="BW72" s="343">
        <f t="shared" si="246"/>
        <v>8</v>
      </c>
      <c r="BX72" s="343" t="str">
        <f t="shared" si="246"/>
        <v/>
      </c>
      <c r="BY72" s="343">
        <f t="shared" si="246"/>
        <v>15</v>
      </c>
      <c r="BZ72" s="343" t="str">
        <f t="shared" si="246"/>
        <v/>
      </c>
      <c r="CA72" s="343" t="str">
        <f t="shared" si="246"/>
        <v/>
      </c>
      <c r="CB72" s="343" t="str">
        <f t="shared" si="246"/>
        <v/>
      </c>
      <c r="CC72" s="343" t="str">
        <f t="shared" si="246"/>
        <v/>
      </c>
      <c r="CD72" s="343" t="str">
        <f t="shared" si="246"/>
        <v/>
      </c>
      <c r="CE72" s="343" t="str">
        <f t="shared" si="246"/>
        <v/>
      </c>
      <c r="CF72" s="343" t="str">
        <f t="shared" si="246"/>
        <v/>
      </c>
      <c r="CG72" s="343" t="str">
        <f t="shared" si="246"/>
        <v/>
      </c>
      <c r="CH72" s="343" t="str">
        <f t="shared" si="246"/>
        <v/>
      </c>
      <c r="CI72" s="343" t="str">
        <f t="shared" si="246"/>
        <v/>
      </c>
      <c r="CJ72" s="343" t="str">
        <f t="shared" si="246"/>
        <v/>
      </c>
      <c r="CK72" s="343" t="str">
        <f t="shared" si="246"/>
        <v/>
      </c>
      <c r="CL72" s="343" t="str">
        <f t="shared" si="246"/>
        <v/>
      </c>
      <c r="CM72" s="343" t="str">
        <f t="shared" si="246"/>
        <v/>
      </c>
      <c r="CN72" s="343" t="str">
        <f t="shared" si="246"/>
        <v/>
      </c>
      <c r="CO72" s="343" t="str">
        <f t="shared" si="246"/>
        <v/>
      </c>
      <c r="CP72" s="343" t="str">
        <f t="shared" si="246"/>
        <v/>
      </c>
      <c r="CQ72" s="345" t="str">
        <f t="shared" si="246"/>
        <v/>
      </c>
      <c r="CR72" s="346" t="str">
        <f t="shared" si="246"/>
        <v/>
      </c>
      <c r="CS72" s="347" t="str">
        <f t="shared" si="246"/>
        <v/>
      </c>
      <c r="CT72" s="343" t="str">
        <f t="shared" si="246"/>
        <v/>
      </c>
      <c r="CU72" s="343" t="str">
        <f t="shared" si="246"/>
        <v/>
      </c>
      <c r="CV72" s="343" t="str">
        <f t="shared" si="246"/>
        <v/>
      </c>
      <c r="CW72" s="343" t="str">
        <f t="shared" si="246"/>
        <v/>
      </c>
      <c r="CX72" s="343" t="str">
        <f t="shared" si="246"/>
        <v/>
      </c>
      <c r="CY72" s="343" t="str">
        <f t="shared" si="246"/>
        <v/>
      </c>
      <c r="CZ72" s="343" t="str">
        <f t="shared" si="246"/>
        <v/>
      </c>
      <c r="DA72" s="343" t="str">
        <f t="shared" si="246"/>
        <v/>
      </c>
      <c r="DB72" s="343" t="str">
        <f t="shared" si="246"/>
        <v/>
      </c>
      <c r="DC72" s="343" t="str">
        <f t="shared" si="246"/>
        <v/>
      </c>
      <c r="DD72" s="343" t="str">
        <f t="shared" si="246"/>
        <v/>
      </c>
      <c r="DE72" s="343" t="str">
        <f t="shared" si="246"/>
        <v/>
      </c>
      <c r="DF72" s="343" t="str">
        <f t="shared" si="246"/>
        <v/>
      </c>
      <c r="DG72" s="343" t="str">
        <f t="shared" si="246"/>
        <v/>
      </c>
      <c r="DH72" s="343" t="str">
        <f t="shared" si="246"/>
        <v/>
      </c>
      <c r="DI72" s="343" t="str">
        <f t="shared" si="246"/>
        <v/>
      </c>
      <c r="DJ72" s="343" t="str">
        <f t="shared" si="246"/>
        <v/>
      </c>
      <c r="DK72" s="343" t="str">
        <f t="shared" si="246"/>
        <v/>
      </c>
      <c r="DL72" s="343" t="str">
        <f t="shared" si="246"/>
        <v/>
      </c>
      <c r="DM72" s="343" t="str">
        <f t="shared" si="246"/>
        <v/>
      </c>
      <c r="DN72" s="343" t="str">
        <f t="shared" si="246"/>
        <v/>
      </c>
      <c r="DO72" s="343" t="str">
        <f t="shared" si="246"/>
        <v/>
      </c>
      <c r="DP72" s="343" t="str">
        <f t="shared" si="246"/>
        <v/>
      </c>
      <c r="DQ72" s="343" t="str">
        <f t="shared" si="246"/>
        <v/>
      </c>
      <c r="DR72" s="343" t="str">
        <f t="shared" si="246"/>
        <v/>
      </c>
      <c r="DS72" s="343" t="str">
        <f t="shared" si="246"/>
        <v/>
      </c>
      <c r="DT72" s="343" t="str">
        <f t="shared" si="246"/>
        <v/>
      </c>
      <c r="DU72" s="345" t="str">
        <f t="shared" si="246"/>
        <v/>
      </c>
      <c r="DV72" s="392" t="str">
        <f t="shared" si="246"/>
        <v/>
      </c>
      <c r="DW72" s="346" t="str">
        <f t="shared" si="246"/>
        <v/>
      </c>
      <c r="EE72" s="12">
        <v>14</v>
      </c>
      <c r="EF72" s="13" t="str">
        <f>IF(②元データ!$B$30="","",②元データ!$B$30)</f>
        <v>水稲・あいちのかおり</v>
      </c>
      <c r="EG72" s="13" t="str">
        <f>②元データ!$G$7</f>
        <v>露地野菜Ａ</v>
      </c>
      <c r="EH72" s="32" t="str">
        <f>IFERROR(VLOOKUP(($EF72&amp;"・"&amp;EH$8&amp;"・"&amp;EH$7&amp;"・"&amp;$EG72),'(参考)本年作業予定'!$X$4:$AI$525,8,FALSE),"")</f>
        <v/>
      </c>
      <c r="EI72" s="32" t="str">
        <f>IFERROR(VLOOKUP(($EF72&amp;"・"&amp;EH$8&amp;"・"&amp;EH$7&amp;"・"&amp;$EG72),'(参考)本年作業予定'!$X$4:$AI$525,10,FALSE),"")</f>
        <v/>
      </c>
      <c r="EJ72" s="32" t="str">
        <f>IFERROR(VLOOKUP(($EF72&amp;"・"&amp;EJ$8&amp;"・"&amp;EJ$7&amp;"・"&amp;$EG72),'(参考)本年作業予定'!$X$4:$AI$525,8,FALSE),"")</f>
        <v/>
      </c>
      <c r="EK72" s="32" t="str">
        <f>IFERROR(VLOOKUP(($EF72&amp;"・"&amp;EJ$8&amp;"・"&amp;EJ$7&amp;"・"&amp;$EG72),'(参考)本年作業予定'!$X$4:$AI$525,10,FALSE),"")</f>
        <v/>
      </c>
      <c r="EL72" s="32" t="str">
        <f>IFERROR(VLOOKUP(($EF72&amp;"・"&amp;EL$8&amp;"・"&amp;EL$7&amp;"・"&amp;$EG72),'(参考)本年作業予定'!$X$4:$AI$525,8,FALSE),"")</f>
        <v/>
      </c>
      <c r="EM72" s="32" t="str">
        <f>IFERROR(VLOOKUP(($EF72&amp;"・"&amp;EL$8&amp;"・"&amp;EL$7&amp;"・"&amp;$EG72),'(参考)本年作業予定'!$X$4:$AI$525,10,FALSE),"")</f>
        <v/>
      </c>
      <c r="EN72" s="32" t="str">
        <f>IFERROR(VLOOKUP(($EF72&amp;"・"&amp;EN$8&amp;"・"&amp;EN$7&amp;"・"&amp;$EG72),'(参考)本年作業予定'!$X$4:$AI$525,8,FALSE),"")</f>
        <v/>
      </c>
      <c r="EO72" s="32" t="str">
        <f>IFERROR(VLOOKUP(($EF72&amp;"・"&amp;EN$8&amp;"・"&amp;EN$7&amp;"・"&amp;$EG72),'(参考)本年作業予定'!$X$4:$AI$525,10,FALSE),"")</f>
        <v/>
      </c>
      <c r="EP72" s="32" t="str">
        <f>IFERROR(VLOOKUP(($EF72&amp;"・"&amp;EP$8&amp;"・"&amp;EP$7&amp;"・"&amp;$EG72),'(参考)本年作業予定'!$X$4:$AI$525,8,FALSE),"")</f>
        <v/>
      </c>
      <c r="EQ72" s="32" t="str">
        <f>IFERROR(VLOOKUP(($EF72&amp;"・"&amp;EP$8&amp;"・"&amp;EP$7&amp;"・"&amp;$EG72),'(参考)本年作業予定'!$X$4:$AI$525,10,FALSE),"")</f>
        <v/>
      </c>
      <c r="ER72" s="32">
        <f>IFERROR(VLOOKUP(($EF72&amp;"・"&amp;ER$8&amp;"・"&amp;ER$7&amp;"・"&amp;$EG72),'(参考)本年作業予定'!$X$4:$AI$525,8,FALSE),"")</f>
        <v>45507</v>
      </c>
      <c r="ES72" s="32">
        <f>IFERROR(VLOOKUP(($EF72&amp;"・"&amp;ER$8&amp;"・"&amp;ER$7&amp;"・"&amp;$EG72),'(参考)本年作業予定'!$X$4:$AI$525,10,FALSE),"")</f>
        <v>45507</v>
      </c>
      <c r="ET72" s="32">
        <f>IFERROR(VLOOKUP(($EF72&amp;"・"&amp;ET$8&amp;"・"&amp;ET$7&amp;"・"&amp;$EG72),'(参考)本年作業予定'!$X$4:$AI$525,8,FALSE),"")</f>
        <v>45575</v>
      </c>
      <c r="EU72" s="32">
        <f>IFERROR(VLOOKUP(($EF72&amp;"・"&amp;ET$8&amp;"・"&amp;ET$7&amp;"・"&amp;$EG72),'(参考)本年作業予定'!$X$4:$AI$525,10,FALSE),"")</f>
        <v>45575</v>
      </c>
      <c r="EV72" s="32">
        <f>IFERROR(VLOOKUP(($EF72&amp;"・"&amp;EV$8&amp;"・"&amp;EV$7&amp;"・"&amp;$EG72),'(参考)本年作業予定'!$X$4:$AI$525,8,FALSE),"")</f>
        <v>45511</v>
      </c>
      <c r="EW72" s="32">
        <f>IFERROR(VLOOKUP(($EF72&amp;"・"&amp;EV$8&amp;"・"&amp;EV$7&amp;"・"&amp;$EG72),'(参考)本年作業予定'!$X$4:$AI$525,10,FALSE),"")</f>
        <v>45511</v>
      </c>
      <c r="EX72" s="32">
        <f>IFERROR(VLOOKUP(($EF72&amp;"・"&amp;EX$8&amp;"・"&amp;EX$7&amp;"・"&amp;$EG72),'(参考)本年作業予定'!$X$4:$AI$525,8,FALSE),"")</f>
        <v>45514</v>
      </c>
      <c r="EY72" s="32">
        <f>IFERROR(VLOOKUP(($EF72&amp;"・"&amp;EX$8&amp;"・"&amp;EX$7&amp;"・"&amp;$EG72),'(参考)本年作業予定'!$X$4:$AI$525,10,FALSE),"")</f>
        <v>45514</v>
      </c>
      <c r="EZ72" s="32" t="str">
        <f>IFERROR(VLOOKUP(($EF72&amp;"・"&amp;EZ$8&amp;"・"&amp;EZ$7&amp;"・"&amp;$EG72),'(参考)本年作業予定'!$X$4:$AI$525,8,FALSE),"")</f>
        <v/>
      </c>
      <c r="FA72" s="32" t="str">
        <f>IFERROR(VLOOKUP(($EF72&amp;"・"&amp;EZ$8&amp;"・"&amp;EZ$7&amp;"・"&amp;$EG72),'(参考)本年作業予定'!$X$4:$AI$525,10,FALSE),"")</f>
        <v/>
      </c>
      <c r="FB72" s="32">
        <f>IFERROR(VLOOKUP(($EF72&amp;"・"&amp;FB$8&amp;"・"&amp;FB$7&amp;"・"&amp;$EG72),'(参考)本年作業予定'!$X$4:$AI$525,8,FALSE),"")</f>
        <v>45577</v>
      </c>
      <c r="FC72" s="32">
        <f>IFERROR(VLOOKUP(($EF72&amp;"・"&amp;FB$8&amp;"・"&amp;FB$7&amp;"・"&amp;$EG72),'(参考)本年作業予定'!$X$4:$AI$525,10,FALSE),"")</f>
        <v>45579</v>
      </c>
      <c r="FD72" s="32" t="str">
        <f>IFERROR(VLOOKUP(($EF72&amp;"・"&amp;FD$8&amp;"・"&amp;FD$7&amp;"・"&amp;$EG72),'(参考)本年作業予定'!$X$4:$AI$525,8,FALSE),"")</f>
        <v/>
      </c>
      <c r="FE72" s="32" t="str">
        <f>IFERROR(VLOOKUP(($EF72&amp;"・"&amp;FD$8&amp;"・"&amp;FD$7&amp;"・"&amp;$EG72),'(参考)本年作業予定'!$X$4:$AI$525,10,FALSE),"")</f>
        <v/>
      </c>
      <c r="FG72" s="32" t="str">
        <f>IFERROR(VLOOKUP(($EF72&amp;"・"&amp;FG$8&amp;"・"&amp;FG$7&amp;"・"&amp;$EG72),'(参考)本年作業予定'!$X$4:$AI$198,4,FALSE),"")</f>
        <v/>
      </c>
      <c r="FH72" s="32" t="str">
        <f>IFERROR(VLOOKUP(($EF72&amp;"・"&amp;FH$8&amp;"・"&amp;FH$7&amp;"・"&amp;$EG72),'(参考)本年作業予定'!$X$4:$AI$198,4,FALSE),"")</f>
        <v/>
      </c>
      <c r="FI72" s="32" t="str">
        <f>IFERROR(VLOOKUP(($EF72&amp;"・"&amp;FI$8&amp;"・"&amp;FI$7&amp;"・"&amp;$EG72),'(参考)本年作業予定'!$X$4:$AI$198,4,FALSE),"")</f>
        <v/>
      </c>
      <c r="FJ72" s="32" t="str">
        <f>IFERROR(VLOOKUP(($EF72&amp;"・"&amp;FJ$8&amp;"・"&amp;FJ$7&amp;"・"&amp;$EG72),'(参考)本年作業予定'!$X$4:$AI$198,4,FALSE),"")</f>
        <v/>
      </c>
      <c r="FK72" s="32" t="str">
        <f>IFERROR(VLOOKUP(($EF72&amp;"・"&amp;FK$8&amp;"・"&amp;FK$7&amp;"・"&amp;$EG72),'(参考)本年作業予定'!$X$4:$AI$198,4,FALSE),"")</f>
        <v/>
      </c>
      <c r="FL72" s="32" t="str">
        <f>IFERROR(VLOOKUP(($EF72&amp;"・"&amp;FL$8&amp;"・"&amp;FL$7&amp;"・"&amp;$EG72),'(参考)本年作業予定'!$X$4:$AI$198,4,FALSE),"")</f>
        <v/>
      </c>
      <c r="FN72" s="33" t="str">
        <f>IF(EH72="","",EH72)</f>
        <v/>
      </c>
      <c r="FO72" s="96">
        <f>IFERROR(VLOOKUP(($EF72&amp;"・"&amp;FN$8&amp;"・"&amp;FN$7&amp;"・"&amp;$EG72),'(参考)本年作業予定'!$X$4:$AI$525,12,FALSE),"")</f>
        <v>0</v>
      </c>
      <c r="FP72" s="33" t="str">
        <f t="shared" si="152"/>
        <v/>
      </c>
      <c r="FQ72" s="96">
        <f>IFERROR(VLOOKUP(($EF72&amp;"・"&amp;FP$8&amp;"・"&amp;FP$7&amp;"・"&amp;$EG72),'(参考)本年作業予定'!$X$4:$AI$525,12,FALSE),"")</f>
        <v>0</v>
      </c>
      <c r="FR72" s="33" t="str">
        <f t="shared" si="153"/>
        <v/>
      </c>
      <c r="FS72" s="96">
        <f>IFERROR(VLOOKUP(($EF72&amp;"・"&amp;FR$8&amp;"・"&amp;FR$7&amp;"・"&amp;$EG72),'(参考)本年作業予定'!$X$4:$AI$525,12,FALSE),"")</f>
        <v>0</v>
      </c>
      <c r="FT72" s="33" t="str">
        <f t="shared" si="154"/>
        <v/>
      </c>
      <c r="FU72" s="96">
        <f>IFERROR(VLOOKUP(($EF72&amp;"・"&amp;FT$8&amp;"・"&amp;FT$7&amp;"・"&amp;$EG72),'(参考)本年作業予定'!$X$4:$AI$525,12,FALSE),"")</f>
        <v>0</v>
      </c>
      <c r="FV72" s="33" t="str">
        <f t="shared" si="155"/>
        <v/>
      </c>
      <c r="FW72" s="96">
        <f>IFERROR(VLOOKUP(($EF72&amp;"・"&amp;FV$8&amp;"・"&amp;FV$7&amp;"・"&amp;$EG72),'(参考)本年作業予定'!$X$4:$AI$525,12,FALSE),"")</f>
        <v>8</v>
      </c>
      <c r="FX72" s="33">
        <f t="shared" si="156"/>
        <v>45507</v>
      </c>
      <c r="FY72" s="96">
        <f>IFERROR(VLOOKUP(($EF72&amp;"・"&amp;FX$8&amp;"・"&amp;FX$7&amp;"・"&amp;$EG72),'(参考)本年作業予定'!$X$4:$AI$525,12,FALSE),"")</f>
        <v>8</v>
      </c>
      <c r="FZ72" s="33">
        <f t="shared" si="157"/>
        <v>45575</v>
      </c>
      <c r="GA72" s="96">
        <f>IFERROR(VLOOKUP(($EF72&amp;"・"&amp;FZ$8&amp;"・"&amp;FZ$7&amp;"・"&amp;$EG72),'(参考)本年作業予定'!$X$4:$AI$525,12,FALSE),"")</f>
        <v>8</v>
      </c>
      <c r="GB72" s="33">
        <f t="shared" si="158"/>
        <v>45511</v>
      </c>
      <c r="GC72" s="96">
        <f>IFERROR(VLOOKUP(($EF72&amp;"・"&amp;GB$8&amp;"・"&amp;GB$7&amp;"・"&amp;$EG72),'(参考)本年作業予定'!$X$4:$AI$525,12,FALSE),"")</f>
        <v>4</v>
      </c>
      <c r="GD72" s="33">
        <f t="shared" si="159"/>
        <v>45514</v>
      </c>
      <c r="GE72" s="96">
        <f>IFERROR(VLOOKUP(($EF72&amp;"・"&amp;GD$8&amp;"・"&amp;GD$7&amp;"・"&amp;$EG72),'(参考)本年作業予定'!$X$4:$AI$525,12,FALSE),"")</f>
        <v>4</v>
      </c>
      <c r="GF72" s="33" t="str">
        <f t="shared" si="160"/>
        <v/>
      </c>
      <c r="GG72" s="96">
        <f>IFERROR(VLOOKUP(($EF72&amp;"・"&amp;GF$8&amp;"・"&amp;GF$7&amp;"・"&amp;$EG72),'(参考)本年作業予定'!$X$4:$AI$525,12,FALSE),"")</f>
        <v>0</v>
      </c>
      <c r="GH72" s="33">
        <f t="shared" si="161"/>
        <v>45577</v>
      </c>
      <c r="GI72" s="96">
        <f>IFERROR(VLOOKUP(($EF72&amp;"・"&amp;GH$8&amp;"・"&amp;GH$7&amp;"・"&amp;$EG72),'(参考)本年作業予定'!$X$4:$AI$525,12,FALSE),"")</f>
        <v>15</v>
      </c>
      <c r="GJ72" s="33" t="str">
        <f t="shared" si="162"/>
        <v/>
      </c>
      <c r="GK72" s="96">
        <f>IFERROR(VLOOKUP(($EF72&amp;"・"&amp;GJ$8&amp;"・"&amp;GJ$7&amp;"・"&amp;$EG72),'(参考)本年作業予定'!$X$4:$AI$525,12,FALSE),"")</f>
        <v>0</v>
      </c>
      <c r="GM72" s="72" t="str">
        <f t="shared" si="187"/>
        <v/>
      </c>
      <c r="GN72" s="74">
        <f>IFERROR(VLOOKUP(($EF72&amp;"・"&amp;GM$8&amp;"・"&amp;GM$7&amp;"・"&amp;$EG72),'(参考)本年作業予定'!$X$4:$AI$525,11,FALSE)/100,0)</f>
        <v>80</v>
      </c>
      <c r="GO72" s="72" t="str">
        <f t="shared" si="188"/>
        <v/>
      </c>
      <c r="GP72" s="74">
        <f>IFERROR(VLOOKUP(($EF72&amp;"・"&amp;GO$8&amp;"・"&amp;GO$7&amp;"・"&amp;$EG72),'(参考)本年作業予定'!$X$4:$AI$525,11,FALSE)/100,0)</f>
        <v>80</v>
      </c>
      <c r="GQ72" s="72" t="str">
        <f t="shared" si="189"/>
        <v/>
      </c>
      <c r="GR72" s="74">
        <f>IFERROR(VLOOKUP(($EF72&amp;"・"&amp;GQ$8&amp;"・"&amp;GQ$7&amp;"・"&amp;$EG72),'(参考)本年作業予定'!$X$4:$AI$525,11,FALSE)/100,0)</f>
        <v>80</v>
      </c>
      <c r="GS72" s="72" t="str">
        <f t="shared" si="190"/>
        <v/>
      </c>
      <c r="GT72" s="74">
        <f>IFERROR(VLOOKUP(($EF72&amp;"・"&amp;GS$8&amp;"・"&amp;GS$7&amp;"・"&amp;$EG72),'(参考)本年作業予定'!$X$4:$AI$525,11,FALSE)/100,0)</f>
        <v>80</v>
      </c>
      <c r="GU72" s="72" t="str">
        <f t="shared" si="191"/>
        <v/>
      </c>
      <c r="GV72" s="74">
        <f>IFERROR(VLOOKUP(($EF72&amp;"・"&amp;GU$8&amp;"・"&amp;GU$7&amp;"・"&amp;$EG72),'(参考)本年作業予定'!$X$4:$AI$525,11,FALSE)/100,0)</f>
        <v>80</v>
      </c>
      <c r="GW72" s="72">
        <f t="shared" si="192"/>
        <v>1</v>
      </c>
      <c r="GX72" s="74">
        <f>IFERROR(VLOOKUP(($EF72&amp;"・"&amp;GW$8&amp;"・"&amp;GW$7&amp;"・"&amp;$EG72),'(参考)本年作業予定'!$X$4:$AI$525,11,FALSE)/100,0)</f>
        <v>80</v>
      </c>
      <c r="GY72" s="72">
        <f t="shared" si="193"/>
        <v>1</v>
      </c>
      <c r="GZ72" s="74">
        <f>IFERROR(VLOOKUP(($EF72&amp;"・"&amp;GY$8&amp;"・"&amp;GY$7&amp;"・"&amp;$EG72),'(参考)本年作業予定'!$X$4:$AI$525,11,FALSE)/100,0)</f>
        <v>80</v>
      </c>
      <c r="HA72" s="72">
        <f t="shared" si="194"/>
        <v>1</v>
      </c>
      <c r="HB72" s="74">
        <f>IFERROR(VLOOKUP(($EF72&amp;"・"&amp;HA$8&amp;"・"&amp;HA$7&amp;"・"&amp;$EG72),'(参考)本年作業予定'!$X$4:$AI$525,11,FALSE)/100,0)</f>
        <v>80</v>
      </c>
      <c r="HC72" s="72">
        <f t="shared" si="195"/>
        <v>1</v>
      </c>
      <c r="HD72" s="74">
        <f>IFERROR(VLOOKUP(($EF72&amp;"・"&amp;HC$8&amp;"・"&amp;HC$7&amp;"・"&amp;$EG72),'(参考)本年作業予定'!$X$4:$AI$525,11,FALSE)/100,0)</f>
        <v>80</v>
      </c>
      <c r="HE72" s="72" t="str">
        <f t="shared" si="196"/>
        <v/>
      </c>
      <c r="HF72" s="74">
        <f>IFERROR(VLOOKUP(($EF72&amp;"・"&amp;HE$8&amp;"・"&amp;HE$7&amp;"・"&amp;$EG72),'(参考)本年作業予定'!$X$4:$AI$525,11,FALSE)/100,0)</f>
        <v>80</v>
      </c>
      <c r="HG72" s="72">
        <f t="shared" si="197"/>
        <v>3</v>
      </c>
      <c r="HH72" s="74">
        <f>IFERROR(VLOOKUP(($EF72&amp;"・"&amp;HG$8&amp;"・"&amp;HG$7&amp;"・"&amp;$EG72),'(参考)本年作業予定'!$X$4:$AI$525,11,FALSE)/100,0)</f>
        <v>80</v>
      </c>
      <c r="HI72" s="72" t="str">
        <f t="shared" si="198"/>
        <v/>
      </c>
      <c r="HJ72" s="74">
        <f>IFERROR(VLOOKUP(($EF72&amp;"・"&amp;HI$8&amp;"・"&amp;HI$7&amp;"・"&amp;$EG72),'(参考)本年作業予定'!$X$4:$AI$525,11,FALSE)/100,0)</f>
        <v>80</v>
      </c>
    </row>
    <row r="73" spans="1:220" ht="15" customHeight="1" thickBot="1" x14ac:dyDescent="0.2">
      <c r="A73" s="545"/>
      <c r="B73" s="488"/>
      <c r="C73" s="326" t="str">
        <f>IF(B73="","",GN73+GP73+GR73+GT73+GV73+GX73+GZ73+HB73+HD73)</f>
        <v/>
      </c>
      <c r="D73" s="348"/>
      <c r="E73" s="349"/>
      <c r="F73" s="349"/>
      <c r="G73" s="349"/>
      <c r="H73" s="349"/>
      <c r="I73" s="349"/>
      <c r="J73" s="349"/>
      <c r="K73" s="349"/>
      <c r="L73" s="349"/>
      <c r="M73" s="349"/>
      <c r="N73" s="349"/>
      <c r="O73" s="349"/>
      <c r="P73" s="349"/>
      <c r="Q73" s="349"/>
      <c r="R73" s="349"/>
      <c r="S73" s="349"/>
      <c r="T73" s="349"/>
      <c r="U73" s="349"/>
      <c r="V73" s="349"/>
      <c r="W73" s="349"/>
      <c r="X73" s="349"/>
      <c r="Y73" s="349"/>
      <c r="Z73" s="349"/>
      <c r="AA73" s="349"/>
      <c r="AB73" s="349"/>
      <c r="AC73" s="349"/>
      <c r="AD73" s="349"/>
      <c r="AE73" s="349"/>
      <c r="AF73" s="349"/>
      <c r="AG73" s="350"/>
      <c r="AH73" s="350"/>
      <c r="AI73" s="348"/>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349"/>
      <c r="BF73" s="349"/>
      <c r="BG73" s="349"/>
      <c r="BH73" s="349"/>
      <c r="BI73" s="349"/>
      <c r="BJ73" s="349"/>
      <c r="BK73" s="349"/>
      <c r="BL73" s="349"/>
      <c r="BM73" s="350"/>
      <c r="BN73" s="348"/>
      <c r="BO73" s="349"/>
      <c r="BP73" s="349"/>
      <c r="BQ73" s="349"/>
      <c r="BR73" s="349"/>
      <c r="BS73" s="349"/>
      <c r="BT73" s="349"/>
      <c r="BU73" s="349"/>
      <c r="BV73" s="349"/>
      <c r="BW73" s="349"/>
      <c r="BX73" s="349"/>
      <c r="BY73" s="349"/>
      <c r="BZ73" s="349"/>
      <c r="CA73" s="349"/>
      <c r="CB73" s="349"/>
      <c r="CC73" s="349"/>
      <c r="CD73" s="349"/>
      <c r="CE73" s="349"/>
      <c r="CF73" s="349"/>
      <c r="CG73" s="349"/>
      <c r="CH73" s="349"/>
      <c r="CI73" s="349"/>
      <c r="CJ73" s="349"/>
      <c r="CK73" s="349"/>
      <c r="CL73" s="349"/>
      <c r="CM73" s="349"/>
      <c r="CN73" s="349"/>
      <c r="CO73" s="349"/>
      <c r="CP73" s="349"/>
      <c r="CQ73" s="350"/>
      <c r="CR73" s="351"/>
      <c r="CS73" s="352"/>
      <c r="CT73" s="349"/>
      <c r="CU73" s="349"/>
      <c r="CV73" s="349"/>
      <c r="CW73" s="349"/>
      <c r="CX73" s="349"/>
      <c r="CY73" s="349"/>
      <c r="CZ73" s="349"/>
      <c r="DA73" s="349"/>
      <c r="DB73" s="349"/>
      <c r="DC73" s="349"/>
      <c r="DD73" s="349"/>
      <c r="DE73" s="349"/>
      <c r="DF73" s="349"/>
      <c r="DG73" s="349"/>
      <c r="DH73" s="349"/>
      <c r="DI73" s="349"/>
      <c r="DJ73" s="349"/>
      <c r="DK73" s="349"/>
      <c r="DL73" s="349"/>
      <c r="DM73" s="349"/>
      <c r="DN73" s="349"/>
      <c r="DO73" s="349"/>
      <c r="DP73" s="349"/>
      <c r="DQ73" s="349"/>
      <c r="DR73" s="349"/>
      <c r="DS73" s="349"/>
      <c r="DT73" s="349"/>
      <c r="DU73" s="350"/>
      <c r="DV73" s="393"/>
      <c r="DW73" s="351"/>
      <c r="EE73" s="12"/>
      <c r="EF73" s="13"/>
      <c r="EG73" s="13"/>
      <c r="EH73" s="32" t="str">
        <f>IFERROR(VLOOKUP(($EF73&amp;"・"&amp;EH$8&amp;"・"&amp;EH$7&amp;"・"&amp;$EG73),'(参考)本年作業予定'!$X$4:$AI$525,8,FALSE),"")</f>
        <v/>
      </c>
      <c r="EI73" s="32" t="str">
        <f>IFERROR(VLOOKUP(($EF73&amp;"・"&amp;EH$8&amp;"・"&amp;EH$7&amp;"・"&amp;$EG73),'(参考)本年作業予定'!$X$4:$AI$525,10,FALSE),"")</f>
        <v/>
      </c>
      <c r="EJ73" s="32" t="str">
        <f>IFERROR(VLOOKUP(($EF73&amp;"・"&amp;EJ$8&amp;"・"&amp;EJ$7&amp;"・"&amp;$EG73),'(参考)本年作業予定'!$X$4:$AI$525,8,FALSE),"")</f>
        <v/>
      </c>
      <c r="EK73" s="32" t="str">
        <f>IFERROR(VLOOKUP(($EF73&amp;"・"&amp;EJ$8&amp;"・"&amp;EJ$7&amp;"・"&amp;$EG73),'(参考)本年作業予定'!$X$4:$AI$525,10,FALSE),"")</f>
        <v/>
      </c>
      <c r="EL73" s="32" t="str">
        <f>IFERROR(VLOOKUP(($EF73&amp;"・"&amp;EL$8&amp;"・"&amp;EL$7&amp;"・"&amp;$EG73),'(参考)本年作業予定'!$X$4:$AI$525,8,FALSE),"")</f>
        <v/>
      </c>
      <c r="EM73" s="32" t="str">
        <f>IFERROR(VLOOKUP(($EF73&amp;"・"&amp;EL$8&amp;"・"&amp;EL$7&amp;"・"&amp;$EG73),'(参考)本年作業予定'!$X$4:$AI$525,10,FALSE),"")</f>
        <v/>
      </c>
      <c r="EN73" s="32" t="str">
        <f>IFERROR(VLOOKUP(($EF73&amp;"・"&amp;EN$8&amp;"・"&amp;EN$7&amp;"・"&amp;$EG73),'(参考)本年作業予定'!$X$4:$AI$525,8,FALSE),"")</f>
        <v/>
      </c>
      <c r="EO73" s="32" t="str">
        <f>IFERROR(VLOOKUP(($EF73&amp;"・"&amp;EN$8&amp;"・"&amp;EN$7&amp;"・"&amp;$EG73),'(参考)本年作業予定'!$X$4:$AI$525,10,FALSE),"")</f>
        <v/>
      </c>
      <c r="EP73" s="32" t="str">
        <f>IFERROR(VLOOKUP(($EF73&amp;"・"&amp;EP$8&amp;"・"&amp;EP$7&amp;"・"&amp;$EG73),'(参考)本年作業予定'!$X$4:$AI$525,8,FALSE),"")</f>
        <v/>
      </c>
      <c r="EQ73" s="32" t="str">
        <f>IFERROR(VLOOKUP(($EF73&amp;"・"&amp;EP$8&amp;"・"&amp;EP$7&amp;"・"&amp;$EG73),'(参考)本年作業予定'!$X$4:$AI$525,10,FALSE),"")</f>
        <v/>
      </c>
      <c r="ER73" s="32" t="str">
        <f>IFERROR(VLOOKUP(($EF73&amp;"・"&amp;ER$8&amp;"・"&amp;ER$7&amp;"・"&amp;$EG73),'(参考)本年作業予定'!$X$4:$AI$525,8,FALSE),"")</f>
        <v/>
      </c>
      <c r="ES73" s="32" t="str">
        <f>IFERROR(VLOOKUP(($EF73&amp;"・"&amp;ER$8&amp;"・"&amp;ER$7&amp;"・"&amp;$EG73),'(参考)本年作業予定'!$X$4:$AI$525,10,FALSE),"")</f>
        <v/>
      </c>
      <c r="ET73" s="32" t="str">
        <f>IFERROR(VLOOKUP(($EF73&amp;"・"&amp;ET$8&amp;"・"&amp;ET$7&amp;"・"&amp;$EG73),'(参考)本年作業予定'!$X$4:$AI$525,8,FALSE),"")</f>
        <v/>
      </c>
      <c r="EU73" s="32" t="str">
        <f>IFERROR(VLOOKUP(($EF73&amp;"・"&amp;ET$8&amp;"・"&amp;ET$7&amp;"・"&amp;$EG73),'(参考)本年作業予定'!$X$4:$AI$525,10,FALSE),"")</f>
        <v/>
      </c>
      <c r="EV73" s="32" t="str">
        <f>IFERROR(VLOOKUP(($EF73&amp;"・"&amp;EV$8&amp;"・"&amp;EV$7&amp;"・"&amp;$EG73),'(参考)本年作業予定'!$X$4:$AI$525,8,FALSE),"")</f>
        <v/>
      </c>
      <c r="EW73" s="32" t="str">
        <f>IFERROR(VLOOKUP(($EF73&amp;"・"&amp;EV$8&amp;"・"&amp;EV$7&amp;"・"&amp;$EG73),'(参考)本年作業予定'!$X$4:$AI$525,10,FALSE),"")</f>
        <v/>
      </c>
      <c r="EX73" s="32" t="str">
        <f>IFERROR(VLOOKUP(($EF73&amp;"・"&amp;EX$8&amp;"・"&amp;EX$7&amp;"・"&amp;$EG73),'(参考)本年作業予定'!$X$4:$AI$525,8,FALSE),"")</f>
        <v/>
      </c>
      <c r="EY73" s="32" t="str">
        <f>IFERROR(VLOOKUP(($EF73&amp;"・"&amp;EX$8&amp;"・"&amp;EX$7&amp;"・"&amp;$EG73),'(参考)本年作業予定'!$X$4:$AI$525,10,FALSE),"")</f>
        <v/>
      </c>
      <c r="EZ73" s="32" t="str">
        <f>IFERROR(VLOOKUP(($EF73&amp;"・"&amp;EZ$8&amp;"・"&amp;EZ$7&amp;"・"&amp;$EG73),'(参考)本年作業予定'!$X$4:$AI$525,8,FALSE),"")</f>
        <v/>
      </c>
      <c r="FA73" s="32" t="str">
        <f>IFERROR(VLOOKUP(($EF73&amp;"・"&amp;EZ$8&amp;"・"&amp;EZ$7&amp;"・"&amp;$EG73),'(参考)本年作業予定'!$X$4:$AI$525,10,FALSE),"")</f>
        <v/>
      </c>
      <c r="FB73" s="32" t="str">
        <f>IFERROR(VLOOKUP(($EF73&amp;"・"&amp;FB$8&amp;"・"&amp;FB$7&amp;"・"&amp;$EG73),'(参考)本年作業予定'!$X$4:$AI$525,8,FALSE),"")</f>
        <v/>
      </c>
      <c r="FC73" s="32" t="str">
        <f>IFERROR(VLOOKUP(($EF73&amp;"・"&amp;FB$8&amp;"・"&amp;FB$7&amp;"・"&amp;$EG73),'(参考)本年作業予定'!$X$4:$AI$525,10,FALSE),"")</f>
        <v/>
      </c>
      <c r="FD73" s="32" t="str">
        <f>IFERROR(VLOOKUP(($EF73&amp;"・"&amp;FD$8&amp;"・"&amp;FD$7&amp;"・"&amp;$EG73),'(参考)本年作業予定'!$X$4:$AI$525,8,FALSE),"")</f>
        <v/>
      </c>
      <c r="FE73" s="32" t="str">
        <f>IFERROR(VLOOKUP(($EF73&amp;"・"&amp;FD$8&amp;"・"&amp;FD$7&amp;"・"&amp;$EG73),'(参考)本年作業予定'!$X$4:$AI$525,10,FALSE),"")</f>
        <v/>
      </c>
      <c r="FG73" s="32" t="str">
        <f>IFERROR(VLOOKUP(($EF73&amp;"・"&amp;FG$8&amp;"・"&amp;FG$7&amp;"・"&amp;$EG73),'(参考)本年作業予定'!$X$4:$AI$198,4,FALSE),"")</f>
        <v/>
      </c>
      <c r="FH73" s="32" t="str">
        <f>IFERROR(VLOOKUP(($EF73&amp;"・"&amp;FH$8&amp;"・"&amp;FH$7&amp;"・"&amp;$EG73),'(参考)本年作業予定'!$X$4:$AI$198,4,FALSE),"")</f>
        <v/>
      </c>
      <c r="FI73" s="32" t="str">
        <f>IFERROR(VLOOKUP(($EF73&amp;"・"&amp;FI$8&amp;"・"&amp;FI$7&amp;"・"&amp;$EG73),'(参考)本年作業予定'!$X$4:$AI$198,4,FALSE),"")</f>
        <v/>
      </c>
      <c r="FJ73" s="32" t="str">
        <f>IFERROR(VLOOKUP(($EF73&amp;"・"&amp;FJ$8&amp;"・"&amp;FJ$7&amp;"・"&amp;$EG73),'(参考)本年作業予定'!$X$4:$AI$198,4,FALSE),"")</f>
        <v/>
      </c>
      <c r="FK73" s="32" t="str">
        <f>IFERROR(VLOOKUP(($EF73&amp;"・"&amp;FK$8&amp;"・"&amp;FK$7&amp;"・"&amp;$EG73),'(参考)本年作業予定'!$X$4:$AI$198,4,FALSE),"")</f>
        <v/>
      </c>
      <c r="FL73" s="32" t="str">
        <f>IFERROR(VLOOKUP(($EF73&amp;"・"&amp;FL$8&amp;"・"&amp;FL$7&amp;"・"&amp;$EG73),'(参考)本年作業予定'!$X$4:$AI$198,4,FALSE),"")</f>
        <v/>
      </c>
      <c r="FN73" s="33" t="str">
        <f t="shared" si="151"/>
        <v/>
      </c>
      <c r="FO73" s="96" t="str">
        <f>IFERROR(VLOOKUP(($EF73&amp;"・"&amp;FN$8&amp;"・"&amp;FN$7&amp;"・"&amp;$EG73),'(参考)本年作業予定'!$X$4:$AI$525,12,FALSE),"")</f>
        <v/>
      </c>
      <c r="FP73" s="33" t="str">
        <f t="shared" si="152"/>
        <v/>
      </c>
      <c r="FQ73" s="96" t="str">
        <f>IFERROR(VLOOKUP(($EF73&amp;"・"&amp;FP$8&amp;"・"&amp;FP$7&amp;"・"&amp;$EG73),'(参考)本年作業予定'!$X$4:$AI$525,12,FALSE),"")</f>
        <v/>
      </c>
      <c r="FR73" s="33" t="str">
        <f t="shared" si="153"/>
        <v/>
      </c>
      <c r="FS73" s="96" t="str">
        <f>IFERROR(VLOOKUP(($EF73&amp;"・"&amp;FR$8&amp;"・"&amp;FR$7&amp;"・"&amp;$EG73),'(参考)本年作業予定'!$X$4:$AI$525,12,FALSE),"")</f>
        <v/>
      </c>
      <c r="FT73" s="33" t="str">
        <f t="shared" si="154"/>
        <v/>
      </c>
      <c r="FU73" s="96" t="str">
        <f>IFERROR(VLOOKUP(($EF73&amp;"・"&amp;FT$8&amp;"・"&amp;FT$7&amp;"・"&amp;$EG73),'(参考)本年作業予定'!$X$4:$AI$525,12,FALSE),"")</f>
        <v/>
      </c>
      <c r="FV73" s="33" t="str">
        <f t="shared" si="155"/>
        <v/>
      </c>
      <c r="FW73" s="96" t="str">
        <f>IFERROR(VLOOKUP(($EF73&amp;"・"&amp;FV$8&amp;"・"&amp;FV$7&amp;"・"&amp;$EG73),'(参考)本年作業予定'!$X$4:$AI$525,12,FALSE),"")</f>
        <v/>
      </c>
      <c r="FX73" s="33" t="str">
        <f t="shared" si="156"/>
        <v/>
      </c>
      <c r="FY73" s="96" t="str">
        <f>IFERROR(VLOOKUP(($EF73&amp;"・"&amp;FX$8&amp;"・"&amp;FX$7&amp;"・"&amp;$EG73),'(参考)本年作業予定'!$X$4:$AI$525,12,FALSE),"")</f>
        <v/>
      </c>
      <c r="FZ73" s="33" t="str">
        <f t="shared" si="157"/>
        <v/>
      </c>
      <c r="GA73" s="96" t="str">
        <f>IFERROR(VLOOKUP(($EF73&amp;"・"&amp;FZ$8&amp;"・"&amp;FZ$7&amp;"・"&amp;$EG73),'(参考)本年作業予定'!$X$4:$AI$525,12,FALSE),"")</f>
        <v/>
      </c>
      <c r="GB73" s="33" t="str">
        <f t="shared" si="158"/>
        <v/>
      </c>
      <c r="GC73" s="96" t="str">
        <f>IFERROR(VLOOKUP(($EF73&amp;"・"&amp;GB$8&amp;"・"&amp;GB$7&amp;"・"&amp;$EG73),'(参考)本年作業予定'!$X$4:$AI$525,12,FALSE),"")</f>
        <v/>
      </c>
      <c r="GD73" s="33" t="str">
        <f t="shared" si="159"/>
        <v/>
      </c>
      <c r="GE73" s="96" t="str">
        <f>IFERROR(VLOOKUP(($EF73&amp;"・"&amp;GD$8&amp;"・"&amp;GD$7&amp;"・"&amp;$EG73),'(参考)本年作業予定'!$X$4:$AI$525,12,FALSE),"")</f>
        <v/>
      </c>
      <c r="GF73" s="33" t="str">
        <f t="shared" si="160"/>
        <v/>
      </c>
      <c r="GG73" s="96" t="str">
        <f>IFERROR(VLOOKUP(($EF73&amp;"・"&amp;GF$8&amp;"・"&amp;GF$7&amp;"・"&amp;$EG73),'(参考)本年作業予定'!$X$4:$AI$525,12,FALSE),"")</f>
        <v/>
      </c>
      <c r="GH73" s="33" t="str">
        <f t="shared" si="161"/>
        <v/>
      </c>
      <c r="GI73" s="96" t="str">
        <f>IFERROR(VLOOKUP(($EF73&amp;"・"&amp;GH$8&amp;"・"&amp;GH$7&amp;"・"&amp;$EG73),'(参考)本年作業予定'!$X$4:$AI$525,12,FALSE),"")</f>
        <v/>
      </c>
      <c r="GJ73" s="33" t="str">
        <f t="shared" si="162"/>
        <v/>
      </c>
      <c r="GK73" s="96" t="str">
        <f>IFERROR(VLOOKUP(($EF73&amp;"・"&amp;GJ$8&amp;"・"&amp;GJ$7&amp;"・"&amp;$EG73),'(参考)本年作業予定'!$X$4:$AI$525,12,FALSE),"")</f>
        <v/>
      </c>
      <c r="GM73" s="72" t="str">
        <f t="shared" si="187"/>
        <v/>
      </c>
      <c r="GN73" s="74">
        <f>IFERROR(VLOOKUP(($EF73&amp;"・"&amp;GM$8&amp;"・"&amp;GM$7&amp;"・"&amp;$EG73),'(参考)本年作業予定'!$X$4:$AI$525,11,FALSE)/100,0)</f>
        <v>0</v>
      </c>
      <c r="GO73" s="72" t="str">
        <f t="shared" si="188"/>
        <v/>
      </c>
      <c r="GP73" s="74">
        <f>IFERROR(VLOOKUP(($EF73&amp;"・"&amp;GO$8&amp;"・"&amp;GO$7&amp;"・"&amp;$EG73),'(参考)本年作業予定'!$X$4:$AI$525,11,FALSE)/100,0)</f>
        <v>0</v>
      </c>
      <c r="GQ73" s="72" t="str">
        <f t="shared" si="189"/>
        <v/>
      </c>
      <c r="GR73" s="74">
        <f>IFERROR(VLOOKUP(($EF73&amp;"・"&amp;GQ$8&amp;"・"&amp;GQ$7&amp;"・"&amp;$EG73),'(参考)本年作業予定'!$X$4:$AI$525,11,FALSE)/100,0)</f>
        <v>0</v>
      </c>
      <c r="GS73" s="72" t="str">
        <f t="shared" si="190"/>
        <v/>
      </c>
      <c r="GT73" s="74">
        <f>IFERROR(VLOOKUP(($EF73&amp;"・"&amp;GS$8&amp;"・"&amp;GS$7&amp;"・"&amp;$EG73),'(参考)本年作業予定'!$X$4:$AI$525,11,FALSE)/100,0)</f>
        <v>0</v>
      </c>
      <c r="GU73" s="72" t="str">
        <f t="shared" si="191"/>
        <v/>
      </c>
      <c r="GV73" s="74">
        <f>IFERROR(VLOOKUP(($EF73&amp;"・"&amp;GU$8&amp;"・"&amp;GU$7&amp;"・"&amp;$EG73),'(参考)本年作業予定'!$X$4:$AI$525,11,FALSE)/100,0)</f>
        <v>0</v>
      </c>
      <c r="GW73" s="72" t="str">
        <f t="shared" si="192"/>
        <v/>
      </c>
      <c r="GX73" s="74">
        <f>IFERROR(VLOOKUP(($EF73&amp;"・"&amp;GW$8&amp;"・"&amp;GW$7&amp;"・"&amp;$EG73),'(参考)本年作業予定'!$X$4:$AI$525,11,FALSE)/100,0)</f>
        <v>0</v>
      </c>
      <c r="GY73" s="72" t="str">
        <f t="shared" si="193"/>
        <v/>
      </c>
      <c r="GZ73" s="74">
        <f>IFERROR(VLOOKUP(($EF73&amp;"・"&amp;GY$8&amp;"・"&amp;GY$7&amp;"・"&amp;$EG73),'(参考)本年作業予定'!$X$4:$AI$525,11,FALSE)/100,0)</f>
        <v>0</v>
      </c>
      <c r="HA73" s="72" t="str">
        <f t="shared" si="194"/>
        <v/>
      </c>
      <c r="HB73" s="74">
        <f>IFERROR(VLOOKUP(($EF73&amp;"・"&amp;HA$8&amp;"・"&amp;HA$7&amp;"・"&amp;$EG73),'(参考)本年作業予定'!$X$4:$AI$525,11,FALSE)/100,0)</f>
        <v>0</v>
      </c>
      <c r="HC73" s="72" t="str">
        <f t="shared" si="195"/>
        <v/>
      </c>
      <c r="HD73" s="74">
        <f>IFERROR(VLOOKUP(($EF73&amp;"・"&amp;HC$8&amp;"・"&amp;HC$7&amp;"・"&amp;$EG73),'(参考)本年作業予定'!$X$4:$AI$525,11,FALSE)/100,0)</f>
        <v>0</v>
      </c>
      <c r="HE73" s="72" t="str">
        <f t="shared" si="196"/>
        <v/>
      </c>
      <c r="HF73" s="74">
        <f>IFERROR(VLOOKUP(($EF73&amp;"・"&amp;HE$8&amp;"・"&amp;HE$7&amp;"・"&amp;$EG73),'(参考)本年作業予定'!$X$4:$AI$525,11,FALSE)/100,0)</f>
        <v>0</v>
      </c>
      <c r="HG73" s="72" t="str">
        <f t="shared" si="197"/>
        <v/>
      </c>
      <c r="HH73" s="74">
        <f>IFERROR(VLOOKUP(($EF73&amp;"・"&amp;HG$8&amp;"・"&amp;HG$7&amp;"・"&amp;$EG73),'(参考)本年作業予定'!$X$4:$AI$525,11,FALSE)/100,0)</f>
        <v>0</v>
      </c>
      <c r="HI73" s="72" t="str">
        <f t="shared" si="198"/>
        <v/>
      </c>
      <c r="HJ73" s="74">
        <f>IFERROR(VLOOKUP(($EF73&amp;"・"&amp;HI$8&amp;"・"&amp;HI$7&amp;"・"&amp;$EG73),'(参考)本年作業予定'!$X$4:$AI$525,11,FALSE)/100,0)</f>
        <v>0</v>
      </c>
    </row>
    <row r="74" spans="1:220" s="2" customFormat="1" ht="24.95" customHeight="1" thickBot="1" x14ac:dyDescent="0.2">
      <c r="A74" s="162"/>
      <c r="B74" s="163"/>
      <c r="C74" s="327"/>
      <c r="D74" s="248">
        <f t="shared" ref="D74:AH74" si="247">DATE( $P$2, $P$4, COLUMN()-3)</f>
        <v>45505</v>
      </c>
      <c r="E74" s="249">
        <f t="shared" si="247"/>
        <v>45506</v>
      </c>
      <c r="F74" s="249">
        <f t="shared" si="247"/>
        <v>45507</v>
      </c>
      <c r="G74" s="249">
        <f t="shared" si="247"/>
        <v>45508</v>
      </c>
      <c r="H74" s="249">
        <f t="shared" si="247"/>
        <v>45509</v>
      </c>
      <c r="I74" s="249">
        <f t="shared" si="247"/>
        <v>45510</v>
      </c>
      <c r="J74" s="249">
        <f t="shared" si="247"/>
        <v>45511</v>
      </c>
      <c r="K74" s="249">
        <f t="shared" si="247"/>
        <v>45512</v>
      </c>
      <c r="L74" s="249">
        <f t="shared" si="247"/>
        <v>45513</v>
      </c>
      <c r="M74" s="249">
        <f t="shared" si="247"/>
        <v>45514</v>
      </c>
      <c r="N74" s="249">
        <f t="shared" si="247"/>
        <v>45515</v>
      </c>
      <c r="O74" s="249">
        <f t="shared" si="247"/>
        <v>45516</v>
      </c>
      <c r="P74" s="249">
        <f t="shared" si="247"/>
        <v>45517</v>
      </c>
      <c r="Q74" s="249">
        <f t="shared" si="247"/>
        <v>45518</v>
      </c>
      <c r="R74" s="249">
        <f t="shared" si="247"/>
        <v>45519</v>
      </c>
      <c r="S74" s="249">
        <f t="shared" si="247"/>
        <v>45520</v>
      </c>
      <c r="T74" s="249">
        <f t="shared" si="247"/>
        <v>45521</v>
      </c>
      <c r="U74" s="249">
        <f t="shared" si="247"/>
        <v>45522</v>
      </c>
      <c r="V74" s="249">
        <f t="shared" si="247"/>
        <v>45523</v>
      </c>
      <c r="W74" s="249">
        <f t="shared" si="247"/>
        <v>45524</v>
      </c>
      <c r="X74" s="249">
        <f t="shared" si="247"/>
        <v>45525</v>
      </c>
      <c r="Y74" s="249">
        <f t="shared" si="247"/>
        <v>45526</v>
      </c>
      <c r="Z74" s="249">
        <f t="shared" si="247"/>
        <v>45527</v>
      </c>
      <c r="AA74" s="249">
        <f t="shared" si="247"/>
        <v>45528</v>
      </c>
      <c r="AB74" s="249">
        <f t="shared" si="247"/>
        <v>45529</v>
      </c>
      <c r="AC74" s="249">
        <f t="shared" si="247"/>
        <v>45530</v>
      </c>
      <c r="AD74" s="249">
        <f t="shared" si="247"/>
        <v>45531</v>
      </c>
      <c r="AE74" s="249">
        <f t="shared" si="247"/>
        <v>45532</v>
      </c>
      <c r="AF74" s="249">
        <f t="shared" si="247"/>
        <v>45533</v>
      </c>
      <c r="AG74" s="250">
        <f t="shared" si="247"/>
        <v>45534</v>
      </c>
      <c r="AH74" s="250">
        <f t="shared" si="247"/>
        <v>45535</v>
      </c>
      <c r="AI74" s="251">
        <f>DATE(IF($AU$4=1,$P$2+1,$P$2), $AU$4, COLUMN()-34)</f>
        <v>45536</v>
      </c>
      <c r="AJ74" s="252">
        <f t="shared" ref="AJ74:BM74" si="248">DATE(IF($AU$4=1,$P$2+1,$P$2), $AU$4, COLUMN()-34)</f>
        <v>45537</v>
      </c>
      <c r="AK74" s="252">
        <f t="shared" si="248"/>
        <v>45538</v>
      </c>
      <c r="AL74" s="252">
        <f t="shared" si="248"/>
        <v>45539</v>
      </c>
      <c r="AM74" s="252">
        <f t="shared" si="248"/>
        <v>45540</v>
      </c>
      <c r="AN74" s="252">
        <f t="shared" si="248"/>
        <v>45541</v>
      </c>
      <c r="AO74" s="252">
        <f t="shared" si="248"/>
        <v>45542</v>
      </c>
      <c r="AP74" s="252">
        <f t="shared" si="248"/>
        <v>45543</v>
      </c>
      <c r="AQ74" s="252">
        <f t="shared" si="248"/>
        <v>45544</v>
      </c>
      <c r="AR74" s="252">
        <f t="shared" si="248"/>
        <v>45545</v>
      </c>
      <c r="AS74" s="252">
        <f t="shared" si="248"/>
        <v>45546</v>
      </c>
      <c r="AT74" s="252">
        <f t="shared" si="248"/>
        <v>45547</v>
      </c>
      <c r="AU74" s="252">
        <f t="shared" si="248"/>
        <v>45548</v>
      </c>
      <c r="AV74" s="252">
        <f t="shared" si="248"/>
        <v>45549</v>
      </c>
      <c r="AW74" s="252">
        <f t="shared" si="248"/>
        <v>45550</v>
      </c>
      <c r="AX74" s="252">
        <f t="shared" si="248"/>
        <v>45551</v>
      </c>
      <c r="AY74" s="252">
        <f t="shared" si="248"/>
        <v>45552</v>
      </c>
      <c r="AZ74" s="252">
        <f t="shared" si="248"/>
        <v>45553</v>
      </c>
      <c r="BA74" s="252">
        <f t="shared" si="248"/>
        <v>45554</v>
      </c>
      <c r="BB74" s="252">
        <f t="shared" si="248"/>
        <v>45555</v>
      </c>
      <c r="BC74" s="252">
        <f t="shared" si="248"/>
        <v>45556</v>
      </c>
      <c r="BD74" s="252">
        <f t="shared" si="248"/>
        <v>45557</v>
      </c>
      <c r="BE74" s="252">
        <f t="shared" si="248"/>
        <v>45558</v>
      </c>
      <c r="BF74" s="252">
        <f t="shared" si="248"/>
        <v>45559</v>
      </c>
      <c r="BG74" s="252">
        <f t="shared" si="248"/>
        <v>45560</v>
      </c>
      <c r="BH74" s="252">
        <f t="shared" si="248"/>
        <v>45561</v>
      </c>
      <c r="BI74" s="252">
        <f t="shared" si="248"/>
        <v>45562</v>
      </c>
      <c r="BJ74" s="252">
        <f t="shared" si="248"/>
        <v>45563</v>
      </c>
      <c r="BK74" s="252">
        <f t="shared" si="248"/>
        <v>45564</v>
      </c>
      <c r="BL74" s="252">
        <f t="shared" si="248"/>
        <v>45565</v>
      </c>
      <c r="BM74" s="253">
        <f t="shared" si="248"/>
        <v>45566</v>
      </c>
      <c r="BN74" s="248">
        <f>DATE(IF($BZ$4=1,$P$2+1,IF($BZ$4=2,$P$2+1,$P$2)), $BZ$4, COLUMN()-65)</f>
        <v>45566</v>
      </c>
      <c r="BO74" s="249">
        <f t="shared" ref="BO74:CR74" si="249">DATE(IF($BZ$4=1,$P$2+1,IF($BZ$4=2,$P$2+1,$P$2)), $BZ$4, COLUMN()-65)</f>
        <v>45567</v>
      </c>
      <c r="BP74" s="249">
        <f t="shared" si="249"/>
        <v>45568</v>
      </c>
      <c r="BQ74" s="249">
        <f t="shared" si="249"/>
        <v>45569</v>
      </c>
      <c r="BR74" s="249">
        <f t="shared" si="249"/>
        <v>45570</v>
      </c>
      <c r="BS74" s="249">
        <f t="shared" si="249"/>
        <v>45571</v>
      </c>
      <c r="BT74" s="249">
        <f t="shared" si="249"/>
        <v>45572</v>
      </c>
      <c r="BU74" s="249">
        <f t="shared" si="249"/>
        <v>45573</v>
      </c>
      <c r="BV74" s="249">
        <f t="shared" si="249"/>
        <v>45574</v>
      </c>
      <c r="BW74" s="249">
        <f t="shared" si="249"/>
        <v>45575</v>
      </c>
      <c r="BX74" s="249">
        <f t="shared" si="249"/>
        <v>45576</v>
      </c>
      <c r="BY74" s="249">
        <f t="shared" si="249"/>
        <v>45577</v>
      </c>
      <c r="BZ74" s="249">
        <f t="shared" si="249"/>
        <v>45578</v>
      </c>
      <c r="CA74" s="249">
        <f t="shared" si="249"/>
        <v>45579</v>
      </c>
      <c r="CB74" s="249">
        <f t="shared" si="249"/>
        <v>45580</v>
      </c>
      <c r="CC74" s="249">
        <f t="shared" si="249"/>
        <v>45581</v>
      </c>
      <c r="CD74" s="249">
        <f t="shared" si="249"/>
        <v>45582</v>
      </c>
      <c r="CE74" s="249">
        <f t="shared" si="249"/>
        <v>45583</v>
      </c>
      <c r="CF74" s="249">
        <f t="shared" si="249"/>
        <v>45584</v>
      </c>
      <c r="CG74" s="249">
        <f t="shared" si="249"/>
        <v>45585</v>
      </c>
      <c r="CH74" s="249">
        <f t="shared" si="249"/>
        <v>45586</v>
      </c>
      <c r="CI74" s="249">
        <f t="shared" si="249"/>
        <v>45587</v>
      </c>
      <c r="CJ74" s="249">
        <f t="shared" si="249"/>
        <v>45588</v>
      </c>
      <c r="CK74" s="249">
        <f t="shared" si="249"/>
        <v>45589</v>
      </c>
      <c r="CL74" s="249">
        <f t="shared" si="249"/>
        <v>45590</v>
      </c>
      <c r="CM74" s="249">
        <f t="shared" si="249"/>
        <v>45591</v>
      </c>
      <c r="CN74" s="249">
        <f t="shared" si="249"/>
        <v>45592</v>
      </c>
      <c r="CO74" s="249">
        <f t="shared" si="249"/>
        <v>45593</v>
      </c>
      <c r="CP74" s="249">
        <f t="shared" si="249"/>
        <v>45594</v>
      </c>
      <c r="CQ74" s="250">
        <f t="shared" si="249"/>
        <v>45595</v>
      </c>
      <c r="CR74" s="394">
        <f t="shared" si="249"/>
        <v>45596</v>
      </c>
      <c r="CS74" s="395">
        <f>DATE(IF($DD$4=1,$P$2+1,IF($DD$4=2,$P$2+1,IF($DD$4=3,$P$2+1,$P$2))), $DD$4, COLUMN()-96)</f>
        <v>45597</v>
      </c>
      <c r="CT74" s="396">
        <f t="shared" ref="CT74:DW74" si="250">DATE(IF($DD$4=1,$P$2+1,IF($DD$4=2,$P$2+1,IF($DD$4=3,$P$2+1,$P$2))), $DD$4, COLUMN()-96)</f>
        <v>45598</v>
      </c>
      <c r="CU74" s="396">
        <f t="shared" si="250"/>
        <v>45599</v>
      </c>
      <c r="CV74" s="396">
        <f t="shared" si="250"/>
        <v>45600</v>
      </c>
      <c r="CW74" s="396">
        <f t="shared" si="250"/>
        <v>45601</v>
      </c>
      <c r="CX74" s="396">
        <f t="shared" si="250"/>
        <v>45602</v>
      </c>
      <c r="CY74" s="396">
        <f t="shared" si="250"/>
        <v>45603</v>
      </c>
      <c r="CZ74" s="396">
        <f t="shared" si="250"/>
        <v>45604</v>
      </c>
      <c r="DA74" s="396">
        <f t="shared" si="250"/>
        <v>45605</v>
      </c>
      <c r="DB74" s="396">
        <f t="shared" si="250"/>
        <v>45606</v>
      </c>
      <c r="DC74" s="396">
        <f t="shared" si="250"/>
        <v>45607</v>
      </c>
      <c r="DD74" s="396">
        <f t="shared" si="250"/>
        <v>45608</v>
      </c>
      <c r="DE74" s="396">
        <f t="shared" si="250"/>
        <v>45609</v>
      </c>
      <c r="DF74" s="396">
        <f t="shared" si="250"/>
        <v>45610</v>
      </c>
      <c r="DG74" s="396">
        <f t="shared" si="250"/>
        <v>45611</v>
      </c>
      <c r="DH74" s="396">
        <f t="shared" si="250"/>
        <v>45612</v>
      </c>
      <c r="DI74" s="396">
        <f t="shared" si="250"/>
        <v>45613</v>
      </c>
      <c r="DJ74" s="396">
        <f t="shared" si="250"/>
        <v>45614</v>
      </c>
      <c r="DK74" s="396">
        <f t="shared" si="250"/>
        <v>45615</v>
      </c>
      <c r="DL74" s="396">
        <f t="shared" si="250"/>
        <v>45616</v>
      </c>
      <c r="DM74" s="396">
        <f t="shared" si="250"/>
        <v>45617</v>
      </c>
      <c r="DN74" s="396">
        <f t="shared" si="250"/>
        <v>45618</v>
      </c>
      <c r="DO74" s="396">
        <f t="shared" si="250"/>
        <v>45619</v>
      </c>
      <c r="DP74" s="396">
        <f t="shared" si="250"/>
        <v>45620</v>
      </c>
      <c r="DQ74" s="396">
        <f t="shared" si="250"/>
        <v>45621</v>
      </c>
      <c r="DR74" s="396">
        <f t="shared" si="250"/>
        <v>45622</v>
      </c>
      <c r="DS74" s="396">
        <f t="shared" si="250"/>
        <v>45623</v>
      </c>
      <c r="DT74" s="396">
        <f t="shared" si="250"/>
        <v>45624</v>
      </c>
      <c r="DU74" s="396">
        <f t="shared" si="250"/>
        <v>45625</v>
      </c>
      <c r="DV74" s="396">
        <f t="shared" si="250"/>
        <v>45626</v>
      </c>
      <c r="DW74" s="394">
        <f t="shared" si="250"/>
        <v>45627</v>
      </c>
      <c r="GN74" s="2">
        <f>IF(GN73="",0,GN73)</f>
        <v>0</v>
      </c>
      <c r="GP74" s="2">
        <f t="shared" ref="GP74" si="251">IF(GP73="",0,GP73)</f>
        <v>0</v>
      </c>
      <c r="GR74" s="2">
        <f t="shared" ref="GR74" si="252">IF(GR73="",0,GR73)</f>
        <v>0</v>
      </c>
      <c r="GT74" s="2">
        <f t="shared" ref="GT74" si="253">IF(GT73="",0,GT73)</f>
        <v>0</v>
      </c>
      <c r="GV74" s="2">
        <f t="shared" ref="GV74" si="254">IF(GV73="",0,GV73)</f>
        <v>0</v>
      </c>
      <c r="GX74" s="2">
        <f t="shared" ref="GX74" si="255">IF(GX73="",0,GX73)</f>
        <v>0</v>
      </c>
      <c r="GZ74" s="2">
        <f t="shared" ref="GZ74" si="256">IF(GZ73="",0,GZ73)</f>
        <v>0</v>
      </c>
      <c r="HB74" s="2">
        <f t="shared" ref="HB74" si="257">IF(HB73="",0,HB73)</f>
        <v>0</v>
      </c>
      <c r="HD74" s="2">
        <f t="shared" ref="HD74" si="258">IF(HD73="",0,HD73)</f>
        <v>0</v>
      </c>
      <c r="HF74" s="2">
        <f t="shared" ref="HF74" si="259">IF(HF73="",0,HF73)</f>
        <v>0</v>
      </c>
      <c r="HH74" s="2">
        <f t="shared" ref="HH74" si="260">IF(HH73="",0,HH73)</f>
        <v>0</v>
      </c>
      <c r="HJ74" s="2">
        <f t="shared" ref="HJ74" si="261">IF(HJ73="",0,HJ73)</f>
        <v>0</v>
      </c>
      <c r="HL74" s="2">
        <f>GN74+GP74+GR74+GT74+GV74+GX74+GZ74+HB74+HD74+HF74+HH74+HJ74</f>
        <v>0</v>
      </c>
    </row>
    <row r="75" spans="1:220" ht="24.75" customHeight="1" thickTop="1" x14ac:dyDescent="0.15">
      <c r="A75" s="520" t="str">
        <f>②元データ!$G$7&amp;"　時間日計"</f>
        <v>露地野菜Ａ　時間日計</v>
      </c>
      <c r="B75" s="521"/>
      <c r="C75" s="384" t="s">
        <v>80</v>
      </c>
      <c r="D75" s="161">
        <f>IF(SUM(D321:D384)=0,0,D321+D323+D325+D327+D329+D331+D333+D335+D337+D339+D341+D343+D345+D347+D349+D351+D353+D355+D357+D359+D361+D363+D365+D367+D369+D371+D373+D375+D377+D379+D381+D383+D318)</f>
        <v>8.25</v>
      </c>
      <c r="E75" s="161">
        <f t="shared" ref="E75:BP75" si="262">IF(SUM(E321:E384)=0,0,E321+E323+E325+E327+E329+E331+E333+E335+E337+E339+E341+E343+E345+E347+E349+E351+E353+E355+E357+E359+E361+E363+E365+E367+E369+E371+E373+E375+E377+E379+E381+E383+E318)</f>
        <v>8.25</v>
      </c>
      <c r="F75" s="161">
        <f t="shared" si="262"/>
        <v>8</v>
      </c>
      <c r="G75" s="161">
        <f t="shared" si="262"/>
        <v>0</v>
      </c>
      <c r="H75" s="161">
        <f t="shared" si="262"/>
        <v>4</v>
      </c>
      <c r="I75" s="161">
        <f t="shared" si="262"/>
        <v>4</v>
      </c>
      <c r="J75" s="161">
        <f t="shared" si="262"/>
        <v>4</v>
      </c>
      <c r="K75" s="161">
        <f t="shared" si="262"/>
        <v>0</v>
      </c>
      <c r="L75" s="161">
        <f t="shared" si="262"/>
        <v>0</v>
      </c>
      <c r="M75" s="161">
        <f t="shared" si="262"/>
        <v>8</v>
      </c>
      <c r="N75" s="161">
        <f t="shared" si="262"/>
        <v>9.5</v>
      </c>
      <c r="O75" s="161">
        <f t="shared" si="262"/>
        <v>17.5</v>
      </c>
      <c r="P75" s="161">
        <f t="shared" si="262"/>
        <v>16.5</v>
      </c>
      <c r="Q75" s="161">
        <f t="shared" si="262"/>
        <v>4.5</v>
      </c>
      <c r="R75" s="161">
        <f t="shared" si="262"/>
        <v>28</v>
      </c>
      <c r="S75" s="161">
        <f t="shared" si="262"/>
        <v>8</v>
      </c>
      <c r="T75" s="161">
        <f t="shared" si="262"/>
        <v>0</v>
      </c>
      <c r="U75" s="161">
        <f t="shared" si="262"/>
        <v>1</v>
      </c>
      <c r="V75" s="161">
        <f t="shared" si="262"/>
        <v>0</v>
      </c>
      <c r="W75" s="161">
        <f t="shared" si="262"/>
        <v>2</v>
      </c>
      <c r="X75" s="161">
        <f t="shared" si="262"/>
        <v>2</v>
      </c>
      <c r="Y75" s="161">
        <f t="shared" si="262"/>
        <v>14</v>
      </c>
      <c r="Z75" s="161">
        <f t="shared" si="262"/>
        <v>12</v>
      </c>
      <c r="AA75" s="161">
        <f t="shared" si="262"/>
        <v>3</v>
      </c>
      <c r="AB75" s="161">
        <f t="shared" si="262"/>
        <v>12</v>
      </c>
      <c r="AC75" s="161">
        <f t="shared" si="262"/>
        <v>0</v>
      </c>
      <c r="AD75" s="161">
        <f t="shared" si="262"/>
        <v>0</v>
      </c>
      <c r="AE75" s="161">
        <f t="shared" si="262"/>
        <v>0</v>
      </c>
      <c r="AF75" s="161">
        <f t="shared" si="262"/>
        <v>2</v>
      </c>
      <c r="AG75" s="161">
        <f t="shared" si="262"/>
        <v>0</v>
      </c>
      <c r="AH75" s="161">
        <f t="shared" si="262"/>
        <v>0</v>
      </c>
      <c r="AI75" s="161">
        <f t="shared" si="262"/>
        <v>8</v>
      </c>
      <c r="AJ75" s="161">
        <f t="shared" si="262"/>
        <v>16</v>
      </c>
      <c r="AK75" s="161">
        <f t="shared" si="262"/>
        <v>13.75</v>
      </c>
      <c r="AL75" s="161">
        <f t="shared" si="262"/>
        <v>2.75</v>
      </c>
      <c r="AM75" s="161">
        <f t="shared" si="262"/>
        <v>12.2</v>
      </c>
      <c r="AN75" s="161">
        <f t="shared" si="262"/>
        <v>0</v>
      </c>
      <c r="AO75" s="161">
        <f t="shared" si="262"/>
        <v>0</v>
      </c>
      <c r="AP75" s="161">
        <f t="shared" si="262"/>
        <v>2.4500000000000002</v>
      </c>
      <c r="AQ75" s="161">
        <f t="shared" si="262"/>
        <v>6.45</v>
      </c>
      <c r="AR75" s="161">
        <f t="shared" si="262"/>
        <v>11</v>
      </c>
      <c r="AS75" s="161">
        <f t="shared" si="262"/>
        <v>0</v>
      </c>
      <c r="AT75" s="161">
        <f t="shared" si="262"/>
        <v>1</v>
      </c>
      <c r="AU75" s="161">
        <f t="shared" si="262"/>
        <v>5.5</v>
      </c>
      <c r="AV75" s="161">
        <f t="shared" si="262"/>
        <v>7.5</v>
      </c>
      <c r="AW75" s="161">
        <f t="shared" si="262"/>
        <v>20</v>
      </c>
      <c r="AX75" s="161">
        <f t="shared" si="262"/>
        <v>0</v>
      </c>
      <c r="AY75" s="161">
        <f t="shared" si="262"/>
        <v>1</v>
      </c>
      <c r="AZ75" s="161">
        <f t="shared" si="262"/>
        <v>1.125</v>
      </c>
      <c r="BA75" s="161">
        <f t="shared" si="262"/>
        <v>2.125</v>
      </c>
      <c r="BB75" s="161">
        <f t="shared" si="262"/>
        <v>7.2</v>
      </c>
      <c r="BC75" s="161">
        <f t="shared" si="262"/>
        <v>0</v>
      </c>
      <c r="BD75" s="161">
        <f t="shared" si="262"/>
        <v>2.2000000000000002</v>
      </c>
      <c r="BE75" s="161">
        <f t="shared" si="262"/>
        <v>4.2</v>
      </c>
      <c r="BF75" s="161">
        <f t="shared" si="262"/>
        <v>1.2</v>
      </c>
      <c r="BG75" s="161">
        <f t="shared" si="262"/>
        <v>12</v>
      </c>
      <c r="BH75" s="161">
        <f t="shared" si="262"/>
        <v>0</v>
      </c>
      <c r="BI75" s="161">
        <f t="shared" si="262"/>
        <v>0.5</v>
      </c>
      <c r="BJ75" s="161">
        <f t="shared" si="262"/>
        <v>0</v>
      </c>
      <c r="BK75" s="161">
        <f t="shared" si="262"/>
        <v>7.5</v>
      </c>
      <c r="BL75" s="161">
        <f t="shared" si="262"/>
        <v>7.5</v>
      </c>
      <c r="BM75" s="161">
        <f t="shared" si="262"/>
        <v>14.25</v>
      </c>
      <c r="BN75" s="161">
        <f t="shared" si="262"/>
        <v>14.25</v>
      </c>
      <c r="BO75" s="161">
        <f t="shared" si="262"/>
        <v>2.25</v>
      </c>
      <c r="BP75" s="161">
        <f t="shared" si="262"/>
        <v>0</v>
      </c>
      <c r="BQ75" s="161">
        <f t="shared" ref="BQ75:DW75" si="263">IF(SUM(BQ321:BQ384)=0,0,BQ321+BQ323+BQ325+BQ327+BQ329+BQ331+BQ333+BQ335+BQ337+BQ339+BQ341+BQ343+BQ345+BQ347+BQ349+BQ351+BQ353+BQ355+BQ357+BQ359+BQ361+BQ363+BQ365+BQ367+BQ369+BQ371+BQ373+BQ375+BQ377+BQ379+BQ381+BQ383+BQ318)</f>
        <v>0.75</v>
      </c>
      <c r="BR75" s="161">
        <f t="shared" si="263"/>
        <v>2</v>
      </c>
      <c r="BS75" s="161">
        <f t="shared" si="263"/>
        <v>10</v>
      </c>
      <c r="BT75" s="161">
        <f t="shared" si="263"/>
        <v>0</v>
      </c>
      <c r="BU75" s="161">
        <f t="shared" si="263"/>
        <v>2</v>
      </c>
      <c r="BV75" s="161">
        <f t="shared" si="263"/>
        <v>0</v>
      </c>
      <c r="BW75" s="161">
        <f t="shared" si="263"/>
        <v>18</v>
      </c>
      <c r="BX75" s="161">
        <f t="shared" si="263"/>
        <v>8</v>
      </c>
      <c r="BY75" s="161">
        <f t="shared" si="263"/>
        <v>5</v>
      </c>
      <c r="BZ75" s="161">
        <f t="shared" si="263"/>
        <v>5</v>
      </c>
      <c r="CA75" s="161">
        <f t="shared" si="263"/>
        <v>7</v>
      </c>
      <c r="CB75" s="161">
        <f t="shared" si="263"/>
        <v>18</v>
      </c>
      <c r="CC75" s="161">
        <f t="shared" si="263"/>
        <v>5</v>
      </c>
      <c r="CD75" s="161">
        <f t="shared" si="263"/>
        <v>0</v>
      </c>
      <c r="CE75" s="161">
        <f t="shared" si="263"/>
        <v>0</v>
      </c>
      <c r="CF75" s="161">
        <f t="shared" si="263"/>
        <v>2</v>
      </c>
      <c r="CG75" s="161">
        <f t="shared" si="263"/>
        <v>3</v>
      </c>
      <c r="CH75" s="161">
        <f t="shared" si="263"/>
        <v>3</v>
      </c>
      <c r="CI75" s="161">
        <f t="shared" si="263"/>
        <v>3</v>
      </c>
      <c r="CJ75" s="161">
        <f t="shared" si="263"/>
        <v>3</v>
      </c>
      <c r="CK75" s="161">
        <f t="shared" si="263"/>
        <v>6.9999999999999991</v>
      </c>
      <c r="CL75" s="161">
        <f t="shared" si="263"/>
        <v>17.999999999999996</v>
      </c>
      <c r="CM75" s="161">
        <f t="shared" si="263"/>
        <v>4</v>
      </c>
      <c r="CN75" s="161">
        <f t="shared" si="263"/>
        <v>4</v>
      </c>
      <c r="CO75" s="161">
        <f t="shared" si="263"/>
        <v>0</v>
      </c>
      <c r="CP75" s="161">
        <f t="shared" si="263"/>
        <v>1</v>
      </c>
      <c r="CQ75" s="161">
        <f t="shared" si="263"/>
        <v>3.125</v>
      </c>
      <c r="CR75" s="472">
        <f t="shared" si="263"/>
        <v>1.125</v>
      </c>
      <c r="CS75" s="472">
        <f t="shared" si="263"/>
        <v>2</v>
      </c>
      <c r="CT75" s="161">
        <f t="shared" si="263"/>
        <v>0</v>
      </c>
      <c r="CU75" s="161">
        <f t="shared" si="263"/>
        <v>0</v>
      </c>
      <c r="CV75" s="161">
        <f t="shared" si="263"/>
        <v>0</v>
      </c>
      <c r="CW75" s="161">
        <f t="shared" si="263"/>
        <v>10</v>
      </c>
      <c r="CX75" s="161">
        <f t="shared" si="263"/>
        <v>2</v>
      </c>
      <c r="CY75" s="161">
        <f t="shared" si="263"/>
        <v>0</v>
      </c>
      <c r="CZ75" s="161">
        <f t="shared" si="263"/>
        <v>2.75</v>
      </c>
      <c r="DA75" s="161">
        <f t="shared" si="263"/>
        <v>6.25</v>
      </c>
      <c r="DB75" s="161">
        <f t="shared" si="263"/>
        <v>8</v>
      </c>
      <c r="DC75" s="161">
        <f t="shared" si="263"/>
        <v>6</v>
      </c>
      <c r="DD75" s="161">
        <f t="shared" si="263"/>
        <v>0</v>
      </c>
      <c r="DE75" s="161">
        <f t="shared" si="263"/>
        <v>0</v>
      </c>
      <c r="DF75" s="161">
        <f t="shared" si="263"/>
        <v>0</v>
      </c>
      <c r="DG75" s="161">
        <f t="shared" si="263"/>
        <v>60.5</v>
      </c>
      <c r="DH75" s="161">
        <f t="shared" si="263"/>
        <v>64</v>
      </c>
      <c r="DI75" s="161">
        <f t="shared" si="263"/>
        <v>61</v>
      </c>
      <c r="DJ75" s="161">
        <f t="shared" si="263"/>
        <v>62.25</v>
      </c>
      <c r="DK75" s="161">
        <f t="shared" si="263"/>
        <v>62.25</v>
      </c>
      <c r="DL75" s="161">
        <f t="shared" si="263"/>
        <v>64</v>
      </c>
      <c r="DM75" s="161">
        <f t="shared" si="263"/>
        <v>1</v>
      </c>
      <c r="DN75" s="161">
        <f t="shared" si="263"/>
        <v>0</v>
      </c>
      <c r="DO75" s="161">
        <f t="shared" si="263"/>
        <v>0</v>
      </c>
      <c r="DP75" s="161">
        <f t="shared" si="263"/>
        <v>1</v>
      </c>
      <c r="DQ75" s="161">
        <f t="shared" si="263"/>
        <v>1.3333333333333333</v>
      </c>
      <c r="DR75" s="161">
        <f t="shared" si="263"/>
        <v>2.333333333333333</v>
      </c>
      <c r="DS75" s="161">
        <f t="shared" si="263"/>
        <v>3.333333333333333</v>
      </c>
      <c r="DT75" s="161">
        <f t="shared" si="263"/>
        <v>1.3333333333333333</v>
      </c>
      <c r="DU75" s="161">
        <f t="shared" si="263"/>
        <v>1.3333333333333333</v>
      </c>
      <c r="DV75" s="161">
        <f t="shared" si="263"/>
        <v>1.3333333333333333</v>
      </c>
      <c r="DW75" s="161">
        <f t="shared" si="263"/>
        <v>1.3333333333333333</v>
      </c>
      <c r="EE75" s="2"/>
      <c r="EF75"/>
      <c r="EG75"/>
      <c r="EH75" s="17"/>
      <c r="EI75" s="17"/>
      <c r="GL75" s="1" t="s">
        <v>34</v>
      </c>
      <c r="GM75" s="73"/>
      <c r="GN75" s="127">
        <f>SUM(GN10:GN73)</f>
        <v>272</v>
      </c>
      <c r="GO75" s="73"/>
      <c r="GP75" s="127">
        <f t="shared" ref="GP75" si="264">SUM(GP10:GP73)</f>
        <v>272</v>
      </c>
      <c r="GQ75" s="73"/>
      <c r="GR75" s="127">
        <f t="shared" ref="GR75" si="265">SUM(GR10:GR73)</f>
        <v>272</v>
      </c>
      <c r="GS75" s="73"/>
      <c r="GT75" s="73"/>
      <c r="GU75" s="127">
        <f t="shared" ref="GU75" si="266">SUM(GU10:GU73)</f>
        <v>15</v>
      </c>
      <c r="GV75" s="73"/>
      <c r="GW75" s="127">
        <f t="shared" ref="GW75" si="267">SUM(GW10:GW73)</f>
        <v>11</v>
      </c>
      <c r="GX75" s="73"/>
      <c r="GY75" s="127">
        <f t="shared" ref="GY75" si="268">SUM(GY10:GY73)</f>
        <v>1</v>
      </c>
      <c r="GZ75" s="73"/>
      <c r="HA75" s="73"/>
      <c r="HB75" s="127">
        <f t="shared" ref="HB75" si="269">SUM(HB10:HB73)</f>
        <v>272</v>
      </c>
      <c r="HC75" s="73"/>
      <c r="HD75" s="127">
        <f t="shared" ref="HD75" si="270">SUM(HD10:HD73)</f>
        <v>272</v>
      </c>
      <c r="HE75" s="73"/>
      <c r="HF75" s="127">
        <f t="shared" ref="HF75" si="271">SUM(HF10:HF73)</f>
        <v>272</v>
      </c>
      <c r="HG75" s="73"/>
      <c r="HH75" s="127">
        <f t="shared" ref="HH75" si="272">SUM(HH10:HH73)</f>
        <v>272</v>
      </c>
      <c r="HI75" s="73"/>
      <c r="HJ75" s="127">
        <f t="shared" ref="HJ75" si="273">SUM(HJ10:HJ73)</f>
        <v>272</v>
      </c>
      <c r="HL75" s="128">
        <f>SUM(GN75:HJ75)</f>
        <v>2203</v>
      </c>
    </row>
    <row r="76" spans="1:220" ht="24.75" customHeight="1" x14ac:dyDescent="0.15">
      <c r="A76" s="520" t="str">
        <f>②元データ!$G$7&amp;"　追加人数"</f>
        <v>露地野菜Ａ　追加人数</v>
      </c>
      <c r="B76" s="521"/>
      <c r="C76" s="385" t="s">
        <v>37</v>
      </c>
      <c r="D76" s="471"/>
      <c r="E76" s="471"/>
      <c r="F76" s="471"/>
      <c r="G76" s="471"/>
      <c r="H76" s="471"/>
      <c r="I76" s="471"/>
      <c r="J76" s="471"/>
      <c r="K76" s="471"/>
      <c r="L76" s="471"/>
      <c r="M76" s="471"/>
      <c r="N76" s="471"/>
      <c r="O76" s="471"/>
      <c r="P76" s="471"/>
      <c r="Q76" s="471"/>
      <c r="R76" s="471"/>
      <c r="S76" s="471"/>
      <c r="T76" s="471"/>
      <c r="U76" s="471"/>
      <c r="V76" s="471"/>
      <c r="W76" s="471"/>
      <c r="X76" s="471"/>
      <c r="Y76" s="471"/>
      <c r="Z76" s="471"/>
      <c r="AA76" s="471"/>
      <c r="AB76" s="471"/>
      <c r="AC76" s="471"/>
      <c r="AD76" s="471"/>
      <c r="AE76" s="471"/>
      <c r="AF76" s="471"/>
      <c r="AG76" s="471"/>
      <c r="AH76" s="471"/>
      <c r="AI76" s="471"/>
      <c r="AJ76" s="471"/>
      <c r="AK76" s="471"/>
      <c r="AL76" s="471"/>
      <c r="AM76" s="471"/>
      <c r="AN76" s="471"/>
      <c r="AO76" s="471"/>
      <c r="AP76" s="471"/>
      <c r="AQ76" s="471"/>
      <c r="AR76" s="471"/>
      <c r="AS76" s="471"/>
      <c r="AT76" s="471"/>
      <c r="AU76" s="471"/>
      <c r="AV76" s="471"/>
      <c r="AW76" s="471"/>
      <c r="AX76" s="471"/>
      <c r="AY76" s="471"/>
      <c r="AZ76" s="471"/>
      <c r="BA76" s="471"/>
      <c r="BB76" s="471"/>
      <c r="BC76" s="471"/>
      <c r="BD76" s="471"/>
      <c r="BE76" s="471"/>
      <c r="BF76" s="471"/>
      <c r="BG76" s="471"/>
      <c r="BH76" s="471"/>
      <c r="BI76" s="471"/>
      <c r="BJ76" s="471"/>
      <c r="BK76" s="471"/>
      <c r="BL76" s="471"/>
      <c r="BM76" s="471"/>
      <c r="BN76" s="471"/>
      <c r="BO76" s="471"/>
      <c r="BP76" s="471"/>
      <c r="BQ76" s="471"/>
      <c r="BR76" s="471"/>
      <c r="BS76" s="471"/>
      <c r="BT76" s="471"/>
      <c r="BU76" s="471"/>
      <c r="BV76" s="471"/>
      <c r="BW76" s="471"/>
      <c r="BX76" s="471"/>
      <c r="BY76" s="471"/>
      <c r="BZ76" s="471"/>
      <c r="CA76" s="471"/>
      <c r="CB76" s="471"/>
      <c r="CC76" s="471"/>
      <c r="CD76" s="471"/>
      <c r="CE76" s="471"/>
      <c r="CF76" s="471"/>
      <c r="CG76" s="471"/>
      <c r="CH76" s="471"/>
      <c r="CI76" s="471"/>
      <c r="CJ76" s="471"/>
      <c r="CK76" s="471"/>
      <c r="CL76" s="471"/>
      <c r="CM76" s="471"/>
      <c r="CN76" s="471"/>
      <c r="CO76" s="471"/>
      <c r="CP76" s="471"/>
      <c r="CQ76" s="471"/>
      <c r="CR76" s="471"/>
      <c r="CS76" s="471"/>
      <c r="CT76" s="471"/>
      <c r="CU76" s="471"/>
      <c r="CV76" s="471"/>
      <c r="CW76" s="471"/>
      <c r="CX76" s="471"/>
      <c r="CY76" s="471"/>
      <c r="CZ76" s="471"/>
      <c r="DA76" s="471"/>
      <c r="DB76" s="471"/>
      <c r="DC76" s="471"/>
      <c r="DD76" s="471"/>
      <c r="DE76" s="471"/>
      <c r="DF76" s="471"/>
      <c r="DG76" s="471"/>
      <c r="DH76" s="471"/>
      <c r="DI76" s="471"/>
      <c r="DJ76" s="471"/>
      <c r="DK76" s="471"/>
      <c r="DL76" s="471"/>
      <c r="DM76" s="471"/>
      <c r="DN76" s="471"/>
      <c r="DO76" s="471"/>
      <c r="DP76" s="471"/>
      <c r="DQ76" s="471"/>
      <c r="DR76" s="471"/>
      <c r="DS76" s="471"/>
      <c r="DT76" s="471"/>
      <c r="DU76" s="471"/>
      <c r="DV76" s="471"/>
      <c r="DW76" s="471"/>
      <c r="EE76" s="2"/>
      <c r="EF76"/>
      <c r="EG76"/>
      <c r="EH76" s="17"/>
      <c r="EI76" s="17"/>
      <c r="GN76" s="128"/>
      <c r="GP76" s="128"/>
      <c r="GR76" s="128"/>
      <c r="GU76" s="128"/>
      <c r="GW76" s="128"/>
      <c r="GY76" s="128"/>
      <c r="HB76" s="128"/>
      <c r="HD76" s="128"/>
      <c r="HF76" s="128"/>
      <c r="HG76" s="128"/>
      <c r="HH76" s="128"/>
      <c r="HI76" s="128"/>
      <c r="HJ76" s="128"/>
      <c r="HL76" s="128"/>
    </row>
    <row r="77" spans="1:220" ht="24.75" customHeight="1" x14ac:dyDescent="0.15">
      <c r="A77" s="519" t="str">
        <f>②元データ!$G$7&amp;"　繁忙日"</f>
        <v>露地野菜Ａ　繁忙日</v>
      </c>
      <c r="B77" s="519"/>
      <c r="C77" s="107">
        <f>②元データ!$R$53*8</f>
        <v>9.6</v>
      </c>
      <c r="D77" s="142" t="str">
        <f>IF(D75="","",IF(D75&gt;($C$77+D76),"×",""))</f>
        <v/>
      </c>
      <c r="E77" s="142" t="str">
        <f t="shared" ref="E77:Y77" si="274">IF(E75="","",IF(E75&gt;($C$77+E76),"×",""))</f>
        <v/>
      </c>
      <c r="F77" s="142" t="str">
        <f t="shared" si="274"/>
        <v/>
      </c>
      <c r="G77" s="142" t="str">
        <f t="shared" si="274"/>
        <v/>
      </c>
      <c r="H77" s="142" t="str">
        <f t="shared" si="274"/>
        <v/>
      </c>
      <c r="I77" s="142" t="str">
        <f t="shared" si="274"/>
        <v/>
      </c>
      <c r="J77" s="142" t="str">
        <f t="shared" si="274"/>
        <v/>
      </c>
      <c r="K77" s="142" t="str">
        <f t="shared" si="274"/>
        <v/>
      </c>
      <c r="L77" s="142" t="str">
        <f t="shared" si="274"/>
        <v/>
      </c>
      <c r="M77" s="142" t="str">
        <f t="shared" si="274"/>
        <v/>
      </c>
      <c r="N77" s="142" t="str">
        <f t="shared" si="274"/>
        <v/>
      </c>
      <c r="O77" s="142" t="str">
        <f t="shared" si="274"/>
        <v>×</v>
      </c>
      <c r="P77" s="142" t="str">
        <f t="shared" si="274"/>
        <v>×</v>
      </c>
      <c r="Q77" s="142" t="str">
        <f t="shared" si="274"/>
        <v/>
      </c>
      <c r="R77" s="142" t="str">
        <f t="shared" si="274"/>
        <v>×</v>
      </c>
      <c r="S77" s="142" t="str">
        <f t="shared" si="274"/>
        <v/>
      </c>
      <c r="T77" s="142" t="str">
        <f t="shared" si="274"/>
        <v/>
      </c>
      <c r="U77" s="142" t="str">
        <f t="shared" si="274"/>
        <v/>
      </c>
      <c r="V77" s="142" t="str">
        <f t="shared" si="274"/>
        <v/>
      </c>
      <c r="W77" s="142" t="str">
        <f t="shared" si="274"/>
        <v/>
      </c>
      <c r="X77" s="142" t="str">
        <f t="shared" si="274"/>
        <v/>
      </c>
      <c r="Y77" s="142" t="str">
        <f t="shared" si="274"/>
        <v>×</v>
      </c>
      <c r="Z77" s="142" t="str">
        <f t="shared" ref="Z77" si="275">IF(Z75="","",IF(Z75&gt;($C$77+Z76),"×",""))</f>
        <v>×</v>
      </c>
      <c r="AA77" s="142" t="str">
        <f t="shared" ref="AA77" si="276">IF(AA75="","",IF(AA75&gt;($C$77+AA76),"×",""))</f>
        <v/>
      </c>
      <c r="AB77" s="142" t="str">
        <f t="shared" ref="AB77" si="277">IF(AB75="","",IF(AB75&gt;($C$77+AB76),"×",""))</f>
        <v>×</v>
      </c>
      <c r="AC77" s="142" t="str">
        <f t="shared" ref="AC77" si="278">IF(AC75="","",IF(AC75&gt;($C$77+AC76),"×",""))</f>
        <v/>
      </c>
      <c r="AD77" s="142" t="str">
        <f t="shared" ref="AD77" si="279">IF(AD75="","",IF(AD75&gt;($C$77+AD76),"×",""))</f>
        <v/>
      </c>
      <c r="AE77" s="142" t="str">
        <f t="shared" ref="AE77" si="280">IF(AE75="","",IF(AE75&gt;($C$77+AE76),"×",""))</f>
        <v/>
      </c>
      <c r="AF77" s="142" t="str">
        <f t="shared" ref="AF77" si="281">IF(AF75="","",IF(AF75&gt;($C$77+AF76),"×",""))</f>
        <v/>
      </c>
      <c r="AG77" s="142" t="str">
        <f t="shared" ref="AG77" si="282">IF(AG75="","",IF(AG75&gt;($C$77+AG76),"×",""))</f>
        <v/>
      </c>
      <c r="AH77" s="142" t="str">
        <f t="shared" ref="AH77" si="283">IF(AH75="","",IF(AH75&gt;($C$77+AH76),"×",""))</f>
        <v/>
      </c>
      <c r="AI77" s="142" t="str">
        <f t="shared" ref="AI77" si="284">IF(AI75="","",IF(AI75&gt;($C$77+AI76),"×",""))</f>
        <v/>
      </c>
      <c r="AJ77" s="142" t="str">
        <f t="shared" ref="AJ77" si="285">IF(AJ75="","",IF(AJ75&gt;($C$77+AJ76),"×",""))</f>
        <v>×</v>
      </c>
      <c r="AK77" s="142" t="str">
        <f t="shared" ref="AK77" si="286">IF(AK75="","",IF(AK75&gt;($C$77+AK76),"×",""))</f>
        <v>×</v>
      </c>
      <c r="AL77" s="142" t="str">
        <f t="shared" ref="AL77" si="287">IF(AL75="","",IF(AL75&gt;($C$77+AL76),"×",""))</f>
        <v/>
      </c>
      <c r="AM77" s="142" t="str">
        <f t="shared" ref="AM77" si="288">IF(AM75="","",IF(AM75&gt;($C$77+AM76),"×",""))</f>
        <v>×</v>
      </c>
      <c r="AN77" s="142" t="str">
        <f t="shared" ref="AN77" si="289">IF(AN75="","",IF(AN75&gt;($C$77+AN76),"×",""))</f>
        <v/>
      </c>
      <c r="AO77" s="142" t="str">
        <f t="shared" ref="AO77" si="290">IF(AO75="","",IF(AO75&gt;($C$77+AO76),"×",""))</f>
        <v/>
      </c>
      <c r="AP77" s="142" t="str">
        <f t="shared" ref="AP77" si="291">IF(AP75="","",IF(AP75&gt;($C$77+AP76),"×",""))</f>
        <v/>
      </c>
      <c r="AQ77" s="142" t="str">
        <f t="shared" ref="AQ77" si="292">IF(AQ75="","",IF(AQ75&gt;($C$77+AQ76),"×",""))</f>
        <v/>
      </c>
      <c r="AR77" s="142" t="str">
        <f t="shared" ref="AR77" si="293">IF(AR75="","",IF(AR75&gt;($C$77+AR76),"×",""))</f>
        <v>×</v>
      </c>
      <c r="AS77" s="142" t="str">
        <f t="shared" ref="AS77:AT77" si="294">IF(AS75="","",IF(AS75&gt;($C$77+AS76),"×",""))</f>
        <v/>
      </c>
      <c r="AT77" s="142" t="str">
        <f t="shared" si="294"/>
        <v/>
      </c>
      <c r="AU77" s="142" t="str">
        <f t="shared" ref="AU77" si="295">IF(AU75="","",IF(AU75&gt;($C$77+AU76),"×",""))</f>
        <v/>
      </c>
      <c r="AV77" s="142" t="str">
        <f t="shared" ref="AV77" si="296">IF(AV75="","",IF(AV75&gt;($C$77+AV76),"×",""))</f>
        <v/>
      </c>
      <c r="AW77" s="142" t="str">
        <f t="shared" ref="AW77" si="297">IF(AW75="","",IF(AW75&gt;($C$77+AW76),"×",""))</f>
        <v>×</v>
      </c>
      <c r="AX77" s="142" t="str">
        <f t="shared" ref="AX77" si="298">IF(AX75="","",IF(AX75&gt;($C$77+AX76),"×",""))</f>
        <v/>
      </c>
      <c r="AY77" s="142" t="str">
        <f t="shared" ref="AY77" si="299">IF(AY75="","",IF(AY75&gt;($C$77+AY76),"×",""))</f>
        <v/>
      </c>
      <c r="AZ77" s="142" t="str">
        <f t="shared" ref="AZ77" si="300">IF(AZ75="","",IF(AZ75&gt;($C$77+AZ76),"×",""))</f>
        <v/>
      </c>
      <c r="BA77" s="142" t="str">
        <f t="shared" ref="BA77" si="301">IF(BA75="","",IF(BA75&gt;($C$77+BA76),"×",""))</f>
        <v/>
      </c>
      <c r="BB77" s="142" t="str">
        <f t="shared" ref="BB77" si="302">IF(BB75="","",IF(BB75&gt;($C$77+BB76),"×",""))</f>
        <v/>
      </c>
      <c r="BC77" s="142" t="str">
        <f t="shared" ref="BC77" si="303">IF(BC75="","",IF(BC75&gt;($C$77+BC76),"×",""))</f>
        <v/>
      </c>
      <c r="BD77" s="142" t="str">
        <f t="shared" ref="BD77" si="304">IF(BD75="","",IF(BD75&gt;($C$77+BD76),"×",""))</f>
        <v/>
      </c>
      <c r="BE77" s="142" t="str">
        <f t="shared" ref="BE77" si="305">IF(BE75="","",IF(BE75&gt;($C$77+BE76),"×",""))</f>
        <v/>
      </c>
      <c r="BF77" s="142" t="str">
        <f t="shared" ref="BF77" si="306">IF(BF75="","",IF(BF75&gt;($C$77+BF76),"×",""))</f>
        <v/>
      </c>
      <c r="BG77" s="142" t="str">
        <f t="shared" ref="BG77" si="307">IF(BG75="","",IF(BG75&gt;($C$77+BG76),"×",""))</f>
        <v>×</v>
      </c>
      <c r="BH77" s="142" t="str">
        <f t="shared" ref="BH77" si="308">IF(BH75="","",IF(BH75&gt;($C$77+BH76),"×",""))</f>
        <v/>
      </c>
      <c r="BI77" s="142" t="str">
        <f t="shared" ref="BI77" si="309">IF(BI75="","",IF(BI75&gt;($C$77+BI76),"×",""))</f>
        <v/>
      </c>
      <c r="BJ77" s="142" t="str">
        <f t="shared" ref="BJ77" si="310">IF(BJ75="","",IF(BJ75&gt;($C$77+BJ76),"×",""))</f>
        <v/>
      </c>
      <c r="BK77" s="142" t="str">
        <f t="shared" ref="BK77" si="311">IF(BK75="","",IF(BK75&gt;($C$77+BK76),"×",""))</f>
        <v/>
      </c>
      <c r="BL77" s="142" t="str">
        <f t="shared" ref="BL77" si="312">IF(BL75="","",IF(BL75&gt;($C$77+BL76),"×",""))</f>
        <v/>
      </c>
      <c r="BM77" s="142" t="str">
        <f t="shared" ref="BM77" si="313">IF(BM75="","",IF(BM75&gt;($C$77+BM76),"×",""))</f>
        <v>×</v>
      </c>
      <c r="BN77" s="142" t="str">
        <f t="shared" ref="BN77:BO77" si="314">IF(BN75="","",IF(BN75&gt;($C$77+BN76),"×",""))</f>
        <v>×</v>
      </c>
      <c r="BO77" s="142" t="str">
        <f t="shared" si="314"/>
        <v/>
      </c>
      <c r="BP77" s="142" t="str">
        <f t="shared" ref="BP77" si="315">IF(BP75="","",IF(BP75&gt;($C$77+BP76),"×",""))</f>
        <v/>
      </c>
      <c r="BQ77" s="142" t="str">
        <f t="shared" ref="BQ77" si="316">IF(BQ75="","",IF(BQ75&gt;($C$77+BQ76),"×",""))</f>
        <v/>
      </c>
      <c r="BR77" s="142" t="str">
        <f t="shared" ref="BR77" si="317">IF(BR75="","",IF(BR75&gt;($C$77+BR76),"×",""))</f>
        <v/>
      </c>
      <c r="BS77" s="142" t="str">
        <f t="shared" ref="BS77" si="318">IF(BS75="","",IF(BS75&gt;($C$77+BS76),"×",""))</f>
        <v>×</v>
      </c>
      <c r="BT77" s="142" t="str">
        <f t="shared" ref="BT77" si="319">IF(BT75="","",IF(BT75&gt;($C$77+BT76),"×",""))</f>
        <v/>
      </c>
      <c r="BU77" s="142" t="str">
        <f t="shared" ref="BU77" si="320">IF(BU75="","",IF(BU75&gt;($C$77+BU76),"×",""))</f>
        <v/>
      </c>
      <c r="BV77" s="142" t="str">
        <f t="shared" ref="BV77" si="321">IF(BV75="","",IF(BV75&gt;($C$77+BV76),"×",""))</f>
        <v/>
      </c>
      <c r="BW77" s="142" t="str">
        <f t="shared" ref="BW77" si="322">IF(BW75="","",IF(BW75&gt;($C$77+BW76),"×",""))</f>
        <v>×</v>
      </c>
      <c r="BX77" s="142" t="str">
        <f t="shared" ref="BX77" si="323">IF(BX75="","",IF(BX75&gt;($C$77+BX76),"×",""))</f>
        <v/>
      </c>
      <c r="BY77" s="142" t="str">
        <f t="shared" ref="BY77" si="324">IF(BY75="","",IF(BY75&gt;($C$77+BY76),"×",""))</f>
        <v/>
      </c>
      <c r="BZ77" s="142" t="str">
        <f t="shared" ref="BZ77" si="325">IF(BZ75="","",IF(BZ75&gt;($C$77+BZ76),"×",""))</f>
        <v/>
      </c>
      <c r="CA77" s="142" t="str">
        <f t="shared" ref="CA77" si="326">IF(CA75="","",IF(CA75&gt;($C$77+CA76),"×",""))</f>
        <v/>
      </c>
      <c r="CB77" s="142" t="str">
        <f t="shared" ref="CB77" si="327">IF(CB75="","",IF(CB75&gt;($C$77+CB76),"×",""))</f>
        <v>×</v>
      </c>
      <c r="CC77" s="142" t="str">
        <f t="shared" ref="CC77" si="328">IF(CC75="","",IF(CC75&gt;($C$77+CC76),"×",""))</f>
        <v/>
      </c>
      <c r="CD77" s="142" t="str">
        <f t="shared" ref="CD77" si="329">IF(CD75="","",IF(CD75&gt;($C$77+CD76),"×",""))</f>
        <v/>
      </c>
      <c r="CE77" s="142" t="str">
        <f t="shared" ref="CE77" si="330">IF(CE75="","",IF(CE75&gt;($C$77+CE76),"×",""))</f>
        <v/>
      </c>
      <c r="CF77" s="142" t="str">
        <f t="shared" ref="CF77" si="331">IF(CF75="","",IF(CF75&gt;($C$77+CF76),"×",""))</f>
        <v/>
      </c>
      <c r="CG77" s="142" t="str">
        <f t="shared" ref="CG77" si="332">IF(CG75="","",IF(CG75&gt;($C$77+CG76),"×",""))</f>
        <v/>
      </c>
      <c r="CH77" s="142" t="str">
        <f t="shared" ref="CH77" si="333">IF(CH75="","",IF(CH75&gt;($C$77+CH76),"×",""))</f>
        <v/>
      </c>
      <c r="CI77" s="142" t="str">
        <f t="shared" ref="CI77:CJ77" si="334">IF(CI75="","",IF(CI75&gt;($C$77+CI76),"×",""))</f>
        <v/>
      </c>
      <c r="CJ77" s="142" t="str">
        <f t="shared" si="334"/>
        <v/>
      </c>
      <c r="CK77" s="142" t="str">
        <f t="shared" ref="CK77" si="335">IF(CK75="","",IF(CK75&gt;($C$77+CK76),"×",""))</f>
        <v/>
      </c>
      <c r="CL77" s="142" t="str">
        <f t="shared" ref="CL77" si="336">IF(CL75="","",IF(CL75&gt;($C$77+CL76),"×",""))</f>
        <v>×</v>
      </c>
      <c r="CM77" s="142" t="str">
        <f t="shared" ref="CM77" si="337">IF(CM75="","",IF(CM75&gt;($C$77+CM76),"×",""))</f>
        <v/>
      </c>
      <c r="CN77" s="142" t="str">
        <f t="shared" ref="CN77" si="338">IF(CN75="","",IF(CN75&gt;($C$77+CN76),"×",""))</f>
        <v/>
      </c>
      <c r="CO77" s="142" t="str">
        <f t="shared" ref="CO77" si="339">IF(CO75="","",IF(CO75&gt;($C$77+CO76),"×",""))</f>
        <v/>
      </c>
      <c r="CP77" s="142" t="str">
        <f t="shared" ref="CP77" si="340">IF(CP75="","",IF(CP75&gt;($C$77+CP76),"×",""))</f>
        <v/>
      </c>
      <c r="CQ77" s="142" t="str">
        <f t="shared" ref="CQ77" si="341">IF(CQ75="","",IF(CQ75&gt;($C$77+CQ76),"×",""))</f>
        <v/>
      </c>
      <c r="CR77" s="142" t="str">
        <f t="shared" ref="CR77" si="342">IF(CR75="","",IF(CR75&gt;($C$77+CR76),"×",""))</f>
        <v/>
      </c>
      <c r="CS77" s="142" t="str">
        <f t="shared" ref="CS77" si="343">IF(CS75="","",IF(CS75&gt;($C$77+CS76),"×",""))</f>
        <v/>
      </c>
      <c r="CT77" s="142" t="str">
        <f t="shared" ref="CT77" si="344">IF(CT75="","",IF(CT75&gt;($C$77+CT76),"×",""))</f>
        <v/>
      </c>
      <c r="CU77" s="142" t="str">
        <f t="shared" ref="CU77" si="345">IF(CU75="","",IF(CU75&gt;($C$77+CU76),"×",""))</f>
        <v/>
      </c>
      <c r="CV77" s="142" t="str">
        <f t="shared" ref="CV77" si="346">IF(CV75="","",IF(CV75&gt;($C$77+CV76),"×",""))</f>
        <v/>
      </c>
      <c r="CW77" s="142" t="str">
        <f t="shared" ref="CW77" si="347">IF(CW75="","",IF(CW75&gt;($C$77+CW76),"×",""))</f>
        <v>×</v>
      </c>
      <c r="CX77" s="142" t="str">
        <f t="shared" ref="CX77" si="348">IF(CX75="","",IF(CX75&gt;($C$77+CX76),"×",""))</f>
        <v/>
      </c>
      <c r="CY77" s="142" t="str">
        <f t="shared" ref="CY77" si="349">IF(CY75="","",IF(CY75&gt;($C$77+CY76),"×",""))</f>
        <v/>
      </c>
      <c r="CZ77" s="142" t="str">
        <f t="shared" ref="CZ77" si="350">IF(CZ75="","",IF(CZ75&gt;($C$77+CZ76),"×",""))</f>
        <v/>
      </c>
      <c r="DA77" s="142" t="str">
        <f t="shared" ref="DA77" si="351">IF(DA75="","",IF(DA75&gt;($C$77+DA76),"×",""))</f>
        <v/>
      </c>
      <c r="DB77" s="142" t="str">
        <f t="shared" ref="DB77" si="352">IF(DB75="","",IF(DB75&gt;($C$77+DB76),"×",""))</f>
        <v/>
      </c>
      <c r="DC77" s="142" t="str">
        <f t="shared" ref="DC77" si="353">IF(DC75="","",IF(DC75&gt;($C$77+DC76),"×",""))</f>
        <v/>
      </c>
      <c r="DD77" s="142" t="str">
        <f t="shared" ref="DD77:DE77" si="354">IF(DD75="","",IF(DD75&gt;($C$77+DD76),"×",""))</f>
        <v/>
      </c>
      <c r="DE77" s="142" t="str">
        <f t="shared" si="354"/>
        <v/>
      </c>
      <c r="DF77" s="142" t="str">
        <f t="shared" ref="DF77" si="355">IF(DF75="","",IF(DF75&gt;($C$77+DF76),"×",""))</f>
        <v/>
      </c>
      <c r="DG77" s="142" t="str">
        <f t="shared" ref="DG77" si="356">IF(DG75="","",IF(DG75&gt;($C$77+DG76),"×",""))</f>
        <v>×</v>
      </c>
      <c r="DH77" s="142" t="str">
        <f t="shared" ref="DH77" si="357">IF(DH75="","",IF(DH75&gt;($C$77+DH76),"×",""))</f>
        <v>×</v>
      </c>
      <c r="DI77" s="142" t="str">
        <f t="shared" ref="DI77" si="358">IF(DI75="","",IF(DI75&gt;($C$77+DI76),"×",""))</f>
        <v>×</v>
      </c>
      <c r="DJ77" s="142" t="str">
        <f t="shared" ref="DJ77" si="359">IF(DJ75="","",IF(DJ75&gt;($C$77+DJ76),"×",""))</f>
        <v>×</v>
      </c>
      <c r="DK77" s="142" t="str">
        <f t="shared" ref="DK77" si="360">IF(DK75="","",IF(DK75&gt;($C$77+DK76),"×",""))</f>
        <v>×</v>
      </c>
      <c r="DL77" s="142" t="str">
        <f t="shared" ref="DL77" si="361">IF(DL75="","",IF(DL75&gt;($C$77+DL76),"×",""))</f>
        <v>×</v>
      </c>
      <c r="DM77" s="142" t="str">
        <f t="shared" ref="DM77" si="362">IF(DM75="","",IF(DM75&gt;($C$77+DM76),"×",""))</f>
        <v/>
      </c>
      <c r="DN77" s="142" t="str">
        <f t="shared" ref="DN77" si="363">IF(DN75="","",IF(DN75&gt;($C$77+DN76),"×",""))</f>
        <v/>
      </c>
      <c r="DO77" s="142" t="str">
        <f t="shared" ref="DO77" si="364">IF(DO75="","",IF(DO75&gt;($C$77+DO76),"×",""))</f>
        <v/>
      </c>
      <c r="DP77" s="142" t="str">
        <f t="shared" ref="DP77" si="365">IF(DP75="","",IF(DP75&gt;($C$77+DP76),"×",""))</f>
        <v/>
      </c>
      <c r="DQ77" s="142" t="str">
        <f t="shared" ref="DQ77" si="366">IF(DQ75="","",IF(DQ75&gt;($C$77+DQ76),"×",""))</f>
        <v/>
      </c>
      <c r="DR77" s="142" t="str">
        <f t="shared" ref="DR77" si="367">IF(DR75="","",IF(DR75&gt;($C$77+DR76),"×",""))</f>
        <v/>
      </c>
      <c r="DS77" s="142" t="str">
        <f t="shared" ref="DS77" si="368">IF(DS75="","",IF(DS75&gt;($C$77+DS76),"×",""))</f>
        <v/>
      </c>
      <c r="DT77" s="142" t="str">
        <f t="shared" ref="DT77" si="369">IF(DT75="","",IF(DT75&gt;($C$77+DT76),"×",""))</f>
        <v/>
      </c>
      <c r="DU77" s="142" t="str">
        <f t="shared" ref="DU77" si="370">IF(DU75="","",IF(DU75&gt;($C$77+DU76),"×",""))</f>
        <v/>
      </c>
      <c r="DV77" s="142" t="str">
        <f t="shared" ref="DV77" si="371">IF(DV75="","",IF(DV75&gt;($C$77+DV76),"×",""))</f>
        <v/>
      </c>
      <c r="DW77" s="142" t="str">
        <f t="shared" ref="DW77" si="372">IF(DW75="","",IF(DW75&gt;($C$77+DW76),"×",""))</f>
        <v/>
      </c>
      <c r="EE77" s="2"/>
      <c r="EF77"/>
      <c r="EG77"/>
      <c r="EH77" s="17"/>
      <c r="EI77" s="17"/>
    </row>
    <row r="78" spans="1:220" ht="24.75" customHeight="1" x14ac:dyDescent="0.15">
      <c r="EE78" s="2"/>
      <c r="EF78"/>
      <c r="EG78"/>
      <c r="EH78" s="17"/>
      <c r="EI78" s="17"/>
    </row>
    <row r="79" spans="1:220" s="5" customFormat="1" ht="34.5" customHeight="1" x14ac:dyDescent="0.15">
      <c r="B79" s="121" t="str">
        <f>②元データ!$B$7</f>
        <v>露地野菜作業</v>
      </c>
      <c r="C79" s="321" t="str">
        <f>②元データ!$C$7&amp;"表"</f>
        <v>計画表</v>
      </c>
      <c r="G79" s="5" t="s">
        <v>1</v>
      </c>
      <c r="J79" s="5" t="str">
        <f>IF(②元データ!$B$4="",○○農産,②元データ!$B$4)</f>
        <v>Ａ経営体</v>
      </c>
      <c r="P79" s="513">
        <f>'(参考)本年作業予定'!$A$1</f>
        <v>2024</v>
      </c>
      <c r="Q79" s="513"/>
      <c r="R79" s="5" t="s">
        <v>147</v>
      </c>
      <c r="T79" s="481" t="str">
        <f>"【"&amp;B79&amp;"】 
数字は人数"</f>
        <v>【露地野菜作業】 
数字は人数</v>
      </c>
      <c r="U79" s="481"/>
      <c r="V79" s="481"/>
      <c r="W79" s="158"/>
      <c r="X79" s="482" t="str">
        <f>IF($EH$7="","",$EH$7&amp;"（"&amp;$EH$8&amp;"）")</f>
        <v>播種（作業①）</v>
      </c>
      <c r="Y79" s="482"/>
      <c r="Z79" s="482"/>
      <c r="AA79" s="482"/>
      <c r="AB79" s="482"/>
      <c r="AC79" s="159"/>
      <c r="AD79" s="482" t="str">
        <f>IF($EJ$7="","",$EJ$7&amp;"（"&amp;$EJ$8&amp;"）")</f>
        <v>耕起・施肥（作業①）</v>
      </c>
      <c r="AE79" s="482"/>
      <c r="AF79" s="482"/>
      <c r="AG79" s="482"/>
      <c r="AH79" s="482"/>
      <c r="AI79" s="482"/>
      <c r="AJ79" s="37"/>
      <c r="AK79" s="482" t="str">
        <f>IF($EL$7="","",$EL$7&amp;"（"&amp;$EL$8&amp;"）")</f>
        <v>定植（作業①）</v>
      </c>
      <c r="AL79" s="482"/>
      <c r="AM79" s="482"/>
      <c r="AN79" s="482"/>
      <c r="AO79" s="482"/>
      <c r="AP79" s="38"/>
      <c r="AQ79" s="482" t="str">
        <f>IF($EN$7="","",$EN$7&amp;"（"&amp;$EN$8&amp;"）")</f>
        <v>追肥・中耕（作業①）</v>
      </c>
      <c r="AR79" s="482"/>
      <c r="AS79" s="482"/>
      <c r="AT79" s="482"/>
      <c r="AU79" s="482"/>
      <c r="AV79" s="39"/>
      <c r="AW79" s="482" t="str">
        <f>IF($EP$7="","",$EP$7&amp;"（"&amp;$EP$8&amp;"）")</f>
        <v>中耕・除草1（作業①）</v>
      </c>
      <c r="AX79" s="482"/>
      <c r="AY79" s="482"/>
      <c r="AZ79" s="482"/>
      <c r="BA79" s="482"/>
      <c r="BB79" s="40"/>
      <c r="BC79" s="482" t="str">
        <f>IF($ER$7="","",$ER$7&amp;"（"&amp;$ER$8&amp;"）")</f>
        <v>中耕・除草2（作業①）</v>
      </c>
      <c r="BD79" s="482"/>
      <c r="BE79" s="482"/>
      <c r="BF79" s="482"/>
      <c r="BG79" s="482"/>
      <c r="BH79" s="41"/>
      <c r="BI79" s="482" t="str">
        <f>IF($ET$7="","",$ET$7&amp;"（"&amp;$ET$8&amp;"）")</f>
        <v>中耕・除草3（作業②）</v>
      </c>
      <c r="BJ79" s="483"/>
      <c r="BK79" s="483"/>
      <c r="BL79" s="483"/>
      <c r="BM79" s="483"/>
      <c r="BN79" s="42"/>
      <c r="BO79" s="482" t="str">
        <f>IF($EV$7="","",$EV$7&amp;"（"&amp;$EV$8&amp;"）")</f>
        <v>防除1（作業②）</v>
      </c>
      <c r="BP79" s="483"/>
      <c r="BQ79" s="483"/>
      <c r="BR79" s="483"/>
      <c r="BS79" s="483"/>
      <c r="BT79" s="203"/>
      <c r="BU79" s="482" t="str">
        <f>IF($EX$7="","",$EX$7&amp;"（"&amp;$EX$8&amp;"）")</f>
        <v>防除2（作業②）</v>
      </c>
      <c r="BV79" s="482"/>
      <c r="BW79" s="482"/>
      <c r="BX79" s="482"/>
      <c r="BY79" s="482"/>
      <c r="BZ79" s="202"/>
      <c r="CA79" s="482" t="str">
        <f>IF($EZ$7="","",$EZ$7&amp;"（"&amp;$EZ$8&amp;"）")</f>
        <v>防除3（作業②）</v>
      </c>
      <c r="CB79" s="482"/>
      <c r="CC79" s="482"/>
      <c r="CD79" s="482"/>
      <c r="CE79" s="482"/>
      <c r="CF79" s="49"/>
      <c r="CG79" s="482" t="str">
        <f>IF($FB$7="","",$FB$7&amp;"（"&amp;$FB$8&amp;"）")</f>
        <v>収穫・出荷（作業②）</v>
      </c>
      <c r="CH79" s="482"/>
      <c r="CI79" s="482"/>
      <c r="CJ79" s="482"/>
      <c r="CK79" s="482"/>
      <c r="CL79" s="97"/>
      <c r="CM79" s="482" t="str">
        <f>IF($FD$7="","",$FD$7&amp;"（"&amp;$FD$8&amp;"）")</f>
        <v>その他（作業②）</v>
      </c>
      <c r="CN79" s="482"/>
      <c r="CO79" s="482"/>
      <c r="CP79" s="482"/>
      <c r="CQ79" s="482"/>
      <c r="CR79" s="48"/>
      <c r="CT79" s="35"/>
      <c r="CU79" s="35"/>
      <c r="DA79" s="35"/>
      <c r="DG79" s="35"/>
      <c r="EE79" t="str">
        <f>"7　"&amp;②元データ!$G$8&amp;"作業開始日等"</f>
        <v>7　露地野菜Ｂ作業開始日等</v>
      </c>
      <c r="EF79"/>
      <c r="EG79"/>
      <c r="EH79"/>
      <c r="EI79"/>
      <c r="EJ79" s="2"/>
      <c r="EK79" s="2"/>
      <c r="EL79" s="2"/>
      <c r="EM79" s="2"/>
      <c r="EN79" s="2"/>
      <c r="EO79" s="2"/>
      <c r="EP79" s="2"/>
      <c r="EQ79" s="2"/>
      <c r="ER79" s="2"/>
      <c r="ES79" s="2"/>
      <c r="ET79" s="2"/>
      <c r="EU79" s="2"/>
      <c r="EV79" s="34"/>
      <c r="EW79" s="2"/>
      <c r="EX79" s="2"/>
      <c r="EY79" s="2"/>
      <c r="EZ79" s="2"/>
      <c r="FA79" s="2"/>
      <c r="FB79" s="2"/>
      <c r="FC79" s="2"/>
      <c r="FD79" s="2"/>
      <c r="FE79" s="2"/>
      <c r="FF79" s="2"/>
      <c r="FG79" s="34" t="str">
        <f>"8　"&amp;②元データ!$B$33&amp;"に係る"&amp;②元データ!$N$36</f>
        <v>8　作業①に係る資材購入</v>
      </c>
      <c r="FH79" s="2"/>
      <c r="FI79" s="2"/>
      <c r="FJ79" s="2"/>
      <c r="FK79" s="2"/>
      <c r="FL79" s="2"/>
      <c r="FM79" s="2"/>
      <c r="FN79" s="34" t="str">
        <f>"9　"&amp;②元データ!$G$8&amp;"時間"</f>
        <v>9　露地野菜Ｂ時間</v>
      </c>
      <c r="FO79" s="2"/>
      <c r="FP79" s="2"/>
      <c r="FQ79" s="2"/>
      <c r="FR79" s="2"/>
      <c r="FS79" s="2"/>
      <c r="FT79" s="2"/>
      <c r="FU79" s="2"/>
      <c r="FV79" s="2"/>
      <c r="FW79" s="2"/>
      <c r="FX79" s="2"/>
      <c r="FY79" s="2"/>
      <c r="FZ79" s="2"/>
      <c r="GA79" s="2"/>
      <c r="GB79" s="2"/>
      <c r="GC79" s="2"/>
      <c r="GD79" s="2"/>
      <c r="GE79" s="2"/>
      <c r="GF79" s="2"/>
      <c r="GG79" s="2"/>
      <c r="GH79" s="2"/>
      <c r="GI79" s="2"/>
      <c r="GJ79" s="2"/>
      <c r="GK79" s="2"/>
      <c r="GL79" s="2"/>
      <c r="GM79" s="34" t="str">
        <f>"10　"&amp;②元データ!$G$8&amp;"面積"</f>
        <v>10　露地野菜Ｂ面積</v>
      </c>
      <c r="GN79" s="2"/>
      <c r="GO79" s="2"/>
      <c r="GP79" s="2"/>
      <c r="GQ79" s="2"/>
      <c r="GR79" s="2"/>
      <c r="GS79" s="2"/>
      <c r="GT79" s="2"/>
      <c r="GU79" s="2"/>
      <c r="GV79" s="2"/>
      <c r="GW79" s="2"/>
      <c r="GX79" s="2"/>
      <c r="GY79" s="2"/>
      <c r="GZ79" s="2"/>
      <c r="HA79" s="2"/>
      <c r="HB79" s="2"/>
      <c r="HC79" s="2"/>
      <c r="HD79" s="2"/>
      <c r="HE79" s="2"/>
      <c r="HF79" s="2"/>
      <c r="HG79" s="2"/>
      <c r="HH79" s="2"/>
      <c r="HI79" s="2"/>
      <c r="HJ79" s="2"/>
      <c r="HK79" s="2"/>
    </row>
    <row r="80" spans="1:220" s="5" customFormat="1" ht="18" customHeight="1" thickBot="1" x14ac:dyDescent="0.2">
      <c r="C80" s="321"/>
      <c r="P80" s="1"/>
      <c r="Q80" s="1"/>
      <c r="V80" s="176" t="str">
        <f>"【"&amp;②元データ!$B$33&amp;"に係る"&amp;②元データ!$N$36&amp;"】"</f>
        <v>【作業①に係る資材購入】</v>
      </c>
      <c r="W80" s="98" t="str">
        <f>$FG$9</f>
        <v>●</v>
      </c>
      <c r="X80" s="484" t="str">
        <f>IF($FG$7="","",$FG$7)</f>
        <v>播種</v>
      </c>
      <c r="Y80" s="484"/>
      <c r="Z80" s="484"/>
      <c r="AA80" s="484"/>
      <c r="AB80" s="484"/>
      <c r="AC80" s="484"/>
      <c r="AD80" s="484"/>
      <c r="AE80" s="98" t="str">
        <f>$FH$9</f>
        <v>▲</v>
      </c>
      <c r="AF80" s="484" t="str">
        <f>IF($FH$7="","",$FH$7)</f>
        <v>耕起・施肥</v>
      </c>
      <c r="AG80" s="484"/>
      <c r="AH80" s="484"/>
      <c r="AI80" s="484"/>
      <c r="AJ80" s="484"/>
      <c r="AK80" s="484"/>
      <c r="AL80" s="484"/>
      <c r="AM80" s="484"/>
      <c r="AN80" s="98" t="str">
        <f>$FI$9</f>
        <v>■</v>
      </c>
      <c r="AO80" s="484" t="str">
        <f>IF($FI$7="","",$FI$7)</f>
        <v>定植</v>
      </c>
      <c r="AP80" s="484"/>
      <c r="AQ80" s="484"/>
      <c r="AR80" s="484"/>
      <c r="AS80" s="484"/>
      <c r="AT80" s="484"/>
      <c r="AU80" s="484"/>
      <c r="AV80" s="98" t="str">
        <f>$FJ$9</f>
        <v>◆</v>
      </c>
      <c r="AW80" s="484" t="str">
        <f>IF($FJ$7="","",$FJ$7)</f>
        <v>追肥・中耕</v>
      </c>
      <c r="AX80" s="484"/>
      <c r="AY80" s="484"/>
      <c r="AZ80" s="484"/>
      <c r="BA80" s="484"/>
      <c r="BB80" s="484"/>
      <c r="BC80" s="484"/>
      <c r="BD80" s="98" t="str">
        <f>$FK$9</f>
        <v>★</v>
      </c>
      <c r="BE80" s="484" t="str">
        <f>IF($FK$7="","",$FK$7)</f>
        <v>中耕・除草1</v>
      </c>
      <c r="BF80" s="484"/>
      <c r="BG80" s="484"/>
      <c r="BH80" s="484"/>
      <c r="BI80" s="484"/>
      <c r="BJ80" s="484"/>
      <c r="BK80" s="484"/>
      <c r="BL80" s="98" t="str">
        <f>$FL$9</f>
        <v>▼</v>
      </c>
      <c r="BM80" s="484" t="str">
        <f>IF($FL$7="","",$FL$7)</f>
        <v>中耕・除草2</v>
      </c>
      <c r="BN80" s="484"/>
      <c r="BO80" s="484"/>
      <c r="BP80" s="484"/>
      <c r="BQ80" s="484"/>
      <c r="BR80" s="484"/>
      <c r="BS80" s="484"/>
      <c r="BT80" s="65" t="s">
        <v>54</v>
      </c>
      <c r="BZ80" s="44"/>
      <c r="CB80" s="46"/>
      <c r="CC80" s="43"/>
      <c r="CE80" s="47"/>
      <c r="CF80" s="43"/>
      <c r="CH80" s="47"/>
      <c r="CI80" s="43"/>
      <c r="CK80" s="47"/>
      <c r="CL80" s="43"/>
      <c r="CR80" s="35"/>
      <c r="CS80" s="35"/>
      <c r="CY80" s="43"/>
      <c r="DD80" s="44"/>
      <c r="DE80" s="45"/>
      <c r="DF80" s="46"/>
      <c r="DG80" s="43"/>
      <c r="DI80" s="47"/>
      <c r="DJ80" s="43"/>
      <c r="DL80" s="47"/>
      <c r="DM80" s="43"/>
      <c r="DO80" s="47"/>
      <c r="DP80" s="43"/>
      <c r="EF80" s="178"/>
      <c r="EG80" s="178"/>
      <c r="EH80" s="179"/>
      <c r="EI80" s="180"/>
      <c r="EJ80" s="179"/>
      <c r="EK80" s="180"/>
      <c r="EL80" s="179"/>
      <c r="EM80" s="180"/>
      <c r="EN80" s="179"/>
      <c r="EO80" s="180"/>
      <c r="EP80" s="179"/>
      <c r="EQ80" s="180"/>
      <c r="ER80" s="179"/>
      <c r="ES80" s="180"/>
      <c r="ET80" s="179"/>
      <c r="EU80" s="180"/>
      <c r="EV80" s="179"/>
      <c r="EW80" s="180"/>
      <c r="EX80" s="179"/>
      <c r="EY80" s="180"/>
      <c r="EZ80" s="179"/>
      <c r="FA80" s="180"/>
      <c r="FB80" s="179"/>
      <c r="FC80" s="180"/>
      <c r="FD80" s="179"/>
      <c r="FE80" s="180"/>
      <c r="FG80" s="116" t="str">
        <f>IF(②元データ!$K$8="",(IF(②元データ!$B$37="","",②元データ!$B$37)),"")</f>
        <v>播種</v>
      </c>
      <c r="FH80" s="116" t="str">
        <f>IF(②元データ!$K$8="",(IF(②元データ!$B$38="","",②元データ!$B$38)),"")</f>
        <v>耕起・施肥</v>
      </c>
      <c r="FI80" s="116" t="str">
        <f>IF(②元データ!$K$8="",(IF(②元データ!$B$39="","",②元データ!$B$39)),"")</f>
        <v>定植</v>
      </c>
      <c r="FJ80" s="116" t="str">
        <f>IF(②元データ!$K$8="",(IF(②元データ!$B$40="","",②元データ!$B$40)),"")</f>
        <v>追肥・中耕</v>
      </c>
      <c r="FK80" s="116" t="str">
        <f>IF(②元データ!$K$8="",(IF(②元データ!$B$41="","",②元データ!$B$41)),"")</f>
        <v>中耕・除草1</v>
      </c>
      <c r="FL80" s="116" t="str">
        <f>IF(②元データ!$K$8="",(IF(②元データ!$B$42="","",②元データ!$B$42)),"")</f>
        <v>中耕・除草2</v>
      </c>
      <c r="FO80" s="179"/>
      <c r="FQ80" s="179"/>
      <c r="FS80" s="179"/>
      <c r="FU80" s="179"/>
      <c r="FW80" s="179"/>
      <c r="FY80" s="179"/>
      <c r="GA80" s="179"/>
      <c r="GC80" s="179"/>
      <c r="GE80" s="179"/>
      <c r="GG80" s="179"/>
      <c r="GH80" s="179"/>
      <c r="GI80" s="179"/>
      <c r="GJ80" s="179"/>
      <c r="GK80" s="179"/>
      <c r="GM80" s="179"/>
      <c r="GN80" s="180"/>
      <c r="GO80" s="179"/>
      <c r="GP80" s="180"/>
      <c r="GQ80" s="179"/>
      <c r="GR80" s="180"/>
      <c r="GS80" s="179"/>
      <c r="GT80" s="180"/>
      <c r="GU80" s="179"/>
      <c r="GV80" s="180"/>
      <c r="GW80" s="179"/>
      <c r="GX80" s="180"/>
      <c r="GY80" s="179"/>
      <c r="GZ80" s="180"/>
      <c r="HA80" s="179"/>
      <c r="HB80" s="180"/>
      <c r="HC80" s="179"/>
      <c r="HD80" s="180"/>
      <c r="HE80" s="179"/>
      <c r="HF80" s="180"/>
      <c r="HG80" s="180"/>
      <c r="HH80" s="180"/>
      <c r="HI80" s="180"/>
      <c r="HJ80" s="180"/>
    </row>
    <row r="81" spans="1:218" s="2" customFormat="1" ht="27" customHeight="1" x14ac:dyDescent="0.15">
      <c r="B81" s="489" t="str">
        <f>②元データ!B14</f>
        <v>品目・品種等</v>
      </c>
      <c r="C81" s="491" t="s">
        <v>9</v>
      </c>
      <c r="D81" s="19"/>
      <c r="E81" s="3"/>
      <c r="F81" s="3"/>
      <c r="G81" s="3"/>
      <c r="H81" s="3"/>
      <c r="I81" s="3"/>
      <c r="J81" s="3"/>
      <c r="K81" s="3"/>
      <c r="L81" s="3"/>
      <c r="M81" s="3"/>
      <c r="N81" s="3"/>
      <c r="O81" s="3"/>
      <c r="P81" s="20">
        <f>P4</f>
        <v>8</v>
      </c>
      <c r="Q81" s="3" t="s">
        <v>10</v>
      </c>
      <c r="R81" s="3"/>
      <c r="S81" s="3"/>
      <c r="T81" s="3"/>
      <c r="U81" s="3"/>
      <c r="V81" s="3"/>
      <c r="W81" s="3"/>
      <c r="X81" s="3"/>
      <c r="Y81" s="3"/>
      <c r="Z81" s="3"/>
      <c r="AA81" s="3"/>
      <c r="AB81" s="3"/>
      <c r="AC81" s="3"/>
      <c r="AD81" s="3"/>
      <c r="AE81" s="3"/>
      <c r="AF81" s="3"/>
      <c r="AG81" s="3"/>
      <c r="AH81" s="18"/>
      <c r="AI81" s="3"/>
      <c r="AJ81" s="3"/>
      <c r="AK81" s="3"/>
      <c r="AL81" s="3"/>
      <c r="AM81" s="3"/>
      <c r="AN81" s="3"/>
      <c r="AO81" s="3"/>
      <c r="AP81" s="3"/>
      <c r="AQ81" s="3"/>
      <c r="AR81" s="3"/>
      <c r="AS81" s="3"/>
      <c r="AT81" s="3"/>
      <c r="AU81" s="20">
        <f>AU4</f>
        <v>9</v>
      </c>
      <c r="AV81" s="3" t="s">
        <v>10</v>
      </c>
      <c r="AW81" s="3"/>
      <c r="AX81" s="3"/>
      <c r="AY81" s="3"/>
      <c r="AZ81" s="3"/>
      <c r="BA81" s="3"/>
      <c r="BB81" s="3"/>
      <c r="BC81" s="3"/>
      <c r="BD81" s="3"/>
      <c r="BE81" s="3"/>
      <c r="BF81" s="3"/>
      <c r="BG81" s="3"/>
      <c r="BH81" s="3"/>
      <c r="BI81" s="3"/>
      <c r="BJ81" s="3"/>
      <c r="BK81" s="3"/>
      <c r="BL81" s="3"/>
      <c r="BM81" s="3"/>
      <c r="BN81" s="19"/>
      <c r="BO81" s="3"/>
      <c r="BP81" s="3"/>
      <c r="BQ81" s="3"/>
      <c r="BR81" s="3"/>
      <c r="BS81" s="3"/>
      <c r="BT81" s="3"/>
      <c r="BU81" s="3"/>
      <c r="BV81" s="3"/>
      <c r="BW81" s="3"/>
      <c r="BX81" s="3"/>
      <c r="BY81" s="3"/>
      <c r="BZ81" s="20">
        <f>BZ4</f>
        <v>10</v>
      </c>
      <c r="CA81" s="3" t="s">
        <v>10</v>
      </c>
      <c r="CB81" s="3"/>
      <c r="CC81" s="3"/>
      <c r="CD81" s="3"/>
      <c r="CE81" s="3"/>
      <c r="CF81" s="3"/>
      <c r="CG81" s="3"/>
      <c r="CH81" s="3"/>
      <c r="CI81" s="3"/>
      <c r="CJ81" s="3"/>
      <c r="CK81" s="3"/>
      <c r="CL81" s="3"/>
      <c r="CM81" s="3"/>
      <c r="CN81" s="3"/>
      <c r="CO81" s="3"/>
      <c r="CP81" s="3"/>
      <c r="CQ81" s="3"/>
      <c r="CR81" s="415"/>
      <c r="CS81" s="398"/>
      <c r="CT81" s="3"/>
      <c r="CU81" s="3"/>
      <c r="CV81" s="3"/>
      <c r="CW81" s="3"/>
      <c r="CX81" s="3"/>
      <c r="CY81" s="3"/>
      <c r="CZ81" s="3"/>
      <c r="DA81" s="3"/>
      <c r="DB81" s="3"/>
      <c r="DC81" s="3"/>
      <c r="DD81" s="20">
        <f>DD4</f>
        <v>11</v>
      </c>
      <c r="DE81" s="3" t="s">
        <v>10</v>
      </c>
      <c r="DF81" s="3"/>
      <c r="DG81" s="3"/>
      <c r="DH81" s="3"/>
      <c r="DI81" s="3"/>
      <c r="DJ81" s="3"/>
      <c r="DK81" s="3"/>
      <c r="DL81" s="3"/>
      <c r="DM81" s="3"/>
      <c r="DN81" s="3"/>
      <c r="DO81" s="3"/>
      <c r="DP81" s="3"/>
      <c r="DQ81" s="3"/>
      <c r="DR81" s="3"/>
      <c r="DS81" s="3"/>
      <c r="DT81" s="3"/>
      <c r="DU81" s="3"/>
      <c r="DV81" s="3"/>
      <c r="DW81" s="18"/>
      <c r="EF81" s="50"/>
      <c r="EG81" s="50"/>
      <c r="EH81" s="124"/>
      <c r="EI81" s="124"/>
      <c r="EJ81" s="124"/>
      <c r="EK81" s="124"/>
      <c r="EL81" s="124"/>
      <c r="EM81" s="124"/>
      <c r="EN81" s="124"/>
      <c r="EO81" s="124"/>
      <c r="EP81" s="124"/>
      <c r="EQ81" s="124"/>
      <c r="ER81" s="124"/>
      <c r="ES81" s="124"/>
      <c r="ET81" s="124"/>
      <c r="EU81" s="124"/>
      <c r="EV81" s="124"/>
      <c r="EW81" s="124"/>
      <c r="EX81" s="124"/>
      <c r="EY81" s="124"/>
      <c r="EZ81" s="124"/>
      <c r="FA81" s="124"/>
      <c r="FB81" s="124"/>
      <c r="FC81" s="124"/>
      <c r="FD81" s="124"/>
      <c r="FE81" s="124"/>
      <c r="FG81" s="116" t="str">
        <f>②元データ!$B$33</f>
        <v>作業①</v>
      </c>
      <c r="FH81" s="116" t="str">
        <f>②元データ!$B$33</f>
        <v>作業①</v>
      </c>
      <c r="FI81" s="116" t="str">
        <f>②元データ!$B$33</f>
        <v>作業①</v>
      </c>
      <c r="FJ81" s="116" t="str">
        <f>②元データ!$B$33</f>
        <v>作業①</v>
      </c>
      <c r="FK81" s="116" t="str">
        <f>②元データ!$B$33</f>
        <v>作業①</v>
      </c>
      <c r="FL81" s="116" t="str">
        <f>②元データ!$B$33</f>
        <v>作業①</v>
      </c>
      <c r="FO81" s="181"/>
      <c r="FQ81" s="181"/>
      <c r="FS81" s="181"/>
      <c r="FU81" s="182"/>
      <c r="FW81" s="181"/>
      <c r="FY81" s="181"/>
      <c r="GA81" s="181"/>
      <c r="GC81" s="181"/>
      <c r="GE81" s="182"/>
      <c r="GG81" s="181"/>
      <c r="GH81" s="181"/>
      <c r="GI81" s="181"/>
      <c r="GJ81" s="181"/>
      <c r="GK81" s="181"/>
      <c r="GM81" s="1"/>
      <c r="GO81" s="1"/>
      <c r="GQ81" s="1"/>
      <c r="GS81" s="1"/>
      <c r="GU81" s="1"/>
      <c r="GW81" s="1"/>
      <c r="GY81" s="1"/>
      <c r="HA81" s="1"/>
      <c r="HC81" s="1"/>
      <c r="HE81" s="1"/>
    </row>
    <row r="82" spans="1:218" s="2" customFormat="1" ht="24.95" customHeight="1" thickBot="1" x14ac:dyDescent="0.2">
      <c r="B82" s="490"/>
      <c r="C82" s="492"/>
      <c r="D82" s="248">
        <f t="shared" ref="D82:AH82" si="373">DATE( $P$2, $P$4, COLUMN()-3)</f>
        <v>45505</v>
      </c>
      <c r="E82" s="249">
        <f t="shared" si="373"/>
        <v>45506</v>
      </c>
      <c r="F82" s="249">
        <f t="shared" si="373"/>
        <v>45507</v>
      </c>
      <c r="G82" s="249">
        <f t="shared" si="373"/>
        <v>45508</v>
      </c>
      <c r="H82" s="249">
        <f t="shared" si="373"/>
        <v>45509</v>
      </c>
      <c r="I82" s="249">
        <f t="shared" si="373"/>
        <v>45510</v>
      </c>
      <c r="J82" s="249">
        <f t="shared" si="373"/>
        <v>45511</v>
      </c>
      <c r="K82" s="249">
        <f t="shared" si="373"/>
        <v>45512</v>
      </c>
      <c r="L82" s="249">
        <f t="shared" si="373"/>
        <v>45513</v>
      </c>
      <c r="M82" s="249">
        <f t="shared" si="373"/>
        <v>45514</v>
      </c>
      <c r="N82" s="249">
        <f t="shared" si="373"/>
        <v>45515</v>
      </c>
      <c r="O82" s="249">
        <f t="shared" si="373"/>
        <v>45516</v>
      </c>
      <c r="P82" s="249">
        <f t="shared" si="373"/>
        <v>45517</v>
      </c>
      <c r="Q82" s="249">
        <f t="shared" si="373"/>
        <v>45518</v>
      </c>
      <c r="R82" s="249">
        <f t="shared" si="373"/>
        <v>45519</v>
      </c>
      <c r="S82" s="249">
        <f t="shared" si="373"/>
        <v>45520</v>
      </c>
      <c r="T82" s="249">
        <f t="shared" si="373"/>
        <v>45521</v>
      </c>
      <c r="U82" s="249">
        <f t="shared" si="373"/>
        <v>45522</v>
      </c>
      <c r="V82" s="249">
        <f t="shared" si="373"/>
        <v>45523</v>
      </c>
      <c r="W82" s="249">
        <f t="shared" si="373"/>
        <v>45524</v>
      </c>
      <c r="X82" s="249">
        <f t="shared" si="373"/>
        <v>45525</v>
      </c>
      <c r="Y82" s="249">
        <f t="shared" si="373"/>
        <v>45526</v>
      </c>
      <c r="Z82" s="249">
        <f t="shared" si="373"/>
        <v>45527</v>
      </c>
      <c r="AA82" s="249">
        <f t="shared" si="373"/>
        <v>45528</v>
      </c>
      <c r="AB82" s="249">
        <f t="shared" si="373"/>
        <v>45529</v>
      </c>
      <c r="AC82" s="249">
        <f t="shared" si="373"/>
        <v>45530</v>
      </c>
      <c r="AD82" s="249">
        <f t="shared" si="373"/>
        <v>45531</v>
      </c>
      <c r="AE82" s="249">
        <f t="shared" si="373"/>
        <v>45532</v>
      </c>
      <c r="AF82" s="249">
        <f t="shared" si="373"/>
        <v>45533</v>
      </c>
      <c r="AG82" s="250">
        <f t="shared" si="373"/>
        <v>45534</v>
      </c>
      <c r="AH82" s="250">
        <f t="shared" si="373"/>
        <v>45535</v>
      </c>
      <c r="AI82" s="251">
        <f>DATE(IF($AU$4=1,$P$2+1,$P$2), $AU$4, COLUMN()-34)</f>
        <v>45536</v>
      </c>
      <c r="AJ82" s="252">
        <f t="shared" ref="AJ82:BM82" si="374">DATE(IF($AU$4=1,$P$2+1,$P$2), $AU$4, COLUMN()-34)</f>
        <v>45537</v>
      </c>
      <c r="AK82" s="252">
        <f t="shared" si="374"/>
        <v>45538</v>
      </c>
      <c r="AL82" s="252">
        <f t="shared" si="374"/>
        <v>45539</v>
      </c>
      <c r="AM82" s="252">
        <f t="shared" si="374"/>
        <v>45540</v>
      </c>
      <c r="AN82" s="252">
        <f t="shared" si="374"/>
        <v>45541</v>
      </c>
      <c r="AO82" s="252">
        <f t="shared" si="374"/>
        <v>45542</v>
      </c>
      <c r="AP82" s="252">
        <f t="shared" si="374"/>
        <v>45543</v>
      </c>
      <c r="AQ82" s="252">
        <f t="shared" si="374"/>
        <v>45544</v>
      </c>
      <c r="AR82" s="252">
        <f t="shared" si="374"/>
        <v>45545</v>
      </c>
      <c r="AS82" s="252">
        <f t="shared" si="374"/>
        <v>45546</v>
      </c>
      <c r="AT82" s="252">
        <f t="shared" si="374"/>
        <v>45547</v>
      </c>
      <c r="AU82" s="252">
        <f t="shared" si="374"/>
        <v>45548</v>
      </c>
      <c r="AV82" s="252">
        <f t="shared" si="374"/>
        <v>45549</v>
      </c>
      <c r="AW82" s="252">
        <f t="shared" si="374"/>
        <v>45550</v>
      </c>
      <c r="AX82" s="252">
        <f t="shared" si="374"/>
        <v>45551</v>
      </c>
      <c r="AY82" s="252">
        <f t="shared" si="374"/>
        <v>45552</v>
      </c>
      <c r="AZ82" s="252">
        <f t="shared" si="374"/>
        <v>45553</v>
      </c>
      <c r="BA82" s="252">
        <f t="shared" si="374"/>
        <v>45554</v>
      </c>
      <c r="BB82" s="252">
        <f t="shared" si="374"/>
        <v>45555</v>
      </c>
      <c r="BC82" s="252">
        <f t="shared" si="374"/>
        <v>45556</v>
      </c>
      <c r="BD82" s="252">
        <f t="shared" si="374"/>
        <v>45557</v>
      </c>
      <c r="BE82" s="252">
        <f t="shared" si="374"/>
        <v>45558</v>
      </c>
      <c r="BF82" s="252">
        <f t="shared" si="374"/>
        <v>45559</v>
      </c>
      <c r="BG82" s="252">
        <f t="shared" si="374"/>
        <v>45560</v>
      </c>
      <c r="BH82" s="252">
        <f t="shared" si="374"/>
        <v>45561</v>
      </c>
      <c r="BI82" s="252">
        <f t="shared" si="374"/>
        <v>45562</v>
      </c>
      <c r="BJ82" s="252">
        <f t="shared" si="374"/>
        <v>45563</v>
      </c>
      <c r="BK82" s="252">
        <f t="shared" si="374"/>
        <v>45564</v>
      </c>
      <c r="BL82" s="252">
        <f t="shared" si="374"/>
        <v>45565</v>
      </c>
      <c r="BM82" s="253">
        <f t="shared" si="374"/>
        <v>45566</v>
      </c>
      <c r="BN82" s="251">
        <f>DATE(IF($BZ$4=1,$P$2+1,IF($BZ$4=2,$P$2+1,$P$2)), $BZ$4, COLUMN()-65)</f>
        <v>45566</v>
      </c>
      <c r="BO82" s="249">
        <f t="shared" ref="BO82:CR82" si="375">DATE(IF($BZ$4=1,$P$2+1,IF($BZ$4=2,$P$2+1,$P$2)), $BZ$4, COLUMN()-65)</f>
        <v>45567</v>
      </c>
      <c r="BP82" s="249">
        <f t="shared" si="375"/>
        <v>45568</v>
      </c>
      <c r="BQ82" s="249">
        <f t="shared" si="375"/>
        <v>45569</v>
      </c>
      <c r="BR82" s="249">
        <f t="shared" si="375"/>
        <v>45570</v>
      </c>
      <c r="BS82" s="249">
        <f t="shared" si="375"/>
        <v>45571</v>
      </c>
      <c r="BT82" s="249">
        <f t="shared" si="375"/>
        <v>45572</v>
      </c>
      <c r="BU82" s="249">
        <f t="shared" si="375"/>
        <v>45573</v>
      </c>
      <c r="BV82" s="249">
        <f t="shared" si="375"/>
        <v>45574</v>
      </c>
      <c r="BW82" s="249">
        <f t="shared" si="375"/>
        <v>45575</v>
      </c>
      <c r="BX82" s="249">
        <f t="shared" si="375"/>
        <v>45576</v>
      </c>
      <c r="BY82" s="249">
        <f t="shared" si="375"/>
        <v>45577</v>
      </c>
      <c r="BZ82" s="249">
        <f t="shared" si="375"/>
        <v>45578</v>
      </c>
      <c r="CA82" s="249">
        <f t="shared" si="375"/>
        <v>45579</v>
      </c>
      <c r="CB82" s="249">
        <f t="shared" si="375"/>
        <v>45580</v>
      </c>
      <c r="CC82" s="249">
        <f t="shared" si="375"/>
        <v>45581</v>
      </c>
      <c r="CD82" s="249">
        <f t="shared" si="375"/>
        <v>45582</v>
      </c>
      <c r="CE82" s="249">
        <f t="shared" si="375"/>
        <v>45583</v>
      </c>
      <c r="CF82" s="249">
        <f t="shared" si="375"/>
        <v>45584</v>
      </c>
      <c r="CG82" s="249">
        <f t="shared" si="375"/>
        <v>45585</v>
      </c>
      <c r="CH82" s="249">
        <f t="shared" si="375"/>
        <v>45586</v>
      </c>
      <c r="CI82" s="249">
        <f t="shared" si="375"/>
        <v>45587</v>
      </c>
      <c r="CJ82" s="249">
        <f t="shared" si="375"/>
        <v>45588</v>
      </c>
      <c r="CK82" s="249">
        <f t="shared" si="375"/>
        <v>45589</v>
      </c>
      <c r="CL82" s="249">
        <f t="shared" si="375"/>
        <v>45590</v>
      </c>
      <c r="CM82" s="249">
        <f t="shared" si="375"/>
        <v>45591</v>
      </c>
      <c r="CN82" s="249">
        <f t="shared" si="375"/>
        <v>45592</v>
      </c>
      <c r="CO82" s="249">
        <f t="shared" si="375"/>
        <v>45593</v>
      </c>
      <c r="CP82" s="249">
        <f t="shared" si="375"/>
        <v>45594</v>
      </c>
      <c r="CQ82" s="250">
        <f t="shared" si="375"/>
        <v>45595</v>
      </c>
      <c r="CR82" s="397">
        <f t="shared" si="375"/>
        <v>45596</v>
      </c>
      <c r="CS82" s="248">
        <f>DATE(IF($DD$4=1,$P$2+1,IF($DD$4=2,$P$2+1,IF($DD$4=3,$P$2+1,$P$2))), $DD$4, COLUMN()-96)</f>
        <v>45597</v>
      </c>
      <c r="CT82" s="249">
        <f t="shared" ref="CT82:DW82" si="376">DATE(IF($DD$4=1,$P$2+1,IF($DD$4=2,$P$2+1,IF($DD$4=3,$P$2+1,$P$2))), $DD$4, COLUMN()-96)</f>
        <v>45598</v>
      </c>
      <c r="CU82" s="249">
        <f t="shared" si="376"/>
        <v>45599</v>
      </c>
      <c r="CV82" s="249">
        <f t="shared" si="376"/>
        <v>45600</v>
      </c>
      <c r="CW82" s="249">
        <f t="shared" si="376"/>
        <v>45601</v>
      </c>
      <c r="CX82" s="249">
        <f t="shared" si="376"/>
        <v>45602</v>
      </c>
      <c r="CY82" s="249">
        <f t="shared" si="376"/>
        <v>45603</v>
      </c>
      <c r="CZ82" s="249">
        <f t="shared" si="376"/>
        <v>45604</v>
      </c>
      <c r="DA82" s="249">
        <f t="shared" si="376"/>
        <v>45605</v>
      </c>
      <c r="DB82" s="249">
        <f t="shared" si="376"/>
        <v>45606</v>
      </c>
      <c r="DC82" s="249">
        <f t="shared" si="376"/>
        <v>45607</v>
      </c>
      <c r="DD82" s="249">
        <f t="shared" si="376"/>
        <v>45608</v>
      </c>
      <c r="DE82" s="249">
        <f t="shared" si="376"/>
        <v>45609</v>
      </c>
      <c r="DF82" s="249">
        <f t="shared" si="376"/>
        <v>45610</v>
      </c>
      <c r="DG82" s="249">
        <f t="shared" si="376"/>
        <v>45611</v>
      </c>
      <c r="DH82" s="249">
        <f t="shared" si="376"/>
        <v>45612</v>
      </c>
      <c r="DI82" s="249">
        <f t="shared" si="376"/>
        <v>45613</v>
      </c>
      <c r="DJ82" s="249">
        <f t="shared" si="376"/>
        <v>45614</v>
      </c>
      <c r="DK82" s="249">
        <f t="shared" si="376"/>
        <v>45615</v>
      </c>
      <c r="DL82" s="249">
        <f t="shared" si="376"/>
        <v>45616</v>
      </c>
      <c r="DM82" s="249">
        <f t="shared" si="376"/>
        <v>45617</v>
      </c>
      <c r="DN82" s="249">
        <f t="shared" si="376"/>
        <v>45618</v>
      </c>
      <c r="DO82" s="249">
        <f t="shared" si="376"/>
        <v>45619</v>
      </c>
      <c r="DP82" s="249">
        <f t="shared" si="376"/>
        <v>45620</v>
      </c>
      <c r="DQ82" s="249">
        <f t="shared" si="376"/>
        <v>45621</v>
      </c>
      <c r="DR82" s="249">
        <f t="shared" si="376"/>
        <v>45622</v>
      </c>
      <c r="DS82" s="249">
        <f t="shared" si="376"/>
        <v>45623</v>
      </c>
      <c r="DT82" s="249">
        <f t="shared" si="376"/>
        <v>45624</v>
      </c>
      <c r="DU82" s="250">
        <f t="shared" si="376"/>
        <v>45625</v>
      </c>
      <c r="DV82" s="252">
        <f t="shared" si="376"/>
        <v>45626</v>
      </c>
      <c r="DW82" s="418">
        <f t="shared" si="376"/>
        <v>45627</v>
      </c>
      <c r="FG82" s="99" t="str">
        <f>IF(FG80="","",②元データ!$N$37)</f>
        <v>●</v>
      </c>
      <c r="FH82" s="99" t="str">
        <f>IF(FH80="","",②元データ!$N$38)</f>
        <v>▲</v>
      </c>
      <c r="FI82" s="99" t="str">
        <f>IF(FI80="","",②元データ!$N$39)</f>
        <v>■</v>
      </c>
      <c r="FJ82" s="99" t="str">
        <f>IF(FJ80="","",②元データ!$N$40)</f>
        <v>◆</v>
      </c>
      <c r="FK82" s="99" t="str">
        <f>IF(FK80="","",②元データ!$N$41)</f>
        <v>★</v>
      </c>
      <c r="FL82" s="99" t="str">
        <f>IF(FL80="","",②元データ!$N$42)</f>
        <v>▼</v>
      </c>
    </row>
    <row r="83" spans="1:218" s="2" customFormat="1" ht="18.75" hidden="1" customHeight="1" thickTop="1" x14ac:dyDescent="0.15">
      <c r="B83" s="117"/>
      <c r="C83" s="322"/>
      <c r="D83" s="6"/>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28"/>
      <c r="AH83" s="399"/>
      <c r="AI83" s="23"/>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28"/>
      <c r="BN83" s="6"/>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28"/>
      <c r="CR83" s="399"/>
      <c r="CS83" s="23"/>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28"/>
      <c r="DV83" s="428"/>
      <c r="DW83" s="419"/>
      <c r="EE83" t="str">
        <f>"4　"&amp;②元データ!$G$8&amp;"作業開始日等"</f>
        <v>4　露地野菜Ｂ作業開始日等</v>
      </c>
      <c r="EF83"/>
      <c r="EG83"/>
      <c r="EH83"/>
      <c r="EI83"/>
      <c r="EV83" s="34"/>
      <c r="FG83" s="34" t="str">
        <f>"4　"&amp;②元データ!$B$33&amp;"に係る"&amp;②元データ!$N$36</f>
        <v>4　作業①に係る資材購入</v>
      </c>
      <c r="FN83" s="34" t="str">
        <f>"5　"&amp;②元データ!$G$7&amp;"時間"</f>
        <v>5　露地野菜Ａ時間</v>
      </c>
      <c r="GM83" s="34" t="str">
        <f>"6　"&amp;②元データ!$G$7&amp;"面積"</f>
        <v>6　露地野菜Ａ面積</v>
      </c>
    </row>
    <row r="84" spans="1:218" s="2" customFormat="1" ht="29.25" hidden="1" customHeight="1" x14ac:dyDescent="0.15">
      <c r="B84" s="118" t="str">
        <f>B7</f>
        <v>育苗</v>
      </c>
      <c r="C84" s="322"/>
      <c r="D84" s="101" t="str">
        <f t="shared" ref="D84:AJ84" si="377">IF(D$5=$EH81,$FO81,IF(D$5=$EJ81,$FQ81,IF(D$5=$EL81,$FS81,IF(D$5=$EN81,$FU81,IF(D$5=$EP81,$FW81,IF(D$5=$ER81,$FY81,IF(D$5=$ET81,$GA81,IF(D$5=$EV81,$GC81,IF(D$5=$EX81,$GE81,IF(D$5=$EZ81,$GG81,""))))))))))</f>
        <v/>
      </c>
      <c r="E84" s="102" t="str">
        <f t="shared" si="377"/>
        <v/>
      </c>
      <c r="F84" s="102" t="str">
        <f t="shared" si="377"/>
        <v/>
      </c>
      <c r="G84" s="102" t="str">
        <f t="shared" si="377"/>
        <v/>
      </c>
      <c r="H84" s="102" t="str">
        <f t="shared" si="377"/>
        <v/>
      </c>
      <c r="I84" s="102" t="str">
        <f t="shared" si="377"/>
        <v/>
      </c>
      <c r="J84" s="102" t="str">
        <f t="shared" si="377"/>
        <v/>
      </c>
      <c r="K84" s="102" t="str">
        <f t="shared" si="377"/>
        <v/>
      </c>
      <c r="L84" s="102" t="str">
        <f t="shared" si="377"/>
        <v/>
      </c>
      <c r="M84" s="102" t="str">
        <f t="shared" si="377"/>
        <v/>
      </c>
      <c r="N84" s="102" t="str">
        <f t="shared" si="377"/>
        <v/>
      </c>
      <c r="O84" s="102" t="str">
        <f t="shared" si="377"/>
        <v/>
      </c>
      <c r="P84" s="102" t="str">
        <f t="shared" si="377"/>
        <v/>
      </c>
      <c r="Q84" s="102" t="str">
        <f t="shared" si="377"/>
        <v/>
      </c>
      <c r="R84" s="102" t="str">
        <f t="shared" si="377"/>
        <v/>
      </c>
      <c r="S84" s="102" t="str">
        <f t="shared" si="377"/>
        <v/>
      </c>
      <c r="T84" s="102" t="str">
        <f t="shared" si="377"/>
        <v/>
      </c>
      <c r="U84" s="102" t="str">
        <f t="shared" si="377"/>
        <v/>
      </c>
      <c r="V84" s="102" t="str">
        <f t="shared" si="377"/>
        <v/>
      </c>
      <c r="W84" s="102" t="str">
        <f t="shared" si="377"/>
        <v/>
      </c>
      <c r="X84" s="102" t="str">
        <f t="shared" si="377"/>
        <v/>
      </c>
      <c r="Y84" s="102" t="str">
        <f t="shared" si="377"/>
        <v/>
      </c>
      <c r="Z84" s="102" t="str">
        <f t="shared" si="377"/>
        <v/>
      </c>
      <c r="AA84" s="102" t="str">
        <f t="shared" si="377"/>
        <v/>
      </c>
      <c r="AB84" s="102" t="str">
        <f t="shared" si="377"/>
        <v/>
      </c>
      <c r="AC84" s="102" t="str">
        <f t="shared" si="377"/>
        <v/>
      </c>
      <c r="AD84" s="102" t="str">
        <f t="shared" si="377"/>
        <v/>
      </c>
      <c r="AE84" s="102" t="str">
        <f t="shared" si="377"/>
        <v/>
      </c>
      <c r="AF84" s="102" t="str">
        <f t="shared" si="377"/>
        <v/>
      </c>
      <c r="AG84" s="105" t="str">
        <f t="shared" si="377"/>
        <v/>
      </c>
      <c r="AH84" s="400" t="str">
        <f t="shared" si="377"/>
        <v/>
      </c>
      <c r="AI84" s="104" t="str">
        <f t="shared" si="377"/>
        <v/>
      </c>
      <c r="AJ84" s="102" t="str">
        <f t="shared" si="377"/>
        <v/>
      </c>
      <c r="AK84" s="102" t="str">
        <f t="shared" ref="AK84:BP84" si="378">IF(AK$5=$EH81,$FO81,IF(AK$5=$EJ81,$FQ81,IF(AK$5=$EL81,$FS81,IF(AK$5=$EN81,$FU81,IF(AK$5=$EP81,$FW81,IF(AK$5=$ER81,$FY81,IF(AK$5=$ET81,$GA81,IF(AK$5=$EV81,$GC81,IF(AK$5=$EX81,$GE81,IF(AK$5=$EZ81,$GG81,""))))))))))</f>
        <v/>
      </c>
      <c r="AL84" s="102" t="str">
        <f t="shared" si="378"/>
        <v/>
      </c>
      <c r="AM84" s="102" t="str">
        <f t="shared" si="378"/>
        <v/>
      </c>
      <c r="AN84" s="102" t="str">
        <f t="shared" si="378"/>
        <v/>
      </c>
      <c r="AO84" s="102" t="str">
        <f t="shared" si="378"/>
        <v/>
      </c>
      <c r="AP84" s="102" t="str">
        <f t="shared" si="378"/>
        <v/>
      </c>
      <c r="AQ84" s="102" t="str">
        <f t="shared" si="378"/>
        <v/>
      </c>
      <c r="AR84" s="102" t="str">
        <f t="shared" si="378"/>
        <v/>
      </c>
      <c r="AS84" s="102" t="str">
        <f t="shared" si="378"/>
        <v/>
      </c>
      <c r="AT84" s="102" t="str">
        <f t="shared" si="378"/>
        <v/>
      </c>
      <c r="AU84" s="102" t="str">
        <f t="shared" si="378"/>
        <v/>
      </c>
      <c r="AV84" s="102" t="str">
        <f t="shared" si="378"/>
        <v/>
      </c>
      <c r="AW84" s="102" t="str">
        <f t="shared" si="378"/>
        <v/>
      </c>
      <c r="AX84" s="102" t="str">
        <f t="shared" si="378"/>
        <v/>
      </c>
      <c r="AY84" s="102" t="str">
        <f t="shared" si="378"/>
        <v/>
      </c>
      <c r="AZ84" s="102" t="str">
        <f t="shared" si="378"/>
        <v/>
      </c>
      <c r="BA84" s="102" t="str">
        <f t="shared" si="378"/>
        <v/>
      </c>
      <c r="BB84" s="102" t="str">
        <f t="shared" si="378"/>
        <v/>
      </c>
      <c r="BC84" s="102" t="str">
        <f t="shared" si="378"/>
        <v/>
      </c>
      <c r="BD84" s="102" t="str">
        <f t="shared" si="378"/>
        <v/>
      </c>
      <c r="BE84" s="102" t="str">
        <f t="shared" si="378"/>
        <v/>
      </c>
      <c r="BF84" s="102" t="str">
        <f t="shared" si="378"/>
        <v/>
      </c>
      <c r="BG84" s="102" t="str">
        <f t="shared" si="378"/>
        <v/>
      </c>
      <c r="BH84" s="102" t="str">
        <f t="shared" si="378"/>
        <v/>
      </c>
      <c r="BI84" s="102" t="str">
        <f t="shared" si="378"/>
        <v/>
      </c>
      <c r="BJ84" s="102" t="str">
        <f t="shared" si="378"/>
        <v/>
      </c>
      <c r="BK84" s="102" t="str">
        <f t="shared" si="378"/>
        <v/>
      </c>
      <c r="BL84" s="102" t="str">
        <f t="shared" si="378"/>
        <v/>
      </c>
      <c r="BM84" s="105" t="str">
        <f t="shared" si="378"/>
        <v/>
      </c>
      <c r="BN84" s="106" t="str">
        <f t="shared" si="378"/>
        <v/>
      </c>
      <c r="BO84" s="102" t="str">
        <f t="shared" si="378"/>
        <v/>
      </c>
      <c r="BP84" s="102" t="str">
        <f t="shared" si="378"/>
        <v/>
      </c>
      <c r="BQ84" s="102" t="str">
        <f t="shared" ref="BQ84:CV84" si="379">IF(BQ$5=$EH81,$FO81,IF(BQ$5=$EJ81,$FQ81,IF(BQ$5=$EL81,$FS81,IF(BQ$5=$EN81,$FU81,IF(BQ$5=$EP81,$FW81,IF(BQ$5=$ER81,$FY81,IF(BQ$5=$ET81,$GA81,IF(BQ$5=$EV81,$GC81,IF(BQ$5=$EX81,$GE81,IF(BQ$5=$EZ81,$GG81,""))))))))))</f>
        <v/>
      </c>
      <c r="BR84" s="102" t="str">
        <f t="shared" si="379"/>
        <v/>
      </c>
      <c r="BS84" s="102" t="str">
        <f t="shared" si="379"/>
        <v/>
      </c>
      <c r="BT84" s="102" t="str">
        <f t="shared" si="379"/>
        <v/>
      </c>
      <c r="BU84" s="102" t="str">
        <f t="shared" si="379"/>
        <v/>
      </c>
      <c r="BV84" s="102" t="str">
        <f t="shared" si="379"/>
        <v/>
      </c>
      <c r="BW84" s="102" t="str">
        <f t="shared" si="379"/>
        <v/>
      </c>
      <c r="BX84" s="102" t="str">
        <f t="shared" si="379"/>
        <v/>
      </c>
      <c r="BY84" s="102" t="str">
        <f t="shared" si="379"/>
        <v/>
      </c>
      <c r="BZ84" s="102" t="str">
        <f t="shared" si="379"/>
        <v/>
      </c>
      <c r="CA84" s="102" t="str">
        <f t="shared" si="379"/>
        <v/>
      </c>
      <c r="CB84" s="102" t="str">
        <f t="shared" si="379"/>
        <v/>
      </c>
      <c r="CC84" s="102" t="str">
        <f t="shared" si="379"/>
        <v/>
      </c>
      <c r="CD84" s="102" t="str">
        <f t="shared" si="379"/>
        <v/>
      </c>
      <c r="CE84" s="102" t="str">
        <f t="shared" si="379"/>
        <v/>
      </c>
      <c r="CF84" s="102" t="str">
        <f t="shared" si="379"/>
        <v/>
      </c>
      <c r="CG84" s="102" t="str">
        <f t="shared" si="379"/>
        <v/>
      </c>
      <c r="CH84" s="102" t="str">
        <f t="shared" si="379"/>
        <v/>
      </c>
      <c r="CI84" s="102" t="str">
        <f t="shared" si="379"/>
        <v/>
      </c>
      <c r="CJ84" s="102" t="str">
        <f t="shared" si="379"/>
        <v/>
      </c>
      <c r="CK84" s="102" t="str">
        <f t="shared" si="379"/>
        <v/>
      </c>
      <c r="CL84" s="102" t="str">
        <f t="shared" si="379"/>
        <v/>
      </c>
      <c r="CM84" s="102" t="str">
        <f t="shared" si="379"/>
        <v/>
      </c>
      <c r="CN84" s="102" t="str">
        <f t="shared" si="379"/>
        <v/>
      </c>
      <c r="CO84" s="102" t="str">
        <f t="shared" si="379"/>
        <v/>
      </c>
      <c r="CP84" s="102" t="str">
        <f t="shared" si="379"/>
        <v/>
      </c>
      <c r="CQ84" s="105" t="str">
        <f t="shared" si="379"/>
        <v/>
      </c>
      <c r="CR84" s="400" t="str">
        <f t="shared" si="379"/>
        <v/>
      </c>
      <c r="CS84" s="104" t="str">
        <f t="shared" si="379"/>
        <v/>
      </c>
      <c r="CT84" s="102" t="str">
        <f t="shared" si="379"/>
        <v/>
      </c>
      <c r="CU84" s="102" t="str">
        <f t="shared" si="379"/>
        <v/>
      </c>
      <c r="CV84" s="102" t="str">
        <f t="shared" si="379"/>
        <v/>
      </c>
      <c r="CW84" s="102" t="str">
        <f t="shared" ref="CW84:DU84" si="380">IF(CW$5=$EH81,$FO81,IF(CW$5=$EJ81,$FQ81,IF(CW$5=$EL81,$FS81,IF(CW$5=$EN81,$FU81,IF(CW$5=$EP81,$FW81,IF(CW$5=$ER81,$FY81,IF(CW$5=$ET81,$GA81,IF(CW$5=$EV81,$GC81,IF(CW$5=$EX81,$GE81,IF(CW$5=$EZ81,$GG81,""))))))))))</f>
        <v/>
      </c>
      <c r="CX84" s="102" t="str">
        <f t="shared" si="380"/>
        <v/>
      </c>
      <c r="CY84" s="102" t="str">
        <f t="shared" si="380"/>
        <v/>
      </c>
      <c r="CZ84" s="102" t="str">
        <f t="shared" si="380"/>
        <v/>
      </c>
      <c r="DA84" s="102" t="str">
        <f t="shared" si="380"/>
        <v/>
      </c>
      <c r="DB84" s="102" t="str">
        <f t="shared" si="380"/>
        <v/>
      </c>
      <c r="DC84" s="102" t="str">
        <f t="shared" si="380"/>
        <v/>
      </c>
      <c r="DD84" s="102" t="str">
        <f t="shared" si="380"/>
        <v/>
      </c>
      <c r="DE84" s="102" t="str">
        <f t="shared" si="380"/>
        <v/>
      </c>
      <c r="DF84" s="102" t="str">
        <f t="shared" si="380"/>
        <v/>
      </c>
      <c r="DG84" s="102" t="str">
        <f t="shared" si="380"/>
        <v/>
      </c>
      <c r="DH84" s="102" t="str">
        <f t="shared" si="380"/>
        <v/>
      </c>
      <c r="DI84" s="102" t="str">
        <f t="shared" si="380"/>
        <v/>
      </c>
      <c r="DJ84" s="102" t="str">
        <f t="shared" si="380"/>
        <v/>
      </c>
      <c r="DK84" s="102" t="str">
        <f t="shared" si="380"/>
        <v/>
      </c>
      <c r="DL84" s="102" t="str">
        <f t="shared" si="380"/>
        <v/>
      </c>
      <c r="DM84" s="102" t="str">
        <f t="shared" si="380"/>
        <v/>
      </c>
      <c r="DN84" s="102" t="str">
        <f t="shared" si="380"/>
        <v/>
      </c>
      <c r="DO84" s="102" t="str">
        <f t="shared" si="380"/>
        <v/>
      </c>
      <c r="DP84" s="102" t="str">
        <f t="shared" si="380"/>
        <v/>
      </c>
      <c r="DQ84" s="102" t="str">
        <f t="shared" si="380"/>
        <v/>
      </c>
      <c r="DR84" s="102" t="str">
        <f t="shared" si="380"/>
        <v/>
      </c>
      <c r="DS84" s="102" t="str">
        <f t="shared" si="380"/>
        <v/>
      </c>
      <c r="DT84" s="102" t="str">
        <f t="shared" si="380"/>
        <v/>
      </c>
      <c r="DU84" s="105" t="str">
        <f t="shared" si="380"/>
        <v/>
      </c>
      <c r="DV84" s="429" t="str">
        <f t="shared" ref="DV84:DW84" si="381">IF(DV$5=$EH81,$FO81,IF(DV$5=$EJ81,$FQ81,IF(DV$5=$EL81,$FS81,IF(DV$5=$EN81,$FU81,IF(DV$5=$EP81,$FW81,IF(DV$5=$ER81,$FY81,IF(DV$5=$ET81,$GA81,IF(DV$5=$EV81,$GC81,IF(DV$5=$EX81,$GE81,IF(DV$5=$EZ81,$GG81,""))))))))))</f>
        <v/>
      </c>
      <c r="DW84" s="420" t="str">
        <f t="shared" si="381"/>
        <v/>
      </c>
      <c r="EE84" s="13"/>
      <c r="EF84" s="13"/>
      <c r="EG84" s="13" t="s">
        <v>40</v>
      </c>
      <c r="EH84" s="515" t="str">
        <f>IF(②元データ!$B$37="","",②元データ!$B$37)</f>
        <v>播種</v>
      </c>
      <c r="EI84" s="516"/>
      <c r="EJ84" s="515" t="str">
        <f>IF(②元データ!$B$38="","",②元データ!$B$38)</f>
        <v>耕起・施肥</v>
      </c>
      <c r="EK84" s="516"/>
      <c r="EL84" s="515" t="str">
        <f>IF(②元データ!$B$39="","",②元データ!$B$39)</f>
        <v>定植</v>
      </c>
      <c r="EM84" s="516"/>
      <c r="EN84" s="515" t="str">
        <f>IF(②元データ!$B$40="","",②元データ!$B$40)</f>
        <v>追肥・中耕</v>
      </c>
      <c r="EO84" s="516"/>
      <c r="EP84" s="515" t="str">
        <f>IF(②元データ!$B$41="","",②元データ!$B$41)</f>
        <v>中耕・除草1</v>
      </c>
      <c r="EQ84" s="516"/>
      <c r="ER84" s="515" t="str">
        <f>IF(②元データ!$B$42="","",②元データ!$B$42)</f>
        <v>中耕・除草2</v>
      </c>
      <c r="ES84" s="516"/>
      <c r="ET84" s="515" t="str">
        <f>IF(②元データ!$G$37="","",②元データ!$G$37)</f>
        <v>中耕・除草3</v>
      </c>
      <c r="EU84" s="516"/>
      <c r="EV84" s="515" t="str">
        <f>IF(②元データ!$G$38="","",②元データ!$G$38)</f>
        <v>防除1</v>
      </c>
      <c r="EW84" s="516"/>
      <c r="EX84" s="515" t="str">
        <f>IF(②元データ!$G$39="","",②元データ!$G$39)</f>
        <v>防除2</v>
      </c>
      <c r="EY84" s="516"/>
      <c r="EZ84" s="515" t="str">
        <f>IF(②元データ!$G$40="","",②元データ!$G$40)</f>
        <v>防除3</v>
      </c>
      <c r="FA84" s="516"/>
      <c r="FB84" s="515" t="str">
        <f>IF(②元データ!$G$41="","",②元データ!$G$41)</f>
        <v>収穫・出荷</v>
      </c>
      <c r="FC84" s="516"/>
      <c r="FD84" s="515" t="str">
        <f>IF(②元データ!$G$42="","",②元データ!$G$42)</f>
        <v>その他</v>
      </c>
      <c r="FE84" s="516"/>
      <c r="FG84" s="116" t="str">
        <f>IF(②元データ!$K$7="",(IF(②元データ!$B$37="","",②元データ!$B$37)),"")</f>
        <v>播種</v>
      </c>
      <c r="FH84" s="116" t="str">
        <f>IF(②元データ!$K$7="",(IF(②元データ!$B$38="","",②元データ!$B$38)),"")</f>
        <v>耕起・施肥</v>
      </c>
      <c r="FI84" s="116" t="str">
        <f>IF(②元データ!$K$7="",(IF(②元データ!$B$39="","",②元データ!$B$39)),"")</f>
        <v>定植</v>
      </c>
      <c r="FJ84" s="116" t="str">
        <f>IF(②元データ!$K$7="",(IF(②元データ!$B$40="","",②元データ!$B$40)),"")</f>
        <v>追肥・中耕</v>
      </c>
      <c r="FK84" s="116" t="str">
        <f>IF(②元データ!$K$7="",(IF(②元データ!$B$41="","",②元データ!$B$41)),"")</f>
        <v>中耕・除草1</v>
      </c>
      <c r="FL84" s="116" t="str">
        <f>IF(②元データ!$K$7="",(IF(②元データ!$B$42="","",②元データ!$B$42)),"")</f>
        <v>中耕・除草2</v>
      </c>
      <c r="FN84" s="500" t="str">
        <f>EH84</f>
        <v>播種</v>
      </c>
      <c r="FO84" s="501"/>
      <c r="FP84" s="500" t="str">
        <f t="shared" ref="FP84" si="382">EJ84</f>
        <v>耕起・施肥</v>
      </c>
      <c r="FQ84" s="501"/>
      <c r="FR84" s="500" t="str">
        <f t="shared" ref="FR84" si="383">EL84</f>
        <v>定植</v>
      </c>
      <c r="FS84" s="501"/>
      <c r="FT84" s="500" t="str">
        <f t="shared" ref="FT84:FT85" si="384">EN84</f>
        <v>追肥・中耕</v>
      </c>
      <c r="FU84" s="501"/>
      <c r="FV84" s="500" t="str">
        <f t="shared" ref="FV84:FV85" si="385">EP84</f>
        <v>中耕・除草1</v>
      </c>
      <c r="FW84" s="501"/>
      <c r="FX84" s="500" t="str">
        <f t="shared" ref="FX84:FX85" si="386">ER84</f>
        <v>中耕・除草2</v>
      </c>
      <c r="FY84" s="501"/>
      <c r="FZ84" s="500" t="str">
        <f t="shared" ref="FZ84:FZ85" si="387">ET84</f>
        <v>中耕・除草3</v>
      </c>
      <c r="GA84" s="501"/>
      <c r="GB84" s="500" t="str">
        <f t="shared" ref="GB84:GB85" si="388">EV84</f>
        <v>防除1</v>
      </c>
      <c r="GC84" s="501"/>
      <c r="GD84" s="500" t="str">
        <f t="shared" ref="GD84:GD85" si="389">EX84</f>
        <v>防除2</v>
      </c>
      <c r="GE84" s="501"/>
      <c r="GF84" s="500" t="str">
        <f t="shared" ref="GF84:GF85" si="390">EZ84</f>
        <v>防除3</v>
      </c>
      <c r="GG84" s="501"/>
      <c r="GH84" s="500" t="str">
        <f t="shared" ref="GH84:GH85" si="391">FB84</f>
        <v>収穫・出荷</v>
      </c>
      <c r="GI84" s="501"/>
      <c r="GJ84" s="500" t="str">
        <f t="shared" ref="GJ84:GJ85" si="392">FD84</f>
        <v>その他</v>
      </c>
      <c r="GK84" s="501"/>
      <c r="GM84" s="500" t="str">
        <f>EH84</f>
        <v>播種</v>
      </c>
      <c r="GN84" s="501"/>
      <c r="GO84" s="500" t="str">
        <f t="shared" ref="GO84:GO85" si="393">EJ84</f>
        <v>耕起・施肥</v>
      </c>
      <c r="GP84" s="501"/>
      <c r="GQ84" s="500" t="str">
        <f t="shared" ref="GQ84:GQ85" si="394">EL84</f>
        <v>定植</v>
      </c>
      <c r="GR84" s="501"/>
      <c r="GS84" s="500" t="str">
        <f t="shared" ref="GS84:GS85" si="395">EN84</f>
        <v>追肥・中耕</v>
      </c>
      <c r="GT84" s="501"/>
      <c r="GU84" s="500" t="str">
        <f t="shared" ref="GU84:GU85" si="396">EP84</f>
        <v>中耕・除草1</v>
      </c>
      <c r="GV84" s="501"/>
      <c r="GW84" s="500" t="str">
        <f t="shared" ref="GW84:GW85" si="397">ER84</f>
        <v>中耕・除草2</v>
      </c>
      <c r="GX84" s="501"/>
      <c r="GY84" s="500" t="str">
        <f t="shared" ref="GY84:GY85" si="398">ET84</f>
        <v>中耕・除草3</v>
      </c>
      <c r="GZ84" s="501"/>
      <c r="HA84" s="500" t="str">
        <f t="shared" ref="HA84:HA85" si="399">EV84</f>
        <v>防除1</v>
      </c>
      <c r="HB84" s="501"/>
      <c r="HC84" s="500" t="str">
        <f t="shared" ref="HC84:HC85" si="400">EX84</f>
        <v>防除2</v>
      </c>
      <c r="HD84" s="501"/>
      <c r="HE84" s="500" t="str">
        <f t="shared" ref="HE84:HE85" si="401">EZ84</f>
        <v>防除3</v>
      </c>
      <c r="HF84" s="501"/>
      <c r="HG84" s="500" t="str">
        <f t="shared" ref="HG84:HG85" si="402">FB84</f>
        <v>収穫・出荷</v>
      </c>
      <c r="HH84" s="501"/>
      <c r="HI84" s="500" t="str">
        <f t="shared" ref="HI84:HI85" si="403">FD84</f>
        <v>その他</v>
      </c>
      <c r="HJ84" s="501"/>
    </row>
    <row r="85" spans="1:218" s="2" customFormat="1" ht="9.75" hidden="1" customHeight="1" x14ac:dyDescent="0.15">
      <c r="B85" s="118"/>
      <c r="C85" s="322"/>
      <c r="D85" s="59"/>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7"/>
      <c r="AH85" s="401"/>
      <c r="AI85" s="56"/>
      <c r="AJ85" s="54"/>
      <c r="AK85" s="54"/>
      <c r="AL85" s="54"/>
      <c r="AM85" s="54"/>
      <c r="AN85" s="54"/>
      <c r="AO85" s="54"/>
      <c r="AP85" s="54"/>
      <c r="AQ85" s="54"/>
      <c r="AR85" s="54"/>
      <c r="AS85" s="54"/>
      <c r="AT85" s="54"/>
      <c r="AU85" s="54"/>
      <c r="AV85" s="54"/>
      <c r="AW85" s="54"/>
      <c r="AX85" s="54"/>
      <c r="AY85" s="54"/>
      <c r="AZ85" s="54"/>
      <c r="BA85" s="54"/>
      <c r="BB85" s="54"/>
      <c r="BC85" s="54"/>
      <c r="BD85" s="54"/>
      <c r="BE85" s="54"/>
      <c r="BF85" s="54"/>
      <c r="BG85" s="54"/>
      <c r="BH85" s="54"/>
      <c r="BI85" s="54"/>
      <c r="BJ85" s="54"/>
      <c r="BK85" s="54"/>
      <c r="BL85" s="54"/>
      <c r="BM85" s="57"/>
      <c r="BN85" s="58"/>
      <c r="BO85" s="54"/>
      <c r="BP85" s="54"/>
      <c r="BQ85" s="54"/>
      <c r="BR85" s="54"/>
      <c r="BS85" s="54"/>
      <c r="BT85" s="54"/>
      <c r="BU85" s="54"/>
      <c r="BV85" s="54"/>
      <c r="BW85" s="54"/>
      <c r="BX85" s="54"/>
      <c r="BY85" s="54"/>
      <c r="BZ85" s="54"/>
      <c r="CA85" s="54"/>
      <c r="CB85" s="54"/>
      <c r="CC85" s="54"/>
      <c r="CD85" s="54"/>
      <c r="CE85" s="54"/>
      <c r="CF85" s="54"/>
      <c r="CG85" s="54"/>
      <c r="CH85" s="54"/>
      <c r="CI85" s="54"/>
      <c r="CJ85" s="54"/>
      <c r="CK85" s="54"/>
      <c r="CL85" s="54"/>
      <c r="CM85" s="54"/>
      <c r="CN85" s="54"/>
      <c r="CO85" s="54"/>
      <c r="CP85" s="54"/>
      <c r="CQ85" s="57"/>
      <c r="CR85" s="401"/>
      <c r="CS85" s="56"/>
      <c r="CT85" s="54"/>
      <c r="CU85" s="54"/>
      <c r="CV85" s="54"/>
      <c r="CW85" s="54"/>
      <c r="CX85" s="54"/>
      <c r="CY85" s="54"/>
      <c r="CZ85" s="54"/>
      <c r="DA85" s="54"/>
      <c r="DB85" s="54"/>
      <c r="DC85" s="54"/>
      <c r="DD85" s="54"/>
      <c r="DE85" s="54"/>
      <c r="DF85" s="54"/>
      <c r="DG85" s="54"/>
      <c r="DH85" s="54"/>
      <c r="DI85" s="54"/>
      <c r="DJ85" s="54"/>
      <c r="DK85" s="54"/>
      <c r="DL85" s="54"/>
      <c r="DM85" s="54"/>
      <c r="DN85" s="54"/>
      <c r="DO85" s="54"/>
      <c r="DP85" s="54"/>
      <c r="DQ85" s="54"/>
      <c r="DR85" s="54"/>
      <c r="DS85" s="54"/>
      <c r="DT85" s="54"/>
      <c r="DU85" s="57"/>
      <c r="DV85" s="430"/>
      <c r="DW85" s="421"/>
      <c r="EE85" s="13"/>
      <c r="EF85" s="13"/>
      <c r="EG85" s="165"/>
      <c r="EH85" s="538" t="str">
        <f>②元データ!$B$33</f>
        <v>作業①</v>
      </c>
      <c r="EI85" s="539"/>
      <c r="EJ85" s="538" t="str">
        <f>②元データ!$B$33</f>
        <v>作業①</v>
      </c>
      <c r="EK85" s="539"/>
      <c r="EL85" s="538" t="str">
        <f>②元データ!$B$33</f>
        <v>作業①</v>
      </c>
      <c r="EM85" s="539"/>
      <c r="EN85" s="538" t="str">
        <f>②元データ!$B$33</f>
        <v>作業①</v>
      </c>
      <c r="EO85" s="539"/>
      <c r="EP85" s="538" t="str">
        <f>②元データ!$B$33</f>
        <v>作業①</v>
      </c>
      <c r="EQ85" s="539"/>
      <c r="ER85" s="538" t="str">
        <f>②元データ!$B$33</f>
        <v>作業①</v>
      </c>
      <c r="ES85" s="539"/>
      <c r="ET85" s="510" t="str">
        <f>②元データ!$B$34</f>
        <v>作業②</v>
      </c>
      <c r="EU85" s="511"/>
      <c r="EV85" s="510" t="str">
        <f>②元データ!$B$34</f>
        <v>作業②</v>
      </c>
      <c r="EW85" s="511"/>
      <c r="EX85" s="510" t="str">
        <f>②元データ!$B$34</f>
        <v>作業②</v>
      </c>
      <c r="EY85" s="511"/>
      <c r="EZ85" s="510" t="str">
        <f>②元データ!$B$34</f>
        <v>作業②</v>
      </c>
      <c r="FA85" s="511"/>
      <c r="FB85" s="510" t="str">
        <f>②元データ!$B$34</f>
        <v>作業②</v>
      </c>
      <c r="FC85" s="511"/>
      <c r="FD85" s="510" t="str">
        <f>②元データ!$B$34</f>
        <v>作業②</v>
      </c>
      <c r="FE85" s="511"/>
      <c r="FG85" s="116" t="str">
        <f>②元データ!$B$33</f>
        <v>作業①</v>
      </c>
      <c r="FH85" s="116" t="str">
        <f>②元データ!$B$33</f>
        <v>作業①</v>
      </c>
      <c r="FI85" s="116" t="str">
        <f>②元データ!$B$33</f>
        <v>作業①</v>
      </c>
      <c r="FJ85" s="116" t="str">
        <f>②元データ!$B$33</f>
        <v>作業①</v>
      </c>
      <c r="FK85" s="116" t="str">
        <f>②元データ!$B$33</f>
        <v>作業①</v>
      </c>
      <c r="FL85" s="116" t="str">
        <f>②元データ!$B$33</f>
        <v>作業①</v>
      </c>
      <c r="FN85" s="495" t="str">
        <f>EH85</f>
        <v>作業①</v>
      </c>
      <c r="FO85" s="496"/>
      <c r="FP85" s="495" t="str">
        <f>EJ85</f>
        <v>作業①</v>
      </c>
      <c r="FQ85" s="496"/>
      <c r="FR85" s="495" t="str">
        <f>EL85</f>
        <v>作業①</v>
      </c>
      <c r="FS85" s="496"/>
      <c r="FT85" s="495" t="str">
        <f t="shared" si="384"/>
        <v>作業①</v>
      </c>
      <c r="FU85" s="496"/>
      <c r="FV85" s="495" t="str">
        <f t="shared" si="385"/>
        <v>作業①</v>
      </c>
      <c r="FW85" s="496"/>
      <c r="FX85" s="495" t="str">
        <f t="shared" si="386"/>
        <v>作業①</v>
      </c>
      <c r="FY85" s="496"/>
      <c r="FZ85" s="495" t="str">
        <f t="shared" si="387"/>
        <v>作業②</v>
      </c>
      <c r="GA85" s="496"/>
      <c r="GB85" s="495" t="str">
        <f t="shared" si="388"/>
        <v>作業②</v>
      </c>
      <c r="GC85" s="496"/>
      <c r="GD85" s="495" t="str">
        <f t="shared" si="389"/>
        <v>作業②</v>
      </c>
      <c r="GE85" s="496"/>
      <c r="GF85" s="495" t="str">
        <f t="shared" si="390"/>
        <v>作業②</v>
      </c>
      <c r="GG85" s="496"/>
      <c r="GH85" s="495" t="str">
        <f t="shared" si="391"/>
        <v>作業②</v>
      </c>
      <c r="GI85" s="496"/>
      <c r="GJ85" s="495" t="str">
        <f t="shared" si="392"/>
        <v>作業②</v>
      </c>
      <c r="GK85" s="496"/>
      <c r="GM85" s="495" t="str">
        <f>EH85</f>
        <v>作業①</v>
      </c>
      <c r="GN85" s="496"/>
      <c r="GO85" s="495" t="str">
        <f t="shared" si="393"/>
        <v>作業①</v>
      </c>
      <c r="GP85" s="496"/>
      <c r="GQ85" s="495" t="str">
        <f t="shared" si="394"/>
        <v>作業①</v>
      </c>
      <c r="GR85" s="496"/>
      <c r="GS85" s="495" t="str">
        <f t="shared" si="395"/>
        <v>作業①</v>
      </c>
      <c r="GT85" s="496"/>
      <c r="GU85" s="495" t="str">
        <f t="shared" si="396"/>
        <v>作業①</v>
      </c>
      <c r="GV85" s="496"/>
      <c r="GW85" s="495" t="str">
        <f t="shared" si="397"/>
        <v>作業①</v>
      </c>
      <c r="GX85" s="496"/>
      <c r="GY85" s="495" t="str">
        <f t="shared" si="398"/>
        <v>作業②</v>
      </c>
      <c r="GZ85" s="496"/>
      <c r="HA85" s="495" t="str">
        <f t="shared" si="399"/>
        <v>作業②</v>
      </c>
      <c r="HB85" s="496"/>
      <c r="HC85" s="495" t="str">
        <f t="shared" si="400"/>
        <v>作業②</v>
      </c>
      <c r="HD85" s="496"/>
      <c r="HE85" s="495" t="str">
        <f t="shared" si="401"/>
        <v>作業②</v>
      </c>
      <c r="HF85" s="496"/>
      <c r="HG85" s="495" t="str">
        <f t="shared" si="402"/>
        <v>作業②</v>
      </c>
      <c r="HH85" s="496"/>
      <c r="HI85" s="495" t="str">
        <f t="shared" si="403"/>
        <v>作業②</v>
      </c>
      <c r="HJ85" s="496"/>
    </row>
    <row r="86" spans="1:218" s="2" customFormat="1" ht="13.5" hidden="1" customHeight="1" thickBot="1" x14ac:dyDescent="0.2">
      <c r="B86" s="119"/>
      <c r="C86" s="323"/>
      <c r="D86" s="8"/>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29"/>
      <c r="AH86" s="402"/>
      <c r="AI86" s="24"/>
      <c r="AJ86" s="9"/>
      <c r="AK86" s="9"/>
      <c r="AL86" s="9"/>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29"/>
      <c r="BN86" s="8"/>
      <c r="BO86" s="9"/>
      <c r="BP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29"/>
      <c r="CR86" s="402"/>
      <c r="CS86" s="24"/>
      <c r="CT86" s="9"/>
      <c r="CU86" s="9"/>
      <c r="CV86" s="9"/>
      <c r="CW86" s="9"/>
      <c r="CX86" s="9"/>
      <c r="CY86" s="9"/>
      <c r="CZ86" s="9"/>
      <c r="DA86" s="9"/>
      <c r="DB86" s="9"/>
      <c r="DC86" s="9"/>
      <c r="DD86" s="9"/>
      <c r="DE86" s="9"/>
      <c r="DF86" s="9"/>
      <c r="DG86" s="9"/>
      <c r="DH86" s="9"/>
      <c r="DI86" s="9"/>
      <c r="DJ86" s="9"/>
      <c r="DK86" s="9"/>
      <c r="DL86" s="9"/>
      <c r="DM86" s="9"/>
      <c r="DN86" s="9"/>
      <c r="DO86" s="9"/>
      <c r="DP86" s="9"/>
      <c r="DQ86" s="9"/>
      <c r="DR86" s="9"/>
      <c r="DS86" s="9"/>
      <c r="DT86" s="9"/>
      <c r="DU86" s="29"/>
      <c r="DV86" s="431"/>
      <c r="DW86" s="422"/>
      <c r="EE86" s="12" t="s">
        <v>5</v>
      </c>
      <c r="EF86" s="12" t="s">
        <v>3</v>
      </c>
      <c r="EG86" s="12"/>
      <c r="EH86" s="30" t="s">
        <v>7</v>
      </c>
      <c r="EI86" s="31" t="s">
        <v>8</v>
      </c>
      <c r="EJ86" s="31" t="s">
        <v>7</v>
      </c>
      <c r="EK86" s="31" t="s">
        <v>8</v>
      </c>
      <c r="EL86" s="31" t="s">
        <v>7</v>
      </c>
      <c r="EM86" s="31" t="s">
        <v>8</v>
      </c>
      <c r="EN86" s="31" t="s">
        <v>7</v>
      </c>
      <c r="EO86" s="31" t="s">
        <v>8</v>
      </c>
      <c r="EP86" s="31" t="s">
        <v>7</v>
      </c>
      <c r="EQ86" s="31" t="s">
        <v>8</v>
      </c>
      <c r="ER86" s="31" t="s">
        <v>7</v>
      </c>
      <c r="ES86" s="31" t="s">
        <v>8</v>
      </c>
      <c r="ET86" s="31" t="s">
        <v>7</v>
      </c>
      <c r="EU86" s="31" t="s">
        <v>8</v>
      </c>
      <c r="EV86" s="31" t="s">
        <v>7</v>
      </c>
      <c r="EW86" s="31" t="s">
        <v>8</v>
      </c>
      <c r="EX86" s="31" t="s">
        <v>7</v>
      </c>
      <c r="EY86" s="31" t="s">
        <v>8</v>
      </c>
      <c r="EZ86" s="31" t="s">
        <v>7</v>
      </c>
      <c r="FA86" s="31" t="s">
        <v>8</v>
      </c>
      <c r="FB86" s="31" t="s">
        <v>7</v>
      </c>
      <c r="FC86" s="31" t="s">
        <v>8</v>
      </c>
      <c r="FD86" s="31" t="s">
        <v>7</v>
      </c>
      <c r="FE86" s="31" t="s">
        <v>8</v>
      </c>
      <c r="FG86" s="99" t="str">
        <f>IF(FG84="","",②元データ!$N$37)</f>
        <v>●</v>
      </c>
      <c r="FH86" s="99" t="str">
        <f>IF(FH84="","",②元データ!$N$38)</f>
        <v>▲</v>
      </c>
      <c r="FI86" s="99" t="str">
        <f>IF(FI84="","",②元データ!$N$39)</f>
        <v>■</v>
      </c>
      <c r="FJ86" s="99" t="str">
        <f>IF(FJ84="","",②元データ!$N$40)</f>
        <v>◆</v>
      </c>
      <c r="FK86" s="99" t="str">
        <f>IF(FK84="","",②元データ!$N$41)</f>
        <v>★</v>
      </c>
      <c r="FL86" s="99" t="str">
        <f>IF(FL84="","",②元データ!$N$42)</f>
        <v>▼</v>
      </c>
      <c r="FN86" s="30" t="s">
        <v>7</v>
      </c>
      <c r="FO86" s="31" t="s">
        <v>139</v>
      </c>
      <c r="FP86" s="30" t="s">
        <v>7</v>
      </c>
      <c r="FQ86" s="31" t="s">
        <v>139</v>
      </c>
      <c r="FR86" s="30" t="s">
        <v>7</v>
      </c>
      <c r="FS86" s="31" t="s">
        <v>139</v>
      </c>
      <c r="FT86" s="30" t="s">
        <v>7</v>
      </c>
      <c r="FU86" s="31" t="s">
        <v>139</v>
      </c>
      <c r="FV86" s="30" t="s">
        <v>7</v>
      </c>
      <c r="FW86" s="31" t="s">
        <v>139</v>
      </c>
      <c r="FX86" s="30" t="s">
        <v>7</v>
      </c>
      <c r="FY86" s="31" t="s">
        <v>139</v>
      </c>
      <c r="FZ86" s="30" t="s">
        <v>7</v>
      </c>
      <c r="GA86" s="31" t="s">
        <v>139</v>
      </c>
      <c r="GB86" s="30" t="s">
        <v>7</v>
      </c>
      <c r="GC86" s="31" t="s">
        <v>139</v>
      </c>
      <c r="GD86" s="30" t="s">
        <v>7</v>
      </c>
      <c r="GE86" s="31" t="s">
        <v>139</v>
      </c>
      <c r="GF86" s="30" t="s">
        <v>7</v>
      </c>
      <c r="GG86" s="31" t="s">
        <v>139</v>
      </c>
      <c r="GH86" s="30" t="s">
        <v>7</v>
      </c>
      <c r="GI86" s="31" t="s">
        <v>139</v>
      </c>
      <c r="GJ86" s="30" t="s">
        <v>7</v>
      </c>
      <c r="GK86" s="31" t="s">
        <v>139</v>
      </c>
      <c r="GM86" s="30" t="s">
        <v>16</v>
      </c>
      <c r="GN86" s="31" t="s">
        <v>4</v>
      </c>
      <c r="GO86" s="30" t="s">
        <v>16</v>
      </c>
      <c r="GP86" s="31" t="s">
        <v>4</v>
      </c>
      <c r="GQ86" s="30" t="s">
        <v>16</v>
      </c>
      <c r="GR86" s="31" t="s">
        <v>4</v>
      </c>
      <c r="GS86" s="30" t="s">
        <v>16</v>
      </c>
      <c r="GT86" s="31" t="s">
        <v>4</v>
      </c>
      <c r="GU86" s="30" t="s">
        <v>16</v>
      </c>
      <c r="GV86" s="31" t="s">
        <v>4</v>
      </c>
      <c r="GW86" s="30" t="s">
        <v>16</v>
      </c>
      <c r="GX86" s="31" t="s">
        <v>4</v>
      </c>
      <c r="GY86" s="30" t="s">
        <v>16</v>
      </c>
      <c r="GZ86" s="31" t="s">
        <v>4</v>
      </c>
      <c r="HA86" s="30" t="s">
        <v>16</v>
      </c>
      <c r="HB86" s="31" t="s">
        <v>4</v>
      </c>
      <c r="HC86" s="30" t="s">
        <v>16</v>
      </c>
      <c r="HD86" s="31" t="s">
        <v>4</v>
      </c>
      <c r="HE86" s="30" t="s">
        <v>16</v>
      </c>
      <c r="HF86" s="31" t="s">
        <v>4</v>
      </c>
      <c r="HG86" s="30" t="s">
        <v>16</v>
      </c>
      <c r="HH86" s="31" t="s">
        <v>4</v>
      </c>
      <c r="HI86" s="30" t="s">
        <v>16</v>
      </c>
      <c r="HJ86" s="31" t="s">
        <v>4</v>
      </c>
    </row>
    <row r="87" spans="1:218" ht="18.75" customHeight="1" thickTop="1" x14ac:dyDescent="0.15">
      <c r="A87" s="540" t="str">
        <f>②元データ!G8</f>
        <v>露地野菜Ｂ</v>
      </c>
      <c r="B87" s="486" t="str">
        <f>IF(②元データ!$G$15="","",②元データ!$G$15)</f>
        <v>キャベツ・○○</v>
      </c>
      <c r="C87" s="324" t="str">
        <f>IF(EF87="","",IF((GN87+GP87+GR87+GT87+GV87+GX87+GZ87+HB87+HD87+HF87+HH87+HJ87)=0,"",(GN87+GP87+GR87+GT87+GV87+GX87+GZ87+HB87+HD87+HF87+HH87+HJ87)))</f>
        <v/>
      </c>
      <c r="D87" s="331" t="str">
        <f t="shared" ref="D87:AI87" si="404">IF(D$5=$FG87,$FG$9,IF(D$5=$FH87,$FH$9,IF(D$5=$FI87,$FI$9,IF(D$5=$FJ87,$FJ$9,IF(D$5=$FK87,$FK$9,IF(D$5=$FL87,$FL$9,IF(D$5=$FN87,$FO87,IF(D$5=$FP87,$FQ87,IF(D$5=$FR87,$FS87,IF(D$5=$FT87,$FU87,IF(D$5=$FV87,$FW87,IF(D$5=$FX87,$FY87,IF(D$5=$FZ87,$GA87,IF(D$5=$GB87,$GC87,IF(D$5=$GD87,$GE87,IF(D$5=$GF87,$GG87,IF(D$5=$GH87,$GI87,IF(D$5=$GJ87,$GK87,""))))))))))))))))))</f>
        <v/>
      </c>
      <c r="E87" s="332" t="str">
        <f t="shared" si="404"/>
        <v/>
      </c>
      <c r="F87" s="332" t="str">
        <f t="shared" si="404"/>
        <v/>
      </c>
      <c r="G87" s="332" t="str">
        <f t="shared" si="404"/>
        <v/>
      </c>
      <c r="H87" s="332" t="str">
        <f t="shared" si="404"/>
        <v/>
      </c>
      <c r="I87" s="332" t="str">
        <f t="shared" si="404"/>
        <v/>
      </c>
      <c r="J87" s="332" t="str">
        <f t="shared" si="404"/>
        <v/>
      </c>
      <c r="K87" s="332" t="str">
        <f t="shared" si="404"/>
        <v/>
      </c>
      <c r="L87" s="332" t="str">
        <f t="shared" si="404"/>
        <v/>
      </c>
      <c r="M87" s="332" t="str">
        <f t="shared" si="404"/>
        <v/>
      </c>
      <c r="N87" s="332" t="str">
        <f t="shared" si="404"/>
        <v/>
      </c>
      <c r="O87" s="332" t="str">
        <f t="shared" si="404"/>
        <v/>
      </c>
      <c r="P87" s="332" t="str">
        <f t="shared" si="404"/>
        <v/>
      </c>
      <c r="Q87" s="332" t="str">
        <f t="shared" si="404"/>
        <v/>
      </c>
      <c r="R87" s="332" t="str">
        <f t="shared" si="404"/>
        <v/>
      </c>
      <c r="S87" s="332" t="str">
        <f t="shared" si="404"/>
        <v/>
      </c>
      <c r="T87" s="332" t="str">
        <f t="shared" si="404"/>
        <v/>
      </c>
      <c r="U87" s="332" t="str">
        <f t="shared" si="404"/>
        <v/>
      </c>
      <c r="V87" s="332" t="str">
        <f t="shared" si="404"/>
        <v/>
      </c>
      <c r="W87" s="332" t="str">
        <f t="shared" si="404"/>
        <v/>
      </c>
      <c r="X87" s="332" t="str">
        <f t="shared" si="404"/>
        <v/>
      </c>
      <c r="Y87" s="332" t="str">
        <f t="shared" si="404"/>
        <v/>
      </c>
      <c r="Z87" s="332" t="str">
        <f t="shared" si="404"/>
        <v/>
      </c>
      <c r="AA87" s="332" t="str">
        <f t="shared" si="404"/>
        <v/>
      </c>
      <c r="AB87" s="332" t="str">
        <f t="shared" si="404"/>
        <v/>
      </c>
      <c r="AC87" s="332" t="str">
        <f t="shared" si="404"/>
        <v/>
      </c>
      <c r="AD87" s="332" t="str">
        <f t="shared" si="404"/>
        <v/>
      </c>
      <c r="AE87" s="332" t="str">
        <f t="shared" si="404"/>
        <v/>
      </c>
      <c r="AF87" s="332" t="str">
        <f t="shared" si="404"/>
        <v/>
      </c>
      <c r="AG87" s="332" t="str">
        <f t="shared" si="404"/>
        <v/>
      </c>
      <c r="AH87" s="332" t="str">
        <f t="shared" si="404"/>
        <v/>
      </c>
      <c r="AI87" s="331" t="str">
        <f t="shared" si="404"/>
        <v/>
      </c>
      <c r="AJ87" s="332" t="str">
        <f t="shared" ref="AJ87:BQ87" si="405">IF(AJ$5=$FG87,$FG$9,IF(AJ$5=$FH87,$FH$9,IF(AJ$5=$FI87,$FI$9,IF(AJ$5=$FJ87,$FJ$9,IF(AJ$5=$FK87,$FK$9,IF(AJ$5=$FL87,$FL$9,IF(AJ$5=$FN87,$FO87,IF(AJ$5=$FP87,$FQ87,IF(AJ$5=$FR87,$FS87,IF(AJ$5=$FT87,$FU87,IF(AJ$5=$FV87,$FW87,IF(AJ$5=$FX87,$FY87,IF(AJ$5=$FZ87,$GA87,IF(AJ$5=$GB87,$GC87,IF(AJ$5=$GD87,$GE87,IF(AJ$5=$GF87,$GG87,IF(AJ$5=$GH87,$GI87,IF(AJ$5=$GJ87,$GK87,""))))))))))))))))))</f>
        <v/>
      </c>
      <c r="AK87" s="332" t="str">
        <f t="shared" si="405"/>
        <v/>
      </c>
      <c r="AL87" s="332" t="str">
        <f t="shared" si="405"/>
        <v/>
      </c>
      <c r="AM87" s="332" t="str">
        <f t="shared" si="405"/>
        <v/>
      </c>
      <c r="AN87" s="332" t="str">
        <f t="shared" si="405"/>
        <v/>
      </c>
      <c r="AO87" s="332" t="str">
        <f t="shared" si="405"/>
        <v/>
      </c>
      <c r="AP87" s="332" t="str">
        <f t="shared" si="405"/>
        <v/>
      </c>
      <c r="AQ87" s="332" t="str">
        <f t="shared" si="405"/>
        <v/>
      </c>
      <c r="AR87" s="332" t="str">
        <f t="shared" si="405"/>
        <v/>
      </c>
      <c r="AS87" s="332" t="str">
        <f t="shared" si="405"/>
        <v/>
      </c>
      <c r="AT87" s="332" t="str">
        <f t="shared" si="405"/>
        <v/>
      </c>
      <c r="AU87" s="332" t="str">
        <f t="shared" si="405"/>
        <v/>
      </c>
      <c r="AV87" s="332" t="str">
        <f t="shared" si="405"/>
        <v/>
      </c>
      <c r="AW87" s="332" t="str">
        <f t="shared" si="405"/>
        <v/>
      </c>
      <c r="AX87" s="332" t="str">
        <f t="shared" si="405"/>
        <v/>
      </c>
      <c r="AY87" s="332" t="str">
        <f t="shared" si="405"/>
        <v/>
      </c>
      <c r="AZ87" s="332" t="str">
        <f t="shared" si="405"/>
        <v/>
      </c>
      <c r="BA87" s="332" t="str">
        <f t="shared" si="405"/>
        <v/>
      </c>
      <c r="BB87" s="332" t="str">
        <f t="shared" si="405"/>
        <v/>
      </c>
      <c r="BC87" s="332" t="str">
        <f t="shared" si="405"/>
        <v/>
      </c>
      <c r="BD87" s="332" t="str">
        <f t="shared" si="405"/>
        <v/>
      </c>
      <c r="BE87" s="332" t="str">
        <f t="shared" si="405"/>
        <v/>
      </c>
      <c r="BF87" s="332" t="str">
        <f t="shared" si="405"/>
        <v/>
      </c>
      <c r="BG87" s="332" t="str">
        <f t="shared" si="405"/>
        <v/>
      </c>
      <c r="BH87" s="332" t="str">
        <f t="shared" si="405"/>
        <v/>
      </c>
      <c r="BI87" s="332" t="str">
        <f t="shared" si="405"/>
        <v/>
      </c>
      <c r="BJ87" s="332" t="str">
        <f t="shared" si="405"/>
        <v/>
      </c>
      <c r="BK87" s="332" t="str">
        <f t="shared" si="405"/>
        <v/>
      </c>
      <c r="BL87" s="332" t="str">
        <f t="shared" si="405"/>
        <v/>
      </c>
      <c r="BM87" s="333" t="str">
        <f t="shared" si="405"/>
        <v/>
      </c>
      <c r="BN87" s="331" t="str">
        <f t="shared" si="405"/>
        <v/>
      </c>
      <c r="BO87" s="332" t="str">
        <f t="shared" si="405"/>
        <v/>
      </c>
      <c r="BP87" s="332" t="str">
        <f t="shared" si="405"/>
        <v/>
      </c>
      <c r="BQ87" s="332" t="str">
        <f t="shared" si="405"/>
        <v/>
      </c>
      <c r="BR87" s="332" t="str">
        <f t="shared" ref="BR87:DW87" si="406">IF(BR$5=$FG87,$FG$9,IF(BR$5=$FH87,$FH$9,IF(BR$5=$FI87,$FI$9,IF(BR$5=$FJ87,$FJ$9,IF(BR$5=$FK87,$FK$9,IF(BR$5=$FL87,$FL$9,IF(BR$5=$FN87,$FO87,IF(BR$5=$FP87,$FQ87,IF(BR$5=$FR87,$FS87,IF(BR$5=$FT87,$FU87,IF(BR$5=$FV87,$FW87,IF(BR$5=$FX87,$FY87,IF(BR$5=$FZ87,$GA87,IF(BR$5=$GB87,$GC87,IF(BR$5=$GD87,$GE87,IF(BR$5=$GF87,$GG87,IF(BR$5=$GH87,$GI87,IF(BR$5=$GJ87,$GK87,""))))))))))))))))))</f>
        <v/>
      </c>
      <c r="BS87" s="332" t="str">
        <f t="shared" si="406"/>
        <v/>
      </c>
      <c r="BT87" s="332" t="str">
        <f t="shared" si="406"/>
        <v/>
      </c>
      <c r="BU87" s="332" t="str">
        <f t="shared" si="406"/>
        <v/>
      </c>
      <c r="BV87" s="332" t="str">
        <f t="shared" si="406"/>
        <v/>
      </c>
      <c r="BW87" s="332" t="str">
        <f t="shared" si="406"/>
        <v/>
      </c>
      <c r="BX87" s="332" t="str">
        <f t="shared" si="406"/>
        <v/>
      </c>
      <c r="BY87" s="332" t="str">
        <f t="shared" si="406"/>
        <v/>
      </c>
      <c r="BZ87" s="332" t="str">
        <f t="shared" si="406"/>
        <v/>
      </c>
      <c r="CA87" s="332" t="str">
        <f t="shared" si="406"/>
        <v/>
      </c>
      <c r="CB87" s="332" t="str">
        <f t="shared" si="406"/>
        <v/>
      </c>
      <c r="CC87" s="332" t="str">
        <f t="shared" si="406"/>
        <v/>
      </c>
      <c r="CD87" s="332" t="str">
        <f t="shared" si="406"/>
        <v/>
      </c>
      <c r="CE87" s="332" t="str">
        <f t="shared" si="406"/>
        <v/>
      </c>
      <c r="CF87" s="332" t="str">
        <f t="shared" si="406"/>
        <v/>
      </c>
      <c r="CG87" s="332" t="str">
        <f t="shared" si="406"/>
        <v/>
      </c>
      <c r="CH87" s="332" t="str">
        <f t="shared" si="406"/>
        <v/>
      </c>
      <c r="CI87" s="332" t="str">
        <f t="shared" si="406"/>
        <v/>
      </c>
      <c r="CJ87" s="332" t="str">
        <f t="shared" si="406"/>
        <v/>
      </c>
      <c r="CK87" s="332" t="str">
        <f t="shared" si="406"/>
        <v/>
      </c>
      <c r="CL87" s="332" t="str">
        <f t="shared" si="406"/>
        <v/>
      </c>
      <c r="CM87" s="332" t="str">
        <f t="shared" si="406"/>
        <v/>
      </c>
      <c r="CN87" s="332" t="str">
        <f t="shared" si="406"/>
        <v/>
      </c>
      <c r="CO87" s="332" t="str">
        <f t="shared" si="406"/>
        <v/>
      </c>
      <c r="CP87" s="332" t="str">
        <f t="shared" si="406"/>
        <v/>
      </c>
      <c r="CQ87" s="334" t="str">
        <f t="shared" si="406"/>
        <v/>
      </c>
      <c r="CR87" s="335" t="str">
        <f t="shared" si="406"/>
        <v/>
      </c>
      <c r="CS87" s="336" t="str">
        <f t="shared" si="406"/>
        <v/>
      </c>
      <c r="CT87" s="332" t="str">
        <f t="shared" si="406"/>
        <v/>
      </c>
      <c r="CU87" s="332" t="str">
        <f t="shared" si="406"/>
        <v/>
      </c>
      <c r="CV87" s="332" t="str">
        <f t="shared" si="406"/>
        <v/>
      </c>
      <c r="CW87" s="332" t="str">
        <f t="shared" si="406"/>
        <v/>
      </c>
      <c r="CX87" s="332" t="str">
        <f t="shared" si="406"/>
        <v/>
      </c>
      <c r="CY87" s="332" t="str">
        <f t="shared" si="406"/>
        <v/>
      </c>
      <c r="CZ87" s="332" t="str">
        <f t="shared" si="406"/>
        <v/>
      </c>
      <c r="DA87" s="332" t="str">
        <f t="shared" si="406"/>
        <v/>
      </c>
      <c r="DB87" s="332" t="str">
        <f t="shared" si="406"/>
        <v/>
      </c>
      <c r="DC87" s="332" t="str">
        <f t="shared" si="406"/>
        <v/>
      </c>
      <c r="DD87" s="332" t="str">
        <f t="shared" si="406"/>
        <v/>
      </c>
      <c r="DE87" s="332" t="str">
        <f t="shared" si="406"/>
        <v/>
      </c>
      <c r="DF87" s="332" t="str">
        <f t="shared" si="406"/>
        <v/>
      </c>
      <c r="DG87" s="332" t="str">
        <f t="shared" si="406"/>
        <v/>
      </c>
      <c r="DH87" s="332" t="str">
        <f t="shared" si="406"/>
        <v/>
      </c>
      <c r="DI87" s="332" t="str">
        <f t="shared" si="406"/>
        <v/>
      </c>
      <c r="DJ87" s="332" t="str">
        <f t="shared" si="406"/>
        <v/>
      </c>
      <c r="DK87" s="332" t="str">
        <f t="shared" si="406"/>
        <v/>
      </c>
      <c r="DL87" s="332" t="str">
        <f t="shared" si="406"/>
        <v/>
      </c>
      <c r="DM87" s="332" t="str">
        <f t="shared" si="406"/>
        <v/>
      </c>
      <c r="DN87" s="332" t="str">
        <f t="shared" si="406"/>
        <v/>
      </c>
      <c r="DO87" s="332" t="str">
        <f t="shared" si="406"/>
        <v/>
      </c>
      <c r="DP87" s="332" t="str">
        <f t="shared" si="406"/>
        <v/>
      </c>
      <c r="DQ87" s="332" t="str">
        <f t="shared" si="406"/>
        <v/>
      </c>
      <c r="DR87" s="332" t="str">
        <f t="shared" si="406"/>
        <v/>
      </c>
      <c r="DS87" s="332" t="str">
        <f t="shared" si="406"/>
        <v/>
      </c>
      <c r="DT87" s="332" t="str">
        <f t="shared" si="406"/>
        <v/>
      </c>
      <c r="DU87" s="334" t="str">
        <f t="shared" si="406"/>
        <v/>
      </c>
      <c r="DV87" s="390" t="str">
        <f t="shared" si="406"/>
        <v/>
      </c>
      <c r="DW87" s="423" t="str">
        <f t="shared" si="406"/>
        <v/>
      </c>
      <c r="EE87" s="12"/>
      <c r="EF87" s="13" t="str">
        <f>IF(EF89="","",EF89&amp;2)</f>
        <v>キャベツ・○○2</v>
      </c>
      <c r="EG87" s="13" t="str">
        <f>②元データ!$G$8</f>
        <v>露地野菜Ｂ</v>
      </c>
      <c r="EH87" s="32" t="str">
        <f>IFERROR(VLOOKUP(($EF87&amp;"・"&amp;EH$8&amp;"・"&amp;EH$7&amp;"・"&amp;$EG87),'(参考)本年作業予定'!$X$4:$AI$525,8,FALSE),"")</f>
        <v/>
      </c>
      <c r="EI87" s="32" t="str">
        <f>IFERROR(VLOOKUP(($EF87&amp;"・"&amp;EH$8&amp;"・"&amp;EH$7&amp;"・"&amp;$EG87),'(参考)本年作業予定'!$X$4:$AI$525,10,FALSE),"")</f>
        <v/>
      </c>
      <c r="EJ87" s="32" t="str">
        <f>IFERROR(VLOOKUP(($EF87&amp;"・"&amp;EJ$8&amp;"・"&amp;EJ$7&amp;"・"&amp;$EG87),'(参考)本年作業予定'!$X$4:$AI$525,8,FALSE),"")</f>
        <v/>
      </c>
      <c r="EK87" s="32" t="str">
        <f>IFERROR(VLOOKUP(($EF87&amp;"・"&amp;EJ$8&amp;"・"&amp;EJ$7&amp;"・"&amp;$EG87),'(参考)本年作業予定'!$X$4:$AI$525,10,FALSE),"")</f>
        <v/>
      </c>
      <c r="EL87" s="32" t="str">
        <f>IFERROR(VLOOKUP(($EF87&amp;"・"&amp;EL$8&amp;"・"&amp;EL$7&amp;"・"&amp;$EG87),'(参考)本年作業予定'!$X$4:$AI$525,8,FALSE),"")</f>
        <v/>
      </c>
      <c r="EM87" s="32" t="str">
        <f>IFERROR(VLOOKUP(($EF87&amp;"・"&amp;EL$8&amp;"・"&amp;EL$7&amp;"・"&amp;$EG87),'(参考)本年作業予定'!$X$4:$AI$525,10,FALSE),"")</f>
        <v/>
      </c>
      <c r="EN87" s="32" t="str">
        <f>IFERROR(VLOOKUP(($EF87&amp;"・"&amp;EN$8&amp;"・"&amp;EN$7&amp;"・"&amp;$EG87),'(参考)本年作業予定'!$X$4:$AI$525,8,FALSE),"")</f>
        <v/>
      </c>
      <c r="EO87" s="32" t="str">
        <f>IFERROR(VLOOKUP(($EF87&amp;"・"&amp;EN$8&amp;"・"&amp;EN$7&amp;"・"&amp;$EG87),'(参考)本年作業予定'!$X$4:$AI$525,10,FALSE),"")</f>
        <v/>
      </c>
      <c r="EP87" s="32" t="str">
        <f>IFERROR(VLOOKUP(($EF87&amp;"・"&amp;EP$8&amp;"・"&amp;EP$7&amp;"・"&amp;$EG87),'(参考)本年作業予定'!$X$4:$AI$525,8,FALSE),"")</f>
        <v/>
      </c>
      <c r="EQ87" s="32" t="str">
        <f>IFERROR(VLOOKUP(($EF87&amp;"・"&amp;EP$8&amp;"・"&amp;EP$7&amp;"・"&amp;$EG87),'(参考)本年作業予定'!$X$4:$AI$525,10,FALSE),"")</f>
        <v/>
      </c>
      <c r="ER87" s="32" t="str">
        <f>IFERROR(VLOOKUP(($EF87&amp;"・"&amp;ER$8&amp;"・"&amp;ER$7&amp;"・"&amp;$EG87),'(参考)本年作業予定'!$X$4:$AI$525,8,FALSE),"")</f>
        <v/>
      </c>
      <c r="ES87" s="32" t="str">
        <f>IFERROR(VLOOKUP(($EF87&amp;"・"&amp;ER$8&amp;"・"&amp;ER$7&amp;"・"&amp;$EG87),'(参考)本年作業予定'!$X$4:$AI$525,10,FALSE),"")</f>
        <v/>
      </c>
      <c r="ET87" s="32" t="str">
        <f>IFERROR(VLOOKUP(($EF87&amp;"・"&amp;ET$8&amp;"・"&amp;ET$7&amp;"・"&amp;$EG87),'(参考)本年作業予定'!$X$4:$AI$525,8,FALSE),"")</f>
        <v/>
      </c>
      <c r="EU87" s="32" t="str">
        <f>IFERROR(VLOOKUP(($EF87&amp;"・"&amp;ET$8&amp;"・"&amp;ET$7&amp;"・"&amp;$EG87),'(参考)本年作業予定'!$X$4:$AI$525,10,FALSE),"")</f>
        <v/>
      </c>
      <c r="EV87" s="32" t="str">
        <f>IFERROR(VLOOKUP(($EF87&amp;"・"&amp;EV$8&amp;"・"&amp;EV$7&amp;"・"&amp;$EG87),'(参考)本年作業予定'!$X$4:$AI$525,8,FALSE),"")</f>
        <v/>
      </c>
      <c r="EW87" s="32" t="str">
        <f>IFERROR(VLOOKUP(($EF87&amp;"・"&amp;EV$8&amp;"・"&amp;EV$7&amp;"・"&amp;$EG87),'(参考)本年作業予定'!$X$4:$AI$525,10,FALSE),"")</f>
        <v/>
      </c>
      <c r="EX87" s="32" t="str">
        <f>IFERROR(VLOOKUP(($EF87&amp;"・"&amp;EX$8&amp;"・"&amp;EX$7&amp;"・"&amp;$EG87),'(参考)本年作業予定'!$X$4:$AI$525,8,FALSE),"")</f>
        <v/>
      </c>
      <c r="EY87" s="32" t="str">
        <f>IFERROR(VLOOKUP(($EF87&amp;"・"&amp;EX$8&amp;"・"&amp;EX$7&amp;"・"&amp;$EG87),'(参考)本年作業予定'!$X$4:$AI$525,10,FALSE),"")</f>
        <v/>
      </c>
      <c r="EZ87" s="32" t="str">
        <f>IFERROR(VLOOKUP(($EF87&amp;"・"&amp;EZ$8&amp;"・"&amp;EZ$7&amp;"・"&amp;$EG87),'(参考)本年作業予定'!$X$4:$AI$525,8,FALSE),"")</f>
        <v/>
      </c>
      <c r="FA87" s="32" t="str">
        <f>IFERROR(VLOOKUP(($EF87&amp;"・"&amp;EZ$8&amp;"・"&amp;EZ$7&amp;"・"&amp;$EG87),'(参考)本年作業予定'!$X$4:$AI$525,10,FALSE),"")</f>
        <v/>
      </c>
      <c r="FB87" s="32" t="str">
        <f>IFERROR(VLOOKUP(($EF87&amp;"・"&amp;FB$8&amp;"・"&amp;FB$7&amp;"・"&amp;$EG87),'(参考)本年作業予定'!$X$4:$AI$525,8,FALSE),"")</f>
        <v/>
      </c>
      <c r="FC87" s="32" t="str">
        <f>IFERROR(VLOOKUP(($EF87&amp;"・"&amp;FB$8&amp;"・"&amp;FB$7&amp;"・"&amp;$EG87),'(参考)本年作業予定'!$X$4:$AI$525,10,FALSE),"")</f>
        <v/>
      </c>
      <c r="FD87" s="32" t="str">
        <f>IFERROR(VLOOKUP(($EF87&amp;"・"&amp;FD$8&amp;"・"&amp;FD$7&amp;"・"&amp;$EG87),'(参考)本年作業予定'!$X$4:$AI$525,8,FALSE),"")</f>
        <v/>
      </c>
      <c r="FE87" s="32" t="str">
        <f>IFERROR(VLOOKUP(($EF87&amp;"・"&amp;FD$8&amp;"・"&amp;FD$7&amp;"・"&amp;$EG87),'(参考)本年作業予定'!$X$4:$AI$525,10,FALSE),"")</f>
        <v/>
      </c>
      <c r="FG87" s="32" t="str">
        <f>IFERROR(VLOOKUP(($EF87&amp;"・"&amp;FG$81&amp;"・"&amp;FG$80&amp;"・"&amp;$EG87),'(参考)本年作業予定'!$X$4:$AI$525,5,FALSE),"")</f>
        <v/>
      </c>
      <c r="FH87" s="32" t="str">
        <f>IFERROR(VLOOKUP(($EF87&amp;"・"&amp;FH$81&amp;"・"&amp;FH$80&amp;"・"&amp;$EG87),'(参考)本年作業予定'!$X$4:$AI$525,5,FALSE),"")</f>
        <v/>
      </c>
      <c r="FI87" s="32" t="str">
        <f>IFERROR(VLOOKUP(($EF87&amp;"・"&amp;FI$81&amp;"・"&amp;FI$80&amp;"・"&amp;$EG87),'(参考)本年作業予定'!$X$4:$AI$525,5,FALSE),"")</f>
        <v/>
      </c>
      <c r="FJ87" s="32" t="str">
        <f>IFERROR(VLOOKUP(($EF87&amp;"・"&amp;FJ$81&amp;"・"&amp;FJ$80&amp;"・"&amp;$EG87),'(参考)本年作業予定'!$X$4:$AI$525,5,FALSE),"")</f>
        <v/>
      </c>
      <c r="FK87" s="32" t="str">
        <f>IFERROR(VLOOKUP(($EF87&amp;"・"&amp;FK$81&amp;"・"&amp;FK$80&amp;"・"&amp;$EG87),'(参考)本年作業予定'!$X$4:$AI$525,5,FALSE),"")</f>
        <v/>
      </c>
      <c r="FL87" s="32" t="str">
        <f>IFERROR(VLOOKUP(($EF87&amp;"・"&amp;FL$81&amp;"・"&amp;FL$80&amp;"・"&amp;$EG87),'(参考)本年作業予定'!$X$4:$AI$525,5,FALSE),"")</f>
        <v/>
      </c>
      <c r="FN87" s="33" t="str">
        <f t="shared" ref="FN87" si="407">IF(EH87="","",EH87)</f>
        <v/>
      </c>
      <c r="FO87" s="96" t="str">
        <f>IFERROR(VLOOKUP(($EF87&amp;"・"&amp;FN$8&amp;"・"&amp;FN$7&amp;"・"&amp;$EG87),'(参考)本年作業予定'!$X$4:$AI$525,12,FALSE),"")</f>
        <v/>
      </c>
      <c r="FP87" s="33" t="str">
        <f t="shared" ref="FP87" si="408">IF(EJ87="","",EJ87)</f>
        <v/>
      </c>
      <c r="FQ87" s="96" t="str">
        <f>IFERROR(VLOOKUP(($EF87&amp;"・"&amp;FP$8&amp;"・"&amp;FP$7&amp;"・"&amp;$EG87),'(参考)本年作業予定'!$X$4:$AI$525,12,FALSE),"")</f>
        <v/>
      </c>
      <c r="FR87" s="33" t="str">
        <f t="shared" ref="FR87" si="409">IF(EL87="","",EL87)</f>
        <v/>
      </c>
      <c r="FS87" s="96" t="str">
        <f>IFERROR(VLOOKUP(($EF87&amp;"・"&amp;FR$8&amp;"・"&amp;FR$7&amp;"・"&amp;$EG87),'(参考)本年作業予定'!$X$4:$AI$525,12,FALSE),"")</f>
        <v/>
      </c>
      <c r="FT87" s="33" t="str">
        <f t="shared" ref="FT87" si="410">IF(EN87="","",EN87)</f>
        <v/>
      </c>
      <c r="FU87" s="96" t="str">
        <f>IFERROR(VLOOKUP(($EF87&amp;"・"&amp;FT$8&amp;"・"&amp;FT$7&amp;"・"&amp;$EG87),'(参考)本年作業予定'!$X$4:$AI$525,12,FALSE),"")</f>
        <v/>
      </c>
      <c r="FV87" s="33" t="str">
        <f t="shared" ref="FV87" si="411">IF(EP87="","",EP87)</f>
        <v/>
      </c>
      <c r="FW87" s="96" t="str">
        <f>IFERROR(VLOOKUP(($EF87&amp;"・"&amp;FV$8&amp;"・"&amp;FV$7&amp;"・"&amp;$EG87),'(参考)本年作業予定'!$X$4:$AI$525,12,FALSE),"")</f>
        <v/>
      </c>
      <c r="FX87" s="33" t="str">
        <f t="shared" ref="FX87" si="412">IF(ER87="","",ER87)</f>
        <v/>
      </c>
      <c r="FY87" s="96" t="str">
        <f>IFERROR(VLOOKUP(($EF87&amp;"・"&amp;FX$8&amp;"・"&amp;FX$7&amp;"・"&amp;$EG87),'(参考)本年作業予定'!$X$4:$AI$525,12,FALSE),"")</f>
        <v/>
      </c>
      <c r="FZ87" s="33" t="str">
        <f t="shared" ref="FZ87" si="413">IF(ET87="","",ET87)</f>
        <v/>
      </c>
      <c r="GA87" s="96" t="str">
        <f>IFERROR(VLOOKUP(($EF87&amp;"・"&amp;FZ$8&amp;"・"&amp;FZ$7&amp;"・"&amp;$EG87),'(参考)本年作業予定'!$X$4:$AI$525,12,FALSE),"")</f>
        <v/>
      </c>
      <c r="GB87" s="33" t="str">
        <f t="shared" ref="GB87" si="414">IF(EV87="","",EV87)</f>
        <v/>
      </c>
      <c r="GC87" s="96" t="str">
        <f>IFERROR(VLOOKUP(($EF87&amp;"・"&amp;GB$8&amp;"・"&amp;GB$7&amp;"・"&amp;$EG87),'(参考)本年作業予定'!$X$4:$AI$525,12,FALSE),"")</f>
        <v/>
      </c>
      <c r="GD87" s="33" t="str">
        <f t="shared" ref="GD87" si="415">IF(EX87="","",EX87)</f>
        <v/>
      </c>
      <c r="GE87" s="96" t="str">
        <f>IFERROR(VLOOKUP(($EF87&amp;"・"&amp;GD$8&amp;"・"&amp;GD$7&amp;"・"&amp;$EG87),'(参考)本年作業予定'!$X$4:$AI$525,12,FALSE),"")</f>
        <v/>
      </c>
      <c r="GF87" s="33" t="str">
        <f t="shared" ref="GF87" si="416">IF(EZ87="","",EZ87)</f>
        <v/>
      </c>
      <c r="GG87" s="96" t="str">
        <f>IFERROR(VLOOKUP(($EF87&amp;"・"&amp;GF$8&amp;"・"&amp;GF$7&amp;"・"&amp;$EG87),'(参考)本年作業予定'!$X$4:$AI$525,12,FALSE),"")</f>
        <v/>
      </c>
      <c r="GH87" s="33" t="str">
        <f t="shared" ref="GH87" si="417">IF(FB87="","",FB87)</f>
        <v/>
      </c>
      <c r="GI87" s="96" t="str">
        <f>IFERROR(VLOOKUP(($EF87&amp;"・"&amp;GH$8&amp;"・"&amp;GH$7&amp;"・"&amp;$EG87),'(参考)本年作業予定'!$X$4:$AI$525,12,FALSE),"")</f>
        <v/>
      </c>
      <c r="GJ87" s="33" t="str">
        <f t="shared" ref="GJ87" si="418">IF(FD87="","",FD87)</f>
        <v/>
      </c>
      <c r="GK87" s="96" t="str">
        <f>IFERROR(VLOOKUP(($EF87&amp;"・"&amp;GJ$8&amp;"・"&amp;GJ$7&amp;"・"&amp;$EG87),'(参考)本年作業予定'!$X$4:$AI$525,12,FALSE),"")</f>
        <v/>
      </c>
      <c r="GM87" s="72" t="str">
        <f>IF(EH87="","",DATEDIF(EH87,EI87,"d")+1)</f>
        <v/>
      </c>
      <c r="GN87" s="74">
        <f>IFERROR(VLOOKUP(($EF87&amp;"・"&amp;GM$8&amp;"・"&amp;GM$7&amp;"・"&amp;$EG87),'(参考)本年作業予定'!$X$4:$AI$525,11,FALSE)/100,0)</f>
        <v>0</v>
      </c>
      <c r="GO87" s="72" t="str">
        <f>IF(EJ87="","",DATEDIF(EJ87,EK87,"d")+1)</f>
        <v/>
      </c>
      <c r="GP87" s="74">
        <f>IFERROR(VLOOKUP(($EF87&amp;"・"&amp;GO$8&amp;"・"&amp;GO$7&amp;"・"&amp;$EG87),'(参考)本年作業予定'!$X$4:$AI$525,11,FALSE)/100,0)</f>
        <v>0</v>
      </c>
      <c r="GQ87" s="72" t="str">
        <f>IF(EL87="","",DATEDIF(EL87,EM87,"d")+1)</f>
        <v/>
      </c>
      <c r="GR87" s="74">
        <f>IFERROR(VLOOKUP(($EF87&amp;"・"&amp;GQ$8&amp;"・"&amp;GQ$7&amp;"・"&amp;$EG87),'(参考)本年作業予定'!$X$4:$AI$525,11,FALSE)/100,0)</f>
        <v>0</v>
      </c>
      <c r="GS87" s="72" t="str">
        <f>IF(EN87="","",DATEDIF(EN87,EO87,"d")+1)</f>
        <v/>
      </c>
      <c r="GT87" s="74">
        <f>IFERROR(VLOOKUP(($EF87&amp;"・"&amp;GS$8&amp;"・"&amp;GS$7&amp;"・"&amp;$EG87),'(参考)本年作業予定'!$X$4:$AI$525,11,FALSE)/100,0)</f>
        <v>0</v>
      </c>
      <c r="GU87" s="72" t="str">
        <f>IF(EP87="","",DATEDIF(EP87,EQ87,"d")+1)</f>
        <v/>
      </c>
      <c r="GV87" s="74">
        <f>IFERROR(VLOOKUP(($EF87&amp;"・"&amp;GU$8&amp;"・"&amp;GU$7&amp;"・"&amp;$EG87),'(参考)本年作業予定'!$X$4:$AI$525,11,FALSE)/100,0)</f>
        <v>0</v>
      </c>
      <c r="GW87" s="72" t="str">
        <f>IF(ER87="","",DATEDIF(ER87,ES87,"d")+1)</f>
        <v/>
      </c>
      <c r="GX87" s="74">
        <f>IFERROR(VLOOKUP(($EF87&amp;"・"&amp;GW$8&amp;"・"&amp;GW$7&amp;"・"&amp;$EG87),'(参考)本年作業予定'!$X$4:$AI$525,11,FALSE)/100,0)</f>
        <v>0</v>
      </c>
      <c r="GY87" s="72" t="str">
        <f>IF(ET87="","",DATEDIF(ET87,EU87,"d")+1)</f>
        <v/>
      </c>
      <c r="GZ87" s="74">
        <f>IFERROR(VLOOKUP(($EF87&amp;"・"&amp;GY$8&amp;"・"&amp;GY$7&amp;"・"&amp;$EG87),'(参考)本年作業予定'!$X$4:$AI$525,11,FALSE)/100,0)</f>
        <v>0</v>
      </c>
      <c r="HA87" s="72" t="str">
        <f>IF(EV87="","",DATEDIF(EV87,EW87,"d")+1)</f>
        <v/>
      </c>
      <c r="HB87" s="74">
        <f>IFERROR(VLOOKUP(($EF87&amp;"・"&amp;HA$8&amp;"・"&amp;HA$7&amp;"・"&amp;$EG87),'(参考)本年作業予定'!$X$4:$AI$525,11,FALSE)/100,0)</f>
        <v>0</v>
      </c>
      <c r="HC87" s="72" t="str">
        <f>IF(EX87="","",DATEDIF(EX87,EY87,"d")+1)</f>
        <v/>
      </c>
      <c r="HD87" s="74">
        <f>IFERROR(VLOOKUP(($EF87&amp;"・"&amp;HC$8&amp;"・"&amp;HC$7&amp;"・"&amp;$EG87),'(参考)本年作業予定'!$X$4:$AI$525,11,FALSE)/100,0)</f>
        <v>0</v>
      </c>
      <c r="HE87" s="72" t="str">
        <f>IF(EZ87="","",DATEDIF(EZ87,FA87,"d")+1)</f>
        <v/>
      </c>
      <c r="HF87" s="74">
        <f>IFERROR(VLOOKUP(($EF87&amp;"・"&amp;HE$8&amp;"・"&amp;HE$7&amp;"・"&amp;$EG87),'(参考)本年作業予定'!$X$4:$AI$525,11,FALSE)/100,0)</f>
        <v>0</v>
      </c>
      <c r="HG87" s="72" t="str">
        <f>IF(FB87="","",DATEDIF(FB87,FC87,"d")+1)</f>
        <v/>
      </c>
      <c r="HH87" s="74">
        <f>IFERROR(VLOOKUP(($EF87&amp;"・"&amp;HG$8&amp;"・"&amp;HG$7&amp;"・"&amp;$EG87),'(参考)本年作業予定'!$X$4:$AI$525,11,FALSE)/100,0)</f>
        <v>0</v>
      </c>
      <c r="HI87" s="72" t="str">
        <f>IF(FD87="","",DATEDIF(FD87,FE87,"d")+1)</f>
        <v/>
      </c>
      <c r="HJ87" s="74">
        <f>IFERROR(VLOOKUP(($EF87&amp;"・"&amp;HI$8&amp;"・"&amp;HI$7&amp;"・"&amp;$EG87),'(参考)本年作業予定'!$X$4:$AI$525,11,FALSE)/100,0)</f>
        <v>0</v>
      </c>
    </row>
    <row r="88" spans="1:218" ht="11.25" customHeight="1" x14ac:dyDescent="0.15">
      <c r="A88" s="541"/>
      <c r="B88" s="487"/>
      <c r="C88" s="325" t="str">
        <f>IF(B88="","",GN88+GP88+GR88+GT88+GV88+GX88+GZ88+HB88+HD88)</f>
        <v/>
      </c>
      <c r="D88" s="337"/>
      <c r="E88" s="338"/>
      <c r="F88" s="338"/>
      <c r="G88" s="338"/>
      <c r="H88" s="338"/>
      <c r="I88" s="338"/>
      <c r="J88" s="338"/>
      <c r="K88" s="338"/>
      <c r="L88" s="338"/>
      <c r="M88" s="338"/>
      <c r="N88" s="338"/>
      <c r="O88" s="338"/>
      <c r="P88" s="338"/>
      <c r="Q88" s="338"/>
      <c r="R88" s="338"/>
      <c r="S88" s="338"/>
      <c r="T88" s="338"/>
      <c r="U88" s="338"/>
      <c r="V88" s="338"/>
      <c r="W88" s="338"/>
      <c r="X88" s="338"/>
      <c r="Y88" s="338"/>
      <c r="Z88" s="338"/>
      <c r="AA88" s="338"/>
      <c r="AB88" s="338"/>
      <c r="AC88" s="338"/>
      <c r="AD88" s="338"/>
      <c r="AE88" s="338"/>
      <c r="AF88" s="338"/>
      <c r="AG88" s="339"/>
      <c r="AH88" s="339"/>
      <c r="AI88" s="337"/>
      <c r="AJ88" s="338"/>
      <c r="AK88" s="338"/>
      <c r="AL88" s="338"/>
      <c r="AM88" s="338"/>
      <c r="AN88" s="338"/>
      <c r="AO88" s="338"/>
      <c r="AP88" s="338"/>
      <c r="AQ88" s="338"/>
      <c r="AR88" s="338"/>
      <c r="AS88" s="338"/>
      <c r="AT88" s="338"/>
      <c r="AU88" s="338"/>
      <c r="AV88" s="338"/>
      <c r="AW88" s="338"/>
      <c r="AX88" s="338"/>
      <c r="AY88" s="338"/>
      <c r="AZ88" s="338"/>
      <c r="BA88" s="338"/>
      <c r="BB88" s="338"/>
      <c r="BC88" s="338"/>
      <c r="BD88" s="338"/>
      <c r="BE88" s="338"/>
      <c r="BF88" s="338"/>
      <c r="BG88" s="338"/>
      <c r="BH88" s="338"/>
      <c r="BI88" s="338"/>
      <c r="BJ88" s="338"/>
      <c r="BK88" s="338"/>
      <c r="BL88" s="338"/>
      <c r="BM88" s="339"/>
      <c r="BN88" s="337"/>
      <c r="BO88" s="338"/>
      <c r="BP88" s="338"/>
      <c r="BQ88" s="338"/>
      <c r="BR88" s="338"/>
      <c r="BS88" s="338"/>
      <c r="BT88" s="338"/>
      <c r="BU88" s="338"/>
      <c r="BV88" s="338"/>
      <c r="BW88" s="338"/>
      <c r="BX88" s="338"/>
      <c r="BY88" s="338"/>
      <c r="BZ88" s="338"/>
      <c r="CA88" s="338"/>
      <c r="CB88" s="338"/>
      <c r="CC88" s="338"/>
      <c r="CD88" s="338"/>
      <c r="CE88" s="338"/>
      <c r="CF88" s="338"/>
      <c r="CG88" s="338"/>
      <c r="CH88" s="338"/>
      <c r="CI88" s="338"/>
      <c r="CJ88" s="338"/>
      <c r="CK88" s="338"/>
      <c r="CL88" s="338"/>
      <c r="CM88" s="338"/>
      <c r="CN88" s="338"/>
      <c r="CO88" s="338"/>
      <c r="CP88" s="338"/>
      <c r="CQ88" s="339"/>
      <c r="CR88" s="340"/>
      <c r="CS88" s="341"/>
      <c r="CT88" s="338"/>
      <c r="CU88" s="338"/>
      <c r="CV88" s="338"/>
      <c r="CW88" s="338"/>
      <c r="CX88" s="338"/>
      <c r="CY88" s="338"/>
      <c r="CZ88" s="338"/>
      <c r="DA88" s="338"/>
      <c r="DB88" s="338"/>
      <c r="DC88" s="338"/>
      <c r="DD88" s="338"/>
      <c r="DE88" s="338"/>
      <c r="DF88" s="338"/>
      <c r="DG88" s="338"/>
      <c r="DH88" s="338"/>
      <c r="DI88" s="338"/>
      <c r="DJ88" s="338"/>
      <c r="DK88" s="338"/>
      <c r="DL88" s="338"/>
      <c r="DM88" s="338"/>
      <c r="DN88" s="338"/>
      <c r="DO88" s="338"/>
      <c r="DP88" s="338"/>
      <c r="DQ88" s="338"/>
      <c r="DR88" s="338"/>
      <c r="DS88" s="338"/>
      <c r="DT88" s="338"/>
      <c r="DU88" s="339"/>
      <c r="DV88" s="391"/>
      <c r="DW88" s="424"/>
      <c r="EE88" s="12"/>
      <c r="EF88" s="13"/>
      <c r="EG88" s="13"/>
      <c r="EH88" s="32" t="str">
        <f>IFERROR(VLOOKUP(($EF88&amp;"・"&amp;EH$8&amp;"・"&amp;EH$7&amp;"・"&amp;$EG88),'(参考)本年作業予定'!$X$4:$AI$525,8,FALSE),"")</f>
        <v/>
      </c>
      <c r="EI88" s="32" t="str">
        <f>IFERROR(VLOOKUP(($EF88&amp;"・"&amp;EH$8&amp;"・"&amp;EH$7&amp;"・"&amp;$EG88),'(参考)本年作業予定'!$X$4:$AI$525,10,FALSE),"")</f>
        <v/>
      </c>
      <c r="EJ88" s="32" t="str">
        <f>IFERROR(VLOOKUP(($EF88&amp;"・"&amp;EJ$8&amp;"・"&amp;EJ$7&amp;"・"&amp;$EG88),'(参考)本年作業予定'!$X$4:$AI$525,8,FALSE),"")</f>
        <v/>
      </c>
      <c r="EK88" s="32" t="str">
        <f>IFERROR(VLOOKUP(($EF88&amp;"・"&amp;EJ$8&amp;"・"&amp;EJ$7&amp;"・"&amp;$EG88),'(参考)本年作業予定'!$X$4:$AI$525,10,FALSE),"")</f>
        <v/>
      </c>
      <c r="EL88" s="32" t="str">
        <f>IFERROR(VLOOKUP(($EF88&amp;"・"&amp;EL$8&amp;"・"&amp;EL$7&amp;"・"&amp;$EG88),'(参考)本年作業予定'!$X$4:$AI$525,8,FALSE),"")</f>
        <v/>
      </c>
      <c r="EM88" s="32" t="str">
        <f>IFERROR(VLOOKUP(($EF88&amp;"・"&amp;EL$8&amp;"・"&amp;EL$7&amp;"・"&amp;$EG88),'(参考)本年作業予定'!$X$4:$AI$525,10,FALSE),"")</f>
        <v/>
      </c>
      <c r="EN88" s="32" t="str">
        <f>IFERROR(VLOOKUP(($EF88&amp;"・"&amp;EN$8&amp;"・"&amp;EN$7&amp;"・"&amp;$EG88),'(参考)本年作業予定'!$X$4:$AI$525,8,FALSE),"")</f>
        <v/>
      </c>
      <c r="EO88" s="32" t="str">
        <f>IFERROR(VLOOKUP(($EF88&amp;"・"&amp;EN$8&amp;"・"&amp;EN$7&amp;"・"&amp;$EG88),'(参考)本年作業予定'!$X$4:$AI$525,10,FALSE),"")</f>
        <v/>
      </c>
      <c r="EP88" s="32" t="str">
        <f>IFERROR(VLOOKUP(($EF88&amp;"・"&amp;EP$8&amp;"・"&amp;EP$7&amp;"・"&amp;$EG88),'(参考)本年作業予定'!$X$4:$AI$525,8,FALSE),"")</f>
        <v/>
      </c>
      <c r="EQ88" s="32" t="str">
        <f>IFERROR(VLOOKUP(($EF88&amp;"・"&amp;EP$8&amp;"・"&amp;EP$7&amp;"・"&amp;$EG88),'(参考)本年作業予定'!$X$4:$AI$525,10,FALSE),"")</f>
        <v/>
      </c>
      <c r="ER88" s="32" t="str">
        <f>IFERROR(VLOOKUP(($EF88&amp;"・"&amp;ER$8&amp;"・"&amp;ER$7&amp;"・"&amp;$EG88),'(参考)本年作業予定'!$X$4:$AI$525,8,FALSE),"")</f>
        <v/>
      </c>
      <c r="ES88" s="32" t="str">
        <f>IFERROR(VLOOKUP(($EF88&amp;"・"&amp;ER$8&amp;"・"&amp;ER$7&amp;"・"&amp;$EG88),'(参考)本年作業予定'!$X$4:$AI$525,10,FALSE),"")</f>
        <v/>
      </c>
      <c r="ET88" s="32" t="str">
        <f>IFERROR(VLOOKUP(($EF88&amp;"・"&amp;ET$8&amp;"・"&amp;ET$7&amp;"・"&amp;$EG88),'(参考)本年作業予定'!$X$4:$AI$525,8,FALSE),"")</f>
        <v/>
      </c>
      <c r="EU88" s="32" t="str">
        <f>IFERROR(VLOOKUP(($EF88&amp;"・"&amp;ET$8&amp;"・"&amp;ET$7&amp;"・"&amp;$EG88),'(参考)本年作業予定'!$X$4:$AI$525,10,FALSE),"")</f>
        <v/>
      </c>
      <c r="EV88" s="32" t="str">
        <f>IFERROR(VLOOKUP(($EF88&amp;"・"&amp;EV$8&amp;"・"&amp;EV$7&amp;"・"&amp;$EG88),'(参考)本年作業予定'!$X$4:$AI$525,8,FALSE),"")</f>
        <v/>
      </c>
      <c r="EW88" s="32" t="str">
        <f>IFERROR(VLOOKUP(($EF88&amp;"・"&amp;EV$8&amp;"・"&amp;EV$7&amp;"・"&amp;$EG88),'(参考)本年作業予定'!$X$4:$AI$525,10,FALSE),"")</f>
        <v/>
      </c>
      <c r="EX88" s="32" t="str">
        <f>IFERROR(VLOOKUP(($EF88&amp;"・"&amp;EX$8&amp;"・"&amp;EX$7&amp;"・"&amp;$EG88),'(参考)本年作業予定'!$X$4:$AI$525,8,FALSE),"")</f>
        <v/>
      </c>
      <c r="EY88" s="32" t="str">
        <f>IFERROR(VLOOKUP(($EF88&amp;"・"&amp;EX$8&amp;"・"&amp;EX$7&amp;"・"&amp;$EG88),'(参考)本年作業予定'!$X$4:$AI$525,10,FALSE),"")</f>
        <v/>
      </c>
      <c r="EZ88" s="32" t="str">
        <f>IFERROR(VLOOKUP(($EF88&amp;"・"&amp;EZ$8&amp;"・"&amp;EZ$7&amp;"・"&amp;$EG88),'(参考)本年作業予定'!$X$4:$AI$525,8,FALSE),"")</f>
        <v/>
      </c>
      <c r="FA88" s="32" t="str">
        <f>IFERROR(VLOOKUP(($EF88&amp;"・"&amp;EZ$8&amp;"・"&amp;EZ$7&amp;"・"&amp;$EG88),'(参考)本年作業予定'!$X$4:$AI$525,10,FALSE),"")</f>
        <v/>
      </c>
      <c r="FB88" s="32" t="str">
        <f>IFERROR(VLOOKUP(($EF88&amp;"・"&amp;FB$8&amp;"・"&amp;FB$7&amp;"・"&amp;$EG88),'(参考)本年作業予定'!$X$4:$AI$525,8,FALSE),"")</f>
        <v/>
      </c>
      <c r="FC88" s="32" t="str">
        <f>IFERROR(VLOOKUP(($EF88&amp;"・"&amp;FB$8&amp;"・"&amp;FB$7&amp;"・"&amp;$EG88),'(参考)本年作業予定'!$X$4:$AI$525,10,FALSE),"")</f>
        <v/>
      </c>
      <c r="FD88" s="32" t="str">
        <f>IFERROR(VLOOKUP(($EF88&amp;"・"&amp;FD$8&amp;"・"&amp;FD$7&amp;"・"&amp;$EG88),'(参考)本年作業予定'!$X$4:$AI$525,8,FALSE),"")</f>
        <v/>
      </c>
      <c r="FE88" s="32" t="str">
        <f>IFERROR(VLOOKUP(($EF88&amp;"・"&amp;FD$8&amp;"・"&amp;FD$7&amp;"・"&amp;$EG88),'(参考)本年作業予定'!$X$4:$AI$525,10,FALSE),"")</f>
        <v/>
      </c>
      <c r="FG88" s="32" t="str">
        <f>IFERROR(VLOOKUP(($EF88&amp;"・"&amp;FG$81&amp;"・"&amp;FG$80&amp;"・"&amp;$EG88),'(参考)本年作業予定'!$X$4:$AI$525,5,FALSE),"")</f>
        <v/>
      </c>
      <c r="FH88" s="32" t="str">
        <f>IFERROR(VLOOKUP(($EF88&amp;"・"&amp;FH$81&amp;"・"&amp;FH$80&amp;"・"&amp;$EG88),'(参考)本年作業予定'!$X$4:$AI$525,5,FALSE),"")</f>
        <v/>
      </c>
      <c r="FI88" s="32" t="str">
        <f>IFERROR(VLOOKUP(($EF88&amp;"・"&amp;FI$81&amp;"・"&amp;FI$80&amp;"・"&amp;$EG88),'(参考)本年作業予定'!$X$4:$AI$525,5,FALSE),"")</f>
        <v/>
      </c>
      <c r="FJ88" s="32" t="str">
        <f>IFERROR(VLOOKUP(($EF88&amp;"・"&amp;FJ$81&amp;"・"&amp;FJ$80&amp;"・"&amp;$EG88),'(参考)本年作業予定'!$X$4:$AI$525,5,FALSE),"")</f>
        <v/>
      </c>
      <c r="FK88" s="32" t="str">
        <f>IFERROR(VLOOKUP(($EF88&amp;"・"&amp;FK$81&amp;"・"&amp;FK$80&amp;"・"&amp;$EG88),'(参考)本年作業予定'!$X$4:$AI$525,5,FALSE),"")</f>
        <v/>
      </c>
      <c r="FL88" s="32" t="str">
        <f>IFERROR(VLOOKUP(($EF88&amp;"・"&amp;FL$81&amp;"・"&amp;FL$80&amp;"・"&amp;$EG88),'(参考)本年作業予定'!$X$4:$AI$525,5,FALSE),"")</f>
        <v/>
      </c>
      <c r="FN88" s="33" t="str">
        <f t="shared" ref="FN88:FN90" si="419">IF(EH88="","",EH88)</f>
        <v/>
      </c>
      <c r="FO88" s="96" t="str">
        <f>IFERROR(VLOOKUP(($EF88&amp;"・"&amp;FN$8&amp;"・"&amp;FN$7&amp;"・"&amp;$EG88),'(参考)本年作業予定'!$X$4:$AI$525,12,FALSE),"")</f>
        <v/>
      </c>
      <c r="FP88" s="33" t="str">
        <f t="shared" ref="FP88:FP90" si="420">IF(EJ88="","",EJ88)</f>
        <v/>
      </c>
      <c r="FQ88" s="96" t="str">
        <f>IFERROR(VLOOKUP(($EF88&amp;"・"&amp;FP$8&amp;"・"&amp;FP$7&amp;"・"&amp;$EG88),'(参考)本年作業予定'!$X$4:$AI$525,12,FALSE),"")</f>
        <v/>
      </c>
      <c r="FR88" s="33" t="str">
        <f t="shared" ref="FR88:FR90" si="421">IF(EL88="","",EL88)</f>
        <v/>
      </c>
      <c r="FS88" s="96" t="str">
        <f>IFERROR(VLOOKUP(($EF88&amp;"・"&amp;FR$8&amp;"・"&amp;FR$7&amp;"・"&amp;$EG88),'(参考)本年作業予定'!$X$4:$AI$525,12,FALSE),"")</f>
        <v/>
      </c>
      <c r="FT88" s="33" t="str">
        <f t="shared" ref="FT88:FT90" si="422">IF(EN88="","",EN88)</f>
        <v/>
      </c>
      <c r="FU88" s="96" t="str">
        <f>IFERROR(VLOOKUP(($EF88&amp;"・"&amp;FT$8&amp;"・"&amp;FT$7&amp;"・"&amp;$EG88),'(参考)本年作業予定'!$X$4:$AI$525,12,FALSE),"")</f>
        <v/>
      </c>
      <c r="FV88" s="33" t="str">
        <f t="shared" ref="FV88:FV90" si="423">IF(EP88="","",EP88)</f>
        <v/>
      </c>
      <c r="FW88" s="96" t="str">
        <f>IFERROR(VLOOKUP(($EF88&amp;"・"&amp;FV$8&amp;"・"&amp;FV$7&amp;"・"&amp;$EG88),'(参考)本年作業予定'!$X$4:$AI$525,12,FALSE),"")</f>
        <v/>
      </c>
      <c r="FX88" s="33" t="str">
        <f t="shared" ref="FX88:FX90" si="424">IF(ER88="","",ER88)</f>
        <v/>
      </c>
      <c r="FY88" s="96" t="str">
        <f>IFERROR(VLOOKUP(($EF88&amp;"・"&amp;FX$8&amp;"・"&amp;FX$7&amp;"・"&amp;$EG88),'(参考)本年作業予定'!$X$4:$AI$525,12,FALSE),"")</f>
        <v/>
      </c>
      <c r="FZ88" s="33" t="str">
        <f t="shared" ref="FZ88:FZ90" si="425">IF(ET88="","",ET88)</f>
        <v/>
      </c>
      <c r="GA88" s="96" t="str">
        <f>IFERROR(VLOOKUP(($EF88&amp;"・"&amp;FZ$8&amp;"・"&amp;FZ$7&amp;"・"&amp;$EG88),'(参考)本年作業予定'!$X$4:$AI$525,12,FALSE),"")</f>
        <v/>
      </c>
      <c r="GB88" s="33" t="str">
        <f t="shared" ref="GB88:GB90" si="426">IF(EV88="","",EV88)</f>
        <v/>
      </c>
      <c r="GC88" s="96" t="str">
        <f>IFERROR(VLOOKUP(($EF88&amp;"・"&amp;GB$8&amp;"・"&amp;GB$7&amp;"・"&amp;$EG88),'(参考)本年作業予定'!$X$4:$AI$525,12,FALSE),"")</f>
        <v/>
      </c>
      <c r="GD88" s="33" t="str">
        <f t="shared" ref="GD88:GD90" si="427">IF(EX88="","",EX88)</f>
        <v/>
      </c>
      <c r="GE88" s="96" t="str">
        <f>IFERROR(VLOOKUP(($EF88&amp;"・"&amp;GD$8&amp;"・"&amp;GD$7&amp;"・"&amp;$EG88),'(参考)本年作業予定'!$X$4:$AI$525,12,FALSE),"")</f>
        <v/>
      </c>
      <c r="GF88" s="33" t="str">
        <f t="shared" ref="GF88:GF90" si="428">IF(EZ88="","",EZ88)</f>
        <v/>
      </c>
      <c r="GG88" s="96" t="str">
        <f>IFERROR(VLOOKUP(($EF88&amp;"・"&amp;GF$8&amp;"・"&amp;GF$7&amp;"・"&amp;$EG88),'(参考)本年作業予定'!$X$4:$AI$525,12,FALSE),"")</f>
        <v/>
      </c>
      <c r="GH88" s="33" t="str">
        <f t="shared" ref="GH88:GH90" si="429">IF(FB88="","",FB88)</f>
        <v/>
      </c>
      <c r="GI88" s="96" t="str">
        <f>IFERROR(VLOOKUP(($EF88&amp;"・"&amp;GH$8&amp;"・"&amp;GH$7&amp;"・"&amp;$EG88),'(参考)本年作業予定'!$X$4:$AI$525,12,FALSE),"")</f>
        <v/>
      </c>
      <c r="GJ88" s="33" t="str">
        <f t="shared" ref="GJ88:GJ90" si="430">IF(FD88="","",FD88)</f>
        <v/>
      </c>
      <c r="GK88" s="96" t="str">
        <f>IFERROR(VLOOKUP(($EF88&amp;"・"&amp;GJ$8&amp;"・"&amp;GJ$7&amp;"・"&amp;$EG88),'(参考)本年作業予定'!$X$4:$AI$525,12,FALSE),"")</f>
        <v/>
      </c>
      <c r="GM88" s="72" t="str">
        <f t="shared" ref="GM88:GM150" si="431">IF(EH88="","",DATEDIF(EH88,EI88,"d")+1)</f>
        <v/>
      </c>
      <c r="GN88" s="74">
        <f>IFERROR(VLOOKUP(($EF88&amp;"・"&amp;GM$8&amp;"・"&amp;GM$7&amp;"・"&amp;$EG88),'(参考)本年作業予定'!$X$4:$AI$525,11,FALSE)/100,0)</f>
        <v>0</v>
      </c>
      <c r="GO88" s="72" t="str">
        <f t="shared" ref="GO88:GO150" si="432">IF(EJ88="","",DATEDIF(EJ88,EK88,"d")+1)</f>
        <v/>
      </c>
      <c r="GP88" s="74">
        <f>IFERROR(VLOOKUP(($EF88&amp;"・"&amp;GO$8&amp;"・"&amp;GO$7&amp;"・"&amp;$EG88),'(参考)本年作業予定'!$X$4:$AI$525,11,FALSE)/100,0)</f>
        <v>0</v>
      </c>
      <c r="GQ88" s="72" t="str">
        <f t="shared" ref="GQ88:GQ150" si="433">IF(EL88="","",DATEDIF(EL88,EM88,"d")+1)</f>
        <v/>
      </c>
      <c r="GR88" s="74">
        <f>IFERROR(VLOOKUP(($EF88&amp;"・"&amp;GQ$8&amp;"・"&amp;GQ$7&amp;"・"&amp;$EG88),'(参考)本年作業予定'!$X$4:$AI$525,11,FALSE)/100,0)</f>
        <v>0</v>
      </c>
      <c r="GS88" s="72" t="str">
        <f t="shared" ref="GS88:GS150" si="434">IF(EN88="","",DATEDIF(EN88,EO88,"d")+1)</f>
        <v/>
      </c>
      <c r="GT88" s="74">
        <f>IFERROR(VLOOKUP(($EF88&amp;"・"&amp;GS$8&amp;"・"&amp;GS$7&amp;"・"&amp;$EG88),'(参考)本年作業予定'!$X$4:$AI$525,11,FALSE)/100,0)</f>
        <v>0</v>
      </c>
      <c r="GU88" s="72" t="str">
        <f t="shared" ref="GU88:GU150" si="435">IF(EP88="","",DATEDIF(EP88,EQ88,"d")+1)</f>
        <v/>
      </c>
      <c r="GV88" s="74">
        <f>IFERROR(VLOOKUP(($EF88&amp;"・"&amp;GU$8&amp;"・"&amp;GU$7&amp;"・"&amp;$EG88),'(参考)本年作業予定'!$X$4:$AI$525,11,FALSE)/100,0)</f>
        <v>0</v>
      </c>
      <c r="GW88" s="72" t="str">
        <f t="shared" ref="GW88:GW150" si="436">IF(ER88="","",DATEDIF(ER88,ES88,"d")+1)</f>
        <v/>
      </c>
      <c r="GX88" s="74">
        <f>IFERROR(VLOOKUP(($EF88&amp;"・"&amp;GW$8&amp;"・"&amp;GW$7&amp;"・"&amp;$EG88),'(参考)本年作業予定'!$X$4:$AI$525,11,FALSE)/100,0)</f>
        <v>0</v>
      </c>
      <c r="GY88" s="72" t="str">
        <f t="shared" ref="GY88:GY150" si="437">IF(ET88="","",DATEDIF(ET88,EU88,"d")+1)</f>
        <v/>
      </c>
      <c r="GZ88" s="74">
        <f>IFERROR(VLOOKUP(($EF88&amp;"・"&amp;GY$8&amp;"・"&amp;GY$7&amp;"・"&amp;$EG88),'(参考)本年作業予定'!$X$4:$AI$525,11,FALSE)/100,0)</f>
        <v>0</v>
      </c>
      <c r="HA88" s="72" t="str">
        <f t="shared" ref="HA88:HA150" si="438">IF(EV88="","",DATEDIF(EV88,EW88,"d")+1)</f>
        <v/>
      </c>
      <c r="HB88" s="74">
        <f>IFERROR(VLOOKUP(($EF88&amp;"・"&amp;HA$8&amp;"・"&amp;HA$7&amp;"・"&amp;$EG88),'(参考)本年作業予定'!$X$4:$AI$525,11,FALSE)/100,0)</f>
        <v>0</v>
      </c>
      <c r="HC88" s="72" t="str">
        <f t="shared" ref="HC88:HC150" si="439">IF(EX88="","",DATEDIF(EX88,EY88,"d")+1)</f>
        <v/>
      </c>
      <c r="HD88" s="74">
        <f>IFERROR(VLOOKUP(($EF88&amp;"・"&amp;HC$8&amp;"・"&amp;HC$7&amp;"・"&amp;$EG88),'(参考)本年作業予定'!$X$4:$AI$525,11,FALSE)/100,0)</f>
        <v>0</v>
      </c>
      <c r="HE88" s="72" t="str">
        <f t="shared" ref="HE88:HE150" si="440">IF(EZ88="","",DATEDIF(EZ88,FA88,"d")+1)</f>
        <v/>
      </c>
      <c r="HF88" s="74">
        <f>IFERROR(VLOOKUP(($EF88&amp;"・"&amp;HE$8&amp;"・"&amp;HE$7&amp;"・"&amp;$EG88),'(参考)本年作業予定'!$X$4:$AI$525,11,FALSE)/100,0)</f>
        <v>0</v>
      </c>
      <c r="HG88" s="72" t="str">
        <f t="shared" ref="HG88:HG150" si="441">IF(FB88="","",DATEDIF(FB88,FC88,"d")+1)</f>
        <v/>
      </c>
      <c r="HH88" s="74">
        <f>IFERROR(VLOOKUP(($EF88&amp;"・"&amp;HG$8&amp;"・"&amp;HG$7&amp;"・"&amp;$EG88),'(参考)本年作業予定'!$X$4:$AI$525,11,FALSE)/100,0)</f>
        <v>0</v>
      </c>
      <c r="HI88" s="72" t="str">
        <f t="shared" ref="HI88:HI150" si="442">IF(FD88="","",DATEDIF(FD88,FE88,"d")+1)</f>
        <v/>
      </c>
      <c r="HJ88" s="74">
        <f>IFERROR(VLOOKUP(($EF88&amp;"・"&amp;HI$8&amp;"・"&amp;HI$7&amp;"・"&amp;$EG88),'(参考)本年作業予定'!$X$4:$AI$525,11,FALSE)/100,0)</f>
        <v>0</v>
      </c>
    </row>
    <row r="89" spans="1:218" ht="27.75" customHeight="1" x14ac:dyDescent="0.15">
      <c r="A89" s="541"/>
      <c r="B89" s="487"/>
      <c r="C89" s="325">
        <f>IF(②元データ!$K$15="","",②元データ!$K$15)</f>
        <v>40</v>
      </c>
      <c r="D89" s="342" t="str">
        <f t="shared" ref="D89:AI89" si="443">IF(D$5=$FG89,$FG$9,IF(D$5=$FH89,$FH$9,IF(D$5=$FI89,$FI$9,IF(D$5=$FJ89,$FJ$9,IF(D$5=$FK89,$FK$9,IF(D$5=$FL89,$FL$9,IF(D$5=$FN89,$FO89,IF(D$5=$FP89,$FQ89,IF(D$5=$FR89,$FS89,IF(D$5=$FT89,$FU89,IF(D$5=$FV89,$FW89,IF(D$5=$FX89,$FY89,IF(D$5=$FZ89,$GA89,IF(D$5=$GB89,$GC89,IF(D$5=$GD89,$GE89,IF(D$5=$GF89,$GG89,IF(D$5=$GH89,$GI89,IF(D$5=$GJ89,$GK89,""))))))))))))))))))</f>
        <v/>
      </c>
      <c r="E89" s="343" t="str">
        <f t="shared" si="443"/>
        <v/>
      </c>
      <c r="F89" s="343" t="str">
        <f t="shared" si="443"/>
        <v/>
      </c>
      <c r="G89" s="343" t="str">
        <f t="shared" si="443"/>
        <v/>
      </c>
      <c r="H89" s="343" t="str">
        <f t="shared" si="443"/>
        <v/>
      </c>
      <c r="I89" s="343" t="str">
        <f t="shared" si="443"/>
        <v/>
      </c>
      <c r="J89" s="343" t="str">
        <f t="shared" si="443"/>
        <v/>
      </c>
      <c r="K89" s="343" t="str">
        <f t="shared" si="443"/>
        <v/>
      </c>
      <c r="L89" s="343" t="str">
        <f t="shared" si="443"/>
        <v>▲</v>
      </c>
      <c r="M89" s="343" t="str">
        <f t="shared" si="443"/>
        <v/>
      </c>
      <c r="N89" s="343" t="str">
        <f t="shared" si="443"/>
        <v>■</v>
      </c>
      <c r="O89" s="343" t="str">
        <f t="shared" si="443"/>
        <v/>
      </c>
      <c r="P89" s="343">
        <f t="shared" si="443"/>
        <v>18</v>
      </c>
      <c r="Q89" s="343" t="str">
        <f t="shared" si="443"/>
        <v/>
      </c>
      <c r="R89" s="343">
        <f t="shared" si="443"/>
        <v>16</v>
      </c>
      <c r="S89" s="343" t="str">
        <f t="shared" si="443"/>
        <v/>
      </c>
      <c r="T89" s="343" t="str">
        <f t="shared" si="443"/>
        <v/>
      </c>
      <c r="U89" s="343" t="str">
        <f t="shared" si="443"/>
        <v>◆</v>
      </c>
      <c r="V89" s="343" t="str">
        <f t="shared" si="443"/>
        <v/>
      </c>
      <c r="W89" s="343" t="str">
        <f t="shared" si="443"/>
        <v/>
      </c>
      <c r="X89" s="343" t="str">
        <f t="shared" si="443"/>
        <v/>
      </c>
      <c r="Y89" s="343">
        <f t="shared" si="443"/>
        <v>4</v>
      </c>
      <c r="Z89" s="343" t="str">
        <f t="shared" si="443"/>
        <v/>
      </c>
      <c r="AA89" s="343" t="str">
        <f t="shared" si="443"/>
        <v/>
      </c>
      <c r="AB89" s="343" t="str">
        <f t="shared" si="443"/>
        <v>★</v>
      </c>
      <c r="AC89" s="343" t="str">
        <f t="shared" si="443"/>
        <v/>
      </c>
      <c r="AD89" s="343" t="str">
        <f t="shared" si="443"/>
        <v/>
      </c>
      <c r="AE89" s="343" t="str">
        <f t="shared" si="443"/>
        <v/>
      </c>
      <c r="AF89" s="343">
        <f t="shared" si="443"/>
        <v>4</v>
      </c>
      <c r="AG89" s="343" t="str">
        <f t="shared" si="443"/>
        <v/>
      </c>
      <c r="AH89" s="343" t="str">
        <f t="shared" si="443"/>
        <v/>
      </c>
      <c r="AI89" s="342" t="str">
        <f t="shared" si="443"/>
        <v/>
      </c>
      <c r="AJ89" s="343" t="str">
        <f t="shared" ref="AJ89:BQ89" si="444">IF(AJ$5=$FG89,$FG$9,IF(AJ$5=$FH89,$FH$9,IF(AJ$5=$FI89,$FI$9,IF(AJ$5=$FJ89,$FJ$9,IF(AJ$5=$FK89,$FK$9,IF(AJ$5=$FL89,$FL$9,IF(AJ$5=$FN89,$FO89,IF(AJ$5=$FP89,$FQ89,IF(AJ$5=$FR89,$FS89,IF(AJ$5=$FT89,$FU89,IF(AJ$5=$FV89,$FW89,IF(AJ$5=$FX89,$FY89,IF(AJ$5=$FZ89,$GA89,IF(AJ$5=$GB89,$GC89,IF(AJ$5=$GD89,$GE89,IF(AJ$5=$GF89,$GG89,IF(AJ$5=$GH89,$GI89,IF(AJ$5=$GJ89,$GK89,""))))))))))))))))))</f>
        <v/>
      </c>
      <c r="AK89" s="343" t="str">
        <f t="shared" si="444"/>
        <v/>
      </c>
      <c r="AL89" s="343" t="str">
        <f t="shared" si="444"/>
        <v/>
      </c>
      <c r="AM89" s="343" t="str">
        <f t="shared" si="444"/>
        <v/>
      </c>
      <c r="AN89" s="343" t="str">
        <f t="shared" si="444"/>
        <v>▼</v>
      </c>
      <c r="AO89" s="343" t="str">
        <f t="shared" si="444"/>
        <v/>
      </c>
      <c r="AP89" s="343" t="str">
        <f t="shared" si="444"/>
        <v/>
      </c>
      <c r="AQ89" s="343" t="str">
        <f t="shared" si="444"/>
        <v/>
      </c>
      <c r="AR89" s="343">
        <f t="shared" si="444"/>
        <v>8</v>
      </c>
      <c r="AS89" s="343" t="str">
        <f t="shared" si="444"/>
        <v/>
      </c>
      <c r="AT89" s="343" t="str">
        <f t="shared" si="444"/>
        <v/>
      </c>
      <c r="AU89" s="343" t="str">
        <f t="shared" si="444"/>
        <v/>
      </c>
      <c r="AV89" s="343" t="str">
        <f t="shared" si="444"/>
        <v/>
      </c>
      <c r="AW89" s="343" t="str">
        <f t="shared" si="444"/>
        <v/>
      </c>
      <c r="AX89" s="343" t="str">
        <f t="shared" si="444"/>
        <v/>
      </c>
      <c r="AY89" s="343" t="str">
        <f t="shared" si="444"/>
        <v/>
      </c>
      <c r="AZ89" s="343" t="str">
        <f t="shared" si="444"/>
        <v/>
      </c>
      <c r="BA89" s="343" t="str">
        <f t="shared" si="444"/>
        <v/>
      </c>
      <c r="BB89" s="343" t="str">
        <f t="shared" si="444"/>
        <v/>
      </c>
      <c r="BC89" s="343" t="str">
        <f t="shared" si="444"/>
        <v/>
      </c>
      <c r="BD89" s="343" t="str">
        <f t="shared" si="444"/>
        <v/>
      </c>
      <c r="BE89" s="343" t="str">
        <f t="shared" si="444"/>
        <v/>
      </c>
      <c r="BF89" s="343" t="str">
        <f t="shared" si="444"/>
        <v/>
      </c>
      <c r="BG89" s="343" t="str">
        <f t="shared" si="444"/>
        <v/>
      </c>
      <c r="BH89" s="343" t="str">
        <f t="shared" si="444"/>
        <v/>
      </c>
      <c r="BI89" s="343" t="str">
        <f t="shared" si="444"/>
        <v/>
      </c>
      <c r="BJ89" s="343" t="str">
        <f t="shared" si="444"/>
        <v/>
      </c>
      <c r="BK89" s="343" t="str">
        <f t="shared" si="444"/>
        <v/>
      </c>
      <c r="BL89" s="343" t="str">
        <f t="shared" si="444"/>
        <v/>
      </c>
      <c r="BM89" s="344" t="str">
        <f t="shared" si="444"/>
        <v/>
      </c>
      <c r="BN89" s="342" t="str">
        <f t="shared" si="444"/>
        <v/>
      </c>
      <c r="BO89" s="343" t="str">
        <f t="shared" si="444"/>
        <v/>
      </c>
      <c r="BP89" s="343" t="str">
        <f t="shared" si="444"/>
        <v/>
      </c>
      <c r="BQ89" s="343" t="str">
        <f t="shared" si="444"/>
        <v/>
      </c>
      <c r="BR89" s="343" t="str">
        <f t="shared" ref="BR89:DW89" si="445">IF(BR$5=$FG89,$FG$9,IF(BR$5=$FH89,$FH$9,IF(BR$5=$FI89,$FI$9,IF(BR$5=$FJ89,$FJ$9,IF(BR$5=$FK89,$FK$9,IF(BR$5=$FL89,$FL$9,IF(BR$5=$FN89,$FO89,IF(BR$5=$FP89,$FQ89,IF(BR$5=$FR89,$FS89,IF(BR$5=$FT89,$FU89,IF(BR$5=$FV89,$FW89,IF(BR$5=$FX89,$FY89,IF(BR$5=$FZ89,$GA89,IF(BR$5=$GB89,$GC89,IF(BR$5=$GD89,$GE89,IF(BR$5=$GF89,$GG89,IF(BR$5=$GH89,$GI89,IF(BR$5=$GJ89,$GK89,""))))))))))))))))))</f>
        <v/>
      </c>
      <c r="BS89" s="343" t="str">
        <f t="shared" si="445"/>
        <v/>
      </c>
      <c r="BT89" s="343" t="str">
        <f t="shared" si="445"/>
        <v/>
      </c>
      <c r="BU89" s="343" t="str">
        <f t="shared" si="445"/>
        <v/>
      </c>
      <c r="BV89" s="343" t="str">
        <f t="shared" si="445"/>
        <v/>
      </c>
      <c r="BW89" s="343" t="str">
        <f t="shared" si="445"/>
        <v/>
      </c>
      <c r="BX89" s="343" t="str">
        <f t="shared" si="445"/>
        <v/>
      </c>
      <c r="BY89" s="343" t="str">
        <f t="shared" si="445"/>
        <v/>
      </c>
      <c r="BZ89" s="343" t="str">
        <f t="shared" si="445"/>
        <v/>
      </c>
      <c r="CA89" s="343" t="str">
        <f t="shared" si="445"/>
        <v/>
      </c>
      <c r="CB89" s="343" t="str">
        <f t="shared" si="445"/>
        <v/>
      </c>
      <c r="CC89" s="343" t="str">
        <f t="shared" si="445"/>
        <v/>
      </c>
      <c r="CD89" s="343" t="str">
        <f t="shared" si="445"/>
        <v/>
      </c>
      <c r="CE89" s="343" t="str">
        <f t="shared" si="445"/>
        <v/>
      </c>
      <c r="CF89" s="343" t="str">
        <f t="shared" si="445"/>
        <v/>
      </c>
      <c r="CG89" s="343" t="str">
        <f t="shared" si="445"/>
        <v/>
      </c>
      <c r="CH89" s="343" t="str">
        <f t="shared" si="445"/>
        <v/>
      </c>
      <c r="CI89" s="343" t="str">
        <f t="shared" si="445"/>
        <v/>
      </c>
      <c r="CJ89" s="343" t="str">
        <f t="shared" si="445"/>
        <v/>
      </c>
      <c r="CK89" s="343" t="str">
        <f t="shared" si="445"/>
        <v/>
      </c>
      <c r="CL89" s="343" t="str">
        <f t="shared" si="445"/>
        <v/>
      </c>
      <c r="CM89" s="343" t="str">
        <f t="shared" si="445"/>
        <v/>
      </c>
      <c r="CN89" s="343" t="str">
        <f t="shared" si="445"/>
        <v/>
      </c>
      <c r="CO89" s="343" t="str">
        <f t="shared" si="445"/>
        <v/>
      </c>
      <c r="CP89" s="343" t="str">
        <f t="shared" si="445"/>
        <v/>
      </c>
      <c r="CQ89" s="345" t="str">
        <f t="shared" si="445"/>
        <v/>
      </c>
      <c r="CR89" s="346" t="str">
        <f t="shared" si="445"/>
        <v/>
      </c>
      <c r="CS89" s="347" t="str">
        <f t="shared" si="445"/>
        <v/>
      </c>
      <c r="CT89" s="343" t="str">
        <f t="shared" si="445"/>
        <v/>
      </c>
      <c r="CU89" s="343" t="str">
        <f t="shared" si="445"/>
        <v/>
      </c>
      <c r="CV89" s="343" t="str">
        <f t="shared" si="445"/>
        <v/>
      </c>
      <c r="CW89" s="343" t="str">
        <f t="shared" si="445"/>
        <v/>
      </c>
      <c r="CX89" s="343" t="str">
        <f t="shared" si="445"/>
        <v/>
      </c>
      <c r="CY89" s="343" t="str">
        <f t="shared" si="445"/>
        <v/>
      </c>
      <c r="CZ89" s="343" t="str">
        <f t="shared" si="445"/>
        <v/>
      </c>
      <c r="DA89" s="343" t="str">
        <f t="shared" si="445"/>
        <v/>
      </c>
      <c r="DB89" s="343" t="str">
        <f t="shared" si="445"/>
        <v/>
      </c>
      <c r="DC89" s="343" t="str">
        <f t="shared" si="445"/>
        <v/>
      </c>
      <c r="DD89" s="343" t="str">
        <f t="shared" si="445"/>
        <v/>
      </c>
      <c r="DE89" s="343" t="str">
        <f t="shared" si="445"/>
        <v/>
      </c>
      <c r="DF89" s="343" t="str">
        <f t="shared" si="445"/>
        <v/>
      </c>
      <c r="DG89" s="343" t="str">
        <f t="shared" si="445"/>
        <v/>
      </c>
      <c r="DH89" s="343" t="str">
        <f t="shared" si="445"/>
        <v/>
      </c>
      <c r="DI89" s="343" t="str">
        <f t="shared" si="445"/>
        <v/>
      </c>
      <c r="DJ89" s="343" t="str">
        <f t="shared" si="445"/>
        <v/>
      </c>
      <c r="DK89" s="343" t="str">
        <f t="shared" si="445"/>
        <v/>
      </c>
      <c r="DL89" s="343" t="str">
        <f t="shared" si="445"/>
        <v/>
      </c>
      <c r="DM89" s="343" t="str">
        <f t="shared" si="445"/>
        <v/>
      </c>
      <c r="DN89" s="343" t="str">
        <f t="shared" si="445"/>
        <v/>
      </c>
      <c r="DO89" s="343" t="str">
        <f t="shared" si="445"/>
        <v/>
      </c>
      <c r="DP89" s="343" t="str">
        <f t="shared" si="445"/>
        <v/>
      </c>
      <c r="DQ89" s="343" t="str">
        <f t="shared" si="445"/>
        <v/>
      </c>
      <c r="DR89" s="343" t="str">
        <f t="shared" si="445"/>
        <v/>
      </c>
      <c r="DS89" s="343" t="str">
        <f t="shared" si="445"/>
        <v/>
      </c>
      <c r="DT89" s="343" t="str">
        <f t="shared" si="445"/>
        <v/>
      </c>
      <c r="DU89" s="345" t="str">
        <f t="shared" si="445"/>
        <v/>
      </c>
      <c r="DV89" s="392" t="str">
        <f t="shared" si="445"/>
        <v/>
      </c>
      <c r="DW89" s="425" t="str">
        <f t="shared" si="445"/>
        <v/>
      </c>
      <c r="EE89" s="12">
        <v>1</v>
      </c>
      <c r="EF89" s="13" t="str">
        <f>IF(②元データ!$G$15="","",②元データ!$G$15)</f>
        <v>キャベツ・○○</v>
      </c>
      <c r="EG89" s="13" t="str">
        <f>②元データ!$G$8</f>
        <v>露地野菜Ｂ</v>
      </c>
      <c r="EH89" s="32">
        <f>IFERROR(VLOOKUP(($EF89&amp;"・"&amp;EH$8&amp;"・"&amp;EH$7&amp;"・"&amp;$EG89),'(参考)本年作業予定'!$X$4:$AI$525,8,FALSE),"")</f>
        <v>45497</v>
      </c>
      <c r="EI89" s="32">
        <f>IFERROR(VLOOKUP(($EF89&amp;"・"&amp;EH$8&amp;"・"&amp;EH$7&amp;"・"&amp;$EG89),'(参考)本年作業予定'!$X$4:$AI$525,10,FALSE),"")</f>
        <v>45498</v>
      </c>
      <c r="EJ89" s="32">
        <f>IFERROR(VLOOKUP(($EF89&amp;"・"&amp;EJ$8&amp;"・"&amp;EJ$7&amp;"・"&amp;$EG89),'(参考)本年作業予定'!$X$4:$AI$525,8,FALSE),"")</f>
        <v>45517</v>
      </c>
      <c r="EK89" s="32">
        <f>IFERROR(VLOOKUP(($EF89&amp;"・"&amp;EJ$8&amp;"・"&amp;EJ$7&amp;"・"&amp;$EG89),'(参考)本年作業予定'!$X$4:$AI$525,10,FALSE),"")</f>
        <v>45518</v>
      </c>
      <c r="EL89" s="32">
        <f>IFERROR(VLOOKUP(($EF89&amp;"・"&amp;EL$8&amp;"・"&amp;EL$7&amp;"・"&amp;$EG89),'(参考)本年作業予定'!$X$4:$AI$525,8,FALSE),"")</f>
        <v>45519</v>
      </c>
      <c r="EM89" s="32">
        <f>IFERROR(VLOOKUP(($EF89&amp;"・"&amp;EL$8&amp;"・"&amp;EL$7&amp;"・"&amp;$EG89),'(参考)本年作業予定'!$X$4:$AI$525,10,FALSE),"")</f>
        <v>45519</v>
      </c>
      <c r="EN89" s="32">
        <f>IFERROR(VLOOKUP(($EF89&amp;"・"&amp;EN$8&amp;"・"&amp;EN$7&amp;"・"&amp;$EG89),'(参考)本年作業予定'!$X$4:$AI$525,8,FALSE),"")</f>
        <v>45526</v>
      </c>
      <c r="EO89" s="32">
        <f>IFERROR(VLOOKUP(($EF89&amp;"・"&amp;EN$8&amp;"・"&amp;EN$7&amp;"・"&amp;$EG89),'(参考)本年作業予定'!$X$4:$AI$525,10,FALSE),"")</f>
        <v>45526</v>
      </c>
      <c r="EP89" s="32">
        <f>IFERROR(VLOOKUP(($EF89&amp;"・"&amp;EP$8&amp;"・"&amp;EP$7&amp;"・"&amp;$EG89),'(参考)本年作業予定'!$X$4:$AI$525,8,FALSE),"")</f>
        <v>45533</v>
      </c>
      <c r="EQ89" s="32">
        <f>IFERROR(VLOOKUP(($EF89&amp;"・"&amp;EP$8&amp;"・"&amp;EP$7&amp;"・"&amp;$EG89),'(参考)本年作業予定'!$X$4:$AI$525,10,FALSE),"")</f>
        <v>45533</v>
      </c>
      <c r="ER89" s="32">
        <f>IFERROR(VLOOKUP(($EF89&amp;"・"&amp;ER$8&amp;"・"&amp;ER$7&amp;"・"&amp;$EG89),'(参考)本年作業予定'!$X$4:$AI$525,8,FALSE),"")</f>
        <v>45545</v>
      </c>
      <c r="ES89" s="32">
        <f>IFERROR(VLOOKUP(($EF89&amp;"・"&amp;ER$8&amp;"・"&amp;ER$7&amp;"・"&amp;$EG89),'(参考)本年作業予定'!$X$4:$AI$525,10,FALSE),"")</f>
        <v>45545</v>
      </c>
      <c r="ET89" s="32" t="str">
        <f>IFERROR(VLOOKUP(($EF89&amp;"・"&amp;ET$8&amp;"・"&amp;ET$7&amp;"・"&amp;$EG89),'(参考)本年作業予定'!$X$4:$AI$525,8,FALSE),"")</f>
        <v/>
      </c>
      <c r="EU89" s="32" t="str">
        <f>IFERROR(VLOOKUP(($EF89&amp;"・"&amp;ET$8&amp;"・"&amp;ET$7&amp;"・"&amp;$EG89),'(参考)本年作業予定'!$X$4:$AI$525,10,FALSE),"")</f>
        <v/>
      </c>
      <c r="EV89" s="32" t="str">
        <f>IFERROR(VLOOKUP(($EF89&amp;"・"&amp;EV$8&amp;"・"&amp;EV$7&amp;"・"&amp;$EG89),'(参考)本年作業予定'!$X$4:$AI$525,8,FALSE),"")</f>
        <v/>
      </c>
      <c r="EW89" s="32" t="str">
        <f>IFERROR(VLOOKUP(($EF89&amp;"・"&amp;EV$8&amp;"・"&amp;EV$7&amp;"・"&amp;$EG89),'(参考)本年作業予定'!$X$4:$AI$525,10,FALSE),"")</f>
        <v/>
      </c>
      <c r="EX89" s="32" t="str">
        <f>IFERROR(VLOOKUP(($EF89&amp;"・"&amp;EX$8&amp;"・"&amp;EX$7&amp;"・"&amp;$EG89),'(参考)本年作業予定'!$X$4:$AI$525,8,FALSE),"")</f>
        <v/>
      </c>
      <c r="EY89" s="32" t="str">
        <f>IFERROR(VLOOKUP(($EF89&amp;"・"&amp;EX$8&amp;"・"&amp;EX$7&amp;"・"&amp;$EG89),'(参考)本年作業予定'!$X$4:$AI$525,10,FALSE),"")</f>
        <v/>
      </c>
      <c r="EZ89" s="32" t="str">
        <f>IFERROR(VLOOKUP(($EF89&amp;"・"&amp;EZ$8&amp;"・"&amp;EZ$7&amp;"・"&amp;$EG89),'(参考)本年作業予定'!$X$4:$AI$525,8,FALSE),"")</f>
        <v/>
      </c>
      <c r="FA89" s="32" t="str">
        <f>IFERROR(VLOOKUP(($EF89&amp;"・"&amp;EZ$8&amp;"・"&amp;EZ$7&amp;"・"&amp;$EG89),'(参考)本年作業予定'!$X$4:$AI$525,10,FALSE),"")</f>
        <v/>
      </c>
      <c r="FB89" s="32" t="str">
        <f>IFERROR(VLOOKUP(($EF89&amp;"・"&amp;FB$8&amp;"・"&amp;FB$7&amp;"・"&amp;$EG89),'(参考)本年作業予定'!$X$4:$AI$525,8,FALSE),"")</f>
        <v/>
      </c>
      <c r="FC89" s="32" t="str">
        <f>IFERROR(VLOOKUP(($EF89&amp;"・"&amp;FB$8&amp;"・"&amp;FB$7&amp;"・"&amp;$EG89),'(参考)本年作業予定'!$X$4:$AI$525,10,FALSE),"")</f>
        <v/>
      </c>
      <c r="FD89" s="32" t="str">
        <f>IFERROR(VLOOKUP(($EF89&amp;"・"&amp;FD$8&amp;"・"&amp;FD$7&amp;"・"&amp;$EG89),'(参考)本年作業予定'!$X$4:$AI$525,8,FALSE),"")</f>
        <v/>
      </c>
      <c r="FE89" s="32" t="str">
        <f>IFERROR(VLOOKUP(($EF89&amp;"・"&amp;FD$8&amp;"・"&amp;FD$7&amp;"・"&amp;$EG89),'(参考)本年作業予定'!$X$4:$AI$525,10,FALSE),"")</f>
        <v/>
      </c>
      <c r="FG89" s="32">
        <f>IFERROR(VLOOKUP(($EF89&amp;"・"&amp;FG$81&amp;"・"&amp;FG$80&amp;"・"&amp;$EG89),'(参考)本年作業予定'!$X$4:$AI$525,4,FALSE),"")</f>
        <v>45493</v>
      </c>
      <c r="FH89" s="32">
        <f>IFERROR(VLOOKUP(($EF89&amp;"・"&amp;FH$81&amp;"・"&amp;FH$80&amp;"・"&amp;$EG89),'(参考)本年作業予定'!$X$4:$AI$525,4,FALSE),"")</f>
        <v>45513</v>
      </c>
      <c r="FI89" s="32">
        <f>IFERROR(VLOOKUP(($EF89&amp;"・"&amp;FI$81&amp;"・"&amp;FI$80&amp;"・"&amp;$EG89),'(参考)本年作業予定'!$X$4:$AI$525,4,FALSE),"")</f>
        <v>45515</v>
      </c>
      <c r="FJ89" s="32">
        <f>IFERROR(VLOOKUP(($EF89&amp;"・"&amp;FJ$81&amp;"・"&amp;FJ$80&amp;"・"&amp;$EG89),'(参考)本年作業予定'!$X$4:$AI$525,4,FALSE),"")</f>
        <v>45522</v>
      </c>
      <c r="FK89" s="32">
        <f>IFERROR(VLOOKUP(($EF89&amp;"・"&amp;FK$81&amp;"・"&amp;FK$80&amp;"・"&amp;$EG89),'(参考)本年作業予定'!$X$4:$AI$525,4,FALSE),"")</f>
        <v>45529</v>
      </c>
      <c r="FL89" s="32">
        <f>IFERROR(VLOOKUP(($EF89&amp;"・"&amp;FL$81&amp;"・"&amp;FL$80&amp;"・"&amp;$EG89),'(参考)本年作業予定'!$X$4:$AI$525,4,FALSE),"")</f>
        <v>45541</v>
      </c>
      <c r="FN89" s="33">
        <f t="shared" si="419"/>
        <v>45497</v>
      </c>
      <c r="FO89" s="96">
        <f>IFERROR(VLOOKUP(($EF89&amp;"・"&amp;FN$8&amp;"・"&amp;FN$7&amp;"・"&amp;$EG89),'(参考)本年作業予定'!$X$4:$AI$525,12,FALSE),"")</f>
        <v>32</v>
      </c>
      <c r="FP89" s="33">
        <f t="shared" si="420"/>
        <v>45517</v>
      </c>
      <c r="FQ89" s="96">
        <f>IFERROR(VLOOKUP(($EF89&amp;"・"&amp;FP$8&amp;"・"&amp;FP$7&amp;"・"&amp;$EG89),'(参考)本年作業予定'!$X$4:$AI$525,12,FALSE),"")</f>
        <v>18</v>
      </c>
      <c r="FR89" s="33">
        <f t="shared" si="421"/>
        <v>45519</v>
      </c>
      <c r="FS89" s="96">
        <f>IFERROR(VLOOKUP(($EF89&amp;"・"&amp;FR$8&amp;"・"&amp;FR$7&amp;"・"&amp;$EG89),'(参考)本年作業予定'!$X$4:$AI$525,12,FALSE),"")</f>
        <v>16</v>
      </c>
      <c r="FT89" s="33">
        <f t="shared" si="422"/>
        <v>45526</v>
      </c>
      <c r="FU89" s="96">
        <f>IFERROR(VLOOKUP(($EF89&amp;"・"&amp;FT$8&amp;"・"&amp;FT$7&amp;"・"&amp;$EG89),'(参考)本年作業予定'!$X$4:$AI$525,12,FALSE),"")</f>
        <v>4</v>
      </c>
      <c r="FV89" s="33">
        <f t="shared" si="423"/>
        <v>45533</v>
      </c>
      <c r="FW89" s="96">
        <f>IFERROR(VLOOKUP(($EF89&amp;"・"&amp;FV$8&amp;"・"&amp;FV$7&amp;"・"&amp;$EG89),'(参考)本年作業予定'!$X$4:$AI$525,12,FALSE),"")</f>
        <v>4</v>
      </c>
      <c r="FX89" s="33">
        <f t="shared" si="424"/>
        <v>45545</v>
      </c>
      <c r="FY89" s="96">
        <f>IFERROR(VLOOKUP(($EF89&amp;"・"&amp;FX$8&amp;"・"&amp;FX$7&amp;"・"&amp;$EG89),'(参考)本年作業予定'!$X$4:$AI$525,12,FALSE),"")</f>
        <v>8</v>
      </c>
      <c r="FZ89" s="33" t="str">
        <f t="shared" si="425"/>
        <v/>
      </c>
      <c r="GA89" s="96" t="str">
        <f>IFERROR(VLOOKUP(($EF89&amp;"・"&amp;FZ$8&amp;"・"&amp;FZ$7&amp;"・"&amp;$EG89),'(参考)本年作業予定'!$X$4:$AI$525,12,FALSE),"")</f>
        <v/>
      </c>
      <c r="GB89" s="33" t="str">
        <f t="shared" si="426"/>
        <v/>
      </c>
      <c r="GC89" s="96" t="str">
        <f>IFERROR(VLOOKUP(($EF89&amp;"・"&amp;GB$8&amp;"・"&amp;GB$7&amp;"・"&amp;$EG89),'(参考)本年作業予定'!$X$4:$AI$525,12,FALSE),"")</f>
        <v/>
      </c>
      <c r="GD89" s="33" t="str">
        <f t="shared" si="427"/>
        <v/>
      </c>
      <c r="GE89" s="96" t="str">
        <f>IFERROR(VLOOKUP(($EF89&amp;"・"&amp;GD$8&amp;"・"&amp;GD$7&amp;"・"&amp;$EG89),'(参考)本年作業予定'!$X$4:$AI$525,12,FALSE),"")</f>
        <v/>
      </c>
      <c r="GF89" s="33" t="str">
        <f t="shared" si="428"/>
        <v/>
      </c>
      <c r="GG89" s="96" t="str">
        <f>IFERROR(VLOOKUP(($EF89&amp;"・"&amp;GF$8&amp;"・"&amp;GF$7&amp;"・"&amp;$EG89),'(参考)本年作業予定'!$X$4:$AI$525,12,FALSE),"")</f>
        <v/>
      </c>
      <c r="GH89" s="33" t="str">
        <f t="shared" si="429"/>
        <v/>
      </c>
      <c r="GI89" s="96" t="str">
        <f>IFERROR(VLOOKUP(($EF89&amp;"・"&amp;GH$8&amp;"・"&amp;GH$7&amp;"・"&amp;$EG89),'(参考)本年作業予定'!$X$4:$AI$525,12,FALSE),"")</f>
        <v/>
      </c>
      <c r="GJ89" s="33" t="str">
        <f t="shared" si="430"/>
        <v/>
      </c>
      <c r="GK89" s="96" t="str">
        <f>IFERROR(VLOOKUP(($EF89&amp;"・"&amp;GJ$8&amp;"・"&amp;GJ$7&amp;"・"&amp;$EG89),'(参考)本年作業予定'!$X$4:$AI$525,12,FALSE),"")</f>
        <v/>
      </c>
      <c r="GM89" s="72">
        <f t="shared" si="431"/>
        <v>2</v>
      </c>
      <c r="GN89" s="74">
        <f>IFERROR(VLOOKUP(($EF89&amp;"・"&amp;GM$8&amp;"・"&amp;GM$7&amp;"・"&amp;$EG89),'(参考)本年作業予定'!$X$4:$AI$525,11,FALSE)/100,0)</f>
        <v>40</v>
      </c>
      <c r="GO89" s="72">
        <f t="shared" si="432"/>
        <v>2</v>
      </c>
      <c r="GP89" s="74">
        <f>IFERROR(VLOOKUP(($EF89&amp;"・"&amp;GO$8&amp;"・"&amp;GO$7&amp;"・"&amp;$EG89),'(参考)本年作業予定'!$X$4:$AI$525,11,FALSE)/100,0)</f>
        <v>40</v>
      </c>
      <c r="GQ89" s="72">
        <f t="shared" si="433"/>
        <v>1</v>
      </c>
      <c r="GR89" s="74">
        <f>IFERROR(VLOOKUP(($EF89&amp;"・"&amp;GQ$8&amp;"・"&amp;GQ$7&amp;"・"&amp;$EG89),'(参考)本年作業予定'!$X$4:$AI$525,11,FALSE)/100,0)</f>
        <v>40</v>
      </c>
      <c r="GS89" s="72">
        <f t="shared" si="434"/>
        <v>1</v>
      </c>
      <c r="GT89" s="74">
        <f>IFERROR(VLOOKUP(($EF89&amp;"・"&amp;GS$8&amp;"・"&amp;GS$7&amp;"・"&amp;$EG89),'(参考)本年作業予定'!$X$4:$AI$525,11,FALSE)/100,0)</f>
        <v>40</v>
      </c>
      <c r="GU89" s="72">
        <f t="shared" si="435"/>
        <v>1</v>
      </c>
      <c r="GV89" s="74">
        <f>IFERROR(VLOOKUP(($EF89&amp;"・"&amp;GU$8&amp;"・"&amp;GU$7&amp;"・"&amp;$EG89),'(参考)本年作業予定'!$X$4:$AI$525,11,FALSE)/100,0)</f>
        <v>40</v>
      </c>
      <c r="GW89" s="72">
        <f t="shared" si="436"/>
        <v>1</v>
      </c>
      <c r="GX89" s="74">
        <f>IFERROR(VLOOKUP(($EF89&amp;"・"&amp;GW$8&amp;"・"&amp;GW$7&amp;"・"&amp;$EG89),'(参考)本年作業予定'!$X$4:$AI$525,11,FALSE)/100,0)</f>
        <v>40</v>
      </c>
      <c r="GY89" s="72" t="str">
        <f t="shared" si="437"/>
        <v/>
      </c>
      <c r="GZ89" s="74">
        <f>IFERROR(VLOOKUP(($EF89&amp;"・"&amp;GY$8&amp;"・"&amp;GY$7&amp;"・"&amp;$EG89),'(参考)本年作業予定'!$X$4:$AI$525,11,FALSE)/100,0)</f>
        <v>0</v>
      </c>
      <c r="HA89" s="72" t="str">
        <f t="shared" si="438"/>
        <v/>
      </c>
      <c r="HB89" s="74">
        <f>IFERROR(VLOOKUP(($EF89&amp;"・"&amp;HA$8&amp;"・"&amp;HA$7&amp;"・"&amp;$EG89),'(参考)本年作業予定'!$X$4:$AI$525,11,FALSE)/100,0)</f>
        <v>0</v>
      </c>
      <c r="HC89" s="72" t="str">
        <f t="shared" si="439"/>
        <v/>
      </c>
      <c r="HD89" s="74">
        <f>IFERROR(VLOOKUP(($EF89&amp;"・"&amp;HC$8&amp;"・"&amp;HC$7&amp;"・"&amp;$EG89),'(参考)本年作業予定'!$X$4:$AI$525,11,FALSE)/100,0)</f>
        <v>0</v>
      </c>
      <c r="HE89" s="72" t="str">
        <f t="shared" si="440"/>
        <v/>
      </c>
      <c r="HF89" s="74">
        <f>IFERROR(VLOOKUP(($EF89&amp;"・"&amp;HE$8&amp;"・"&amp;HE$7&amp;"・"&amp;$EG89),'(参考)本年作業予定'!$X$4:$AI$525,11,FALSE)/100,0)</f>
        <v>0</v>
      </c>
      <c r="HG89" s="72" t="str">
        <f t="shared" si="441"/>
        <v/>
      </c>
      <c r="HH89" s="74">
        <f>IFERROR(VLOOKUP(($EF89&amp;"・"&amp;HG$8&amp;"・"&amp;HG$7&amp;"・"&amp;$EG89),'(参考)本年作業予定'!$X$4:$AI$525,11,FALSE)/100,0)</f>
        <v>0</v>
      </c>
      <c r="HI89" s="72" t="str">
        <f t="shared" si="442"/>
        <v/>
      </c>
      <c r="HJ89" s="74">
        <f>IFERROR(VLOOKUP(($EF89&amp;"・"&amp;HI$8&amp;"・"&amp;HI$7&amp;"・"&amp;$EG89),'(参考)本年作業予定'!$X$4:$AI$525,11,FALSE)/100,0)</f>
        <v>0</v>
      </c>
    </row>
    <row r="90" spans="1:218" ht="15" customHeight="1" thickBot="1" x14ac:dyDescent="0.2">
      <c r="A90" s="541"/>
      <c r="B90" s="488"/>
      <c r="C90" s="326" t="str">
        <f>IF(B90="","",GN90+GP90+GR90+GT90+GV90+GX90+GZ90+HB90+HD90)</f>
        <v/>
      </c>
      <c r="D90" s="348"/>
      <c r="E90" s="349"/>
      <c r="F90" s="349"/>
      <c r="G90" s="349"/>
      <c r="H90" s="349"/>
      <c r="I90" s="349"/>
      <c r="J90" s="349"/>
      <c r="K90" s="349"/>
      <c r="L90" s="349"/>
      <c r="M90" s="349"/>
      <c r="N90" s="349"/>
      <c r="O90" s="349"/>
      <c r="P90" s="349"/>
      <c r="Q90" s="349"/>
      <c r="R90" s="349"/>
      <c r="S90" s="349"/>
      <c r="T90" s="349"/>
      <c r="U90" s="349"/>
      <c r="V90" s="349"/>
      <c r="W90" s="349"/>
      <c r="X90" s="349"/>
      <c r="Y90" s="349"/>
      <c r="Z90" s="349"/>
      <c r="AA90" s="349"/>
      <c r="AB90" s="349"/>
      <c r="AC90" s="349"/>
      <c r="AD90" s="349"/>
      <c r="AE90" s="349"/>
      <c r="AF90" s="349"/>
      <c r="AG90" s="350"/>
      <c r="AH90" s="350"/>
      <c r="AI90" s="348"/>
      <c r="AJ90" s="349"/>
      <c r="AK90" s="349"/>
      <c r="AL90" s="349"/>
      <c r="AM90" s="349"/>
      <c r="AN90" s="349"/>
      <c r="AO90" s="349"/>
      <c r="AP90" s="349"/>
      <c r="AQ90" s="349"/>
      <c r="AR90" s="349"/>
      <c r="AS90" s="349"/>
      <c r="AT90" s="349"/>
      <c r="AU90" s="349"/>
      <c r="AV90" s="349"/>
      <c r="AW90" s="349"/>
      <c r="AX90" s="349"/>
      <c r="AY90" s="349"/>
      <c r="AZ90" s="349"/>
      <c r="BA90" s="349"/>
      <c r="BB90" s="349"/>
      <c r="BC90" s="349"/>
      <c r="BD90" s="349"/>
      <c r="BE90" s="349"/>
      <c r="BF90" s="349"/>
      <c r="BG90" s="349"/>
      <c r="BH90" s="349"/>
      <c r="BI90" s="349"/>
      <c r="BJ90" s="349"/>
      <c r="BK90" s="349"/>
      <c r="BL90" s="349"/>
      <c r="BM90" s="350"/>
      <c r="BN90" s="348"/>
      <c r="BO90" s="349"/>
      <c r="BP90" s="349"/>
      <c r="BQ90" s="349"/>
      <c r="BR90" s="349"/>
      <c r="BS90" s="349"/>
      <c r="BT90" s="349"/>
      <c r="BU90" s="349"/>
      <c r="BV90" s="349"/>
      <c r="BW90" s="349"/>
      <c r="BX90" s="349"/>
      <c r="BY90" s="349"/>
      <c r="BZ90" s="349"/>
      <c r="CA90" s="349"/>
      <c r="CB90" s="349"/>
      <c r="CC90" s="349"/>
      <c r="CD90" s="349"/>
      <c r="CE90" s="349"/>
      <c r="CF90" s="349"/>
      <c r="CG90" s="349"/>
      <c r="CH90" s="349"/>
      <c r="CI90" s="349"/>
      <c r="CJ90" s="349"/>
      <c r="CK90" s="349"/>
      <c r="CL90" s="349"/>
      <c r="CM90" s="349"/>
      <c r="CN90" s="349"/>
      <c r="CO90" s="349"/>
      <c r="CP90" s="349"/>
      <c r="CQ90" s="350"/>
      <c r="CR90" s="351"/>
      <c r="CS90" s="352"/>
      <c r="CT90" s="349"/>
      <c r="CU90" s="349"/>
      <c r="CV90" s="349"/>
      <c r="CW90" s="349"/>
      <c r="CX90" s="349"/>
      <c r="CY90" s="349"/>
      <c r="CZ90" s="349"/>
      <c r="DA90" s="349"/>
      <c r="DB90" s="349"/>
      <c r="DC90" s="349"/>
      <c r="DD90" s="349"/>
      <c r="DE90" s="349"/>
      <c r="DF90" s="349"/>
      <c r="DG90" s="349"/>
      <c r="DH90" s="349"/>
      <c r="DI90" s="349"/>
      <c r="DJ90" s="349"/>
      <c r="DK90" s="349"/>
      <c r="DL90" s="349"/>
      <c r="DM90" s="349"/>
      <c r="DN90" s="349"/>
      <c r="DO90" s="349"/>
      <c r="DP90" s="349"/>
      <c r="DQ90" s="349"/>
      <c r="DR90" s="349"/>
      <c r="DS90" s="349"/>
      <c r="DT90" s="349"/>
      <c r="DU90" s="350"/>
      <c r="DV90" s="393"/>
      <c r="DW90" s="426"/>
      <c r="EE90" s="12"/>
      <c r="EF90" s="13"/>
      <c r="EG90" s="13"/>
      <c r="EH90" s="32" t="str">
        <f>IFERROR(VLOOKUP(($EF90&amp;"・"&amp;EH$8&amp;"・"&amp;EH$7&amp;"・"&amp;$EG90),'(参考)本年作業予定'!$X$4:$AI$525,8,FALSE),"")</f>
        <v/>
      </c>
      <c r="EI90" s="32" t="str">
        <f>IFERROR(VLOOKUP(($EF90&amp;"・"&amp;EH$8&amp;"・"&amp;EH$7&amp;"・"&amp;$EG90),'(参考)本年作業予定'!$X$4:$AI$525,10,FALSE),"")</f>
        <v/>
      </c>
      <c r="EJ90" s="32" t="str">
        <f>IFERROR(VLOOKUP(($EF90&amp;"・"&amp;EJ$8&amp;"・"&amp;EJ$7&amp;"・"&amp;$EG90),'(参考)本年作業予定'!$X$4:$AI$525,8,FALSE),"")</f>
        <v/>
      </c>
      <c r="EK90" s="32" t="str">
        <f>IFERROR(VLOOKUP(($EF90&amp;"・"&amp;EJ$8&amp;"・"&amp;EJ$7&amp;"・"&amp;$EG90),'(参考)本年作業予定'!$X$4:$AI$525,10,FALSE),"")</f>
        <v/>
      </c>
      <c r="EL90" s="32" t="str">
        <f>IFERROR(VLOOKUP(($EF90&amp;"・"&amp;EL$8&amp;"・"&amp;EL$7&amp;"・"&amp;$EG90),'(参考)本年作業予定'!$X$4:$AI$525,8,FALSE),"")</f>
        <v/>
      </c>
      <c r="EM90" s="32" t="str">
        <f>IFERROR(VLOOKUP(($EF90&amp;"・"&amp;EL$8&amp;"・"&amp;EL$7&amp;"・"&amp;$EG90),'(参考)本年作業予定'!$X$4:$AI$525,10,FALSE),"")</f>
        <v/>
      </c>
      <c r="EN90" s="32" t="str">
        <f>IFERROR(VLOOKUP(($EF90&amp;"・"&amp;EN$8&amp;"・"&amp;EN$7&amp;"・"&amp;$EG90),'(参考)本年作業予定'!$X$4:$AI$525,8,FALSE),"")</f>
        <v/>
      </c>
      <c r="EO90" s="32" t="str">
        <f>IFERROR(VLOOKUP(($EF90&amp;"・"&amp;EN$8&amp;"・"&amp;EN$7&amp;"・"&amp;$EG90),'(参考)本年作業予定'!$X$4:$AI$525,10,FALSE),"")</f>
        <v/>
      </c>
      <c r="EP90" s="32" t="str">
        <f>IFERROR(VLOOKUP(($EF90&amp;"・"&amp;EP$8&amp;"・"&amp;EP$7&amp;"・"&amp;$EG90),'(参考)本年作業予定'!$X$4:$AI$525,8,FALSE),"")</f>
        <v/>
      </c>
      <c r="EQ90" s="32" t="str">
        <f>IFERROR(VLOOKUP(($EF90&amp;"・"&amp;EP$8&amp;"・"&amp;EP$7&amp;"・"&amp;$EG90),'(参考)本年作業予定'!$X$4:$AI$525,10,FALSE),"")</f>
        <v/>
      </c>
      <c r="ER90" s="32" t="str">
        <f>IFERROR(VLOOKUP(($EF90&amp;"・"&amp;ER$8&amp;"・"&amp;ER$7&amp;"・"&amp;$EG90),'(参考)本年作業予定'!$X$4:$AI$525,8,FALSE),"")</f>
        <v/>
      </c>
      <c r="ES90" s="32" t="str">
        <f>IFERROR(VLOOKUP(($EF90&amp;"・"&amp;ER$8&amp;"・"&amp;ER$7&amp;"・"&amp;$EG90),'(参考)本年作業予定'!$X$4:$AI$525,10,FALSE),"")</f>
        <v/>
      </c>
      <c r="ET90" s="32" t="str">
        <f>IFERROR(VLOOKUP(($EF90&amp;"・"&amp;ET$8&amp;"・"&amp;ET$7&amp;"・"&amp;$EG90),'(参考)本年作業予定'!$X$4:$AI$525,8,FALSE),"")</f>
        <v/>
      </c>
      <c r="EU90" s="32" t="str">
        <f>IFERROR(VLOOKUP(($EF90&amp;"・"&amp;ET$8&amp;"・"&amp;ET$7&amp;"・"&amp;$EG90),'(参考)本年作業予定'!$X$4:$AI$525,10,FALSE),"")</f>
        <v/>
      </c>
      <c r="EV90" s="32" t="str">
        <f>IFERROR(VLOOKUP(($EF90&amp;"・"&amp;EV$8&amp;"・"&amp;EV$7&amp;"・"&amp;$EG90),'(参考)本年作業予定'!$X$4:$AI$525,8,FALSE),"")</f>
        <v/>
      </c>
      <c r="EW90" s="32" t="str">
        <f>IFERROR(VLOOKUP(($EF90&amp;"・"&amp;EV$8&amp;"・"&amp;EV$7&amp;"・"&amp;$EG90),'(参考)本年作業予定'!$X$4:$AI$525,10,FALSE),"")</f>
        <v/>
      </c>
      <c r="EX90" s="32" t="str">
        <f>IFERROR(VLOOKUP(($EF90&amp;"・"&amp;EX$8&amp;"・"&amp;EX$7&amp;"・"&amp;$EG90),'(参考)本年作業予定'!$X$4:$AI$525,8,FALSE),"")</f>
        <v/>
      </c>
      <c r="EY90" s="32" t="str">
        <f>IFERROR(VLOOKUP(($EF90&amp;"・"&amp;EX$8&amp;"・"&amp;EX$7&amp;"・"&amp;$EG90),'(参考)本年作業予定'!$X$4:$AI$525,10,FALSE),"")</f>
        <v/>
      </c>
      <c r="EZ90" s="32" t="str">
        <f>IFERROR(VLOOKUP(($EF90&amp;"・"&amp;EZ$8&amp;"・"&amp;EZ$7&amp;"・"&amp;$EG90),'(参考)本年作業予定'!$X$4:$AI$525,8,FALSE),"")</f>
        <v/>
      </c>
      <c r="FA90" s="32" t="str">
        <f>IFERROR(VLOOKUP(($EF90&amp;"・"&amp;EZ$8&amp;"・"&amp;EZ$7&amp;"・"&amp;$EG90),'(参考)本年作業予定'!$X$4:$AI$525,10,FALSE),"")</f>
        <v/>
      </c>
      <c r="FB90" s="32" t="str">
        <f>IFERROR(VLOOKUP(($EF90&amp;"・"&amp;FB$8&amp;"・"&amp;FB$7&amp;"・"&amp;$EG90),'(参考)本年作業予定'!$X$4:$AI$525,8,FALSE),"")</f>
        <v/>
      </c>
      <c r="FC90" s="32" t="str">
        <f>IFERROR(VLOOKUP(($EF90&amp;"・"&amp;FB$8&amp;"・"&amp;FB$7&amp;"・"&amp;$EG90),'(参考)本年作業予定'!$X$4:$AI$525,10,FALSE),"")</f>
        <v/>
      </c>
      <c r="FD90" s="32" t="str">
        <f>IFERROR(VLOOKUP(($EF90&amp;"・"&amp;FD$8&amp;"・"&amp;FD$7&amp;"・"&amp;$EG90),'(参考)本年作業予定'!$X$4:$AI$525,8,FALSE),"")</f>
        <v/>
      </c>
      <c r="FE90" s="32" t="str">
        <f>IFERROR(VLOOKUP(($EF90&amp;"・"&amp;FD$8&amp;"・"&amp;FD$7&amp;"・"&amp;$EG90),'(参考)本年作業予定'!$X$4:$AI$525,10,FALSE),"")</f>
        <v/>
      </c>
      <c r="FG90" s="32" t="str">
        <f>IFERROR(VLOOKUP(($EF90&amp;"・"&amp;FG$81&amp;"・"&amp;FG$80&amp;"・"&amp;$EG90),'(参考)本年作業予定'!$X$4:$AI$525,4,FALSE),"")</f>
        <v/>
      </c>
      <c r="FH90" s="32" t="str">
        <f>IFERROR(VLOOKUP(($EF90&amp;"・"&amp;FH$81&amp;"・"&amp;FH$80&amp;"・"&amp;$EG90),'(参考)本年作業予定'!$X$4:$AI$525,4,FALSE),"")</f>
        <v/>
      </c>
      <c r="FI90" s="32" t="str">
        <f>IFERROR(VLOOKUP(($EF90&amp;"・"&amp;FI$81&amp;"・"&amp;FI$80&amp;"・"&amp;$EG90),'(参考)本年作業予定'!$X$4:$AI$525,4,FALSE),"")</f>
        <v/>
      </c>
      <c r="FJ90" s="32" t="str">
        <f>IFERROR(VLOOKUP(($EF90&amp;"・"&amp;FJ$81&amp;"・"&amp;FJ$80&amp;"・"&amp;$EG90),'(参考)本年作業予定'!$X$4:$AI$525,4,FALSE),"")</f>
        <v/>
      </c>
      <c r="FK90" s="32" t="str">
        <f>IFERROR(VLOOKUP(($EF90&amp;"・"&amp;FK$81&amp;"・"&amp;FK$80&amp;"・"&amp;$EG90),'(参考)本年作業予定'!$X$4:$AI$525,4,FALSE),"")</f>
        <v/>
      </c>
      <c r="FL90" s="32" t="str">
        <f>IFERROR(VLOOKUP(($EF90&amp;"・"&amp;FL$81&amp;"・"&amp;FL$80&amp;"・"&amp;$EG90),'(参考)本年作業予定'!$X$4:$AI$525,4,FALSE),"")</f>
        <v/>
      </c>
      <c r="FN90" s="33" t="str">
        <f t="shared" si="419"/>
        <v/>
      </c>
      <c r="FO90" s="96" t="str">
        <f>IFERROR(VLOOKUP(($EF90&amp;"・"&amp;FN$8&amp;"・"&amp;FN$7&amp;"・"&amp;$EG90),'(参考)本年作業予定'!$X$4:$AI$525,12,FALSE),"")</f>
        <v/>
      </c>
      <c r="FP90" s="33" t="str">
        <f t="shared" si="420"/>
        <v/>
      </c>
      <c r="FQ90" s="96" t="str">
        <f>IFERROR(VLOOKUP(($EF90&amp;"・"&amp;FP$8&amp;"・"&amp;FP$7&amp;"・"&amp;$EG90),'(参考)本年作業予定'!$X$4:$AI$525,12,FALSE),"")</f>
        <v/>
      </c>
      <c r="FR90" s="33" t="str">
        <f t="shared" si="421"/>
        <v/>
      </c>
      <c r="FS90" s="96" t="str">
        <f>IFERROR(VLOOKUP(($EF90&amp;"・"&amp;FR$8&amp;"・"&amp;FR$7&amp;"・"&amp;$EG90),'(参考)本年作業予定'!$X$4:$AI$525,12,FALSE),"")</f>
        <v/>
      </c>
      <c r="FT90" s="33" t="str">
        <f t="shared" si="422"/>
        <v/>
      </c>
      <c r="FU90" s="96" t="str">
        <f>IFERROR(VLOOKUP(($EF90&amp;"・"&amp;FT$8&amp;"・"&amp;FT$7&amp;"・"&amp;$EG90),'(参考)本年作業予定'!$X$4:$AI$525,12,FALSE),"")</f>
        <v/>
      </c>
      <c r="FV90" s="33" t="str">
        <f t="shared" si="423"/>
        <v/>
      </c>
      <c r="FW90" s="96" t="str">
        <f>IFERROR(VLOOKUP(($EF90&amp;"・"&amp;FV$8&amp;"・"&amp;FV$7&amp;"・"&amp;$EG90),'(参考)本年作業予定'!$X$4:$AI$525,12,FALSE),"")</f>
        <v/>
      </c>
      <c r="FX90" s="33" t="str">
        <f t="shared" si="424"/>
        <v/>
      </c>
      <c r="FY90" s="96" t="str">
        <f>IFERROR(VLOOKUP(($EF90&amp;"・"&amp;FX$8&amp;"・"&amp;FX$7&amp;"・"&amp;$EG90),'(参考)本年作業予定'!$X$4:$AI$525,12,FALSE),"")</f>
        <v/>
      </c>
      <c r="FZ90" s="33" t="str">
        <f t="shared" si="425"/>
        <v/>
      </c>
      <c r="GA90" s="96" t="str">
        <f>IFERROR(VLOOKUP(($EF90&amp;"・"&amp;FZ$8&amp;"・"&amp;FZ$7&amp;"・"&amp;$EG90),'(参考)本年作業予定'!$X$4:$AI$525,12,FALSE),"")</f>
        <v/>
      </c>
      <c r="GB90" s="33" t="str">
        <f t="shared" si="426"/>
        <v/>
      </c>
      <c r="GC90" s="96" t="str">
        <f>IFERROR(VLOOKUP(($EF90&amp;"・"&amp;GB$8&amp;"・"&amp;GB$7&amp;"・"&amp;$EG90),'(参考)本年作業予定'!$X$4:$AI$525,12,FALSE),"")</f>
        <v/>
      </c>
      <c r="GD90" s="33" t="str">
        <f t="shared" si="427"/>
        <v/>
      </c>
      <c r="GE90" s="96" t="str">
        <f>IFERROR(VLOOKUP(($EF90&amp;"・"&amp;GD$8&amp;"・"&amp;GD$7&amp;"・"&amp;$EG90),'(参考)本年作業予定'!$X$4:$AI$525,12,FALSE),"")</f>
        <v/>
      </c>
      <c r="GF90" s="33" t="str">
        <f t="shared" si="428"/>
        <v/>
      </c>
      <c r="GG90" s="96" t="str">
        <f>IFERROR(VLOOKUP(($EF90&amp;"・"&amp;GF$8&amp;"・"&amp;GF$7&amp;"・"&amp;$EG90),'(参考)本年作業予定'!$X$4:$AI$525,12,FALSE),"")</f>
        <v/>
      </c>
      <c r="GH90" s="33" t="str">
        <f t="shared" si="429"/>
        <v/>
      </c>
      <c r="GI90" s="96" t="str">
        <f>IFERROR(VLOOKUP(($EF90&amp;"・"&amp;GH$8&amp;"・"&amp;GH$7&amp;"・"&amp;$EG90),'(参考)本年作業予定'!$X$4:$AI$525,12,FALSE),"")</f>
        <v/>
      </c>
      <c r="GJ90" s="33" t="str">
        <f t="shared" si="430"/>
        <v/>
      </c>
      <c r="GK90" s="96" t="str">
        <f>IFERROR(VLOOKUP(($EF90&amp;"・"&amp;GJ$8&amp;"・"&amp;GJ$7&amp;"・"&amp;$EG90),'(参考)本年作業予定'!$X$4:$AI$525,12,FALSE),"")</f>
        <v/>
      </c>
      <c r="GM90" s="72" t="str">
        <f t="shared" si="431"/>
        <v/>
      </c>
      <c r="GN90" s="74">
        <f>IFERROR(VLOOKUP(($EF90&amp;"・"&amp;GM$8&amp;"・"&amp;GM$7&amp;"・"&amp;$EG90),'(参考)本年作業予定'!$X$4:$AI$525,11,FALSE)/100,0)</f>
        <v>0</v>
      </c>
      <c r="GO90" s="72" t="str">
        <f t="shared" si="432"/>
        <v/>
      </c>
      <c r="GP90" s="74">
        <f>IFERROR(VLOOKUP(($EF90&amp;"・"&amp;GO$8&amp;"・"&amp;GO$7&amp;"・"&amp;$EG90),'(参考)本年作業予定'!$X$4:$AI$525,11,FALSE)/100,0)</f>
        <v>0</v>
      </c>
      <c r="GQ90" s="72" t="str">
        <f t="shared" si="433"/>
        <v/>
      </c>
      <c r="GR90" s="74">
        <f>IFERROR(VLOOKUP(($EF90&amp;"・"&amp;GQ$8&amp;"・"&amp;GQ$7&amp;"・"&amp;$EG90),'(参考)本年作業予定'!$X$4:$AI$525,11,FALSE)/100,0)</f>
        <v>0</v>
      </c>
      <c r="GS90" s="72" t="str">
        <f t="shared" si="434"/>
        <v/>
      </c>
      <c r="GT90" s="74">
        <f>IFERROR(VLOOKUP(($EF90&amp;"・"&amp;GS$8&amp;"・"&amp;GS$7&amp;"・"&amp;$EG90),'(参考)本年作業予定'!$X$4:$AI$525,11,FALSE)/100,0)</f>
        <v>0</v>
      </c>
      <c r="GU90" s="72" t="str">
        <f t="shared" si="435"/>
        <v/>
      </c>
      <c r="GV90" s="74">
        <f>IFERROR(VLOOKUP(($EF90&amp;"・"&amp;GU$8&amp;"・"&amp;GU$7&amp;"・"&amp;$EG90),'(参考)本年作業予定'!$X$4:$AI$525,11,FALSE)/100,0)</f>
        <v>0</v>
      </c>
      <c r="GW90" s="72" t="str">
        <f t="shared" si="436"/>
        <v/>
      </c>
      <c r="GX90" s="74">
        <f>IFERROR(VLOOKUP(($EF90&amp;"・"&amp;GW$8&amp;"・"&amp;GW$7&amp;"・"&amp;$EG90),'(参考)本年作業予定'!$X$4:$AI$525,11,FALSE)/100,0)</f>
        <v>0</v>
      </c>
      <c r="GY90" s="72" t="str">
        <f t="shared" si="437"/>
        <v/>
      </c>
      <c r="GZ90" s="74">
        <f>IFERROR(VLOOKUP(($EF90&amp;"・"&amp;GY$8&amp;"・"&amp;GY$7&amp;"・"&amp;$EG90),'(参考)本年作業予定'!$X$4:$AI$525,11,FALSE)/100,0)</f>
        <v>0</v>
      </c>
      <c r="HA90" s="72" t="str">
        <f t="shared" si="438"/>
        <v/>
      </c>
      <c r="HB90" s="74">
        <f>IFERROR(VLOOKUP(($EF90&amp;"・"&amp;HA$8&amp;"・"&amp;HA$7&amp;"・"&amp;$EG90),'(参考)本年作業予定'!$X$4:$AI$525,11,FALSE)/100,0)</f>
        <v>0</v>
      </c>
      <c r="HC90" s="72" t="str">
        <f t="shared" si="439"/>
        <v/>
      </c>
      <c r="HD90" s="74">
        <f>IFERROR(VLOOKUP(($EF90&amp;"・"&amp;HC$8&amp;"・"&amp;HC$7&amp;"・"&amp;$EG90),'(参考)本年作業予定'!$X$4:$AI$525,11,FALSE)/100,0)</f>
        <v>0</v>
      </c>
      <c r="HE90" s="72" t="str">
        <f t="shared" si="440"/>
        <v/>
      </c>
      <c r="HF90" s="74">
        <f>IFERROR(VLOOKUP(($EF90&amp;"・"&amp;HE$8&amp;"・"&amp;HE$7&amp;"・"&amp;$EG90),'(参考)本年作業予定'!$X$4:$AI$525,11,FALSE)/100,0)</f>
        <v>0</v>
      </c>
      <c r="HG90" s="72" t="str">
        <f t="shared" si="441"/>
        <v/>
      </c>
      <c r="HH90" s="74">
        <f>IFERROR(VLOOKUP(($EF90&amp;"・"&amp;HG$8&amp;"・"&amp;HG$7&amp;"・"&amp;$EG90),'(参考)本年作業予定'!$X$4:$AI$525,11,FALSE)/100,0)</f>
        <v>0</v>
      </c>
      <c r="HI90" s="72" t="str">
        <f t="shared" si="442"/>
        <v/>
      </c>
      <c r="HJ90" s="74">
        <f>IFERROR(VLOOKUP(($EF90&amp;"・"&amp;HI$8&amp;"・"&amp;HI$7&amp;"・"&amp;$EG90),'(参考)本年作業予定'!$X$4:$AI$525,11,FALSE)/100,0)</f>
        <v>0</v>
      </c>
    </row>
    <row r="91" spans="1:218" ht="21.75" customHeight="1" x14ac:dyDescent="0.15">
      <c r="A91" s="541"/>
      <c r="B91" s="486" t="str">
        <f>IF(②元データ!$G$16="","",②元データ!$G$16)</f>
        <v>キャベツ・△△</v>
      </c>
      <c r="C91" s="324" t="str">
        <f>IF(EF91="","",IF((GN91+GP91+GR91+GT91+GV91+GX91+GZ91+HB91+HD91+HF91+HH91+HJ91)=0,"",(GN91+GP91+GR91+GT91+GV91+GX91+GZ91+HB91+HD91+HF91+HH91+HJ91)))</f>
        <v/>
      </c>
      <c r="D91" s="331" t="str">
        <f t="shared" ref="D91:AI91" si="446">IF(D$5=$FG91,$FG$9,IF(D$5=$FH91,$FH$9,IF(D$5=$FI91,$FI$9,IF(D$5=$FJ91,$FJ$9,IF(D$5=$FK91,$FK$9,IF(D$5=$FL91,$FL$9,IF(D$5=$FN91,$FO91,IF(D$5=$FP91,$FQ91,IF(D$5=$FR91,$FS91,IF(D$5=$FT91,$FU91,IF(D$5=$FV91,$FW91,IF(D$5=$FX91,$FY91,IF(D$5=$FZ91,$GA91,IF(D$5=$GB91,$GC91,IF(D$5=$GD91,$GE91,IF(D$5=$GF91,$GG91,IF(D$5=$GH91,$GI91,IF(D$5=$GJ91,$GK91,""))))))))))))))))))</f>
        <v/>
      </c>
      <c r="E91" s="332" t="str">
        <f t="shared" si="446"/>
        <v/>
      </c>
      <c r="F91" s="332" t="str">
        <f t="shared" si="446"/>
        <v/>
      </c>
      <c r="G91" s="332" t="str">
        <f t="shared" si="446"/>
        <v/>
      </c>
      <c r="H91" s="332" t="str">
        <f t="shared" si="446"/>
        <v/>
      </c>
      <c r="I91" s="332" t="str">
        <f t="shared" si="446"/>
        <v/>
      </c>
      <c r="J91" s="332" t="str">
        <f t="shared" si="446"/>
        <v/>
      </c>
      <c r="K91" s="332" t="str">
        <f t="shared" si="446"/>
        <v/>
      </c>
      <c r="L91" s="332" t="str">
        <f t="shared" si="446"/>
        <v/>
      </c>
      <c r="M91" s="332" t="str">
        <f t="shared" si="446"/>
        <v/>
      </c>
      <c r="N91" s="332" t="str">
        <f t="shared" si="446"/>
        <v/>
      </c>
      <c r="O91" s="332" t="str">
        <f t="shared" si="446"/>
        <v/>
      </c>
      <c r="P91" s="332" t="str">
        <f t="shared" si="446"/>
        <v/>
      </c>
      <c r="Q91" s="332" t="str">
        <f t="shared" si="446"/>
        <v/>
      </c>
      <c r="R91" s="332" t="str">
        <f t="shared" si="446"/>
        <v/>
      </c>
      <c r="S91" s="332" t="str">
        <f t="shared" si="446"/>
        <v/>
      </c>
      <c r="T91" s="332" t="str">
        <f t="shared" si="446"/>
        <v/>
      </c>
      <c r="U91" s="332" t="str">
        <f t="shared" si="446"/>
        <v/>
      </c>
      <c r="V91" s="332" t="str">
        <f t="shared" si="446"/>
        <v/>
      </c>
      <c r="W91" s="332" t="str">
        <f t="shared" si="446"/>
        <v/>
      </c>
      <c r="X91" s="332" t="str">
        <f t="shared" si="446"/>
        <v/>
      </c>
      <c r="Y91" s="332" t="str">
        <f t="shared" si="446"/>
        <v/>
      </c>
      <c r="Z91" s="332" t="str">
        <f t="shared" si="446"/>
        <v/>
      </c>
      <c r="AA91" s="332" t="str">
        <f t="shared" si="446"/>
        <v/>
      </c>
      <c r="AB91" s="332" t="str">
        <f t="shared" si="446"/>
        <v/>
      </c>
      <c r="AC91" s="332" t="str">
        <f t="shared" si="446"/>
        <v/>
      </c>
      <c r="AD91" s="332" t="str">
        <f t="shared" si="446"/>
        <v/>
      </c>
      <c r="AE91" s="332" t="str">
        <f t="shared" si="446"/>
        <v/>
      </c>
      <c r="AF91" s="332" t="str">
        <f t="shared" si="446"/>
        <v/>
      </c>
      <c r="AG91" s="332" t="str">
        <f t="shared" si="446"/>
        <v/>
      </c>
      <c r="AH91" s="332" t="str">
        <f t="shared" si="446"/>
        <v/>
      </c>
      <c r="AI91" s="331" t="str">
        <f t="shared" si="446"/>
        <v/>
      </c>
      <c r="AJ91" s="332" t="str">
        <f t="shared" ref="AJ91:BQ91" si="447">IF(AJ$5=$FG91,$FG$9,IF(AJ$5=$FH91,$FH$9,IF(AJ$5=$FI91,$FI$9,IF(AJ$5=$FJ91,$FJ$9,IF(AJ$5=$FK91,$FK$9,IF(AJ$5=$FL91,$FL$9,IF(AJ$5=$FN91,$FO91,IF(AJ$5=$FP91,$FQ91,IF(AJ$5=$FR91,$FS91,IF(AJ$5=$FT91,$FU91,IF(AJ$5=$FV91,$FW91,IF(AJ$5=$FX91,$FY91,IF(AJ$5=$FZ91,$GA91,IF(AJ$5=$GB91,$GC91,IF(AJ$5=$GD91,$GE91,IF(AJ$5=$GF91,$GG91,IF(AJ$5=$GH91,$GI91,IF(AJ$5=$GJ91,$GK91,""))))))))))))))))))</f>
        <v/>
      </c>
      <c r="AK91" s="332" t="str">
        <f t="shared" si="447"/>
        <v/>
      </c>
      <c r="AL91" s="332" t="str">
        <f t="shared" si="447"/>
        <v/>
      </c>
      <c r="AM91" s="332" t="str">
        <f t="shared" si="447"/>
        <v/>
      </c>
      <c r="AN91" s="332" t="str">
        <f t="shared" si="447"/>
        <v/>
      </c>
      <c r="AO91" s="332" t="str">
        <f t="shared" si="447"/>
        <v/>
      </c>
      <c r="AP91" s="332" t="str">
        <f t="shared" si="447"/>
        <v/>
      </c>
      <c r="AQ91" s="332" t="str">
        <f t="shared" si="447"/>
        <v/>
      </c>
      <c r="AR91" s="332" t="str">
        <f t="shared" si="447"/>
        <v/>
      </c>
      <c r="AS91" s="332" t="str">
        <f t="shared" si="447"/>
        <v/>
      </c>
      <c r="AT91" s="332" t="str">
        <f t="shared" si="447"/>
        <v/>
      </c>
      <c r="AU91" s="332" t="str">
        <f t="shared" si="447"/>
        <v/>
      </c>
      <c r="AV91" s="332" t="str">
        <f t="shared" si="447"/>
        <v/>
      </c>
      <c r="AW91" s="332" t="str">
        <f t="shared" si="447"/>
        <v/>
      </c>
      <c r="AX91" s="332" t="str">
        <f t="shared" si="447"/>
        <v/>
      </c>
      <c r="AY91" s="332" t="str">
        <f t="shared" si="447"/>
        <v/>
      </c>
      <c r="AZ91" s="332" t="str">
        <f t="shared" si="447"/>
        <v/>
      </c>
      <c r="BA91" s="332" t="str">
        <f t="shared" si="447"/>
        <v/>
      </c>
      <c r="BB91" s="332" t="str">
        <f t="shared" si="447"/>
        <v/>
      </c>
      <c r="BC91" s="332" t="str">
        <f t="shared" si="447"/>
        <v/>
      </c>
      <c r="BD91" s="332" t="str">
        <f t="shared" si="447"/>
        <v/>
      </c>
      <c r="BE91" s="332" t="str">
        <f t="shared" si="447"/>
        <v/>
      </c>
      <c r="BF91" s="332" t="str">
        <f t="shared" si="447"/>
        <v/>
      </c>
      <c r="BG91" s="332" t="str">
        <f t="shared" si="447"/>
        <v/>
      </c>
      <c r="BH91" s="332" t="str">
        <f t="shared" si="447"/>
        <v/>
      </c>
      <c r="BI91" s="332" t="str">
        <f t="shared" si="447"/>
        <v/>
      </c>
      <c r="BJ91" s="332" t="str">
        <f t="shared" si="447"/>
        <v/>
      </c>
      <c r="BK91" s="332" t="str">
        <f t="shared" si="447"/>
        <v/>
      </c>
      <c r="BL91" s="332" t="str">
        <f t="shared" si="447"/>
        <v/>
      </c>
      <c r="BM91" s="333" t="str">
        <f t="shared" si="447"/>
        <v/>
      </c>
      <c r="BN91" s="331" t="str">
        <f t="shared" si="447"/>
        <v/>
      </c>
      <c r="BO91" s="332" t="str">
        <f t="shared" si="447"/>
        <v/>
      </c>
      <c r="BP91" s="332" t="str">
        <f t="shared" si="447"/>
        <v/>
      </c>
      <c r="BQ91" s="332" t="str">
        <f t="shared" si="447"/>
        <v/>
      </c>
      <c r="BR91" s="332" t="str">
        <f t="shared" ref="BR91:DW91" si="448">IF(BR$5=$FG91,$FG$9,IF(BR$5=$FH91,$FH$9,IF(BR$5=$FI91,$FI$9,IF(BR$5=$FJ91,$FJ$9,IF(BR$5=$FK91,$FK$9,IF(BR$5=$FL91,$FL$9,IF(BR$5=$FN91,$FO91,IF(BR$5=$FP91,$FQ91,IF(BR$5=$FR91,$FS91,IF(BR$5=$FT91,$FU91,IF(BR$5=$FV91,$FW91,IF(BR$5=$FX91,$FY91,IF(BR$5=$FZ91,$GA91,IF(BR$5=$GB91,$GC91,IF(BR$5=$GD91,$GE91,IF(BR$5=$GF91,$GG91,IF(BR$5=$GH91,$GI91,IF(BR$5=$GJ91,$GK91,""))))))))))))))))))</f>
        <v/>
      </c>
      <c r="BS91" s="332" t="str">
        <f t="shared" si="448"/>
        <v/>
      </c>
      <c r="BT91" s="332" t="str">
        <f t="shared" si="448"/>
        <v/>
      </c>
      <c r="BU91" s="332" t="str">
        <f t="shared" si="448"/>
        <v/>
      </c>
      <c r="BV91" s="332" t="str">
        <f t="shared" si="448"/>
        <v/>
      </c>
      <c r="BW91" s="332" t="str">
        <f t="shared" si="448"/>
        <v/>
      </c>
      <c r="BX91" s="332" t="str">
        <f t="shared" si="448"/>
        <v/>
      </c>
      <c r="BY91" s="332" t="str">
        <f t="shared" si="448"/>
        <v/>
      </c>
      <c r="BZ91" s="332" t="str">
        <f t="shared" si="448"/>
        <v/>
      </c>
      <c r="CA91" s="332" t="str">
        <f t="shared" si="448"/>
        <v/>
      </c>
      <c r="CB91" s="332" t="str">
        <f t="shared" si="448"/>
        <v/>
      </c>
      <c r="CC91" s="332" t="str">
        <f t="shared" si="448"/>
        <v/>
      </c>
      <c r="CD91" s="332" t="str">
        <f t="shared" si="448"/>
        <v/>
      </c>
      <c r="CE91" s="332" t="str">
        <f t="shared" si="448"/>
        <v/>
      </c>
      <c r="CF91" s="332" t="str">
        <f t="shared" si="448"/>
        <v/>
      </c>
      <c r="CG91" s="332" t="str">
        <f t="shared" si="448"/>
        <v/>
      </c>
      <c r="CH91" s="332" t="str">
        <f t="shared" si="448"/>
        <v/>
      </c>
      <c r="CI91" s="332" t="str">
        <f t="shared" si="448"/>
        <v/>
      </c>
      <c r="CJ91" s="332" t="str">
        <f t="shared" si="448"/>
        <v/>
      </c>
      <c r="CK91" s="332" t="str">
        <f t="shared" si="448"/>
        <v/>
      </c>
      <c r="CL91" s="332" t="str">
        <f t="shared" si="448"/>
        <v/>
      </c>
      <c r="CM91" s="332" t="str">
        <f t="shared" si="448"/>
        <v/>
      </c>
      <c r="CN91" s="332" t="str">
        <f t="shared" si="448"/>
        <v/>
      </c>
      <c r="CO91" s="332" t="str">
        <f t="shared" si="448"/>
        <v/>
      </c>
      <c r="CP91" s="332" t="str">
        <f t="shared" si="448"/>
        <v/>
      </c>
      <c r="CQ91" s="334" t="str">
        <f t="shared" si="448"/>
        <v/>
      </c>
      <c r="CR91" s="335" t="str">
        <f t="shared" si="448"/>
        <v/>
      </c>
      <c r="CS91" s="336" t="str">
        <f t="shared" si="448"/>
        <v/>
      </c>
      <c r="CT91" s="332" t="str">
        <f t="shared" si="448"/>
        <v/>
      </c>
      <c r="CU91" s="332" t="str">
        <f t="shared" si="448"/>
        <v/>
      </c>
      <c r="CV91" s="332" t="str">
        <f t="shared" si="448"/>
        <v/>
      </c>
      <c r="CW91" s="332" t="str">
        <f t="shared" si="448"/>
        <v/>
      </c>
      <c r="CX91" s="332" t="str">
        <f t="shared" si="448"/>
        <v/>
      </c>
      <c r="CY91" s="332" t="str">
        <f t="shared" si="448"/>
        <v/>
      </c>
      <c r="CZ91" s="332" t="str">
        <f t="shared" si="448"/>
        <v/>
      </c>
      <c r="DA91" s="332" t="str">
        <f t="shared" si="448"/>
        <v/>
      </c>
      <c r="DB91" s="332" t="str">
        <f t="shared" si="448"/>
        <v/>
      </c>
      <c r="DC91" s="332" t="str">
        <f t="shared" si="448"/>
        <v/>
      </c>
      <c r="DD91" s="332" t="str">
        <f t="shared" si="448"/>
        <v/>
      </c>
      <c r="DE91" s="332" t="str">
        <f t="shared" si="448"/>
        <v/>
      </c>
      <c r="DF91" s="332" t="str">
        <f t="shared" si="448"/>
        <v/>
      </c>
      <c r="DG91" s="332" t="str">
        <f t="shared" si="448"/>
        <v/>
      </c>
      <c r="DH91" s="332" t="str">
        <f t="shared" si="448"/>
        <v/>
      </c>
      <c r="DI91" s="332" t="str">
        <f t="shared" si="448"/>
        <v/>
      </c>
      <c r="DJ91" s="332" t="str">
        <f t="shared" si="448"/>
        <v/>
      </c>
      <c r="DK91" s="332" t="str">
        <f t="shared" si="448"/>
        <v/>
      </c>
      <c r="DL91" s="332" t="str">
        <f t="shared" si="448"/>
        <v/>
      </c>
      <c r="DM91" s="332" t="str">
        <f t="shared" si="448"/>
        <v/>
      </c>
      <c r="DN91" s="332" t="str">
        <f t="shared" si="448"/>
        <v/>
      </c>
      <c r="DO91" s="332" t="str">
        <f t="shared" si="448"/>
        <v/>
      </c>
      <c r="DP91" s="332" t="str">
        <f t="shared" si="448"/>
        <v/>
      </c>
      <c r="DQ91" s="332" t="str">
        <f t="shared" si="448"/>
        <v/>
      </c>
      <c r="DR91" s="332" t="str">
        <f t="shared" si="448"/>
        <v/>
      </c>
      <c r="DS91" s="332" t="str">
        <f t="shared" si="448"/>
        <v/>
      </c>
      <c r="DT91" s="332" t="str">
        <f t="shared" si="448"/>
        <v/>
      </c>
      <c r="DU91" s="334" t="str">
        <f t="shared" si="448"/>
        <v/>
      </c>
      <c r="DV91" s="390" t="str">
        <f t="shared" si="448"/>
        <v/>
      </c>
      <c r="DW91" s="423" t="str">
        <f t="shared" si="448"/>
        <v/>
      </c>
      <c r="EE91" s="12"/>
      <c r="EF91" s="13" t="str">
        <f>IF(EF93="","",EF93&amp;2)</f>
        <v>キャベツ・△△2</v>
      </c>
      <c r="EG91" s="13" t="str">
        <f>②元データ!$G$8</f>
        <v>露地野菜Ｂ</v>
      </c>
      <c r="EH91" s="32" t="str">
        <f>IFERROR(VLOOKUP(($EF91&amp;"・"&amp;EH$8&amp;"・"&amp;EH$7&amp;"・"&amp;$EG91),'(参考)本年作業予定'!$X$4:$AI$525,8,FALSE),"")</f>
        <v/>
      </c>
      <c r="EI91" s="32" t="str">
        <f>IFERROR(VLOOKUP(($EF91&amp;"・"&amp;EH$8&amp;"・"&amp;EH$7&amp;"・"&amp;$EG91),'(参考)本年作業予定'!$X$4:$AI$525,10,FALSE),"")</f>
        <v/>
      </c>
      <c r="EJ91" s="32" t="str">
        <f>IFERROR(VLOOKUP(($EF91&amp;"・"&amp;EJ$8&amp;"・"&amp;EJ$7&amp;"・"&amp;$EG91),'(参考)本年作業予定'!$X$4:$AI$525,8,FALSE),"")</f>
        <v/>
      </c>
      <c r="EK91" s="32" t="str">
        <f>IFERROR(VLOOKUP(($EF91&amp;"・"&amp;EJ$8&amp;"・"&amp;EJ$7&amp;"・"&amp;$EG91),'(参考)本年作業予定'!$X$4:$AI$525,10,FALSE),"")</f>
        <v/>
      </c>
      <c r="EL91" s="32" t="str">
        <f>IFERROR(VLOOKUP(($EF91&amp;"・"&amp;EL$8&amp;"・"&amp;EL$7&amp;"・"&amp;$EG91),'(参考)本年作業予定'!$X$4:$AI$525,8,FALSE),"")</f>
        <v/>
      </c>
      <c r="EM91" s="32" t="str">
        <f>IFERROR(VLOOKUP(($EF91&amp;"・"&amp;EL$8&amp;"・"&amp;EL$7&amp;"・"&amp;$EG91),'(参考)本年作業予定'!$X$4:$AI$525,10,FALSE),"")</f>
        <v/>
      </c>
      <c r="EN91" s="32" t="str">
        <f>IFERROR(VLOOKUP(($EF91&amp;"・"&amp;EN$8&amp;"・"&amp;EN$7&amp;"・"&amp;$EG91),'(参考)本年作業予定'!$X$4:$AI$525,8,FALSE),"")</f>
        <v/>
      </c>
      <c r="EO91" s="32" t="str">
        <f>IFERROR(VLOOKUP(($EF91&amp;"・"&amp;EN$8&amp;"・"&amp;EN$7&amp;"・"&amp;$EG91),'(参考)本年作業予定'!$X$4:$AI$525,10,FALSE),"")</f>
        <v/>
      </c>
      <c r="EP91" s="32" t="str">
        <f>IFERROR(VLOOKUP(($EF91&amp;"・"&amp;EP$8&amp;"・"&amp;EP$7&amp;"・"&amp;$EG91),'(参考)本年作業予定'!$X$4:$AI$525,8,FALSE),"")</f>
        <v/>
      </c>
      <c r="EQ91" s="32" t="str">
        <f>IFERROR(VLOOKUP(($EF91&amp;"・"&amp;EP$8&amp;"・"&amp;EP$7&amp;"・"&amp;$EG91),'(参考)本年作業予定'!$X$4:$AI$525,10,FALSE),"")</f>
        <v/>
      </c>
      <c r="ER91" s="32" t="str">
        <f>IFERROR(VLOOKUP(($EF91&amp;"・"&amp;ER$8&amp;"・"&amp;ER$7&amp;"・"&amp;$EG91),'(参考)本年作業予定'!$X$4:$AI$525,8,FALSE),"")</f>
        <v/>
      </c>
      <c r="ES91" s="32" t="str">
        <f>IFERROR(VLOOKUP(($EF91&amp;"・"&amp;ER$8&amp;"・"&amp;ER$7&amp;"・"&amp;$EG91),'(参考)本年作業予定'!$X$4:$AI$525,10,FALSE),"")</f>
        <v/>
      </c>
      <c r="ET91" s="32" t="str">
        <f>IFERROR(VLOOKUP(($EF91&amp;"・"&amp;ET$8&amp;"・"&amp;ET$7&amp;"・"&amp;$EG91),'(参考)本年作業予定'!$X$4:$AI$525,8,FALSE),"")</f>
        <v/>
      </c>
      <c r="EU91" s="32" t="str">
        <f>IFERROR(VLOOKUP(($EF91&amp;"・"&amp;ET$8&amp;"・"&amp;ET$7&amp;"・"&amp;$EG91),'(参考)本年作業予定'!$X$4:$AI$525,10,FALSE),"")</f>
        <v/>
      </c>
      <c r="EV91" s="32" t="str">
        <f>IFERROR(VLOOKUP(($EF91&amp;"・"&amp;EV$8&amp;"・"&amp;EV$7&amp;"・"&amp;$EG91),'(参考)本年作業予定'!$X$4:$AI$525,8,FALSE),"")</f>
        <v/>
      </c>
      <c r="EW91" s="32" t="str">
        <f>IFERROR(VLOOKUP(($EF91&amp;"・"&amp;EV$8&amp;"・"&amp;EV$7&amp;"・"&amp;$EG91),'(参考)本年作業予定'!$X$4:$AI$525,10,FALSE),"")</f>
        <v/>
      </c>
      <c r="EX91" s="32" t="str">
        <f>IFERROR(VLOOKUP(($EF91&amp;"・"&amp;EX$8&amp;"・"&amp;EX$7&amp;"・"&amp;$EG91),'(参考)本年作業予定'!$X$4:$AI$525,8,FALSE),"")</f>
        <v/>
      </c>
      <c r="EY91" s="32" t="str">
        <f>IFERROR(VLOOKUP(($EF91&amp;"・"&amp;EX$8&amp;"・"&amp;EX$7&amp;"・"&amp;$EG91),'(参考)本年作業予定'!$X$4:$AI$525,10,FALSE),"")</f>
        <v/>
      </c>
      <c r="EZ91" s="32" t="str">
        <f>IFERROR(VLOOKUP(($EF91&amp;"・"&amp;EZ$8&amp;"・"&amp;EZ$7&amp;"・"&amp;$EG91),'(参考)本年作業予定'!$X$4:$AI$525,8,FALSE),"")</f>
        <v/>
      </c>
      <c r="FA91" s="32" t="str">
        <f>IFERROR(VLOOKUP(($EF91&amp;"・"&amp;EZ$8&amp;"・"&amp;EZ$7&amp;"・"&amp;$EG91),'(参考)本年作業予定'!$X$4:$AI$525,10,FALSE),"")</f>
        <v/>
      </c>
      <c r="FB91" s="32" t="str">
        <f>IFERROR(VLOOKUP(($EF91&amp;"・"&amp;FB$8&amp;"・"&amp;FB$7&amp;"・"&amp;$EG91),'(参考)本年作業予定'!$X$4:$AI$525,8,FALSE),"")</f>
        <v/>
      </c>
      <c r="FC91" s="32" t="str">
        <f>IFERROR(VLOOKUP(($EF91&amp;"・"&amp;FB$8&amp;"・"&amp;FB$7&amp;"・"&amp;$EG91),'(参考)本年作業予定'!$X$4:$AI$525,10,FALSE),"")</f>
        <v/>
      </c>
      <c r="FD91" s="32" t="str">
        <f>IFERROR(VLOOKUP(($EF91&amp;"・"&amp;FD$8&amp;"・"&amp;FD$7&amp;"・"&amp;$EG91),'(参考)本年作業予定'!$X$4:$AI$525,8,FALSE),"")</f>
        <v/>
      </c>
      <c r="FE91" s="32" t="str">
        <f>IFERROR(VLOOKUP(($EF91&amp;"・"&amp;FD$8&amp;"・"&amp;FD$7&amp;"・"&amp;$EG91),'(参考)本年作業予定'!$X$4:$AI$525,10,FALSE),"")</f>
        <v/>
      </c>
      <c r="FG91" s="32" t="str">
        <f>IFERROR(VLOOKUP(($EF91&amp;"・"&amp;FG$81&amp;"・"&amp;FG$80&amp;"・"&amp;$EG91),'(参考)本年作業予定'!$X$4:$AI$525,4,FALSE),"")</f>
        <v/>
      </c>
      <c r="FH91" s="32" t="str">
        <f>IFERROR(VLOOKUP(($EF91&amp;"・"&amp;FH$81&amp;"・"&amp;FH$80&amp;"・"&amp;$EG91),'(参考)本年作業予定'!$X$4:$AI$525,4,FALSE),"")</f>
        <v/>
      </c>
      <c r="FI91" s="32" t="str">
        <f>IFERROR(VLOOKUP(($EF91&amp;"・"&amp;FI$81&amp;"・"&amp;FI$80&amp;"・"&amp;$EG91),'(参考)本年作業予定'!$X$4:$AI$525,4,FALSE),"")</f>
        <v/>
      </c>
      <c r="FJ91" s="32" t="str">
        <f>IFERROR(VLOOKUP(($EF91&amp;"・"&amp;FJ$81&amp;"・"&amp;FJ$80&amp;"・"&amp;$EG91),'(参考)本年作業予定'!$X$4:$AI$525,4,FALSE),"")</f>
        <v/>
      </c>
      <c r="FK91" s="32" t="str">
        <f>IFERROR(VLOOKUP(($EF91&amp;"・"&amp;FK$81&amp;"・"&amp;FK$80&amp;"・"&amp;$EG91),'(参考)本年作業予定'!$X$4:$AI$525,4,FALSE),"")</f>
        <v/>
      </c>
      <c r="FL91" s="32" t="str">
        <f>IFERROR(VLOOKUP(($EF91&amp;"・"&amp;FL$81&amp;"・"&amp;FL$80&amp;"・"&amp;$EG91),'(参考)本年作業予定'!$X$4:$AI$525,4,FALSE),"")</f>
        <v/>
      </c>
      <c r="FN91" s="33" t="str">
        <f t="shared" ref="FN91:FN109" si="449">IF(EH91="","",EH91)</f>
        <v/>
      </c>
      <c r="FO91" s="96" t="str">
        <f>IFERROR(VLOOKUP(($EF91&amp;"・"&amp;FN$8&amp;"・"&amp;FN$7&amp;"・"&amp;$EG91),'(参考)本年作業予定'!$X$4:$AI$525,12,FALSE),"")</f>
        <v/>
      </c>
      <c r="FP91" s="33" t="str">
        <f t="shared" ref="FP91:FP109" si="450">IF(EJ91="","",EJ91)</f>
        <v/>
      </c>
      <c r="FQ91" s="96" t="str">
        <f>IFERROR(VLOOKUP(($EF91&amp;"・"&amp;FP$8&amp;"・"&amp;FP$7&amp;"・"&amp;$EG91),'(参考)本年作業予定'!$X$4:$AI$525,12,FALSE),"")</f>
        <v/>
      </c>
      <c r="FR91" s="33" t="str">
        <f t="shared" ref="FR91:FR109" si="451">IF(EL91="","",EL91)</f>
        <v/>
      </c>
      <c r="FS91" s="96" t="str">
        <f>IFERROR(VLOOKUP(($EF91&amp;"・"&amp;FR$8&amp;"・"&amp;FR$7&amp;"・"&amp;$EG91),'(参考)本年作業予定'!$X$4:$AI$525,12,FALSE),"")</f>
        <v/>
      </c>
      <c r="FT91" s="33" t="str">
        <f t="shared" ref="FT91:FT109" si="452">IF(EN91="","",EN91)</f>
        <v/>
      </c>
      <c r="FU91" s="96" t="str">
        <f>IFERROR(VLOOKUP(($EF91&amp;"・"&amp;FT$8&amp;"・"&amp;FT$7&amp;"・"&amp;$EG91),'(参考)本年作業予定'!$X$4:$AI$525,12,FALSE),"")</f>
        <v/>
      </c>
      <c r="FV91" s="33" t="str">
        <f t="shared" ref="FV91:FV109" si="453">IF(EP91="","",EP91)</f>
        <v/>
      </c>
      <c r="FW91" s="96" t="str">
        <f>IFERROR(VLOOKUP(($EF91&amp;"・"&amp;FV$8&amp;"・"&amp;FV$7&amp;"・"&amp;$EG91),'(参考)本年作業予定'!$X$4:$AI$525,12,FALSE),"")</f>
        <v/>
      </c>
      <c r="FX91" s="33" t="str">
        <f t="shared" ref="FX91:FX109" si="454">IF(ER91="","",ER91)</f>
        <v/>
      </c>
      <c r="FY91" s="96" t="str">
        <f>IFERROR(VLOOKUP(($EF91&amp;"・"&amp;FX$8&amp;"・"&amp;FX$7&amp;"・"&amp;$EG91),'(参考)本年作業予定'!$X$4:$AI$525,12,FALSE),"")</f>
        <v/>
      </c>
      <c r="FZ91" s="33" t="str">
        <f t="shared" ref="FZ91:FZ109" si="455">IF(ET91="","",ET91)</f>
        <v/>
      </c>
      <c r="GA91" s="96" t="str">
        <f>IFERROR(VLOOKUP(($EF91&amp;"・"&amp;FZ$8&amp;"・"&amp;FZ$7&amp;"・"&amp;$EG91),'(参考)本年作業予定'!$X$4:$AI$525,12,FALSE),"")</f>
        <v/>
      </c>
      <c r="GB91" s="33" t="str">
        <f t="shared" ref="GB91:GB109" si="456">IF(EV91="","",EV91)</f>
        <v/>
      </c>
      <c r="GC91" s="96" t="str">
        <f>IFERROR(VLOOKUP(($EF91&amp;"・"&amp;GB$8&amp;"・"&amp;GB$7&amp;"・"&amp;$EG91),'(参考)本年作業予定'!$X$4:$AI$525,12,FALSE),"")</f>
        <v/>
      </c>
      <c r="GD91" s="33" t="str">
        <f t="shared" ref="GD91:GD109" si="457">IF(EX91="","",EX91)</f>
        <v/>
      </c>
      <c r="GE91" s="96" t="str">
        <f>IFERROR(VLOOKUP(($EF91&amp;"・"&amp;GD$8&amp;"・"&amp;GD$7&amp;"・"&amp;$EG91),'(参考)本年作業予定'!$X$4:$AI$525,12,FALSE),"")</f>
        <v/>
      </c>
      <c r="GF91" s="33" t="str">
        <f t="shared" ref="GF91:GF109" si="458">IF(EZ91="","",EZ91)</f>
        <v/>
      </c>
      <c r="GG91" s="96" t="str">
        <f>IFERROR(VLOOKUP(($EF91&amp;"・"&amp;GF$8&amp;"・"&amp;GF$7&amp;"・"&amp;$EG91),'(参考)本年作業予定'!$X$4:$AI$525,12,FALSE),"")</f>
        <v/>
      </c>
      <c r="GH91" s="33" t="str">
        <f t="shared" ref="GH91:GH109" si="459">IF(FB91="","",FB91)</f>
        <v/>
      </c>
      <c r="GI91" s="96" t="str">
        <f>IFERROR(VLOOKUP(($EF91&amp;"・"&amp;GH$8&amp;"・"&amp;GH$7&amp;"・"&amp;$EG91),'(参考)本年作業予定'!$X$4:$AI$525,12,FALSE),"")</f>
        <v/>
      </c>
      <c r="GJ91" s="33" t="str">
        <f t="shared" ref="GJ91:GJ109" si="460">IF(FD91="","",FD91)</f>
        <v/>
      </c>
      <c r="GK91" s="96" t="str">
        <f>IFERROR(VLOOKUP(($EF91&amp;"・"&amp;GJ$8&amp;"・"&amp;GJ$7&amp;"・"&amp;$EG91),'(参考)本年作業予定'!$X$4:$AI$525,12,FALSE),"")</f>
        <v/>
      </c>
      <c r="GM91" s="72" t="str">
        <f t="shared" si="431"/>
        <v/>
      </c>
      <c r="GN91" s="74">
        <f>IFERROR(VLOOKUP(($EF91&amp;"・"&amp;GM$8&amp;"・"&amp;GM$7&amp;"・"&amp;$EG91),'(参考)本年作業予定'!$X$4:$AI$525,11,FALSE)/100,0)</f>
        <v>0</v>
      </c>
      <c r="GO91" s="72" t="str">
        <f t="shared" si="432"/>
        <v/>
      </c>
      <c r="GP91" s="74">
        <f>IFERROR(VLOOKUP(($EF91&amp;"・"&amp;GO$8&amp;"・"&amp;GO$7&amp;"・"&amp;$EG91),'(参考)本年作業予定'!$X$4:$AI$525,11,FALSE)/100,0)</f>
        <v>0</v>
      </c>
      <c r="GQ91" s="72" t="str">
        <f t="shared" si="433"/>
        <v/>
      </c>
      <c r="GR91" s="74">
        <f>IFERROR(VLOOKUP(($EF91&amp;"・"&amp;GQ$8&amp;"・"&amp;GQ$7&amp;"・"&amp;$EG91),'(参考)本年作業予定'!$X$4:$AI$525,11,FALSE)/100,0)</f>
        <v>0</v>
      </c>
      <c r="GS91" s="72" t="str">
        <f t="shared" si="434"/>
        <v/>
      </c>
      <c r="GT91" s="74">
        <f>IFERROR(VLOOKUP(($EF91&amp;"・"&amp;GS$8&amp;"・"&amp;GS$7&amp;"・"&amp;$EG91),'(参考)本年作業予定'!$X$4:$AI$525,11,FALSE)/100,0)</f>
        <v>0</v>
      </c>
      <c r="GU91" s="72" t="str">
        <f t="shared" si="435"/>
        <v/>
      </c>
      <c r="GV91" s="74">
        <f>IFERROR(VLOOKUP(($EF91&amp;"・"&amp;GU$8&amp;"・"&amp;GU$7&amp;"・"&amp;$EG91),'(参考)本年作業予定'!$X$4:$AI$525,11,FALSE)/100,0)</f>
        <v>0</v>
      </c>
      <c r="GW91" s="72" t="str">
        <f t="shared" si="436"/>
        <v/>
      </c>
      <c r="GX91" s="74">
        <f>IFERROR(VLOOKUP(($EF91&amp;"・"&amp;GW$8&amp;"・"&amp;GW$7&amp;"・"&amp;$EG91),'(参考)本年作業予定'!$X$4:$AI$525,11,FALSE)/100,0)</f>
        <v>0</v>
      </c>
      <c r="GY91" s="72" t="str">
        <f t="shared" si="437"/>
        <v/>
      </c>
      <c r="GZ91" s="74">
        <f>IFERROR(VLOOKUP(($EF91&amp;"・"&amp;GY$8&amp;"・"&amp;GY$7&amp;"・"&amp;$EG91),'(参考)本年作業予定'!$X$4:$AI$525,11,FALSE)/100,0)</f>
        <v>0</v>
      </c>
      <c r="HA91" s="72" t="str">
        <f t="shared" si="438"/>
        <v/>
      </c>
      <c r="HB91" s="74">
        <f>IFERROR(VLOOKUP(($EF91&amp;"・"&amp;HA$8&amp;"・"&amp;HA$7&amp;"・"&amp;$EG91),'(参考)本年作業予定'!$X$4:$AI$525,11,FALSE)/100,0)</f>
        <v>0</v>
      </c>
      <c r="HC91" s="72" t="str">
        <f t="shared" si="439"/>
        <v/>
      </c>
      <c r="HD91" s="74">
        <f>IFERROR(VLOOKUP(($EF91&amp;"・"&amp;HC$8&amp;"・"&amp;HC$7&amp;"・"&amp;$EG91),'(参考)本年作業予定'!$X$4:$AI$525,11,FALSE)/100,0)</f>
        <v>0</v>
      </c>
      <c r="HE91" s="72" t="str">
        <f t="shared" si="440"/>
        <v/>
      </c>
      <c r="HF91" s="74">
        <f>IFERROR(VLOOKUP(($EF91&amp;"・"&amp;HE$8&amp;"・"&amp;HE$7&amp;"・"&amp;$EG91),'(参考)本年作業予定'!$X$4:$AI$525,11,FALSE)/100,0)</f>
        <v>0</v>
      </c>
      <c r="HG91" s="72" t="str">
        <f t="shared" si="441"/>
        <v/>
      </c>
      <c r="HH91" s="74">
        <f>IFERROR(VLOOKUP(($EF91&amp;"・"&amp;HG$8&amp;"・"&amp;HG$7&amp;"・"&amp;$EG91),'(参考)本年作業予定'!$X$4:$AI$525,11,FALSE)/100,0)</f>
        <v>0</v>
      </c>
      <c r="HI91" s="72" t="str">
        <f t="shared" si="442"/>
        <v/>
      </c>
      <c r="HJ91" s="74">
        <f>IFERROR(VLOOKUP(($EF91&amp;"・"&amp;HI$8&amp;"・"&amp;HI$7&amp;"・"&amp;$EG91),'(参考)本年作業予定'!$X$4:$AI$525,11,FALSE)/100,0)</f>
        <v>0</v>
      </c>
    </row>
    <row r="92" spans="1:218" ht="11.25" customHeight="1" x14ac:dyDescent="0.15">
      <c r="A92" s="541"/>
      <c r="B92" s="487"/>
      <c r="C92" s="325" t="str">
        <f>IF(B92="","",GN92+GP92+GR92+GT92+GV92+GX92+GZ92+HB92+HD92)</f>
        <v/>
      </c>
      <c r="D92" s="337"/>
      <c r="E92" s="338"/>
      <c r="F92" s="338"/>
      <c r="G92" s="338"/>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c r="AG92" s="339"/>
      <c r="AH92" s="339"/>
      <c r="AI92" s="337"/>
      <c r="AJ92" s="338"/>
      <c r="AK92" s="338"/>
      <c r="AL92" s="338"/>
      <c r="AM92" s="338"/>
      <c r="AN92" s="338"/>
      <c r="AO92" s="338"/>
      <c r="AP92" s="338"/>
      <c r="AQ92" s="338"/>
      <c r="AR92" s="338"/>
      <c r="AS92" s="338"/>
      <c r="AT92" s="338"/>
      <c r="AU92" s="338"/>
      <c r="AV92" s="338"/>
      <c r="AW92" s="338"/>
      <c r="AX92" s="338"/>
      <c r="AY92" s="338"/>
      <c r="AZ92" s="338"/>
      <c r="BA92" s="338"/>
      <c r="BB92" s="338"/>
      <c r="BC92" s="338"/>
      <c r="BD92" s="338"/>
      <c r="BE92" s="338"/>
      <c r="BF92" s="338"/>
      <c r="BG92" s="338"/>
      <c r="BH92" s="338"/>
      <c r="BI92" s="338"/>
      <c r="BJ92" s="338"/>
      <c r="BK92" s="338"/>
      <c r="BL92" s="338"/>
      <c r="BM92" s="339"/>
      <c r="BN92" s="337"/>
      <c r="BO92" s="338"/>
      <c r="BP92" s="338"/>
      <c r="BQ92" s="338"/>
      <c r="BR92" s="338"/>
      <c r="BS92" s="338"/>
      <c r="BT92" s="338"/>
      <c r="BU92" s="338"/>
      <c r="BV92" s="338"/>
      <c r="BW92" s="338"/>
      <c r="BX92" s="338"/>
      <c r="BY92" s="338"/>
      <c r="BZ92" s="338"/>
      <c r="CA92" s="338"/>
      <c r="CB92" s="338"/>
      <c r="CC92" s="338"/>
      <c r="CD92" s="338"/>
      <c r="CE92" s="338"/>
      <c r="CF92" s="338"/>
      <c r="CG92" s="338"/>
      <c r="CH92" s="338"/>
      <c r="CI92" s="338"/>
      <c r="CJ92" s="338"/>
      <c r="CK92" s="338"/>
      <c r="CL92" s="338"/>
      <c r="CM92" s="338"/>
      <c r="CN92" s="338"/>
      <c r="CO92" s="338"/>
      <c r="CP92" s="338"/>
      <c r="CQ92" s="339"/>
      <c r="CR92" s="340"/>
      <c r="CS92" s="341"/>
      <c r="CT92" s="338"/>
      <c r="CU92" s="338"/>
      <c r="CV92" s="338"/>
      <c r="CW92" s="338"/>
      <c r="CX92" s="338"/>
      <c r="CY92" s="338"/>
      <c r="CZ92" s="338"/>
      <c r="DA92" s="338"/>
      <c r="DB92" s="338"/>
      <c r="DC92" s="338"/>
      <c r="DD92" s="338"/>
      <c r="DE92" s="338"/>
      <c r="DF92" s="338"/>
      <c r="DG92" s="338"/>
      <c r="DH92" s="338"/>
      <c r="DI92" s="338"/>
      <c r="DJ92" s="338"/>
      <c r="DK92" s="338"/>
      <c r="DL92" s="338"/>
      <c r="DM92" s="338"/>
      <c r="DN92" s="338"/>
      <c r="DO92" s="338"/>
      <c r="DP92" s="338"/>
      <c r="DQ92" s="338"/>
      <c r="DR92" s="338"/>
      <c r="DS92" s="338"/>
      <c r="DT92" s="338"/>
      <c r="DU92" s="339"/>
      <c r="DV92" s="391"/>
      <c r="DW92" s="424"/>
      <c r="EE92" s="12"/>
      <c r="EF92" s="13"/>
      <c r="EG92" s="13"/>
      <c r="EH92" s="32" t="str">
        <f>IFERROR(VLOOKUP(($EF92&amp;"・"&amp;EH$8&amp;"・"&amp;EH$7&amp;"・"&amp;$EG92),'(参考)本年作業予定'!$X$4:$AI$525,8,FALSE),"")</f>
        <v/>
      </c>
      <c r="EI92" s="32" t="str">
        <f>IFERROR(VLOOKUP(($EF92&amp;"・"&amp;EH$8&amp;"・"&amp;EH$7&amp;"・"&amp;$EG92),'(参考)本年作業予定'!$X$4:$AI$525,10,FALSE),"")</f>
        <v/>
      </c>
      <c r="EJ92" s="32" t="str">
        <f>IFERROR(VLOOKUP(($EF92&amp;"・"&amp;EJ$8&amp;"・"&amp;EJ$7&amp;"・"&amp;$EG92),'(参考)本年作業予定'!$X$4:$AI$525,8,FALSE),"")</f>
        <v/>
      </c>
      <c r="EK92" s="32" t="str">
        <f>IFERROR(VLOOKUP(($EF92&amp;"・"&amp;EJ$8&amp;"・"&amp;EJ$7&amp;"・"&amp;$EG92),'(参考)本年作業予定'!$X$4:$AI$525,10,FALSE),"")</f>
        <v/>
      </c>
      <c r="EL92" s="32" t="str">
        <f>IFERROR(VLOOKUP(($EF92&amp;"・"&amp;EL$8&amp;"・"&amp;EL$7&amp;"・"&amp;$EG92),'(参考)本年作業予定'!$X$4:$AI$525,8,FALSE),"")</f>
        <v/>
      </c>
      <c r="EM92" s="32" t="str">
        <f>IFERROR(VLOOKUP(($EF92&amp;"・"&amp;EL$8&amp;"・"&amp;EL$7&amp;"・"&amp;$EG92),'(参考)本年作業予定'!$X$4:$AI$525,10,FALSE),"")</f>
        <v/>
      </c>
      <c r="EN92" s="32" t="str">
        <f>IFERROR(VLOOKUP(($EF92&amp;"・"&amp;EN$8&amp;"・"&amp;EN$7&amp;"・"&amp;$EG92),'(参考)本年作業予定'!$X$4:$AI$525,8,FALSE),"")</f>
        <v/>
      </c>
      <c r="EO92" s="32" t="str">
        <f>IFERROR(VLOOKUP(($EF92&amp;"・"&amp;EN$8&amp;"・"&amp;EN$7&amp;"・"&amp;$EG92),'(参考)本年作業予定'!$X$4:$AI$525,10,FALSE),"")</f>
        <v/>
      </c>
      <c r="EP92" s="32" t="str">
        <f>IFERROR(VLOOKUP(($EF92&amp;"・"&amp;EP$8&amp;"・"&amp;EP$7&amp;"・"&amp;$EG92),'(参考)本年作業予定'!$X$4:$AI$525,8,FALSE),"")</f>
        <v/>
      </c>
      <c r="EQ92" s="32" t="str">
        <f>IFERROR(VLOOKUP(($EF92&amp;"・"&amp;EP$8&amp;"・"&amp;EP$7&amp;"・"&amp;$EG92),'(参考)本年作業予定'!$X$4:$AI$525,10,FALSE),"")</f>
        <v/>
      </c>
      <c r="ER92" s="32" t="str">
        <f>IFERROR(VLOOKUP(($EF92&amp;"・"&amp;ER$8&amp;"・"&amp;ER$7&amp;"・"&amp;$EG92),'(参考)本年作業予定'!$X$4:$AI$525,8,FALSE),"")</f>
        <v/>
      </c>
      <c r="ES92" s="32" t="str">
        <f>IFERROR(VLOOKUP(($EF92&amp;"・"&amp;ER$8&amp;"・"&amp;ER$7&amp;"・"&amp;$EG92),'(参考)本年作業予定'!$X$4:$AI$525,10,FALSE),"")</f>
        <v/>
      </c>
      <c r="ET92" s="32" t="str">
        <f>IFERROR(VLOOKUP(($EF92&amp;"・"&amp;ET$8&amp;"・"&amp;ET$7&amp;"・"&amp;$EG92),'(参考)本年作業予定'!$X$4:$AI$525,8,FALSE),"")</f>
        <v/>
      </c>
      <c r="EU92" s="32" t="str">
        <f>IFERROR(VLOOKUP(($EF92&amp;"・"&amp;ET$8&amp;"・"&amp;ET$7&amp;"・"&amp;$EG92),'(参考)本年作業予定'!$X$4:$AI$525,10,FALSE),"")</f>
        <v/>
      </c>
      <c r="EV92" s="32" t="str">
        <f>IFERROR(VLOOKUP(($EF92&amp;"・"&amp;EV$8&amp;"・"&amp;EV$7&amp;"・"&amp;$EG92),'(参考)本年作業予定'!$X$4:$AI$525,8,FALSE),"")</f>
        <v/>
      </c>
      <c r="EW92" s="32" t="str">
        <f>IFERROR(VLOOKUP(($EF92&amp;"・"&amp;EV$8&amp;"・"&amp;EV$7&amp;"・"&amp;$EG92),'(参考)本年作業予定'!$X$4:$AI$525,10,FALSE),"")</f>
        <v/>
      </c>
      <c r="EX92" s="32" t="str">
        <f>IFERROR(VLOOKUP(($EF92&amp;"・"&amp;EX$8&amp;"・"&amp;EX$7&amp;"・"&amp;$EG92),'(参考)本年作業予定'!$X$4:$AI$525,8,FALSE),"")</f>
        <v/>
      </c>
      <c r="EY92" s="32" t="str">
        <f>IFERROR(VLOOKUP(($EF92&amp;"・"&amp;EX$8&amp;"・"&amp;EX$7&amp;"・"&amp;$EG92),'(参考)本年作業予定'!$X$4:$AI$525,10,FALSE),"")</f>
        <v/>
      </c>
      <c r="EZ92" s="32" t="str">
        <f>IFERROR(VLOOKUP(($EF92&amp;"・"&amp;EZ$8&amp;"・"&amp;EZ$7&amp;"・"&amp;$EG92),'(参考)本年作業予定'!$X$4:$AI$525,8,FALSE),"")</f>
        <v/>
      </c>
      <c r="FA92" s="32" t="str">
        <f>IFERROR(VLOOKUP(($EF92&amp;"・"&amp;EZ$8&amp;"・"&amp;EZ$7&amp;"・"&amp;$EG92),'(参考)本年作業予定'!$X$4:$AI$525,10,FALSE),"")</f>
        <v/>
      </c>
      <c r="FB92" s="32" t="str">
        <f>IFERROR(VLOOKUP(($EF92&amp;"・"&amp;FB$8&amp;"・"&amp;FB$7&amp;"・"&amp;$EG92),'(参考)本年作業予定'!$X$4:$AI$525,8,FALSE),"")</f>
        <v/>
      </c>
      <c r="FC92" s="32" t="str">
        <f>IFERROR(VLOOKUP(($EF92&amp;"・"&amp;FB$8&amp;"・"&amp;FB$7&amp;"・"&amp;$EG92),'(参考)本年作業予定'!$X$4:$AI$525,10,FALSE),"")</f>
        <v/>
      </c>
      <c r="FD92" s="32" t="str">
        <f>IFERROR(VLOOKUP(($EF92&amp;"・"&amp;FD$8&amp;"・"&amp;FD$7&amp;"・"&amp;$EG92),'(参考)本年作業予定'!$X$4:$AI$525,8,FALSE),"")</f>
        <v/>
      </c>
      <c r="FE92" s="32" t="str">
        <f>IFERROR(VLOOKUP(($EF92&amp;"・"&amp;FD$8&amp;"・"&amp;FD$7&amp;"・"&amp;$EG92),'(参考)本年作業予定'!$X$4:$AI$525,10,FALSE),"")</f>
        <v/>
      </c>
      <c r="FG92" s="32" t="str">
        <f>IFERROR(VLOOKUP(($EF92&amp;"・"&amp;FG$81&amp;"・"&amp;FG$80&amp;"・"&amp;$EG92),'(参考)本年作業予定'!$X$4:$AI$525,4,FALSE),"")</f>
        <v/>
      </c>
      <c r="FH92" s="32" t="str">
        <f>IFERROR(VLOOKUP(($EF92&amp;"・"&amp;FH$81&amp;"・"&amp;FH$80&amp;"・"&amp;$EG92),'(参考)本年作業予定'!$X$4:$AI$525,4,FALSE),"")</f>
        <v/>
      </c>
      <c r="FI92" s="32" t="str">
        <f>IFERROR(VLOOKUP(($EF92&amp;"・"&amp;FI$81&amp;"・"&amp;FI$80&amp;"・"&amp;$EG92),'(参考)本年作業予定'!$X$4:$AI$525,4,FALSE),"")</f>
        <v/>
      </c>
      <c r="FJ92" s="32" t="str">
        <f>IFERROR(VLOOKUP(($EF92&amp;"・"&amp;FJ$81&amp;"・"&amp;FJ$80&amp;"・"&amp;$EG92),'(参考)本年作業予定'!$X$4:$AI$525,4,FALSE),"")</f>
        <v/>
      </c>
      <c r="FK92" s="32" t="str">
        <f>IFERROR(VLOOKUP(($EF92&amp;"・"&amp;FK$81&amp;"・"&amp;FK$80&amp;"・"&amp;$EG92),'(参考)本年作業予定'!$X$4:$AI$525,4,FALSE),"")</f>
        <v/>
      </c>
      <c r="FL92" s="32" t="str">
        <f>IFERROR(VLOOKUP(($EF92&amp;"・"&amp;FL$81&amp;"・"&amp;FL$80&amp;"・"&amp;$EG92),'(参考)本年作業予定'!$X$4:$AI$525,4,FALSE),"")</f>
        <v/>
      </c>
      <c r="FN92" s="33" t="str">
        <f t="shared" si="449"/>
        <v/>
      </c>
      <c r="FO92" s="96" t="str">
        <f>IFERROR(VLOOKUP(($EF92&amp;"・"&amp;FN$8&amp;"・"&amp;FN$7&amp;"・"&amp;$EG92),'(参考)本年作業予定'!$X$4:$AI$525,12,FALSE),"")</f>
        <v/>
      </c>
      <c r="FP92" s="33" t="str">
        <f t="shared" si="450"/>
        <v/>
      </c>
      <c r="FQ92" s="96" t="str">
        <f>IFERROR(VLOOKUP(($EF92&amp;"・"&amp;FP$8&amp;"・"&amp;FP$7&amp;"・"&amp;$EG92),'(参考)本年作業予定'!$X$4:$AI$525,12,FALSE),"")</f>
        <v/>
      </c>
      <c r="FR92" s="33" t="str">
        <f t="shared" si="451"/>
        <v/>
      </c>
      <c r="FS92" s="96" t="str">
        <f>IFERROR(VLOOKUP(($EF92&amp;"・"&amp;FR$8&amp;"・"&amp;FR$7&amp;"・"&amp;$EG92),'(参考)本年作業予定'!$X$4:$AI$525,12,FALSE),"")</f>
        <v/>
      </c>
      <c r="FT92" s="33" t="str">
        <f t="shared" si="452"/>
        <v/>
      </c>
      <c r="FU92" s="96" t="str">
        <f>IFERROR(VLOOKUP(($EF92&amp;"・"&amp;FT$8&amp;"・"&amp;FT$7&amp;"・"&amp;$EG92),'(参考)本年作業予定'!$X$4:$AI$525,12,FALSE),"")</f>
        <v/>
      </c>
      <c r="FV92" s="33" t="str">
        <f t="shared" si="453"/>
        <v/>
      </c>
      <c r="FW92" s="96" t="str">
        <f>IFERROR(VLOOKUP(($EF92&amp;"・"&amp;FV$8&amp;"・"&amp;FV$7&amp;"・"&amp;$EG92),'(参考)本年作業予定'!$X$4:$AI$525,12,FALSE),"")</f>
        <v/>
      </c>
      <c r="FX92" s="33" t="str">
        <f t="shared" si="454"/>
        <v/>
      </c>
      <c r="FY92" s="96" t="str">
        <f>IFERROR(VLOOKUP(($EF92&amp;"・"&amp;FX$8&amp;"・"&amp;FX$7&amp;"・"&amp;$EG92),'(参考)本年作業予定'!$X$4:$AI$525,12,FALSE),"")</f>
        <v/>
      </c>
      <c r="FZ92" s="33" t="str">
        <f t="shared" si="455"/>
        <v/>
      </c>
      <c r="GA92" s="96" t="str">
        <f>IFERROR(VLOOKUP(($EF92&amp;"・"&amp;FZ$8&amp;"・"&amp;FZ$7&amp;"・"&amp;$EG92),'(参考)本年作業予定'!$X$4:$AI$525,12,FALSE),"")</f>
        <v/>
      </c>
      <c r="GB92" s="33" t="str">
        <f t="shared" si="456"/>
        <v/>
      </c>
      <c r="GC92" s="96" t="str">
        <f>IFERROR(VLOOKUP(($EF92&amp;"・"&amp;GB$8&amp;"・"&amp;GB$7&amp;"・"&amp;$EG92),'(参考)本年作業予定'!$X$4:$AI$525,12,FALSE),"")</f>
        <v/>
      </c>
      <c r="GD92" s="33" t="str">
        <f t="shared" si="457"/>
        <v/>
      </c>
      <c r="GE92" s="96" t="str">
        <f>IFERROR(VLOOKUP(($EF92&amp;"・"&amp;GD$8&amp;"・"&amp;GD$7&amp;"・"&amp;$EG92),'(参考)本年作業予定'!$X$4:$AI$525,12,FALSE),"")</f>
        <v/>
      </c>
      <c r="GF92" s="33" t="str">
        <f t="shared" si="458"/>
        <v/>
      </c>
      <c r="GG92" s="96" t="str">
        <f>IFERROR(VLOOKUP(($EF92&amp;"・"&amp;GF$8&amp;"・"&amp;GF$7&amp;"・"&amp;$EG92),'(参考)本年作業予定'!$X$4:$AI$525,12,FALSE),"")</f>
        <v/>
      </c>
      <c r="GH92" s="33" t="str">
        <f t="shared" si="459"/>
        <v/>
      </c>
      <c r="GI92" s="96" t="str">
        <f>IFERROR(VLOOKUP(($EF92&amp;"・"&amp;GH$8&amp;"・"&amp;GH$7&amp;"・"&amp;$EG92),'(参考)本年作業予定'!$X$4:$AI$525,12,FALSE),"")</f>
        <v/>
      </c>
      <c r="GJ92" s="33" t="str">
        <f t="shared" si="460"/>
        <v/>
      </c>
      <c r="GK92" s="96" t="str">
        <f>IFERROR(VLOOKUP(($EF92&amp;"・"&amp;GJ$8&amp;"・"&amp;GJ$7&amp;"・"&amp;$EG92),'(参考)本年作業予定'!$X$4:$AI$525,12,FALSE),"")</f>
        <v/>
      </c>
      <c r="GM92" s="72" t="str">
        <f t="shared" si="431"/>
        <v/>
      </c>
      <c r="GN92" s="74">
        <f>IFERROR(VLOOKUP(($EF92&amp;"・"&amp;GM$8&amp;"・"&amp;GM$7&amp;"・"&amp;$EG92),'(参考)本年作業予定'!$X$4:$AI$525,11,FALSE)/100,0)</f>
        <v>0</v>
      </c>
      <c r="GO92" s="72" t="str">
        <f t="shared" si="432"/>
        <v/>
      </c>
      <c r="GP92" s="74">
        <f>IFERROR(VLOOKUP(($EF92&amp;"・"&amp;GO$8&amp;"・"&amp;GO$7&amp;"・"&amp;$EG92),'(参考)本年作業予定'!$X$4:$AI$525,11,FALSE)/100,0)</f>
        <v>0</v>
      </c>
      <c r="GQ92" s="72" t="str">
        <f t="shared" si="433"/>
        <v/>
      </c>
      <c r="GR92" s="74">
        <f>IFERROR(VLOOKUP(($EF92&amp;"・"&amp;GQ$8&amp;"・"&amp;GQ$7&amp;"・"&amp;$EG92),'(参考)本年作業予定'!$X$4:$AI$525,11,FALSE)/100,0)</f>
        <v>0</v>
      </c>
      <c r="GS92" s="72" t="str">
        <f t="shared" si="434"/>
        <v/>
      </c>
      <c r="GT92" s="74">
        <f>IFERROR(VLOOKUP(($EF92&amp;"・"&amp;GS$8&amp;"・"&amp;GS$7&amp;"・"&amp;$EG92),'(参考)本年作業予定'!$X$4:$AI$525,11,FALSE)/100,0)</f>
        <v>0</v>
      </c>
      <c r="GU92" s="72" t="str">
        <f t="shared" si="435"/>
        <v/>
      </c>
      <c r="GV92" s="74">
        <f>IFERROR(VLOOKUP(($EF92&amp;"・"&amp;GU$8&amp;"・"&amp;GU$7&amp;"・"&amp;$EG92),'(参考)本年作業予定'!$X$4:$AI$525,11,FALSE)/100,0)</f>
        <v>0</v>
      </c>
      <c r="GW92" s="72" t="str">
        <f t="shared" si="436"/>
        <v/>
      </c>
      <c r="GX92" s="74">
        <f>IFERROR(VLOOKUP(($EF92&amp;"・"&amp;GW$8&amp;"・"&amp;GW$7&amp;"・"&amp;$EG92),'(参考)本年作業予定'!$X$4:$AI$525,11,FALSE)/100,0)</f>
        <v>0</v>
      </c>
      <c r="GY92" s="72" t="str">
        <f t="shared" si="437"/>
        <v/>
      </c>
      <c r="GZ92" s="74">
        <f>IFERROR(VLOOKUP(($EF92&amp;"・"&amp;GY$8&amp;"・"&amp;GY$7&amp;"・"&amp;$EG92),'(参考)本年作業予定'!$X$4:$AI$525,11,FALSE)/100,0)</f>
        <v>0</v>
      </c>
      <c r="HA92" s="72" t="str">
        <f t="shared" si="438"/>
        <v/>
      </c>
      <c r="HB92" s="74">
        <f>IFERROR(VLOOKUP(($EF92&amp;"・"&amp;HA$8&amp;"・"&amp;HA$7&amp;"・"&amp;$EG92),'(参考)本年作業予定'!$X$4:$AI$525,11,FALSE)/100,0)</f>
        <v>0</v>
      </c>
      <c r="HC92" s="72" t="str">
        <f t="shared" si="439"/>
        <v/>
      </c>
      <c r="HD92" s="74">
        <f>IFERROR(VLOOKUP(($EF92&amp;"・"&amp;HC$8&amp;"・"&amp;HC$7&amp;"・"&amp;$EG92),'(参考)本年作業予定'!$X$4:$AI$525,11,FALSE)/100,0)</f>
        <v>0</v>
      </c>
      <c r="HE92" s="72" t="str">
        <f t="shared" si="440"/>
        <v/>
      </c>
      <c r="HF92" s="74">
        <f>IFERROR(VLOOKUP(($EF92&amp;"・"&amp;HE$8&amp;"・"&amp;HE$7&amp;"・"&amp;$EG92),'(参考)本年作業予定'!$X$4:$AI$525,11,FALSE)/100,0)</f>
        <v>0</v>
      </c>
      <c r="HG92" s="72" t="str">
        <f t="shared" si="441"/>
        <v/>
      </c>
      <c r="HH92" s="74">
        <f>IFERROR(VLOOKUP(($EF92&amp;"・"&amp;HG$8&amp;"・"&amp;HG$7&amp;"・"&amp;$EG92),'(参考)本年作業予定'!$X$4:$AI$525,11,FALSE)/100,0)</f>
        <v>0</v>
      </c>
      <c r="HI92" s="72" t="str">
        <f t="shared" si="442"/>
        <v/>
      </c>
      <c r="HJ92" s="74">
        <f>IFERROR(VLOOKUP(($EF92&amp;"・"&amp;HI$8&amp;"・"&amp;HI$7&amp;"・"&amp;$EG92),'(参考)本年作業予定'!$X$4:$AI$525,11,FALSE)/100,0)</f>
        <v>0</v>
      </c>
    </row>
    <row r="93" spans="1:218" ht="27.75" customHeight="1" x14ac:dyDescent="0.15">
      <c r="A93" s="541"/>
      <c r="B93" s="487"/>
      <c r="C93" s="325">
        <f>IF(②元データ!$K$16="","",②元データ!$K$16)</f>
        <v>20</v>
      </c>
      <c r="D93" s="342" t="str">
        <f t="shared" ref="D93:AI93" si="461">IF(D$5=$FG93,$FG$9,IF(D$5=$FH93,$FH$9,IF(D$5=$FI93,$FI$9,IF(D$5=$FJ93,$FJ$9,IF(D$5=$FK93,$FK$9,IF(D$5=$FL93,$FL$9,IF(D$5=$FN93,$FO93,IF(D$5=$FP93,$FQ93,IF(D$5=$FR93,$FS93,IF(D$5=$FT93,$FU93,IF(D$5=$FV93,$FW93,IF(D$5=$FX93,$FY93,IF(D$5=$FZ93,$GA93,IF(D$5=$GB93,$GC93,IF(D$5=$GD93,$GE93,IF(D$5=$GF93,$GG93,IF(D$5=$GH93,$GI93,IF(D$5=$GJ93,$GK93,""))))))))))))))))))</f>
        <v/>
      </c>
      <c r="E93" s="343" t="str">
        <f t="shared" si="461"/>
        <v/>
      </c>
      <c r="F93" s="343" t="str">
        <f t="shared" si="461"/>
        <v/>
      </c>
      <c r="G93" s="343" t="str">
        <f t="shared" si="461"/>
        <v/>
      </c>
      <c r="H93" s="343" t="str">
        <f t="shared" si="461"/>
        <v/>
      </c>
      <c r="I93" s="343" t="str">
        <f t="shared" si="461"/>
        <v>●</v>
      </c>
      <c r="J93" s="343" t="str">
        <f t="shared" si="461"/>
        <v/>
      </c>
      <c r="K93" s="343" t="str">
        <f t="shared" si="461"/>
        <v/>
      </c>
      <c r="L93" s="343" t="str">
        <f t="shared" si="461"/>
        <v/>
      </c>
      <c r="M93" s="343">
        <f t="shared" si="461"/>
        <v>16</v>
      </c>
      <c r="N93" s="343" t="str">
        <f t="shared" si="461"/>
        <v/>
      </c>
      <c r="O93" s="343" t="str">
        <f t="shared" si="461"/>
        <v/>
      </c>
      <c r="P93" s="343" t="str">
        <f t="shared" si="461"/>
        <v/>
      </c>
      <c r="Q93" s="343" t="str">
        <f t="shared" si="461"/>
        <v/>
      </c>
      <c r="R93" s="343" t="str">
        <f t="shared" si="461"/>
        <v/>
      </c>
      <c r="S93" s="343" t="str">
        <f t="shared" si="461"/>
        <v/>
      </c>
      <c r="T93" s="343" t="str">
        <f t="shared" si="461"/>
        <v/>
      </c>
      <c r="U93" s="343" t="str">
        <f t="shared" si="461"/>
        <v/>
      </c>
      <c r="V93" s="343" t="str">
        <f t="shared" si="461"/>
        <v/>
      </c>
      <c r="W93" s="343" t="str">
        <f t="shared" si="461"/>
        <v/>
      </c>
      <c r="X93" s="343" t="str">
        <f t="shared" si="461"/>
        <v/>
      </c>
      <c r="Y93" s="343" t="str">
        <f t="shared" si="461"/>
        <v/>
      </c>
      <c r="Z93" s="343" t="str">
        <f t="shared" si="461"/>
        <v/>
      </c>
      <c r="AA93" s="343" t="str">
        <f t="shared" si="461"/>
        <v/>
      </c>
      <c r="AB93" s="343" t="str">
        <f t="shared" si="461"/>
        <v/>
      </c>
      <c r="AC93" s="343" t="str">
        <f t="shared" si="461"/>
        <v/>
      </c>
      <c r="AD93" s="343" t="str">
        <f t="shared" si="461"/>
        <v/>
      </c>
      <c r="AE93" s="343" t="str">
        <f t="shared" si="461"/>
        <v/>
      </c>
      <c r="AF93" s="343" t="str">
        <f t="shared" si="461"/>
        <v/>
      </c>
      <c r="AG93" s="343" t="str">
        <f t="shared" si="461"/>
        <v/>
      </c>
      <c r="AH93" s="343" t="str">
        <f t="shared" si="461"/>
        <v/>
      </c>
      <c r="AI93" s="342" t="str">
        <f t="shared" si="461"/>
        <v/>
      </c>
      <c r="AJ93" s="343" t="str">
        <f t="shared" ref="AJ93:BQ93" si="462">IF(AJ$5=$FG93,$FG$9,IF(AJ$5=$FH93,$FH$9,IF(AJ$5=$FI93,$FI$9,IF(AJ$5=$FJ93,$FJ$9,IF(AJ$5=$FK93,$FK$9,IF(AJ$5=$FL93,$FL$9,IF(AJ$5=$FN93,$FO93,IF(AJ$5=$FP93,$FQ93,IF(AJ$5=$FR93,$FS93,IF(AJ$5=$FT93,$FU93,IF(AJ$5=$FV93,$FW93,IF(AJ$5=$FX93,$FY93,IF(AJ$5=$FZ93,$GA93,IF(AJ$5=$GB93,$GC93,IF(AJ$5=$GD93,$GE93,IF(AJ$5=$GF93,$GG93,IF(AJ$5=$GH93,$GI93,IF(AJ$5=$GJ93,$GK93,""))))))))))))))))))</f>
        <v/>
      </c>
      <c r="AK93" s="343" t="str">
        <f t="shared" si="462"/>
        <v/>
      </c>
      <c r="AL93" s="343" t="str">
        <f t="shared" si="462"/>
        <v/>
      </c>
      <c r="AM93" s="343" t="str">
        <f t="shared" si="462"/>
        <v/>
      </c>
      <c r="AN93" s="343" t="str">
        <f t="shared" si="462"/>
        <v/>
      </c>
      <c r="AO93" s="343" t="str">
        <f t="shared" si="462"/>
        <v/>
      </c>
      <c r="AP93" s="343">
        <f t="shared" si="462"/>
        <v>9</v>
      </c>
      <c r="AQ93" s="343" t="str">
        <f t="shared" si="462"/>
        <v/>
      </c>
      <c r="AR93" s="343">
        <f t="shared" si="462"/>
        <v>8</v>
      </c>
      <c r="AS93" s="343" t="str">
        <f t="shared" si="462"/>
        <v/>
      </c>
      <c r="AT93" s="343" t="str">
        <f t="shared" si="462"/>
        <v/>
      </c>
      <c r="AU93" s="343" t="str">
        <f t="shared" si="462"/>
        <v/>
      </c>
      <c r="AV93" s="343" t="str">
        <f t="shared" si="462"/>
        <v/>
      </c>
      <c r="AW93" s="343" t="str">
        <f t="shared" si="462"/>
        <v/>
      </c>
      <c r="AX93" s="343" t="str">
        <f t="shared" si="462"/>
        <v/>
      </c>
      <c r="AY93" s="343">
        <f t="shared" si="462"/>
        <v>2</v>
      </c>
      <c r="AZ93" s="343" t="str">
        <f t="shared" si="462"/>
        <v/>
      </c>
      <c r="BA93" s="343" t="str">
        <f t="shared" si="462"/>
        <v/>
      </c>
      <c r="BB93" s="343" t="str">
        <f t="shared" si="462"/>
        <v/>
      </c>
      <c r="BC93" s="343" t="str">
        <f t="shared" si="462"/>
        <v/>
      </c>
      <c r="BD93" s="343" t="str">
        <f t="shared" si="462"/>
        <v/>
      </c>
      <c r="BE93" s="343" t="str">
        <f t="shared" si="462"/>
        <v/>
      </c>
      <c r="BF93" s="343">
        <f t="shared" si="462"/>
        <v>2</v>
      </c>
      <c r="BG93" s="343" t="str">
        <f t="shared" si="462"/>
        <v/>
      </c>
      <c r="BH93" s="343" t="str">
        <f t="shared" si="462"/>
        <v/>
      </c>
      <c r="BI93" s="343" t="str">
        <f t="shared" si="462"/>
        <v/>
      </c>
      <c r="BJ93" s="343" t="str">
        <f t="shared" si="462"/>
        <v/>
      </c>
      <c r="BK93" s="343" t="str">
        <f t="shared" si="462"/>
        <v/>
      </c>
      <c r="BL93" s="343" t="str">
        <f t="shared" si="462"/>
        <v/>
      </c>
      <c r="BM93" s="344" t="str">
        <f t="shared" si="462"/>
        <v/>
      </c>
      <c r="BN93" s="342" t="str">
        <f t="shared" si="462"/>
        <v/>
      </c>
      <c r="BO93" s="343" t="str">
        <f t="shared" si="462"/>
        <v/>
      </c>
      <c r="BP93" s="343" t="str">
        <f t="shared" si="462"/>
        <v/>
      </c>
      <c r="BQ93" s="343" t="str">
        <f t="shared" si="462"/>
        <v/>
      </c>
      <c r="BR93" s="343" t="str">
        <f t="shared" ref="BR93:DW93" si="463">IF(BR$5=$FG93,$FG$9,IF(BR$5=$FH93,$FH$9,IF(BR$5=$FI93,$FI$9,IF(BR$5=$FJ93,$FJ$9,IF(BR$5=$FK93,$FK$9,IF(BR$5=$FL93,$FL$9,IF(BR$5=$FN93,$FO93,IF(BR$5=$FP93,$FQ93,IF(BR$5=$FR93,$FS93,IF(BR$5=$FT93,$FU93,IF(BR$5=$FV93,$FW93,IF(BR$5=$FX93,$FY93,IF(BR$5=$FZ93,$GA93,IF(BR$5=$GB93,$GC93,IF(BR$5=$GD93,$GE93,IF(BR$5=$GF93,$GG93,IF(BR$5=$GH93,$GI93,IF(BR$5=$GJ93,$GK93,""))))))))))))))))))</f>
        <v/>
      </c>
      <c r="BS93" s="343">
        <f t="shared" si="463"/>
        <v>4</v>
      </c>
      <c r="BT93" s="343" t="str">
        <f t="shared" si="463"/>
        <v/>
      </c>
      <c r="BU93" s="343" t="str">
        <f t="shared" si="463"/>
        <v/>
      </c>
      <c r="BV93" s="343" t="str">
        <f t="shared" si="463"/>
        <v/>
      </c>
      <c r="BW93" s="343" t="str">
        <f t="shared" si="463"/>
        <v/>
      </c>
      <c r="BX93" s="343" t="str">
        <f t="shared" si="463"/>
        <v/>
      </c>
      <c r="BY93" s="343" t="str">
        <f t="shared" si="463"/>
        <v/>
      </c>
      <c r="BZ93" s="343" t="str">
        <f t="shared" si="463"/>
        <v/>
      </c>
      <c r="CA93" s="343" t="str">
        <f t="shared" si="463"/>
        <v/>
      </c>
      <c r="CB93" s="343" t="str">
        <f t="shared" si="463"/>
        <v/>
      </c>
      <c r="CC93" s="343" t="str">
        <f t="shared" si="463"/>
        <v/>
      </c>
      <c r="CD93" s="343" t="str">
        <f t="shared" si="463"/>
        <v/>
      </c>
      <c r="CE93" s="343" t="str">
        <f t="shared" si="463"/>
        <v/>
      </c>
      <c r="CF93" s="343" t="str">
        <f t="shared" si="463"/>
        <v/>
      </c>
      <c r="CG93" s="343" t="str">
        <f t="shared" si="463"/>
        <v/>
      </c>
      <c r="CH93" s="343" t="str">
        <f t="shared" si="463"/>
        <v/>
      </c>
      <c r="CI93" s="343" t="str">
        <f t="shared" si="463"/>
        <v/>
      </c>
      <c r="CJ93" s="343" t="str">
        <f t="shared" si="463"/>
        <v/>
      </c>
      <c r="CK93" s="343" t="str">
        <f t="shared" si="463"/>
        <v/>
      </c>
      <c r="CL93" s="343" t="str">
        <f t="shared" si="463"/>
        <v/>
      </c>
      <c r="CM93" s="343" t="str">
        <f t="shared" si="463"/>
        <v/>
      </c>
      <c r="CN93" s="343" t="str">
        <f t="shared" si="463"/>
        <v/>
      </c>
      <c r="CO93" s="343" t="str">
        <f t="shared" si="463"/>
        <v/>
      </c>
      <c r="CP93" s="343" t="str">
        <f t="shared" si="463"/>
        <v/>
      </c>
      <c r="CQ93" s="345" t="str">
        <f t="shared" si="463"/>
        <v/>
      </c>
      <c r="CR93" s="346" t="str">
        <f t="shared" si="463"/>
        <v/>
      </c>
      <c r="CS93" s="347" t="str">
        <f t="shared" si="463"/>
        <v/>
      </c>
      <c r="CT93" s="343" t="str">
        <f t="shared" si="463"/>
        <v/>
      </c>
      <c r="CU93" s="343" t="str">
        <f t="shared" si="463"/>
        <v/>
      </c>
      <c r="CV93" s="343" t="str">
        <f t="shared" si="463"/>
        <v/>
      </c>
      <c r="CW93" s="343" t="str">
        <f t="shared" si="463"/>
        <v/>
      </c>
      <c r="CX93" s="343" t="str">
        <f t="shared" si="463"/>
        <v/>
      </c>
      <c r="CY93" s="343" t="str">
        <f t="shared" si="463"/>
        <v/>
      </c>
      <c r="CZ93" s="343" t="str">
        <f t="shared" si="463"/>
        <v/>
      </c>
      <c r="DA93" s="343" t="str">
        <f t="shared" si="463"/>
        <v/>
      </c>
      <c r="DB93" s="343" t="str">
        <f t="shared" si="463"/>
        <v/>
      </c>
      <c r="DC93" s="343" t="str">
        <f t="shared" si="463"/>
        <v/>
      </c>
      <c r="DD93" s="343" t="str">
        <f t="shared" si="463"/>
        <v/>
      </c>
      <c r="DE93" s="343" t="str">
        <f t="shared" si="463"/>
        <v/>
      </c>
      <c r="DF93" s="343" t="str">
        <f t="shared" si="463"/>
        <v/>
      </c>
      <c r="DG93" s="343" t="str">
        <f t="shared" si="463"/>
        <v/>
      </c>
      <c r="DH93" s="343" t="str">
        <f t="shared" si="463"/>
        <v/>
      </c>
      <c r="DI93" s="343" t="str">
        <f t="shared" si="463"/>
        <v/>
      </c>
      <c r="DJ93" s="343" t="str">
        <f t="shared" si="463"/>
        <v/>
      </c>
      <c r="DK93" s="343" t="str">
        <f t="shared" si="463"/>
        <v/>
      </c>
      <c r="DL93" s="343" t="str">
        <f t="shared" si="463"/>
        <v/>
      </c>
      <c r="DM93" s="343" t="str">
        <f t="shared" si="463"/>
        <v/>
      </c>
      <c r="DN93" s="343" t="str">
        <f t="shared" si="463"/>
        <v/>
      </c>
      <c r="DO93" s="343" t="str">
        <f t="shared" si="463"/>
        <v/>
      </c>
      <c r="DP93" s="343" t="str">
        <f t="shared" si="463"/>
        <v/>
      </c>
      <c r="DQ93" s="343" t="str">
        <f t="shared" si="463"/>
        <v/>
      </c>
      <c r="DR93" s="343" t="str">
        <f t="shared" si="463"/>
        <v/>
      </c>
      <c r="DS93" s="343" t="str">
        <f t="shared" si="463"/>
        <v/>
      </c>
      <c r="DT93" s="343" t="str">
        <f t="shared" si="463"/>
        <v/>
      </c>
      <c r="DU93" s="345" t="str">
        <f t="shared" si="463"/>
        <v/>
      </c>
      <c r="DV93" s="392" t="str">
        <f t="shared" si="463"/>
        <v/>
      </c>
      <c r="DW93" s="425" t="str">
        <f t="shared" si="463"/>
        <v/>
      </c>
      <c r="EE93" s="12">
        <v>2</v>
      </c>
      <c r="EF93" s="13" t="str">
        <f>IF(②元データ!$G$16="","",②元データ!$G$16)</f>
        <v>キャベツ・△△</v>
      </c>
      <c r="EG93" s="13" t="str">
        <f>②元データ!$G$8</f>
        <v>露地野菜Ｂ</v>
      </c>
      <c r="EH93" s="32">
        <f>IFERROR(VLOOKUP(($EF93&amp;"・"&amp;EH$8&amp;"・"&amp;EH$7&amp;"・"&amp;$EG93),'(参考)本年作業予定'!$X$4:$AI$525,8,FALSE),"")</f>
        <v>45514</v>
      </c>
      <c r="EI93" s="32">
        <f>IFERROR(VLOOKUP(($EF93&amp;"・"&amp;EH$8&amp;"・"&amp;EH$7&amp;"・"&amp;$EG93),'(参考)本年作業予定'!$X$4:$AI$525,10,FALSE),"")</f>
        <v>45515</v>
      </c>
      <c r="EJ93" s="32">
        <f>IFERROR(VLOOKUP(($EF93&amp;"・"&amp;EJ$8&amp;"・"&amp;EJ$7&amp;"・"&amp;$EG93),'(参考)本年作業予定'!$X$4:$AI$525,8,FALSE),"")</f>
        <v>45543</v>
      </c>
      <c r="EK93" s="32">
        <f>IFERROR(VLOOKUP(($EF93&amp;"・"&amp;EJ$8&amp;"・"&amp;EJ$7&amp;"・"&amp;$EG93),'(参考)本年作業予定'!$X$4:$AI$525,10,FALSE),"")</f>
        <v>45544</v>
      </c>
      <c r="EL93" s="32">
        <f>IFERROR(VLOOKUP(($EF93&amp;"・"&amp;EL$8&amp;"・"&amp;EL$7&amp;"・"&amp;$EG93),'(参考)本年作業予定'!$X$4:$AI$525,8,FALSE),"")</f>
        <v>45545</v>
      </c>
      <c r="EM93" s="32">
        <f>IFERROR(VLOOKUP(($EF93&amp;"・"&amp;EL$8&amp;"・"&amp;EL$7&amp;"・"&amp;$EG93),'(参考)本年作業予定'!$X$4:$AI$525,10,FALSE),"")</f>
        <v>45545</v>
      </c>
      <c r="EN93" s="32">
        <f>IFERROR(VLOOKUP(($EF93&amp;"・"&amp;EN$8&amp;"・"&amp;EN$7&amp;"・"&amp;$EG93),'(参考)本年作業予定'!$X$4:$AI$525,8,FALSE),"")</f>
        <v>45552</v>
      </c>
      <c r="EO93" s="32">
        <f>IFERROR(VLOOKUP(($EF93&amp;"・"&amp;EN$8&amp;"・"&amp;EN$7&amp;"・"&amp;$EG93),'(参考)本年作業予定'!$X$4:$AI$525,10,FALSE),"")</f>
        <v>45552</v>
      </c>
      <c r="EP93" s="32">
        <f>IFERROR(VLOOKUP(($EF93&amp;"・"&amp;EP$8&amp;"・"&amp;EP$7&amp;"・"&amp;$EG93),'(参考)本年作業予定'!$X$4:$AI$525,8,FALSE),"")</f>
        <v>45559</v>
      </c>
      <c r="EQ93" s="32">
        <f>IFERROR(VLOOKUP(($EF93&amp;"・"&amp;EP$8&amp;"・"&amp;EP$7&amp;"・"&amp;$EG93),'(参考)本年作業予定'!$X$4:$AI$525,10,FALSE),"")</f>
        <v>45559</v>
      </c>
      <c r="ER93" s="32">
        <f>IFERROR(VLOOKUP(($EF93&amp;"・"&amp;ER$8&amp;"・"&amp;ER$7&amp;"・"&amp;$EG93),'(参考)本年作業予定'!$X$4:$AI$525,8,FALSE),"")</f>
        <v>45571</v>
      </c>
      <c r="ES93" s="32">
        <f>IFERROR(VLOOKUP(($EF93&amp;"・"&amp;ER$8&amp;"・"&amp;ER$7&amp;"・"&amp;$EG93),'(参考)本年作業予定'!$X$4:$AI$525,10,FALSE),"")</f>
        <v>45571</v>
      </c>
      <c r="ET93" s="32" t="str">
        <f>IFERROR(VLOOKUP(($EF93&amp;"・"&amp;ET$8&amp;"・"&amp;ET$7&amp;"・"&amp;$EG93),'(参考)本年作業予定'!$X$4:$AI$525,8,FALSE),"")</f>
        <v/>
      </c>
      <c r="EU93" s="32" t="str">
        <f>IFERROR(VLOOKUP(($EF93&amp;"・"&amp;ET$8&amp;"・"&amp;ET$7&amp;"・"&amp;$EG93),'(参考)本年作業予定'!$X$4:$AI$525,10,FALSE),"")</f>
        <v/>
      </c>
      <c r="EV93" s="32" t="str">
        <f>IFERROR(VLOOKUP(($EF93&amp;"・"&amp;EV$8&amp;"・"&amp;EV$7&amp;"・"&amp;$EG93),'(参考)本年作業予定'!$X$4:$AI$525,8,FALSE),"")</f>
        <v/>
      </c>
      <c r="EW93" s="32" t="str">
        <f>IFERROR(VLOOKUP(($EF93&amp;"・"&amp;EV$8&amp;"・"&amp;EV$7&amp;"・"&amp;$EG93),'(参考)本年作業予定'!$X$4:$AI$525,10,FALSE),"")</f>
        <v/>
      </c>
      <c r="EX93" s="32" t="str">
        <f>IFERROR(VLOOKUP(($EF93&amp;"・"&amp;EX$8&amp;"・"&amp;EX$7&amp;"・"&amp;$EG93),'(参考)本年作業予定'!$X$4:$AI$525,8,FALSE),"")</f>
        <v/>
      </c>
      <c r="EY93" s="32" t="str">
        <f>IFERROR(VLOOKUP(($EF93&amp;"・"&amp;EX$8&amp;"・"&amp;EX$7&amp;"・"&amp;$EG93),'(参考)本年作業予定'!$X$4:$AI$525,10,FALSE),"")</f>
        <v/>
      </c>
      <c r="EZ93" s="32" t="str">
        <f>IFERROR(VLOOKUP(($EF93&amp;"・"&amp;EZ$8&amp;"・"&amp;EZ$7&amp;"・"&amp;$EG93),'(参考)本年作業予定'!$X$4:$AI$525,8,FALSE),"")</f>
        <v/>
      </c>
      <c r="FA93" s="32" t="str">
        <f>IFERROR(VLOOKUP(($EF93&amp;"・"&amp;EZ$8&amp;"・"&amp;EZ$7&amp;"・"&amp;$EG93),'(参考)本年作業予定'!$X$4:$AI$525,10,FALSE),"")</f>
        <v/>
      </c>
      <c r="FB93" s="32" t="str">
        <f>IFERROR(VLOOKUP(($EF93&amp;"・"&amp;FB$8&amp;"・"&amp;FB$7&amp;"・"&amp;$EG93),'(参考)本年作業予定'!$X$4:$AI$525,8,FALSE),"")</f>
        <v/>
      </c>
      <c r="FC93" s="32" t="str">
        <f>IFERROR(VLOOKUP(($EF93&amp;"・"&amp;FB$8&amp;"・"&amp;FB$7&amp;"・"&amp;$EG93),'(参考)本年作業予定'!$X$4:$AI$525,10,FALSE),"")</f>
        <v/>
      </c>
      <c r="FD93" s="32" t="str">
        <f>IFERROR(VLOOKUP(($EF93&amp;"・"&amp;FD$8&amp;"・"&amp;FD$7&amp;"・"&amp;$EG93),'(参考)本年作業予定'!$X$4:$AI$525,8,FALSE),"")</f>
        <v/>
      </c>
      <c r="FE93" s="32" t="str">
        <f>IFERROR(VLOOKUP(($EF93&amp;"・"&amp;FD$8&amp;"・"&amp;FD$7&amp;"・"&amp;$EG93),'(参考)本年作業予定'!$X$4:$AI$525,10,FALSE),"")</f>
        <v/>
      </c>
      <c r="FG93" s="32">
        <f>IFERROR(VLOOKUP(($EF93&amp;"・"&amp;FG$81&amp;"・"&amp;FG$80&amp;"・"&amp;$EG93),'(参考)本年作業予定'!$X$4:$AI$525,4,FALSE),"")</f>
        <v>45510</v>
      </c>
      <c r="FH93" s="32" t="str">
        <f>IFERROR(VLOOKUP(($EF93&amp;"・"&amp;FH$81&amp;"・"&amp;FH$80&amp;"・"&amp;$EG93),'(参考)本年作業予定'!$X$4:$AI$525,4,FALSE),"")</f>
        <v/>
      </c>
      <c r="FI93" s="32" t="str">
        <f>IFERROR(VLOOKUP(($EF93&amp;"・"&amp;FI$81&amp;"・"&amp;FI$80&amp;"・"&amp;$EG93),'(参考)本年作業予定'!$X$4:$AI$525,4,FALSE),"")</f>
        <v/>
      </c>
      <c r="FJ93" s="32" t="str">
        <f>IFERROR(VLOOKUP(($EF93&amp;"・"&amp;FJ$81&amp;"・"&amp;FJ$80&amp;"・"&amp;$EG93),'(参考)本年作業予定'!$X$4:$AI$525,4,FALSE),"")</f>
        <v/>
      </c>
      <c r="FK93" s="32" t="str">
        <f>IFERROR(VLOOKUP(($EF93&amp;"・"&amp;FK$81&amp;"・"&amp;FK$80&amp;"・"&amp;$EG93),'(参考)本年作業予定'!$X$4:$AI$525,4,FALSE),"")</f>
        <v/>
      </c>
      <c r="FL93" s="32" t="str">
        <f>IFERROR(VLOOKUP(($EF93&amp;"・"&amp;FL$81&amp;"・"&amp;FL$80&amp;"・"&amp;$EG93),'(参考)本年作業予定'!$X$4:$AI$525,4,FALSE),"")</f>
        <v/>
      </c>
      <c r="FN93" s="33">
        <f t="shared" si="449"/>
        <v>45514</v>
      </c>
      <c r="FO93" s="96">
        <f>IFERROR(VLOOKUP(($EF93&amp;"・"&amp;FN$8&amp;"・"&amp;FN$7&amp;"・"&amp;$EG93),'(参考)本年作業予定'!$X$4:$AI$525,12,FALSE),"")</f>
        <v>16</v>
      </c>
      <c r="FP93" s="33">
        <f t="shared" si="450"/>
        <v>45543</v>
      </c>
      <c r="FQ93" s="96">
        <f>IFERROR(VLOOKUP(($EF93&amp;"・"&amp;FP$8&amp;"・"&amp;FP$7&amp;"・"&amp;$EG93),'(参考)本年作業予定'!$X$4:$AI$525,12,FALSE),"")</f>
        <v>9</v>
      </c>
      <c r="FR93" s="33">
        <f t="shared" si="451"/>
        <v>45545</v>
      </c>
      <c r="FS93" s="96">
        <f>IFERROR(VLOOKUP(($EF93&amp;"・"&amp;FR$8&amp;"・"&amp;FR$7&amp;"・"&amp;$EG93),'(参考)本年作業予定'!$X$4:$AI$525,12,FALSE),"")</f>
        <v>8</v>
      </c>
      <c r="FT93" s="33">
        <f t="shared" si="452"/>
        <v>45552</v>
      </c>
      <c r="FU93" s="96">
        <f>IFERROR(VLOOKUP(($EF93&amp;"・"&amp;FT$8&amp;"・"&amp;FT$7&amp;"・"&amp;$EG93),'(参考)本年作業予定'!$X$4:$AI$525,12,FALSE),"")</f>
        <v>2</v>
      </c>
      <c r="FV93" s="33">
        <f t="shared" si="453"/>
        <v>45559</v>
      </c>
      <c r="FW93" s="96">
        <f>IFERROR(VLOOKUP(($EF93&amp;"・"&amp;FV$8&amp;"・"&amp;FV$7&amp;"・"&amp;$EG93),'(参考)本年作業予定'!$X$4:$AI$525,12,FALSE),"")</f>
        <v>2</v>
      </c>
      <c r="FX93" s="33">
        <f t="shared" si="454"/>
        <v>45571</v>
      </c>
      <c r="FY93" s="96">
        <f>IFERROR(VLOOKUP(($EF93&amp;"・"&amp;FX$8&amp;"・"&amp;FX$7&amp;"・"&amp;$EG93),'(参考)本年作業予定'!$X$4:$AI$525,12,FALSE),"")</f>
        <v>4</v>
      </c>
      <c r="FZ93" s="33" t="str">
        <f t="shared" si="455"/>
        <v/>
      </c>
      <c r="GA93" s="96" t="str">
        <f>IFERROR(VLOOKUP(($EF93&amp;"・"&amp;FZ$8&amp;"・"&amp;FZ$7&amp;"・"&amp;$EG93),'(参考)本年作業予定'!$X$4:$AI$525,12,FALSE),"")</f>
        <v/>
      </c>
      <c r="GB93" s="33" t="str">
        <f t="shared" si="456"/>
        <v/>
      </c>
      <c r="GC93" s="96" t="str">
        <f>IFERROR(VLOOKUP(($EF93&amp;"・"&amp;GB$8&amp;"・"&amp;GB$7&amp;"・"&amp;$EG93),'(参考)本年作業予定'!$X$4:$AI$525,12,FALSE),"")</f>
        <v/>
      </c>
      <c r="GD93" s="33" t="str">
        <f t="shared" si="457"/>
        <v/>
      </c>
      <c r="GE93" s="96" t="str">
        <f>IFERROR(VLOOKUP(($EF93&amp;"・"&amp;GD$8&amp;"・"&amp;GD$7&amp;"・"&amp;$EG93),'(参考)本年作業予定'!$X$4:$AI$525,12,FALSE),"")</f>
        <v/>
      </c>
      <c r="GF93" s="33" t="str">
        <f t="shared" si="458"/>
        <v/>
      </c>
      <c r="GG93" s="96" t="str">
        <f>IFERROR(VLOOKUP(($EF93&amp;"・"&amp;GF$8&amp;"・"&amp;GF$7&amp;"・"&amp;$EG93),'(参考)本年作業予定'!$X$4:$AI$525,12,FALSE),"")</f>
        <v/>
      </c>
      <c r="GH93" s="33" t="str">
        <f t="shared" si="459"/>
        <v/>
      </c>
      <c r="GI93" s="96" t="str">
        <f>IFERROR(VLOOKUP(($EF93&amp;"・"&amp;GH$8&amp;"・"&amp;GH$7&amp;"・"&amp;$EG93),'(参考)本年作業予定'!$X$4:$AI$525,12,FALSE),"")</f>
        <v/>
      </c>
      <c r="GJ93" s="33" t="str">
        <f t="shared" si="460"/>
        <v/>
      </c>
      <c r="GK93" s="96" t="str">
        <f>IFERROR(VLOOKUP(($EF93&amp;"・"&amp;GJ$8&amp;"・"&amp;GJ$7&amp;"・"&amp;$EG93),'(参考)本年作業予定'!$X$4:$AI$525,12,FALSE),"")</f>
        <v/>
      </c>
      <c r="GM93" s="72">
        <f t="shared" si="431"/>
        <v>2</v>
      </c>
      <c r="GN93" s="74">
        <f>IFERROR(VLOOKUP(($EF93&amp;"・"&amp;GM$8&amp;"・"&amp;GM$7&amp;"・"&amp;$EG93),'(参考)本年作業予定'!$X$4:$AI$525,11,FALSE)/100,0)</f>
        <v>20</v>
      </c>
      <c r="GO93" s="72">
        <f t="shared" si="432"/>
        <v>2</v>
      </c>
      <c r="GP93" s="74">
        <f>IFERROR(VLOOKUP(($EF93&amp;"・"&amp;GO$8&amp;"・"&amp;GO$7&amp;"・"&amp;$EG93),'(参考)本年作業予定'!$X$4:$AI$525,11,FALSE)/100,0)</f>
        <v>20</v>
      </c>
      <c r="GQ93" s="72">
        <f t="shared" si="433"/>
        <v>1</v>
      </c>
      <c r="GR93" s="74">
        <f>IFERROR(VLOOKUP(($EF93&amp;"・"&amp;GQ$8&amp;"・"&amp;GQ$7&amp;"・"&amp;$EG93),'(参考)本年作業予定'!$X$4:$AI$525,11,FALSE)/100,0)</f>
        <v>20</v>
      </c>
      <c r="GS93" s="72">
        <f t="shared" si="434"/>
        <v>1</v>
      </c>
      <c r="GT93" s="74">
        <f>IFERROR(VLOOKUP(($EF93&amp;"・"&amp;GS$8&amp;"・"&amp;GS$7&amp;"・"&amp;$EG93),'(参考)本年作業予定'!$X$4:$AI$525,11,FALSE)/100,0)</f>
        <v>20</v>
      </c>
      <c r="GU93" s="72">
        <f t="shared" si="435"/>
        <v>1</v>
      </c>
      <c r="GV93" s="74">
        <f>IFERROR(VLOOKUP(($EF93&amp;"・"&amp;GU$8&amp;"・"&amp;GU$7&amp;"・"&amp;$EG93),'(参考)本年作業予定'!$X$4:$AI$525,11,FALSE)/100,0)</f>
        <v>20</v>
      </c>
      <c r="GW93" s="72">
        <f t="shared" si="436"/>
        <v>1</v>
      </c>
      <c r="GX93" s="74">
        <f>IFERROR(VLOOKUP(($EF93&amp;"・"&amp;GW$8&amp;"・"&amp;GW$7&amp;"・"&amp;$EG93),'(参考)本年作業予定'!$X$4:$AI$525,11,FALSE)/100,0)</f>
        <v>20</v>
      </c>
      <c r="GY93" s="72" t="str">
        <f t="shared" si="437"/>
        <v/>
      </c>
      <c r="GZ93" s="74">
        <f>IFERROR(VLOOKUP(($EF93&amp;"・"&amp;GY$8&amp;"・"&amp;GY$7&amp;"・"&amp;$EG93),'(参考)本年作業予定'!$X$4:$AI$525,11,FALSE)/100,0)</f>
        <v>0</v>
      </c>
      <c r="HA93" s="72" t="str">
        <f t="shared" si="438"/>
        <v/>
      </c>
      <c r="HB93" s="74">
        <f>IFERROR(VLOOKUP(($EF93&amp;"・"&amp;HA$8&amp;"・"&amp;HA$7&amp;"・"&amp;$EG93),'(参考)本年作業予定'!$X$4:$AI$525,11,FALSE)/100,0)</f>
        <v>0</v>
      </c>
      <c r="HC93" s="72" t="str">
        <f t="shared" si="439"/>
        <v/>
      </c>
      <c r="HD93" s="74">
        <f>IFERROR(VLOOKUP(($EF93&amp;"・"&amp;HC$8&amp;"・"&amp;HC$7&amp;"・"&amp;$EG93),'(参考)本年作業予定'!$X$4:$AI$525,11,FALSE)/100,0)</f>
        <v>0</v>
      </c>
      <c r="HE93" s="72" t="str">
        <f t="shared" si="440"/>
        <v/>
      </c>
      <c r="HF93" s="74">
        <f>IFERROR(VLOOKUP(($EF93&amp;"・"&amp;HE$8&amp;"・"&amp;HE$7&amp;"・"&amp;$EG93),'(参考)本年作業予定'!$X$4:$AI$525,11,FALSE)/100,0)</f>
        <v>0</v>
      </c>
      <c r="HG93" s="72" t="str">
        <f t="shared" si="441"/>
        <v/>
      </c>
      <c r="HH93" s="74">
        <f>IFERROR(VLOOKUP(($EF93&amp;"・"&amp;HG$8&amp;"・"&amp;HG$7&amp;"・"&amp;$EG93),'(参考)本年作業予定'!$X$4:$AI$525,11,FALSE)/100,0)</f>
        <v>0</v>
      </c>
      <c r="HI93" s="72" t="str">
        <f t="shared" si="442"/>
        <v/>
      </c>
      <c r="HJ93" s="74">
        <f>IFERROR(VLOOKUP(($EF93&amp;"・"&amp;HI$8&amp;"・"&amp;HI$7&amp;"・"&amp;$EG93),'(参考)本年作業予定'!$X$4:$AI$525,11,FALSE)/100,0)</f>
        <v>0</v>
      </c>
    </row>
    <row r="94" spans="1:218" ht="15" customHeight="1" thickBot="1" x14ac:dyDescent="0.2">
      <c r="A94" s="541"/>
      <c r="B94" s="488"/>
      <c r="C94" s="326" t="str">
        <f>IF(B94="","",GN94+GP94+GR94+GT94+GV94+GX94+GZ94+HB94+HD94)</f>
        <v/>
      </c>
      <c r="D94" s="348"/>
      <c r="E94" s="349"/>
      <c r="F94" s="349"/>
      <c r="G94" s="349"/>
      <c r="H94" s="349"/>
      <c r="I94" s="349"/>
      <c r="J94" s="349"/>
      <c r="K94" s="349"/>
      <c r="L94" s="349"/>
      <c r="M94" s="349"/>
      <c r="N94" s="349"/>
      <c r="O94" s="349"/>
      <c r="P94" s="349"/>
      <c r="Q94" s="349"/>
      <c r="R94" s="349"/>
      <c r="S94" s="349"/>
      <c r="T94" s="349"/>
      <c r="U94" s="349"/>
      <c r="V94" s="349"/>
      <c r="W94" s="349"/>
      <c r="X94" s="349"/>
      <c r="Y94" s="349"/>
      <c r="Z94" s="349"/>
      <c r="AA94" s="349"/>
      <c r="AB94" s="349"/>
      <c r="AC94" s="349"/>
      <c r="AD94" s="349"/>
      <c r="AE94" s="349"/>
      <c r="AF94" s="349"/>
      <c r="AG94" s="350"/>
      <c r="AH94" s="350"/>
      <c r="AI94" s="348"/>
      <c r="AJ94" s="349"/>
      <c r="AK94" s="349"/>
      <c r="AL94" s="349"/>
      <c r="AM94" s="349"/>
      <c r="AN94" s="349"/>
      <c r="AO94" s="349"/>
      <c r="AP94" s="349"/>
      <c r="AQ94" s="349"/>
      <c r="AR94" s="349"/>
      <c r="AS94" s="349"/>
      <c r="AT94" s="349"/>
      <c r="AU94" s="349"/>
      <c r="AV94" s="349"/>
      <c r="AW94" s="349"/>
      <c r="AX94" s="349"/>
      <c r="AY94" s="349"/>
      <c r="AZ94" s="349"/>
      <c r="BA94" s="349"/>
      <c r="BB94" s="349"/>
      <c r="BC94" s="349"/>
      <c r="BD94" s="349"/>
      <c r="BE94" s="349"/>
      <c r="BF94" s="349"/>
      <c r="BG94" s="349"/>
      <c r="BH94" s="349"/>
      <c r="BI94" s="349"/>
      <c r="BJ94" s="349"/>
      <c r="BK94" s="349"/>
      <c r="BL94" s="349"/>
      <c r="BM94" s="350"/>
      <c r="BN94" s="348"/>
      <c r="BO94" s="349"/>
      <c r="BP94" s="349"/>
      <c r="BQ94" s="349"/>
      <c r="BR94" s="349"/>
      <c r="BS94" s="349"/>
      <c r="BT94" s="349"/>
      <c r="BU94" s="349"/>
      <c r="BV94" s="349"/>
      <c r="BW94" s="349"/>
      <c r="BX94" s="349"/>
      <c r="BY94" s="349"/>
      <c r="BZ94" s="349"/>
      <c r="CA94" s="349"/>
      <c r="CB94" s="349"/>
      <c r="CC94" s="349"/>
      <c r="CD94" s="349"/>
      <c r="CE94" s="349"/>
      <c r="CF94" s="349"/>
      <c r="CG94" s="349"/>
      <c r="CH94" s="349"/>
      <c r="CI94" s="349"/>
      <c r="CJ94" s="349"/>
      <c r="CK94" s="349"/>
      <c r="CL94" s="349"/>
      <c r="CM94" s="349"/>
      <c r="CN94" s="349"/>
      <c r="CO94" s="349"/>
      <c r="CP94" s="349"/>
      <c r="CQ94" s="350"/>
      <c r="CR94" s="351"/>
      <c r="CS94" s="352"/>
      <c r="CT94" s="349"/>
      <c r="CU94" s="349"/>
      <c r="CV94" s="349"/>
      <c r="CW94" s="349"/>
      <c r="CX94" s="349"/>
      <c r="CY94" s="349"/>
      <c r="CZ94" s="349"/>
      <c r="DA94" s="349"/>
      <c r="DB94" s="349"/>
      <c r="DC94" s="349"/>
      <c r="DD94" s="349"/>
      <c r="DE94" s="349"/>
      <c r="DF94" s="349"/>
      <c r="DG94" s="349"/>
      <c r="DH94" s="349"/>
      <c r="DI94" s="349"/>
      <c r="DJ94" s="349"/>
      <c r="DK94" s="349"/>
      <c r="DL94" s="349"/>
      <c r="DM94" s="349"/>
      <c r="DN94" s="349"/>
      <c r="DO94" s="349"/>
      <c r="DP94" s="349"/>
      <c r="DQ94" s="349"/>
      <c r="DR94" s="349"/>
      <c r="DS94" s="349"/>
      <c r="DT94" s="349"/>
      <c r="DU94" s="350"/>
      <c r="DV94" s="393"/>
      <c r="DW94" s="426"/>
      <c r="EE94" s="12"/>
      <c r="EF94" s="13"/>
      <c r="EG94" s="13"/>
      <c r="EH94" s="32" t="str">
        <f>IFERROR(VLOOKUP(($EF94&amp;"・"&amp;EH$8&amp;"・"&amp;EH$7&amp;"・"&amp;$EG94),'(参考)本年作業予定'!$X$4:$AI$525,8,FALSE),"")</f>
        <v/>
      </c>
      <c r="EI94" s="32" t="str">
        <f>IFERROR(VLOOKUP(($EF94&amp;"・"&amp;EH$8&amp;"・"&amp;EH$7&amp;"・"&amp;$EG94),'(参考)本年作業予定'!$X$4:$AI$525,10,FALSE),"")</f>
        <v/>
      </c>
      <c r="EJ94" s="32" t="str">
        <f>IFERROR(VLOOKUP(($EF94&amp;"・"&amp;EJ$8&amp;"・"&amp;EJ$7&amp;"・"&amp;$EG94),'(参考)本年作業予定'!$X$4:$AI$525,8,FALSE),"")</f>
        <v/>
      </c>
      <c r="EK94" s="32" t="str">
        <f>IFERROR(VLOOKUP(($EF94&amp;"・"&amp;EJ$8&amp;"・"&amp;EJ$7&amp;"・"&amp;$EG94),'(参考)本年作業予定'!$X$4:$AI$525,10,FALSE),"")</f>
        <v/>
      </c>
      <c r="EL94" s="32" t="str">
        <f>IFERROR(VLOOKUP(($EF94&amp;"・"&amp;EL$8&amp;"・"&amp;EL$7&amp;"・"&amp;$EG94),'(参考)本年作業予定'!$X$4:$AI$525,8,FALSE),"")</f>
        <v/>
      </c>
      <c r="EM94" s="32" t="str">
        <f>IFERROR(VLOOKUP(($EF94&amp;"・"&amp;EL$8&amp;"・"&amp;EL$7&amp;"・"&amp;$EG94),'(参考)本年作業予定'!$X$4:$AI$525,10,FALSE),"")</f>
        <v/>
      </c>
      <c r="EN94" s="32" t="str">
        <f>IFERROR(VLOOKUP(($EF94&amp;"・"&amp;EN$8&amp;"・"&amp;EN$7&amp;"・"&amp;$EG94),'(参考)本年作業予定'!$X$4:$AI$525,8,FALSE),"")</f>
        <v/>
      </c>
      <c r="EO94" s="32" t="str">
        <f>IFERROR(VLOOKUP(($EF94&amp;"・"&amp;EN$8&amp;"・"&amp;EN$7&amp;"・"&amp;$EG94),'(参考)本年作業予定'!$X$4:$AI$525,10,FALSE),"")</f>
        <v/>
      </c>
      <c r="EP94" s="32" t="str">
        <f>IFERROR(VLOOKUP(($EF94&amp;"・"&amp;EP$8&amp;"・"&amp;EP$7&amp;"・"&amp;$EG94),'(参考)本年作業予定'!$X$4:$AI$525,8,FALSE),"")</f>
        <v/>
      </c>
      <c r="EQ94" s="32" t="str">
        <f>IFERROR(VLOOKUP(($EF94&amp;"・"&amp;EP$8&amp;"・"&amp;EP$7&amp;"・"&amp;$EG94),'(参考)本年作業予定'!$X$4:$AI$525,10,FALSE),"")</f>
        <v/>
      </c>
      <c r="ER94" s="32" t="str">
        <f>IFERROR(VLOOKUP(($EF94&amp;"・"&amp;ER$8&amp;"・"&amp;ER$7&amp;"・"&amp;$EG94),'(参考)本年作業予定'!$X$4:$AI$525,8,FALSE),"")</f>
        <v/>
      </c>
      <c r="ES94" s="32" t="str">
        <f>IFERROR(VLOOKUP(($EF94&amp;"・"&amp;ER$8&amp;"・"&amp;ER$7&amp;"・"&amp;$EG94),'(参考)本年作業予定'!$X$4:$AI$525,10,FALSE),"")</f>
        <v/>
      </c>
      <c r="ET94" s="32" t="str">
        <f>IFERROR(VLOOKUP(($EF94&amp;"・"&amp;ET$8&amp;"・"&amp;ET$7&amp;"・"&amp;$EG94),'(参考)本年作業予定'!$X$4:$AI$525,8,FALSE),"")</f>
        <v/>
      </c>
      <c r="EU94" s="32" t="str">
        <f>IFERROR(VLOOKUP(($EF94&amp;"・"&amp;ET$8&amp;"・"&amp;ET$7&amp;"・"&amp;$EG94),'(参考)本年作業予定'!$X$4:$AI$525,10,FALSE),"")</f>
        <v/>
      </c>
      <c r="EV94" s="32" t="str">
        <f>IFERROR(VLOOKUP(($EF94&amp;"・"&amp;EV$8&amp;"・"&amp;EV$7&amp;"・"&amp;$EG94),'(参考)本年作業予定'!$X$4:$AI$525,8,FALSE),"")</f>
        <v/>
      </c>
      <c r="EW94" s="32" t="str">
        <f>IFERROR(VLOOKUP(($EF94&amp;"・"&amp;EV$8&amp;"・"&amp;EV$7&amp;"・"&amp;$EG94),'(参考)本年作業予定'!$X$4:$AI$525,10,FALSE),"")</f>
        <v/>
      </c>
      <c r="EX94" s="32" t="str">
        <f>IFERROR(VLOOKUP(($EF94&amp;"・"&amp;EX$8&amp;"・"&amp;EX$7&amp;"・"&amp;$EG94),'(参考)本年作業予定'!$X$4:$AI$525,8,FALSE),"")</f>
        <v/>
      </c>
      <c r="EY94" s="32" t="str">
        <f>IFERROR(VLOOKUP(($EF94&amp;"・"&amp;EX$8&amp;"・"&amp;EX$7&amp;"・"&amp;$EG94),'(参考)本年作業予定'!$X$4:$AI$525,10,FALSE),"")</f>
        <v/>
      </c>
      <c r="EZ94" s="32" t="str">
        <f>IFERROR(VLOOKUP(($EF94&amp;"・"&amp;EZ$8&amp;"・"&amp;EZ$7&amp;"・"&amp;$EG94),'(参考)本年作業予定'!$X$4:$AI$525,8,FALSE),"")</f>
        <v/>
      </c>
      <c r="FA94" s="32" t="str">
        <f>IFERROR(VLOOKUP(($EF94&amp;"・"&amp;EZ$8&amp;"・"&amp;EZ$7&amp;"・"&amp;$EG94),'(参考)本年作業予定'!$X$4:$AI$525,10,FALSE),"")</f>
        <v/>
      </c>
      <c r="FB94" s="32" t="str">
        <f>IFERROR(VLOOKUP(($EF94&amp;"・"&amp;FB$8&amp;"・"&amp;FB$7&amp;"・"&amp;$EG94),'(参考)本年作業予定'!$X$4:$AI$525,8,FALSE),"")</f>
        <v/>
      </c>
      <c r="FC94" s="32" t="str">
        <f>IFERROR(VLOOKUP(($EF94&amp;"・"&amp;FB$8&amp;"・"&amp;FB$7&amp;"・"&amp;$EG94),'(参考)本年作業予定'!$X$4:$AI$525,10,FALSE),"")</f>
        <v/>
      </c>
      <c r="FD94" s="32" t="str">
        <f>IFERROR(VLOOKUP(($EF94&amp;"・"&amp;FD$8&amp;"・"&amp;FD$7&amp;"・"&amp;$EG94),'(参考)本年作業予定'!$X$4:$AI$525,8,FALSE),"")</f>
        <v/>
      </c>
      <c r="FE94" s="32" t="str">
        <f>IFERROR(VLOOKUP(($EF94&amp;"・"&amp;FD$8&amp;"・"&amp;FD$7&amp;"・"&amp;$EG94),'(参考)本年作業予定'!$X$4:$AI$525,10,FALSE),"")</f>
        <v/>
      </c>
      <c r="FG94" s="32" t="str">
        <f>IFERROR(VLOOKUP(($EF94&amp;"・"&amp;FG$81&amp;"・"&amp;FG$80&amp;"・"&amp;$EG94),'(参考)本年作業予定'!$X$4:$AI$525,4,FALSE),"")</f>
        <v/>
      </c>
      <c r="FH94" s="32" t="str">
        <f>IFERROR(VLOOKUP(($EF94&amp;"・"&amp;FH$81&amp;"・"&amp;FH$80&amp;"・"&amp;$EG94),'(参考)本年作業予定'!$X$4:$AI$525,4,FALSE),"")</f>
        <v/>
      </c>
      <c r="FI94" s="32" t="str">
        <f>IFERROR(VLOOKUP(($EF94&amp;"・"&amp;FI$81&amp;"・"&amp;FI$80&amp;"・"&amp;$EG94),'(参考)本年作業予定'!$X$4:$AI$525,4,FALSE),"")</f>
        <v/>
      </c>
      <c r="FJ94" s="32" t="str">
        <f>IFERROR(VLOOKUP(($EF94&amp;"・"&amp;FJ$81&amp;"・"&amp;FJ$80&amp;"・"&amp;$EG94),'(参考)本年作業予定'!$X$4:$AI$525,4,FALSE),"")</f>
        <v/>
      </c>
      <c r="FK94" s="32" t="str">
        <f>IFERROR(VLOOKUP(($EF94&amp;"・"&amp;FK$81&amp;"・"&amp;FK$80&amp;"・"&amp;$EG94),'(参考)本年作業予定'!$X$4:$AI$525,4,FALSE),"")</f>
        <v/>
      </c>
      <c r="FL94" s="32" t="str">
        <f>IFERROR(VLOOKUP(($EF94&amp;"・"&amp;FL$81&amp;"・"&amp;FL$80&amp;"・"&amp;$EG94),'(参考)本年作業予定'!$X$4:$AI$525,4,FALSE),"")</f>
        <v/>
      </c>
      <c r="FN94" s="33" t="str">
        <f t="shared" si="449"/>
        <v/>
      </c>
      <c r="FO94" s="96" t="str">
        <f>IFERROR(VLOOKUP(($EF94&amp;"・"&amp;FN$8&amp;"・"&amp;FN$7&amp;"・"&amp;$EG94),'(参考)本年作業予定'!$X$4:$AI$525,12,FALSE),"")</f>
        <v/>
      </c>
      <c r="FP94" s="33" t="str">
        <f t="shared" si="450"/>
        <v/>
      </c>
      <c r="FQ94" s="96" t="str">
        <f>IFERROR(VLOOKUP(($EF94&amp;"・"&amp;FP$8&amp;"・"&amp;FP$7&amp;"・"&amp;$EG94),'(参考)本年作業予定'!$X$4:$AI$525,12,FALSE),"")</f>
        <v/>
      </c>
      <c r="FR94" s="33" t="str">
        <f t="shared" si="451"/>
        <v/>
      </c>
      <c r="FS94" s="96" t="str">
        <f>IFERROR(VLOOKUP(($EF94&amp;"・"&amp;FR$8&amp;"・"&amp;FR$7&amp;"・"&amp;$EG94),'(参考)本年作業予定'!$X$4:$AI$525,12,FALSE),"")</f>
        <v/>
      </c>
      <c r="FT94" s="33" t="str">
        <f t="shared" si="452"/>
        <v/>
      </c>
      <c r="FU94" s="96" t="str">
        <f>IFERROR(VLOOKUP(($EF94&amp;"・"&amp;FT$8&amp;"・"&amp;FT$7&amp;"・"&amp;$EG94),'(参考)本年作業予定'!$X$4:$AI$525,12,FALSE),"")</f>
        <v/>
      </c>
      <c r="FV94" s="33" t="str">
        <f t="shared" si="453"/>
        <v/>
      </c>
      <c r="FW94" s="96" t="str">
        <f>IFERROR(VLOOKUP(($EF94&amp;"・"&amp;FV$8&amp;"・"&amp;FV$7&amp;"・"&amp;$EG94),'(参考)本年作業予定'!$X$4:$AI$525,12,FALSE),"")</f>
        <v/>
      </c>
      <c r="FX94" s="33" t="str">
        <f t="shared" si="454"/>
        <v/>
      </c>
      <c r="FY94" s="96" t="str">
        <f>IFERROR(VLOOKUP(($EF94&amp;"・"&amp;FX$8&amp;"・"&amp;FX$7&amp;"・"&amp;$EG94),'(参考)本年作業予定'!$X$4:$AI$525,12,FALSE),"")</f>
        <v/>
      </c>
      <c r="FZ94" s="33" t="str">
        <f t="shared" si="455"/>
        <v/>
      </c>
      <c r="GA94" s="96" t="str">
        <f>IFERROR(VLOOKUP(($EF94&amp;"・"&amp;FZ$8&amp;"・"&amp;FZ$7&amp;"・"&amp;$EG94),'(参考)本年作業予定'!$X$4:$AI$525,12,FALSE),"")</f>
        <v/>
      </c>
      <c r="GB94" s="33" t="str">
        <f t="shared" si="456"/>
        <v/>
      </c>
      <c r="GC94" s="96" t="str">
        <f>IFERROR(VLOOKUP(($EF94&amp;"・"&amp;GB$8&amp;"・"&amp;GB$7&amp;"・"&amp;$EG94),'(参考)本年作業予定'!$X$4:$AI$525,12,FALSE),"")</f>
        <v/>
      </c>
      <c r="GD94" s="33" t="str">
        <f t="shared" si="457"/>
        <v/>
      </c>
      <c r="GE94" s="96" t="str">
        <f>IFERROR(VLOOKUP(($EF94&amp;"・"&amp;GD$8&amp;"・"&amp;GD$7&amp;"・"&amp;$EG94),'(参考)本年作業予定'!$X$4:$AI$525,12,FALSE),"")</f>
        <v/>
      </c>
      <c r="GF94" s="33" t="str">
        <f t="shared" si="458"/>
        <v/>
      </c>
      <c r="GG94" s="96" t="str">
        <f>IFERROR(VLOOKUP(($EF94&amp;"・"&amp;GF$8&amp;"・"&amp;GF$7&amp;"・"&amp;$EG94),'(参考)本年作業予定'!$X$4:$AI$525,12,FALSE),"")</f>
        <v/>
      </c>
      <c r="GH94" s="33" t="str">
        <f t="shared" si="459"/>
        <v/>
      </c>
      <c r="GI94" s="96" t="str">
        <f>IFERROR(VLOOKUP(($EF94&amp;"・"&amp;GH$8&amp;"・"&amp;GH$7&amp;"・"&amp;$EG94),'(参考)本年作業予定'!$X$4:$AI$525,12,FALSE),"")</f>
        <v/>
      </c>
      <c r="GJ94" s="33" t="str">
        <f t="shared" si="460"/>
        <v/>
      </c>
      <c r="GK94" s="96" t="str">
        <f>IFERROR(VLOOKUP(($EF94&amp;"・"&amp;GJ$8&amp;"・"&amp;GJ$7&amp;"・"&amp;$EG94),'(参考)本年作業予定'!$X$4:$AI$525,12,FALSE),"")</f>
        <v/>
      </c>
      <c r="GM94" s="72" t="str">
        <f t="shared" si="431"/>
        <v/>
      </c>
      <c r="GN94" s="74">
        <f>IFERROR(VLOOKUP(($EF94&amp;"・"&amp;GM$8&amp;"・"&amp;GM$7&amp;"・"&amp;$EG94),'(参考)本年作業予定'!$X$4:$AI$525,11,FALSE)/100,0)</f>
        <v>0</v>
      </c>
      <c r="GO94" s="72" t="str">
        <f t="shared" si="432"/>
        <v/>
      </c>
      <c r="GP94" s="74">
        <f>IFERROR(VLOOKUP(($EF94&amp;"・"&amp;GO$8&amp;"・"&amp;GO$7&amp;"・"&amp;$EG94),'(参考)本年作業予定'!$X$4:$AI$525,11,FALSE)/100,0)</f>
        <v>0</v>
      </c>
      <c r="GQ94" s="72" t="str">
        <f t="shared" si="433"/>
        <v/>
      </c>
      <c r="GR94" s="74">
        <f>IFERROR(VLOOKUP(($EF94&amp;"・"&amp;GQ$8&amp;"・"&amp;GQ$7&amp;"・"&amp;$EG94),'(参考)本年作業予定'!$X$4:$AI$525,11,FALSE)/100,0)</f>
        <v>0</v>
      </c>
      <c r="GS94" s="72" t="str">
        <f t="shared" si="434"/>
        <v/>
      </c>
      <c r="GT94" s="74">
        <f>IFERROR(VLOOKUP(($EF94&amp;"・"&amp;GS$8&amp;"・"&amp;GS$7&amp;"・"&amp;$EG94),'(参考)本年作業予定'!$X$4:$AI$525,11,FALSE)/100,0)</f>
        <v>0</v>
      </c>
      <c r="GU94" s="72" t="str">
        <f t="shared" si="435"/>
        <v/>
      </c>
      <c r="GV94" s="74">
        <f>IFERROR(VLOOKUP(($EF94&amp;"・"&amp;GU$8&amp;"・"&amp;GU$7&amp;"・"&amp;$EG94),'(参考)本年作業予定'!$X$4:$AI$525,11,FALSE)/100,0)</f>
        <v>0</v>
      </c>
      <c r="GW94" s="72" t="str">
        <f t="shared" si="436"/>
        <v/>
      </c>
      <c r="GX94" s="74">
        <f>IFERROR(VLOOKUP(($EF94&amp;"・"&amp;GW$8&amp;"・"&amp;GW$7&amp;"・"&amp;$EG94),'(参考)本年作業予定'!$X$4:$AI$525,11,FALSE)/100,0)</f>
        <v>0</v>
      </c>
      <c r="GY94" s="72" t="str">
        <f t="shared" si="437"/>
        <v/>
      </c>
      <c r="GZ94" s="74">
        <f>IFERROR(VLOOKUP(($EF94&amp;"・"&amp;GY$8&amp;"・"&amp;GY$7&amp;"・"&amp;$EG94),'(参考)本年作業予定'!$X$4:$AI$525,11,FALSE)/100,0)</f>
        <v>0</v>
      </c>
      <c r="HA94" s="72" t="str">
        <f t="shared" si="438"/>
        <v/>
      </c>
      <c r="HB94" s="74">
        <f>IFERROR(VLOOKUP(($EF94&amp;"・"&amp;HA$8&amp;"・"&amp;HA$7&amp;"・"&amp;$EG94),'(参考)本年作業予定'!$X$4:$AI$525,11,FALSE)/100,0)</f>
        <v>0</v>
      </c>
      <c r="HC94" s="72" t="str">
        <f t="shared" si="439"/>
        <v/>
      </c>
      <c r="HD94" s="74">
        <f>IFERROR(VLOOKUP(($EF94&amp;"・"&amp;HC$8&amp;"・"&amp;HC$7&amp;"・"&amp;$EG94),'(参考)本年作業予定'!$X$4:$AI$525,11,FALSE)/100,0)</f>
        <v>0</v>
      </c>
      <c r="HE94" s="72" t="str">
        <f t="shared" si="440"/>
        <v/>
      </c>
      <c r="HF94" s="74">
        <f>IFERROR(VLOOKUP(($EF94&amp;"・"&amp;HE$8&amp;"・"&amp;HE$7&amp;"・"&amp;$EG94),'(参考)本年作業予定'!$X$4:$AI$525,11,FALSE)/100,0)</f>
        <v>0</v>
      </c>
      <c r="HG94" s="72" t="str">
        <f t="shared" si="441"/>
        <v/>
      </c>
      <c r="HH94" s="74">
        <f>IFERROR(VLOOKUP(($EF94&amp;"・"&amp;HG$8&amp;"・"&amp;HG$7&amp;"・"&amp;$EG94),'(参考)本年作業予定'!$X$4:$AI$525,11,FALSE)/100,0)</f>
        <v>0</v>
      </c>
      <c r="HI94" s="72" t="str">
        <f t="shared" si="442"/>
        <v/>
      </c>
      <c r="HJ94" s="74">
        <f>IFERROR(VLOOKUP(($EF94&amp;"・"&amp;HI$8&amp;"・"&amp;HI$7&amp;"・"&amp;$EG94),'(参考)本年作業予定'!$X$4:$AI$525,11,FALSE)/100,0)</f>
        <v>0</v>
      </c>
    </row>
    <row r="95" spans="1:218" ht="21.75" customHeight="1" x14ac:dyDescent="0.15">
      <c r="A95" s="541"/>
      <c r="B95" s="486" t="str">
        <f>IF(②元データ!$G$17="","",②元データ!$G$17)</f>
        <v>キャベツ・○×△</v>
      </c>
      <c r="C95" s="324" t="str">
        <f>IF(EF95="","",IF((GN95+GP95+GR95+GT95+GV95+GX95+GZ95+HB95+HD95+HF95+HH95+HJ95)=0,"",(GN95+GP95+GR95+GT95+GV95+GX95+GZ95+HB95+HD95+HF95+HH95+HJ95)))</f>
        <v/>
      </c>
      <c r="D95" s="331" t="str">
        <f t="shared" ref="D95:AI95" si="464">IF(D$5=$FG95,$FG$9,IF(D$5=$FH95,$FH$9,IF(D$5=$FI95,$FI$9,IF(D$5=$FJ95,$FJ$9,IF(D$5=$FK95,$FK$9,IF(D$5=$FL95,$FL$9,IF(D$5=$FN95,$FO95,IF(D$5=$FP95,$FQ95,IF(D$5=$FR95,$FS95,IF(D$5=$FT95,$FU95,IF(D$5=$FV95,$FW95,IF(D$5=$FX95,$FY95,IF(D$5=$FZ95,$GA95,IF(D$5=$GB95,$GC95,IF(D$5=$GD95,$GE95,IF(D$5=$GF95,$GG95,IF(D$5=$GH95,$GI95,IF(D$5=$GJ95,$GK95,""))))))))))))))))))</f>
        <v/>
      </c>
      <c r="E95" s="332" t="str">
        <f t="shared" si="464"/>
        <v/>
      </c>
      <c r="F95" s="332" t="str">
        <f t="shared" si="464"/>
        <v/>
      </c>
      <c r="G95" s="332" t="str">
        <f t="shared" si="464"/>
        <v/>
      </c>
      <c r="H95" s="332" t="str">
        <f t="shared" si="464"/>
        <v/>
      </c>
      <c r="I95" s="332" t="str">
        <f t="shared" si="464"/>
        <v/>
      </c>
      <c r="J95" s="332" t="str">
        <f t="shared" si="464"/>
        <v/>
      </c>
      <c r="K95" s="332" t="str">
        <f t="shared" si="464"/>
        <v/>
      </c>
      <c r="L95" s="332" t="str">
        <f t="shared" si="464"/>
        <v/>
      </c>
      <c r="M95" s="332" t="str">
        <f t="shared" si="464"/>
        <v/>
      </c>
      <c r="N95" s="332" t="str">
        <f t="shared" si="464"/>
        <v/>
      </c>
      <c r="O95" s="332" t="str">
        <f t="shared" si="464"/>
        <v/>
      </c>
      <c r="P95" s="332" t="str">
        <f t="shared" si="464"/>
        <v/>
      </c>
      <c r="Q95" s="332" t="str">
        <f t="shared" si="464"/>
        <v/>
      </c>
      <c r="R95" s="332" t="str">
        <f t="shared" si="464"/>
        <v/>
      </c>
      <c r="S95" s="332" t="str">
        <f t="shared" si="464"/>
        <v/>
      </c>
      <c r="T95" s="332" t="str">
        <f t="shared" si="464"/>
        <v/>
      </c>
      <c r="U95" s="332" t="str">
        <f t="shared" si="464"/>
        <v/>
      </c>
      <c r="V95" s="332" t="str">
        <f t="shared" si="464"/>
        <v/>
      </c>
      <c r="W95" s="332" t="str">
        <f t="shared" si="464"/>
        <v/>
      </c>
      <c r="X95" s="332" t="str">
        <f t="shared" si="464"/>
        <v/>
      </c>
      <c r="Y95" s="332" t="str">
        <f t="shared" si="464"/>
        <v/>
      </c>
      <c r="Z95" s="332" t="str">
        <f t="shared" si="464"/>
        <v/>
      </c>
      <c r="AA95" s="332" t="str">
        <f t="shared" si="464"/>
        <v/>
      </c>
      <c r="AB95" s="332" t="str">
        <f t="shared" si="464"/>
        <v/>
      </c>
      <c r="AC95" s="332" t="str">
        <f t="shared" si="464"/>
        <v/>
      </c>
      <c r="AD95" s="332" t="str">
        <f t="shared" si="464"/>
        <v/>
      </c>
      <c r="AE95" s="332" t="str">
        <f t="shared" si="464"/>
        <v/>
      </c>
      <c r="AF95" s="332" t="str">
        <f t="shared" si="464"/>
        <v/>
      </c>
      <c r="AG95" s="332" t="str">
        <f t="shared" si="464"/>
        <v/>
      </c>
      <c r="AH95" s="332" t="str">
        <f t="shared" si="464"/>
        <v/>
      </c>
      <c r="AI95" s="331" t="str">
        <f t="shared" si="464"/>
        <v/>
      </c>
      <c r="AJ95" s="332" t="str">
        <f t="shared" ref="AJ95:BQ95" si="465">IF(AJ$5=$FG95,$FG$9,IF(AJ$5=$FH95,$FH$9,IF(AJ$5=$FI95,$FI$9,IF(AJ$5=$FJ95,$FJ$9,IF(AJ$5=$FK95,$FK$9,IF(AJ$5=$FL95,$FL$9,IF(AJ$5=$FN95,$FO95,IF(AJ$5=$FP95,$FQ95,IF(AJ$5=$FR95,$FS95,IF(AJ$5=$FT95,$FU95,IF(AJ$5=$FV95,$FW95,IF(AJ$5=$FX95,$FY95,IF(AJ$5=$FZ95,$GA95,IF(AJ$5=$GB95,$GC95,IF(AJ$5=$GD95,$GE95,IF(AJ$5=$GF95,$GG95,IF(AJ$5=$GH95,$GI95,IF(AJ$5=$GJ95,$GK95,""))))))))))))))))))</f>
        <v/>
      </c>
      <c r="AK95" s="332" t="str">
        <f t="shared" si="465"/>
        <v/>
      </c>
      <c r="AL95" s="332" t="str">
        <f t="shared" si="465"/>
        <v/>
      </c>
      <c r="AM95" s="332" t="str">
        <f t="shared" si="465"/>
        <v/>
      </c>
      <c r="AN95" s="332" t="str">
        <f t="shared" si="465"/>
        <v/>
      </c>
      <c r="AO95" s="332" t="str">
        <f t="shared" si="465"/>
        <v/>
      </c>
      <c r="AP95" s="332" t="str">
        <f t="shared" si="465"/>
        <v/>
      </c>
      <c r="AQ95" s="332" t="str">
        <f t="shared" si="465"/>
        <v/>
      </c>
      <c r="AR95" s="332" t="str">
        <f t="shared" si="465"/>
        <v/>
      </c>
      <c r="AS95" s="332" t="str">
        <f t="shared" si="465"/>
        <v/>
      </c>
      <c r="AT95" s="332" t="str">
        <f t="shared" si="465"/>
        <v/>
      </c>
      <c r="AU95" s="332" t="str">
        <f t="shared" si="465"/>
        <v/>
      </c>
      <c r="AV95" s="332" t="str">
        <f t="shared" si="465"/>
        <v/>
      </c>
      <c r="AW95" s="332" t="str">
        <f t="shared" si="465"/>
        <v/>
      </c>
      <c r="AX95" s="332" t="str">
        <f t="shared" si="465"/>
        <v/>
      </c>
      <c r="AY95" s="332" t="str">
        <f t="shared" si="465"/>
        <v/>
      </c>
      <c r="AZ95" s="332" t="str">
        <f t="shared" si="465"/>
        <v/>
      </c>
      <c r="BA95" s="332" t="str">
        <f t="shared" si="465"/>
        <v/>
      </c>
      <c r="BB95" s="332" t="str">
        <f t="shared" si="465"/>
        <v/>
      </c>
      <c r="BC95" s="332" t="str">
        <f t="shared" si="465"/>
        <v/>
      </c>
      <c r="BD95" s="332" t="str">
        <f t="shared" si="465"/>
        <v/>
      </c>
      <c r="BE95" s="332" t="str">
        <f t="shared" si="465"/>
        <v/>
      </c>
      <c r="BF95" s="332" t="str">
        <f t="shared" si="465"/>
        <v/>
      </c>
      <c r="BG95" s="332" t="str">
        <f t="shared" si="465"/>
        <v/>
      </c>
      <c r="BH95" s="332" t="str">
        <f t="shared" si="465"/>
        <v/>
      </c>
      <c r="BI95" s="332" t="str">
        <f t="shared" si="465"/>
        <v/>
      </c>
      <c r="BJ95" s="332" t="str">
        <f t="shared" si="465"/>
        <v/>
      </c>
      <c r="BK95" s="332" t="str">
        <f t="shared" si="465"/>
        <v/>
      </c>
      <c r="BL95" s="332" t="str">
        <f t="shared" si="465"/>
        <v/>
      </c>
      <c r="BM95" s="333" t="str">
        <f t="shared" si="465"/>
        <v/>
      </c>
      <c r="BN95" s="331" t="str">
        <f t="shared" si="465"/>
        <v/>
      </c>
      <c r="BO95" s="332" t="str">
        <f t="shared" si="465"/>
        <v/>
      </c>
      <c r="BP95" s="332" t="str">
        <f t="shared" si="465"/>
        <v/>
      </c>
      <c r="BQ95" s="332" t="str">
        <f t="shared" si="465"/>
        <v/>
      </c>
      <c r="BR95" s="332" t="str">
        <f t="shared" ref="BR95:DW95" si="466">IF(BR$5=$FG95,$FG$9,IF(BR$5=$FH95,$FH$9,IF(BR$5=$FI95,$FI$9,IF(BR$5=$FJ95,$FJ$9,IF(BR$5=$FK95,$FK$9,IF(BR$5=$FL95,$FL$9,IF(BR$5=$FN95,$FO95,IF(BR$5=$FP95,$FQ95,IF(BR$5=$FR95,$FS95,IF(BR$5=$FT95,$FU95,IF(BR$5=$FV95,$FW95,IF(BR$5=$FX95,$FY95,IF(BR$5=$FZ95,$GA95,IF(BR$5=$GB95,$GC95,IF(BR$5=$GD95,$GE95,IF(BR$5=$GF95,$GG95,IF(BR$5=$GH95,$GI95,IF(BR$5=$GJ95,$GK95,""))))))))))))))))))</f>
        <v/>
      </c>
      <c r="BS95" s="332" t="str">
        <f t="shared" si="466"/>
        <v/>
      </c>
      <c r="BT95" s="332" t="str">
        <f t="shared" si="466"/>
        <v/>
      </c>
      <c r="BU95" s="332" t="str">
        <f t="shared" si="466"/>
        <v/>
      </c>
      <c r="BV95" s="332" t="str">
        <f t="shared" si="466"/>
        <v/>
      </c>
      <c r="BW95" s="332" t="str">
        <f t="shared" si="466"/>
        <v/>
      </c>
      <c r="BX95" s="332" t="str">
        <f t="shared" si="466"/>
        <v/>
      </c>
      <c r="BY95" s="332" t="str">
        <f t="shared" si="466"/>
        <v/>
      </c>
      <c r="BZ95" s="332" t="str">
        <f t="shared" si="466"/>
        <v/>
      </c>
      <c r="CA95" s="332" t="str">
        <f t="shared" si="466"/>
        <v/>
      </c>
      <c r="CB95" s="332" t="str">
        <f t="shared" si="466"/>
        <v/>
      </c>
      <c r="CC95" s="332" t="str">
        <f t="shared" si="466"/>
        <v/>
      </c>
      <c r="CD95" s="332" t="str">
        <f t="shared" si="466"/>
        <v/>
      </c>
      <c r="CE95" s="332" t="str">
        <f t="shared" si="466"/>
        <v/>
      </c>
      <c r="CF95" s="332" t="str">
        <f t="shared" si="466"/>
        <v/>
      </c>
      <c r="CG95" s="332" t="str">
        <f t="shared" si="466"/>
        <v/>
      </c>
      <c r="CH95" s="332" t="str">
        <f t="shared" si="466"/>
        <v/>
      </c>
      <c r="CI95" s="332" t="str">
        <f t="shared" si="466"/>
        <v/>
      </c>
      <c r="CJ95" s="332" t="str">
        <f t="shared" si="466"/>
        <v/>
      </c>
      <c r="CK95" s="332" t="str">
        <f t="shared" si="466"/>
        <v/>
      </c>
      <c r="CL95" s="332" t="str">
        <f t="shared" si="466"/>
        <v/>
      </c>
      <c r="CM95" s="332" t="str">
        <f t="shared" si="466"/>
        <v/>
      </c>
      <c r="CN95" s="332" t="str">
        <f t="shared" si="466"/>
        <v/>
      </c>
      <c r="CO95" s="332" t="str">
        <f t="shared" si="466"/>
        <v/>
      </c>
      <c r="CP95" s="332" t="str">
        <f t="shared" si="466"/>
        <v/>
      </c>
      <c r="CQ95" s="334" t="str">
        <f t="shared" si="466"/>
        <v/>
      </c>
      <c r="CR95" s="335" t="str">
        <f t="shared" si="466"/>
        <v/>
      </c>
      <c r="CS95" s="336" t="str">
        <f t="shared" si="466"/>
        <v/>
      </c>
      <c r="CT95" s="332" t="str">
        <f t="shared" si="466"/>
        <v/>
      </c>
      <c r="CU95" s="332" t="str">
        <f t="shared" si="466"/>
        <v/>
      </c>
      <c r="CV95" s="332" t="str">
        <f t="shared" si="466"/>
        <v/>
      </c>
      <c r="CW95" s="332" t="str">
        <f t="shared" si="466"/>
        <v/>
      </c>
      <c r="CX95" s="332" t="str">
        <f t="shared" si="466"/>
        <v/>
      </c>
      <c r="CY95" s="332" t="str">
        <f t="shared" si="466"/>
        <v/>
      </c>
      <c r="CZ95" s="332" t="str">
        <f t="shared" si="466"/>
        <v/>
      </c>
      <c r="DA95" s="332" t="str">
        <f t="shared" si="466"/>
        <v/>
      </c>
      <c r="DB95" s="332" t="str">
        <f t="shared" si="466"/>
        <v/>
      </c>
      <c r="DC95" s="332" t="str">
        <f t="shared" si="466"/>
        <v/>
      </c>
      <c r="DD95" s="332" t="str">
        <f t="shared" si="466"/>
        <v/>
      </c>
      <c r="DE95" s="332" t="str">
        <f t="shared" si="466"/>
        <v/>
      </c>
      <c r="DF95" s="332" t="str">
        <f t="shared" si="466"/>
        <v/>
      </c>
      <c r="DG95" s="332" t="str">
        <f t="shared" si="466"/>
        <v/>
      </c>
      <c r="DH95" s="332" t="str">
        <f t="shared" si="466"/>
        <v/>
      </c>
      <c r="DI95" s="332" t="str">
        <f t="shared" si="466"/>
        <v/>
      </c>
      <c r="DJ95" s="332" t="str">
        <f t="shared" si="466"/>
        <v/>
      </c>
      <c r="DK95" s="332" t="str">
        <f t="shared" si="466"/>
        <v/>
      </c>
      <c r="DL95" s="332" t="str">
        <f t="shared" si="466"/>
        <v/>
      </c>
      <c r="DM95" s="332" t="str">
        <f t="shared" si="466"/>
        <v/>
      </c>
      <c r="DN95" s="332" t="str">
        <f t="shared" si="466"/>
        <v/>
      </c>
      <c r="DO95" s="332" t="str">
        <f t="shared" si="466"/>
        <v/>
      </c>
      <c r="DP95" s="332" t="str">
        <f t="shared" si="466"/>
        <v/>
      </c>
      <c r="DQ95" s="332" t="str">
        <f t="shared" si="466"/>
        <v/>
      </c>
      <c r="DR95" s="332" t="str">
        <f t="shared" si="466"/>
        <v/>
      </c>
      <c r="DS95" s="332" t="str">
        <f t="shared" si="466"/>
        <v/>
      </c>
      <c r="DT95" s="332" t="str">
        <f t="shared" si="466"/>
        <v/>
      </c>
      <c r="DU95" s="334" t="str">
        <f t="shared" si="466"/>
        <v/>
      </c>
      <c r="DV95" s="390" t="str">
        <f t="shared" si="466"/>
        <v/>
      </c>
      <c r="DW95" s="423" t="str">
        <f t="shared" si="466"/>
        <v/>
      </c>
      <c r="EE95" s="12"/>
      <c r="EF95" s="13" t="str">
        <f>IF(EF97="","",EF97&amp;2)</f>
        <v>キャベツ・○×△2</v>
      </c>
      <c r="EG95" s="13" t="str">
        <f>②元データ!$G$8</f>
        <v>露地野菜Ｂ</v>
      </c>
      <c r="EH95" s="32" t="str">
        <f>IFERROR(VLOOKUP(($EF95&amp;"・"&amp;EH$8&amp;"・"&amp;EH$7&amp;"・"&amp;$EG95),'(参考)本年作業予定'!$X$4:$AI$525,8,FALSE),"")</f>
        <v/>
      </c>
      <c r="EI95" s="32" t="str">
        <f>IFERROR(VLOOKUP(($EF95&amp;"・"&amp;EH$8&amp;"・"&amp;EH$7&amp;"・"&amp;$EG95),'(参考)本年作業予定'!$X$4:$AI$525,10,FALSE),"")</f>
        <v/>
      </c>
      <c r="EJ95" s="32" t="str">
        <f>IFERROR(VLOOKUP(($EF95&amp;"・"&amp;EJ$8&amp;"・"&amp;EJ$7&amp;"・"&amp;$EG95),'(参考)本年作業予定'!$X$4:$AI$525,8,FALSE),"")</f>
        <v/>
      </c>
      <c r="EK95" s="32" t="str">
        <f>IFERROR(VLOOKUP(($EF95&amp;"・"&amp;EJ$8&amp;"・"&amp;EJ$7&amp;"・"&amp;$EG95),'(参考)本年作業予定'!$X$4:$AI$525,10,FALSE),"")</f>
        <v/>
      </c>
      <c r="EL95" s="32" t="str">
        <f>IFERROR(VLOOKUP(($EF95&amp;"・"&amp;EL$8&amp;"・"&amp;EL$7&amp;"・"&amp;$EG95),'(参考)本年作業予定'!$X$4:$AI$525,8,FALSE),"")</f>
        <v/>
      </c>
      <c r="EM95" s="32" t="str">
        <f>IFERROR(VLOOKUP(($EF95&amp;"・"&amp;EL$8&amp;"・"&amp;EL$7&amp;"・"&amp;$EG95),'(参考)本年作業予定'!$X$4:$AI$525,10,FALSE),"")</f>
        <v/>
      </c>
      <c r="EN95" s="32" t="str">
        <f>IFERROR(VLOOKUP(($EF95&amp;"・"&amp;EN$8&amp;"・"&amp;EN$7&amp;"・"&amp;$EG95),'(参考)本年作業予定'!$X$4:$AI$525,8,FALSE),"")</f>
        <v/>
      </c>
      <c r="EO95" s="32" t="str">
        <f>IFERROR(VLOOKUP(($EF95&amp;"・"&amp;EN$8&amp;"・"&amp;EN$7&amp;"・"&amp;$EG95),'(参考)本年作業予定'!$X$4:$AI$525,10,FALSE),"")</f>
        <v/>
      </c>
      <c r="EP95" s="32" t="str">
        <f>IFERROR(VLOOKUP(($EF95&amp;"・"&amp;EP$8&amp;"・"&amp;EP$7&amp;"・"&amp;$EG95),'(参考)本年作業予定'!$X$4:$AI$525,8,FALSE),"")</f>
        <v/>
      </c>
      <c r="EQ95" s="32" t="str">
        <f>IFERROR(VLOOKUP(($EF95&amp;"・"&amp;EP$8&amp;"・"&amp;EP$7&amp;"・"&amp;$EG95),'(参考)本年作業予定'!$X$4:$AI$525,10,FALSE),"")</f>
        <v/>
      </c>
      <c r="ER95" s="32" t="str">
        <f>IFERROR(VLOOKUP(($EF95&amp;"・"&amp;ER$8&amp;"・"&amp;ER$7&amp;"・"&amp;$EG95),'(参考)本年作業予定'!$X$4:$AI$525,8,FALSE),"")</f>
        <v/>
      </c>
      <c r="ES95" s="32" t="str">
        <f>IFERROR(VLOOKUP(($EF95&amp;"・"&amp;ER$8&amp;"・"&amp;ER$7&amp;"・"&amp;$EG95),'(参考)本年作業予定'!$X$4:$AI$525,10,FALSE),"")</f>
        <v/>
      </c>
      <c r="ET95" s="32" t="str">
        <f>IFERROR(VLOOKUP(($EF95&amp;"・"&amp;ET$8&amp;"・"&amp;ET$7&amp;"・"&amp;$EG95),'(参考)本年作業予定'!$X$4:$AI$525,8,FALSE),"")</f>
        <v/>
      </c>
      <c r="EU95" s="32" t="str">
        <f>IFERROR(VLOOKUP(($EF95&amp;"・"&amp;ET$8&amp;"・"&amp;ET$7&amp;"・"&amp;$EG95),'(参考)本年作業予定'!$X$4:$AI$525,10,FALSE),"")</f>
        <v/>
      </c>
      <c r="EV95" s="32" t="str">
        <f>IFERROR(VLOOKUP(($EF95&amp;"・"&amp;EV$8&amp;"・"&amp;EV$7&amp;"・"&amp;$EG95),'(参考)本年作業予定'!$X$4:$AI$525,8,FALSE),"")</f>
        <v/>
      </c>
      <c r="EW95" s="32" t="str">
        <f>IFERROR(VLOOKUP(($EF95&amp;"・"&amp;EV$8&amp;"・"&amp;EV$7&amp;"・"&amp;$EG95),'(参考)本年作業予定'!$X$4:$AI$525,10,FALSE),"")</f>
        <v/>
      </c>
      <c r="EX95" s="32" t="str">
        <f>IFERROR(VLOOKUP(($EF95&amp;"・"&amp;EX$8&amp;"・"&amp;EX$7&amp;"・"&amp;$EG95),'(参考)本年作業予定'!$X$4:$AI$525,8,FALSE),"")</f>
        <v/>
      </c>
      <c r="EY95" s="32" t="str">
        <f>IFERROR(VLOOKUP(($EF95&amp;"・"&amp;EX$8&amp;"・"&amp;EX$7&amp;"・"&amp;$EG95),'(参考)本年作業予定'!$X$4:$AI$525,10,FALSE),"")</f>
        <v/>
      </c>
      <c r="EZ95" s="32" t="str">
        <f>IFERROR(VLOOKUP(($EF95&amp;"・"&amp;EZ$8&amp;"・"&amp;EZ$7&amp;"・"&amp;$EG95),'(参考)本年作業予定'!$X$4:$AI$525,8,FALSE),"")</f>
        <v/>
      </c>
      <c r="FA95" s="32" t="str">
        <f>IFERROR(VLOOKUP(($EF95&amp;"・"&amp;EZ$8&amp;"・"&amp;EZ$7&amp;"・"&amp;$EG95),'(参考)本年作業予定'!$X$4:$AI$525,10,FALSE),"")</f>
        <v/>
      </c>
      <c r="FB95" s="32" t="str">
        <f>IFERROR(VLOOKUP(($EF95&amp;"・"&amp;FB$8&amp;"・"&amp;FB$7&amp;"・"&amp;$EG95),'(参考)本年作業予定'!$X$4:$AI$525,8,FALSE),"")</f>
        <v/>
      </c>
      <c r="FC95" s="32" t="str">
        <f>IFERROR(VLOOKUP(($EF95&amp;"・"&amp;FB$8&amp;"・"&amp;FB$7&amp;"・"&amp;$EG95),'(参考)本年作業予定'!$X$4:$AI$525,10,FALSE),"")</f>
        <v/>
      </c>
      <c r="FD95" s="32" t="str">
        <f>IFERROR(VLOOKUP(($EF95&amp;"・"&amp;FD$8&amp;"・"&amp;FD$7&amp;"・"&amp;$EG95),'(参考)本年作業予定'!$X$4:$AI$525,8,FALSE),"")</f>
        <v/>
      </c>
      <c r="FE95" s="32" t="str">
        <f>IFERROR(VLOOKUP(($EF95&amp;"・"&amp;FD$8&amp;"・"&amp;FD$7&amp;"・"&amp;$EG95),'(参考)本年作業予定'!$X$4:$AI$525,10,FALSE),"")</f>
        <v/>
      </c>
      <c r="FG95" s="32" t="str">
        <f>IFERROR(VLOOKUP(($EF95&amp;"・"&amp;FG$81&amp;"・"&amp;FG$80&amp;"・"&amp;$EG95),'(参考)本年作業予定'!$X$4:$AI$525,4,FALSE),"")</f>
        <v/>
      </c>
      <c r="FH95" s="32" t="str">
        <f>IFERROR(VLOOKUP(($EF95&amp;"・"&amp;FH$81&amp;"・"&amp;FH$80&amp;"・"&amp;$EG95),'(参考)本年作業予定'!$X$4:$AI$525,4,FALSE),"")</f>
        <v/>
      </c>
      <c r="FI95" s="32" t="str">
        <f>IFERROR(VLOOKUP(($EF95&amp;"・"&amp;FI$81&amp;"・"&amp;FI$80&amp;"・"&amp;$EG95),'(参考)本年作業予定'!$X$4:$AI$525,4,FALSE),"")</f>
        <v/>
      </c>
      <c r="FJ95" s="32" t="str">
        <f>IFERROR(VLOOKUP(($EF95&amp;"・"&amp;FJ$81&amp;"・"&amp;FJ$80&amp;"・"&amp;$EG95),'(参考)本年作業予定'!$X$4:$AI$525,4,FALSE),"")</f>
        <v/>
      </c>
      <c r="FK95" s="32" t="str">
        <f>IFERROR(VLOOKUP(($EF95&amp;"・"&amp;FK$81&amp;"・"&amp;FK$80&amp;"・"&amp;$EG95),'(参考)本年作業予定'!$X$4:$AI$525,4,FALSE),"")</f>
        <v/>
      </c>
      <c r="FL95" s="32" t="str">
        <f>IFERROR(VLOOKUP(($EF95&amp;"・"&amp;FL$81&amp;"・"&amp;FL$80&amp;"・"&amp;$EG95),'(参考)本年作業予定'!$X$4:$AI$525,4,FALSE),"")</f>
        <v/>
      </c>
      <c r="FN95" s="33" t="str">
        <f t="shared" si="449"/>
        <v/>
      </c>
      <c r="FO95" s="96" t="str">
        <f>IFERROR(VLOOKUP(($EF95&amp;"・"&amp;FN$8&amp;"・"&amp;FN$7&amp;"・"&amp;$EG95),'(参考)本年作業予定'!$X$4:$AI$525,12,FALSE),"")</f>
        <v/>
      </c>
      <c r="FP95" s="33" t="str">
        <f t="shared" si="450"/>
        <v/>
      </c>
      <c r="FQ95" s="96" t="str">
        <f>IFERROR(VLOOKUP(($EF95&amp;"・"&amp;FP$8&amp;"・"&amp;FP$7&amp;"・"&amp;$EG95),'(参考)本年作業予定'!$X$4:$AI$525,12,FALSE),"")</f>
        <v/>
      </c>
      <c r="FR95" s="33" t="str">
        <f t="shared" si="451"/>
        <v/>
      </c>
      <c r="FS95" s="96" t="str">
        <f>IFERROR(VLOOKUP(($EF95&amp;"・"&amp;FR$8&amp;"・"&amp;FR$7&amp;"・"&amp;$EG95),'(参考)本年作業予定'!$X$4:$AI$525,12,FALSE),"")</f>
        <v/>
      </c>
      <c r="FT95" s="33" t="str">
        <f t="shared" si="452"/>
        <v/>
      </c>
      <c r="FU95" s="96" t="str">
        <f>IFERROR(VLOOKUP(($EF95&amp;"・"&amp;FT$8&amp;"・"&amp;FT$7&amp;"・"&amp;$EG95),'(参考)本年作業予定'!$X$4:$AI$525,12,FALSE),"")</f>
        <v/>
      </c>
      <c r="FV95" s="33" t="str">
        <f t="shared" si="453"/>
        <v/>
      </c>
      <c r="FW95" s="96" t="str">
        <f>IFERROR(VLOOKUP(($EF95&amp;"・"&amp;FV$8&amp;"・"&amp;FV$7&amp;"・"&amp;$EG95),'(参考)本年作業予定'!$X$4:$AI$525,12,FALSE),"")</f>
        <v/>
      </c>
      <c r="FX95" s="33" t="str">
        <f t="shared" si="454"/>
        <v/>
      </c>
      <c r="FY95" s="96" t="str">
        <f>IFERROR(VLOOKUP(($EF95&amp;"・"&amp;FX$8&amp;"・"&amp;FX$7&amp;"・"&amp;$EG95),'(参考)本年作業予定'!$X$4:$AI$525,12,FALSE),"")</f>
        <v/>
      </c>
      <c r="FZ95" s="33" t="str">
        <f t="shared" si="455"/>
        <v/>
      </c>
      <c r="GA95" s="96" t="str">
        <f>IFERROR(VLOOKUP(($EF95&amp;"・"&amp;FZ$8&amp;"・"&amp;FZ$7&amp;"・"&amp;$EG95),'(参考)本年作業予定'!$X$4:$AI$525,12,FALSE),"")</f>
        <v/>
      </c>
      <c r="GB95" s="33" t="str">
        <f t="shared" si="456"/>
        <v/>
      </c>
      <c r="GC95" s="96" t="str">
        <f>IFERROR(VLOOKUP(($EF95&amp;"・"&amp;GB$8&amp;"・"&amp;GB$7&amp;"・"&amp;$EG95),'(参考)本年作業予定'!$X$4:$AI$525,12,FALSE),"")</f>
        <v/>
      </c>
      <c r="GD95" s="33" t="str">
        <f t="shared" si="457"/>
        <v/>
      </c>
      <c r="GE95" s="96" t="str">
        <f>IFERROR(VLOOKUP(($EF95&amp;"・"&amp;GD$8&amp;"・"&amp;GD$7&amp;"・"&amp;$EG95),'(参考)本年作業予定'!$X$4:$AI$525,12,FALSE),"")</f>
        <v/>
      </c>
      <c r="GF95" s="33" t="str">
        <f t="shared" si="458"/>
        <v/>
      </c>
      <c r="GG95" s="96" t="str">
        <f>IFERROR(VLOOKUP(($EF95&amp;"・"&amp;GF$8&amp;"・"&amp;GF$7&amp;"・"&amp;$EG95),'(参考)本年作業予定'!$X$4:$AI$525,12,FALSE),"")</f>
        <v/>
      </c>
      <c r="GH95" s="33" t="str">
        <f t="shared" si="459"/>
        <v/>
      </c>
      <c r="GI95" s="96" t="str">
        <f>IFERROR(VLOOKUP(($EF95&amp;"・"&amp;GH$8&amp;"・"&amp;GH$7&amp;"・"&amp;$EG95),'(参考)本年作業予定'!$X$4:$AI$525,12,FALSE),"")</f>
        <v/>
      </c>
      <c r="GJ95" s="33" t="str">
        <f t="shared" si="460"/>
        <v/>
      </c>
      <c r="GK95" s="96" t="str">
        <f>IFERROR(VLOOKUP(($EF95&amp;"・"&amp;GJ$8&amp;"・"&amp;GJ$7&amp;"・"&amp;$EG95),'(参考)本年作業予定'!$X$4:$AI$525,12,FALSE),"")</f>
        <v/>
      </c>
      <c r="GM95" s="72" t="str">
        <f t="shared" si="431"/>
        <v/>
      </c>
      <c r="GN95" s="74">
        <f>IFERROR(VLOOKUP(($EF95&amp;"・"&amp;GM$8&amp;"・"&amp;GM$7&amp;"・"&amp;$EG95),'(参考)本年作業予定'!$X$4:$AI$525,11,FALSE)/100,0)</f>
        <v>0</v>
      </c>
      <c r="GO95" s="72" t="str">
        <f t="shared" si="432"/>
        <v/>
      </c>
      <c r="GP95" s="74">
        <f>IFERROR(VLOOKUP(($EF95&amp;"・"&amp;GO$8&amp;"・"&amp;GO$7&amp;"・"&amp;$EG95),'(参考)本年作業予定'!$X$4:$AI$525,11,FALSE)/100,0)</f>
        <v>0</v>
      </c>
      <c r="GQ95" s="72" t="str">
        <f t="shared" si="433"/>
        <v/>
      </c>
      <c r="GR95" s="74">
        <f>IFERROR(VLOOKUP(($EF95&amp;"・"&amp;GQ$8&amp;"・"&amp;GQ$7&amp;"・"&amp;$EG95),'(参考)本年作業予定'!$X$4:$AI$525,11,FALSE)/100,0)</f>
        <v>0</v>
      </c>
      <c r="GS95" s="72" t="str">
        <f t="shared" si="434"/>
        <v/>
      </c>
      <c r="GT95" s="74">
        <f>IFERROR(VLOOKUP(($EF95&amp;"・"&amp;GS$8&amp;"・"&amp;GS$7&amp;"・"&amp;$EG95),'(参考)本年作業予定'!$X$4:$AI$525,11,FALSE)/100,0)</f>
        <v>0</v>
      </c>
      <c r="GU95" s="72" t="str">
        <f t="shared" si="435"/>
        <v/>
      </c>
      <c r="GV95" s="74">
        <f>IFERROR(VLOOKUP(($EF95&amp;"・"&amp;GU$8&amp;"・"&amp;GU$7&amp;"・"&amp;$EG95),'(参考)本年作業予定'!$X$4:$AI$525,11,FALSE)/100,0)</f>
        <v>0</v>
      </c>
      <c r="GW95" s="72" t="str">
        <f t="shared" si="436"/>
        <v/>
      </c>
      <c r="GX95" s="74">
        <f>IFERROR(VLOOKUP(($EF95&amp;"・"&amp;GW$8&amp;"・"&amp;GW$7&amp;"・"&amp;$EG95),'(参考)本年作業予定'!$X$4:$AI$525,11,FALSE)/100,0)</f>
        <v>0</v>
      </c>
      <c r="GY95" s="72" t="str">
        <f t="shared" si="437"/>
        <v/>
      </c>
      <c r="GZ95" s="74">
        <f>IFERROR(VLOOKUP(($EF95&amp;"・"&amp;GY$8&amp;"・"&amp;GY$7&amp;"・"&amp;$EG95),'(参考)本年作業予定'!$X$4:$AI$525,11,FALSE)/100,0)</f>
        <v>0</v>
      </c>
      <c r="HA95" s="72" t="str">
        <f t="shared" si="438"/>
        <v/>
      </c>
      <c r="HB95" s="74">
        <f>IFERROR(VLOOKUP(($EF95&amp;"・"&amp;HA$8&amp;"・"&amp;HA$7&amp;"・"&amp;$EG95),'(参考)本年作業予定'!$X$4:$AI$525,11,FALSE)/100,0)</f>
        <v>0</v>
      </c>
      <c r="HC95" s="72" t="str">
        <f t="shared" si="439"/>
        <v/>
      </c>
      <c r="HD95" s="74">
        <f>IFERROR(VLOOKUP(($EF95&amp;"・"&amp;HC$8&amp;"・"&amp;HC$7&amp;"・"&amp;$EG95),'(参考)本年作業予定'!$X$4:$AI$525,11,FALSE)/100,0)</f>
        <v>0</v>
      </c>
      <c r="HE95" s="72" t="str">
        <f t="shared" si="440"/>
        <v/>
      </c>
      <c r="HF95" s="74">
        <f>IFERROR(VLOOKUP(($EF95&amp;"・"&amp;HE$8&amp;"・"&amp;HE$7&amp;"・"&amp;$EG95),'(参考)本年作業予定'!$X$4:$AI$525,11,FALSE)/100,0)</f>
        <v>0</v>
      </c>
      <c r="HG95" s="72" t="str">
        <f t="shared" si="441"/>
        <v/>
      </c>
      <c r="HH95" s="74">
        <f>IFERROR(VLOOKUP(($EF95&amp;"・"&amp;HG$8&amp;"・"&amp;HG$7&amp;"・"&amp;$EG95),'(参考)本年作業予定'!$X$4:$AI$525,11,FALSE)/100,0)</f>
        <v>0</v>
      </c>
      <c r="HI95" s="72" t="str">
        <f t="shared" si="442"/>
        <v/>
      </c>
      <c r="HJ95" s="74">
        <f>IFERROR(VLOOKUP(($EF95&amp;"・"&amp;HI$8&amp;"・"&amp;HI$7&amp;"・"&amp;$EG95),'(参考)本年作業予定'!$X$4:$AI$525,11,FALSE)/100,0)</f>
        <v>0</v>
      </c>
    </row>
    <row r="96" spans="1:218" ht="11.25" customHeight="1" x14ac:dyDescent="0.15">
      <c r="A96" s="541"/>
      <c r="B96" s="487"/>
      <c r="C96" s="325" t="str">
        <f>IF(B96="","",GN96+GP96+GR96+GT96+GV96+GX96+GZ96+HB96+HD96)</f>
        <v/>
      </c>
      <c r="D96" s="337"/>
      <c r="E96" s="338"/>
      <c r="F96" s="338"/>
      <c r="G96" s="338"/>
      <c r="H96" s="338"/>
      <c r="I96" s="338"/>
      <c r="J96" s="338"/>
      <c r="K96" s="338"/>
      <c r="L96" s="338"/>
      <c r="M96" s="338"/>
      <c r="N96" s="338"/>
      <c r="O96" s="338"/>
      <c r="P96" s="338"/>
      <c r="Q96" s="338"/>
      <c r="R96" s="338"/>
      <c r="S96" s="338"/>
      <c r="T96" s="338"/>
      <c r="U96" s="338"/>
      <c r="V96" s="338"/>
      <c r="W96" s="338"/>
      <c r="X96" s="338"/>
      <c r="Y96" s="338"/>
      <c r="Z96" s="338"/>
      <c r="AA96" s="338"/>
      <c r="AB96" s="338"/>
      <c r="AC96" s="338"/>
      <c r="AD96" s="338"/>
      <c r="AE96" s="338"/>
      <c r="AF96" s="338"/>
      <c r="AG96" s="339"/>
      <c r="AH96" s="339"/>
      <c r="AI96" s="337"/>
      <c r="AJ96" s="338"/>
      <c r="AK96" s="338"/>
      <c r="AL96" s="338"/>
      <c r="AM96" s="338"/>
      <c r="AN96" s="338"/>
      <c r="AO96" s="338"/>
      <c r="AP96" s="338"/>
      <c r="AQ96" s="338"/>
      <c r="AR96" s="338"/>
      <c r="AS96" s="338"/>
      <c r="AT96" s="338"/>
      <c r="AU96" s="338"/>
      <c r="AV96" s="338"/>
      <c r="AW96" s="338"/>
      <c r="AX96" s="338"/>
      <c r="AY96" s="338"/>
      <c r="AZ96" s="338"/>
      <c r="BA96" s="338"/>
      <c r="BB96" s="338"/>
      <c r="BC96" s="338"/>
      <c r="BD96" s="338"/>
      <c r="BE96" s="338"/>
      <c r="BF96" s="338"/>
      <c r="BG96" s="338"/>
      <c r="BH96" s="338"/>
      <c r="BI96" s="338"/>
      <c r="BJ96" s="338"/>
      <c r="BK96" s="338"/>
      <c r="BL96" s="338"/>
      <c r="BM96" s="339"/>
      <c r="BN96" s="337"/>
      <c r="BO96" s="338"/>
      <c r="BP96" s="338"/>
      <c r="BQ96" s="338"/>
      <c r="BR96" s="338"/>
      <c r="BS96" s="338"/>
      <c r="BT96" s="338"/>
      <c r="BU96" s="338"/>
      <c r="BV96" s="338"/>
      <c r="BW96" s="338"/>
      <c r="BX96" s="338"/>
      <c r="BY96" s="338"/>
      <c r="BZ96" s="338"/>
      <c r="CA96" s="338"/>
      <c r="CB96" s="338"/>
      <c r="CC96" s="338"/>
      <c r="CD96" s="338"/>
      <c r="CE96" s="338"/>
      <c r="CF96" s="338"/>
      <c r="CG96" s="338"/>
      <c r="CH96" s="338"/>
      <c r="CI96" s="338"/>
      <c r="CJ96" s="338"/>
      <c r="CK96" s="338"/>
      <c r="CL96" s="338"/>
      <c r="CM96" s="338"/>
      <c r="CN96" s="338"/>
      <c r="CO96" s="338"/>
      <c r="CP96" s="338"/>
      <c r="CQ96" s="339"/>
      <c r="CR96" s="340"/>
      <c r="CS96" s="341"/>
      <c r="CT96" s="338"/>
      <c r="CU96" s="338"/>
      <c r="CV96" s="338"/>
      <c r="CW96" s="338"/>
      <c r="CX96" s="338"/>
      <c r="CY96" s="338"/>
      <c r="CZ96" s="338"/>
      <c r="DA96" s="338"/>
      <c r="DB96" s="338"/>
      <c r="DC96" s="338"/>
      <c r="DD96" s="338"/>
      <c r="DE96" s="338"/>
      <c r="DF96" s="338"/>
      <c r="DG96" s="338"/>
      <c r="DH96" s="338"/>
      <c r="DI96" s="338"/>
      <c r="DJ96" s="338"/>
      <c r="DK96" s="338"/>
      <c r="DL96" s="338"/>
      <c r="DM96" s="338"/>
      <c r="DN96" s="338"/>
      <c r="DO96" s="338"/>
      <c r="DP96" s="338"/>
      <c r="DQ96" s="338"/>
      <c r="DR96" s="338"/>
      <c r="DS96" s="338"/>
      <c r="DT96" s="338"/>
      <c r="DU96" s="339"/>
      <c r="DV96" s="391"/>
      <c r="DW96" s="424"/>
      <c r="EE96" s="12"/>
      <c r="EF96" s="13"/>
      <c r="EG96" s="13"/>
      <c r="EH96" s="32" t="str">
        <f>IFERROR(VLOOKUP(($EF96&amp;"・"&amp;EH$8&amp;"・"&amp;EH$7&amp;"・"&amp;$EG96),'(参考)本年作業予定'!$X$4:$AI$525,8,FALSE),"")</f>
        <v/>
      </c>
      <c r="EI96" s="32" t="str">
        <f>IFERROR(VLOOKUP(($EF96&amp;"・"&amp;EH$8&amp;"・"&amp;EH$7&amp;"・"&amp;$EG96),'(参考)本年作業予定'!$X$4:$AI$525,10,FALSE),"")</f>
        <v/>
      </c>
      <c r="EJ96" s="32" t="str">
        <f>IFERROR(VLOOKUP(($EF96&amp;"・"&amp;EJ$8&amp;"・"&amp;EJ$7&amp;"・"&amp;$EG96),'(参考)本年作業予定'!$X$4:$AI$525,8,FALSE),"")</f>
        <v/>
      </c>
      <c r="EK96" s="32" t="str">
        <f>IFERROR(VLOOKUP(($EF96&amp;"・"&amp;EJ$8&amp;"・"&amp;EJ$7&amp;"・"&amp;$EG96),'(参考)本年作業予定'!$X$4:$AI$525,10,FALSE),"")</f>
        <v/>
      </c>
      <c r="EL96" s="32" t="str">
        <f>IFERROR(VLOOKUP(($EF96&amp;"・"&amp;EL$8&amp;"・"&amp;EL$7&amp;"・"&amp;$EG96),'(参考)本年作業予定'!$X$4:$AI$525,8,FALSE),"")</f>
        <v/>
      </c>
      <c r="EM96" s="32" t="str">
        <f>IFERROR(VLOOKUP(($EF96&amp;"・"&amp;EL$8&amp;"・"&amp;EL$7&amp;"・"&amp;$EG96),'(参考)本年作業予定'!$X$4:$AI$525,10,FALSE),"")</f>
        <v/>
      </c>
      <c r="EN96" s="32" t="str">
        <f>IFERROR(VLOOKUP(($EF96&amp;"・"&amp;EN$8&amp;"・"&amp;EN$7&amp;"・"&amp;$EG96),'(参考)本年作業予定'!$X$4:$AI$525,8,FALSE),"")</f>
        <v/>
      </c>
      <c r="EO96" s="32" t="str">
        <f>IFERROR(VLOOKUP(($EF96&amp;"・"&amp;EN$8&amp;"・"&amp;EN$7&amp;"・"&amp;$EG96),'(参考)本年作業予定'!$X$4:$AI$525,10,FALSE),"")</f>
        <v/>
      </c>
      <c r="EP96" s="32" t="str">
        <f>IFERROR(VLOOKUP(($EF96&amp;"・"&amp;EP$8&amp;"・"&amp;EP$7&amp;"・"&amp;$EG96),'(参考)本年作業予定'!$X$4:$AI$525,8,FALSE),"")</f>
        <v/>
      </c>
      <c r="EQ96" s="32" t="str">
        <f>IFERROR(VLOOKUP(($EF96&amp;"・"&amp;EP$8&amp;"・"&amp;EP$7&amp;"・"&amp;$EG96),'(参考)本年作業予定'!$X$4:$AI$525,10,FALSE),"")</f>
        <v/>
      </c>
      <c r="ER96" s="32" t="str">
        <f>IFERROR(VLOOKUP(($EF96&amp;"・"&amp;ER$8&amp;"・"&amp;ER$7&amp;"・"&amp;$EG96),'(参考)本年作業予定'!$X$4:$AI$525,8,FALSE),"")</f>
        <v/>
      </c>
      <c r="ES96" s="32" t="str">
        <f>IFERROR(VLOOKUP(($EF96&amp;"・"&amp;ER$8&amp;"・"&amp;ER$7&amp;"・"&amp;$EG96),'(参考)本年作業予定'!$X$4:$AI$525,10,FALSE),"")</f>
        <v/>
      </c>
      <c r="ET96" s="32" t="str">
        <f>IFERROR(VLOOKUP(($EF96&amp;"・"&amp;ET$8&amp;"・"&amp;ET$7&amp;"・"&amp;$EG96),'(参考)本年作業予定'!$X$4:$AI$525,8,FALSE),"")</f>
        <v/>
      </c>
      <c r="EU96" s="32" t="str">
        <f>IFERROR(VLOOKUP(($EF96&amp;"・"&amp;ET$8&amp;"・"&amp;ET$7&amp;"・"&amp;$EG96),'(参考)本年作業予定'!$X$4:$AI$525,10,FALSE),"")</f>
        <v/>
      </c>
      <c r="EV96" s="32" t="str">
        <f>IFERROR(VLOOKUP(($EF96&amp;"・"&amp;EV$8&amp;"・"&amp;EV$7&amp;"・"&amp;$EG96),'(参考)本年作業予定'!$X$4:$AI$525,8,FALSE),"")</f>
        <v/>
      </c>
      <c r="EW96" s="32" t="str">
        <f>IFERROR(VLOOKUP(($EF96&amp;"・"&amp;EV$8&amp;"・"&amp;EV$7&amp;"・"&amp;$EG96),'(参考)本年作業予定'!$X$4:$AI$525,10,FALSE),"")</f>
        <v/>
      </c>
      <c r="EX96" s="32" t="str">
        <f>IFERROR(VLOOKUP(($EF96&amp;"・"&amp;EX$8&amp;"・"&amp;EX$7&amp;"・"&amp;$EG96),'(参考)本年作業予定'!$X$4:$AI$525,8,FALSE),"")</f>
        <v/>
      </c>
      <c r="EY96" s="32" t="str">
        <f>IFERROR(VLOOKUP(($EF96&amp;"・"&amp;EX$8&amp;"・"&amp;EX$7&amp;"・"&amp;$EG96),'(参考)本年作業予定'!$X$4:$AI$525,10,FALSE),"")</f>
        <v/>
      </c>
      <c r="EZ96" s="32" t="str">
        <f>IFERROR(VLOOKUP(($EF96&amp;"・"&amp;EZ$8&amp;"・"&amp;EZ$7&amp;"・"&amp;$EG96),'(参考)本年作業予定'!$X$4:$AI$525,8,FALSE),"")</f>
        <v/>
      </c>
      <c r="FA96" s="32" t="str">
        <f>IFERROR(VLOOKUP(($EF96&amp;"・"&amp;EZ$8&amp;"・"&amp;EZ$7&amp;"・"&amp;$EG96),'(参考)本年作業予定'!$X$4:$AI$525,10,FALSE),"")</f>
        <v/>
      </c>
      <c r="FB96" s="32" t="str">
        <f>IFERROR(VLOOKUP(($EF96&amp;"・"&amp;FB$8&amp;"・"&amp;FB$7&amp;"・"&amp;$EG96),'(参考)本年作業予定'!$X$4:$AI$525,8,FALSE),"")</f>
        <v/>
      </c>
      <c r="FC96" s="32" t="str">
        <f>IFERROR(VLOOKUP(($EF96&amp;"・"&amp;FB$8&amp;"・"&amp;FB$7&amp;"・"&amp;$EG96),'(参考)本年作業予定'!$X$4:$AI$525,10,FALSE),"")</f>
        <v/>
      </c>
      <c r="FD96" s="32" t="str">
        <f>IFERROR(VLOOKUP(($EF96&amp;"・"&amp;FD$8&amp;"・"&amp;FD$7&amp;"・"&amp;$EG96),'(参考)本年作業予定'!$X$4:$AI$525,8,FALSE),"")</f>
        <v/>
      </c>
      <c r="FE96" s="32" t="str">
        <f>IFERROR(VLOOKUP(($EF96&amp;"・"&amp;FD$8&amp;"・"&amp;FD$7&amp;"・"&amp;$EG96),'(参考)本年作業予定'!$X$4:$AI$525,10,FALSE),"")</f>
        <v/>
      </c>
      <c r="FG96" s="32" t="str">
        <f>IFERROR(VLOOKUP(($EF96&amp;"・"&amp;FG$81&amp;"・"&amp;FG$80&amp;"・"&amp;$EG96),'(参考)本年作業予定'!$X$4:$AI$525,4,FALSE),"")</f>
        <v/>
      </c>
      <c r="FH96" s="32" t="str">
        <f>IFERROR(VLOOKUP(($EF96&amp;"・"&amp;FH$81&amp;"・"&amp;FH$80&amp;"・"&amp;$EG96),'(参考)本年作業予定'!$X$4:$AI$525,4,FALSE),"")</f>
        <v/>
      </c>
      <c r="FI96" s="32" t="str">
        <f>IFERROR(VLOOKUP(($EF96&amp;"・"&amp;FI$81&amp;"・"&amp;FI$80&amp;"・"&amp;$EG96),'(参考)本年作業予定'!$X$4:$AI$525,4,FALSE),"")</f>
        <v/>
      </c>
      <c r="FJ96" s="32" t="str">
        <f>IFERROR(VLOOKUP(($EF96&amp;"・"&amp;FJ$81&amp;"・"&amp;FJ$80&amp;"・"&amp;$EG96),'(参考)本年作業予定'!$X$4:$AI$525,4,FALSE),"")</f>
        <v/>
      </c>
      <c r="FK96" s="32" t="str">
        <f>IFERROR(VLOOKUP(($EF96&amp;"・"&amp;FK$81&amp;"・"&amp;FK$80&amp;"・"&amp;$EG96),'(参考)本年作業予定'!$X$4:$AI$525,4,FALSE),"")</f>
        <v/>
      </c>
      <c r="FL96" s="32" t="str">
        <f>IFERROR(VLOOKUP(($EF96&amp;"・"&amp;FL$81&amp;"・"&amp;FL$80&amp;"・"&amp;$EG96),'(参考)本年作業予定'!$X$4:$AI$525,4,FALSE),"")</f>
        <v/>
      </c>
      <c r="FN96" s="33" t="str">
        <f t="shared" si="449"/>
        <v/>
      </c>
      <c r="FO96" s="96" t="str">
        <f>IFERROR(VLOOKUP(($EF96&amp;"・"&amp;FN$8&amp;"・"&amp;FN$7&amp;"・"&amp;$EG96),'(参考)本年作業予定'!$X$4:$AI$525,12,FALSE),"")</f>
        <v/>
      </c>
      <c r="FP96" s="33" t="str">
        <f t="shared" si="450"/>
        <v/>
      </c>
      <c r="FQ96" s="96" t="str">
        <f>IFERROR(VLOOKUP(($EF96&amp;"・"&amp;FP$8&amp;"・"&amp;FP$7&amp;"・"&amp;$EG96),'(参考)本年作業予定'!$X$4:$AI$525,12,FALSE),"")</f>
        <v/>
      </c>
      <c r="FR96" s="33" t="str">
        <f t="shared" si="451"/>
        <v/>
      </c>
      <c r="FS96" s="96" t="str">
        <f>IFERROR(VLOOKUP(($EF96&amp;"・"&amp;FR$8&amp;"・"&amp;FR$7&amp;"・"&amp;$EG96),'(参考)本年作業予定'!$X$4:$AI$525,12,FALSE),"")</f>
        <v/>
      </c>
      <c r="FT96" s="33" t="str">
        <f t="shared" si="452"/>
        <v/>
      </c>
      <c r="FU96" s="96" t="str">
        <f>IFERROR(VLOOKUP(($EF96&amp;"・"&amp;FT$8&amp;"・"&amp;FT$7&amp;"・"&amp;$EG96),'(参考)本年作業予定'!$X$4:$AI$525,12,FALSE),"")</f>
        <v/>
      </c>
      <c r="FV96" s="33" t="str">
        <f t="shared" si="453"/>
        <v/>
      </c>
      <c r="FW96" s="96" t="str">
        <f>IFERROR(VLOOKUP(($EF96&amp;"・"&amp;FV$8&amp;"・"&amp;FV$7&amp;"・"&amp;$EG96),'(参考)本年作業予定'!$X$4:$AI$525,12,FALSE),"")</f>
        <v/>
      </c>
      <c r="FX96" s="33" t="str">
        <f t="shared" si="454"/>
        <v/>
      </c>
      <c r="FY96" s="96" t="str">
        <f>IFERROR(VLOOKUP(($EF96&amp;"・"&amp;FX$8&amp;"・"&amp;FX$7&amp;"・"&amp;$EG96),'(参考)本年作業予定'!$X$4:$AI$525,12,FALSE),"")</f>
        <v/>
      </c>
      <c r="FZ96" s="33" t="str">
        <f t="shared" si="455"/>
        <v/>
      </c>
      <c r="GA96" s="96" t="str">
        <f>IFERROR(VLOOKUP(($EF96&amp;"・"&amp;FZ$8&amp;"・"&amp;FZ$7&amp;"・"&amp;$EG96),'(参考)本年作業予定'!$X$4:$AI$525,12,FALSE),"")</f>
        <v/>
      </c>
      <c r="GB96" s="33" t="str">
        <f t="shared" si="456"/>
        <v/>
      </c>
      <c r="GC96" s="96" t="str">
        <f>IFERROR(VLOOKUP(($EF96&amp;"・"&amp;GB$8&amp;"・"&amp;GB$7&amp;"・"&amp;$EG96),'(参考)本年作業予定'!$X$4:$AI$525,12,FALSE),"")</f>
        <v/>
      </c>
      <c r="GD96" s="33" t="str">
        <f t="shared" si="457"/>
        <v/>
      </c>
      <c r="GE96" s="96" t="str">
        <f>IFERROR(VLOOKUP(($EF96&amp;"・"&amp;GD$8&amp;"・"&amp;GD$7&amp;"・"&amp;$EG96),'(参考)本年作業予定'!$X$4:$AI$525,12,FALSE),"")</f>
        <v/>
      </c>
      <c r="GF96" s="33" t="str">
        <f t="shared" si="458"/>
        <v/>
      </c>
      <c r="GG96" s="96" t="str">
        <f>IFERROR(VLOOKUP(($EF96&amp;"・"&amp;GF$8&amp;"・"&amp;GF$7&amp;"・"&amp;$EG96),'(参考)本年作業予定'!$X$4:$AI$525,12,FALSE),"")</f>
        <v/>
      </c>
      <c r="GH96" s="33" t="str">
        <f t="shared" si="459"/>
        <v/>
      </c>
      <c r="GI96" s="96" t="str">
        <f>IFERROR(VLOOKUP(($EF96&amp;"・"&amp;GH$8&amp;"・"&amp;GH$7&amp;"・"&amp;$EG96),'(参考)本年作業予定'!$X$4:$AI$525,12,FALSE),"")</f>
        <v/>
      </c>
      <c r="GJ96" s="33" t="str">
        <f t="shared" si="460"/>
        <v/>
      </c>
      <c r="GK96" s="96" t="str">
        <f>IFERROR(VLOOKUP(($EF96&amp;"・"&amp;GJ$8&amp;"・"&amp;GJ$7&amp;"・"&amp;$EG96),'(参考)本年作業予定'!$X$4:$AI$525,12,FALSE),"")</f>
        <v/>
      </c>
      <c r="GM96" s="72" t="str">
        <f t="shared" si="431"/>
        <v/>
      </c>
      <c r="GN96" s="74">
        <f>IFERROR(VLOOKUP(($EF96&amp;"・"&amp;GM$8&amp;"・"&amp;GM$7&amp;"・"&amp;$EG96),'(参考)本年作業予定'!$X$4:$AI$525,11,FALSE)/100,0)</f>
        <v>0</v>
      </c>
      <c r="GO96" s="72" t="str">
        <f t="shared" si="432"/>
        <v/>
      </c>
      <c r="GP96" s="74">
        <f>IFERROR(VLOOKUP(($EF96&amp;"・"&amp;GO$8&amp;"・"&amp;GO$7&amp;"・"&amp;$EG96),'(参考)本年作業予定'!$X$4:$AI$525,11,FALSE)/100,0)</f>
        <v>0</v>
      </c>
      <c r="GQ96" s="72" t="str">
        <f t="shared" si="433"/>
        <v/>
      </c>
      <c r="GR96" s="74">
        <f>IFERROR(VLOOKUP(($EF96&amp;"・"&amp;GQ$8&amp;"・"&amp;GQ$7&amp;"・"&amp;$EG96),'(参考)本年作業予定'!$X$4:$AI$525,11,FALSE)/100,0)</f>
        <v>0</v>
      </c>
      <c r="GS96" s="72" t="str">
        <f t="shared" si="434"/>
        <v/>
      </c>
      <c r="GT96" s="74">
        <f>IFERROR(VLOOKUP(($EF96&amp;"・"&amp;GS$8&amp;"・"&amp;GS$7&amp;"・"&amp;$EG96),'(参考)本年作業予定'!$X$4:$AI$525,11,FALSE)/100,0)</f>
        <v>0</v>
      </c>
      <c r="GU96" s="72" t="str">
        <f t="shared" si="435"/>
        <v/>
      </c>
      <c r="GV96" s="74">
        <f>IFERROR(VLOOKUP(($EF96&amp;"・"&amp;GU$8&amp;"・"&amp;GU$7&amp;"・"&amp;$EG96),'(参考)本年作業予定'!$X$4:$AI$525,11,FALSE)/100,0)</f>
        <v>0</v>
      </c>
      <c r="GW96" s="72" t="str">
        <f t="shared" si="436"/>
        <v/>
      </c>
      <c r="GX96" s="74">
        <f>IFERROR(VLOOKUP(($EF96&amp;"・"&amp;GW$8&amp;"・"&amp;GW$7&amp;"・"&amp;$EG96),'(参考)本年作業予定'!$X$4:$AI$525,11,FALSE)/100,0)</f>
        <v>0</v>
      </c>
      <c r="GY96" s="72" t="str">
        <f t="shared" si="437"/>
        <v/>
      </c>
      <c r="GZ96" s="74">
        <f>IFERROR(VLOOKUP(($EF96&amp;"・"&amp;GY$8&amp;"・"&amp;GY$7&amp;"・"&amp;$EG96),'(参考)本年作業予定'!$X$4:$AI$525,11,FALSE)/100,0)</f>
        <v>0</v>
      </c>
      <c r="HA96" s="72" t="str">
        <f t="shared" si="438"/>
        <v/>
      </c>
      <c r="HB96" s="74">
        <f>IFERROR(VLOOKUP(($EF96&amp;"・"&amp;HA$8&amp;"・"&amp;HA$7&amp;"・"&amp;$EG96),'(参考)本年作業予定'!$X$4:$AI$525,11,FALSE)/100,0)</f>
        <v>0</v>
      </c>
      <c r="HC96" s="72" t="str">
        <f t="shared" si="439"/>
        <v/>
      </c>
      <c r="HD96" s="74">
        <f>IFERROR(VLOOKUP(($EF96&amp;"・"&amp;HC$8&amp;"・"&amp;HC$7&amp;"・"&amp;$EG96),'(参考)本年作業予定'!$X$4:$AI$525,11,FALSE)/100,0)</f>
        <v>0</v>
      </c>
      <c r="HE96" s="72" t="str">
        <f t="shared" si="440"/>
        <v/>
      </c>
      <c r="HF96" s="74">
        <f>IFERROR(VLOOKUP(($EF96&amp;"・"&amp;HE$8&amp;"・"&amp;HE$7&amp;"・"&amp;$EG96),'(参考)本年作業予定'!$X$4:$AI$525,11,FALSE)/100,0)</f>
        <v>0</v>
      </c>
      <c r="HG96" s="72" t="str">
        <f t="shared" si="441"/>
        <v/>
      </c>
      <c r="HH96" s="74">
        <f>IFERROR(VLOOKUP(($EF96&amp;"・"&amp;HG$8&amp;"・"&amp;HG$7&amp;"・"&amp;$EG96),'(参考)本年作業予定'!$X$4:$AI$525,11,FALSE)/100,0)</f>
        <v>0</v>
      </c>
      <c r="HI96" s="72" t="str">
        <f t="shared" si="442"/>
        <v/>
      </c>
      <c r="HJ96" s="74">
        <f>IFERROR(VLOOKUP(($EF96&amp;"・"&amp;HI$8&amp;"・"&amp;HI$7&amp;"・"&amp;$EG96),'(参考)本年作業予定'!$X$4:$AI$525,11,FALSE)/100,0)</f>
        <v>0</v>
      </c>
    </row>
    <row r="97" spans="1:218" ht="27.75" customHeight="1" x14ac:dyDescent="0.15">
      <c r="A97" s="541"/>
      <c r="B97" s="487"/>
      <c r="C97" s="325">
        <f>IF(②元データ!$K$17="","",②元データ!$K$17)</f>
        <v>20</v>
      </c>
      <c r="D97" s="342" t="str">
        <f t="shared" ref="D97:AI97" si="467">IF(D$5=$FG97,$FG$9,IF(D$5=$FH97,$FH$9,IF(D$5=$FI97,$FI$9,IF(D$5=$FJ97,$FJ$9,IF(D$5=$FK97,$FK$9,IF(D$5=$FL97,$FL$9,IF(D$5=$FN97,$FO97,IF(D$5=$FP97,$FQ97,IF(D$5=$FR97,$FS97,IF(D$5=$FT97,$FU97,IF(D$5=$FV97,$FW97,IF(D$5=$FX97,$FY97,IF(D$5=$FZ97,$GA97,IF(D$5=$GB97,$GC97,IF(D$5=$GD97,$GE97,IF(D$5=$GF97,$GG97,IF(D$5=$GH97,$GI97,IF(D$5=$GJ97,$GK97,""))))))))))))))))))</f>
        <v/>
      </c>
      <c r="E97" s="343" t="str">
        <f t="shared" si="467"/>
        <v/>
      </c>
      <c r="F97" s="343" t="str">
        <f t="shared" si="467"/>
        <v/>
      </c>
      <c r="G97" s="343" t="str">
        <f t="shared" si="467"/>
        <v/>
      </c>
      <c r="H97" s="343" t="str">
        <f t="shared" si="467"/>
        <v/>
      </c>
      <c r="I97" s="343" t="str">
        <f t="shared" si="467"/>
        <v/>
      </c>
      <c r="J97" s="343" t="str">
        <f t="shared" si="467"/>
        <v/>
      </c>
      <c r="K97" s="343" t="str">
        <f t="shared" si="467"/>
        <v/>
      </c>
      <c r="L97" s="343" t="str">
        <f t="shared" si="467"/>
        <v/>
      </c>
      <c r="M97" s="343" t="str">
        <f t="shared" si="467"/>
        <v/>
      </c>
      <c r="N97" s="343" t="str">
        <f t="shared" si="467"/>
        <v/>
      </c>
      <c r="O97" s="343" t="str">
        <f t="shared" si="467"/>
        <v/>
      </c>
      <c r="P97" s="343" t="str">
        <f t="shared" si="467"/>
        <v/>
      </c>
      <c r="Q97" s="343" t="str">
        <f t="shared" si="467"/>
        <v/>
      </c>
      <c r="R97" s="343" t="str">
        <f t="shared" si="467"/>
        <v/>
      </c>
      <c r="S97" s="343" t="str">
        <f t="shared" si="467"/>
        <v>●</v>
      </c>
      <c r="T97" s="343" t="str">
        <f t="shared" si="467"/>
        <v/>
      </c>
      <c r="U97" s="343" t="str">
        <f t="shared" si="467"/>
        <v/>
      </c>
      <c r="V97" s="343" t="str">
        <f t="shared" si="467"/>
        <v/>
      </c>
      <c r="W97" s="343">
        <f t="shared" si="467"/>
        <v>16</v>
      </c>
      <c r="X97" s="343" t="str">
        <f t="shared" si="467"/>
        <v/>
      </c>
      <c r="Y97" s="343" t="str">
        <f t="shared" si="467"/>
        <v/>
      </c>
      <c r="Z97" s="343" t="str">
        <f t="shared" si="467"/>
        <v/>
      </c>
      <c r="AA97" s="343" t="str">
        <f t="shared" si="467"/>
        <v/>
      </c>
      <c r="AB97" s="343" t="str">
        <f t="shared" si="467"/>
        <v/>
      </c>
      <c r="AC97" s="343" t="str">
        <f t="shared" si="467"/>
        <v/>
      </c>
      <c r="AD97" s="343" t="str">
        <f t="shared" si="467"/>
        <v/>
      </c>
      <c r="AE97" s="343" t="str">
        <f t="shared" si="467"/>
        <v/>
      </c>
      <c r="AF97" s="343" t="str">
        <f t="shared" si="467"/>
        <v/>
      </c>
      <c r="AG97" s="343" t="str">
        <f t="shared" si="467"/>
        <v/>
      </c>
      <c r="AH97" s="343" t="str">
        <f t="shared" si="467"/>
        <v/>
      </c>
      <c r="AI97" s="342" t="str">
        <f t="shared" si="467"/>
        <v/>
      </c>
      <c r="AJ97" s="343" t="str">
        <f t="shared" ref="AJ97:BQ97" si="468">IF(AJ$5=$FG97,$FG$9,IF(AJ$5=$FH97,$FH$9,IF(AJ$5=$FI97,$FI$9,IF(AJ$5=$FJ97,$FJ$9,IF(AJ$5=$FK97,$FK$9,IF(AJ$5=$FL97,$FL$9,IF(AJ$5=$FN97,$FO97,IF(AJ$5=$FP97,$FQ97,IF(AJ$5=$FR97,$FS97,IF(AJ$5=$FT97,$FU97,IF(AJ$5=$FV97,$FW97,IF(AJ$5=$FX97,$FY97,IF(AJ$5=$FZ97,$GA97,IF(AJ$5=$GB97,$GC97,IF(AJ$5=$GD97,$GE97,IF(AJ$5=$GF97,$GG97,IF(AJ$5=$GH97,$GI97,IF(AJ$5=$GJ97,$GK97,""))))))))))))))))))</f>
        <v/>
      </c>
      <c r="AK97" s="343" t="str">
        <f t="shared" si="468"/>
        <v/>
      </c>
      <c r="AL97" s="343" t="str">
        <f t="shared" si="468"/>
        <v/>
      </c>
      <c r="AM97" s="343" t="str">
        <f t="shared" si="468"/>
        <v/>
      </c>
      <c r="AN97" s="343" t="str">
        <f t="shared" si="468"/>
        <v/>
      </c>
      <c r="AO97" s="343" t="str">
        <f t="shared" si="468"/>
        <v/>
      </c>
      <c r="AP97" s="343" t="str">
        <f t="shared" si="468"/>
        <v/>
      </c>
      <c r="AQ97" s="343" t="str">
        <f t="shared" si="468"/>
        <v/>
      </c>
      <c r="AR97" s="343" t="str">
        <f t="shared" si="468"/>
        <v/>
      </c>
      <c r="AS97" s="343" t="str">
        <f t="shared" si="468"/>
        <v/>
      </c>
      <c r="AT97" s="343" t="str">
        <f t="shared" si="468"/>
        <v/>
      </c>
      <c r="AU97" s="343" t="str">
        <f t="shared" si="468"/>
        <v/>
      </c>
      <c r="AV97" s="343" t="str">
        <f t="shared" si="468"/>
        <v/>
      </c>
      <c r="AW97" s="343" t="str">
        <f t="shared" si="468"/>
        <v/>
      </c>
      <c r="AX97" s="343" t="str">
        <f t="shared" si="468"/>
        <v/>
      </c>
      <c r="AY97" s="343" t="str">
        <f t="shared" si="468"/>
        <v/>
      </c>
      <c r="AZ97" s="343">
        <f t="shared" si="468"/>
        <v>9</v>
      </c>
      <c r="BA97" s="343" t="str">
        <f t="shared" si="468"/>
        <v/>
      </c>
      <c r="BB97" s="343">
        <f t="shared" si="468"/>
        <v>8</v>
      </c>
      <c r="BC97" s="343" t="str">
        <f t="shared" si="468"/>
        <v/>
      </c>
      <c r="BD97" s="343" t="str">
        <f t="shared" si="468"/>
        <v/>
      </c>
      <c r="BE97" s="343" t="str">
        <f t="shared" si="468"/>
        <v/>
      </c>
      <c r="BF97" s="343" t="str">
        <f t="shared" si="468"/>
        <v/>
      </c>
      <c r="BG97" s="343" t="str">
        <f t="shared" si="468"/>
        <v/>
      </c>
      <c r="BH97" s="343" t="str">
        <f t="shared" si="468"/>
        <v/>
      </c>
      <c r="BI97" s="343">
        <f t="shared" si="468"/>
        <v>2</v>
      </c>
      <c r="BJ97" s="343" t="str">
        <f t="shared" si="468"/>
        <v/>
      </c>
      <c r="BK97" s="343" t="str">
        <f t="shared" si="468"/>
        <v/>
      </c>
      <c r="BL97" s="343" t="str">
        <f t="shared" si="468"/>
        <v/>
      </c>
      <c r="BM97" s="344" t="str">
        <f t="shared" si="468"/>
        <v/>
      </c>
      <c r="BN97" s="342" t="str">
        <f t="shared" si="468"/>
        <v/>
      </c>
      <c r="BO97" s="343" t="str">
        <f t="shared" si="468"/>
        <v/>
      </c>
      <c r="BP97" s="343" t="str">
        <f t="shared" si="468"/>
        <v/>
      </c>
      <c r="BQ97" s="343">
        <f t="shared" si="468"/>
        <v>2</v>
      </c>
      <c r="BR97" s="343" t="str">
        <f t="shared" ref="BR97:DW97" si="469">IF(BR$5=$FG97,$FG$9,IF(BR$5=$FH97,$FH$9,IF(BR$5=$FI97,$FI$9,IF(BR$5=$FJ97,$FJ$9,IF(BR$5=$FK97,$FK$9,IF(BR$5=$FL97,$FL$9,IF(BR$5=$FN97,$FO97,IF(BR$5=$FP97,$FQ97,IF(BR$5=$FR97,$FS97,IF(BR$5=$FT97,$FU97,IF(BR$5=$FV97,$FW97,IF(BR$5=$FX97,$FY97,IF(BR$5=$FZ97,$GA97,IF(BR$5=$GB97,$GC97,IF(BR$5=$GD97,$GE97,IF(BR$5=$GF97,$GG97,IF(BR$5=$GH97,$GI97,IF(BR$5=$GJ97,$GK97,""))))))))))))))))))</f>
        <v/>
      </c>
      <c r="BS97" s="343" t="str">
        <f t="shared" si="469"/>
        <v/>
      </c>
      <c r="BT97" s="343" t="str">
        <f t="shared" si="469"/>
        <v/>
      </c>
      <c r="BU97" s="343" t="str">
        <f t="shared" si="469"/>
        <v/>
      </c>
      <c r="BV97" s="343" t="str">
        <f t="shared" si="469"/>
        <v/>
      </c>
      <c r="BW97" s="343" t="str">
        <f t="shared" si="469"/>
        <v/>
      </c>
      <c r="BX97" s="343" t="str">
        <f t="shared" si="469"/>
        <v/>
      </c>
      <c r="BY97" s="343" t="str">
        <f t="shared" si="469"/>
        <v/>
      </c>
      <c r="BZ97" s="343" t="str">
        <f t="shared" si="469"/>
        <v/>
      </c>
      <c r="CA97" s="343" t="str">
        <f t="shared" si="469"/>
        <v/>
      </c>
      <c r="CB97" s="343" t="str">
        <f t="shared" si="469"/>
        <v/>
      </c>
      <c r="CC97" s="343">
        <f t="shared" si="469"/>
        <v>4</v>
      </c>
      <c r="CD97" s="343" t="str">
        <f t="shared" si="469"/>
        <v/>
      </c>
      <c r="CE97" s="343" t="str">
        <f t="shared" si="469"/>
        <v/>
      </c>
      <c r="CF97" s="343" t="str">
        <f t="shared" si="469"/>
        <v/>
      </c>
      <c r="CG97" s="343" t="str">
        <f t="shared" si="469"/>
        <v/>
      </c>
      <c r="CH97" s="343" t="str">
        <f t="shared" si="469"/>
        <v/>
      </c>
      <c r="CI97" s="343" t="str">
        <f t="shared" si="469"/>
        <v/>
      </c>
      <c r="CJ97" s="343" t="str">
        <f t="shared" si="469"/>
        <v/>
      </c>
      <c r="CK97" s="343" t="str">
        <f t="shared" si="469"/>
        <v/>
      </c>
      <c r="CL97" s="343" t="str">
        <f t="shared" si="469"/>
        <v/>
      </c>
      <c r="CM97" s="343" t="str">
        <f t="shared" si="469"/>
        <v/>
      </c>
      <c r="CN97" s="343" t="str">
        <f t="shared" si="469"/>
        <v/>
      </c>
      <c r="CO97" s="343" t="str">
        <f t="shared" si="469"/>
        <v/>
      </c>
      <c r="CP97" s="343" t="str">
        <f t="shared" si="469"/>
        <v/>
      </c>
      <c r="CQ97" s="345" t="str">
        <f t="shared" si="469"/>
        <v/>
      </c>
      <c r="CR97" s="346" t="str">
        <f t="shared" si="469"/>
        <v/>
      </c>
      <c r="CS97" s="347" t="str">
        <f t="shared" si="469"/>
        <v/>
      </c>
      <c r="CT97" s="343" t="str">
        <f t="shared" si="469"/>
        <v/>
      </c>
      <c r="CU97" s="343" t="str">
        <f t="shared" si="469"/>
        <v/>
      </c>
      <c r="CV97" s="343" t="str">
        <f t="shared" si="469"/>
        <v/>
      </c>
      <c r="CW97" s="343" t="str">
        <f t="shared" si="469"/>
        <v/>
      </c>
      <c r="CX97" s="343" t="str">
        <f t="shared" si="469"/>
        <v/>
      </c>
      <c r="CY97" s="343" t="str">
        <f t="shared" si="469"/>
        <v/>
      </c>
      <c r="CZ97" s="343" t="str">
        <f t="shared" si="469"/>
        <v/>
      </c>
      <c r="DA97" s="343" t="str">
        <f t="shared" si="469"/>
        <v/>
      </c>
      <c r="DB97" s="343" t="str">
        <f t="shared" si="469"/>
        <v/>
      </c>
      <c r="DC97" s="343" t="str">
        <f t="shared" si="469"/>
        <v/>
      </c>
      <c r="DD97" s="343" t="str">
        <f t="shared" si="469"/>
        <v/>
      </c>
      <c r="DE97" s="343" t="str">
        <f t="shared" si="469"/>
        <v/>
      </c>
      <c r="DF97" s="343" t="str">
        <f t="shared" si="469"/>
        <v/>
      </c>
      <c r="DG97" s="343" t="str">
        <f t="shared" si="469"/>
        <v/>
      </c>
      <c r="DH97" s="343" t="str">
        <f t="shared" si="469"/>
        <v/>
      </c>
      <c r="DI97" s="343" t="str">
        <f t="shared" si="469"/>
        <v/>
      </c>
      <c r="DJ97" s="343" t="str">
        <f t="shared" si="469"/>
        <v/>
      </c>
      <c r="DK97" s="343" t="str">
        <f t="shared" si="469"/>
        <v/>
      </c>
      <c r="DL97" s="343" t="str">
        <f t="shared" si="469"/>
        <v/>
      </c>
      <c r="DM97" s="343" t="str">
        <f t="shared" si="469"/>
        <v/>
      </c>
      <c r="DN97" s="343" t="str">
        <f t="shared" si="469"/>
        <v/>
      </c>
      <c r="DO97" s="343" t="str">
        <f t="shared" si="469"/>
        <v/>
      </c>
      <c r="DP97" s="343" t="str">
        <f t="shared" si="469"/>
        <v/>
      </c>
      <c r="DQ97" s="343" t="str">
        <f t="shared" si="469"/>
        <v/>
      </c>
      <c r="DR97" s="343" t="str">
        <f t="shared" si="469"/>
        <v/>
      </c>
      <c r="DS97" s="343" t="str">
        <f t="shared" si="469"/>
        <v/>
      </c>
      <c r="DT97" s="343" t="str">
        <f t="shared" si="469"/>
        <v/>
      </c>
      <c r="DU97" s="345" t="str">
        <f t="shared" si="469"/>
        <v/>
      </c>
      <c r="DV97" s="392" t="str">
        <f t="shared" si="469"/>
        <v/>
      </c>
      <c r="DW97" s="425" t="str">
        <f t="shared" si="469"/>
        <v/>
      </c>
      <c r="EE97" s="12">
        <v>3</v>
      </c>
      <c r="EF97" s="13" t="str">
        <f>IF(②元データ!$G$17="","",②元データ!$G$17)</f>
        <v>キャベツ・○×△</v>
      </c>
      <c r="EG97" s="13" t="str">
        <f>②元データ!$G$8</f>
        <v>露地野菜Ｂ</v>
      </c>
      <c r="EH97" s="32">
        <f>IFERROR(VLOOKUP(($EF97&amp;"・"&amp;EH$8&amp;"・"&amp;EH$7&amp;"・"&amp;$EG97),'(参考)本年作業予定'!$X$4:$AI$525,8,FALSE),"")</f>
        <v>45524</v>
      </c>
      <c r="EI97" s="32">
        <f>IFERROR(VLOOKUP(($EF97&amp;"・"&amp;EH$8&amp;"・"&amp;EH$7&amp;"・"&amp;$EG97),'(参考)本年作業予定'!$X$4:$AI$525,10,FALSE),"")</f>
        <v>45525</v>
      </c>
      <c r="EJ97" s="32">
        <f>IFERROR(VLOOKUP(($EF97&amp;"・"&amp;EJ$8&amp;"・"&amp;EJ$7&amp;"・"&amp;$EG97),'(参考)本年作業予定'!$X$4:$AI$525,8,FALSE),"")</f>
        <v>45553</v>
      </c>
      <c r="EK97" s="32">
        <f>IFERROR(VLOOKUP(($EF97&amp;"・"&amp;EJ$8&amp;"・"&amp;EJ$7&amp;"・"&amp;$EG97),'(参考)本年作業予定'!$X$4:$AI$525,10,FALSE),"")</f>
        <v>45554</v>
      </c>
      <c r="EL97" s="32">
        <f>IFERROR(VLOOKUP(($EF97&amp;"・"&amp;EL$8&amp;"・"&amp;EL$7&amp;"・"&amp;$EG97),'(参考)本年作業予定'!$X$4:$AI$525,8,FALSE),"")</f>
        <v>45555</v>
      </c>
      <c r="EM97" s="32">
        <f>IFERROR(VLOOKUP(($EF97&amp;"・"&amp;EL$8&amp;"・"&amp;EL$7&amp;"・"&amp;$EG97),'(参考)本年作業予定'!$X$4:$AI$525,10,FALSE),"")</f>
        <v>45555</v>
      </c>
      <c r="EN97" s="32">
        <f>IFERROR(VLOOKUP(($EF97&amp;"・"&amp;EN$8&amp;"・"&amp;EN$7&amp;"・"&amp;$EG97),'(参考)本年作業予定'!$X$4:$AI$525,8,FALSE),"")</f>
        <v>45562</v>
      </c>
      <c r="EO97" s="32">
        <f>IFERROR(VLOOKUP(($EF97&amp;"・"&amp;EN$8&amp;"・"&amp;EN$7&amp;"・"&amp;$EG97),'(参考)本年作業予定'!$X$4:$AI$525,10,FALSE),"")</f>
        <v>45562</v>
      </c>
      <c r="EP97" s="32">
        <f>IFERROR(VLOOKUP(($EF97&amp;"・"&amp;EP$8&amp;"・"&amp;EP$7&amp;"・"&amp;$EG97),'(参考)本年作業予定'!$X$4:$AI$525,8,FALSE),"")</f>
        <v>45569</v>
      </c>
      <c r="EQ97" s="32">
        <f>IFERROR(VLOOKUP(($EF97&amp;"・"&amp;EP$8&amp;"・"&amp;EP$7&amp;"・"&amp;$EG97),'(参考)本年作業予定'!$X$4:$AI$525,10,FALSE),"")</f>
        <v>45569</v>
      </c>
      <c r="ER97" s="32">
        <f>IFERROR(VLOOKUP(($EF97&amp;"・"&amp;ER$8&amp;"・"&amp;ER$7&amp;"・"&amp;$EG97),'(参考)本年作業予定'!$X$4:$AI$525,8,FALSE),"")</f>
        <v>45581</v>
      </c>
      <c r="ES97" s="32">
        <f>IFERROR(VLOOKUP(($EF97&amp;"・"&amp;ER$8&amp;"・"&amp;ER$7&amp;"・"&amp;$EG97),'(参考)本年作業予定'!$X$4:$AI$525,10,FALSE),"")</f>
        <v>45581</v>
      </c>
      <c r="ET97" s="32" t="str">
        <f>IFERROR(VLOOKUP(($EF97&amp;"・"&amp;ET$8&amp;"・"&amp;ET$7&amp;"・"&amp;$EG97),'(参考)本年作業予定'!$X$4:$AI$525,8,FALSE),"")</f>
        <v/>
      </c>
      <c r="EU97" s="32" t="str">
        <f>IFERROR(VLOOKUP(($EF97&amp;"・"&amp;ET$8&amp;"・"&amp;ET$7&amp;"・"&amp;$EG97),'(参考)本年作業予定'!$X$4:$AI$525,10,FALSE),"")</f>
        <v/>
      </c>
      <c r="EV97" s="32" t="str">
        <f>IFERROR(VLOOKUP(($EF97&amp;"・"&amp;EV$8&amp;"・"&amp;EV$7&amp;"・"&amp;$EG97),'(参考)本年作業予定'!$X$4:$AI$525,8,FALSE),"")</f>
        <v/>
      </c>
      <c r="EW97" s="32" t="str">
        <f>IFERROR(VLOOKUP(($EF97&amp;"・"&amp;EV$8&amp;"・"&amp;EV$7&amp;"・"&amp;$EG97),'(参考)本年作業予定'!$X$4:$AI$525,10,FALSE),"")</f>
        <v/>
      </c>
      <c r="EX97" s="32" t="str">
        <f>IFERROR(VLOOKUP(($EF97&amp;"・"&amp;EX$8&amp;"・"&amp;EX$7&amp;"・"&amp;$EG97),'(参考)本年作業予定'!$X$4:$AI$525,8,FALSE),"")</f>
        <v/>
      </c>
      <c r="EY97" s="32" t="str">
        <f>IFERROR(VLOOKUP(($EF97&amp;"・"&amp;EX$8&amp;"・"&amp;EX$7&amp;"・"&amp;$EG97),'(参考)本年作業予定'!$X$4:$AI$525,10,FALSE),"")</f>
        <v/>
      </c>
      <c r="EZ97" s="32" t="str">
        <f>IFERROR(VLOOKUP(($EF97&amp;"・"&amp;EZ$8&amp;"・"&amp;EZ$7&amp;"・"&amp;$EG97),'(参考)本年作業予定'!$X$4:$AI$525,8,FALSE),"")</f>
        <v/>
      </c>
      <c r="FA97" s="32" t="str">
        <f>IFERROR(VLOOKUP(($EF97&amp;"・"&amp;EZ$8&amp;"・"&amp;EZ$7&amp;"・"&amp;$EG97),'(参考)本年作業予定'!$X$4:$AI$525,10,FALSE),"")</f>
        <v/>
      </c>
      <c r="FB97" s="32" t="str">
        <f>IFERROR(VLOOKUP(($EF97&amp;"・"&amp;FB$8&amp;"・"&amp;FB$7&amp;"・"&amp;$EG97),'(参考)本年作業予定'!$X$4:$AI$525,8,FALSE),"")</f>
        <v/>
      </c>
      <c r="FC97" s="32" t="str">
        <f>IFERROR(VLOOKUP(($EF97&amp;"・"&amp;FB$8&amp;"・"&amp;FB$7&amp;"・"&amp;$EG97),'(参考)本年作業予定'!$X$4:$AI$525,10,FALSE),"")</f>
        <v/>
      </c>
      <c r="FD97" s="32" t="str">
        <f>IFERROR(VLOOKUP(($EF97&amp;"・"&amp;FD$8&amp;"・"&amp;FD$7&amp;"・"&amp;$EG97),'(参考)本年作業予定'!$X$4:$AI$525,8,FALSE),"")</f>
        <v/>
      </c>
      <c r="FE97" s="32" t="str">
        <f>IFERROR(VLOOKUP(($EF97&amp;"・"&amp;FD$8&amp;"・"&amp;FD$7&amp;"・"&amp;$EG97),'(参考)本年作業予定'!$X$4:$AI$525,10,FALSE),"")</f>
        <v/>
      </c>
      <c r="FG97" s="32">
        <f>IFERROR(VLOOKUP(($EF97&amp;"・"&amp;FG$81&amp;"・"&amp;FG$80&amp;"・"&amp;$EG97),'(参考)本年作業予定'!$X$4:$AI$525,4,FALSE),"")</f>
        <v>45520</v>
      </c>
      <c r="FH97" s="32" t="str">
        <f>IFERROR(VLOOKUP(($EF97&amp;"・"&amp;FH$81&amp;"・"&amp;FH$80&amp;"・"&amp;$EG97),'(参考)本年作業予定'!$X$4:$AI$525,4,FALSE),"")</f>
        <v/>
      </c>
      <c r="FI97" s="32" t="str">
        <f>IFERROR(VLOOKUP(($EF97&amp;"・"&amp;FI$81&amp;"・"&amp;FI$80&amp;"・"&amp;$EG97),'(参考)本年作業予定'!$X$4:$AI$525,4,FALSE),"")</f>
        <v/>
      </c>
      <c r="FJ97" s="32" t="str">
        <f>IFERROR(VLOOKUP(($EF97&amp;"・"&amp;FJ$81&amp;"・"&amp;FJ$80&amp;"・"&amp;$EG97),'(参考)本年作業予定'!$X$4:$AI$525,4,FALSE),"")</f>
        <v/>
      </c>
      <c r="FK97" s="32" t="str">
        <f>IFERROR(VLOOKUP(($EF97&amp;"・"&amp;FK$81&amp;"・"&amp;FK$80&amp;"・"&amp;$EG97),'(参考)本年作業予定'!$X$4:$AI$525,4,FALSE),"")</f>
        <v/>
      </c>
      <c r="FL97" s="32" t="str">
        <f>IFERROR(VLOOKUP(($EF97&amp;"・"&amp;FL$81&amp;"・"&amp;FL$80&amp;"・"&amp;$EG97),'(参考)本年作業予定'!$X$4:$AI$525,4,FALSE),"")</f>
        <v/>
      </c>
      <c r="FN97" s="33">
        <f t="shared" si="449"/>
        <v>45524</v>
      </c>
      <c r="FO97" s="96">
        <f>IFERROR(VLOOKUP(($EF97&amp;"・"&amp;FN$8&amp;"・"&amp;FN$7&amp;"・"&amp;$EG97),'(参考)本年作業予定'!$X$4:$AI$525,12,FALSE),"")</f>
        <v>16</v>
      </c>
      <c r="FP97" s="33">
        <f t="shared" si="450"/>
        <v>45553</v>
      </c>
      <c r="FQ97" s="96">
        <f>IFERROR(VLOOKUP(($EF97&amp;"・"&amp;FP$8&amp;"・"&amp;FP$7&amp;"・"&amp;$EG97),'(参考)本年作業予定'!$X$4:$AI$525,12,FALSE),"")</f>
        <v>9</v>
      </c>
      <c r="FR97" s="33">
        <f t="shared" si="451"/>
        <v>45555</v>
      </c>
      <c r="FS97" s="96">
        <f>IFERROR(VLOOKUP(($EF97&amp;"・"&amp;FR$8&amp;"・"&amp;FR$7&amp;"・"&amp;$EG97),'(参考)本年作業予定'!$X$4:$AI$525,12,FALSE),"")</f>
        <v>8</v>
      </c>
      <c r="FT97" s="33">
        <f t="shared" si="452"/>
        <v>45562</v>
      </c>
      <c r="FU97" s="96">
        <f>IFERROR(VLOOKUP(($EF97&amp;"・"&amp;FT$8&amp;"・"&amp;FT$7&amp;"・"&amp;$EG97),'(参考)本年作業予定'!$X$4:$AI$525,12,FALSE),"")</f>
        <v>2</v>
      </c>
      <c r="FV97" s="33">
        <f t="shared" si="453"/>
        <v>45569</v>
      </c>
      <c r="FW97" s="96">
        <f>IFERROR(VLOOKUP(($EF97&amp;"・"&amp;FV$8&amp;"・"&amp;FV$7&amp;"・"&amp;$EG97),'(参考)本年作業予定'!$X$4:$AI$525,12,FALSE),"")</f>
        <v>2</v>
      </c>
      <c r="FX97" s="33">
        <f t="shared" si="454"/>
        <v>45581</v>
      </c>
      <c r="FY97" s="96">
        <f>IFERROR(VLOOKUP(($EF97&amp;"・"&amp;FX$8&amp;"・"&amp;FX$7&amp;"・"&amp;$EG97),'(参考)本年作業予定'!$X$4:$AI$525,12,FALSE),"")</f>
        <v>4</v>
      </c>
      <c r="FZ97" s="33" t="str">
        <f t="shared" si="455"/>
        <v/>
      </c>
      <c r="GA97" s="96" t="str">
        <f>IFERROR(VLOOKUP(($EF97&amp;"・"&amp;FZ$8&amp;"・"&amp;FZ$7&amp;"・"&amp;$EG97),'(参考)本年作業予定'!$X$4:$AI$525,12,FALSE),"")</f>
        <v/>
      </c>
      <c r="GB97" s="33" t="str">
        <f t="shared" si="456"/>
        <v/>
      </c>
      <c r="GC97" s="96" t="str">
        <f>IFERROR(VLOOKUP(($EF97&amp;"・"&amp;GB$8&amp;"・"&amp;GB$7&amp;"・"&amp;$EG97),'(参考)本年作業予定'!$X$4:$AI$525,12,FALSE),"")</f>
        <v/>
      </c>
      <c r="GD97" s="33" t="str">
        <f t="shared" si="457"/>
        <v/>
      </c>
      <c r="GE97" s="96" t="str">
        <f>IFERROR(VLOOKUP(($EF97&amp;"・"&amp;GD$8&amp;"・"&amp;GD$7&amp;"・"&amp;$EG97),'(参考)本年作業予定'!$X$4:$AI$525,12,FALSE),"")</f>
        <v/>
      </c>
      <c r="GF97" s="33" t="str">
        <f t="shared" si="458"/>
        <v/>
      </c>
      <c r="GG97" s="96" t="str">
        <f>IFERROR(VLOOKUP(($EF97&amp;"・"&amp;GF$8&amp;"・"&amp;GF$7&amp;"・"&amp;$EG97),'(参考)本年作業予定'!$X$4:$AI$525,12,FALSE),"")</f>
        <v/>
      </c>
      <c r="GH97" s="33" t="str">
        <f t="shared" si="459"/>
        <v/>
      </c>
      <c r="GI97" s="96" t="str">
        <f>IFERROR(VLOOKUP(($EF97&amp;"・"&amp;GH$8&amp;"・"&amp;GH$7&amp;"・"&amp;$EG97),'(参考)本年作業予定'!$X$4:$AI$525,12,FALSE),"")</f>
        <v/>
      </c>
      <c r="GJ97" s="33" t="str">
        <f t="shared" si="460"/>
        <v/>
      </c>
      <c r="GK97" s="96" t="str">
        <f>IFERROR(VLOOKUP(($EF97&amp;"・"&amp;GJ$8&amp;"・"&amp;GJ$7&amp;"・"&amp;$EG97),'(参考)本年作業予定'!$X$4:$AI$525,12,FALSE),"")</f>
        <v/>
      </c>
      <c r="GM97" s="72">
        <f t="shared" si="431"/>
        <v>2</v>
      </c>
      <c r="GN97" s="74">
        <f>IFERROR(VLOOKUP(($EF97&amp;"・"&amp;GM$8&amp;"・"&amp;GM$7&amp;"・"&amp;$EG97),'(参考)本年作業予定'!$X$4:$AI$525,11,FALSE)/100,0)</f>
        <v>20</v>
      </c>
      <c r="GO97" s="72">
        <f t="shared" si="432"/>
        <v>2</v>
      </c>
      <c r="GP97" s="74">
        <f>IFERROR(VLOOKUP(($EF97&amp;"・"&amp;GO$8&amp;"・"&amp;GO$7&amp;"・"&amp;$EG97),'(参考)本年作業予定'!$X$4:$AI$525,11,FALSE)/100,0)</f>
        <v>20</v>
      </c>
      <c r="GQ97" s="72">
        <f t="shared" si="433"/>
        <v>1</v>
      </c>
      <c r="GR97" s="74">
        <f>IFERROR(VLOOKUP(($EF97&amp;"・"&amp;GQ$8&amp;"・"&amp;GQ$7&amp;"・"&amp;$EG97),'(参考)本年作業予定'!$X$4:$AI$525,11,FALSE)/100,0)</f>
        <v>20</v>
      </c>
      <c r="GS97" s="72">
        <f t="shared" si="434"/>
        <v>1</v>
      </c>
      <c r="GT97" s="74">
        <f>IFERROR(VLOOKUP(($EF97&amp;"・"&amp;GS$8&amp;"・"&amp;GS$7&amp;"・"&amp;$EG97),'(参考)本年作業予定'!$X$4:$AI$525,11,FALSE)/100,0)</f>
        <v>20</v>
      </c>
      <c r="GU97" s="72">
        <f t="shared" si="435"/>
        <v>1</v>
      </c>
      <c r="GV97" s="74">
        <f>IFERROR(VLOOKUP(($EF97&amp;"・"&amp;GU$8&amp;"・"&amp;GU$7&amp;"・"&amp;$EG97),'(参考)本年作業予定'!$X$4:$AI$525,11,FALSE)/100,0)</f>
        <v>20</v>
      </c>
      <c r="GW97" s="72">
        <f t="shared" si="436"/>
        <v>1</v>
      </c>
      <c r="GX97" s="74">
        <f>IFERROR(VLOOKUP(($EF97&amp;"・"&amp;GW$8&amp;"・"&amp;GW$7&amp;"・"&amp;$EG97),'(参考)本年作業予定'!$X$4:$AI$525,11,FALSE)/100,0)</f>
        <v>20</v>
      </c>
      <c r="GY97" s="72" t="str">
        <f t="shared" si="437"/>
        <v/>
      </c>
      <c r="GZ97" s="74">
        <f>IFERROR(VLOOKUP(($EF97&amp;"・"&amp;GY$8&amp;"・"&amp;GY$7&amp;"・"&amp;$EG97),'(参考)本年作業予定'!$X$4:$AI$525,11,FALSE)/100,0)</f>
        <v>0</v>
      </c>
      <c r="HA97" s="72" t="str">
        <f t="shared" si="438"/>
        <v/>
      </c>
      <c r="HB97" s="74">
        <f>IFERROR(VLOOKUP(($EF97&amp;"・"&amp;HA$8&amp;"・"&amp;HA$7&amp;"・"&amp;$EG97),'(参考)本年作業予定'!$X$4:$AI$525,11,FALSE)/100,0)</f>
        <v>0</v>
      </c>
      <c r="HC97" s="72" t="str">
        <f t="shared" si="439"/>
        <v/>
      </c>
      <c r="HD97" s="74">
        <f>IFERROR(VLOOKUP(($EF97&amp;"・"&amp;HC$8&amp;"・"&amp;HC$7&amp;"・"&amp;$EG97),'(参考)本年作業予定'!$X$4:$AI$525,11,FALSE)/100,0)</f>
        <v>0</v>
      </c>
      <c r="HE97" s="72" t="str">
        <f t="shared" si="440"/>
        <v/>
      </c>
      <c r="HF97" s="74">
        <f>IFERROR(VLOOKUP(($EF97&amp;"・"&amp;HE$8&amp;"・"&amp;HE$7&amp;"・"&amp;$EG97),'(参考)本年作業予定'!$X$4:$AI$525,11,FALSE)/100,0)</f>
        <v>0</v>
      </c>
      <c r="HG97" s="72" t="str">
        <f t="shared" si="441"/>
        <v/>
      </c>
      <c r="HH97" s="74">
        <f>IFERROR(VLOOKUP(($EF97&amp;"・"&amp;HG$8&amp;"・"&amp;HG$7&amp;"・"&amp;$EG97),'(参考)本年作業予定'!$X$4:$AI$525,11,FALSE)/100,0)</f>
        <v>0</v>
      </c>
      <c r="HI97" s="72" t="str">
        <f t="shared" si="442"/>
        <v/>
      </c>
      <c r="HJ97" s="74">
        <f>IFERROR(VLOOKUP(($EF97&amp;"・"&amp;HI$8&amp;"・"&amp;HI$7&amp;"・"&amp;$EG97),'(参考)本年作業予定'!$X$4:$AI$525,11,FALSE)/100,0)</f>
        <v>0</v>
      </c>
    </row>
    <row r="98" spans="1:218" ht="15" customHeight="1" thickBot="1" x14ac:dyDescent="0.2">
      <c r="A98" s="541"/>
      <c r="B98" s="488"/>
      <c r="C98" s="326" t="str">
        <f>IF(B98="","",GN98+GP98+GR98+GT98+GV98+GX98+GZ98+HB98+HD98)</f>
        <v/>
      </c>
      <c r="D98" s="348"/>
      <c r="E98" s="349"/>
      <c r="F98" s="349"/>
      <c r="G98" s="349"/>
      <c r="H98" s="349"/>
      <c r="I98" s="349"/>
      <c r="J98" s="349"/>
      <c r="K98" s="349"/>
      <c r="L98" s="349"/>
      <c r="M98" s="349"/>
      <c r="N98" s="349"/>
      <c r="O98" s="349"/>
      <c r="P98" s="349"/>
      <c r="Q98" s="349"/>
      <c r="R98" s="349"/>
      <c r="S98" s="349"/>
      <c r="T98" s="349"/>
      <c r="U98" s="349"/>
      <c r="V98" s="349"/>
      <c r="W98" s="349"/>
      <c r="X98" s="349"/>
      <c r="Y98" s="349"/>
      <c r="Z98" s="349"/>
      <c r="AA98" s="349"/>
      <c r="AB98" s="349"/>
      <c r="AC98" s="349"/>
      <c r="AD98" s="349"/>
      <c r="AE98" s="349"/>
      <c r="AF98" s="349"/>
      <c r="AG98" s="350"/>
      <c r="AH98" s="350"/>
      <c r="AI98" s="348"/>
      <c r="AJ98" s="349"/>
      <c r="AK98" s="349"/>
      <c r="AL98" s="349"/>
      <c r="AM98" s="349"/>
      <c r="AN98" s="349"/>
      <c r="AO98" s="349"/>
      <c r="AP98" s="349"/>
      <c r="AQ98" s="349"/>
      <c r="AR98" s="349"/>
      <c r="AS98" s="349"/>
      <c r="AT98" s="349"/>
      <c r="AU98" s="349"/>
      <c r="AV98" s="349"/>
      <c r="AW98" s="349"/>
      <c r="AX98" s="349"/>
      <c r="AY98" s="349"/>
      <c r="AZ98" s="349"/>
      <c r="BA98" s="349"/>
      <c r="BB98" s="349"/>
      <c r="BC98" s="349"/>
      <c r="BD98" s="349"/>
      <c r="BE98" s="349"/>
      <c r="BF98" s="349"/>
      <c r="BG98" s="349"/>
      <c r="BH98" s="349"/>
      <c r="BI98" s="349"/>
      <c r="BJ98" s="349"/>
      <c r="BK98" s="349"/>
      <c r="BL98" s="349"/>
      <c r="BM98" s="350"/>
      <c r="BN98" s="348"/>
      <c r="BO98" s="349"/>
      <c r="BP98" s="349"/>
      <c r="BQ98" s="349"/>
      <c r="BR98" s="349"/>
      <c r="BS98" s="349"/>
      <c r="BT98" s="349"/>
      <c r="BU98" s="349"/>
      <c r="BV98" s="349"/>
      <c r="BW98" s="349"/>
      <c r="BX98" s="349"/>
      <c r="BY98" s="349"/>
      <c r="BZ98" s="349"/>
      <c r="CA98" s="349"/>
      <c r="CB98" s="349"/>
      <c r="CC98" s="349"/>
      <c r="CD98" s="349"/>
      <c r="CE98" s="349"/>
      <c r="CF98" s="349"/>
      <c r="CG98" s="349"/>
      <c r="CH98" s="349"/>
      <c r="CI98" s="349"/>
      <c r="CJ98" s="349"/>
      <c r="CK98" s="349"/>
      <c r="CL98" s="349"/>
      <c r="CM98" s="349"/>
      <c r="CN98" s="349"/>
      <c r="CO98" s="349"/>
      <c r="CP98" s="349"/>
      <c r="CQ98" s="350"/>
      <c r="CR98" s="351"/>
      <c r="CS98" s="352"/>
      <c r="CT98" s="349"/>
      <c r="CU98" s="349"/>
      <c r="CV98" s="349"/>
      <c r="CW98" s="349"/>
      <c r="CX98" s="349"/>
      <c r="CY98" s="349"/>
      <c r="CZ98" s="349"/>
      <c r="DA98" s="349"/>
      <c r="DB98" s="349"/>
      <c r="DC98" s="349"/>
      <c r="DD98" s="349"/>
      <c r="DE98" s="349"/>
      <c r="DF98" s="349"/>
      <c r="DG98" s="349"/>
      <c r="DH98" s="349"/>
      <c r="DI98" s="349"/>
      <c r="DJ98" s="349"/>
      <c r="DK98" s="349"/>
      <c r="DL98" s="349"/>
      <c r="DM98" s="349"/>
      <c r="DN98" s="349"/>
      <c r="DO98" s="349"/>
      <c r="DP98" s="349"/>
      <c r="DQ98" s="349"/>
      <c r="DR98" s="349"/>
      <c r="DS98" s="349"/>
      <c r="DT98" s="349"/>
      <c r="DU98" s="350"/>
      <c r="DV98" s="393"/>
      <c r="DW98" s="426"/>
      <c r="EE98" s="12"/>
      <c r="EF98" s="13"/>
      <c r="EG98" s="13"/>
      <c r="EH98" s="32" t="str">
        <f>IFERROR(VLOOKUP(($EF98&amp;"・"&amp;EH$8&amp;"・"&amp;EH$7&amp;"・"&amp;$EG98),'(参考)本年作業予定'!$X$4:$AI$525,8,FALSE),"")</f>
        <v/>
      </c>
      <c r="EI98" s="32" t="str">
        <f>IFERROR(VLOOKUP(($EF98&amp;"・"&amp;EH$8&amp;"・"&amp;EH$7&amp;"・"&amp;$EG98),'(参考)本年作業予定'!$X$4:$AI$525,10,FALSE),"")</f>
        <v/>
      </c>
      <c r="EJ98" s="32" t="str">
        <f>IFERROR(VLOOKUP(($EF98&amp;"・"&amp;EJ$8&amp;"・"&amp;EJ$7&amp;"・"&amp;$EG98),'(参考)本年作業予定'!$X$4:$AI$525,8,FALSE),"")</f>
        <v/>
      </c>
      <c r="EK98" s="32" t="str">
        <f>IFERROR(VLOOKUP(($EF98&amp;"・"&amp;EJ$8&amp;"・"&amp;EJ$7&amp;"・"&amp;$EG98),'(参考)本年作業予定'!$X$4:$AI$525,10,FALSE),"")</f>
        <v/>
      </c>
      <c r="EL98" s="32" t="str">
        <f>IFERROR(VLOOKUP(($EF98&amp;"・"&amp;EL$8&amp;"・"&amp;EL$7&amp;"・"&amp;$EG98),'(参考)本年作業予定'!$X$4:$AI$525,8,FALSE),"")</f>
        <v/>
      </c>
      <c r="EM98" s="32" t="str">
        <f>IFERROR(VLOOKUP(($EF98&amp;"・"&amp;EL$8&amp;"・"&amp;EL$7&amp;"・"&amp;$EG98),'(参考)本年作業予定'!$X$4:$AI$525,10,FALSE),"")</f>
        <v/>
      </c>
      <c r="EN98" s="32" t="str">
        <f>IFERROR(VLOOKUP(($EF98&amp;"・"&amp;EN$8&amp;"・"&amp;EN$7&amp;"・"&amp;$EG98),'(参考)本年作業予定'!$X$4:$AI$525,8,FALSE),"")</f>
        <v/>
      </c>
      <c r="EO98" s="32" t="str">
        <f>IFERROR(VLOOKUP(($EF98&amp;"・"&amp;EN$8&amp;"・"&amp;EN$7&amp;"・"&amp;$EG98),'(参考)本年作業予定'!$X$4:$AI$525,10,FALSE),"")</f>
        <v/>
      </c>
      <c r="EP98" s="32" t="str">
        <f>IFERROR(VLOOKUP(($EF98&amp;"・"&amp;EP$8&amp;"・"&amp;EP$7&amp;"・"&amp;$EG98),'(参考)本年作業予定'!$X$4:$AI$525,8,FALSE),"")</f>
        <v/>
      </c>
      <c r="EQ98" s="32" t="str">
        <f>IFERROR(VLOOKUP(($EF98&amp;"・"&amp;EP$8&amp;"・"&amp;EP$7&amp;"・"&amp;$EG98),'(参考)本年作業予定'!$X$4:$AI$525,10,FALSE),"")</f>
        <v/>
      </c>
      <c r="ER98" s="32" t="str">
        <f>IFERROR(VLOOKUP(($EF98&amp;"・"&amp;ER$8&amp;"・"&amp;ER$7&amp;"・"&amp;$EG98),'(参考)本年作業予定'!$X$4:$AI$525,8,FALSE),"")</f>
        <v/>
      </c>
      <c r="ES98" s="32" t="str">
        <f>IFERROR(VLOOKUP(($EF98&amp;"・"&amp;ER$8&amp;"・"&amp;ER$7&amp;"・"&amp;$EG98),'(参考)本年作業予定'!$X$4:$AI$525,10,FALSE),"")</f>
        <v/>
      </c>
      <c r="ET98" s="32" t="str">
        <f>IFERROR(VLOOKUP(($EF98&amp;"・"&amp;ET$8&amp;"・"&amp;ET$7&amp;"・"&amp;$EG98),'(参考)本年作業予定'!$X$4:$AI$525,8,FALSE),"")</f>
        <v/>
      </c>
      <c r="EU98" s="32" t="str">
        <f>IFERROR(VLOOKUP(($EF98&amp;"・"&amp;ET$8&amp;"・"&amp;ET$7&amp;"・"&amp;$EG98),'(参考)本年作業予定'!$X$4:$AI$525,10,FALSE),"")</f>
        <v/>
      </c>
      <c r="EV98" s="32" t="str">
        <f>IFERROR(VLOOKUP(($EF98&amp;"・"&amp;EV$8&amp;"・"&amp;EV$7&amp;"・"&amp;$EG98),'(参考)本年作業予定'!$X$4:$AI$525,8,FALSE),"")</f>
        <v/>
      </c>
      <c r="EW98" s="32" t="str">
        <f>IFERROR(VLOOKUP(($EF98&amp;"・"&amp;EV$8&amp;"・"&amp;EV$7&amp;"・"&amp;$EG98),'(参考)本年作業予定'!$X$4:$AI$525,10,FALSE),"")</f>
        <v/>
      </c>
      <c r="EX98" s="32" t="str">
        <f>IFERROR(VLOOKUP(($EF98&amp;"・"&amp;EX$8&amp;"・"&amp;EX$7&amp;"・"&amp;$EG98),'(参考)本年作業予定'!$X$4:$AI$525,8,FALSE),"")</f>
        <v/>
      </c>
      <c r="EY98" s="32" t="str">
        <f>IFERROR(VLOOKUP(($EF98&amp;"・"&amp;EX$8&amp;"・"&amp;EX$7&amp;"・"&amp;$EG98),'(参考)本年作業予定'!$X$4:$AI$525,10,FALSE),"")</f>
        <v/>
      </c>
      <c r="EZ98" s="32" t="str">
        <f>IFERROR(VLOOKUP(($EF98&amp;"・"&amp;EZ$8&amp;"・"&amp;EZ$7&amp;"・"&amp;$EG98),'(参考)本年作業予定'!$X$4:$AI$525,8,FALSE),"")</f>
        <v/>
      </c>
      <c r="FA98" s="32" t="str">
        <f>IFERROR(VLOOKUP(($EF98&amp;"・"&amp;EZ$8&amp;"・"&amp;EZ$7&amp;"・"&amp;$EG98),'(参考)本年作業予定'!$X$4:$AI$525,10,FALSE),"")</f>
        <v/>
      </c>
      <c r="FB98" s="32" t="str">
        <f>IFERROR(VLOOKUP(($EF98&amp;"・"&amp;FB$8&amp;"・"&amp;FB$7&amp;"・"&amp;$EG98),'(参考)本年作業予定'!$X$4:$AI$525,8,FALSE),"")</f>
        <v/>
      </c>
      <c r="FC98" s="32" t="str">
        <f>IFERROR(VLOOKUP(($EF98&amp;"・"&amp;FB$8&amp;"・"&amp;FB$7&amp;"・"&amp;$EG98),'(参考)本年作業予定'!$X$4:$AI$525,10,FALSE),"")</f>
        <v/>
      </c>
      <c r="FD98" s="32" t="str">
        <f>IFERROR(VLOOKUP(($EF98&amp;"・"&amp;FD$8&amp;"・"&amp;FD$7&amp;"・"&amp;$EG98),'(参考)本年作業予定'!$X$4:$AI$525,8,FALSE),"")</f>
        <v/>
      </c>
      <c r="FE98" s="32" t="str">
        <f>IFERROR(VLOOKUP(($EF98&amp;"・"&amp;FD$8&amp;"・"&amp;FD$7&amp;"・"&amp;$EG98),'(参考)本年作業予定'!$X$4:$AI$525,10,FALSE),"")</f>
        <v/>
      </c>
      <c r="FG98" s="32" t="str">
        <f>IFERROR(VLOOKUP(($EF98&amp;"・"&amp;FG$81&amp;"・"&amp;FG$80&amp;"・"&amp;$EG98),'(参考)本年作業予定'!$X$4:$AI$525,4,FALSE),"")</f>
        <v/>
      </c>
      <c r="FH98" s="32" t="str">
        <f>IFERROR(VLOOKUP(($EF98&amp;"・"&amp;FH$81&amp;"・"&amp;FH$80&amp;"・"&amp;$EG98),'(参考)本年作業予定'!$X$4:$AI$525,4,FALSE),"")</f>
        <v/>
      </c>
      <c r="FI98" s="32" t="str">
        <f>IFERROR(VLOOKUP(($EF98&amp;"・"&amp;FI$81&amp;"・"&amp;FI$80&amp;"・"&amp;$EG98),'(参考)本年作業予定'!$X$4:$AI$525,4,FALSE),"")</f>
        <v/>
      </c>
      <c r="FJ98" s="32" t="str">
        <f>IFERROR(VLOOKUP(($EF98&amp;"・"&amp;FJ$81&amp;"・"&amp;FJ$80&amp;"・"&amp;$EG98),'(参考)本年作業予定'!$X$4:$AI$525,4,FALSE),"")</f>
        <v/>
      </c>
      <c r="FK98" s="32" t="str">
        <f>IFERROR(VLOOKUP(($EF98&amp;"・"&amp;FK$81&amp;"・"&amp;FK$80&amp;"・"&amp;$EG98),'(参考)本年作業予定'!$X$4:$AI$525,4,FALSE),"")</f>
        <v/>
      </c>
      <c r="FL98" s="32" t="str">
        <f>IFERROR(VLOOKUP(($EF98&amp;"・"&amp;FL$81&amp;"・"&amp;FL$80&amp;"・"&amp;$EG98),'(参考)本年作業予定'!$X$4:$AI$525,4,FALSE),"")</f>
        <v/>
      </c>
      <c r="FN98" s="33" t="str">
        <f t="shared" si="449"/>
        <v/>
      </c>
      <c r="FO98" s="96" t="str">
        <f>IFERROR(VLOOKUP(($EF98&amp;"・"&amp;FN$8&amp;"・"&amp;FN$7&amp;"・"&amp;$EG98),'(参考)本年作業予定'!$X$4:$AI$525,12,FALSE),"")</f>
        <v/>
      </c>
      <c r="FP98" s="33" t="str">
        <f t="shared" si="450"/>
        <v/>
      </c>
      <c r="FQ98" s="96" t="str">
        <f>IFERROR(VLOOKUP(($EF98&amp;"・"&amp;FP$8&amp;"・"&amp;FP$7&amp;"・"&amp;$EG98),'(参考)本年作業予定'!$X$4:$AI$525,12,FALSE),"")</f>
        <v/>
      </c>
      <c r="FR98" s="33" t="str">
        <f t="shared" si="451"/>
        <v/>
      </c>
      <c r="FS98" s="96" t="str">
        <f>IFERROR(VLOOKUP(($EF98&amp;"・"&amp;FR$8&amp;"・"&amp;FR$7&amp;"・"&amp;$EG98),'(参考)本年作業予定'!$X$4:$AI$525,12,FALSE),"")</f>
        <v/>
      </c>
      <c r="FT98" s="33" t="str">
        <f t="shared" si="452"/>
        <v/>
      </c>
      <c r="FU98" s="96" t="str">
        <f>IFERROR(VLOOKUP(($EF98&amp;"・"&amp;FT$8&amp;"・"&amp;FT$7&amp;"・"&amp;$EG98),'(参考)本年作業予定'!$X$4:$AI$525,12,FALSE),"")</f>
        <v/>
      </c>
      <c r="FV98" s="33" t="str">
        <f t="shared" si="453"/>
        <v/>
      </c>
      <c r="FW98" s="96" t="str">
        <f>IFERROR(VLOOKUP(($EF98&amp;"・"&amp;FV$8&amp;"・"&amp;FV$7&amp;"・"&amp;$EG98),'(参考)本年作業予定'!$X$4:$AI$525,12,FALSE),"")</f>
        <v/>
      </c>
      <c r="FX98" s="33" t="str">
        <f t="shared" si="454"/>
        <v/>
      </c>
      <c r="FY98" s="96" t="str">
        <f>IFERROR(VLOOKUP(($EF98&amp;"・"&amp;FX$8&amp;"・"&amp;FX$7&amp;"・"&amp;$EG98),'(参考)本年作業予定'!$X$4:$AI$525,12,FALSE),"")</f>
        <v/>
      </c>
      <c r="FZ98" s="33" t="str">
        <f t="shared" si="455"/>
        <v/>
      </c>
      <c r="GA98" s="96" t="str">
        <f>IFERROR(VLOOKUP(($EF98&amp;"・"&amp;FZ$8&amp;"・"&amp;FZ$7&amp;"・"&amp;$EG98),'(参考)本年作業予定'!$X$4:$AI$525,12,FALSE),"")</f>
        <v/>
      </c>
      <c r="GB98" s="33" t="str">
        <f t="shared" si="456"/>
        <v/>
      </c>
      <c r="GC98" s="96" t="str">
        <f>IFERROR(VLOOKUP(($EF98&amp;"・"&amp;GB$8&amp;"・"&amp;GB$7&amp;"・"&amp;$EG98),'(参考)本年作業予定'!$X$4:$AI$525,12,FALSE),"")</f>
        <v/>
      </c>
      <c r="GD98" s="33" t="str">
        <f t="shared" si="457"/>
        <v/>
      </c>
      <c r="GE98" s="96" t="str">
        <f>IFERROR(VLOOKUP(($EF98&amp;"・"&amp;GD$8&amp;"・"&amp;GD$7&amp;"・"&amp;$EG98),'(参考)本年作業予定'!$X$4:$AI$525,12,FALSE),"")</f>
        <v/>
      </c>
      <c r="GF98" s="33" t="str">
        <f t="shared" si="458"/>
        <v/>
      </c>
      <c r="GG98" s="96" t="str">
        <f>IFERROR(VLOOKUP(($EF98&amp;"・"&amp;GF$8&amp;"・"&amp;GF$7&amp;"・"&amp;$EG98),'(参考)本年作業予定'!$X$4:$AI$525,12,FALSE),"")</f>
        <v/>
      </c>
      <c r="GH98" s="33" t="str">
        <f t="shared" si="459"/>
        <v/>
      </c>
      <c r="GI98" s="96" t="str">
        <f>IFERROR(VLOOKUP(($EF98&amp;"・"&amp;GH$8&amp;"・"&amp;GH$7&amp;"・"&amp;$EG98),'(参考)本年作業予定'!$X$4:$AI$525,12,FALSE),"")</f>
        <v/>
      </c>
      <c r="GJ98" s="33" t="str">
        <f t="shared" si="460"/>
        <v/>
      </c>
      <c r="GK98" s="96" t="str">
        <f>IFERROR(VLOOKUP(($EF98&amp;"・"&amp;GJ$8&amp;"・"&amp;GJ$7&amp;"・"&amp;$EG98),'(参考)本年作業予定'!$X$4:$AI$525,12,FALSE),"")</f>
        <v/>
      </c>
      <c r="GM98" s="72" t="str">
        <f t="shared" si="431"/>
        <v/>
      </c>
      <c r="GN98" s="74">
        <f>IFERROR(VLOOKUP(($EF98&amp;"・"&amp;GM$8&amp;"・"&amp;GM$7&amp;"・"&amp;$EG98),'(参考)本年作業予定'!$X$4:$AI$525,11,FALSE)/100,0)</f>
        <v>0</v>
      </c>
      <c r="GO98" s="72" t="str">
        <f t="shared" si="432"/>
        <v/>
      </c>
      <c r="GP98" s="74">
        <f>IFERROR(VLOOKUP(($EF98&amp;"・"&amp;GO$8&amp;"・"&amp;GO$7&amp;"・"&amp;$EG98),'(参考)本年作業予定'!$X$4:$AI$525,11,FALSE)/100,0)</f>
        <v>0</v>
      </c>
      <c r="GQ98" s="72" t="str">
        <f t="shared" si="433"/>
        <v/>
      </c>
      <c r="GR98" s="74">
        <f>IFERROR(VLOOKUP(($EF98&amp;"・"&amp;GQ$8&amp;"・"&amp;GQ$7&amp;"・"&amp;$EG98),'(参考)本年作業予定'!$X$4:$AI$525,11,FALSE)/100,0)</f>
        <v>0</v>
      </c>
      <c r="GS98" s="72" t="str">
        <f t="shared" si="434"/>
        <v/>
      </c>
      <c r="GT98" s="74">
        <f>IFERROR(VLOOKUP(($EF98&amp;"・"&amp;GS$8&amp;"・"&amp;GS$7&amp;"・"&amp;$EG98),'(参考)本年作業予定'!$X$4:$AI$525,11,FALSE)/100,0)</f>
        <v>0</v>
      </c>
      <c r="GU98" s="72" t="str">
        <f t="shared" si="435"/>
        <v/>
      </c>
      <c r="GV98" s="74">
        <f>IFERROR(VLOOKUP(($EF98&amp;"・"&amp;GU$8&amp;"・"&amp;GU$7&amp;"・"&amp;$EG98),'(参考)本年作業予定'!$X$4:$AI$525,11,FALSE)/100,0)</f>
        <v>0</v>
      </c>
      <c r="GW98" s="72" t="str">
        <f t="shared" si="436"/>
        <v/>
      </c>
      <c r="GX98" s="74">
        <f>IFERROR(VLOOKUP(($EF98&amp;"・"&amp;GW$8&amp;"・"&amp;GW$7&amp;"・"&amp;$EG98),'(参考)本年作業予定'!$X$4:$AI$525,11,FALSE)/100,0)</f>
        <v>0</v>
      </c>
      <c r="GY98" s="72" t="str">
        <f t="shared" si="437"/>
        <v/>
      </c>
      <c r="GZ98" s="74">
        <f>IFERROR(VLOOKUP(($EF98&amp;"・"&amp;GY$8&amp;"・"&amp;GY$7&amp;"・"&amp;$EG98),'(参考)本年作業予定'!$X$4:$AI$525,11,FALSE)/100,0)</f>
        <v>0</v>
      </c>
      <c r="HA98" s="72" t="str">
        <f t="shared" si="438"/>
        <v/>
      </c>
      <c r="HB98" s="74">
        <f>IFERROR(VLOOKUP(($EF98&amp;"・"&amp;HA$8&amp;"・"&amp;HA$7&amp;"・"&amp;$EG98),'(参考)本年作業予定'!$X$4:$AI$525,11,FALSE)/100,0)</f>
        <v>0</v>
      </c>
      <c r="HC98" s="72" t="str">
        <f t="shared" si="439"/>
        <v/>
      </c>
      <c r="HD98" s="74">
        <f>IFERROR(VLOOKUP(($EF98&amp;"・"&amp;HC$8&amp;"・"&amp;HC$7&amp;"・"&amp;$EG98),'(参考)本年作業予定'!$X$4:$AI$525,11,FALSE)/100,0)</f>
        <v>0</v>
      </c>
      <c r="HE98" s="72" t="str">
        <f t="shared" si="440"/>
        <v/>
      </c>
      <c r="HF98" s="74">
        <f>IFERROR(VLOOKUP(($EF98&amp;"・"&amp;HE$8&amp;"・"&amp;HE$7&amp;"・"&amp;$EG98),'(参考)本年作業予定'!$X$4:$AI$525,11,FALSE)/100,0)</f>
        <v>0</v>
      </c>
      <c r="HG98" s="72" t="str">
        <f t="shared" si="441"/>
        <v/>
      </c>
      <c r="HH98" s="74">
        <f>IFERROR(VLOOKUP(($EF98&amp;"・"&amp;HG$8&amp;"・"&amp;HG$7&amp;"・"&amp;$EG98),'(参考)本年作業予定'!$X$4:$AI$525,11,FALSE)/100,0)</f>
        <v>0</v>
      </c>
      <c r="HI98" s="72" t="str">
        <f t="shared" si="442"/>
        <v/>
      </c>
      <c r="HJ98" s="74">
        <f>IFERROR(VLOOKUP(($EF98&amp;"・"&amp;HI$8&amp;"・"&amp;HI$7&amp;"・"&amp;$EG98),'(参考)本年作業予定'!$X$4:$AI$525,11,FALSE)/100,0)</f>
        <v>0</v>
      </c>
    </row>
    <row r="99" spans="1:218" ht="21.75" customHeight="1" x14ac:dyDescent="0.15">
      <c r="A99" s="541"/>
      <c r="B99" s="486" t="str">
        <f>IF(②元データ!$G$18="","",②元データ!$G$18)</f>
        <v>キャベツ・＊＊＊</v>
      </c>
      <c r="C99" s="324" t="str">
        <f>IF(EF99="","",IF((GN99+GP99+GR99+GT99+GV99+GX99+GZ99+HB99+HD99+HF99+HH99+HJ99)=0,"",(GN99+GP99+GR99+GT99+GV99+GX99+GZ99+HB99+HD99+HF99+HH99+HJ99)))</f>
        <v/>
      </c>
      <c r="D99" s="331" t="str">
        <f t="shared" ref="D99:AI99" si="470">IF(D$5=$FG99,$FG$9,IF(D$5=$FH99,$FH$9,IF(D$5=$FI99,$FI$9,IF(D$5=$FJ99,$FJ$9,IF(D$5=$FK99,$FK$9,IF(D$5=$FL99,$FL$9,IF(D$5=$FN99,$FO99,IF(D$5=$FP99,$FQ99,IF(D$5=$FR99,$FS99,IF(D$5=$FT99,$FU99,IF(D$5=$FV99,$FW99,IF(D$5=$FX99,$FY99,IF(D$5=$FZ99,$GA99,IF(D$5=$GB99,$GC99,IF(D$5=$GD99,$GE99,IF(D$5=$GF99,$GG99,IF(D$5=$GH99,$GI99,IF(D$5=$GJ99,$GK99,""))))))))))))))))))</f>
        <v/>
      </c>
      <c r="E99" s="332" t="str">
        <f t="shared" si="470"/>
        <v/>
      </c>
      <c r="F99" s="332" t="str">
        <f t="shared" si="470"/>
        <v/>
      </c>
      <c r="G99" s="332" t="str">
        <f t="shared" si="470"/>
        <v/>
      </c>
      <c r="H99" s="332" t="str">
        <f t="shared" si="470"/>
        <v/>
      </c>
      <c r="I99" s="332" t="str">
        <f t="shared" si="470"/>
        <v/>
      </c>
      <c r="J99" s="332" t="str">
        <f t="shared" si="470"/>
        <v/>
      </c>
      <c r="K99" s="332" t="str">
        <f t="shared" si="470"/>
        <v/>
      </c>
      <c r="L99" s="332" t="str">
        <f t="shared" si="470"/>
        <v/>
      </c>
      <c r="M99" s="332" t="str">
        <f t="shared" si="470"/>
        <v/>
      </c>
      <c r="N99" s="332" t="str">
        <f t="shared" si="470"/>
        <v/>
      </c>
      <c r="O99" s="332" t="str">
        <f t="shared" si="470"/>
        <v/>
      </c>
      <c r="P99" s="332" t="str">
        <f t="shared" si="470"/>
        <v/>
      </c>
      <c r="Q99" s="332" t="str">
        <f t="shared" si="470"/>
        <v/>
      </c>
      <c r="R99" s="332" t="str">
        <f t="shared" si="470"/>
        <v/>
      </c>
      <c r="S99" s="332" t="str">
        <f t="shared" si="470"/>
        <v/>
      </c>
      <c r="T99" s="332" t="str">
        <f t="shared" si="470"/>
        <v/>
      </c>
      <c r="U99" s="332" t="str">
        <f t="shared" si="470"/>
        <v/>
      </c>
      <c r="V99" s="332" t="str">
        <f t="shared" si="470"/>
        <v/>
      </c>
      <c r="W99" s="332" t="str">
        <f t="shared" si="470"/>
        <v/>
      </c>
      <c r="X99" s="332" t="str">
        <f t="shared" si="470"/>
        <v/>
      </c>
      <c r="Y99" s="332" t="str">
        <f t="shared" si="470"/>
        <v/>
      </c>
      <c r="Z99" s="332" t="str">
        <f t="shared" si="470"/>
        <v/>
      </c>
      <c r="AA99" s="332" t="str">
        <f t="shared" si="470"/>
        <v/>
      </c>
      <c r="AB99" s="332" t="str">
        <f t="shared" si="470"/>
        <v/>
      </c>
      <c r="AC99" s="332" t="str">
        <f t="shared" si="470"/>
        <v/>
      </c>
      <c r="AD99" s="332" t="str">
        <f t="shared" si="470"/>
        <v/>
      </c>
      <c r="AE99" s="332" t="str">
        <f t="shared" si="470"/>
        <v/>
      </c>
      <c r="AF99" s="332" t="str">
        <f t="shared" si="470"/>
        <v/>
      </c>
      <c r="AG99" s="332" t="str">
        <f t="shared" si="470"/>
        <v/>
      </c>
      <c r="AH99" s="332" t="str">
        <f t="shared" si="470"/>
        <v/>
      </c>
      <c r="AI99" s="331" t="str">
        <f t="shared" si="470"/>
        <v/>
      </c>
      <c r="AJ99" s="332" t="str">
        <f t="shared" ref="AJ99:BQ99" si="471">IF(AJ$5=$FG99,$FG$9,IF(AJ$5=$FH99,$FH$9,IF(AJ$5=$FI99,$FI$9,IF(AJ$5=$FJ99,$FJ$9,IF(AJ$5=$FK99,$FK$9,IF(AJ$5=$FL99,$FL$9,IF(AJ$5=$FN99,$FO99,IF(AJ$5=$FP99,$FQ99,IF(AJ$5=$FR99,$FS99,IF(AJ$5=$FT99,$FU99,IF(AJ$5=$FV99,$FW99,IF(AJ$5=$FX99,$FY99,IF(AJ$5=$FZ99,$GA99,IF(AJ$5=$GB99,$GC99,IF(AJ$5=$GD99,$GE99,IF(AJ$5=$GF99,$GG99,IF(AJ$5=$GH99,$GI99,IF(AJ$5=$GJ99,$GK99,""))))))))))))))))))</f>
        <v/>
      </c>
      <c r="AK99" s="332" t="str">
        <f t="shared" si="471"/>
        <v/>
      </c>
      <c r="AL99" s="332" t="str">
        <f t="shared" si="471"/>
        <v/>
      </c>
      <c r="AM99" s="332" t="str">
        <f t="shared" si="471"/>
        <v/>
      </c>
      <c r="AN99" s="332" t="str">
        <f t="shared" si="471"/>
        <v/>
      </c>
      <c r="AO99" s="332" t="str">
        <f t="shared" si="471"/>
        <v/>
      </c>
      <c r="AP99" s="332" t="str">
        <f t="shared" si="471"/>
        <v/>
      </c>
      <c r="AQ99" s="332" t="str">
        <f t="shared" si="471"/>
        <v/>
      </c>
      <c r="AR99" s="332" t="str">
        <f t="shared" si="471"/>
        <v/>
      </c>
      <c r="AS99" s="332" t="str">
        <f t="shared" si="471"/>
        <v/>
      </c>
      <c r="AT99" s="332" t="str">
        <f t="shared" si="471"/>
        <v/>
      </c>
      <c r="AU99" s="332" t="str">
        <f t="shared" si="471"/>
        <v/>
      </c>
      <c r="AV99" s="332" t="str">
        <f t="shared" si="471"/>
        <v/>
      </c>
      <c r="AW99" s="332" t="str">
        <f t="shared" si="471"/>
        <v/>
      </c>
      <c r="AX99" s="332" t="str">
        <f t="shared" si="471"/>
        <v/>
      </c>
      <c r="AY99" s="332" t="str">
        <f t="shared" si="471"/>
        <v/>
      </c>
      <c r="AZ99" s="332" t="str">
        <f t="shared" si="471"/>
        <v/>
      </c>
      <c r="BA99" s="332" t="str">
        <f t="shared" si="471"/>
        <v/>
      </c>
      <c r="BB99" s="332" t="str">
        <f t="shared" si="471"/>
        <v/>
      </c>
      <c r="BC99" s="332" t="str">
        <f t="shared" si="471"/>
        <v/>
      </c>
      <c r="BD99" s="332" t="str">
        <f t="shared" si="471"/>
        <v/>
      </c>
      <c r="BE99" s="332" t="str">
        <f t="shared" si="471"/>
        <v/>
      </c>
      <c r="BF99" s="332" t="str">
        <f t="shared" si="471"/>
        <v/>
      </c>
      <c r="BG99" s="332" t="str">
        <f t="shared" si="471"/>
        <v/>
      </c>
      <c r="BH99" s="332" t="str">
        <f t="shared" si="471"/>
        <v/>
      </c>
      <c r="BI99" s="332" t="str">
        <f t="shared" si="471"/>
        <v/>
      </c>
      <c r="BJ99" s="332" t="str">
        <f t="shared" si="471"/>
        <v/>
      </c>
      <c r="BK99" s="332" t="str">
        <f t="shared" si="471"/>
        <v/>
      </c>
      <c r="BL99" s="332" t="str">
        <f t="shared" si="471"/>
        <v/>
      </c>
      <c r="BM99" s="333" t="str">
        <f t="shared" si="471"/>
        <v/>
      </c>
      <c r="BN99" s="331" t="str">
        <f t="shared" si="471"/>
        <v/>
      </c>
      <c r="BO99" s="332" t="str">
        <f t="shared" si="471"/>
        <v/>
      </c>
      <c r="BP99" s="332" t="str">
        <f t="shared" si="471"/>
        <v/>
      </c>
      <c r="BQ99" s="332" t="str">
        <f t="shared" si="471"/>
        <v/>
      </c>
      <c r="BR99" s="332" t="str">
        <f t="shared" ref="BR99:DW99" si="472">IF(BR$5=$FG99,$FG$9,IF(BR$5=$FH99,$FH$9,IF(BR$5=$FI99,$FI$9,IF(BR$5=$FJ99,$FJ$9,IF(BR$5=$FK99,$FK$9,IF(BR$5=$FL99,$FL$9,IF(BR$5=$FN99,$FO99,IF(BR$5=$FP99,$FQ99,IF(BR$5=$FR99,$FS99,IF(BR$5=$FT99,$FU99,IF(BR$5=$FV99,$FW99,IF(BR$5=$FX99,$FY99,IF(BR$5=$FZ99,$GA99,IF(BR$5=$GB99,$GC99,IF(BR$5=$GD99,$GE99,IF(BR$5=$GF99,$GG99,IF(BR$5=$GH99,$GI99,IF(BR$5=$GJ99,$GK99,""))))))))))))))))))</f>
        <v/>
      </c>
      <c r="BS99" s="332" t="str">
        <f t="shared" si="472"/>
        <v/>
      </c>
      <c r="BT99" s="332" t="str">
        <f t="shared" si="472"/>
        <v/>
      </c>
      <c r="BU99" s="332" t="str">
        <f t="shared" si="472"/>
        <v/>
      </c>
      <c r="BV99" s="332" t="str">
        <f t="shared" si="472"/>
        <v/>
      </c>
      <c r="BW99" s="332" t="str">
        <f t="shared" si="472"/>
        <v/>
      </c>
      <c r="BX99" s="332" t="str">
        <f t="shared" si="472"/>
        <v/>
      </c>
      <c r="BY99" s="332" t="str">
        <f t="shared" si="472"/>
        <v/>
      </c>
      <c r="BZ99" s="332" t="str">
        <f t="shared" si="472"/>
        <v/>
      </c>
      <c r="CA99" s="332" t="str">
        <f t="shared" si="472"/>
        <v/>
      </c>
      <c r="CB99" s="332" t="str">
        <f t="shared" si="472"/>
        <v/>
      </c>
      <c r="CC99" s="332" t="str">
        <f t="shared" si="472"/>
        <v/>
      </c>
      <c r="CD99" s="332" t="str">
        <f t="shared" si="472"/>
        <v/>
      </c>
      <c r="CE99" s="332" t="str">
        <f t="shared" si="472"/>
        <v/>
      </c>
      <c r="CF99" s="332" t="str">
        <f t="shared" si="472"/>
        <v/>
      </c>
      <c r="CG99" s="332" t="str">
        <f t="shared" si="472"/>
        <v/>
      </c>
      <c r="CH99" s="332" t="str">
        <f t="shared" si="472"/>
        <v/>
      </c>
      <c r="CI99" s="332" t="str">
        <f t="shared" si="472"/>
        <v/>
      </c>
      <c r="CJ99" s="332" t="str">
        <f t="shared" si="472"/>
        <v/>
      </c>
      <c r="CK99" s="332" t="str">
        <f t="shared" si="472"/>
        <v/>
      </c>
      <c r="CL99" s="332" t="str">
        <f t="shared" si="472"/>
        <v/>
      </c>
      <c r="CM99" s="332" t="str">
        <f t="shared" si="472"/>
        <v/>
      </c>
      <c r="CN99" s="332" t="str">
        <f t="shared" si="472"/>
        <v/>
      </c>
      <c r="CO99" s="332" t="str">
        <f t="shared" si="472"/>
        <v/>
      </c>
      <c r="CP99" s="332" t="str">
        <f t="shared" si="472"/>
        <v/>
      </c>
      <c r="CQ99" s="334" t="str">
        <f t="shared" si="472"/>
        <v/>
      </c>
      <c r="CR99" s="335" t="str">
        <f t="shared" si="472"/>
        <v/>
      </c>
      <c r="CS99" s="336" t="str">
        <f t="shared" si="472"/>
        <v/>
      </c>
      <c r="CT99" s="332" t="str">
        <f t="shared" si="472"/>
        <v/>
      </c>
      <c r="CU99" s="332" t="str">
        <f t="shared" si="472"/>
        <v/>
      </c>
      <c r="CV99" s="332" t="str">
        <f t="shared" si="472"/>
        <v/>
      </c>
      <c r="CW99" s="332" t="str">
        <f t="shared" si="472"/>
        <v/>
      </c>
      <c r="CX99" s="332" t="str">
        <f t="shared" si="472"/>
        <v/>
      </c>
      <c r="CY99" s="332" t="str">
        <f t="shared" si="472"/>
        <v/>
      </c>
      <c r="CZ99" s="332" t="str">
        <f t="shared" si="472"/>
        <v/>
      </c>
      <c r="DA99" s="332" t="str">
        <f t="shared" si="472"/>
        <v/>
      </c>
      <c r="DB99" s="332" t="str">
        <f t="shared" si="472"/>
        <v/>
      </c>
      <c r="DC99" s="332" t="str">
        <f t="shared" si="472"/>
        <v/>
      </c>
      <c r="DD99" s="332" t="str">
        <f t="shared" si="472"/>
        <v/>
      </c>
      <c r="DE99" s="332" t="str">
        <f t="shared" si="472"/>
        <v/>
      </c>
      <c r="DF99" s="332" t="str">
        <f t="shared" si="472"/>
        <v/>
      </c>
      <c r="DG99" s="332" t="str">
        <f t="shared" si="472"/>
        <v/>
      </c>
      <c r="DH99" s="332" t="str">
        <f t="shared" si="472"/>
        <v/>
      </c>
      <c r="DI99" s="332" t="str">
        <f t="shared" si="472"/>
        <v/>
      </c>
      <c r="DJ99" s="332" t="str">
        <f t="shared" si="472"/>
        <v/>
      </c>
      <c r="DK99" s="332" t="str">
        <f t="shared" si="472"/>
        <v/>
      </c>
      <c r="DL99" s="332" t="str">
        <f t="shared" si="472"/>
        <v/>
      </c>
      <c r="DM99" s="332" t="str">
        <f t="shared" si="472"/>
        <v/>
      </c>
      <c r="DN99" s="332" t="str">
        <f t="shared" si="472"/>
        <v/>
      </c>
      <c r="DO99" s="332" t="str">
        <f t="shared" si="472"/>
        <v/>
      </c>
      <c r="DP99" s="332" t="str">
        <f t="shared" si="472"/>
        <v/>
      </c>
      <c r="DQ99" s="332" t="str">
        <f t="shared" si="472"/>
        <v/>
      </c>
      <c r="DR99" s="332" t="str">
        <f t="shared" si="472"/>
        <v/>
      </c>
      <c r="DS99" s="332" t="str">
        <f t="shared" si="472"/>
        <v/>
      </c>
      <c r="DT99" s="332" t="str">
        <f t="shared" si="472"/>
        <v/>
      </c>
      <c r="DU99" s="334" t="str">
        <f t="shared" si="472"/>
        <v/>
      </c>
      <c r="DV99" s="390" t="str">
        <f t="shared" si="472"/>
        <v/>
      </c>
      <c r="DW99" s="423" t="str">
        <f t="shared" si="472"/>
        <v/>
      </c>
      <c r="EE99" s="12"/>
      <c r="EF99" s="13" t="str">
        <f>IF(EF101="","",EF101&amp;2)</f>
        <v>キャベツ・＊＊＊2</v>
      </c>
      <c r="EG99" s="13" t="str">
        <f>②元データ!$G$8</f>
        <v>露地野菜Ｂ</v>
      </c>
      <c r="EH99" s="32" t="str">
        <f>IFERROR(VLOOKUP(($EF99&amp;"・"&amp;EH$8&amp;"・"&amp;EH$7&amp;"・"&amp;$EG99),'(参考)本年作業予定'!$X$4:$AI$525,8,FALSE),"")</f>
        <v/>
      </c>
      <c r="EI99" s="32" t="str">
        <f>IFERROR(VLOOKUP(($EF99&amp;"・"&amp;EH$8&amp;"・"&amp;EH$7&amp;"・"&amp;$EG99),'(参考)本年作業予定'!$X$4:$AI$525,10,FALSE),"")</f>
        <v/>
      </c>
      <c r="EJ99" s="32" t="str">
        <f>IFERROR(VLOOKUP(($EF99&amp;"・"&amp;EJ$8&amp;"・"&amp;EJ$7&amp;"・"&amp;$EG99),'(参考)本年作業予定'!$X$4:$AI$525,8,FALSE),"")</f>
        <v/>
      </c>
      <c r="EK99" s="32" t="str">
        <f>IFERROR(VLOOKUP(($EF99&amp;"・"&amp;EJ$8&amp;"・"&amp;EJ$7&amp;"・"&amp;$EG99),'(参考)本年作業予定'!$X$4:$AI$525,10,FALSE),"")</f>
        <v/>
      </c>
      <c r="EL99" s="32" t="str">
        <f>IFERROR(VLOOKUP(($EF99&amp;"・"&amp;EL$8&amp;"・"&amp;EL$7&amp;"・"&amp;$EG99),'(参考)本年作業予定'!$X$4:$AI$525,8,FALSE),"")</f>
        <v/>
      </c>
      <c r="EM99" s="32" t="str">
        <f>IFERROR(VLOOKUP(($EF99&amp;"・"&amp;EL$8&amp;"・"&amp;EL$7&amp;"・"&amp;$EG99),'(参考)本年作業予定'!$X$4:$AI$525,10,FALSE),"")</f>
        <v/>
      </c>
      <c r="EN99" s="32" t="str">
        <f>IFERROR(VLOOKUP(($EF99&amp;"・"&amp;EN$8&amp;"・"&amp;EN$7&amp;"・"&amp;$EG99),'(参考)本年作業予定'!$X$4:$AI$525,8,FALSE),"")</f>
        <v/>
      </c>
      <c r="EO99" s="32" t="str">
        <f>IFERROR(VLOOKUP(($EF99&amp;"・"&amp;EN$8&amp;"・"&amp;EN$7&amp;"・"&amp;$EG99),'(参考)本年作業予定'!$X$4:$AI$525,10,FALSE),"")</f>
        <v/>
      </c>
      <c r="EP99" s="32" t="str">
        <f>IFERROR(VLOOKUP(($EF99&amp;"・"&amp;EP$8&amp;"・"&amp;EP$7&amp;"・"&amp;$EG99),'(参考)本年作業予定'!$X$4:$AI$525,8,FALSE),"")</f>
        <v/>
      </c>
      <c r="EQ99" s="32" t="str">
        <f>IFERROR(VLOOKUP(($EF99&amp;"・"&amp;EP$8&amp;"・"&amp;EP$7&amp;"・"&amp;$EG99),'(参考)本年作業予定'!$X$4:$AI$525,10,FALSE),"")</f>
        <v/>
      </c>
      <c r="ER99" s="32" t="str">
        <f>IFERROR(VLOOKUP(($EF99&amp;"・"&amp;ER$8&amp;"・"&amp;ER$7&amp;"・"&amp;$EG99),'(参考)本年作業予定'!$X$4:$AI$525,8,FALSE),"")</f>
        <v/>
      </c>
      <c r="ES99" s="32" t="str">
        <f>IFERROR(VLOOKUP(($EF99&amp;"・"&amp;ER$8&amp;"・"&amp;ER$7&amp;"・"&amp;$EG99),'(参考)本年作業予定'!$X$4:$AI$525,10,FALSE),"")</f>
        <v/>
      </c>
      <c r="ET99" s="32" t="str">
        <f>IFERROR(VLOOKUP(($EF99&amp;"・"&amp;ET$8&amp;"・"&amp;ET$7&amp;"・"&amp;$EG99),'(参考)本年作業予定'!$X$4:$AI$525,8,FALSE),"")</f>
        <v/>
      </c>
      <c r="EU99" s="32" t="str">
        <f>IFERROR(VLOOKUP(($EF99&amp;"・"&amp;ET$8&amp;"・"&amp;ET$7&amp;"・"&amp;$EG99),'(参考)本年作業予定'!$X$4:$AI$525,10,FALSE),"")</f>
        <v/>
      </c>
      <c r="EV99" s="32" t="str">
        <f>IFERROR(VLOOKUP(($EF99&amp;"・"&amp;EV$8&amp;"・"&amp;EV$7&amp;"・"&amp;$EG99),'(参考)本年作業予定'!$X$4:$AI$525,8,FALSE),"")</f>
        <v/>
      </c>
      <c r="EW99" s="32" t="str">
        <f>IFERROR(VLOOKUP(($EF99&amp;"・"&amp;EV$8&amp;"・"&amp;EV$7&amp;"・"&amp;$EG99),'(参考)本年作業予定'!$X$4:$AI$525,10,FALSE),"")</f>
        <v/>
      </c>
      <c r="EX99" s="32" t="str">
        <f>IFERROR(VLOOKUP(($EF99&amp;"・"&amp;EX$8&amp;"・"&amp;EX$7&amp;"・"&amp;$EG99),'(参考)本年作業予定'!$X$4:$AI$525,8,FALSE),"")</f>
        <v/>
      </c>
      <c r="EY99" s="32" t="str">
        <f>IFERROR(VLOOKUP(($EF99&amp;"・"&amp;EX$8&amp;"・"&amp;EX$7&amp;"・"&amp;$EG99),'(参考)本年作業予定'!$X$4:$AI$525,10,FALSE),"")</f>
        <v/>
      </c>
      <c r="EZ99" s="32" t="str">
        <f>IFERROR(VLOOKUP(($EF99&amp;"・"&amp;EZ$8&amp;"・"&amp;EZ$7&amp;"・"&amp;$EG99),'(参考)本年作業予定'!$X$4:$AI$525,8,FALSE),"")</f>
        <v/>
      </c>
      <c r="FA99" s="32" t="str">
        <f>IFERROR(VLOOKUP(($EF99&amp;"・"&amp;EZ$8&amp;"・"&amp;EZ$7&amp;"・"&amp;$EG99),'(参考)本年作業予定'!$X$4:$AI$525,10,FALSE),"")</f>
        <v/>
      </c>
      <c r="FB99" s="32" t="str">
        <f>IFERROR(VLOOKUP(($EF99&amp;"・"&amp;FB$8&amp;"・"&amp;FB$7&amp;"・"&amp;$EG99),'(参考)本年作業予定'!$X$4:$AI$525,8,FALSE),"")</f>
        <v/>
      </c>
      <c r="FC99" s="32" t="str">
        <f>IFERROR(VLOOKUP(($EF99&amp;"・"&amp;FB$8&amp;"・"&amp;FB$7&amp;"・"&amp;$EG99),'(参考)本年作業予定'!$X$4:$AI$525,10,FALSE),"")</f>
        <v/>
      </c>
      <c r="FD99" s="32" t="str">
        <f>IFERROR(VLOOKUP(($EF99&amp;"・"&amp;FD$8&amp;"・"&amp;FD$7&amp;"・"&amp;$EG99),'(参考)本年作業予定'!$X$4:$AI$525,8,FALSE),"")</f>
        <v/>
      </c>
      <c r="FE99" s="32" t="str">
        <f>IFERROR(VLOOKUP(($EF99&amp;"・"&amp;FD$8&amp;"・"&amp;FD$7&amp;"・"&amp;$EG99),'(参考)本年作業予定'!$X$4:$AI$525,10,FALSE),"")</f>
        <v/>
      </c>
      <c r="FG99" s="32" t="str">
        <f>IFERROR(VLOOKUP(($EF99&amp;"・"&amp;FG$81&amp;"・"&amp;FG$80&amp;"・"&amp;$EG99),'(参考)本年作業予定'!$X$4:$AI$525,4,FALSE),"")</f>
        <v/>
      </c>
      <c r="FH99" s="32" t="str">
        <f>IFERROR(VLOOKUP(($EF99&amp;"・"&amp;FH$81&amp;"・"&amp;FH$80&amp;"・"&amp;$EG99),'(参考)本年作業予定'!$X$4:$AI$525,4,FALSE),"")</f>
        <v/>
      </c>
      <c r="FI99" s="32" t="str">
        <f>IFERROR(VLOOKUP(($EF99&amp;"・"&amp;FI$81&amp;"・"&amp;FI$80&amp;"・"&amp;$EG99),'(参考)本年作業予定'!$X$4:$AI$525,4,FALSE),"")</f>
        <v/>
      </c>
      <c r="FJ99" s="32" t="str">
        <f>IFERROR(VLOOKUP(($EF99&amp;"・"&amp;FJ$81&amp;"・"&amp;FJ$80&amp;"・"&amp;$EG99),'(参考)本年作業予定'!$X$4:$AI$525,4,FALSE),"")</f>
        <v/>
      </c>
      <c r="FK99" s="32" t="str">
        <f>IFERROR(VLOOKUP(($EF99&amp;"・"&amp;FK$81&amp;"・"&amp;FK$80&amp;"・"&amp;$EG99),'(参考)本年作業予定'!$X$4:$AI$525,4,FALSE),"")</f>
        <v/>
      </c>
      <c r="FL99" s="32" t="str">
        <f>IFERROR(VLOOKUP(($EF99&amp;"・"&amp;FL$81&amp;"・"&amp;FL$80&amp;"・"&amp;$EG99),'(参考)本年作業予定'!$X$4:$AI$525,4,FALSE),"")</f>
        <v/>
      </c>
      <c r="FN99" s="33" t="str">
        <f t="shared" si="449"/>
        <v/>
      </c>
      <c r="FO99" s="96" t="str">
        <f>IFERROR(VLOOKUP(($EF99&amp;"・"&amp;FN$8&amp;"・"&amp;FN$7&amp;"・"&amp;$EG99),'(参考)本年作業予定'!$X$4:$AI$525,12,FALSE),"")</f>
        <v/>
      </c>
      <c r="FP99" s="33" t="str">
        <f t="shared" si="450"/>
        <v/>
      </c>
      <c r="FQ99" s="96" t="str">
        <f>IFERROR(VLOOKUP(($EF99&amp;"・"&amp;FP$8&amp;"・"&amp;FP$7&amp;"・"&amp;$EG99),'(参考)本年作業予定'!$X$4:$AI$525,12,FALSE),"")</f>
        <v/>
      </c>
      <c r="FR99" s="33" t="str">
        <f t="shared" si="451"/>
        <v/>
      </c>
      <c r="FS99" s="96" t="str">
        <f>IFERROR(VLOOKUP(($EF99&amp;"・"&amp;FR$8&amp;"・"&amp;FR$7&amp;"・"&amp;$EG99),'(参考)本年作業予定'!$X$4:$AI$525,12,FALSE),"")</f>
        <v/>
      </c>
      <c r="FT99" s="33" t="str">
        <f t="shared" si="452"/>
        <v/>
      </c>
      <c r="FU99" s="96" t="str">
        <f>IFERROR(VLOOKUP(($EF99&amp;"・"&amp;FT$8&amp;"・"&amp;FT$7&amp;"・"&amp;$EG99),'(参考)本年作業予定'!$X$4:$AI$525,12,FALSE),"")</f>
        <v/>
      </c>
      <c r="FV99" s="33" t="str">
        <f t="shared" si="453"/>
        <v/>
      </c>
      <c r="FW99" s="96" t="str">
        <f>IFERROR(VLOOKUP(($EF99&amp;"・"&amp;FV$8&amp;"・"&amp;FV$7&amp;"・"&amp;$EG99),'(参考)本年作業予定'!$X$4:$AI$525,12,FALSE),"")</f>
        <v/>
      </c>
      <c r="FX99" s="33" t="str">
        <f t="shared" si="454"/>
        <v/>
      </c>
      <c r="FY99" s="96" t="str">
        <f>IFERROR(VLOOKUP(($EF99&amp;"・"&amp;FX$8&amp;"・"&amp;FX$7&amp;"・"&amp;$EG99),'(参考)本年作業予定'!$X$4:$AI$525,12,FALSE),"")</f>
        <v/>
      </c>
      <c r="FZ99" s="33" t="str">
        <f t="shared" si="455"/>
        <v/>
      </c>
      <c r="GA99" s="96" t="str">
        <f>IFERROR(VLOOKUP(($EF99&amp;"・"&amp;FZ$8&amp;"・"&amp;FZ$7&amp;"・"&amp;$EG99),'(参考)本年作業予定'!$X$4:$AI$525,12,FALSE),"")</f>
        <v/>
      </c>
      <c r="GB99" s="33" t="str">
        <f t="shared" si="456"/>
        <v/>
      </c>
      <c r="GC99" s="96" t="str">
        <f>IFERROR(VLOOKUP(($EF99&amp;"・"&amp;GB$8&amp;"・"&amp;GB$7&amp;"・"&amp;$EG99),'(参考)本年作業予定'!$X$4:$AI$525,12,FALSE),"")</f>
        <v/>
      </c>
      <c r="GD99" s="33" t="str">
        <f t="shared" si="457"/>
        <v/>
      </c>
      <c r="GE99" s="96" t="str">
        <f>IFERROR(VLOOKUP(($EF99&amp;"・"&amp;GD$8&amp;"・"&amp;GD$7&amp;"・"&amp;$EG99),'(参考)本年作業予定'!$X$4:$AI$525,12,FALSE),"")</f>
        <v/>
      </c>
      <c r="GF99" s="33" t="str">
        <f t="shared" si="458"/>
        <v/>
      </c>
      <c r="GG99" s="96" t="str">
        <f>IFERROR(VLOOKUP(($EF99&amp;"・"&amp;GF$8&amp;"・"&amp;GF$7&amp;"・"&amp;$EG99),'(参考)本年作業予定'!$X$4:$AI$525,12,FALSE),"")</f>
        <v/>
      </c>
      <c r="GH99" s="33" t="str">
        <f t="shared" si="459"/>
        <v/>
      </c>
      <c r="GI99" s="96" t="str">
        <f>IFERROR(VLOOKUP(($EF99&amp;"・"&amp;GH$8&amp;"・"&amp;GH$7&amp;"・"&amp;$EG99),'(参考)本年作業予定'!$X$4:$AI$525,12,FALSE),"")</f>
        <v/>
      </c>
      <c r="GJ99" s="33" t="str">
        <f t="shared" si="460"/>
        <v/>
      </c>
      <c r="GK99" s="96" t="str">
        <f>IFERROR(VLOOKUP(($EF99&amp;"・"&amp;GJ$8&amp;"・"&amp;GJ$7&amp;"・"&amp;$EG99),'(参考)本年作業予定'!$X$4:$AI$525,12,FALSE),"")</f>
        <v/>
      </c>
      <c r="GM99" s="72" t="str">
        <f t="shared" si="431"/>
        <v/>
      </c>
      <c r="GN99" s="74">
        <f>IFERROR(VLOOKUP(($EF99&amp;"・"&amp;GM$8&amp;"・"&amp;GM$7&amp;"・"&amp;$EG99),'(参考)本年作業予定'!$X$4:$AI$525,11,FALSE)/100,0)</f>
        <v>0</v>
      </c>
      <c r="GO99" s="72" t="str">
        <f t="shared" si="432"/>
        <v/>
      </c>
      <c r="GP99" s="74">
        <f>IFERROR(VLOOKUP(($EF99&amp;"・"&amp;GO$8&amp;"・"&amp;GO$7&amp;"・"&amp;$EG99),'(参考)本年作業予定'!$X$4:$AI$525,11,FALSE)/100,0)</f>
        <v>0</v>
      </c>
      <c r="GQ99" s="72" t="str">
        <f t="shared" si="433"/>
        <v/>
      </c>
      <c r="GR99" s="74">
        <f>IFERROR(VLOOKUP(($EF99&amp;"・"&amp;GQ$8&amp;"・"&amp;GQ$7&amp;"・"&amp;$EG99),'(参考)本年作業予定'!$X$4:$AI$525,11,FALSE)/100,0)</f>
        <v>0</v>
      </c>
      <c r="GS99" s="72" t="str">
        <f t="shared" si="434"/>
        <v/>
      </c>
      <c r="GT99" s="74">
        <f>IFERROR(VLOOKUP(($EF99&amp;"・"&amp;GS$8&amp;"・"&amp;GS$7&amp;"・"&amp;$EG99),'(参考)本年作業予定'!$X$4:$AI$525,11,FALSE)/100,0)</f>
        <v>0</v>
      </c>
      <c r="GU99" s="72" t="str">
        <f t="shared" si="435"/>
        <v/>
      </c>
      <c r="GV99" s="74">
        <f>IFERROR(VLOOKUP(($EF99&amp;"・"&amp;GU$8&amp;"・"&amp;GU$7&amp;"・"&amp;$EG99),'(参考)本年作業予定'!$X$4:$AI$525,11,FALSE)/100,0)</f>
        <v>0</v>
      </c>
      <c r="GW99" s="72" t="str">
        <f t="shared" si="436"/>
        <v/>
      </c>
      <c r="GX99" s="74">
        <f>IFERROR(VLOOKUP(($EF99&amp;"・"&amp;GW$8&amp;"・"&amp;GW$7&amp;"・"&amp;$EG99),'(参考)本年作業予定'!$X$4:$AI$525,11,FALSE)/100,0)</f>
        <v>0</v>
      </c>
      <c r="GY99" s="72" t="str">
        <f t="shared" si="437"/>
        <v/>
      </c>
      <c r="GZ99" s="74">
        <f>IFERROR(VLOOKUP(($EF99&amp;"・"&amp;GY$8&amp;"・"&amp;GY$7&amp;"・"&amp;$EG99),'(参考)本年作業予定'!$X$4:$AI$525,11,FALSE)/100,0)</f>
        <v>0</v>
      </c>
      <c r="HA99" s="72" t="str">
        <f t="shared" si="438"/>
        <v/>
      </c>
      <c r="HB99" s="74">
        <f>IFERROR(VLOOKUP(($EF99&amp;"・"&amp;HA$8&amp;"・"&amp;HA$7&amp;"・"&amp;$EG99),'(参考)本年作業予定'!$X$4:$AI$525,11,FALSE)/100,0)</f>
        <v>0</v>
      </c>
      <c r="HC99" s="72" t="str">
        <f t="shared" si="439"/>
        <v/>
      </c>
      <c r="HD99" s="74">
        <f>IFERROR(VLOOKUP(($EF99&amp;"・"&amp;HC$8&amp;"・"&amp;HC$7&amp;"・"&amp;$EG99),'(参考)本年作業予定'!$X$4:$AI$525,11,FALSE)/100,0)</f>
        <v>0</v>
      </c>
      <c r="HE99" s="72" t="str">
        <f t="shared" si="440"/>
        <v/>
      </c>
      <c r="HF99" s="74">
        <f>IFERROR(VLOOKUP(($EF99&amp;"・"&amp;HE$8&amp;"・"&amp;HE$7&amp;"・"&amp;$EG99),'(参考)本年作業予定'!$X$4:$AI$525,11,FALSE)/100,0)</f>
        <v>0</v>
      </c>
      <c r="HG99" s="72" t="str">
        <f t="shared" si="441"/>
        <v/>
      </c>
      <c r="HH99" s="74">
        <f>IFERROR(VLOOKUP(($EF99&amp;"・"&amp;HG$8&amp;"・"&amp;HG$7&amp;"・"&amp;$EG99),'(参考)本年作業予定'!$X$4:$AI$525,11,FALSE)/100,0)</f>
        <v>0</v>
      </c>
      <c r="HI99" s="72" t="str">
        <f t="shared" si="442"/>
        <v/>
      </c>
      <c r="HJ99" s="74">
        <f>IFERROR(VLOOKUP(($EF99&amp;"・"&amp;HI$8&amp;"・"&amp;HI$7&amp;"・"&amp;$EG99),'(参考)本年作業予定'!$X$4:$AI$525,11,FALSE)/100,0)</f>
        <v>0</v>
      </c>
    </row>
    <row r="100" spans="1:218" ht="11.25" customHeight="1" x14ac:dyDescent="0.15">
      <c r="A100" s="541"/>
      <c r="B100" s="487"/>
      <c r="C100" s="325" t="str">
        <f>IF(B100="","",GN100+GP100+GR100+GT100+GV100+GX100+GZ100+HB100+HD100)</f>
        <v/>
      </c>
      <c r="D100" s="337"/>
      <c r="E100" s="338"/>
      <c r="F100" s="338"/>
      <c r="G100" s="338"/>
      <c r="H100" s="338"/>
      <c r="I100" s="338"/>
      <c r="J100" s="338"/>
      <c r="K100" s="338"/>
      <c r="L100" s="338"/>
      <c r="M100" s="338"/>
      <c r="N100" s="338"/>
      <c r="O100" s="338"/>
      <c r="P100" s="338"/>
      <c r="Q100" s="338"/>
      <c r="R100" s="338"/>
      <c r="S100" s="338"/>
      <c r="T100" s="338"/>
      <c r="U100" s="338"/>
      <c r="V100" s="338"/>
      <c r="W100" s="338"/>
      <c r="X100" s="338"/>
      <c r="Y100" s="338"/>
      <c r="Z100" s="338"/>
      <c r="AA100" s="338"/>
      <c r="AB100" s="338"/>
      <c r="AC100" s="338"/>
      <c r="AD100" s="338"/>
      <c r="AE100" s="338"/>
      <c r="AF100" s="338"/>
      <c r="AG100" s="339"/>
      <c r="AH100" s="339"/>
      <c r="AI100" s="337"/>
      <c r="AJ100" s="338"/>
      <c r="AK100" s="338"/>
      <c r="AL100" s="338"/>
      <c r="AM100" s="338"/>
      <c r="AN100" s="338"/>
      <c r="AO100" s="338"/>
      <c r="AP100" s="338"/>
      <c r="AQ100" s="338"/>
      <c r="AR100" s="338"/>
      <c r="AS100" s="338"/>
      <c r="AT100" s="338"/>
      <c r="AU100" s="338"/>
      <c r="AV100" s="338"/>
      <c r="AW100" s="338"/>
      <c r="AX100" s="338"/>
      <c r="AY100" s="338"/>
      <c r="AZ100" s="338"/>
      <c r="BA100" s="338"/>
      <c r="BB100" s="338"/>
      <c r="BC100" s="338"/>
      <c r="BD100" s="338"/>
      <c r="BE100" s="338"/>
      <c r="BF100" s="338"/>
      <c r="BG100" s="338"/>
      <c r="BH100" s="338"/>
      <c r="BI100" s="338"/>
      <c r="BJ100" s="338"/>
      <c r="BK100" s="338"/>
      <c r="BL100" s="338"/>
      <c r="BM100" s="339"/>
      <c r="BN100" s="337"/>
      <c r="BO100" s="338"/>
      <c r="BP100" s="338"/>
      <c r="BQ100" s="338"/>
      <c r="BR100" s="338"/>
      <c r="BS100" s="338"/>
      <c r="BT100" s="338"/>
      <c r="BU100" s="338"/>
      <c r="BV100" s="338"/>
      <c r="BW100" s="338"/>
      <c r="BX100" s="338"/>
      <c r="BY100" s="338"/>
      <c r="BZ100" s="338"/>
      <c r="CA100" s="338"/>
      <c r="CB100" s="338"/>
      <c r="CC100" s="338"/>
      <c r="CD100" s="338"/>
      <c r="CE100" s="338"/>
      <c r="CF100" s="338"/>
      <c r="CG100" s="338"/>
      <c r="CH100" s="338"/>
      <c r="CI100" s="338"/>
      <c r="CJ100" s="338"/>
      <c r="CK100" s="338"/>
      <c r="CL100" s="338"/>
      <c r="CM100" s="338"/>
      <c r="CN100" s="338"/>
      <c r="CO100" s="338"/>
      <c r="CP100" s="338"/>
      <c r="CQ100" s="339"/>
      <c r="CR100" s="340"/>
      <c r="CS100" s="341"/>
      <c r="CT100" s="338"/>
      <c r="CU100" s="338"/>
      <c r="CV100" s="338"/>
      <c r="CW100" s="338"/>
      <c r="CX100" s="338"/>
      <c r="CY100" s="338"/>
      <c r="CZ100" s="338"/>
      <c r="DA100" s="338"/>
      <c r="DB100" s="338"/>
      <c r="DC100" s="338"/>
      <c r="DD100" s="338"/>
      <c r="DE100" s="338"/>
      <c r="DF100" s="338"/>
      <c r="DG100" s="338"/>
      <c r="DH100" s="338"/>
      <c r="DI100" s="338"/>
      <c r="DJ100" s="338"/>
      <c r="DK100" s="338"/>
      <c r="DL100" s="338"/>
      <c r="DM100" s="338"/>
      <c r="DN100" s="338"/>
      <c r="DO100" s="338"/>
      <c r="DP100" s="338"/>
      <c r="DQ100" s="338"/>
      <c r="DR100" s="338"/>
      <c r="DS100" s="338"/>
      <c r="DT100" s="338"/>
      <c r="DU100" s="339"/>
      <c r="DV100" s="391"/>
      <c r="DW100" s="424"/>
      <c r="EE100" s="12"/>
      <c r="EF100" s="13"/>
      <c r="EG100" s="13"/>
      <c r="EH100" s="32" t="str">
        <f>IFERROR(VLOOKUP(($EF100&amp;"・"&amp;EH$8&amp;"・"&amp;EH$7&amp;"・"&amp;$EG100),'(参考)本年作業予定'!$X$4:$AI$525,8,FALSE),"")</f>
        <v/>
      </c>
      <c r="EI100" s="32" t="str">
        <f>IFERROR(VLOOKUP(($EF100&amp;"・"&amp;EH$8&amp;"・"&amp;EH$7&amp;"・"&amp;$EG100),'(参考)本年作業予定'!$X$4:$AI$525,10,FALSE),"")</f>
        <v/>
      </c>
      <c r="EJ100" s="32" t="str">
        <f>IFERROR(VLOOKUP(($EF100&amp;"・"&amp;EJ$8&amp;"・"&amp;EJ$7&amp;"・"&amp;$EG100),'(参考)本年作業予定'!$X$4:$AI$525,8,FALSE),"")</f>
        <v/>
      </c>
      <c r="EK100" s="32" t="str">
        <f>IFERROR(VLOOKUP(($EF100&amp;"・"&amp;EJ$8&amp;"・"&amp;EJ$7&amp;"・"&amp;$EG100),'(参考)本年作業予定'!$X$4:$AI$525,10,FALSE),"")</f>
        <v/>
      </c>
      <c r="EL100" s="32" t="str">
        <f>IFERROR(VLOOKUP(($EF100&amp;"・"&amp;EL$8&amp;"・"&amp;EL$7&amp;"・"&amp;$EG100),'(参考)本年作業予定'!$X$4:$AI$525,8,FALSE),"")</f>
        <v/>
      </c>
      <c r="EM100" s="32" t="str">
        <f>IFERROR(VLOOKUP(($EF100&amp;"・"&amp;EL$8&amp;"・"&amp;EL$7&amp;"・"&amp;$EG100),'(参考)本年作業予定'!$X$4:$AI$525,10,FALSE),"")</f>
        <v/>
      </c>
      <c r="EN100" s="32" t="str">
        <f>IFERROR(VLOOKUP(($EF100&amp;"・"&amp;EN$8&amp;"・"&amp;EN$7&amp;"・"&amp;$EG100),'(参考)本年作業予定'!$X$4:$AI$525,8,FALSE),"")</f>
        <v/>
      </c>
      <c r="EO100" s="32" t="str">
        <f>IFERROR(VLOOKUP(($EF100&amp;"・"&amp;EN$8&amp;"・"&amp;EN$7&amp;"・"&amp;$EG100),'(参考)本年作業予定'!$X$4:$AI$525,10,FALSE),"")</f>
        <v/>
      </c>
      <c r="EP100" s="32" t="str">
        <f>IFERROR(VLOOKUP(($EF100&amp;"・"&amp;EP$8&amp;"・"&amp;EP$7&amp;"・"&amp;$EG100),'(参考)本年作業予定'!$X$4:$AI$525,8,FALSE),"")</f>
        <v/>
      </c>
      <c r="EQ100" s="32" t="str">
        <f>IFERROR(VLOOKUP(($EF100&amp;"・"&amp;EP$8&amp;"・"&amp;EP$7&amp;"・"&amp;$EG100),'(参考)本年作業予定'!$X$4:$AI$525,10,FALSE),"")</f>
        <v/>
      </c>
      <c r="ER100" s="32" t="str">
        <f>IFERROR(VLOOKUP(($EF100&amp;"・"&amp;ER$8&amp;"・"&amp;ER$7&amp;"・"&amp;$EG100),'(参考)本年作業予定'!$X$4:$AI$525,8,FALSE),"")</f>
        <v/>
      </c>
      <c r="ES100" s="32" t="str">
        <f>IFERROR(VLOOKUP(($EF100&amp;"・"&amp;ER$8&amp;"・"&amp;ER$7&amp;"・"&amp;$EG100),'(参考)本年作業予定'!$X$4:$AI$525,10,FALSE),"")</f>
        <v/>
      </c>
      <c r="ET100" s="32" t="str">
        <f>IFERROR(VLOOKUP(($EF100&amp;"・"&amp;ET$8&amp;"・"&amp;ET$7&amp;"・"&amp;$EG100),'(参考)本年作業予定'!$X$4:$AI$525,8,FALSE),"")</f>
        <v/>
      </c>
      <c r="EU100" s="32" t="str">
        <f>IFERROR(VLOOKUP(($EF100&amp;"・"&amp;ET$8&amp;"・"&amp;ET$7&amp;"・"&amp;$EG100),'(参考)本年作業予定'!$X$4:$AI$525,10,FALSE),"")</f>
        <v/>
      </c>
      <c r="EV100" s="32" t="str">
        <f>IFERROR(VLOOKUP(($EF100&amp;"・"&amp;EV$8&amp;"・"&amp;EV$7&amp;"・"&amp;$EG100),'(参考)本年作業予定'!$X$4:$AI$525,8,FALSE),"")</f>
        <v/>
      </c>
      <c r="EW100" s="32" t="str">
        <f>IFERROR(VLOOKUP(($EF100&amp;"・"&amp;EV$8&amp;"・"&amp;EV$7&amp;"・"&amp;$EG100),'(参考)本年作業予定'!$X$4:$AI$525,10,FALSE),"")</f>
        <v/>
      </c>
      <c r="EX100" s="32" t="str">
        <f>IFERROR(VLOOKUP(($EF100&amp;"・"&amp;EX$8&amp;"・"&amp;EX$7&amp;"・"&amp;$EG100),'(参考)本年作業予定'!$X$4:$AI$525,8,FALSE),"")</f>
        <v/>
      </c>
      <c r="EY100" s="32" t="str">
        <f>IFERROR(VLOOKUP(($EF100&amp;"・"&amp;EX$8&amp;"・"&amp;EX$7&amp;"・"&amp;$EG100),'(参考)本年作業予定'!$X$4:$AI$525,10,FALSE),"")</f>
        <v/>
      </c>
      <c r="EZ100" s="32" t="str">
        <f>IFERROR(VLOOKUP(($EF100&amp;"・"&amp;EZ$8&amp;"・"&amp;EZ$7&amp;"・"&amp;$EG100),'(参考)本年作業予定'!$X$4:$AI$525,8,FALSE),"")</f>
        <v/>
      </c>
      <c r="FA100" s="32" t="str">
        <f>IFERROR(VLOOKUP(($EF100&amp;"・"&amp;EZ$8&amp;"・"&amp;EZ$7&amp;"・"&amp;$EG100),'(参考)本年作業予定'!$X$4:$AI$525,10,FALSE),"")</f>
        <v/>
      </c>
      <c r="FB100" s="32" t="str">
        <f>IFERROR(VLOOKUP(($EF100&amp;"・"&amp;FB$8&amp;"・"&amp;FB$7&amp;"・"&amp;$EG100),'(参考)本年作業予定'!$X$4:$AI$525,8,FALSE),"")</f>
        <v/>
      </c>
      <c r="FC100" s="32" t="str">
        <f>IFERROR(VLOOKUP(($EF100&amp;"・"&amp;FB$8&amp;"・"&amp;FB$7&amp;"・"&amp;$EG100),'(参考)本年作業予定'!$X$4:$AI$525,10,FALSE),"")</f>
        <v/>
      </c>
      <c r="FD100" s="32" t="str">
        <f>IFERROR(VLOOKUP(($EF100&amp;"・"&amp;FD$8&amp;"・"&amp;FD$7&amp;"・"&amp;$EG100),'(参考)本年作業予定'!$X$4:$AI$525,8,FALSE),"")</f>
        <v/>
      </c>
      <c r="FE100" s="32" t="str">
        <f>IFERROR(VLOOKUP(($EF100&amp;"・"&amp;FD$8&amp;"・"&amp;FD$7&amp;"・"&amp;$EG100),'(参考)本年作業予定'!$X$4:$AI$525,10,FALSE),"")</f>
        <v/>
      </c>
      <c r="FG100" s="32" t="str">
        <f>IFERROR(VLOOKUP(($EF100&amp;"・"&amp;FG$81&amp;"・"&amp;FG$80&amp;"・"&amp;$EG100),'(参考)本年作業予定'!$X$4:$AI$525,4,FALSE),"")</f>
        <v/>
      </c>
      <c r="FH100" s="32" t="str">
        <f>IFERROR(VLOOKUP(($EF100&amp;"・"&amp;FH$81&amp;"・"&amp;FH$80&amp;"・"&amp;$EG100),'(参考)本年作業予定'!$X$4:$AI$525,4,FALSE),"")</f>
        <v/>
      </c>
      <c r="FI100" s="32" t="str">
        <f>IFERROR(VLOOKUP(($EF100&amp;"・"&amp;FI$81&amp;"・"&amp;FI$80&amp;"・"&amp;$EG100),'(参考)本年作業予定'!$X$4:$AI$525,4,FALSE),"")</f>
        <v/>
      </c>
      <c r="FJ100" s="32" t="str">
        <f>IFERROR(VLOOKUP(($EF100&amp;"・"&amp;FJ$81&amp;"・"&amp;FJ$80&amp;"・"&amp;$EG100),'(参考)本年作業予定'!$X$4:$AI$525,4,FALSE),"")</f>
        <v/>
      </c>
      <c r="FK100" s="32" t="str">
        <f>IFERROR(VLOOKUP(($EF100&amp;"・"&amp;FK$81&amp;"・"&amp;FK$80&amp;"・"&amp;$EG100),'(参考)本年作業予定'!$X$4:$AI$525,4,FALSE),"")</f>
        <v/>
      </c>
      <c r="FL100" s="32" t="str">
        <f>IFERROR(VLOOKUP(($EF100&amp;"・"&amp;FL$81&amp;"・"&amp;FL$80&amp;"・"&amp;$EG100),'(参考)本年作業予定'!$X$4:$AI$525,4,FALSE),"")</f>
        <v/>
      </c>
      <c r="FN100" s="33" t="str">
        <f t="shared" si="449"/>
        <v/>
      </c>
      <c r="FO100" s="96" t="str">
        <f>IFERROR(VLOOKUP(($EF100&amp;"・"&amp;FN$8&amp;"・"&amp;FN$7&amp;"・"&amp;$EG100),'(参考)本年作業予定'!$X$4:$AI$525,12,FALSE),"")</f>
        <v/>
      </c>
      <c r="FP100" s="33" t="str">
        <f t="shared" si="450"/>
        <v/>
      </c>
      <c r="FQ100" s="96" t="str">
        <f>IFERROR(VLOOKUP(($EF100&amp;"・"&amp;FP$8&amp;"・"&amp;FP$7&amp;"・"&amp;$EG100),'(参考)本年作業予定'!$X$4:$AI$525,12,FALSE),"")</f>
        <v/>
      </c>
      <c r="FR100" s="33" t="str">
        <f t="shared" si="451"/>
        <v/>
      </c>
      <c r="FS100" s="96" t="str">
        <f>IFERROR(VLOOKUP(($EF100&amp;"・"&amp;FR$8&amp;"・"&amp;FR$7&amp;"・"&amp;$EG100),'(参考)本年作業予定'!$X$4:$AI$525,12,FALSE),"")</f>
        <v/>
      </c>
      <c r="FT100" s="33" t="str">
        <f t="shared" si="452"/>
        <v/>
      </c>
      <c r="FU100" s="96" t="str">
        <f>IFERROR(VLOOKUP(($EF100&amp;"・"&amp;FT$8&amp;"・"&amp;FT$7&amp;"・"&amp;$EG100),'(参考)本年作業予定'!$X$4:$AI$525,12,FALSE),"")</f>
        <v/>
      </c>
      <c r="FV100" s="33" t="str">
        <f t="shared" si="453"/>
        <v/>
      </c>
      <c r="FW100" s="96" t="str">
        <f>IFERROR(VLOOKUP(($EF100&amp;"・"&amp;FV$8&amp;"・"&amp;FV$7&amp;"・"&amp;$EG100),'(参考)本年作業予定'!$X$4:$AI$525,12,FALSE),"")</f>
        <v/>
      </c>
      <c r="FX100" s="33" t="str">
        <f t="shared" si="454"/>
        <v/>
      </c>
      <c r="FY100" s="96" t="str">
        <f>IFERROR(VLOOKUP(($EF100&amp;"・"&amp;FX$8&amp;"・"&amp;FX$7&amp;"・"&amp;$EG100),'(参考)本年作業予定'!$X$4:$AI$525,12,FALSE),"")</f>
        <v/>
      </c>
      <c r="FZ100" s="33" t="str">
        <f t="shared" si="455"/>
        <v/>
      </c>
      <c r="GA100" s="96" t="str">
        <f>IFERROR(VLOOKUP(($EF100&amp;"・"&amp;FZ$8&amp;"・"&amp;FZ$7&amp;"・"&amp;$EG100),'(参考)本年作業予定'!$X$4:$AI$525,12,FALSE),"")</f>
        <v/>
      </c>
      <c r="GB100" s="33" t="str">
        <f t="shared" si="456"/>
        <v/>
      </c>
      <c r="GC100" s="96" t="str">
        <f>IFERROR(VLOOKUP(($EF100&amp;"・"&amp;GB$8&amp;"・"&amp;GB$7&amp;"・"&amp;$EG100),'(参考)本年作業予定'!$X$4:$AI$525,12,FALSE),"")</f>
        <v/>
      </c>
      <c r="GD100" s="33" t="str">
        <f t="shared" si="457"/>
        <v/>
      </c>
      <c r="GE100" s="96" t="str">
        <f>IFERROR(VLOOKUP(($EF100&amp;"・"&amp;GD$8&amp;"・"&amp;GD$7&amp;"・"&amp;$EG100),'(参考)本年作業予定'!$X$4:$AI$525,12,FALSE),"")</f>
        <v/>
      </c>
      <c r="GF100" s="33" t="str">
        <f t="shared" si="458"/>
        <v/>
      </c>
      <c r="GG100" s="96" t="str">
        <f>IFERROR(VLOOKUP(($EF100&amp;"・"&amp;GF$8&amp;"・"&amp;GF$7&amp;"・"&amp;$EG100),'(参考)本年作業予定'!$X$4:$AI$525,12,FALSE),"")</f>
        <v/>
      </c>
      <c r="GH100" s="33" t="str">
        <f t="shared" si="459"/>
        <v/>
      </c>
      <c r="GI100" s="96" t="str">
        <f>IFERROR(VLOOKUP(($EF100&amp;"・"&amp;GH$8&amp;"・"&amp;GH$7&amp;"・"&amp;$EG100),'(参考)本年作業予定'!$X$4:$AI$525,12,FALSE),"")</f>
        <v/>
      </c>
      <c r="GJ100" s="33" t="str">
        <f t="shared" si="460"/>
        <v/>
      </c>
      <c r="GK100" s="96" t="str">
        <f>IFERROR(VLOOKUP(($EF100&amp;"・"&amp;GJ$8&amp;"・"&amp;GJ$7&amp;"・"&amp;$EG100),'(参考)本年作業予定'!$X$4:$AI$525,12,FALSE),"")</f>
        <v/>
      </c>
      <c r="GM100" s="72" t="str">
        <f t="shared" si="431"/>
        <v/>
      </c>
      <c r="GN100" s="74">
        <f>IFERROR(VLOOKUP(($EF100&amp;"・"&amp;GM$8&amp;"・"&amp;GM$7&amp;"・"&amp;$EG100),'(参考)本年作業予定'!$X$4:$AI$525,11,FALSE)/100,0)</f>
        <v>0</v>
      </c>
      <c r="GO100" s="72" t="str">
        <f t="shared" si="432"/>
        <v/>
      </c>
      <c r="GP100" s="74">
        <f>IFERROR(VLOOKUP(($EF100&amp;"・"&amp;GO$8&amp;"・"&amp;GO$7&amp;"・"&amp;$EG100),'(参考)本年作業予定'!$X$4:$AI$525,11,FALSE)/100,0)</f>
        <v>0</v>
      </c>
      <c r="GQ100" s="72" t="str">
        <f t="shared" si="433"/>
        <v/>
      </c>
      <c r="GR100" s="74">
        <f>IFERROR(VLOOKUP(($EF100&amp;"・"&amp;GQ$8&amp;"・"&amp;GQ$7&amp;"・"&amp;$EG100),'(参考)本年作業予定'!$X$4:$AI$525,11,FALSE)/100,0)</f>
        <v>0</v>
      </c>
      <c r="GS100" s="72" t="str">
        <f t="shared" si="434"/>
        <v/>
      </c>
      <c r="GT100" s="74">
        <f>IFERROR(VLOOKUP(($EF100&amp;"・"&amp;GS$8&amp;"・"&amp;GS$7&amp;"・"&amp;$EG100),'(参考)本年作業予定'!$X$4:$AI$525,11,FALSE)/100,0)</f>
        <v>0</v>
      </c>
      <c r="GU100" s="72" t="str">
        <f t="shared" si="435"/>
        <v/>
      </c>
      <c r="GV100" s="74">
        <f>IFERROR(VLOOKUP(($EF100&amp;"・"&amp;GU$8&amp;"・"&amp;GU$7&amp;"・"&amp;$EG100),'(参考)本年作業予定'!$X$4:$AI$525,11,FALSE)/100,0)</f>
        <v>0</v>
      </c>
      <c r="GW100" s="72" t="str">
        <f t="shared" si="436"/>
        <v/>
      </c>
      <c r="GX100" s="74">
        <f>IFERROR(VLOOKUP(($EF100&amp;"・"&amp;GW$8&amp;"・"&amp;GW$7&amp;"・"&amp;$EG100),'(参考)本年作業予定'!$X$4:$AI$525,11,FALSE)/100,0)</f>
        <v>0</v>
      </c>
      <c r="GY100" s="72" t="str">
        <f t="shared" si="437"/>
        <v/>
      </c>
      <c r="GZ100" s="74">
        <f>IFERROR(VLOOKUP(($EF100&amp;"・"&amp;GY$8&amp;"・"&amp;GY$7&amp;"・"&amp;$EG100),'(参考)本年作業予定'!$X$4:$AI$525,11,FALSE)/100,0)</f>
        <v>0</v>
      </c>
      <c r="HA100" s="72" t="str">
        <f t="shared" si="438"/>
        <v/>
      </c>
      <c r="HB100" s="74">
        <f>IFERROR(VLOOKUP(($EF100&amp;"・"&amp;HA$8&amp;"・"&amp;HA$7&amp;"・"&amp;$EG100),'(参考)本年作業予定'!$X$4:$AI$525,11,FALSE)/100,0)</f>
        <v>0</v>
      </c>
      <c r="HC100" s="72" t="str">
        <f t="shared" si="439"/>
        <v/>
      </c>
      <c r="HD100" s="74">
        <f>IFERROR(VLOOKUP(($EF100&amp;"・"&amp;HC$8&amp;"・"&amp;HC$7&amp;"・"&amp;$EG100),'(参考)本年作業予定'!$X$4:$AI$525,11,FALSE)/100,0)</f>
        <v>0</v>
      </c>
      <c r="HE100" s="72" t="str">
        <f t="shared" si="440"/>
        <v/>
      </c>
      <c r="HF100" s="74">
        <f>IFERROR(VLOOKUP(($EF100&amp;"・"&amp;HE$8&amp;"・"&amp;HE$7&amp;"・"&amp;$EG100),'(参考)本年作業予定'!$X$4:$AI$525,11,FALSE)/100,0)</f>
        <v>0</v>
      </c>
      <c r="HG100" s="72" t="str">
        <f t="shared" si="441"/>
        <v/>
      </c>
      <c r="HH100" s="74">
        <f>IFERROR(VLOOKUP(($EF100&amp;"・"&amp;HG$8&amp;"・"&amp;HG$7&amp;"・"&amp;$EG100),'(参考)本年作業予定'!$X$4:$AI$525,11,FALSE)/100,0)</f>
        <v>0</v>
      </c>
      <c r="HI100" s="72" t="str">
        <f t="shared" si="442"/>
        <v/>
      </c>
      <c r="HJ100" s="74">
        <f>IFERROR(VLOOKUP(($EF100&amp;"・"&amp;HI$8&amp;"・"&amp;HI$7&amp;"・"&amp;$EG100),'(参考)本年作業予定'!$X$4:$AI$525,11,FALSE)/100,0)</f>
        <v>0</v>
      </c>
    </row>
    <row r="101" spans="1:218" ht="27.75" customHeight="1" x14ac:dyDescent="0.15">
      <c r="A101" s="541"/>
      <c r="B101" s="487"/>
      <c r="C101" s="325">
        <f>IF(②元データ!$K$18="","",②元データ!$K$18)</f>
        <v>20</v>
      </c>
      <c r="D101" s="342" t="str">
        <f t="shared" ref="D101:AI101" si="473">IF(D$5=$FG101,$FG$9,IF(D$5=$FH101,$FH$9,IF(D$5=$FI101,$FI$9,IF(D$5=$FJ101,$FJ$9,IF(D$5=$FK101,$FK$9,IF(D$5=$FL101,$FL$9,IF(D$5=$FN101,$FO101,IF(D$5=$FP101,$FQ101,IF(D$5=$FR101,$FS101,IF(D$5=$FT101,$FU101,IF(D$5=$FV101,$FW101,IF(D$5=$FX101,$FY101,IF(D$5=$FZ101,$GA101,IF(D$5=$GB101,$GC101,IF(D$5=$GD101,$GE101,IF(D$5=$GF101,$GG101,IF(D$5=$GH101,$GI101,IF(D$5=$GJ101,$GK101,""))))))))))))))))))</f>
        <v/>
      </c>
      <c r="E101" s="343" t="str">
        <f t="shared" si="473"/>
        <v/>
      </c>
      <c r="F101" s="343" t="str">
        <f t="shared" si="473"/>
        <v/>
      </c>
      <c r="G101" s="343" t="str">
        <f t="shared" si="473"/>
        <v/>
      </c>
      <c r="H101" s="343" t="str">
        <f t="shared" si="473"/>
        <v/>
      </c>
      <c r="I101" s="343" t="str">
        <f t="shared" si="473"/>
        <v/>
      </c>
      <c r="J101" s="343" t="str">
        <f t="shared" si="473"/>
        <v/>
      </c>
      <c r="K101" s="343" t="str">
        <f t="shared" si="473"/>
        <v/>
      </c>
      <c r="L101" s="343" t="str">
        <f t="shared" si="473"/>
        <v/>
      </c>
      <c r="M101" s="343" t="str">
        <f t="shared" si="473"/>
        <v/>
      </c>
      <c r="N101" s="343" t="str">
        <f t="shared" si="473"/>
        <v/>
      </c>
      <c r="O101" s="343" t="str">
        <f t="shared" si="473"/>
        <v/>
      </c>
      <c r="P101" s="343" t="str">
        <f t="shared" si="473"/>
        <v/>
      </c>
      <c r="Q101" s="343" t="str">
        <f t="shared" si="473"/>
        <v/>
      </c>
      <c r="R101" s="343" t="str">
        <f t="shared" si="473"/>
        <v/>
      </c>
      <c r="S101" s="343" t="str">
        <f t="shared" si="473"/>
        <v/>
      </c>
      <c r="T101" s="343" t="str">
        <f t="shared" si="473"/>
        <v/>
      </c>
      <c r="U101" s="343" t="str">
        <f t="shared" si="473"/>
        <v/>
      </c>
      <c r="V101" s="343" t="str">
        <f t="shared" si="473"/>
        <v/>
      </c>
      <c r="W101" s="343" t="str">
        <f t="shared" si="473"/>
        <v/>
      </c>
      <c r="X101" s="343" t="str">
        <f t="shared" si="473"/>
        <v/>
      </c>
      <c r="Y101" s="343" t="str">
        <f t="shared" si="473"/>
        <v/>
      </c>
      <c r="Z101" s="343" t="str">
        <f t="shared" si="473"/>
        <v/>
      </c>
      <c r="AA101" s="343" t="str">
        <f t="shared" si="473"/>
        <v/>
      </c>
      <c r="AB101" s="343" t="str">
        <f t="shared" si="473"/>
        <v/>
      </c>
      <c r="AC101" s="343" t="str">
        <f t="shared" si="473"/>
        <v/>
      </c>
      <c r="AD101" s="343" t="str">
        <f t="shared" si="473"/>
        <v/>
      </c>
      <c r="AE101" s="343" t="str">
        <f t="shared" si="473"/>
        <v/>
      </c>
      <c r="AF101" s="343" t="str">
        <f t="shared" si="473"/>
        <v/>
      </c>
      <c r="AG101" s="343" t="str">
        <f t="shared" si="473"/>
        <v/>
      </c>
      <c r="AH101" s="343" t="str">
        <f t="shared" si="473"/>
        <v/>
      </c>
      <c r="AI101" s="342" t="str">
        <f t="shared" si="473"/>
        <v/>
      </c>
      <c r="AJ101" s="343" t="str">
        <f t="shared" ref="AJ101:BQ101" si="474">IF(AJ$5=$FG101,$FG$9,IF(AJ$5=$FH101,$FH$9,IF(AJ$5=$FI101,$FI$9,IF(AJ$5=$FJ101,$FJ$9,IF(AJ$5=$FK101,$FK$9,IF(AJ$5=$FL101,$FL$9,IF(AJ$5=$FN101,$FO101,IF(AJ$5=$FP101,$FQ101,IF(AJ$5=$FR101,$FS101,IF(AJ$5=$FT101,$FU101,IF(AJ$5=$FV101,$FW101,IF(AJ$5=$FX101,$FY101,IF(AJ$5=$FZ101,$GA101,IF(AJ$5=$GB101,$GC101,IF(AJ$5=$GD101,$GE101,IF(AJ$5=$GF101,$GG101,IF(AJ$5=$GH101,$GI101,IF(AJ$5=$GJ101,$GK101,""))))))))))))))))))</f>
        <v/>
      </c>
      <c r="AK101" s="343" t="str">
        <f t="shared" si="474"/>
        <v/>
      </c>
      <c r="AL101" s="343" t="str">
        <f t="shared" si="474"/>
        <v/>
      </c>
      <c r="AM101" s="343" t="str">
        <f t="shared" si="474"/>
        <v/>
      </c>
      <c r="AN101" s="343" t="str">
        <f t="shared" si="474"/>
        <v/>
      </c>
      <c r="AO101" s="343" t="str">
        <f t="shared" si="474"/>
        <v/>
      </c>
      <c r="AP101" s="343" t="str">
        <f t="shared" si="474"/>
        <v/>
      </c>
      <c r="AQ101" s="343" t="str">
        <f t="shared" si="474"/>
        <v/>
      </c>
      <c r="AR101" s="343" t="str">
        <f t="shared" si="474"/>
        <v/>
      </c>
      <c r="AS101" s="343" t="str">
        <f t="shared" si="474"/>
        <v/>
      </c>
      <c r="AT101" s="343" t="str">
        <f t="shared" si="474"/>
        <v/>
      </c>
      <c r="AU101" s="343" t="str">
        <f t="shared" si="474"/>
        <v/>
      </c>
      <c r="AV101" s="343" t="str">
        <f t="shared" si="474"/>
        <v/>
      </c>
      <c r="AW101" s="343" t="str">
        <f t="shared" si="474"/>
        <v/>
      </c>
      <c r="AX101" s="343" t="str">
        <f t="shared" si="474"/>
        <v/>
      </c>
      <c r="AY101" s="343" t="str">
        <f t="shared" si="474"/>
        <v/>
      </c>
      <c r="AZ101" s="343" t="str">
        <f t="shared" si="474"/>
        <v/>
      </c>
      <c r="BA101" s="343" t="str">
        <f t="shared" si="474"/>
        <v/>
      </c>
      <c r="BB101" s="343" t="str">
        <f t="shared" si="474"/>
        <v/>
      </c>
      <c r="BC101" s="343" t="str">
        <f t="shared" si="474"/>
        <v/>
      </c>
      <c r="BD101" s="343" t="str">
        <f t="shared" si="474"/>
        <v/>
      </c>
      <c r="BE101" s="343" t="str">
        <f t="shared" si="474"/>
        <v/>
      </c>
      <c r="BF101" s="343" t="str">
        <f t="shared" si="474"/>
        <v/>
      </c>
      <c r="BG101" s="343" t="str">
        <f t="shared" si="474"/>
        <v/>
      </c>
      <c r="BH101" s="343" t="str">
        <f t="shared" si="474"/>
        <v/>
      </c>
      <c r="BI101" s="343" t="str">
        <f t="shared" si="474"/>
        <v>●</v>
      </c>
      <c r="BJ101" s="343" t="str">
        <f t="shared" si="474"/>
        <v/>
      </c>
      <c r="BK101" s="343" t="str">
        <f t="shared" si="474"/>
        <v/>
      </c>
      <c r="BL101" s="343" t="str">
        <f t="shared" si="474"/>
        <v/>
      </c>
      <c r="BM101" s="344">
        <f t="shared" si="474"/>
        <v>16</v>
      </c>
      <c r="BN101" s="342">
        <f t="shared" si="474"/>
        <v>16</v>
      </c>
      <c r="BO101" s="343" t="str">
        <f t="shared" si="474"/>
        <v/>
      </c>
      <c r="BP101" s="343" t="str">
        <f t="shared" si="474"/>
        <v/>
      </c>
      <c r="BQ101" s="343" t="str">
        <f t="shared" si="474"/>
        <v/>
      </c>
      <c r="BR101" s="343" t="str">
        <f t="shared" ref="BR101:DW101" si="475">IF(BR$5=$FG101,$FG$9,IF(BR$5=$FH101,$FH$9,IF(BR$5=$FI101,$FI$9,IF(BR$5=$FJ101,$FJ$9,IF(BR$5=$FK101,$FK$9,IF(BR$5=$FL101,$FL$9,IF(BR$5=$FN101,$FO101,IF(BR$5=$FP101,$FQ101,IF(BR$5=$FR101,$FS101,IF(BR$5=$FT101,$FU101,IF(BR$5=$FV101,$FW101,IF(BR$5=$FX101,$FY101,IF(BR$5=$FZ101,$GA101,IF(BR$5=$GB101,$GC101,IF(BR$5=$GD101,$GE101,IF(BR$5=$GF101,$GG101,IF(BR$5=$GH101,$GI101,IF(BR$5=$GJ101,$GK101,""))))))))))))))))))</f>
        <v/>
      </c>
      <c r="BS101" s="343" t="str">
        <f t="shared" si="475"/>
        <v/>
      </c>
      <c r="BT101" s="343" t="str">
        <f t="shared" si="475"/>
        <v/>
      </c>
      <c r="BU101" s="343" t="str">
        <f t="shared" si="475"/>
        <v/>
      </c>
      <c r="BV101" s="343" t="str">
        <f t="shared" si="475"/>
        <v/>
      </c>
      <c r="BW101" s="343" t="str">
        <f t="shared" si="475"/>
        <v/>
      </c>
      <c r="BX101" s="343" t="str">
        <f t="shared" si="475"/>
        <v/>
      </c>
      <c r="BY101" s="343" t="str">
        <f t="shared" si="475"/>
        <v/>
      </c>
      <c r="BZ101" s="343" t="str">
        <f t="shared" si="475"/>
        <v/>
      </c>
      <c r="CA101" s="343" t="str">
        <f t="shared" si="475"/>
        <v/>
      </c>
      <c r="CB101" s="343" t="str">
        <f t="shared" si="475"/>
        <v/>
      </c>
      <c r="CC101" s="343" t="str">
        <f t="shared" si="475"/>
        <v/>
      </c>
      <c r="CD101" s="343" t="str">
        <f t="shared" si="475"/>
        <v/>
      </c>
      <c r="CE101" s="343" t="str">
        <f t="shared" si="475"/>
        <v/>
      </c>
      <c r="CF101" s="343" t="str">
        <f t="shared" si="475"/>
        <v/>
      </c>
      <c r="CG101" s="343" t="str">
        <f t="shared" si="475"/>
        <v/>
      </c>
      <c r="CH101" s="343" t="str">
        <f t="shared" si="475"/>
        <v/>
      </c>
      <c r="CI101" s="343" t="str">
        <f t="shared" si="475"/>
        <v/>
      </c>
      <c r="CJ101" s="343" t="str">
        <f t="shared" si="475"/>
        <v/>
      </c>
      <c r="CK101" s="343" t="str">
        <f t="shared" si="475"/>
        <v/>
      </c>
      <c r="CL101" s="343" t="str">
        <f t="shared" si="475"/>
        <v/>
      </c>
      <c r="CM101" s="343" t="str">
        <f t="shared" si="475"/>
        <v/>
      </c>
      <c r="CN101" s="343" t="str">
        <f t="shared" si="475"/>
        <v/>
      </c>
      <c r="CO101" s="343" t="str">
        <f t="shared" si="475"/>
        <v/>
      </c>
      <c r="CP101" s="343" t="str">
        <f t="shared" si="475"/>
        <v/>
      </c>
      <c r="CQ101" s="345">
        <f t="shared" si="475"/>
        <v>9</v>
      </c>
      <c r="CR101" s="346" t="str">
        <f t="shared" si="475"/>
        <v/>
      </c>
      <c r="CS101" s="347">
        <f t="shared" si="475"/>
        <v>8</v>
      </c>
      <c r="CT101" s="343" t="str">
        <f t="shared" si="475"/>
        <v/>
      </c>
      <c r="CU101" s="343" t="str">
        <f t="shared" si="475"/>
        <v/>
      </c>
      <c r="CV101" s="343" t="str">
        <f t="shared" si="475"/>
        <v/>
      </c>
      <c r="CW101" s="343" t="str">
        <f t="shared" si="475"/>
        <v/>
      </c>
      <c r="CX101" s="343" t="str">
        <f t="shared" si="475"/>
        <v/>
      </c>
      <c r="CY101" s="343" t="str">
        <f t="shared" si="475"/>
        <v/>
      </c>
      <c r="CZ101" s="343">
        <f t="shared" si="475"/>
        <v>2</v>
      </c>
      <c r="DA101" s="343" t="str">
        <f t="shared" si="475"/>
        <v/>
      </c>
      <c r="DB101" s="343" t="str">
        <f t="shared" si="475"/>
        <v/>
      </c>
      <c r="DC101" s="343" t="str">
        <f t="shared" si="475"/>
        <v/>
      </c>
      <c r="DD101" s="343" t="str">
        <f t="shared" si="475"/>
        <v/>
      </c>
      <c r="DE101" s="343" t="str">
        <f t="shared" si="475"/>
        <v/>
      </c>
      <c r="DF101" s="343" t="str">
        <f t="shared" si="475"/>
        <v/>
      </c>
      <c r="DG101" s="343">
        <f t="shared" si="475"/>
        <v>2</v>
      </c>
      <c r="DH101" s="343" t="str">
        <f t="shared" si="475"/>
        <v/>
      </c>
      <c r="DI101" s="343" t="str">
        <f t="shared" si="475"/>
        <v/>
      </c>
      <c r="DJ101" s="343" t="str">
        <f t="shared" si="475"/>
        <v/>
      </c>
      <c r="DK101" s="343" t="str">
        <f t="shared" si="475"/>
        <v/>
      </c>
      <c r="DL101" s="343" t="str">
        <f t="shared" si="475"/>
        <v/>
      </c>
      <c r="DM101" s="343" t="str">
        <f t="shared" si="475"/>
        <v/>
      </c>
      <c r="DN101" s="343" t="str">
        <f t="shared" si="475"/>
        <v/>
      </c>
      <c r="DO101" s="343" t="str">
        <f t="shared" si="475"/>
        <v/>
      </c>
      <c r="DP101" s="343" t="str">
        <f t="shared" si="475"/>
        <v/>
      </c>
      <c r="DQ101" s="343" t="str">
        <f t="shared" si="475"/>
        <v/>
      </c>
      <c r="DR101" s="343" t="str">
        <f t="shared" si="475"/>
        <v/>
      </c>
      <c r="DS101" s="343">
        <f t="shared" si="475"/>
        <v>4</v>
      </c>
      <c r="DT101" s="343" t="str">
        <f t="shared" si="475"/>
        <v/>
      </c>
      <c r="DU101" s="345" t="str">
        <f t="shared" si="475"/>
        <v/>
      </c>
      <c r="DV101" s="392" t="str">
        <f t="shared" si="475"/>
        <v/>
      </c>
      <c r="DW101" s="425" t="str">
        <f t="shared" si="475"/>
        <v/>
      </c>
      <c r="EE101" s="12">
        <v>4</v>
      </c>
      <c r="EF101" s="13" t="str">
        <f>IF(②元データ!$G$18="","",②元データ!$G$18)</f>
        <v>キャベツ・＊＊＊</v>
      </c>
      <c r="EG101" s="13" t="str">
        <f>②元データ!$G$8</f>
        <v>露地野菜Ｂ</v>
      </c>
      <c r="EH101" s="32">
        <f>IFERROR(VLOOKUP(($EF101&amp;"・"&amp;EH$8&amp;"・"&amp;EH$7&amp;"・"&amp;$EG101),'(参考)本年作業予定'!$X$4:$AI$525,8,FALSE),"")</f>
        <v>45566</v>
      </c>
      <c r="EI101" s="32">
        <f>IFERROR(VLOOKUP(($EF101&amp;"・"&amp;EH$8&amp;"・"&amp;EH$7&amp;"・"&amp;$EG101),'(参考)本年作業予定'!$X$4:$AI$525,10,FALSE),"")</f>
        <v>45567</v>
      </c>
      <c r="EJ101" s="32">
        <f>IFERROR(VLOOKUP(($EF101&amp;"・"&amp;EJ$8&amp;"・"&amp;EJ$7&amp;"・"&amp;$EG101),'(参考)本年作業予定'!$X$4:$AI$525,8,FALSE),"")</f>
        <v>45595</v>
      </c>
      <c r="EK101" s="32">
        <f>IFERROR(VLOOKUP(($EF101&amp;"・"&amp;EJ$8&amp;"・"&amp;EJ$7&amp;"・"&amp;$EG101),'(参考)本年作業予定'!$X$4:$AI$525,10,FALSE),"")</f>
        <v>45596</v>
      </c>
      <c r="EL101" s="32">
        <f>IFERROR(VLOOKUP(($EF101&amp;"・"&amp;EL$8&amp;"・"&amp;EL$7&amp;"・"&amp;$EG101),'(参考)本年作業予定'!$X$4:$AI$525,8,FALSE),"")</f>
        <v>45597</v>
      </c>
      <c r="EM101" s="32">
        <f>IFERROR(VLOOKUP(($EF101&amp;"・"&amp;EL$8&amp;"・"&amp;EL$7&amp;"・"&amp;$EG101),'(参考)本年作業予定'!$X$4:$AI$525,10,FALSE),"")</f>
        <v>45597</v>
      </c>
      <c r="EN101" s="32">
        <f>IFERROR(VLOOKUP(($EF101&amp;"・"&amp;EN$8&amp;"・"&amp;EN$7&amp;"・"&amp;$EG101),'(参考)本年作業予定'!$X$4:$AI$525,8,FALSE),"")</f>
        <v>45604</v>
      </c>
      <c r="EO101" s="32">
        <f>IFERROR(VLOOKUP(($EF101&amp;"・"&amp;EN$8&amp;"・"&amp;EN$7&amp;"・"&amp;$EG101),'(参考)本年作業予定'!$X$4:$AI$525,10,FALSE),"")</f>
        <v>45604</v>
      </c>
      <c r="EP101" s="32">
        <f>IFERROR(VLOOKUP(($EF101&amp;"・"&amp;EP$8&amp;"・"&amp;EP$7&amp;"・"&amp;$EG101),'(参考)本年作業予定'!$X$4:$AI$525,8,FALSE),"")</f>
        <v>45611</v>
      </c>
      <c r="EQ101" s="32">
        <f>IFERROR(VLOOKUP(($EF101&amp;"・"&amp;EP$8&amp;"・"&amp;EP$7&amp;"・"&amp;$EG101),'(参考)本年作業予定'!$X$4:$AI$525,10,FALSE),"")</f>
        <v>45611</v>
      </c>
      <c r="ER101" s="32">
        <f>IFERROR(VLOOKUP(($EF101&amp;"・"&amp;ER$8&amp;"・"&amp;ER$7&amp;"・"&amp;$EG101),'(参考)本年作業予定'!$X$4:$AI$525,8,FALSE),"")</f>
        <v>45623</v>
      </c>
      <c r="ES101" s="32">
        <f>IFERROR(VLOOKUP(($EF101&amp;"・"&amp;ER$8&amp;"・"&amp;ER$7&amp;"・"&amp;$EG101),'(参考)本年作業予定'!$X$4:$AI$525,10,FALSE),"")</f>
        <v>45623</v>
      </c>
      <c r="ET101" s="32" t="str">
        <f>IFERROR(VLOOKUP(($EF101&amp;"・"&amp;ET$8&amp;"・"&amp;ET$7&amp;"・"&amp;$EG101),'(参考)本年作業予定'!$X$4:$AI$525,8,FALSE),"")</f>
        <v/>
      </c>
      <c r="EU101" s="32" t="str">
        <f>IFERROR(VLOOKUP(($EF101&amp;"・"&amp;ET$8&amp;"・"&amp;ET$7&amp;"・"&amp;$EG101),'(参考)本年作業予定'!$X$4:$AI$525,10,FALSE),"")</f>
        <v/>
      </c>
      <c r="EV101" s="32" t="str">
        <f>IFERROR(VLOOKUP(($EF101&amp;"・"&amp;EV$8&amp;"・"&amp;EV$7&amp;"・"&amp;$EG101),'(参考)本年作業予定'!$X$4:$AI$525,8,FALSE),"")</f>
        <v/>
      </c>
      <c r="EW101" s="32" t="str">
        <f>IFERROR(VLOOKUP(($EF101&amp;"・"&amp;EV$8&amp;"・"&amp;EV$7&amp;"・"&amp;$EG101),'(参考)本年作業予定'!$X$4:$AI$525,10,FALSE),"")</f>
        <v/>
      </c>
      <c r="EX101" s="32" t="str">
        <f>IFERROR(VLOOKUP(($EF101&amp;"・"&amp;EX$8&amp;"・"&amp;EX$7&amp;"・"&amp;$EG101),'(参考)本年作業予定'!$X$4:$AI$525,8,FALSE),"")</f>
        <v/>
      </c>
      <c r="EY101" s="32" t="str">
        <f>IFERROR(VLOOKUP(($EF101&amp;"・"&amp;EX$8&amp;"・"&amp;EX$7&amp;"・"&amp;$EG101),'(参考)本年作業予定'!$X$4:$AI$525,10,FALSE),"")</f>
        <v/>
      </c>
      <c r="EZ101" s="32" t="str">
        <f>IFERROR(VLOOKUP(($EF101&amp;"・"&amp;EZ$8&amp;"・"&amp;EZ$7&amp;"・"&amp;$EG101),'(参考)本年作業予定'!$X$4:$AI$525,8,FALSE),"")</f>
        <v/>
      </c>
      <c r="FA101" s="32" t="str">
        <f>IFERROR(VLOOKUP(($EF101&amp;"・"&amp;EZ$8&amp;"・"&amp;EZ$7&amp;"・"&amp;$EG101),'(参考)本年作業予定'!$X$4:$AI$525,10,FALSE),"")</f>
        <v/>
      </c>
      <c r="FB101" s="32" t="str">
        <f>IFERROR(VLOOKUP(($EF101&amp;"・"&amp;FB$8&amp;"・"&amp;FB$7&amp;"・"&amp;$EG101),'(参考)本年作業予定'!$X$4:$AI$525,8,FALSE),"")</f>
        <v/>
      </c>
      <c r="FC101" s="32" t="str">
        <f>IFERROR(VLOOKUP(($EF101&amp;"・"&amp;FB$8&amp;"・"&amp;FB$7&amp;"・"&amp;$EG101),'(参考)本年作業予定'!$X$4:$AI$525,10,FALSE),"")</f>
        <v/>
      </c>
      <c r="FD101" s="32" t="str">
        <f>IFERROR(VLOOKUP(($EF101&amp;"・"&amp;FD$8&amp;"・"&amp;FD$7&amp;"・"&amp;$EG101),'(参考)本年作業予定'!$X$4:$AI$525,8,FALSE),"")</f>
        <v/>
      </c>
      <c r="FE101" s="32" t="str">
        <f>IFERROR(VLOOKUP(($EF101&amp;"・"&amp;FD$8&amp;"・"&amp;FD$7&amp;"・"&amp;$EG101),'(参考)本年作業予定'!$X$4:$AI$525,10,FALSE),"")</f>
        <v/>
      </c>
      <c r="FG101" s="32">
        <f>IFERROR(VLOOKUP(($EF101&amp;"・"&amp;FG$81&amp;"・"&amp;FG$80&amp;"・"&amp;$EG101),'(参考)本年作業予定'!$X$4:$AI$525,4,FALSE),"")</f>
        <v>45562</v>
      </c>
      <c r="FH101" s="32" t="str">
        <f>IFERROR(VLOOKUP(($EF101&amp;"・"&amp;FH$81&amp;"・"&amp;FH$80&amp;"・"&amp;$EG101),'(参考)本年作業予定'!$X$4:$AI$525,4,FALSE),"")</f>
        <v/>
      </c>
      <c r="FI101" s="32" t="str">
        <f>IFERROR(VLOOKUP(($EF101&amp;"・"&amp;FI$81&amp;"・"&amp;FI$80&amp;"・"&amp;$EG101),'(参考)本年作業予定'!$X$4:$AI$525,4,FALSE),"")</f>
        <v/>
      </c>
      <c r="FJ101" s="32" t="str">
        <f>IFERROR(VLOOKUP(($EF101&amp;"・"&amp;FJ$81&amp;"・"&amp;FJ$80&amp;"・"&amp;$EG101),'(参考)本年作業予定'!$X$4:$AI$525,4,FALSE),"")</f>
        <v/>
      </c>
      <c r="FK101" s="32" t="str">
        <f>IFERROR(VLOOKUP(($EF101&amp;"・"&amp;FK$81&amp;"・"&amp;FK$80&amp;"・"&amp;$EG101),'(参考)本年作業予定'!$X$4:$AI$525,4,FALSE),"")</f>
        <v/>
      </c>
      <c r="FL101" s="32" t="str">
        <f>IFERROR(VLOOKUP(($EF101&amp;"・"&amp;FL$81&amp;"・"&amp;FL$80&amp;"・"&amp;$EG101),'(参考)本年作業予定'!$X$4:$AI$525,4,FALSE),"")</f>
        <v/>
      </c>
      <c r="FN101" s="33">
        <f t="shared" si="449"/>
        <v>45566</v>
      </c>
      <c r="FO101" s="96">
        <f>IFERROR(VLOOKUP(($EF101&amp;"・"&amp;FN$8&amp;"・"&amp;FN$7&amp;"・"&amp;$EG101),'(参考)本年作業予定'!$X$4:$AI$525,12,FALSE),"")</f>
        <v>16</v>
      </c>
      <c r="FP101" s="33">
        <f t="shared" si="450"/>
        <v>45595</v>
      </c>
      <c r="FQ101" s="96">
        <f>IFERROR(VLOOKUP(($EF101&amp;"・"&amp;FP$8&amp;"・"&amp;FP$7&amp;"・"&amp;$EG101),'(参考)本年作業予定'!$X$4:$AI$525,12,FALSE),"")</f>
        <v>9</v>
      </c>
      <c r="FR101" s="33">
        <f t="shared" si="451"/>
        <v>45597</v>
      </c>
      <c r="FS101" s="96">
        <f>IFERROR(VLOOKUP(($EF101&amp;"・"&amp;FR$8&amp;"・"&amp;FR$7&amp;"・"&amp;$EG101),'(参考)本年作業予定'!$X$4:$AI$525,12,FALSE),"")</f>
        <v>8</v>
      </c>
      <c r="FT101" s="33">
        <f t="shared" si="452"/>
        <v>45604</v>
      </c>
      <c r="FU101" s="96">
        <f>IFERROR(VLOOKUP(($EF101&amp;"・"&amp;FT$8&amp;"・"&amp;FT$7&amp;"・"&amp;$EG101),'(参考)本年作業予定'!$X$4:$AI$525,12,FALSE),"")</f>
        <v>2</v>
      </c>
      <c r="FV101" s="33">
        <f t="shared" si="453"/>
        <v>45611</v>
      </c>
      <c r="FW101" s="96">
        <f>IFERROR(VLOOKUP(($EF101&amp;"・"&amp;FV$8&amp;"・"&amp;FV$7&amp;"・"&amp;$EG101),'(参考)本年作業予定'!$X$4:$AI$525,12,FALSE),"")</f>
        <v>2</v>
      </c>
      <c r="FX101" s="33">
        <f t="shared" si="454"/>
        <v>45623</v>
      </c>
      <c r="FY101" s="96">
        <f>IFERROR(VLOOKUP(($EF101&amp;"・"&amp;FX$8&amp;"・"&amp;FX$7&amp;"・"&amp;$EG101),'(参考)本年作業予定'!$X$4:$AI$525,12,FALSE),"")</f>
        <v>4</v>
      </c>
      <c r="FZ101" s="33" t="str">
        <f t="shared" si="455"/>
        <v/>
      </c>
      <c r="GA101" s="96" t="str">
        <f>IFERROR(VLOOKUP(($EF101&amp;"・"&amp;FZ$8&amp;"・"&amp;FZ$7&amp;"・"&amp;$EG101),'(参考)本年作業予定'!$X$4:$AI$525,12,FALSE),"")</f>
        <v/>
      </c>
      <c r="GB101" s="33" t="str">
        <f t="shared" si="456"/>
        <v/>
      </c>
      <c r="GC101" s="96" t="str">
        <f>IFERROR(VLOOKUP(($EF101&amp;"・"&amp;GB$8&amp;"・"&amp;GB$7&amp;"・"&amp;$EG101),'(参考)本年作業予定'!$X$4:$AI$525,12,FALSE),"")</f>
        <v/>
      </c>
      <c r="GD101" s="33" t="str">
        <f t="shared" si="457"/>
        <v/>
      </c>
      <c r="GE101" s="96" t="str">
        <f>IFERROR(VLOOKUP(($EF101&amp;"・"&amp;GD$8&amp;"・"&amp;GD$7&amp;"・"&amp;$EG101),'(参考)本年作業予定'!$X$4:$AI$525,12,FALSE),"")</f>
        <v/>
      </c>
      <c r="GF101" s="33" t="str">
        <f t="shared" si="458"/>
        <v/>
      </c>
      <c r="GG101" s="96" t="str">
        <f>IFERROR(VLOOKUP(($EF101&amp;"・"&amp;GF$8&amp;"・"&amp;GF$7&amp;"・"&amp;$EG101),'(参考)本年作業予定'!$X$4:$AI$525,12,FALSE),"")</f>
        <v/>
      </c>
      <c r="GH101" s="33" t="str">
        <f t="shared" si="459"/>
        <v/>
      </c>
      <c r="GI101" s="96" t="str">
        <f>IFERROR(VLOOKUP(($EF101&amp;"・"&amp;GH$8&amp;"・"&amp;GH$7&amp;"・"&amp;$EG101),'(参考)本年作業予定'!$X$4:$AI$525,12,FALSE),"")</f>
        <v/>
      </c>
      <c r="GJ101" s="33" t="str">
        <f t="shared" si="460"/>
        <v/>
      </c>
      <c r="GK101" s="96" t="str">
        <f>IFERROR(VLOOKUP(($EF101&amp;"・"&amp;GJ$8&amp;"・"&amp;GJ$7&amp;"・"&amp;$EG101),'(参考)本年作業予定'!$X$4:$AI$525,12,FALSE),"")</f>
        <v/>
      </c>
      <c r="GM101" s="72">
        <f t="shared" si="431"/>
        <v>2</v>
      </c>
      <c r="GN101" s="74">
        <f>IFERROR(VLOOKUP(($EF101&amp;"・"&amp;GM$8&amp;"・"&amp;GM$7&amp;"・"&amp;$EG101),'(参考)本年作業予定'!$X$4:$AI$525,11,FALSE)/100,0)</f>
        <v>20</v>
      </c>
      <c r="GO101" s="72">
        <f t="shared" si="432"/>
        <v>2</v>
      </c>
      <c r="GP101" s="74">
        <f>IFERROR(VLOOKUP(($EF101&amp;"・"&amp;GO$8&amp;"・"&amp;GO$7&amp;"・"&amp;$EG101),'(参考)本年作業予定'!$X$4:$AI$525,11,FALSE)/100,0)</f>
        <v>20</v>
      </c>
      <c r="GQ101" s="72">
        <f t="shared" si="433"/>
        <v>1</v>
      </c>
      <c r="GR101" s="74">
        <f>IFERROR(VLOOKUP(($EF101&amp;"・"&amp;GQ$8&amp;"・"&amp;GQ$7&amp;"・"&amp;$EG101),'(参考)本年作業予定'!$X$4:$AI$525,11,FALSE)/100,0)</f>
        <v>20</v>
      </c>
      <c r="GS101" s="72">
        <f t="shared" si="434"/>
        <v>1</v>
      </c>
      <c r="GT101" s="74">
        <f>IFERROR(VLOOKUP(($EF101&amp;"・"&amp;GS$8&amp;"・"&amp;GS$7&amp;"・"&amp;$EG101),'(参考)本年作業予定'!$X$4:$AI$525,11,FALSE)/100,0)</f>
        <v>20</v>
      </c>
      <c r="GU101" s="72">
        <f t="shared" si="435"/>
        <v>1</v>
      </c>
      <c r="GV101" s="74">
        <f>IFERROR(VLOOKUP(($EF101&amp;"・"&amp;GU$8&amp;"・"&amp;GU$7&amp;"・"&amp;$EG101),'(参考)本年作業予定'!$X$4:$AI$525,11,FALSE)/100,0)</f>
        <v>20</v>
      </c>
      <c r="GW101" s="72">
        <f t="shared" si="436"/>
        <v>1</v>
      </c>
      <c r="GX101" s="74">
        <f>IFERROR(VLOOKUP(($EF101&amp;"・"&amp;GW$8&amp;"・"&amp;GW$7&amp;"・"&amp;$EG101),'(参考)本年作業予定'!$X$4:$AI$525,11,FALSE)/100,0)</f>
        <v>20</v>
      </c>
      <c r="GY101" s="72" t="str">
        <f t="shared" si="437"/>
        <v/>
      </c>
      <c r="GZ101" s="74">
        <f>IFERROR(VLOOKUP(($EF101&amp;"・"&amp;GY$8&amp;"・"&amp;GY$7&amp;"・"&amp;$EG101),'(参考)本年作業予定'!$X$4:$AI$525,11,FALSE)/100,0)</f>
        <v>0</v>
      </c>
      <c r="HA101" s="72" t="str">
        <f t="shared" si="438"/>
        <v/>
      </c>
      <c r="HB101" s="74">
        <f>IFERROR(VLOOKUP(($EF101&amp;"・"&amp;HA$8&amp;"・"&amp;HA$7&amp;"・"&amp;$EG101),'(参考)本年作業予定'!$X$4:$AI$525,11,FALSE)/100,0)</f>
        <v>0</v>
      </c>
      <c r="HC101" s="72" t="str">
        <f t="shared" si="439"/>
        <v/>
      </c>
      <c r="HD101" s="74">
        <f>IFERROR(VLOOKUP(($EF101&amp;"・"&amp;HC$8&amp;"・"&amp;HC$7&amp;"・"&amp;$EG101),'(参考)本年作業予定'!$X$4:$AI$525,11,FALSE)/100,0)</f>
        <v>0</v>
      </c>
      <c r="HE101" s="72" t="str">
        <f t="shared" si="440"/>
        <v/>
      </c>
      <c r="HF101" s="74">
        <f>IFERROR(VLOOKUP(($EF101&amp;"・"&amp;HE$8&amp;"・"&amp;HE$7&amp;"・"&amp;$EG101),'(参考)本年作業予定'!$X$4:$AI$525,11,FALSE)/100,0)</f>
        <v>0</v>
      </c>
      <c r="HG101" s="72" t="str">
        <f t="shared" si="441"/>
        <v/>
      </c>
      <c r="HH101" s="74">
        <f>IFERROR(VLOOKUP(($EF101&amp;"・"&amp;HG$8&amp;"・"&amp;HG$7&amp;"・"&amp;$EG101),'(参考)本年作業予定'!$X$4:$AI$525,11,FALSE)/100,0)</f>
        <v>0</v>
      </c>
      <c r="HI101" s="72" t="str">
        <f t="shared" si="442"/>
        <v/>
      </c>
      <c r="HJ101" s="74">
        <f>IFERROR(VLOOKUP(($EF101&amp;"・"&amp;HI$8&amp;"・"&amp;HI$7&amp;"・"&amp;$EG101),'(参考)本年作業予定'!$X$4:$AI$525,11,FALSE)/100,0)</f>
        <v>0</v>
      </c>
    </row>
    <row r="102" spans="1:218" ht="15" customHeight="1" thickBot="1" x14ac:dyDescent="0.2">
      <c r="A102" s="541"/>
      <c r="B102" s="488"/>
      <c r="C102" s="326" t="str">
        <f>IF(B102="","",GN102+GP102+GR102+GT102+GV102+GX102+GZ102+HB102+HD102)</f>
        <v/>
      </c>
      <c r="D102" s="348"/>
      <c r="E102" s="349"/>
      <c r="F102" s="349"/>
      <c r="G102" s="349"/>
      <c r="H102" s="349"/>
      <c r="I102" s="349"/>
      <c r="J102" s="349"/>
      <c r="K102" s="349"/>
      <c r="L102" s="349"/>
      <c r="M102" s="349"/>
      <c r="N102" s="349"/>
      <c r="O102" s="349"/>
      <c r="P102" s="349"/>
      <c r="Q102" s="349"/>
      <c r="R102" s="349"/>
      <c r="S102" s="349"/>
      <c r="T102" s="349"/>
      <c r="U102" s="349"/>
      <c r="V102" s="349"/>
      <c r="W102" s="349"/>
      <c r="X102" s="349"/>
      <c r="Y102" s="349"/>
      <c r="Z102" s="349"/>
      <c r="AA102" s="349"/>
      <c r="AB102" s="349"/>
      <c r="AC102" s="349"/>
      <c r="AD102" s="349"/>
      <c r="AE102" s="349"/>
      <c r="AF102" s="349"/>
      <c r="AG102" s="350"/>
      <c r="AH102" s="350"/>
      <c r="AI102" s="348"/>
      <c r="AJ102" s="349"/>
      <c r="AK102" s="349"/>
      <c r="AL102" s="349"/>
      <c r="AM102" s="349"/>
      <c r="AN102" s="349"/>
      <c r="AO102" s="349"/>
      <c r="AP102" s="349"/>
      <c r="AQ102" s="349"/>
      <c r="AR102" s="349"/>
      <c r="AS102" s="349"/>
      <c r="AT102" s="349"/>
      <c r="AU102" s="349"/>
      <c r="AV102" s="349"/>
      <c r="AW102" s="349"/>
      <c r="AX102" s="349"/>
      <c r="AY102" s="349"/>
      <c r="AZ102" s="349"/>
      <c r="BA102" s="349"/>
      <c r="BB102" s="349"/>
      <c r="BC102" s="349"/>
      <c r="BD102" s="349"/>
      <c r="BE102" s="349"/>
      <c r="BF102" s="349"/>
      <c r="BG102" s="349"/>
      <c r="BH102" s="349"/>
      <c r="BI102" s="349"/>
      <c r="BJ102" s="349"/>
      <c r="BK102" s="349"/>
      <c r="BL102" s="349"/>
      <c r="BM102" s="350"/>
      <c r="BN102" s="348"/>
      <c r="BO102" s="349"/>
      <c r="BP102" s="349"/>
      <c r="BQ102" s="349"/>
      <c r="BR102" s="349"/>
      <c r="BS102" s="349"/>
      <c r="BT102" s="349"/>
      <c r="BU102" s="349"/>
      <c r="BV102" s="349"/>
      <c r="BW102" s="349"/>
      <c r="BX102" s="349"/>
      <c r="BY102" s="349"/>
      <c r="BZ102" s="349"/>
      <c r="CA102" s="349"/>
      <c r="CB102" s="349"/>
      <c r="CC102" s="349"/>
      <c r="CD102" s="349"/>
      <c r="CE102" s="349"/>
      <c r="CF102" s="349"/>
      <c r="CG102" s="349"/>
      <c r="CH102" s="349"/>
      <c r="CI102" s="349"/>
      <c r="CJ102" s="349"/>
      <c r="CK102" s="349"/>
      <c r="CL102" s="349"/>
      <c r="CM102" s="349"/>
      <c r="CN102" s="349"/>
      <c r="CO102" s="349"/>
      <c r="CP102" s="349"/>
      <c r="CQ102" s="350"/>
      <c r="CR102" s="351"/>
      <c r="CS102" s="352"/>
      <c r="CT102" s="349"/>
      <c r="CU102" s="349"/>
      <c r="CV102" s="349"/>
      <c r="CW102" s="349"/>
      <c r="CX102" s="349"/>
      <c r="CY102" s="349"/>
      <c r="CZ102" s="349"/>
      <c r="DA102" s="349"/>
      <c r="DB102" s="349"/>
      <c r="DC102" s="349"/>
      <c r="DD102" s="349"/>
      <c r="DE102" s="349"/>
      <c r="DF102" s="349"/>
      <c r="DG102" s="349"/>
      <c r="DH102" s="349"/>
      <c r="DI102" s="349"/>
      <c r="DJ102" s="349"/>
      <c r="DK102" s="349"/>
      <c r="DL102" s="349"/>
      <c r="DM102" s="349"/>
      <c r="DN102" s="349"/>
      <c r="DO102" s="349"/>
      <c r="DP102" s="349"/>
      <c r="DQ102" s="349"/>
      <c r="DR102" s="349"/>
      <c r="DS102" s="349"/>
      <c r="DT102" s="349"/>
      <c r="DU102" s="350"/>
      <c r="DV102" s="393"/>
      <c r="DW102" s="426"/>
      <c r="EE102" s="12"/>
      <c r="EF102" s="13"/>
      <c r="EG102" s="13"/>
      <c r="EH102" s="32" t="str">
        <f>IFERROR(VLOOKUP(($EF102&amp;"・"&amp;EH$8&amp;"・"&amp;EH$7&amp;"・"&amp;$EG102),'(参考)本年作業予定'!$X$4:$AI$525,8,FALSE),"")</f>
        <v/>
      </c>
      <c r="EI102" s="32" t="str">
        <f>IFERROR(VLOOKUP(($EF102&amp;"・"&amp;EH$8&amp;"・"&amp;EH$7&amp;"・"&amp;$EG102),'(参考)本年作業予定'!$X$4:$AI$525,10,FALSE),"")</f>
        <v/>
      </c>
      <c r="EJ102" s="32" t="str">
        <f>IFERROR(VLOOKUP(($EF102&amp;"・"&amp;EJ$8&amp;"・"&amp;EJ$7&amp;"・"&amp;$EG102),'(参考)本年作業予定'!$X$4:$AI$525,8,FALSE),"")</f>
        <v/>
      </c>
      <c r="EK102" s="32" t="str">
        <f>IFERROR(VLOOKUP(($EF102&amp;"・"&amp;EJ$8&amp;"・"&amp;EJ$7&amp;"・"&amp;$EG102),'(参考)本年作業予定'!$X$4:$AI$525,10,FALSE),"")</f>
        <v/>
      </c>
      <c r="EL102" s="32" t="str">
        <f>IFERROR(VLOOKUP(($EF102&amp;"・"&amp;EL$8&amp;"・"&amp;EL$7&amp;"・"&amp;$EG102),'(参考)本年作業予定'!$X$4:$AI$525,8,FALSE),"")</f>
        <v/>
      </c>
      <c r="EM102" s="32" t="str">
        <f>IFERROR(VLOOKUP(($EF102&amp;"・"&amp;EL$8&amp;"・"&amp;EL$7&amp;"・"&amp;$EG102),'(参考)本年作業予定'!$X$4:$AI$525,10,FALSE),"")</f>
        <v/>
      </c>
      <c r="EN102" s="32" t="str">
        <f>IFERROR(VLOOKUP(($EF102&amp;"・"&amp;EN$8&amp;"・"&amp;EN$7&amp;"・"&amp;$EG102),'(参考)本年作業予定'!$X$4:$AI$525,8,FALSE),"")</f>
        <v/>
      </c>
      <c r="EO102" s="32" t="str">
        <f>IFERROR(VLOOKUP(($EF102&amp;"・"&amp;EN$8&amp;"・"&amp;EN$7&amp;"・"&amp;$EG102),'(参考)本年作業予定'!$X$4:$AI$525,10,FALSE),"")</f>
        <v/>
      </c>
      <c r="EP102" s="32" t="str">
        <f>IFERROR(VLOOKUP(($EF102&amp;"・"&amp;EP$8&amp;"・"&amp;EP$7&amp;"・"&amp;$EG102),'(参考)本年作業予定'!$X$4:$AI$525,8,FALSE),"")</f>
        <v/>
      </c>
      <c r="EQ102" s="32" t="str">
        <f>IFERROR(VLOOKUP(($EF102&amp;"・"&amp;EP$8&amp;"・"&amp;EP$7&amp;"・"&amp;$EG102),'(参考)本年作業予定'!$X$4:$AI$525,10,FALSE),"")</f>
        <v/>
      </c>
      <c r="ER102" s="32" t="str">
        <f>IFERROR(VLOOKUP(($EF102&amp;"・"&amp;ER$8&amp;"・"&amp;ER$7&amp;"・"&amp;$EG102),'(参考)本年作業予定'!$X$4:$AI$525,8,FALSE),"")</f>
        <v/>
      </c>
      <c r="ES102" s="32" t="str">
        <f>IFERROR(VLOOKUP(($EF102&amp;"・"&amp;ER$8&amp;"・"&amp;ER$7&amp;"・"&amp;$EG102),'(参考)本年作業予定'!$X$4:$AI$525,10,FALSE),"")</f>
        <v/>
      </c>
      <c r="ET102" s="32" t="str">
        <f>IFERROR(VLOOKUP(($EF102&amp;"・"&amp;ET$8&amp;"・"&amp;ET$7&amp;"・"&amp;$EG102),'(参考)本年作業予定'!$X$4:$AI$525,8,FALSE),"")</f>
        <v/>
      </c>
      <c r="EU102" s="32" t="str">
        <f>IFERROR(VLOOKUP(($EF102&amp;"・"&amp;ET$8&amp;"・"&amp;ET$7&amp;"・"&amp;$EG102),'(参考)本年作業予定'!$X$4:$AI$525,10,FALSE),"")</f>
        <v/>
      </c>
      <c r="EV102" s="32" t="str">
        <f>IFERROR(VLOOKUP(($EF102&amp;"・"&amp;EV$8&amp;"・"&amp;EV$7&amp;"・"&amp;$EG102),'(参考)本年作業予定'!$X$4:$AI$525,8,FALSE),"")</f>
        <v/>
      </c>
      <c r="EW102" s="32" t="str">
        <f>IFERROR(VLOOKUP(($EF102&amp;"・"&amp;EV$8&amp;"・"&amp;EV$7&amp;"・"&amp;$EG102),'(参考)本年作業予定'!$X$4:$AI$525,10,FALSE),"")</f>
        <v/>
      </c>
      <c r="EX102" s="32" t="str">
        <f>IFERROR(VLOOKUP(($EF102&amp;"・"&amp;EX$8&amp;"・"&amp;EX$7&amp;"・"&amp;$EG102),'(参考)本年作業予定'!$X$4:$AI$525,8,FALSE),"")</f>
        <v/>
      </c>
      <c r="EY102" s="32" t="str">
        <f>IFERROR(VLOOKUP(($EF102&amp;"・"&amp;EX$8&amp;"・"&amp;EX$7&amp;"・"&amp;$EG102),'(参考)本年作業予定'!$X$4:$AI$525,10,FALSE),"")</f>
        <v/>
      </c>
      <c r="EZ102" s="32" t="str">
        <f>IFERROR(VLOOKUP(($EF102&amp;"・"&amp;EZ$8&amp;"・"&amp;EZ$7&amp;"・"&amp;$EG102),'(参考)本年作業予定'!$X$4:$AI$525,8,FALSE),"")</f>
        <v/>
      </c>
      <c r="FA102" s="32" t="str">
        <f>IFERROR(VLOOKUP(($EF102&amp;"・"&amp;EZ$8&amp;"・"&amp;EZ$7&amp;"・"&amp;$EG102),'(参考)本年作業予定'!$X$4:$AI$525,10,FALSE),"")</f>
        <v/>
      </c>
      <c r="FB102" s="32" t="str">
        <f>IFERROR(VLOOKUP(($EF102&amp;"・"&amp;FB$8&amp;"・"&amp;FB$7&amp;"・"&amp;$EG102),'(参考)本年作業予定'!$X$4:$AI$525,8,FALSE),"")</f>
        <v/>
      </c>
      <c r="FC102" s="32" t="str">
        <f>IFERROR(VLOOKUP(($EF102&amp;"・"&amp;FB$8&amp;"・"&amp;FB$7&amp;"・"&amp;$EG102),'(参考)本年作業予定'!$X$4:$AI$525,10,FALSE),"")</f>
        <v/>
      </c>
      <c r="FD102" s="32" t="str">
        <f>IFERROR(VLOOKUP(($EF102&amp;"・"&amp;FD$8&amp;"・"&amp;FD$7&amp;"・"&amp;$EG102),'(参考)本年作業予定'!$X$4:$AI$525,8,FALSE),"")</f>
        <v/>
      </c>
      <c r="FE102" s="32" t="str">
        <f>IFERROR(VLOOKUP(($EF102&amp;"・"&amp;FD$8&amp;"・"&amp;FD$7&amp;"・"&amp;$EG102),'(参考)本年作業予定'!$X$4:$AI$525,10,FALSE),"")</f>
        <v/>
      </c>
      <c r="FG102" s="32" t="str">
        <f>IFERROR(VLOOKUP(($EF102&amp;"・"&amp;FG$81&amp;"・"&amp;FG$80&amp;"・"&amp;$EG102),'(参考)本年作業予定'!$X$4:$AI$525,4,FALSE),"")</f>
        <v/>
      </c>
      <c r="FH102" s="32" t="str">
        <f>IFERROR(VLOOKUP(($EF102&amp;"・"&amp;FH$81&amp;"・"&amp;FH$80&amp;"・"&amp;$EG102),'(参考)本年作業予定'!$X$4:$AI$525,4,FALSE),"")</f>
        <v/>
      </c>
      <c r="FI102" s="32" t="str">
        <f>IFERROR(VLOOKUP(($EF102&amp;"・"&amp;FI$81&amp;"・"&amp;FI$80&amp;"・"&amp;$EG102),'(参考)本年作業予定'!$X$4:$AI$525,4,FALSE),"")</f>
        <v/>
      </c>
      <c r="FJ102" s="32" t="str">
        <f>IFERROR(VLOOKUP(($EF102&amp;"・"&amp;FJ$81&amp;"・"&amp;FJ$80&amp;"・"&amp;$EG102),'(参考)本年作業予定'!$X$4:$AI$525,4,FALSE),"")</f>
        <v/>
      </c>
      <c r="FK102" s="32" t="str">
        <f>IFERROR(VLOOKUP(($EF102&amp;"・"&amp;FK$81&amp;"・"&amp;FK$80&amp;"・"&amp;$EG102),'(参考)本年作業予定'!$X$4:$AI$525,4,FALSE),"")</f>
        <v/>
      </c>
      <c r="FL102" s="32" t="str">
        <f>IFERROR(VLOOKUP(($EF102&amp;"・"&amp;FL$81&amp;"・"&amp;FL$80&amp;"・"&amp;$EG102),'(参考)本年作業予定'!$X$4:$AI$525,4,FALSE),"")</f>
        <v/>
      </c>
      <c r="FN102" s="33" t="str">
        <f t="shared" si="449"/>
        <v/>
      </c>
      <c r="FO102" s="96" t="str">
        <f>IFERROR(VLOOKUP(($EF102&amp;"・"&amp;FN$8&amp;"・"&amp;FN$7&amp;"・"&amp;$EG102),'(参考)本年作業予定'!$X$4:$AI$525,12,FALSE),"")</f>
        <v/>
      </c>
      <c r="FP102" s="33" t="str">
        <f t="shared" si="450"/>
        <v/>
      </c>
      <c r="FQ102" s="96" t="str">
        <f>IFERROR(VLOOKUP(($EF102&amp;"・"&amp;FP$8&amp;"・"&amp;FP$7&amp;"・"&amp;$EG102),'(参考)本年作業予定'!$X$4:$AI$525,12,FALSE),"")</f>
        <v/>
      </c>
      <c r="FR102" s="33" t="str">
        <f t="shared" si="451"/>
        <v/>
      </c>
      <c r="FS102" s="96" t="str">
        <f>IFERROR(VLOOKUP(($EF102&amp;"・"&amp;FR$8&amp;"・"&amp;FR$7&amp;"・"&amp;$EG102),'(参考)本年作業予定'!$X$4:$AI$525,12,FALSE),"")</f>
        <v/>
      </c>
      <c r="FT102" s="33" t="str">
        <f t="shared" si="452"/>
        <v/>
      </c>
      <c r="FU102" s="96" t="str">
        <f>IFERROR(VLOOKUP(($EF102&amp;"・"&amp;FT$8&amp;"・"&amp;FT$7&amp;"・"&amp;$EG102),'(参考)本年作業予定'!$X$4:$AI$525,12,FALSE),"")</f>
        <v/>
      </c>
      <c r="FV102" s="33" t="str">
        <f t="shared" si="453"/>
        <v/>
      </c>
      <c r="FW102" s="96" t="str">
        <f>IFERROR(VLOOKUP(($EF102&amp;"・"&amp;FV$8&amp;"・"&amp;FV$7&amp;"・"&amp;$EG102),'(参考)本年作業予定'!$X$4:$AI$525,12,FALSE),"")</f>
        <v/>
      </c>
      <c r="FX102" s="33" t="str">
        <f t="shared" si="454"/>
        <v/>
      </c>
      <c r="FY102" s="96" t="str">
        <f>IFERROR(VLOOKUP(($EF102&amp;"・"&amp;FX$8&amp;"・"&amp;FX$7&amp;"・"&amp;$EG102),'(参考)本年作業予定'!$X$4:$AI$525,12,FALSE),"")</f>
        <v/>
      </c>
      <c r="FZ102" s="33" t="str">
        <f t="shared" si="455"/>
        <v/>
      </c>
      <c r="GA102" s="96" t="str">
        <f>IFERROR(VLOOKUP(($EF102&amp;"・"&amp;FZ$8&amp;"・"&amp;FZ$7&amp;"・"&amp;$EG102),'(参考)本年作業予定'!$X$4:$AI$525,12,FALSE),"")</f>
        <v/>
      </c>
      <c r="GB102" s="33" t="str">
        <f t="shared" si="456"/>
        <v/>
      </c>
      <c r="GC102" s="96" t="str">
        <f>IFERROR(VLOOKUP(($EF102&amp;"・"&amp;GB$8&amp;"・"&amp;GB$7&amp;"・"&amp;$EG102),'(参考)本年作業予定'!$X$4:$AI$525,12,FALSE),"")</f>
        <v/>
      </c>
      <c r="GD102" s="33" t="str">
        <f t="shared" si="457"/>
        <v/>
      </c>
      <c r="GE102" s="96" t="str">
        <f>IFERROR(VLOOKUP(($EF102&amp;"・"&amp;GD$8&amp;"・"&amp;GD$7&amp;"・"&amp;$EG102),'(参考)本年作業予定'!$X$4:$AI$525,12,FALSE),"")</f>
        <v/>
      </c>
      <c r="GF102" s="33" t="str">
        <f t="shared" si="458"/>
        <v/>
      </c>
      <c r="GG102" s="96" t="str">
        <f>IFERROR(VLOOKUP(($EF102&amp;"・"&amp;GF$8&amp;"・"&amp;GF$7&amp;"・"&amp;$EG102),'(参考)本年作業予定'!$X$4:$AI$525,12,FALSE),"")</f>
        <v/>
      </c>
      <c r="GH102" s="33" t="str">
        <f t="shared" si="459"/>
        <v/>
      </c>
      <c r="GI102" s="96" t="str">
        <f>IFERROR(VLOOKUP(($EF102&amp;"・"&amp;GH$8&amp;"・"&amp;GH$7&amp;"・"&amp;$EG102),'(参考)本年作業予定'!$X$4:$AI$525,12,FALSE),"")</f>
        <v/>
      </c>
      <c r="GJ102" s="33" t="str">
        <f t="shared" si="460"/>
        <v/>
      </c>
      <c r="GK102" s="96" t="str">
        <f>IFERROR(VLOOKUP(($EF102&amp;"・"&amp;GJ$8&amp;"・"&amp;GJ$7&amp;"・"&amp;$EG102),'(参考)本年作業予定'!$X$4:$AI$525,12,FALSE),"")</f>
        <v/>
      </c>
      <c r="GM102" s="72" t="str">
        <f t="shared" si="431"/>
        <v/>
      </c>
      <c r="GN102" s="74">
        <f>IFERROR(VLOOKUP(($EF102&amp;"・"&amp;GM$8&amp;"・"&amp;GM$7&amp;"・"&amp;$EG102),'(参考)本年作業予定'!$X$4:$AI$525,11,FALSE)/100,0)</f>
        <v>0</v>
      </c>
      <c r="GO102" s="72" t="str">
        <f t="shared" si="432"/>
        <v/>
      </c>
      <c r="GP102" s="74">
        <f>IFERROR(VLOOKUP(($EF102&amp;"・"&amp;GO$8&amp;"・"&amp;GO$7&amp;"・"&amp;$EG102),'(参考)本年作業予定'!$X$4:$AI$525,11,FALSE)/100,0)</f>
        <v>0</v>
      </c>
      <c r="GQ102" s="72" t="str">
        <f t="shared" si="433"/>
        <v/>
      </c>
      <c r="GR102" s="74">
        <f>IFERROR(VLOOKUP(($EF102&amp;"・"&amp;GQ$8&amp;"・"&amp;GQ$7&amp;"・"&amp;$EG102),'(参考)本年作業予定'!$X$4:$AI$525,11,FALSE)/100,0)</f>
        <v>0</v>
      </c>
      <c r="GS102" s="72" t="str">
        <f t="shared" si="434"/>
        <v/>
      </c>
      <c r="GT102" s="74">
        <f>IFERROR(VLOOKUP(($EF102&amp;"・"&amp;GS$8&amp;"・"&amp;GS$7&amp;"・"&amp;$EG102),'(参考)本年作業予定'!$X$4:$AI$525,11,FALSE)/100,0)</f>
        <v>0</v>
      </c>
      <c r="GU102" s="72" t="str">
        <f t="shared" si="435"/>
        <v/>
      </c>
      <c r="GV102" s="74">
        <f>IFERROR(VLOOKUP(($EF102&amp;"・"&amp;GU$8&amp;"・"&amp;GU$7&amp;"・"&amp;$EG102),'(参考)本年作業予定'!$X$4:$AI$525,11,FALSE)/100,0)</f>
        <v>0</v>
      </c>
      <c r="GW102" s="72" t="str">
        <f t="shared" si="436"/>
        <v/>
      </c>
      <c r="GX102" s="74">
        <f>IFERROR(VLOOKUP(($EF102&amp;"・"&amp;GW$8&amp;"・"&amp;GW$7&amp;"・"&amp;$EG102),'(参考)本年作業予定'!$X$4:$AI$525,11,FALSE)/100,0)</f>
        <v>0</v>
      </c>
      <c r="GY102" s="72" t="str">
        <f t="shared" si="437"/>
        <v/>
      </c>
      <c r="GZ102" s="74">
        <f>IFERROR(VLOOKUP(($EF102&amp;"・"&amp;GY$8&amp;"・"&amp;GY$7&amp;"・"&amp;$EG102),'(参考)本年作業予定'!$X$4:$AI$525,11,FALSE)/100,0)</f>
        <v>0</v>
      </c>
      <c r="HA102" s="72" t="str">
        <f t="shared" si="438"/>
        <v/>
      </c>
      <c r="HB102" s="74">
        <f>IFERROR(VLOOKUP(($EF102&amp;"・"&amp;HA$8&amp;"・"&amp;HA$7&amp;"・"&amp;$EG102),'(参考)本年作業予定'!$X$4:$AI$525,11,FALSE)/100,0)</f>
        <v>0</v>
      </c>
      <c r="HC102" s="72" t="str">
        <f t="shared" si="439"/>
        <v/>
      </c>
      <c r="HD102" s="74">
        <f>IFERROR(VLOOKUP(($EF102&amp;"・"&amp;HC$8&amp;"・"&amp;HC$7&amp;"・"&amp;$EG102),'(参考)本年作業予定'!$X$4:$AI$525,11,FALSE)/100,0)</f>
        <v>0</v>
      </c>
      <c r="HE102" s="72" t="str">
        <f t="shared" si="440"/>
        <v/>
      </c>
      <c r="HF102" s="74">
        <f>IFERROR(VLOOKUP(($EF102&amp;"・"&amp;HE$8&amp;"・"&amp;HE$7&amp;"・"&amp;$EG102),'(参考)本年作業予定'!$X$4:$AI$525,11,FALSE)/100,0)</f>
        <v>0</v>
      </c>
      <c r="HG102" s="72" t="str">
        <f t="shared" si="441"/>
        <v/>
      </c>
      <c r="HH102" s="74">
        <f>IFERROR(VLOOKUP(($EF102&amp;"・"&amp;HG$8&amp;"・"&amp;HG$7&amp;"・"&amp;$EG102),'(参考)本年作業予定'!$X$4:$AI$525,11,FALSE)/100,0)</f>
        <v>0</v>
      </c>
      <c r="HI102" s="72" t="str">
        <f t="shared" si="442"/>
        <v/>
      </c>
      <c r="HJ102" s="74">
        <f>IFERROR(VLOOKUP(($EF102&amp;"・"&amp;HI$8&amp;"・"&amp;HI$7&amp;"・"&amp;$EG102),'(参考)本年作業予定'!$X$4:$AI$525,11,FALSE)/100,0)</f>
        <v>0</v>
      </c>
    </row>
    <row r="103" spans="1:218" ht="21.75" customHeight="1" x14ac:dyDescent="0.15">
      <c r="A103" s="541"/>
      <c r="B103" s="486" t="str">
        <f>IF(②元データ!$G$19="","",②元データ!$G$19)</f>
        <v>キャベツ・◎◎</v>
      </c>
      <c r="C103" s="324" t="str">
        <f>IF(EF103="","",IF((GN103+GP103+GR103+GT103+GV103+GX103+GZ103+HB103+HD103+HF103+HH103+HJ103)=0,"",(GN103+GP103+GR103+GT103+GV103+GX103+GZ103+HB103+HD103+HF103+HH103+HJ103)))</f>
        <v/>
      </c>
      <c r="D103" s="331" t="str">
        <f t="shared" ref="D103:AI103" si="476">IF(D$5=$FG103,$FG$9,IF(D$5=$FH103,$FH$9,IF(D$5=$FI103,$FI$9,IF(D$5=$FJ103,$FJ$9,IF(D$5=$FK103,$FK$9,IF(D$5=$FL103,$FL$9,IF(D$5=$FN103,$FO103,IF(D$5=$FP103,$FQ103,IF(D$5=$FR103,$FS103,IF(D$5=$FT103,$FU103,IF(D$5=$FV103,$FW103,IF(D$5=$FX103,$FY103,IF(D$5=$FZ103,$GA103,IF(D$5=$GB103,$GC103,IF(D$5=$GD103,$GE103,IF(D$5=$GF103,$GG103,IF(D$5=$GH103,$GI103,IF(D$5=$GJ103,$GK103,""))))))))))))))))))</f>
        <v/>
      </c>
      <c r="E103" s="332" t="str">
        <f t="shared" si="476"/>
        <v/>
      </c>
      <c r="F103" s="332" t="str">
        <f t="shared" si="476"/>
        <v/>
      </c>
      <c r="G103" s="332" t="str">
        <f t="shared" si="476"/>
        <v/>
      </c>
      <c r="H103" s="332" t="str">
        <f t="shared" si="476"/>
        <v/>
      </c>
      <c r="I103" s="332" t="str">
        <f t="shared" si="476"/>
        <v/>
      </c>
      <c r="J103" s="332" t="str">
        <f t="shared" si="476"/>
        <v/>
      </c>
      <c r="K103" s="332" t="str">
        <f t="shared" si="476"/>
        <v/>
      </c>
      <c r="L103" s="332" t="str">
        <f t="shared" si="476"/>
        <v/>
      </c>
      <c r="M103" s="332" t="str">
        <f t="shared" si="476"/>
        <v/>
      </c>
      <c r="N103" s="332" t="str">
        <f t="shared" si="476"/>
        <v/>
      </c>
      <c r="O103" s="332" t="str">
        <f t="shared" si="476"/>
        <v/>
      </c>
      <c r="P103" s="332" t="str">
        <f t="shared" si="476"/>
        <v/>
      </c>
      <c r="Q103" s="332" t="str">
        <f t="shared" si="476"/>
        <v/>
      </c>
      <c r="R103" s="332" t="str">
        <f t="shared" si="476"/>
        <v/>
      </c>
      <c r="S103" s="332" t="str">
        <f t="shared" si="476"/>
        <v/>
      </c>
      <c r="T103" s="332" t="str">
        <f t="shared" si="476"/>
        <v/>
      </c>
      <c r="U103" s="332" t="str">
        <f t="shared" si="476"/>
        <v/>
      </c>
      <c r="V103" s="332" t="str">
        <f t="shared" si="476"/>
        <v/>
      </c>
      <c r="W103" s="332" t="str">
        <f t="shared" si="476"/>
        <v/>
      </c>
      <c r="X103" s="332" t="str">
        <f t="shared" si="476"/>
        <v/>
      </c>
      <c r="Y103" s="332" t="str">
        <f t="shared" si="476"/>
        <v/>
      </c>
      <c r="Z103" s="332" t="str">
        <f t="shared" si="476"/>
        <v/>
      </c>
      <c r="AA103" s="332" t="str">
        <f t="shared" si="476"/>
        <v/>
      </c>
      <c r="AB103" s="332" t="str">
        <f t="shared" si="476"/>
        <v/>
      </c>
      <c r="AC103" s="332" t="str">
        <f t="shared" si="476"/>
        <v/>
      </c>
      <c r="AD103" s="332" t="str">
        <f t="shared" si="476"/>
        <v/>
      </c>
      <c r="AE103" s="332" t="str">
        <f t="shared" si="476"/>
        <v/>
      </c>
      <c r="AF103" s="332" t="str">
        <f t="shared" si="476"/>
        <v/>
      </c>
      <c r="AG103" s="332" t="str">
        <f t="shared" si="476"/>
        <v/>
      </c>
      <c r="AH103" s="332" t="str">
        <f t="shared" si="476"/>
        <v/>
      </c>
      <c r="AI103" s="331" t="str">
        <f t="shared" si="476"/>
        <v/>
      </c>
      <c r="AJ103" s="332" t="str">
        <f t="shared" ref="AJ103:BQ103" si="477">IF(AJ$5=$FG103,$FG$9,IF(AJ$5=$FH103,$FH$9,IF(AJ$5=$FI103,$FI$9,IF(AJ$5=$FJ103,$FJ$9,IF(AJ$5=$FK103,$FK$9,IF(AJ$5=$FL103,$FL$9,IF(AJ$5=$FN103,$FO103,IF(AJ$5=$FP103,$FQ103,IF(AJ$5=$FR103,$FS103,IF(AJ$5=$FT103,$FU103,IF(AJ$5=$FV103,$FW103,IF(AJ$5=$FX103,$FY103,IF(AJ$5=$FZ103,$GA103,IF(AJ$5=$GB103,$GC103,IF(AJ$5=$GD103,$GE103,IF(AJ$5=$GF103,$GG103,IF(AJ$5=$GH103,$GI103,IF(AJ$5=$GJ103,$GK103,""))))))))))))))))))</f>
        <v/>
      </c>
      <c r="AK103" s="332" t="str">
        <f t="shared" si="477"/>
        <v/>
      </c>
      <c r="AL103" s="332" t="str">
        <f t="shared" si="477"/>
        <v/>
      </c>
      <c r="AM103" s="332" t="str">
        <f t="shared" si="477"/>
        <v/>
      </c>
      <c r="AN103" s="332" t="str">
        <f t="shared" si="477"/>
        <v/>
      </c>
      <c r="AO103" s="332" t="str">
        <f t="shared" si="477"/>
        <v/>
      </c>
      <c r="AP103" s="332" t="str">
        <f t="shared" si="477"/>
        <v/>
      </c>
      <c r="AQ103" s="332" t="str">
        <f t="shared" si="477"/>
        <v/>
      </c>
      <c r="AR103" s="332" t="str">
        <f t="shared" si="477"/>
        <v/>
      </c>
      <c r="AS103" s="332" t="str">
        <f t="shared" si="477"/>
        <v/>
      </c>
      <c r="AT103" s="332" t="str">
        <f t="shared" si="477"/>
        <v/>
      </c>
      <c r="AU103" s="332" t="str">
        <f t="shared" si="477"/>
        <v/>
      </c>
      <c r="AV103" s="332" t="str">
        <f t="shared" si="477"/>
        <v/>
      </c>
      <c r="AW103" s="332" t="str">
        <f t="shared" si="477"/>
        <v/>
      </c>
      <c r="AX103" s="332" t="str">
        <f t="shared" si="477"/>
        <v/>
      </c>
      <c r="AY103" s="332" t="str">
        <f t="shared" si="477"/>
        <v/>
      </c>
      <c r="AZ103" s="332" t="str">
        <f t="shared" si="477"/>
        <v/>
      </c>
      <c r="BA103" s="332" t="str">
        <f t="shared" si="477"/>
        <v/>
      </c>
      <c r="BB103" s="332" t="str">
        <f t="shared" si="477"/>
        <v/>
      </c>
      <c r="BC103" s="332" t="str">
        <f t="shared" si="477"/>
        <v/>
      </c>
      <c r="BD103" s="332" t="str">
        <f t="shared" si="477"/>
        <v/>
      </c>
      <c r="BE103" s="332" t="str">
        <f t="shared" si="477"/>
        <v/>
      </c>
      <c r="BF103" s="332" t="str">
        <f t="shared" si="477"/>
        <v/>
      </c>
      <c r="BG103" s="332" t="str">
        <f t="shared" si="477"/>
        <v/>
      </c>
      <c r="BH103" s="332" t="str">
        <f t="shared" si="477"/>
        <v/>
      </c>
      <c r="BI103" s="332" t="str">
        <f t="shared" si="477"/>
        <v/>
      </c>
      <c r="BJ103" s="332" t="str">
        <f t="shared" si="477"/>
        <v/>
      </c>
      <c r="BK103" s="332" t="str">
        <f t="shared" si="477"/>
        <v/>
      </c>
      <c r="BL103" s="332" t="str">
        <f t="shared" si="477"/>
        <v/>
      </c>
      <c r="BM103" s="333" t="str">
        <f t="shared" si="477"/>
        <v/>
      </c>
      <c r="BN103" s="331" t="str">
        <f t="shared" si="477"/>
        <v/>
      </c>
      <c r="BO103" s="332" t="str">
        <f t="shared" si="477"/>
        <v/>
      </c>
      <c r="BP103" s="332" t="str">
        <f t="shared" si="477"/>
        <v/>
      </c>
      <c r="BQ103" s="332" t="str">
        <f t="shared" si="477"/>
        <v/>
      </c>
      <c r="BR103" s="332" t="str">
        <f t="shared" ref="BR103:DW103" si="478">IF(BR$5=$FG103,$FG$9,IF(BR$5=$FH103,$FH$9,IF(BR$5=$FI103,$FI$9,IF(BR$5=$FJ103,$FJ$9,IF(BR$5=$FK103,$FK$9,IF(BR$5=$FL103,$FL$9,IF(BR$5=$FN103,$FO103,IF(BR$5=$FP103,$FQ103,IF(BR$5=$FR103,$FS103,IF(BR$5=$FT103,$FU103,IF(BR$5=$FV103,$FW103,IF(BR$5=$FX103,$FY103,IF(BR$5=$FZ103,$GA103,IF(BR$5=$GB103,$GC103,IF(BR$5=$GD103,$GE103,IF(BR$5=$GF103,$GG103,IF(BR$5=$GH103,$GI103,IF(BR$5=$GJ103,$GK103,""))))))))))))))))))</f>
        <v/>
      </c>
      <c r="BS103" s="332" t="str">
        <f t="shared" si="478"/>
        <v/>
      </c>
      <c r="BT103" s="332" t="str">
        <f t="shared" si="478"/>
        <v/>
      </c>
      <c r="BU103" s="332" t="str">
        <f t="shared" si="478"/>
        <v/>
      </c>
      <c r="BV103" s="332" t="str">
        <f t="shared" si="478"/>
        <v/>
      </c>
      <c r="BW103" s="332" t="str">
        <f t="shared" si="478"/>
        <v/>
      </c>
      <c r="BX103" s="332" t="str">
        <f t="shared" si="478"/>
        <v/>
      </c>
      <c r="BY103" s="332" t="str">
        <f t="shared" si="478"/>
        <v/>
      </c>
      <c r="BZ103" s="332" t="str">
        <f t="shared" si="478"/>
        <v/>
      </c>
      <c r="CA103" s="332" t="str">
        <f t="shared" si="478"/>
        <v/>
      </c>
      <c r="CB103" s="332" t="str">
        <f t="shared" si="478"/>
        <v/>
      </c>
      <c r="CC103" s="332" t="str">
        <f t="shared" si="478"/>
        <v/>
      </c>
      <c r="CD103" s="332" t="str">
        <f t="shared" si="478"/>
        <v/>
      </c>
      <c r="CE103" s="332" t="str">
        <f t="shared" si="478"/>
        <v/>
      </c>
      <c r="CF103" s="332" t="str">
        <f t="shared" si="478"/>
        <v/>
      </c>
      <c r="CG103" s="332" t="str">
        <f t="shared" si="478"/>
        <v/>
      </c>
      <c r="CH103" s="332" t="str">
        <f t="shared" si="478"/>
        <v/>
      </c>
      <c r="CI103" s="332" t="str">
        <f t="shared" si="478"/>
        <v/>
      </c>
      <c r="CJ103" s="332" t="str">
        <f t="shared" si="478"/>
        <v/>
      </c>
      <c r="CK103" s="332" t="str">
        <f t="shared" si="478"/>
        <v/>
      </c>
      <c r="CL103" s="332" t="str">
        <f t="shared" si="478"/>
        <v/>
      </c>
      <c r="CM103" s="332" t="str">
        <f t="shared" si="478"/>
        <v/>
      </c>
      <c r="CN103" s="332" t="str">
        <f t="shared" si="478"/>
        <v/>
      </c>
      <c r="CO103" s="332" t="str">
        <f t="shared" si="478"/>
        <v/>
      </c>
      <c r="CP103" s="332" t="str">
        <f t="shared" si="478"/>
        <v/>
      </c>
      <c r="CQ103" s="334" t="str">
        <f t="shared" si="478"/>
        <v/>
      </c>
      <c r="CR103" s="335" t="str">
        <f t="shared" si="478"/>
        <v/>
      </c>
      <c r="CS103" s="336" t="str">
        <f t="shared" si="478"/>
        <v/>
      </c>
      <c r="CT103" s="332" t="str">
        <f t="shared" si="478"/>
        <v/>
      </c>
      <c r="CU103" s="332" t="str">
        <f t="shared" si="478"/>
        <v/>
      </c>
      <c r="CV103" s="332" t="str">
        <f t="shared" si="478"/>
        <v/>
      </c>
      <c r="CW103" s="332" t="str">
        <f t="shared" si="478"/>
        <v/>
      </c>
      <c r="CX103" s="332" t="str">
        <f t="shared" si="478"/>
        <v/>
      </c>
      <c r="CY103" s="332" t="str">
        <f t="shared" si="478"/>
        <v/>
      </c>
      <c r="CZ103" s="332" t="str">
        <f t="shared" si="478"/>
        <v/>
      </c>
      <c r="DA103" s="332" t="str">
        <f t="shared" si="478"/>
        <v/>
      </c>
      <c r="DB103" s="332" t="str">
        <f t="shared" si="478"/>
        <v/>
      </c>
      <c r="DC103" s="332" t="str">
        <f t="shared" si="478"/>
        <v/>
      </c>
      <c r="DD103" s="332" t="str">
        <f t="shared" si="478"/>
        <v/>
      </c>
      <c r="DE103" s="332" t="str">
        <f t="shared" si="478"/>
        <v/>
      </c>
      <c r="DF103" s="332" t="str">
        <f t="shared" si="478"/>
        <v/>
      </c>
      <c r="DG103" s="332" t="str">
        <f t="shared" si="478"/>
        <v/>
      </c>
      <c r="DH103" s="332" t="str">
        <f t="shared" si="478"/>
        <v/>
      </c>
      <c r="DI103" s="332" t="str">
        <f t="shared" si="478"/>
        <v/>
      </c>
      <c r="DJ103" s="332" t="str">
        <f t="shared" si="478"/>
        <v/>
      </c>
      <c r="DK103" s="332" t="str">
        <f t="shared" si="478"/>
        <v/>
      </c>
      <c r="DL103" s="332" t="str">
        <f t="shared" si="478"/>
        <v/>
      </c>
      <c r="DM103" s="332" t="str">
        <f t="shared" si="478"/>
        <v/>
      </c>
      <c r="DN103" s="332" t="str">
        <f t="shared" si="478"/>
        <v/>
      </c>
      <c r="DO103" s="332" t="str">
        <f t="shared" si="478"/>
        <v/>
      </c>
      <c r="DP103" s="332" t="str">
        <f t="shared" si="478"/>
        <v/>
      </c>
      <c r="DQ103" s="332" t="str">
        <f t="shared" si="478"/>
        <v/>
      </c>
      <c r="DR103" s="332" t="str">
        <f t="shared" si="478"/>
        <v/>
      </c>
      <c r="DS103" s="332" t="str">
        <f t="shared" si="478"/>
        <v/>
      </c>
      <c r="DT103" s="332" t="str">
        <f t="shared" si="478"/>
        <v/>
      </c>
      <c r="DU103" s="334" t="str">
        <f t="shared" si="478"/>
        <v/>
      </c>
      <c r="DV103" s="390" t="str">
        <f t="shared" si="478"/>
        <v/>
      </c>
      <c r="DW103" s="423" t="str">
        <f t="shared" si="478"/>
        <v/>
      </c>
      <c r="EE103" s="12"/>
      <c r="EF103" s="13" t="str">
        <f>IF(EF105="","",EF105&amp;2)</f>
        <v>キャベツ・◎◎2</v>
      </c>
      <c r="EG103" s="13" t="str">
        <f>②元データ!$G$8</f>
        <v>露地野菜Ｂ</v>
      </c>
      <c r="EH103" s="32" t="str">
        <f>IFERROR(VLOOKUP(($EF103&amp;"・"&amp;EH$8&amp;"・"&amp;EH$7&amp;"・"&amp;$EG103),'(参考)本年作業予定'!$X$4:$AI$525,8,FALSE),"")</f>
        <v/>
      </c>
      <c r="EI103" s="32" t="str">
        <f>IFERROR(VLOOKUP(($EF103&amp;"・"&amp;EH$8&amp;"・"&amp;EH$7&amp;"・"&amp;$EG103),'(参考)本年作業予定'!$X$4:$AI$525,10,FALSE),"")</f>
        <v/>
      </c>
      <c r="EJ103" s="32" t="str">
        <f>IFERROR(VLOOKUP(($EF103&amp;"・"&amp;EJ$8&amp;"・"&amp;EJ$7&amp;"・"&amp;$EG103),'(参考)本年作業予定'!$X$4:$AI$525,8,FALSE),"")</f>
        <v/>
      </c>
      <c r="EK103" s="32" t="str">
        <f>IFERROR(VLOOKUP(($EF103&amp;"・"&amp;EJ$8&amp;"・"&amp;EJ$7&amp;"・"&amp;$EG103),'(参考)本年作業予定'!$X$4:$AI$525,10,FALSE),"")</f>
        <v/>
      </c>
      <c r="EL103" s="32" t="str">
        <f>IFERROR(VLOOKUP(($EF103&amp;"・"&amp;EL$8&amp;"・"&amp;EL$7&amp;"・"&amp;$EG103),'(参考)本年作業予定'!$X$4:$AI$525,8,FALSE),"")</f>
        <v/>
      </c>
      <c r="EM103" s="32" t="str">
        <f>IFERROR(VLOOKUP(($EF103&amp;"・"&amp;EL$8&amp;"・"&amp;EL$7&amp;"・"&amp;$EG103),'(参考)本年作業予定'!$X$4:$AI$525,10,FALSE),"")</f>
        <v/>
      </c>
      <c r="EN103" s="32" t="str">
        <f>IFERROR(VLOOKUP(($EF103&amp;"・"&amp;EN$8&amp;"・"&amp;EN$7&amp;"・"&amp;$EG103),'(参考)本年作業予定'!$X$4:$AI$525,8,FALSE),"")</f>
        <v/>
      </c>
      <c r="EO103" s="32" t="str">
        <f>IFERROR(VLOOKUP(($EF103&amp;"・"&amp;EN$8&amp;"・"&amp;EN$7&amp;"・"&amp;$EG103),'(参考)本年作業予定'!$X$4:$AI$525,10,FALSE),"")</f>
        <v/>
      </c>
      <c r="EP103" s="32" t="str">
        <f>IFERROR(VLOOKUP(($EF103&amp;"・"&amp;EP$8&amp;"・"&amp;EP$7&amp;"・"&amp;$EG103),'(参考)本年作業予定'!$X$4:$AI$525,8,FALSE),"")</f>
        <v/>
      </c>
      <c r="EQ103" s="32" t="str">
        <f>IFERROR(VLOOKUP(($EF103&amp;"・"&amp;EP$8&amp;"・"&amp;EP$7&amp;"・"&amp;$EG103),'(参考)本年作業予定'!$X$4:$AI$525,10,FALSE),"")</f>
        <v/>
      </c>
      <c r="ER103" s="32" t="str">
        <f>IFERROR(VLOOKUP(($EF103&amp;"・"&amp;ER$8&amp;"・"&amp;ER$7&amp;"・"&amp;$EG103),'(参考)本年作業予定'!$X$4:$AI$525,8,FALSE),"")</f>
        <v/>
      </c>
      <c r="ES103" s="32" t="str">
        <f>IFERROR(VLOOKUP(($EF103&amp;"・"&amp;ER$8&amp;"・"&amp;ER$7&amp;"・"&amp;$EG103),'(参考)本年作業予定'!$X$4:$AI$525,10,FALSE),"")</f>
        <v/>
      </c>
      <c r="ET103" s="32" t="str">
        <f>IFERROR(VLOOKUP(($EF103&amp;"・"&amp;ET$8&amp;"・"&amp;ET$7&amp;"・"&amp;$EG103),'(参考)本年作業予定'!$X$4:$AI$525,8,FALSE),"")</f>
        <v/>
      </c>
      <c r="EU103" s="32" t="str">
        <f>IFERROR(VLOOKUP(($EF103&amp;"・"&amp;ET$8&amp;"・"&amp;ET$7&amp;"・"&amp;$EG103),'(参考)本年作業予定'!$X$4:$AI$525,10,FALSE),"")</f>
        <v/>
      </c>
      <c r="EV103" s="32" t="str">
        <f>IFERROR(VLOOKUP(($EF103&amp;"・"&amp;EV$8&amp;"・"&amp;EV$7&amp;"・"&amp;$EG103),'(参考)本年作業予定'!$X$4:$AI$525,8,FALSE),"")</f>
        <v/>
      </c>
      <c r="EW103" s="32" t="str">
        <f>IFERROR(VLOOKUP(($EF103&amp;"・"&amp;EV$8&amp;"・"&amp;EV$7&amp;"・"&amp;$EG103),'(参考)本年作業予定'!$X$4:$AI$525,10,FALSE),"")</f>
        <v/>
      </c>
      <c r="EX103" s="32" t="str">
        <f>IFERROR(VLOOKUP(($EF103&amp;"・"&amp;EX$8&amp;"・"&amp;EX$7&amp;"・"&amp;$EG103),'(参考)本年作業予定'!$X$4:$AI$525,8,FALSE),"")</f>
        <v/>
      </c>
      <c r="EY103" s="32" t="str">
        <f>IFERROR(VLOOKUP(($EF103&amp;"・"&amp;EX$8&amp;"・"&amp;EX$7&amp;"・"&amp;$EG103),'(参考)本年作業予定'!$X$4:$AI$525,10,FALSE),"")</f>
        <v/>
      </c>
      <c r="EZ103" s="32" t="str">
        <f>IFERROR(VLOOKUP(($EF103&amp;"・"&amp;EZ$8&amp;"・"&amp;EZ$7&amp;"・"&amp;$EG103),'(参考)本年作業予定'!$X$4:$AI$525,8,FALSE),"")</f>
        <v/>
      </c>
      <c r="FA103" s="32" t="str">
        <f>IFERROR(VLOOKUP(($EF103&amp;"・"&amp;EZ$8&amp;"・"&amp;EZ$7&amp;"・"&amp;$EG103),'(参考)本年作業予定'!$X$4:$AI$525,10,FALSE),"")</f>
        <v/>
      </c>
      <c r="FB103" s="32" t="str">
        <f>IFERROR(VLOOKUP(($EF103&amp;"・"&amp;FB$8&amp;"・"&amp;FB$7&amp;"・"&amp;$EG103),'(参考)本年作業予定'!$X$4:$AI$525,8,FALSE),"")</f>
        <v/>
      </c>
      <c r="FC103" s="32" t="str">
        <f>IFERROR(VLOOKUP(($EF103&amp;"・"&amp;FB$8&amp;"・"&amp;FB$7&amp;"・"&amp;$EG103),'(参考)本年作業予定'!$X$4:$AI$525,10,FALSE),"")</f>
        <v/>
      </c>
      <c r="FD103" s="32" t="str">
        <f>IFERROR(VLOOKUP(($EF103&amp;"・"&amp;FD$8&amp;"・"&amp;FD$7&amp;"・"&amp;$EG103),'(参考)本年作業予定'!$X$4:$AI$525,8,FALSE),"")</f>
        <v/>
      </c>
      <c r="FE103" s="32" t="str">
        <f>IFERROR(VLOOKUP(($EF103&amp;"・"&amp;FD$8&amp;"・"&amp;FD$7&amp;"・"&amp;$EG103),'(参考)本年作業予定'!$X$4:$AI$525,10,FALSE),"")</f>
        <v/>
      </c>
      <c r="FG103" s="32" t="str">
        <f>IFERROR(VLOOKUP(($EF103&amp;"・"&amp;FG$81&amp;"・"&amp;FG$80&amp;"・"&amp;$EG103),'(参考)本年作業予定'!$X$4:$AI$525,4,FALSE),"")</f>
        <v/>
      </c>
      <c r="FH103" s="32" t="str">
        <f>IFERROR(VLOOKUP(($EF103&amp;"・"&amp;FH$81&amp;"・"&amp;FH$80&amp;"・"&amp;$EG103),'(参考)本年作業予定'!$X$4:$AI$525,4,FALSE),"")</f>
        <v/>
      </c>
      <c r="FI103" s="32" t="str">
        <f>IFERROR(VLOOKUP(($EF103&amp;"・"&amp;FI$81&amp;"・"&amp;FI$80&amp;"・"&amp;$EG103),'(参考)本年作業予定'!$X$4:$AI$525,4,FALSE),"")</f>
        <v/>
      </c>
      <c r="FJ103" s="32" t="str">
        <f>IFERROR(VLOOKUP(($EF103&amp;"・"&amp;FJ$81&amp;"・"&amp;FJ$80&amp;"・"&amp;$EG103),'(参考)本年作業予定'!$X$4:$AI$525,4,FALSE),"")</f>
        <v/>
      </c>
      <c r="FK103" s="32" t="str">
        <f>IFERROR(VLOOKUP(($EF103&amp;"・"&amp;FK$81&amp;"・"&amp;FK$80&amp;"・"&amp;$EG103),'(参考)本年作業予定'!$X$4:$AI$525,4,FALSE),"")</f>
        <v/>
      </c>
      <c r="FL103" s="32" t="str">
        <f>IFERROR(VLOOKUP(($EF103&amp;"・"&amp;FL$81&amp;"・"&amp;FL$80&amp;"・"&amp;$EG103),'(参考)本年作業予定'!$X$4:$AI$525,4,FALSE),"")</f>
        <v/>
      </c>
      <c r="FN103" s="33" t="str">
        <f t="shared" si="449"/>
        <v/>
      </c>
      <c r="FO103" s="96" t="str">
        <f>IFERROR(VLOOKUP(($EF103&amp;"・"&amp;FN$8&amp;"・"&amp;FN$7&amp;"・"&amp;$EG103),'(参考)本年作業予定'!$X$4:$AI$525,12,FALSE),"")</f>
        <v/>
      </c>
      <c r="FP103" s="33" t="str">
        <f t="shared" si="450"/>
        <v/>
      </c>
      <c r="FQ103" s="96" t="str">
        <f>IFERROR(VLOOKUP(($EF103&amp;"・"&amp;FP$8&amp;"・"&amp;FP$7&amp;"・"&amp;$EG103),'(参考)本年作業予定'!$X$4:$AI$525,12,FALSE),"")</f>
        <v/>
      </c>
      <c r="FR103" s="33" t="str">
        <f t="shared" si="451"/>
        <v/>
      </c>
      <c r="FS103" s="96" t="str">
        <f>IFERROR(VLOOKUP(($EF103&amp;"・"&amp;FR$8&amp;"・"&amp;FR$7&amp;"・"&amp;$EG103),'(参考)本年作業予定'!$X$4:$AI$525,12,FALSE),"")</f>
        <v/>
      </c>
      <c r="FT103" s="33" t="str">
        <f t="shared" si="452"/>
        <v/>
      </c>
      <c r="FU103" s="96" t="str">
        <f>IFERROR(VLOOKUP(($EF103&amp;"・"&amp;FT$8&amp;"・"&amp;FT$7&amp;"・"&amp;$EG103),'(参考)本年作業予定'!$X$4:$AI$525,12,FALSE),"")</f>
        <v/>
      </c>
      <c r="FV103" s="33" t="str">
        <f t="shared" si="453"/>
        <v/>
      </c>
      <c r="FW103" s="96" t="str">
        <f>IFERROR(VLOOKUP(($EF103&amp;"・"&amp;FV$8&amp;"・"&amp;FV$7&amp;"・"&amp;$EG103),'(参考)本年作業予定'!$X$4:$AI$525,12,FALSE),"")</f>
        <v/>
      </c>
      <c r="FX103" s="33" t="str">
        <f t="shared" si="454"/>
        <v/>
      </c>
      <c r="FY103" s="96" t="str">
        <f>IFERROR(VLOOKUP(($EF103&amp;"・"&amp;FX$8&amp;"・"&amp;FX$7&amp;"・"&amp;$EG103),'(参考)本年作業予定'!$X$4:$AI$525,12,FALSE),"")</f>
        <v/>
      </c>
      <c r="FZ103" s="33" t="str">
        <f t="shared" si="455"/>
        <v/>
      </c>
      <c r="GA103" s="96" t="str">
        <f>IFERROR(VLOOKUP(($EF103&amp;"・"&amp;FZ$8&amp;"・"&amp;FZ$7&amp;"・"&amp;$EG103),'(参考)本年作業予定'!$X$4:$AI$525,12,FALSE),"")</f>
        <v/>
      </c>
      <c r="GB103" s="33" t="str">
        <f t="shared" si="456"/>
        <v/>
      </c>
      <c r="GC103" s="96" t="str">
        <f>IFERROR(VLOOKUP(($EF103&amp;"・"&amp;GB$8&amp;"・"&amp;GB$7&amp;"・"&amp;$EG103),'(参考)本年作業予定'!$X$4:$AI$525,12,FALSE),"")</f>
        <v/>
      </c>
      <c r="GD103" s="33" t="str">
        <f t="shared" si="457"/>
        <v/>
      </c>
      <c r="GE103" s="96" t="str">
        <f>IFERROR(VLOOKUP(($EF103&amp;"・"&amp;GD$8&amp;"・"&amp;GD$7&amp;"・"&amp;$EG103),'(参考)本年作業予定'!$X$4:$AI$525,12,FALSE),"")</f>
        <v/>
      </c>
      <c r="GF103" s="33" t="str">
        <f t="shared" si="458"/>
        <v/>
      </c>
      <c r="GG103" s="96" t="str">
        <f>IFERROR(VLOOKUP(($EF103&amp;"・"&amp;GF$8&amp;"・"&amp;GF$7&amp;"・"&amp;$EG103),'(参考)本年作業予定'!$X$4:$AI$525,12,FALSE),"")</f>
        <v/>
      </c>
      <c r="GH103" s="33" t="str">
        <f t="shared" si="459"/>
        <v/>
      </c>
      <c r="GI103" s="96" t="str">
        <f>IFERROR(VLOOKUP(($EF103&amp;"・"&amp;GH$8&amp;"・"&amp;GH$7&amp;"・"&amp;$EG103),'(参考)本年作業予定'!$X$4:$AI$525,12,FALSE),"")</f>
        <v/>
      </c>
      <c r="GJ103" s="33" t="str">
        <f t="shared" si="460"/>
        <v/>
      </c>
      <c r="GK103" s="96" t="str">
        <f>IFERROR(VLOOKUP(($EF103&amp;"・"&amp;GJ$8&amp;"・"&amp;GJ$7&amp;"・"&amp;$EG103),'(参考)本年作業予定'!$X$4:$AI$525,12,FALSE),"")</f>
        <v/>
      </c>
      <c r="GM103" s="72" t="str">
        <f t="shared" si="431"/>
        <v/>
      </c>
      <c r="GN103" s="74">
        <f>IFERROR(VLOOKUP(($EF103&amp;"・"&amp;GM$8&amp;"・"&amp;GM$7&amp;"・"&amp;$EG103),'(参考)本年作業予定'!$X$4:$AI$525,11,FALSE)/100,0)</f>
        <v>0</v>
      </c>
      <c r="GO103" s="72" t="str">
        <f t="shared" si="432"/>
        <v/>
      </c>
      <c r="GP103" s="74">
        <f>IFERROR(VLOOKUP(($EF103&amp;"・"&amp;GO$8&amp;"・"&amp;GO$7&amp;"・"&amp;$EG103),'(参考)本年作業予定'!$X$4:$AI$525,11,FALSE)/100,0)</f>
        <v>0</v>
      </c>
      <c r="GQ103" s="72" t="str">
        <f t="shared" si="433"/>
        <v/>
      </c>
      <c r="GR103" s="74">
        <f>IFERROR(VLOOKUP(($EF103&amp;"・"&amp;GQ$8&amp;"・"&amp;GQ$7&amp;"・"&amp;$EG103),'(参考)本年作業予定'!$X$4:$AI$525,11,FALSE)/100,0)</f>
        <v>0</v>
      </c>
      <c r="GS103" s="72" t="str">
        <f t="shared" si="434"/>
        <v/>
      </c>
      <c r="GT103" s="74">
        <f>IFERROR(VLOOKUP(($EF103&amp;"・"&amp;GS$8&amp;"・"&amp;GS$7&amp;"・"&amp;$EG103),'(参考)本年作業予定'!$X$4:$AI$525,11,FALSE)/100,0)</f>
        <v>0</v>
      </c>
      <c r="GU103" s="72" t="str">
        <f t="shared" si="435"/>
        <v/>
      </c>
      <c r="GV103" s="74">
        <f>IFERROR(VLOOKUP(($EF103&amp;"・"&amp;GU$8&amp;"・"&amp;GU$7&amp;"・"&amp;$EG103),'(参考)本年作業予定'!$X$4:$AI$525,11,FALSE)/100,0)</f>
        <v>0</v>
      </c>
      <c r="GW103" s="72" t="str">
        <f t="shared" si="436"/>
        <v/>
      </c>
      <c r="GX103" s="74">
        <f>IFERROR(VLOOKUP(($EF103&amp;"・"&amp;GW$8&amp;"・"&amp;GW$7&amp;"・"&amp;$EG103),'(参考)本年作業予定'!$X$4:$AI$525,11,FALSE)/100,0)</f>
        <v>0</v>
      </c>
      <c r="GY103" s="72" t="str">
        <f t="shared" si="437"/>
        <v/>
      </c>
      <c r="GZ103" s="74">
        <f>IFERROR(VLOOKUP(($EF103&amp;"・"&amp;GY$8&amp;"・"&amp;GY$7&amp;"・"&amp;$EG103),'(参考)本年作業予定'!$X$4:$AI$525,11,FALSE)/100,0)</f>
        <v>0</v>
      </c>
      <c r="HA103" s="72" t="str">
        <f t="shared" si="438"/>
        <v/>
      </c>
      <c r="HB103" s="74">
        <f>IFERROR(VLOOKUP(($EF103&amp;"・"&amp;HA$8&amp;"・"&amp;HA$7&amp;"・"&amp;$EG103),'(参考)本年作業予定'!$X$4:$AI$525,11,FALSE)/100,0)</f>
        <v>0</v>
      </c>
      <c r="HC103" s="72" t="str">
        <f t="shared" si="439"/>
        <v/>
      </c>
      <c r="HD103" s="74">
        <f>IFERROR(VLOOKUP(($EF103&amp;"・"&amp;HC$8&amp;"・"&amp;HC$7&amp;"・"&amp;$EG103),'(参考)本年作業予定'!$X$4:$AI$525,11,FALSE)/100,0)</f>
        <v>0</v>
      </c>
      <c r="HE103" s="72" t="str">
        <f t="shared" si="440"/>
        <v/>
      </c>
      <c r="HF103" s="74">
        <f>IFERROR(VLOOKUP(($EF103&amp;"・"&amp;HE$8&amp;"・"&amp;HE$7&amp;"・"&amp;$EG103),'(参考)本年作業予定'!$X$4:$AI$525,11,FALSE)/100,0)</f>
        <v>0</v>
      </c>
      <c r="HG103" s="72" t="str">
        <f t="shared" si="441"/>
        <v/>
      </c>
      <c r="HH103" s="74">
        <f>IFERROR(VLOOKUP(($EF103&amp;"・"&amp;HG$8&amp;"・"&amp;HG$7&amp;"・"&amp;$EG103),'(参考)本年作業予定'!$X$4:$AI$525,11,FALSE)/100,0)</f>
        <v>0</v>
      </c>
      <c r="HI103" s="72" t="str">
        <f t="shared" si="442"/>
        <v/>
      </c>
      <c r="HJ103" s="74">
        <f>IFERROR(VLOOKUP(($EF103&amp;"・"&amp;HI$8&amp;"・"&amp;HI$7&amp;"・"&amp;$EG103),'(参考)本年作業予定'!$X$4:$AI$525,11,FALSE)/100,0)</f>
        <v>0</v>
      </c>
    </row>
    <row r="104" spans="1:218" ht="11.25" customHeight="1" x14ac:dyDescent="0.15">
      <c r="A104" s="541"/>
      <c r="B104" s="487"/>
      <c r="C104" s="325" t="str">
        <f>IF(B104="","",GN104+GP104+GR104+GT104+GV104+GX104+GZ104+HB104+HD104)</f>
        <v/>
      </c>
      <c r="D104" s="337"/>
      <c r="E104" s="338"/>
      <c r="F104" s="338"/>
      <c r="G104" s="338"/>
      <c r="H104" s="338"/>
      <c r="I104" s="338"/>
      <c r="J104" s="338"/>
      <c r="K104" s="338"/>
      <c r="L104" s="338"/>
      <c r="M104" s="338"/>
      <c r="N104" s="338"/>
      <c r="O104" s="338"/>
      <c r="P104" s="338"/>
      <c r="Q104" s="338"/>
      <c r="R104" s="338"/>
      <c r="S104" s="338"/>
      <c r="T104" s="338"/>
      <c r="U104" s="338"/>
      <c r="V104" s="338"/>
      <c r="W104" s="338"/>
      <c r="X104" s="338"/>
      <c r="Y104" s="338"/>
      <c r="Z104" s="338"/>
      <c r="AA104" s="338"/>
      <c r="AB104" s="338"/>
      <c r="AC104" s="338"/>
      <c r="AD104" s="338"/>
      <c r="AE104" s="338"/>
      <c r="AF104" s="338"/>
      <c r="AG104" s="339"/>
      <c r="AH104" s="339"/>
      <c r="AI104" s="337"/>
      <c r="AJ104" s="338"/>
      <c r="AK104" s="338"/>
      <c r="AL104" s="338"/>
      <c r="AM104" s="338"/>
      <c r="AN104" s="338"/>
      <c r="AO104" s="338"/>
      <c r="AP104" s="338"/>
      <c r="AQ104" s="338"/>
      <c r="AR104" s="338"/>
      <c r="AS104" s="338"/>
      <c r="AT104" s="338"/>
      <c r="AU104" s="338"/>
      <c r="AV104" s="338"/>
      <c r="AW104" s="338"/>
      <c r="AX104" s="338"/>
      <c r="AY104" s="338"/>
      <c r="AZ104" s="338"/>
      <c r="BA104" s="338"/>
      <c r="BB104" s="338"/>
      <c r="BC104" s="338"/>
      <c r="BD104" s="338"/>
      <c r="BE104" s="338"/>
      <c r="BF104" s="338"/>
      <c r="BG104" s="338"/>
      <c r="BH104" s="338"/>
      <c r="BI104" s="338"/>
      <c r="BJ104" s="338"/>
      <c r="BK104" s="338"/>
      <c r="BL104" s="338"/>
      <c r="BM104" s="339"/>
      <c r="BN104" s="337"/>
      <c r="BO104" s="338"/>
      <c r="BP104" s="338"/>
      <c r="BQ104" s="338"/>
      <c r="BR104" s="338"/>
      <c r="BS104" s="338"/>
      <c r="BT104" s="338"/>
      <c r="BU104" s="338"/>
      <c r="BV104" s="338"/>
      <c r="BW104" s="338"/>
      <c r="BX104" s="338"/>
      <c r="BY104" s="338"/>
      <c r="BZ104" s="338"/>
      <c r="CA104" s="338"/>
      <c r="CB104" s="338"/>
      <c r="CC104" s="338"/>
      <c r="CD104" s="338"/>
      <c r="CE104" s="338"/>
      <c r="CF104" s="338"/>
      <c r="CG104" s="338"/>
      <c r="CH104" s="338"/>
      <c r="CI104" s="338"/>
      <c r="CJ104" s="338"/>
      <c r="CK104" s="338"/>
      <c r="CL104" s="338"/>
      <c r="CM104" s="338"/>
      <c r="CN104" s="338"/>
      <c r="CO104" s="338"/>
      <c r="CP104" s="338"/>
      <c r="CQ104" s="339"/>
      <c r="CR104" s="340"/>
      <c r="CS104" s="341"/>
      <c r="CT104" s="338"/>
      <c r="CU104" s="338"/>
      <c r="CV104" s="338"/>
      <c r="CW104" s="338"/>
      <c r="CX104" s="338"/>
      <c r="CY104" s="338"/>
      <c r="CZ104" s="338"/>
      <c r="DA104" s="338"/>
      <c r="DB104" s="338"/>
      <c r="DC104" s="338"/>
      <c r="DD104" s="338"/>
      <c r="DE104" s="338"/>
      <c r="DF104" s="338"/>
      <c r="DG104" s="338"/>
      <c r="DH104" s="338"/>
      <c r="DI104" s="338"/>
      <c r="DJ104" s="338"/>
      <c r="DK104" s="338"/>
      <c r="DL104" s="338"/>
      <c r="DM104" s="338"/>
      <c r="DN104" s="338"/>
      <c r="DO104" s="338"/>
      <c r="DP104" s="338"/>
      <c r="DQ104" s="338"/>
      <c r="DR104" s="338"/>
      <c r="DS104" s="338"/>
      <c r="DT104" s="338"/>
      <c r="DU104" s="339"/>
      <c r="DV104" s="391"/>
      <c r="DW104" s="424"/>
      <c r="EE104" s="12"/>
      <c r="EF104" s="13"/>
      <c r="EG104" s="13"/>
      <c r="EH104" s="32" t="str">
        <f>IFERROR(VLOOKUP(($EF104&amp;"・"&amp;EH$8&amp;"・"&amp;EH$7&amp;"・"&amp;$EG104),'(参考)本年作業予定'!$X$4:$AI$525,8,FALSE),"")</f>
        <v/>
      </c>
      <c r="EI104" s="32" t="str">
        <f>IFERROR(VLOOKUP(($EF104&amp;"・"&amp;EH$8&amp;"・"&amp;EH$7&amp;"・"&amp;$EG104),'(参考)本年作業予定'!$X$4:$AI$525,10,FALSE),"")</f>
        <v/>
      </c>
      <c r="EJ104" s="32" t="str">
        <f>IFERROR(VLOOKUP(($EF104&amp;"・"&amp;EJ$8&amp;"・"&amp;EJ$7&amp;"・"&amp;$EG104),'(参考)本年作業予定'!$X$4:$AI$525,8,FALSE),"")</f>
        <v/>
      </c>
      <c r="EK104" s="32" t="str">
        <f>IFERROR(VLOOKUP(($EF104&amp;"・"&amp;EJ$8&amp;"・"&amp;EJ$7&amp;"・"&amp;$EG104),'(参考)本年作業予定'!$X$4:$AI$525,10,FALSE),"")</f>
        <v/>
      </c>
      <c r="EL104" s="32" t="str">
        <f>IFERROR(VLOOKUP(($EF104&amp;"・"&amp;EL$8&amp;"・"&amp;EL$7&amp;"・"&amp;$EG104),'(参考)本年作業予定'!$X$4:$AI$525,8,FALSE),"")</f>
        <v/>
      </c>
      <c r="EM104" s="32" t="str">
        <f>IFERROR(VLOOKUP(($EF104&amp;"・"&amp;EL$8&amp;"・"&amp;EL$7&amp;"・"&amp;$EG104),'(参考)本年作業予定'!$X$4:$AI$525,10,FALSE),"")</f>
        <v/>
      </c>
      <c r="EN104" s="32" t="str">
        <f>IFERROR(VLOOKUP(($EF104&amp;"・"&amp;EN$8&amp;"・"&amp;EN$7&amp;"・"&amp;$EG104),'(参考)本年作業予定'!$X$4:$AI$525,8,FALSE),"")</f>
        <v/>
      </c>
      <c r="EO104" s="32" t="str">
        <f>IFERROR(VLOOKUP(($EF104&amp;"・"&amp;EN$8&amp;"・"&amp;EN$7&amp;"・"&amp;$EG104),'(参考)本年作業予定'!$X$4:$AI$525,10,FALSE),"")</f>
        <v/>
      </c>
      <c r="EP104" s="32" t="str">
        <f>IFERROR(VLOOKUP(($EF104&amp;"・"&amp;EP$8&amp;"・"&amp;EP$7&amp;"・"&amp;$EG104),'(参考)本年作業予定'!$X$4:$AI$525,8,FALSE),"")</f>
        <v/>
      </c>
      <c r="EQ104" s="32" t="str">
        <f>IFERROR(VLOOKUP(($EF104&amp;"・"&amp;EP$8&amp;"・"&amp;EP$7&amp;"・"&amp;$EG104),'(参考)本年作業予定'!$X$4:$AI$525,10,FALSE),"")</f>
        <v/>
      </c>
      <c r="ER104" s="32" t="str">
        <f>IFERROR(VLOOKUP(($EF104&amp;"・"&amp;ER$8&amp;"・"&amp;ER$7&amp;"・"&amp;$EG104),'(参考)本年作業予定'!$X$4:$AI$525,8,FALSE),"")</f>
        <v/>
      </c>
      <c r="ES104" s="32" t="str">
        <f>IFERROR(VLOOKUP(($EF104&amp;"・"&amp;ER$8&amp;"・"&amp;ER$7&amp;"・"&amp;$EG104),'(参考)本年作業予定'!$X$4:$AI$525,10,FALSE),"")</f>
        <v/>
      </c>
      <c r="ET104" s="32" t="str">
        <f>IFERROR(VLOOKUP(($EF104&amp;"・"&amp;ET$8&amp;"・"&amp;ET$7&amp;"・"&amp;$EG104),'(参考)本年作業予定'!$X$4:$AI$525,8,FALSE),"")</f>
        <v/>
      </c>
      <c r="EU104" s="32" t="str">
        <f>IFERROR(VLOOKUP(($EF104&amp;"・"&amp;ET$8&amp;"・"&amp;ET$7&amp;"・"&amp;$EG104),'(参考)本年作業予定'!$X$4:$AI$525,10,FALSE),"")</f>
        <v/>
      </c>
      <c r="EV104" s="32" t="str">
        <f>IFERROR(VLOOKUP(($EF104&amp;"・"&amp;EV$8&amp;"・"&amp;EV$7&amp;"・"&amp;$EG104),'(参考)本年作業予定'!$X$4:$AI$525,8,FALSE),"")</f>
        <v/>
      </c>
      <c r="EW104" s="32" t="str">
        <f>IFERROR(VLOOKUP(($EF104&amp;"・"&amp;EV$8&amp;"・"&amp;EV$7&amp;"・"&amp;$EG104),'(参考)本年作業予定'!$X$4:$AI$525,10,FALSE),"")</f>
        <v/>
      </c>
      <c r="EX104" s="32" t="str">
        <f>IFERROR(VLOOKUP(($EF104&amp;"・"&amp;EX$8&amp;"・"&amp;EX$7&amp;"・"&amp;$EG104),'(参考)本年作業予定'!$X$4:$AI$525,8,FALSE),"")</f>
        <v/>
      </c>
      <c r="EY104" s="32" t="str">
        <f>IFERROR(VLOOKUP(($EF104&amp;"・"&amp;EX$8&amp;"・"&amp;EX$7&amp;"・"&amp;$EG104),'(参考)本年作業予定'!$X$4:$AI$525,10,FALSE),"")</f>
        <v/>
      </c>
      <c r="EZ104" s="32" t="str">
        <f>IFERROR(VLOOKUP(($EF104&amp;"・"&amp;EZ$8&amp;"・"&amp;EZ$7&amp;"・"&amp;$EG104),'(参考)本年作業予定'!$X$4:$AI$525,8,FALSE),"")</f>
        <v/>
      </c>
      <c r="FA104" s="32" t="str">
        <f>IFERROR(VLOOKUP(($EF104&amp;"・"&amp;EZ$8&amp;"・"&amp;EZ$7&amp;"・"&amp;$EG104),'(参考)本年作業予定'!$X$4:$AI$525,10,FALSE),"")</f>
        <v/>
      </c>
      <c r="FB104" s="32" t="str">
        <f>IFERROR(VLOOKUP(($EF104&amp;"・"&amp;FB$8&amp;"・"&amp;FB$7&amp;"・"&amp;$EG104),'(参考)本年作業予定'!$X$4:$AI$525,8,FALSE),"")</f>
        <v/>
      </c>
      <c r="FC104" s="32" t="str">
        <f>IFERROR(VLOOKUP(($EF104&amp;"・"&amp;FB$8&amp;"・"&amp;FB$7&amp;"・"&amp;$EG104),'(参考)本年作業予定'!$X$4:$AI$525,10,FALSE),"")</f>
        <v/>
      </c>
      <c r="FD104" s="32" t="str">
        <f>IFERROR(VLOOKUP(($EF104&amp;"・"&amp;FD$8&amp;"・"&amp;FD$7&amp;"・"&amp;$EG104),'(参考)本年作業予定'!$X$4:$AI$525,8,FALSE),"")</f>
        <v/>
      </c>
      <c r="FE104" s="32" t="str">
        <f>IFERROR(VLOOKUP(($EF104&amp;"・"&amp;FD$8&amp;"・"&amp;FD$7&amp;"・"&amp;$EG104),'(参考)本年作業予定'!$X$4:$AI$525,10,FALSE),"")</f>
        <v/>
      </c>
      <c r="FG104" s="32" t="str">
        <f>IFERROR(VLOOKUP(($EF104&amp;"・"&amp;FG$81&amp;"・"&amp;FG$80&amp;"・"&amp;$EG104),'(参考)本年作業予定'!$X$4:$AI$525,4,FALSE),"")</f>
        <v/>
      </c>
      <c r="FH104" s="32" t="str">
        <f>IFERROR(VLOOKUP(($EF104&amp;"・"&amp;FH$81&amp;"・"&amp;FH$80&amp;"・"&amp;$EG104),'(参考)本年作業予定'!$X$4:$AI$525,4,FALSE),"")</f>
        <v/>
      </c>
      <c r="FI104" s="32" t="str">
        <f>IFERROR(VLOOKUP(($EF104&amp;"・"&amp;FI$81&amp;"・"&amp;FI$80&amp;"・"&amp;$EG104),'(参考)本年作業予定'!$X$4:$AI$525,4,FALSE),"")</f>
        <v/>
      </c>
      <c r="FJ104" s="32" t="str">
        <f>IFERROR(VLOOKUP(($EF104&amp;"・"&amp;FJ$81&amp;"・"&amp;FJ$80&amp;"・"&amp;$EG104),'(参考)本年作業予定'!$X$4:$AI$525,4,FALSE),"")</f>
        <v/>
      </c>
      <c r="FK104" s="32" t="str">
        <f>IFERROR(VLOOKUP(($EF104&amp;"・"&amp;FK$81&amp;"・"&amp;FK$80&amp;"・"&amp;$EG104),'(参考)本年作業予定'!$X$4:$AI$525,4,FALSE),"")</f>
        <v/>
      </c>
      <c r="FL104" s="32" t="str">
        <f>IFERROR(VLOOKUP(($EF104&amp;"・"&amp;FL$81&amp;"・"&amp;FL$80&amp;"・"&amp;$EG104),'(参考)本年作業予定'!$X$4:$AI$525,4,FALSE),"")</f>
        <v/>
      </c>
      <c r="FN104" s="33" t="str">
        <f t="shared" si="449"/>
        <v/>
      </c>
      <c r="FO104" s="96" t="str">
        <f>IFERROR(VLOOKUP(($EF104&amp;"・"&amp;FN$8&amp;"・"&amp;FN$7&amp;"・"&amp;$EG104),'(参考)本年作業予定'!$X$4:$AI$525,12,FALSE),"")</f>
        <v/>
      </c>
      <c r="FP104" s="33" t="str">
        <f t="shared" si="450"/>
        <v/>
      </c>
      <c r="FQ104" s="96" t="str">
        <f>IFERROR(VLOOKUP(($EF104&amp;"・"&amp;FP$8&amp;"・"&amp;FP$7&amp;"・"&amp;$EG104),'(参考)本年作業予定'!$X$4:$AI$525,12,FALSE),"")</f>
        <v/>
      </c>
      <c r="FR104" s="33" t="str">
        <f t="shared" si="451"/>
        <v/>
      </c>
      <c r="FS104" s="96" t="str">
        <f>IFERROR(VLOOKUP(($EF104&amp;"・"&amp;FR$8&amp;"・"&amp;FR$7&amp;"・"&amp;$EG104),'(参考)本年作業予定'!$X$4:$AI$525,12,FALSE),"")</f>
        <v/>
      </c>
      <c r="FT104" s="33" t="str">
        <f t="shared" si="452"/>
        <v/>
      </c>
      <c r="FU104" s="96" t="str">
        <f>IFERROR(VLOOKUP(($EF104&amp;"・"&amp;FT$8&amp;"・"&amp;FT$7&amp;"・"&amp;$EG104),'(参考)本年作業予定'!$X$4:$AI$525,12,FALSE),"")</f>
        <v/>
      </c>
      <c r="FV104" s="33" t="str">
        <f t="shared" si="453"/>
        <v/>
      </c>
      <c r="FW104" s="96" t="str">
        <f>IFERROR(VLOOKUP(($EF104&amp;"・"&amp;FV$8&amp;"・"&amp;FV$7&amp;"・"&amp;$EG104),'(参考)本年作業予定'!$X$4:$AI$525,12,FALSE),"")</f>
        <v/>
      </c>
      <c r="FX104" s="33" t="str">
        <f t="shared" si="454"/>
        <v/>
      </c>
      <c r="FY104" s="96" t="str">
        <f>IFERROR(VLOOKUP(($EF104&amp;"・"&amp;FX$8&amp;"・"&amp;FX$7&amp;"・"&amp;$EG104),'(参考)本年作業予定'!$X$4:$AI$525,12,FALSE),"")</f>
        <v/>
      </c>
      <c r="FZ104" s="33" t="str">
        <f t="shared" si="455"/>
        <v/>
      </c>
      <c r="GA104" s="96" t="str">
        <f>IFERROR(VLOOKUP(($EF104&amp;"・"&amp;FZ$8&amp;"・"&amp;FZ$7&amp;"・"&amp;$EG104),'(参考)本年作業予定'!$X$4:$AI$525,12,FALSE),"")</f>
        <v/>
      </c>
      <c r="GB104" s="33" t="str">
        <f t="shared" si="456"/>
        <v/>
      </c>
      <c r="GC104" s="96" t="str">
        <f>IFERROR(VLOOKUP(($EF104&amp;"・"&amp;GB$8&amp;"・"&amp;GB$7&amp;"・"&amp;$EG104),'(参考)本年作業予定'!$X$4:$AI$525,12,FALSE),"")</f>
        <v/>
      </c>
      <c r="GD104" s="33" t="str">
        <f t="shared" si="457"/>
        <v/>
      </c>
      <c r="GE104" s="96" t="str">
        <f>IFERROR(VLOOKUP(($EF104&amp;"・"&amp;GD$8&amp;"・"&amp;GD$7&amp;"・"&amp;$EG104),'(参考)本年作業予定'!$X$4:$AI$525,12,FALSE),"")</f>
        <v/>
      </c>
      <c r="GF104" s="33" t="str">
        <f t="shared" si="458"/>
        <v/>
      </c>
      <c r="GG104" s="96" t="str">
        <f>IFERROR(VLOOKUP(($EF104&amp;"・"&amp;GF$8&amp;"・"&amp;GF$7&amp;"・"&amp;$EG104),'(参考)本年作業予定'!$X$4:$AI$525,12,FALSE),"")</f>
        <v/>
      </c>
      <c r="GH104" s="33" t="str">
        <f t="shared" si="459"/>
        <v/>
      </c>
      <c r="GI104" s="96" t="str">
        <f>IFERROR(VLOOKUP(($EF104&amp;"・"&amp;GH$8&amp;"・"&amp;GH$7&amp;"・"&amp;$EG104),'(参考)本年作業予定'!$X$4:$AI$525,12,FALSE),"")</f>
        <v/>
      </c>
      <c r="GJ104" s="33" t="str">
        <f t="shared" si="460"/>
        <v/>
      </c>
      <c r="GK104" s="96" t="str">
        <f>IFERROR(VLOOKUP(($EF104&amp;"・"&amp;GJ$8&amp;"・"&amp;GJ$7&amp;"・"&amp;$EG104),'(参考)本年作業予定'!$X$4:$AI$525,12,FALSE),"")</f>
        <v/>
      </c>
      <c r="GM104" s="72" t="str">
        <f t="shared" si="431"/>
        <v/>
      </c>
      <c r="GN104" s="74">
        <f>IFERROR(VLOOKUP(($EF104&amp;"・"&amp;GM$8&amp;"・"&amp;GM$7&amp;"・"&amp;$EG104),'(参考)本年作業予定'!$X$4:$AI$525,11,FALSE)/100,0)</f>
        <v>0</v>
      </c>
      <c r="GO104" s="72" t="str">
        <f t="shared" si="432"/>
        <v/>
      </c>
      <c r="GP104" s="74">
        <f>IFERROR(VLOOKUP(($EF104&amp;"・"&amp;GO$8&amp;"・"&amp;GO$7&amp;"・"&amp;$EG104),'(参考)本年作業予定'!$X$4:$AI$525,11,FALSE)/100,0)</f>
        <v>0</v>
      </c>
      <c r="GQ104" s="72" t="str">
        <f t="shared" si="433"/>
        <v/>
      </c>
      <c r="GR104" s="74">
        <f>IFERROR(VLOOKUP(($EF104&amp;"・"&amp;GQ$8&amp;"・"&amp;GQ$7&amp;"・"&amp;$EG104),'(参考)本年作業予定'!$X$4:$AI$525,11,FALSE)/100,0)</f>
        <v>0</v>
      </c>
      <c r="GS104" s="72" t="str">
        <f t="shared" si="434"/>
        <v/>
      </c>
      <c r="GT104" s="74">
        <f>IFERROR(VLOOKUP(($EF104&amp;"・"&amp;GS$8&amp;"・"&amp;GS$7&amp;"・"&amp;$EG104),'(参考)本年作業予定'!$X$4:$AI$525,11,FALSE)/100,0)</f>
        <v>0</v>
      </c>
      <c r="GU104" s="72" t="str">
        <f t="shared" si="435"/>
        <v/>
      </c>
      <c r="GV104" s="74">
        <f>IFERROR(VLOOKUP(($EF104&amp;"・"&amp;GU$8&amp;"・"&amp;GU$7&amp;"・"&amp;$EG104),'(参考)本年作業予定'!$X$4:$AI$525,11,FALSE)/100,0)</f>
        <v>0</v>
      </c>
      <c r="GW104" s="72" t="str">
        <f t="shared" si="436"/>
        <v/>
      </c>
      <c r="GX104" s="74">
        <f>IFERROR(VLOOKUP(($EF104&amp;"・"&amp;GW$8&amp;"・"&amp;GW$7&amp;"・"&amp;$EG104),'(参考)本年作業予定'!$X$4:$AI$525,11,FALSE)/100,0)</f>
        <v>0</v>
      </c>
      <c r="GY104" s="72" t="str">
        <f t="shared" si="437"/>
        <v/>
      </c>
      <c r="GZ104" s="74">
        <f>IFERROR(VLOOKUP(($EF104&amp;"・"&amp;GY$8&amp;"・"&amp;GY$7&amp;"・"&amp;$EG104),'(参考)本年作業予定'!$X$4:$AI$525,11,FALSE)/100,0)</f>
        <v>0</v>
      </c>
      <c r="HA104" s="72" t="str">
        <f t="shared" si="438"/>
        <v/>
      </c>
      <c r="HB104" s="74">
        <f>IFERROR(VLOOKUP(($EF104&amp;"・"&amp;HA$8&amp;"・"&amp;HA$7&amp;"・"&amp;$EG104),'(参考)本年作業予定'!$X$4:$AI$525,11,FALSE)/100,0)</f>
        <v>0</v>
      </c>
      <c r="HC104" s="72" t="str">
        <f t="shared" si="439"/>
        <v/>
      </c>
      <c r="HD104" s="74">
        <f>IFERROR(VLOOKUP(($EF104&amp;"・"&amp;HC$8&amp;"・"&amp;HC$7&amp;"・"&amp;$EG104),'(参考)本年作業予定'!$X$4:$AI$525,11,FALSE)/100,0)</f>
        <v>0</v>
      </c>
      <c r="HE104" s="72" t="str">
        <f t="shared" si="440"/>
        <v/>
      </c>
      <c r="HF104" s="74">
        <f>IFERROR(VLOOKUP(($EF104&amp;"・"&amp;HE$8&amp;"・"&amp;HE$7&amp;"・"&amp;$EG104),'(参考)本年作業予定'!$X$4:$AI$525,11,FALSE)/100,0)</f>
        <v>0</v>
      </c>
      <c r="HG104" s="72" t="str">
        <f t="shared" si="441"/>
        <v/>
      </c>
      <c r="HH104" s="74">
        <f>IFERROR(VLOOKUP(($EF104&amp;"・"&amp;HG$8&amp;"・"&amp;HG$7&amp;"・"&amp;$EG104),'(参考)本年作業予定'!$X$4:$AI$525,11,FALSE)/100,0)</f>
        <v>0</v>
      </c>
      <c r="HI104" s="72" t="str">
        <f t="shared" si="442"/>
        <v/>
      </c>
      <c r="HJ104" s="74">
        <f>IFERROR(VLOOKUP(($EF104&amp;"・"&amp;HI$8&amp;"・"&amp;HI$7&amp;"・"&amp;$EG104),'(参考)本年作業予定'!$X$4:$AI$525,11,FALSE)/100,0)</f>
        <v>0</v>
      </c>
    </row>
    <row r="105" spans="1:218" ht="27.75" customHeight="1" x14ac:dyDescent="0.15">
      <c r="A105" s="541"/>
      <c r="B105" s="487"/>
      <c r="C105" s="325">
        <f>IF(②元データ!$K$19="","",②元データ!$K$19)</f>
        <v>20</v>
      </c>
      <c r="D105" s="342" t="str">
        <f t="shared" ref="D105:AI105" si="479">IF(D$5=$FG105,$FG$9,IF(D$5=$FH105,$FH$9,IF(D$5=$FI105,$FI$9,IF(D$5=$FJ105,$FJ$9,IF(D$5=$FK105,$FK$9,IF(D$5=$FL105,$FL$9,IF(D$5=$FN105,$FO105,IF(D$5=$FP105,$FQ105,IF(D$5=$FR105,$FS105,IF(D$5=$FT105,$FU105,IF(D$5=$FV105,$FW105,IF(D$5=$FX105,$FY105,IF(D$5=$FZ105,$GA105,IF(D$5=$GB105,$GC105,IF(D$5=$GD105,$GE105,IF(D$5=$GF105,$GG105,IF(D$5=$GH105,$GI105,IF(D$5=$GJ105,$GK105,""))))))))))))))))))</f>
        <v/>
      </c>
      <c r="E105" s="343" t="str">
        <f t="shared" si="479"/>
        <v/>
      </c>
      <c r="F105" s="343" t="str">
        <f t="shared" si="479"/>
        <v/>
      </c>
      <c r="G105" s="343" t="str">
        <f t="shared" si="479"/>
        <v/>
      </c>
      <c r="H105" s="343" t="str">
        <f t="shared" si="479"/>
        <v/>
      </c>
      <c r="I105" s="343" t="str">
        <f t="shared" si="479"/>
        <v/>
      </c>
      <c r="J105" s="343" t="str">
        <f t="shared" si="479"/>
        <v/>
      </c>
      <c r="K105" s="343" t="str">
        <f t="shared" si="479"/>
        <v/>
      </c>
      <c r="L105" s="343" t="str">
        <f t="shared" si="479"/>
        <v/>
      </c>
      <c r="M105" s="343" t="str">
        <f t="shared" si="479"/>
        <v/>
      </c>
      <c r="N105" s="343" t="str">
        <f t="shared" si="479"/>
        <v/>
      </c>
      <c r="O105" s="343" t="str">
        <f t="shared" si="479"/>
        <v/>
      </c>
      <c r="P105" s="343" t="str">
        <f t="shared" si="479"/>
        <v/>
      </c>
      <c r="Q105" s="343" t="str">
        <f t="shared" si="479"/>
        <v/>
      </c>
      <c r="R105" s="343" t="str">
        <f t="shared" si="479"/>
        <v/>
      </c>
      <c r="S105" s="343" t="str">
        <f t="shared" si="479"/>
        <v/>
      </c>
      <c r="T105" s="343" t="str">
        <f t="shared" si="479"/>
        <v/>
      </c>
      <c r="U105" s="343" t="str">
        <f t="shared" si="479"/>
        <v/>
      </c>
      <c r="V105" s="343" t="str">
        <f t="shared" si="479"/>
        <v/>
      </c>
      <c r="W105" s="343" t="str">
        <f t="shared" si="479"/>
        <v/>
      </c>
      <c r="X105" s="343" t="str">
        <f t="shared" si="479"/>
        <v/>
      </c>
      <c r="Y105" s="343" t="str">
        <f t="shared" si="479"/>
        <v/>
      </c>
      <c r="Z105" s="343" t="str">
        <f t="shared" si="479"/>
        <v/>
      </c>
      <c r="AA105" s="343" t="str">
        <f t="shared" si="479"/>
        <v/>
      </c>
      <c r="AB105" s="343" t="str">
        <f t="shared" si="479"/>
        <v/>
      </c>
      <c r="AC105" s="343" t="str">
        <f t="shared" si="479"/>
        <v/>
      </c>
      <c r="AD105" s="343" t="str">
        <f t="shared" si="479"/>
        <v/>
      </c>
      <c r="AE105" s="343" t="str">
        <f t="shared" si="479"/>
        <v/>
      </c>
      <c r="AF105" s="343" t="str">
        <f t="shared" si="479"/>
        <v/>
      </c>
      <c r="AG105" s="343" t="str">
        <f t="shared" si="479"/>
        <v/>
      </c>
      <c r="AH105" s="343" t="str">
        <f t="shared" si="479"/>
        <v/>
      </c>
      <c r="AI105" s="342" t="str">
        <f t="shared" si="479"/>
        <v/>
      </c>
      <c r="AJ105" s="343" t="str">
        <f t="shared" ref="AJ105:BQ105" si="480">IF(AJ$5=$FG105,$FG$9,IF(AJ$5=$FH105,$FH$9,IF(AJ$5=$FI105,$FI$9,IF(AJ$5=$FJ105,$FJ$9,IF(AJ$5=$FK105,$FK$9,IF(AJ$5=$FL105,$FL$9,IF(AJ$5=$FN105,$FO105,IF(AJ$5=$FP105,$FQ105,IF(AJ$5=$FR105,$FS105,IF(AJ$5=$FT105,$FU105,IF(AJ$5=$FV105,$FW105,IF(AJ$5=$FX105,$FY105,IF(AJ$5=$FZ105,$GA105,IF(AJ$5=$GB105,$GC105,IF(AJ$5=$GD105,$GE105,IF(AJ$5=$GF105,$GG105,IF(AJ$5=$GH105,$GI105,IF(AJ$5=$GJ105,$GK105,""))))))))))))))))))</f>
        <v/>
      </c>
      <c r="AK105" s="343" t="str">
        <f t="shared" si="480"/>
        <v/>
      </c>
      <c r="AL105" s="343" t="str">
        <f t="shared" si="480"/>
        <v/>
      </c>
      <c r="AM105" s="343" t="str">
        <f t="shared" si="480"/>
        <v/>
      </c>
      <c r="AN105" s="343" t="str">
        <f t="shared" si="480"/>
        <v/>
      </c>
      <c r="AO105" s="343" t="str">
        <f t="shared" si="480"/>
        <v/>
      </c>
      <c r="AP105" s="343" t="str">
        <f t="shared" si="480"/>
        <v/>
      </c>
      <c r="AQ105" s="343" t="str">
        <f t="shared" si="480"/>
        <v/>
      </c>
      <c r="AR105" s="343" t="str">
        <f t="shared" si="480"/>
        <v/>
      </c>
      <c r="AS105" s="343" t="str">
        <f t="shared" si="480"/>
        <v/>
      </c>
      <c r="AT105" s="343" t="str">
        <f t="shared" si="480"/>
        <v/>
      </c>
      <c r="AU105" s="343" t="str">
        <f t="shared" si="480"/>
        <v/>
      </c>
      <c r="AV105" s="343" t="str">
        <f t="shared" si="480"/>
        <v/>
      </c>
      <c r="AW105" s="343" t="str">
        <f t="shared" si="480"/>
        <v/>
      </c>
      <c r="AX105" s="343" t="str">
        <f t="shared" si="480"/>
        <v/>
      </c>
      <c r="AY105" s="343" t="str">
        <f t="shared" si="480"/>
        <v/>
      </c>
      <c r="AZ105" s="343" t="str">
        <f t="shared" si="480"/>
        <v/>
      </c>
      <c r="BA105" s="343" t="str">
        <f t="shared" si="480"/>
        <v/>
      </c>
      <c r="BB105" s="343" t="str">
        <f t="shared" si="480"/>
        <v/>
      </c>
      <c r="BC105" s="343" t="str">
        <f t="shared" si="480"/>
        <v/>
      </c>
      <c r="BD105" s="343" t="str">
        <f t="shared" si="480"/>
        <v/>
      </c>
      <c r="BE105" s="343" t="str">
        <f t="shared" si="480"/>
        <v/>
      </c>
      <c r="BF105" s="343" t="str">
        <f t="shared" si="480"/>
        <v/>
      </c>
      <c r="BG105" s="343" t="str">
        <f t="shared" si="480"/>
        <v/>
      </c>
      <c r="BH105" s="343" t="str">
        <f t="shared" si="480"/>
        <v/>
      </c>
      <c r="BI105" s="343" t="str">
        <f t="shared" si="480"/>
        <v/>
      </c>
      <c r="BJ105" s="343" t="str">
        <f t="shared" si="480"/>
        <v/>
      </c>
      <c r="BK105" s="343" t="str">
        <f t="shared" si="480"/>
        <v/>
      </c>
      <c r="BL105" s="343" t="str">
        <f t="shared" si="480"/>
        <v/>
      </c>
      <c r="BM105" s="344" t="str">
        <f t="shared" si="480"/>
        <v/>
      </c>
      <c r="BN105" s="342" t="str">
        <f t="shared" si="480"/>
        <v/>
      </c>
      <c r="BO105" s="343" t="str">
        <f t="shared" si="480"/>
        <v/>
      </c>
      <c r="BP105" s="343" t="str">
        <f t="shared" si="480"/>
        <v/>
      </c>
      <c r="BQ105" s="343" t="str">
        <f t="shared" si="480"/>
        <v/>
      </c>
      <c r="BR105" s="343" t="str">
        <f t="shared" ref="BR105:DW105" si="481">IF(BR$5=$FG105,$FG$9,IF(BR$5=$FH105,$FH$9,IF(BR$5=$FI105,$FI$9,IF(BR$5=$FJ105,$FJ$9,IF(BR$5=$FK105,$FK$9,IF(BR$5=$FL105,$FL$9,IF(BR$5=$FN105,$FO105,IF(BR$5=$FP105,$FQ105,IF(BR$5=$FR105,$FS105,IF(BR$5=$FT105,$FU105,IF(BR$5=$FV105,$FW105,IF(BR$5=$FX105,$FY105,IF(BR$5=$FZ105,$GA105,IF(BR$5=$GB105,$GC105,IF(BR$5=$GD105,$GE105,IF(BR$5=$GF105,$GG105,IF(BR$5=$GH105,$GI105,IF(BR$5=$GJ105,$GK105,""))))))))))))))))))</f>
        <v/>
      </c>
      <c r="BS105" s="343" t="str">
        <f t="shared" si="481"/>
        <v>●</v>
      </c>
      <c r="BT105" s="343" t="str">
        <f t="shared" si="481"/>
        <v/>
      </c>
      <c r="BU105" s="343" t="str">
        <f t="shared" si="481"/>
        <v/>
      </c>
      <c r="BV105" s="343" t="str">
        <f t="shared" si="481"/>
        <v/>
      </c>
      <c r="BW105" s="343">
        <f t="shared" si="481"/>
        <v>16</v>
      </c>
      <c r="BX105" s="343" t="str">
        <f t="shared" si="481"/>
        <v/>
      </c>
      <c r="BY105" s="343" t="str">
        <f t="shared" si="481"/>
        <v/>
      </c>
      <c r="BZ105" s="343" t="str">
        <f t="shared" si="481"/>
        <v/>
      </c>
      <c r="CA105" s="343" t="str">
        <f t="shared" si="481"/>
        <v/>
      </c>
      <c r="CB105" s="343" t="str">
        <f t="shared" si="481"/>
        <v/>
      </c>
      <c r="CC105" s="343" t="str">
        <f t="shared" si="481"/>
        <v/>
      </c>
      <c r="CD105" s="343" t="str">
        <f t="shared" si="481"/>
        <v/>
      </c>
      <c r="CE105" s="343" t="str">
        <f t="shared" si="481"/>
        <v/>
      </c>
      <c r="CF105" s="343" t="str">
        <f t="shared" si="481"/>
        <v/>
      </c>
      <c r="CG105" s="343" t="str">
        <f t="shared" si="481"/>
        <v/>
      </c>
      <c r="CH105" s="343" t="str">
        <f t="shared" si="481"/>
        <v/>
      </c>
      <c r="CI105" s="343" t="str">
        <f t="shared" si="481"/>
        <v/>
      </c>
      <c r="CJ105" s="343" t="str">
        <f t="shared" si="481"/>
        <v/>
      </c>
      <c r="CK105" s="343" t="str">
        <f t="shared" si="481"/>
        <v/>
      </c>
      <c r="CL105" s="343" t="str">
        <f t="shared" si="481"/>
        <v/>
      </c>
      <c r="CM105" s="343" t="str">
        <f t="shared" si="481"/>
        <v/>
      </c>
      <c r="CN105" s="343" t="str">
        <f t="shared" si="481"/>
        <v/>
      </c>
      <c r="CO105" s="343" t="str">
        <f t="shared" si="481"/>
        <v/>
      </c>
      <c r="CP105" s="343" t="str">
        <f t="shared" si="481"/>
        <v/>
      </c>
      <c r="CQ105" s="345" t="str">
        <f t="shared" si="481"/>
        <v/>
      </c>
      <c r="CR105" s="346" t="str">
        <f t="shared" si="481"/>
        <v/>
      </c>
      <c r="CS105" s="347" t="str">
        <f t="shared" si="481"/>
        <v/>
      </c>
      <c r="CT105" s="343" t="str">
        <f t="shared" si="481"/>
        <v/>
      </c>
      <c r="CU105" s="343" t="str">
        <f t="shared" si="481"/>
        <v/>
      </c>
      <c r="CV105" s="343" t="str">
        <f t="shared" si="481"/>
        <v/>
      </c>
      <c r="CW105" s="343" t="str">
        <f t="shared" si="481"/>
        <v/>
      </c>
      <c r="CX105" s="343" t="str">
        <f t="shared" si="481"/>
        <v/>
      </c>
      <c r="CY105" s="343" t="str">
        <f t="shared" si="481"/>
        <v/>
      </c>
      <c r="CZ105" s="343">
        <f t="shared" si="481"/>
        <v>9</v>
      </c>
      <c r="DA105" s="343" t="str">
        <f t="shared" si="481"/>
        <v/>
      </c>
      <c r="DB105" s="343">
        <f t="shared" si="481"/>
        <v>8</v>
      </c>
      <c r="DC105" s="343" t="str">
        <f t="shared" si="481"/>
        <v/>
      </c>
      <c r="DD105" s="343" t="str">
        <f t="shared" si="481"/>
        <v/>
      </c>
      <c r="DE105" s="343" t="str">
        <f t="shared" si="481"/>
        <v/>
      </c>
      <c r="DF105" s="343" t="str">
        <f t="shared" si="481"/>
        <v/>
      </c>
      <c r="DG105" s="343" t="str">
        <f t="shared" si="481"/>
        <v/>
      </c>
      <c r="DH105" s="343" t="str">
        <f t="shared" si="481"/>
        <v/>
      </c>
      <c r="DI105" s="343">
        <f t="shared" si="481"/>
        <v>2</v>
      </c>
      <c r="DJ105" s="343" t="str">
        <f t="shared" si="481"/>
        <v/>
      </c>
      <c r="DK105" s="343" t="str">
        <f t="shared" si="481"/>
        <v/>
      </c>
      <c r="DL105" s="343" t="str">
        <f t="shared" si="481"/>
        <v/>
      </c>
      <c r="DM105" s="343" t="str">
        <f t="shared" si="481"/>
        <v/>
      </c>
      <c r="DN105" s="343" t="str">
        <f t="shared" si="481"/>
        <v/>
      </c>
      <c r="DO105" s="343" t="str">
        <f t="shared" si="481"/>
        <v/>
      </c>
      <c r="DP105" s="343">
        <f t="shared" si="481"/>
        <v>2</v>
      </c>
      <c r="DQ105" s="343" t="str">
        <f t="shared" si="481"/>
        <v/>
      </c>
      <c r="DR105" s="343" t="str">
        <f t="shared" si="481"/>
        <v/>
      </c>
      <c r="DS105" s="343" t="str">
        <f t="shared" si="481"/>
        <v/>
      </c>
      <c r="DT105" s="343" t="str">
        <f t="shared" si="481"/>
        <v/>
      </c>
      <c r="DU105" s="345" t="str">
        <f t="shared" si="481"/>
        <v/>
      </c>
      <c r="DV105" s="392" t="str">
        <f t="shared" si="481"/>
        <v/>
      </c>
      <c r="DW105" s="425" t="str">
        <f t="shared" si="481"/>
        <v/>
      </c>
      <c r="EE105" s="12">
        <v>5</v>
      </c>
      <c r="EF105" s="13" t="str">
        <f>IF(②元データ!$G$19="","",②元データ!$G$19)</f>
        <v>キャベツ・◎◎</v>
      </c>
      <c r="EG105" s="13" t="str">
        <f>②元データ!$G$8</f>
        <v>露地野菜Ｂ</v>
      </c>
      <c r="EH105" s="32">
        <f>IFERROR(VLOOKUP(($EF105&amp;"・"&amp;EH$8&amp;"・"&amp;EH$7&amp;"・"&amp;$EG105),'(参考)本年作業予定'!$X$4:$AI$525,8,FALSE),"")</f>
        <v>45575</v>
      </c>
      <c r="EI105" s="32">
        <f>IFERROR(VLOOKUP(($EF105&amp;"・"&amp;EH$8&amp;"・"&amp;EH$7&amp;"・"&amp;$EG105),'(参考)本年作業予定'!$X$4:$AI$525,10,FALSE),"")</f>
        <v>45576</v>
      </c>
      <c r="EJ105" s="32">
        <f>IFERROR(VLOOKUP(($EF105&amp;"・"&amp;EJ$8&amp;"・"&amp;EJ$7&amp;"・"&amp;$EG105),'(参考)本年作業予定'!$X$4:$AI$525,8,FALSE),"")</f>
        <v>45604</v>
      </c>
      <c r="EK105" s="32">
        <f>IFERROR(VLOOKUP(($EF105&amp;"・"&amp;EJ$8&amp;"・"&amp;EJ$7&amp;"・"&amp;$EG105),'(参考)本年作業予定'!$X$4:$AI$525,10,FALSE),"")</f>
        <v>45605</v>
      </c>
      <c r="EL105" s="32">
        <f>IFERROR(VLOOKUP(($EF105&amp;"・"&amp;EL$8&amp;"・"&amp;EL$7&amp;"・"&amp;$EG105),'(参考)本年作業予定'!$X$4:$AI$525,8,FALSE),"")</f>
        <v>45606</v>
      </c>
      <c r="EM105" s="32">
        <f>IFERROR(VLOOKUP(($EF105&amp;"・"&amp;EL$8&amp;"・"&amp;EL$7&amp;"・"&amp;$EG105),'(参考)本年作業予定'!$X$4:$AI$525,10,FALSE),"")</f>
        <v>45606</v>
      </c>
      <c r="EN105" s="32">
        <f>IFERROR(VLOOKUP(($EF105&amp;"・"&amp;EN$8&amp;"・"&amp;EN$7&amp;"・"&amp;$EG105),'(参考)本年作業予定'!$X$4:$AI$525,8,FALSE),"")</f>
        <v>45613</v>
      </c>
      <c r="EO105" s="32">
        <f>IFERROR(VLOOKUP(($EF105&amp;"・"&amp;EN$8&amp;"・"&amp;EN$7&amp;"・"&amp;$EG105),'(参考)本年作業予定'!$X$4:$AI$525,10,FALSE),"")</f>
        <v>45613</v>
      </c>
      <c r="EP105" s="32">
        <f>IFERROR(VLOOKUP(($EF105&amp;"・"&amp;EP$8&amp;"・"&amp;EP$7&amp;"・"&amp;$EG105),'(参考)本年作業予定'!$X$4:$AI$525,8,FALSE),"")</f>
        <v>45620</v>
      </c>
      <c r="EQ105" s="32">
        <f>IFERROR(VLOOKUP(($EF105&amp;"・"&amp;EP$8&amp;"・"&amp;EP$7&amp;"・"&amp;$EG105),'(参考)本年作業予定'!$X$4:$AI$525,10,FALSE),"")</f>
        <v>45620</v>
      </c>
      <c r="ER105" s="32">
        <f>IFERROR(VLOOKUP(($EF105&amp;"・"&amp;ER$8&amp;"・"&amp;ER$7&amp;"・"&amp;$EG105),'(参考)本年作業予定'!$X$4:$AI$525,8,FALSE),"")</f>
        <v>45632</v>
      </c>
      <c r="ES105" s="32">
        <f>IFERROR(VLOOKUP(($EF105&amp;"・"&amp;ER$8&amp;"・"&amp;ER$7&amp;"・"&amp;$EG105),'(参考)本年作業予定'!$X$4:$AI$525,10,FALSE),"")</f>
        <v>45632</v>
      </c>
      <c r="ET105" s="32" t="str">
        <f>IFERROR(VLOOKUP(($EF105&amp;"・"&amp;ET$8&amp;"・"&amp;ET$7&amp;"・"&amp;$EG105),'(参考)本年作業予定'!$X$4:$AI$525,8,FALSE),"")</f>
        <v/>
      </c>
      <c r="EU105" s="32" t="str">
        <f>IFERROR(VLOOKUP(($EF105&amp;"・"&amp;ET$8&amp;"・"&amp;ET$7&amp;"・"&amp;$EG105),'(参考)本年作業予定'!$X$4:$AI$525,10,FALSE),"")</f>
        <v/>
      </c>
      <c r="EV105" s="32" t="str">
        <f>IFERROR(VLOOKUP(($EF105&amp;"・"&amp;EV$8&amp;"・"&amp;EV$7&amp;"・"&amp;$EG105),'(参考)本年作業予定'!$X$4:$AI$525,8,FALSE),"")</f>
        <v/>
      </c>
      <c r="EW105" s="32" t="str">
        <f>IFERROR(VLOOKUP(($EF105&amp;"・"&amp;EV$8&amp;"・"&amp;EV$7&amp;"・"&amp;$EG105),'(参考)本年作業予定'!$X$4:$AI$525,10,FALSE),"")</f>
        <v/>
      </c>
      <c r="EX105" s="32" t="str">
        <f>IFERROR(VLOOKUP(($EF105&amp;"・"&amp;EX$8&amp;"・"&amp;EX$7&amp;"・"&amp;$EG105),'(参考)本年作業予定'!$X$4:$AI$525,8,FALSE),"")</f>
        <v/>
      </c>
      <c r="EY105" s="32" t="str">
        <f>IFERROR(VLOOKUP(($EF105&amp;"・"&amp;EX$8&amp;"・"&amp;EX$7&amp;"・"&amp;$EG105),'(参考)本年作業予定'!$X$4:$AI$525,10,FALSE),"")</f>
        <v/>
      </c>
      <c r="EZ105" s="32" t="str">
        <f>IFERROR(VLOOKUP(($EF105&amp;"・"&amp;EZ$8&amp;"・"&amp;EZ$7&amp;"・"&amp;$EG105),'(参考)本年作業予定'!$X$4:$AI$525,8,FALSE),"")</f>
        <v/>
      </c>
      <c r="FA105" s="32" t="str">
        <f>IFERROR(VLOOKUP(($EF105&amp;"・"&amp;EZ$8&amp;"・"&amp;EZ$7&amp;"・"&amp;$EG105),'(参考)本年作業予定'!$X$4:$AI$525,10,FALSE),"")</f>
        <v/>
      </c>
      <c r="FB105" s="32" t="str">
        <f>IFERROR(VLOOKUP(($EF105&amp;"・"&amp;FB$8&amp;"・"&amp;FB$7&amp;"・"&amp;$EG105),'(参考)本年作業予定'!$X$4:$AI$525,8,FALSE),"")</f>
        <v/>
      </c>
      <c r="FC105" s="32" t="str">
        <f>IFERROR(VLOOKUP(($EF105&amp;"・"&amp;FB$8&amp;"・"&amp;FB$7&amp;"・"&amp;$EG105),'(参考)本年作業予定'!$X$4:$AI$525,10,FALSE),"")</f>
        <v/>
      </c>
      <c r="FD105" s="32" t="str">
        <f>IFERROR(VLOOKUP(($EF105&amp;"・"&amp;FD$8&amp;"・"&amp;FD$7&amp;"・"&amp;$EG105),'(参考)本年作業予定'!$X$4:$AI$525,8,FALSE),"")</f>
        <v/>
      </c>
      <c r="FE105" s="32" t="str">
        <f>IFERROR(VLOOKUP(($EF105&amp;"・"&amp;FD$8&amp;"・"&amp;FD$7&amp;"・"&amp;$EG105),'(参考)本年作業予定'!$X$4:$AI$525,10,FALSE),"")</f>
        <v/>
      </c>
      <c r="FG105" s="32">
        <f>IFERROR(VLOOKUP(($EF105&amp;"・"&amp;FG$81&amp;"・"&amp;FG$80&amp;"・"&amp;$EG105),'(参考)本年作業予定'!$X$4:$AI$525,4,FALSE),"")</f>
        <v>45571</v>
      </c>
      <c r="FH105" s="32" t="str">
        <f>IFERROR(VLOOKUP(($EF105&amp;"・"&amp;FH$81&amp;"・"&amp;FH$80&amp;"・"&amp;$EG105),'(参考)本年作業予定'!$X$4:$AI$525,4,FALSE),"")</f>
        <v/>
      </c>
      <c r="FI105" s="32" t="str">
        <f>IFERROR(VLOOKUP(($EF105&amp;"・"&amp;FI$81&amp;"・"&amp;FI$80&amp;"・"&amp;$EG105),'(参考)本年作業予定'!$X$4:$AI$525,4,FALSE),"")</f>
        <v/>
      </c>
      <c r="FJ105" s="32" t="str">
        <f>IFERROR(VLOOKUP(($EF105&amp;"・"&amp;FJ$81&amp;"・"&amp;FJ$80&amp;"・"&amp;$EG105),'(参考)本年作業予定'!$X$4:$AI$525,4,FALSE),"")</f>
        <v/>
      </c>
      <c r="FK105" s="32" t="str">
        <f>IFERROR(VLOOKUP(($EF105&amp;"・"&amp;FK$81&amp;"・"&amp;FK$80&amp;"・"&amp;$EG105),'(参考)本年作業予定'!$X$4:$AI$525,4,FALSE),"")</f>
        <v/>
      </c>
      <c r="FL105" s="32" t="str">
        <f>IFERROR(VLOOKUP(($EF105&amp;"・"&amp;FL$81&amp;"・"&amp;FL$80&amp;"・"&amp;$EG105),'(参考)本年作業予定'!$X$4:$AI$525,4,FALSE),"")</f>
        <v/>
      </c>
      <c r="FN105" s="33">
        <f t="shared" si="449"/>
        <v>45575</v>
      </c>
      <c r="FO105" s="96">
        <f>IFERROR(VLOOKUP(($EF105&amp;"・"&amp;FN$8&amp;"・"&amp;FN$7&amp;"・"&amp;$EG105),'(参考)本年作業予定'!$X$4:$AI$525,12,FALSE),"")</f>
        <v>16</v>
      </c>
      <c r="FP105" s="33">
        <f t="shared" si="450"/>
        <v>45604</v>
      </c>
      <c r="FQ105" s="96">
        <f>IFERROR(VLOOKUP(($EF105&amp;"・"&amp;FP$8&amp;"・"&amp;FP$7&amp;"・"&amp;$EG105),'(参考)本年作業予定'!$X$4:$AI$525,12,FALSE),"")</f>
        <v>9</v>
      </c>
      <c r="FR105" s="33">
        <f t="shared" si="451"/>
        <v>45606</v>
      </c>
      <c r="FS105" s="96">
        <f>IFERROR(VLOOKUP(($EF105&amp;"・"&amp;FR$8&amp;"・"&amp;FR$7&amp;"・"&amp;$EG105),'(参考)本年作業予定'!$X$4:$AI$525,12,FALSE),"")</f>
        <v>8</v>
      </c>
      <c r="FT105" s="33">
        <f t="shared" si="452"/>
        <v>45613</v>
      </c>
      <c r="FU105" s="96">
        <f>IFERROR(VLOOKUP(($EF105&amp;"・"&amp;FT$8&amp;"・"&amp;FT$7&amp;"・"&amp;$EG105),'(参考)本年作業予定'!$X$4:$AI$525,12,FALSE),"")</f>
        <v>2</v>
      </c>
      <c r="FV105" s="33">
        <f t="shared" si="453"/>
        <v>45620</v>
      </c>
      <c r="FW105" s="96">
        <f>IFERROR(VLOOKUP(($EF105&amp;"・"&amp;FV$8&amp;"・"&amp;FV$7&amp;"・"&amp;$EG105),'(参考)本年作業予定'!$X$4:$AI$525,12,FALSE),"")</f>
        <v>2</v>
      </c>
      <c r="FX105" s="33">
        <f t="shared" si="454"/>
        <v>45632</v>
      </c>
      <c r="FY105" s="96">
        <f>IFERROR(VLOOKUP(($EF105&amp;"・"&amp;FX$8&amp;"・"&amp;FX$7&amp;"・"&amp;$EG105),'(参考)本年作業予定'!$X$4:$AI$525,12,FALSE),"")</f>
        <v>4</v>
      </c>
      <c r="FZ105" s="33" t="str">
        <f t="shared" si="455"/>
        <v/>
      </c>
      <c r="GA105" s="96" t="str">
        <f>IFERROR(VLOOKUP(($EF105&amp;"・"&amp;FZ$8&amp;"・"&amp;FZ$7&amp;"・"&amp;$EG105),'(参考)本年作業予定'!$X$4:$AI$525,12,FALSE),"")</f>
        <v/>
      </c>
      <c r="GB105" s="33" t="str">
        <f t="shared" si="456"/>
        <v/>
      </c>
      <c r="GC105" s="96" t="str">
        <f>IFERROR(VLOOKUP(($EF105&amp;"・"&amp;GB$8&amp;"・"&amp;GB$7&amp;"・"&amp;$EG105),'(参考)本年作業予定'!$X$4:$AI$525,12,FALSE),"")</f>
        <v/>
      </c>
      <c r="GD105" s="33" t="str">
        <f t="shared" si="457"/>
        <v/>
      </c>
      <c r="GE105" s="96" t="str">
        <f>IFERROR(VLOOKUP(($EF105&amp;"・"&amp;GD$8&amp;"・"&amp;GD$7&amp;"・"&amp;$EG105),'(参考)本年作業予定'!$X$4:$AI$525,12,FALSE),"")</f>
        <v/>
      </c>
      <c r="GF105" s="33" t="str">
        <f t="shared" si="458"/>
        <v/>
      </c>
      <c r="GG105" s="96" t="str">
        <f>IFERROR(VLOOKUP(($EF105&amp;"・"&amp;GF$8&amp;"・"&amp;GF$7&amp;"・"&amp;$EG105),'(参考)本年作業予定'!$X$4:$AI$525,12,FALSE),"")</f>
        <v/>
      </c>
      <c r="GH105" s="33" t="str">
        <f t="shared" si="459"/>
        <v/>
      </c>
      <c r="GI105" s="96" t="str">
        <f>IFERROR(VLOOKUP(($EF105&amp;"・"&amp;GH$8&amp;"・"&amp;GH$7&amp;"・"&amp;$EG105),'(参考)本年作業予定'!$X$4:$AI$525,12,FALSE),"")</f>
        <v/>
      </c>
      <c r="GJ105" s="33" t="str">
        <f t="shared" si="460"/>
        <v/>
      </c>
      <c r="GK105" s="96" t="str">
        <f>IFERROR(VLOOKUP(($EF105&amp;"・"&amp;GJ$8&amp;"・"&amp;GJ$7&amp;"・"&amp;$EG105),'(参考)本年作業予定'!$X$4:$AI$525,12,FALSE),"")</f>
        <v/>
      </c>
      <c r="GM105" s="72">
        <f t="shared" si="431"/>
        <v>2</v>
      </c>
      <c r="GN105" s="74">
        <f>IFERROR(VLOOKUP(($EF105&amp;"・"&amp;GM$8&amp;"・"&amp;GM$7&amp;"・"&amp;$EG105),'(参考)本年作業予定'!$X$4:$AI$525,11,FALSE)/100,0)</f>
        <v>20</v>
      </c>
      <c r="GO105" s="72">
        <f t="shared" si="432"/>
        <v>2</v>
      </c>
      <c r="GP105" s="74">
        <f>IFERROR(VLOOKUP(($EF105&amp;"・"&amp;GO$8&amp;"・"&amp;GO$7&amp;"・"&amp;$EG105),'(参考)本年作業予定'!$X$4:$AI$525,11,FALSE)/100,0)</f>
        <v>20</v>
      </c>
      <c r="GQ105" s="72">
        <f t="shared" si="433"/>
        <v>1</v>
      </c>
      <c r="GR105" s="74">
        <f>IFERROR(VLOOKUP(($EF105&amp;"・"&amp;GQ$8&amp;"・"&amp;GQ$7&amp;"・"&amp;$EG105),'(参考)本年作業予定'!$X$4:$AI$525,11,FALSE)/100,0)</f>
        <v>20</v>
      </c>
      <c r="GS105" s="72">
        <f t="shared" si="434"/>
        <v>1</v>
      </c>
      <c r="GT105" s="74">
        <f>IFERROR(VLOOKUP(($EF105&amp;"・"&amp;GS$8&amp;"・"&amp;GS$7&amp;"・"&amp;$EG105),'(参考)本年作業予定'!$X$4:$AI$525,11,FALSE)/100,0)</f>
        <v>20</v>
      </c>
      <c r="GU105" s="72">
        <f t="shared" si="435"/>
        <v>1</v>
      </c>
      <c r="GV105" s="74">
        <f>IFERROR(VLOOKUP(($EF105&amp;"・"&amp;GU$8&amp;"・"&amp;GU$7&amp;"・"&amp;$EG105),'(参考)本年作業予定'!$X$4:$AI$525,11,FALSE)/100,0)</f>
        <v>20</v>
      </c>
      <c r="GW105" s="72">
        <f t="shared" si="436"/>
        <v>1</v>
      </c>
      <c r="GX105" s="74">
        <f>IFERROR(VLOOKUP(($EF105&amp;"・"&amp;GW$8&amp;"・"&amp;GW$7&amp;"・"&amp;$EG105),'(参考)本年作業予定'!$X$4:$AI$525,11,FALSE)/100,0)</f>
        <v>20</v>
      </c>
      <c r="GY105" s="72" t="str">
        <f t="shared" si="437"/>
        <v/>
      </c>
      <c r="GZ105" s="74">
        <f>IFERROR(VLOOKUP(($EF105&amp;"・"&amp;GY$8&amp;"・"&amp;GY$7&amp;"・"&amp;$EG105),'(参考)本年作業予定'!$X$4:$AI$525,11,FALSE)/100,0)</f>
        <v>0</v>
      </c>
      <c r="HA105" s="72" t="str">
        <f t="shared" si="438"/>
        <v/>
      </c>
      <c r="HB105" s="74">
        <f>IFERROR(VLOOKUP(($EF105&amp;"・"&amp;HA$8&amp;"・"&amp;HA$7&amp;"・"&amp;$EG105),'(参考)本年作業予定'!$X$4:$AI$525,11,FALSE)/100,0)</f>
        <v>0</v>
      </c>
      <c r="HC105" s="72" t="str">
        <f t="shared" si="439"/>
        <v/>
      </c>
      <c r="HD105" s="74">
        <f>IFERROR(VLOOKUP(($EF105&amp;"・"&amp;HC$8&amp;"・"&amp;HC$7&amp;"・"&amp;$EG105),'(参考)本年作業予定'!$X$4:$AI$525,11,FALSE)/100,0)</f>
        <v>0</v>
      </c>
      <c r="HE105" s="72" t="str">
        <f t="shared" si="440"/>
        <v/>
      </c>
      <c r="HF105" s="74">
        <f>IFERROR(VLOOKUP(($EF105&amp;"・"&amp;HE$8&amp;"・"&amp;HE$7&amp;"・"&amp;$EG105),'(参考)本年作業予定'!$X$4:$AI$525,11,FALSE)/100,0)</f>
        <v>0</v>
      </c>
      <c r="HG105" s="72" t="str">
        <f t="shared" si="441"/>
        <v/>
      </c>
      <c r="HH105" s="74">
        <f>IFERROR(VLOOKUP(($EF105&amp;"・"&amp;HG$8&amp;"・"&amp;HG$7&amp;"・"&amp;$EG105),'(参考)本年作業予定'!$X$4:$AI$525,11,FALSE)/100,0)</f>
        <v>0</v>
      </c>
      <c r="HI105" s="72" t="str">
        <f t="shared" si="442"/>
        <v/>
      </c>
      <c r="HJ105" s="74">
        <f>IFERROR(VLOOKUP(($EF105&amp;"・"&amp;HI$8&amp;"・"&amp;HI$7&amp;"・"&amp;$EG105),'(参考)本年作業予定'!$X$4:$AI$525,11,FALSE)/100,0)</f>
        <v>0</v>
      </c>
    </row>
    <row r="106" spans="1:218" ht="15" customHeight="1" thickBot="1" x14ac:dyDescent="0.2">
      <c r="A106" s="541"/>
      <c r="B106" s="488"/>
      <c r="C106" s="326" t="str">
        <f>IF(B106="","",GN106+GP106+GR106+GT106+GV106+GX106+GZ106+HB106+HD106)</f>
        <v/>
      </c>
      <c r="D106" s="348"/>
      <c r="E106" s="349"/>
      <c r="F106" s="349"/>
      <c r="G106" s="349"/>
      <c r="H106" s="349"/>
      <c r="I106" s="349"/>
      <c r="J106" s="349"/>
      <c r="K106" s="349"/>
      <c r="L106" s="349"/>
      <c r="M106" s="349"/>
      <c r="N106" s="349"/>
      <c r="O106" s="349"/>
      <c r="P106" s="349"/>
      <c r="Q106" s="349"/>
      <c r="R106" s="349"/>
      <c r="S106" s="349"/>
      <c r="T106" s="349"/>
      <c r="U106" s="349"/>
      <c r="V106" s="349"/>
      <c r="W106" s="349"/>
      <c r="X106" s="349"/>
      <c r="Y106" s="349"/>
      <c r="Z106" s="349"/>
      <c r="AA106" s="349"/>
      <c r="AB106" s="349"/>
      <c r="AC106" s="349"/>
      <c r="AD106" s="349"/>
      <c r="AE106" s="349"/>
      <c r="AF106" s="349"/>
      <c r="AG106" s="350"/>
      <c r="AH106" s="350"/>
      <c r="AI106" s="348"/>
      <c r="AJ106" s="349"/>
      <c r="AK106" s="349"/>
      <c r="AL106" s="349"/>
      <c r="AM106" s="349"/>
      <c r="AN106" s="349"/>
      <c r="AO106" s="349"/>
      <c r="AP106" s="349"/>
      <c r="AQ106" s="349"/>
      <c r="AR106" s="349"/>
      <c r="AS106" s="349"/>
      <c r="AT106" s="349"/>
      <c r="AU106" s="349"/>
      <c r="AV106" s="349"/>
      <c r="AW106" s="349"/>
      <c r="AX106" s="349"/>
      <c r="AY106" s="349"/>
      <c r="AZ106" s="349"/>
      <c r="BA106" s="349"/>
      <c r="BB106" s="349"/>
      <c r="BC106" s="349"/>
      <c r="BD106" s="349"/>
      <c r="BE106" s="349"/>
      <c r="BF106" s="349"/>
      <c r="BG106" s="349"/>
      <c r="BH106" s="349"/>
      <c r="BI106" s="349"/>
      <c r="BJ106" s="349"/>
      <c r="BK106" s="349"/>
      <c r="BL106" s="349"/>
      <c r="BM106" s="350"/>
      <c r="BN106" s="348"/>
      <c r="BO106" s="349"/>
      <c r="BP106" s="349"/>
      <c r="BQ106" s="349"/>
      <c r="BR106" s="349"/>
      <c r="BS106" s="349"/>
      <c r="BT106" s="349"/>
      <c r="BU106" s="349"/>
      <c r="BV106" s="349"/>
      <c r="BW106" s="349"/>
      <c r="BX106" s="349"/>
      <c r="BY106" s="349"/>
      <c r="BZ106" s="349"/>
      <c r="CA106" s="349"/>
      <c r="CB106" s="349"/>
      <c r="CC106" s="349"/>
      <c r="CD106" s="349"/>
      <c r="CE106" s="349"/>
      <c r="CF106" s="349"/>
      <c r="CG106" s="349"/>
      <c r="CH106" s="349"/>
      <c r="CI106" s="349"/>
      <c r="CJ106" s="349"/>
      <c r="CK106" s="349"/>
      <c r="CL106" s="349"/>
      <c r="CM106" s="349"/>
      <c r="CN106" s="349"/>
      <c r="CO106" s="349"/>
      <c r="CP106" s="349"/>
      <c r="CQ106" s="350"/>
      <c r="CR106" s="351"/>
      <c r="CS106" s="352"/>
      <c r="CT106" s="349"/>
      <c r="CU106" s="349"/>
      <c r="CV106" s="349"/>
      <c r="CW106" s="349"/>
      <c r="CX106" s="349"/>
      <c r="CY106" s="349"/>
      <c r="CZ106" s="349"/>
      <c r="DA106" s="349"/>
      <c r="DB106" s="349"/>
      <c r="DC106" s="349"/>
      <c r="DD106" s="349"/>
      <c r="DE106" s="349"/>
      <c r="DF106" s="349"/>
      <c r="DG106" s="349"/>
      <c r="DH106" s="349"/>
      <c r="DI106" s="349"/>
      <c r="DJ106" s="349"/>
      <c r="DK106" s="349"/>
      <c r="DL106" s="349"/>
      <c r="DM106" s="349"/>
      <c r="DN106" s="349"/>
      <c r="DO106" s="349"/>
      <c r="DP106" s="349"/>
      <c r="DQ106" s="349"/>
      <c r="DR106" s="349"/>
      <c r="DS106" s="349"/>
      <c r="DT106" s="349"/>
      <c r="DU106" s="350"/>
      <c r="DV106" s="393"/>
      <c r="DW106" s="426"/>
      <c r="EE106" s="12"/>
      <c r="EF106" s="13"/>
      <c r="EG106" s="13"/>
      <c r="EH106" s="32" t="str">
        <f>IFERROR(VLOOKUP(($EF106&amp;"・"&amp;EH$8&amp;"・"&amp;EH$7&amp;"・"&amp;$EG106),'(参考)本年作業予定'!$X$4:$AI$525,8,FALSE),"")</f>
        <v/>
      </c>
      <c r="EI106" s="32" t="str">
        <f>IFERROR(VLOOKUP(($EF106&amp;"・"&amp;EH$8&amp;"・"&amp;EH$7&amp;"・"&amp;$EG106),'(参考)本年作業予定'!$X$4:$AI$525,10,FALSE),"")</f>
        <v/>
      </c>
      <c r="EJ106" s="32" t="str">
        <f>IFERROR(VLOOKUP(($EF106&amp;"・"&amp;EJ$8&amp;"・"&amp;EJ$7&amp;"・"&amp;$EG106),'(参考)本年作業予定'!$X$4:$AI$525,8,FALSE),"")</f>
        <v/>
      </c>
      <c r="EK106" s="32" t="str">
        <f>IFERROR(VLOOKUP(($EF106&amp;"・"&amp;EJ$8&amp;"・"&amp;EJ$7&amp;"・"&amp;$EG106),'(参考)本年作業予定'!$X$4:$AI$525,10,FALSE),"")</f>
        <v/>
      </c>
      <c r="EL106" s="32" t="str">
        <f>IFERROR(VLOOKUP(($EF106&amp;"・"&amp;EL$8&amp;"・"&amp;EL$7&amp;"・"&amp;$EG106),'(参考)本年作業予定'!$X$4:$AI$525,8,FALSE),"")</f>
        <v/>
      </c>
      <c r="EM106" s="32" t="str">
        <f>IFERROR(VLOOKUP(($EF106&amp;"・"&amp;EL$8&amp;"・"&amp;EL$7&amp;"・"&amp;$EG106),'(参考)本年作業予定'!$X$4:$AI$525,10,FALSE),"")</f>
        <v/>
      </c>
      <c r="EN106" s="32" t="str">
        <f>IFERROR(VLOOKUP(($EF106&amp;"・"&amp;EN$8&amp;"・"&amp;EN$7&amp;"・"&amp;$EG106),'(参考)本年作業予定'!$X$4:$AI$525,8,FALSE),"")</f>
        <v/>
      </c>
      <c r="EO106" s="32" t="str">
        <f>IFERROR(VLOOKUP(($EF106&amp;"・"&amp;EN$8&amp;"・"&amp;EN$7&amp;"・"&amp;$EG106),'(参考)本年作業予定'!$X$4:$AI$525,10,FALSE),"")</f>
        <v/>
      </c>
      <c r="EP106" s="32" t="str">
        <f>IFERROR(VLOOKUP(($EF106&amp;"・"&amp;EP$8&amp;"・"&amp;EP$7&amp;"・"&amp;$EG106),'(参考)本年作業予定'!$X$4:$AI$525,8,FALSE),"")</f>
        <v/>
      </c>
      <c r="EQ106" s="32" t="str">
        <f>IFERROR(VLOOKUP(($EF106&amp;"・"&amp;EP$8&amp;"・"&amp;EP$7&amp;"・"&amp;$EG106),'(参考)本年作業予定'!$X$4:$AI$525,10,FALSE),"")</f>
        <v/>
      </c>
      <c r="ER106" s="32" t="str">
        <f>IFERROR(VLOOKUP(($EF106&amp;"・"&amp;ER$8&amp;"・"&amp;ER$7&amp;"・"&amp;$EG106),'(参考)本年作業予定'!$X$4:$AI$525,8,FALSE),"")</f>
        <v/>
      </c>
      <c r="ES106" s="32" t="str">
        <f>IFERROR(VLOOKUP(($EF106&amp;"・"&amp;ER$8&amp;"・"&amp;ER$7&amp;"・"&amp;$EG106),'(参考)本年作業予定'!$X$4:$AI$525,10,FALSE),"")</f>
        <v/>
      </c>
      <c r="ET106" s="32" t="str">
        <f>IFERROR(VLOOKUP(($EF106&amp;"・"&amp;ET$8&amp;"・"&amp;ET$7&amp;"・"&amp;$EG106),'(参考)本年作業予定'!$X$4:$AI$525,8,FALSE),"")</f>
        <v/>
      </c>
      <c r="EU106" s="32" t="str">
        <f>IFERROR(VLOOKUP(($EF106&amp;"・"&amp;ET$8&amp;"・"&amp;ET$7&amp;"・"&amp;$EG106),'(参考)本年作業予定'!$X$4:$AI$525,10,FALSE),"")</f>
        <v/>
      </c>
      <c r="EV106" s="32" t="str">
        <f>IFERROR(VLOOKUP(($EF106&amp;"・"&amp;EV$8&amp;"・"&amp;EV$7&amp;"・"&amp;$EG106),'(参考)本年作業予定'!$X$4:$AI$525,8,FALSE),"")</f>
        <v/>
      </c>
      <c r="EW106" s="32" t="str">
        <f>IFERROR(VLOOKUP(($EF106&amp;"・"&amp;EV$8&amp;"・"&amp;EV$7&amp;"・"&amp;$EG106),'(参考)本年作業予定'!$X$4:$AI$525,10,FALSE),"")</f>
        <v/>
      </c>
      <c r="EX106" s="32" t="str">
        <f>IFERROR(VLOOKUP(($EF106&amp;"・"&amp;EX$8&amp;"・"&amp;EX$7&amp;"・"&amp;$EG106),'(参考)本年作業予定'!$X$4:$AI$525,8,FALSE),"")</f>
        <v/>
      </c>
      <c r="EY106" s="32" t="str">
        <f>IFERROR(VLOOKUP(($EF106&amp;"・"&amp;EX$8&amp;"・"&amp;EX$7&amp;"・"&amp;$EG106),'(参考)本年作業予定'!$X$4:$AI$525,10,FALSE),"")</f>
        <v/>
      </c>
      <c r="EZ106" s="32" t="str">
        <f>IFERROR(VLOOKUP(($EF106&amp;"・"&amp;EZ$8&amp;"・"&amp;EZ$7&amp;"・"&amp;$EG106),'(参考)本年作業予定'!$X$4:$AI$525,8,FALSE),"")</f>
        <v/>
      </c>
      <c r="FA106" s="32" t="str">
        <f>IFERROR(VLOOKUP(($EF106&amp;"・"&amp;EZ$8&amp;"・"&amp;EZ$7&amp;"・"&amp;$EG106),'(参考)本年作業予定'!$X$4:$AI$525,10,FALSE),"")</f>
        <v/>
      </c>
      <c r="FB106" s="32" t="str">
        <f>IFERROR(VLOOKUP(($EF106&amp;"・"&amp;FB$8&amp;"・"&amp;FB$7&amp;"・"&amp;$EG106),'(参考)本年作業予定'!$X$4:$AI$525,8,FALSE),"")</f>
        <v/>
      </c>
      <c r="FC106" s="32" t="str">
        <f>IFERROR(VLOOKUP(($EF106&amp;"・"&amp;FB$8&amp;"・"&amp;FB$7&amp;"・"&amp;$EG106),'(参考)本年作業予定'!$X$4:$AI$525,10,FALSE),"")</f>
        <v/>
      </c>
      <c r="FD106" s="32" t="str">
        <f>IFERROR(VLOOKUP(($EF106&amp;"・"&amp;FD$8&amp;"・"&amp;FD$7&amp;"・"&amp;$EG106),'(参考)本年作業予定'!$X$4:$AI$525,8,FALSE),"")</f>
        <v/>
      </c>
      <c r="FE106" s="32" t="str">
        <f>IFERROR(VLOOKUP(($EF106&amp;"・"&amp;FD$8&amp;"・"&amp;FD$7&amp;"・"&amp;$EG106),'(参考)本年作業予定'!$X$4:$AI$525,10,FALSE),"")</f>
        <v/>
      </c>
      <c r="FG106" s="32" t="str">
        <f>IFERROR(VLOOKUP(($EF106&amp;"・"&amp;FG$81&amp;"・"&amp;FG$80&amp;"・"&amp;$EG106),'(参考)本年作業予定'!$X$4:$AI$525,4,FALSE),"")</f>
        <v/>
      </c>
      <c r="FH106" s="32" t="str">
        <f>IFERROR(VLOOKUP(($EF106&amp;"・"&amp;FH$81&amp;"・"&amp;FH$80&amp;"・"&amp;$EG106),'(参考)本年作業予定'!$X$4:$AI$525,4,FALSE),"")</f>
        <v/>
      </c>
      <c r="FI106" s="32" t="str">
        <f>IFERROR(VLOOKUP(($EF106&amp;"・"&amp;FI$81&amp;"・"&amp;FI$80&amp;"・"&amp;$EG106),'(参考)本年作業予定'!$X$4:$AI$525,4,FALSE),"")</f>
        <v/>
      </c>
      <c r="FJ106" s="32" t="str">
        <f>IFERROR(VLOOKUP(($EF106&amp;"・"&amp;FJ$81&amp;"・"&amp;FJ$80&amp;"・"&amp;$EG106),'(参考)本年作業予定'!$X$4:$AI$525,4,FALSE),"")</f>
        <v/>
      </c>
      <c r="FK106" s="32" t="str">
        <f>IFERROR(VLOOKUP(($EF106&amp;"・"&amp;FK$81&amp;"・"&amp;FK$80&amp;"・"&amp;$EG106),'(参考)本年作業予定'!$X$4:$AI$525,4,FALSE),"")</f>
        <v/>
      </c>
      <c r="FL106" s="32" t="str">
        <f>IFERROR(VLOOKUP(($EF106&amp;"・"&amp;FL$81&amp;"・"&amp;FL$80&amp;"・"&amp;$EG106),'(参考)本年作業予定'!$X$4:$AI$525,4,FALSE),"")</f>
        <v/>
      </c>
      <c r="FN106" s="33" t="str">
        <f t="shared" si="449"/>
        <v/>
      </c>
      <c r="FO106" s="96" t="str">
        <f>IFERROR(VLOOKUP(($EF106&amp;"・"&amp;FN$8&amp;"・"&amp;FN$7&amp;"・"&amp;$EG106),'(参考)本年作業予定'!$X$4:$AI$525,12,FALSE),"")</f>
        <v/>
      </c>
      <c r="FP106" s="33" t="str">
        <f t="shared" si="450"/>
        <v/>
      </c>
      <c r="FQ106" s="96" t="str">
        <f>IFERROR(VLOOKUP(($EF106&amp;"・"&amp;FP$8&amp;"・"&amp;FP$7&amp;"・"&amp;$EG106),'(参考)本年作業予定'!$X$4:$AI$525,12,FALSE),"")</f>
        <v/>
      </c>
      <c r="FR106" s="33" t="str">
        <f t="shared" si="451"/>
        <v/>
      </c>
      <c r="FS106" s="96" t="str">
        <f>IFERROR(VLOOKUP(($EF106&amp;"・"&amp;FR$8&amp;"・"&amp;FR$7&amp;"・"&amp;$EG106),'(参考)本年作業予定'!$X$4:$AI$525,12,FALSE),"")</f>
        <v/>
      </c>
      <c r="FT106" s="33" t="str">
        <f t="shared" si="452"/>
        <v/>
      </c>
      <c r="FU106" s="96" t="str">
        <f>IFERROR(VLOOKUP(($EF106&amp;"・"&amp;FT$8&amp;"・"&amp;FT$7&amp;"・"&amp;$EG106),'(参考)本年作業予定'!$X$4:$AI$525,12,FALSE),"")</f>
        <v/>
      </c>
      <c r="FV106" s="33" t="str">
        <f t="shared" si="453"/>
        <v/>
      </c>
      <c r="FW106" s="96" t="str">
        <f>IFERROR(VLOOKUP(($EF106&amp;"・"&amp;FV$8&amp;"・"&amp;FV$7&amp;"・"&amp;$EG106),'(参考)本年作業予定'!$X$4:$AI$525,12,FALSE),"")</f>
        <v/>
      </c>
      <c r="FX106" s="33" t="str">
        <f t="shared" si="454"/>
        <v/>
      </c>
      <c r="FY106" s="96" t="str">
        <f>IFERROR(VLOOKUP(($EF106&amp;"・"&amp;FX$8&amp;"・"&amp;FX$7&amp;"・"&amp;$EG106),'(参考)本年作業予定'!$X$4:$AI$525,12,FALSE),"")</f>
        <v/>
      </c>
      <c r="FZ106" s="33" t="str">
        <f t="shared" si="455"/>
        <v/>
      </c>
      <c r="GA106" s="96" t="str">
        <f>IFERROR(VLOOKUP(($EF106&amp;"・"&amp;FZ$8&amp;"・"&amp;FZ$7&amp;"・"&amp;$EG106),'(参考)本年作業予定'!$X$4:$AI$525,12,FALSE),"")</f>
        <v/>
      </c>
      <c r="GB106" s="33" t="str">
        <f t="shared" si="456"/>
        <v/>
      </c>
      <c r="GC106" s="96" t="str">
        <f>IFERROR(VLOOKUP(($EF106&amp;"・"&amp;GB$8&amp;"・"&amp;GB$7&amp;"・"&amp;$EG106),'(参考)本年作業予定'!$X$4:$AI$525,12,FALSE),"")</f>
        <v/>
      </c>
      <c r="GD106" s="33" t="str">
        <f t="shared" si="457"/>
        <v/>
      </c>
      <c r="GE106" s="96" t="str">
        <f>IFERROR(VLOOKUP(($EF106&amp;"・"&amp;GD$8&amp;"・"&amp;GD$7&amp;"・"&amp;$EG106),'(参考)本年作業予定'!$X$4:$AI$525,12,FALSE),"")</f>
        <v/>
      </c>
      <c r="GF106" s="33" t="str">
        <f t="shared" si="458"/>
        <v/>
      </c>
      <c r="GG106" s="96" t="str">
        <f>IFERROR(VLOOKUP(($EF106&amp;"・"&amp;GF$8&amp;"・"&amp;GF$7&amp;"・"&amp;$EG106),'(参考)本年作業予定'!$X$4:$AI$525,12,FALSE),"")</f>
        <v/>
      </c>
      <c r="GH106" s="33" t="str">
        <f t="shared" si="459"/>
        <v/>
      </c>
      <c r="GI106" s="96" t="str">
        <f>IFERROR(VLOOKUP(($EF106&amp;"・"&amp;GH$8&amp;"・"&amp;GH$7&amp;"・"&amp;$EG106),'(参考)本年作業予定'!$X$4:$AI$525,12,FALSE),"")</f>
        <v/>
      </c>
      <c r="GJ106" s="33" t="str">
        <f t="shared" si="460"/>
        <v/>
      </c>
      <c r="GK106" s="96" t="str">
        <f>IFERROR(VLOOKUP(($EF106&amp;"・"&amp;GJ$8&amp;"・"&amp;GJ$7&amp;"・"&amp;$EG106),'(参考)本年作業予定'!$X$4:$AI$525,12,FALSE),"")</f>
        <v/>
      </c>
      <c r="GM106" s="72" t="str">
        <f t="shared" si="431"/>
        <v/>
      </c>
      <c r="GN106" s="74">
        <f>IFERROR(VLOOKUP(($EF106&amp;"・"&amp;GM$8&amp;"・"&amp;GM$7&amp;"・"&amp;$EG106),'(参考)本年作業予定'!$X$4:$AI$525,11,FALSE)/100,0)</f>
        <v>0</v>
      </c>
      <c r="GO106" s="72" t="str">
        <f t="shared" si="432"/>
        <v/>
      </c>
      <c r="GP106" s="74">
        <f>IFERROR(VLOOKUP(($EF106&amp;"・"&amp;GO$8&amp;"・"&amp;GO$7&amp;"・"&amp;$EG106),'(参考)本年作業予定'!$X$4:$AI$525,11,FALSE)/100,0)</f>
        <v>0</v>
      </c>
      <c r="GQ106" s="72" t="str">
        <f t="shared" si="433"/>
        <v/>
      </c>
      <c r="GR106" s="74">
        <f>IFERROR(VLOOKUP(($EF106&amp;"・"&amp;GQ$8&amp;"・"&amp;GQ$7&amp;"・"&amp;$EG106),'(参考)本年作業予定'!$X$4:$AI$525,11,FALSE)/100,0)</f>
        <v>0</v>
      </c>
      <c r="GS106" s="72" t="str">
        <f t="shared" si="434"/>
        <v/>
      </c>
      <c r="GT106" s="74">
        <f>IFERROR(VLOOKUP(($EF106&amp;"・"&amp;GS$8&amp;"・"&amp;GS$7&amp;"・"&amp;$EG106),'(参考)本年作業予定'!$X$4:$AI$525,11,FALSE)/100,0)</f>
        <v>0</v>
      </c>
      <c r="GU106" s="72" t="str">
        <f t="shared" si="435"/>
        <v/>
      </c>
      <c r="GV106" s="74">
        <f>IFERROR(VLOOKUP(($EF106&amp;"・"&amp;GU$8&amp;"・"&amp;GU$7&amp;"・"&amp;$EG106),'(参考)本年作業予定'!$X$4:$AI$525,11,FALSE)/100,0)</f>
        <v>0</v>
      </c>
      <c r="GW106" s="72" t="str">
        <f t="shared" si="436"/>
        <v/>
      </c>
      <c r="GX106" s="74">
        <f>IFERROR(VLOOKUP(($EF106&amp;"・"&amp;GW$8&amp;"・"&amp;GW$7&amp;"・"&amp;$EG106),'(参考)本年作業予定'!$X$4:$AI$525,11,FALSE)/100,0)</f>
        <v>0</v>
      </c>
      <c r="GY106" s="72" t="str">
        <f t="shared" si="437"/>
        <v/>
      </c>
      <c r="GZ106" s="74">
        <f>IFERROR(VLOOKUP(($EF106&amp;"・"&amp;GY$8&amp;"・"&amp;GY$7&amp;"・"&amp;$EG106),'(参考)本年作業予定'!$X$4:$AI$525,11,FALSE)/100,0)</f>
        <v>0</v>
      </c>
      <c r="HA106" s="72" t="str">
        <f t="shared" si="438"/>
        <v/>
      </c>
      <c r="HB106" s="74">
        <f>IFERROR(VLOOKUP(($EF106&amp;"・"&amp;HA$8&amp;"・"&amp;HA$7&amp;"・"&amp;$EG106),'(参考)本年作業予定'!$X$4:$AI$525,11,FALSE)/100,0)</f>
        <v>0</v>
      </c>
      <c r="HC106" s="72" t="str">
        <f t="shared" si="439"/>
        <v/>
      </c>
      <c r="HD106" s="74">
        <f>IFERROR(VLOOKUP(($EF106&amp;"・"&amp;HC$8&amp;"・"&amp;HC$7&amp;"・"&amp;$EG106),'(参考)本年作業予定'!$X$4:$AI$525,11,FALSE)/100,0)</f>
        <v>0</v>
      </c>
      <c r="HE106" s="72" t="str">
        <f t="shared" si="440"/>
        <v/>
      </c>
      <c r="HF106" s="74">
        <f>IFERROR(VLOOKUP(($EF106&amp;"・"&amp;HE$8&amp;"・"&amp;HE$7&amp;"・"&amp;$EG106),'(参考)本年作業予定'!$X$4:$AI$525,11,FALSE)/100,0)</f>
        <v>0</v>
      </c>
      <c r="HG106" s="72" t="str">
        <f t="shared" si="441"/>
        <v/>
      </c>
      <c r="HH106" s="74">
        <f>IFERROR(VLOOKUP(($EF106&amp;"・"&amp;HG$8&amp;"・"&amp;HG$7&amp;"・"&amp;$EG106),'(参考)本年作業予定'!$X$4:$AI$525,11,FALSE)/100,0)</f>
        <v>0</v>
      </c>
      <c r="HI106" s="72" t="str">
        <f t="shared" si="442"/>
        <v/>
      </c>
      <c r="HJ106" s="74">
        <f>IFERROR(VLOOKUP(($EF106&amp;"・"&amp;HI$8&amp;"・"&amp;HI$7&amp;"・"&amp;$EG106),'(参考)本年作業予定'!$X$4:$AI$525,11,FALSE)/100,0)</f>
        <v>0</v>
      </c>
    </row>
    <row r="107" spans="1:218" ht="21.75" customHeight="1" x14ac:dyDescent="0.15">
      <c r="A107" s="541"/>
      <c r="B107" s="486" t="str">
        <f>IF(②元データ!$G$20="","",②元データ!$G$20)</f>
        <v>キャベツ・●●</v>
      </c>
      <c r="C107" s="324" t="str">
        <f>IF(EF107="","",IF((GN107+GP107+GR107+GT107+GV107+GX107+GZ107+HB107+HD107+HF107+HH107+HJ107)=0,"",(GN107+GP107+GR107+GT107+GV107+GX107+GZ107+HB107+HD107+HF107+HH107+HJ107)))</f>
        <v/>
      </c>
      <c r="D107" s="331" t="str">
        <f t="shared" ref="D107:AI107" si="482">IF(D$5=$FG107,$FG$9,IF(D$5=$FH107,$FH$9,IF(D$5=$FI107,$FI$9,IF(D$5=$FJ107,$FJ$9,IF(D$5=$FK107,$FK$9,IF(D$5=$FL107,$FL$9,IF(D$5=$FN107,$FO107,IF(D$5=$FP107,$FQ107,IF(D$5=$FR107,$FS107,IF(D$5=$FT107,$FU107,IF(D$5=$FV107,$FW107,IF(D$5=$FX107,$FY107,IF(D$5=$FZ107,$GA107,IF(D$5=$GB107,$GC107,IF(D$5=$GD107,$GE107,IF(D$5=$GF107,$GG107,IF(D$5=$GH107,$GI107,IF(D$5=$GJ107,$GK107,""))))))))))))))))))</f>
        <v/>
      </c>
      <c r="E107" s="332" t="str">
        <f t="shared" si="482"/>
        <v/>
      </c>
      <c r="F107" s="332" t="str">
        <f t="shared" si="482"/>
        <v/>
      </c>
      <c r="G107" s="332" t="str">
        <f t="shared" si="482"/>
        <v/>
      </c>
      <c r="H107" s="332" t="str">
        <f t="shared" si="482"/>
        <v/>
      </c>
      <c r="I107" s="332" t="str">
        <f t="shared" si="482"/>
        <v/>
      </c>
      <c r="J107" s="332" t="str">
        <f t="shared" si="482"/>
        <v/>
      </c>
      <c r="K107" s="332" t="str">
        <f t="shared" si="482"/>
        <v/>
      </c>
      <c r="L107" s="332" t="str">
        <f t="shared" si="482"/>
        <v/>
      </c>
      <c r="M107" s="332" t="str">
        <f t="shared" si="482"/>
        <v/>
      </c>
      <c r="N107" s="332" t="str">
        <f t="shared" si="482"/>
        <v/>
      </c>
      <c r="O107" s="332" t="str">
        <f t="shared" si="482"/>
        <v/>
      </c>
      <c r="P107" s="332" t="str">
        <f t="shared" si="482"/>
        <v/>
      </c>
      <c r="Q107" s="332" t="str">
        <f t="shared" si="482"/>
        <v/>
      </c>
      <c r="R107" s="332" t="str">
        <f t="shared" si="482"/>
        <v/>
      </c>
      <c r="S107" s="332" t="str">
        <f t="shared" si="482"/>
        <v/>
      </c>
      <c r="T107" s="332" t="str">
        <f t="shared" si="482"/>
        <v/>
      </c>
      <c r="U107" s="332" t="str">
        <f t="shared" si="482"/>
        <v/>
      </c>
      <c r="V107" s="332" t="str">
        <f t="shared" si="482"/>
        <v/>
      </c>
      <c r="W107" s="332" t="str">
        <f t="shared" si="482"/>
        <v/>
      </c>
      <c r="X107" s="332" t="str">
        <f t="shared" si="482"/>
        <v/>
      </c>
      <c r="Y107" s="332" t="str">
        <f t="shared" si="482"/>
        <v/>
      </c>
      <c r="Z107" s="332" t="str">
        <f t="shared" si="482"/>
        <v/>
      </c>
      <c r="AA107" s="332" t="str">
        <f t="shared" si="482"/>
        <v/>
      </c>
      <c r="AB107" s="332" t="str">
        <f t="shared" si="482"/>
        <v/>
      </c>
      <c r="AC107" s="332" t="str">
        <f t="shared" si="482"/>
        <v/>
      </c>
      <c r="AD107" s="332" t="str">
        <f t="shared" si="482"/>
        <v/>
      </c>
      <c r="AE107" s="332" t="str">
        <f t="shared" si="482"/>
        <v/>
      </c>
      <c r="AF107" s="332" t="str">
        <f t="shared" si="482"/>
        <v/>
      </c>
      <c r="AG107" s="332" t="str">
        <f t="shared" si="482"/>
        <v/>
      </c>
      <c r="AH107" s="332" t="str">
        <f t="shared" si="482"/>
        <v/>
      </c>
      <c r="AI107" s="331" t="str">
        <f t="shared" si="482"/>
        <v/>
      </c>
      <c r="AJ107" s="332" t="str">
        <f t="shared" ref="AJ107:BQ107" si="483">IF(AJ$5=$FG107,$FG$9,IF(AJ$5=$FH107,$FH$9,IF(AJ$5=$FI107,$FI$9,IF(AJ$5=$FJ107,$FJ$9,IF(AJ$5=$FK107,$FK$9,IF(AJ$5=$FL107,$FL$9,IF(AJ$5=$FN107,$FO107,IF(AJ$5=$FP107,$FQ107,IF(AJ$5=$FR107,$FS107,IF(AJ$5=$FT107,$FU107,IF(AJ$5=$FV107,$FW107,IF(AJ$5=$FX107,$FY107,IF(AJ$5=$FZ107,$GA107,IF(AJ$5=$GB107,$GC107,IF(AJ$5=$GD107,$GE107,IF(AJ$5=$GF107,$GG107,IF(AJ$5=$GH107,$GI107,IF(AJ$5=$GJ107,$GK107,""))))))))))))))))))</f>
        <v/>
      </c>
      <c r="AK107" s="332" t="str">
        <f t="shared" si="483"/>
        <v/>
      </c>
      <c r="AL107" s="332" t="str">
        <f t="shared" si="483"/>
        <v/>
      </c>
      <c r="AM107" s="332" t="str">
        <f t="shared" si="483"/>
        <v/>
      </c>
      <c r="AN107" s="332" t="str">
        <f t="shared" si="483"/>
        <v/>
      </c>
      <c r="AO107" s="332" t="str">
        <f t="shared" si="483"/>
        <v/>
      </c>
      <c r="AP107" s="332" t="str">
        <f t="shared" si="483"/>
        <v/>
      </c>
      <c r="AQ107" s="332" t="str">
        <f t="shared" si="483"/>
        <v/>
      </c>
      <c r="AR107" s="332" t="str">
        <f t="shared" si="483"/>
        <v/>
      </c>
      <c r="AS107" s="332" t="str">
        <f t="shared" si="483"/>
        <v/>
      </c>
      <c r="AT107" s="332" t="str">
        <f t="shared" si="483"/>
        <v/>
      </c>
      <c r="AU107" s="332" t="str">
        <f t="shared" si="483"/>
        <v/>
      </c>
      <c r="AV107" s="332" t="str">
        <f t="shared" si="483"/>
        <v/>
      </c>
      <c r="AW107" s="332" t="str">
        <f t="shared" si="483"/>
        <v/>
      </c>
      <c r="AX107" s="332" t="str">
        <f t="shared" si="483"/>
        <v/>
      </c>
      <c r="AY107" s="332" t="str">
        <f t="shared" si="483"/>
        <v/>
      </c>
      <c r="AZ107" s="332" t="str">
        <f t="shared" si="483"/>
        <v/>
      </c>
      <c r="BA107" s="332" t="str">
        <f t="shared" si="483"/>
        <v/>
      </c>
      <c r="BB107" s="332" t="str">
        <f t="shared" si="483"/>
        <v/>
      </c>
      <c r="BC107" s="332" t="str">
        <f t="shared" si="483"/>
        <v/>
      </c>
      <c r="BD107" s="332" t="str">
        <f t="shared" si="483"/>
        <v/>
      </c>
      <c r="BE107" s="332" t="str">
        <f t="shared" si="483"/>
        <v/>
      </c>
      <c r="BF107" s="332" t="str">
        <f t="shared" si="483"/>
        <v/>
      </c>
      <c r="BG107" s="332" t="str">
        <f t="shared" si="483"/>
        <v/>
      </c>
      <c r="BH107" s="332" t="str">
        <f t="shared" si="483"/>
        <v/>
      </c>
      <c r="BI107" s="332" t="str">
        <f t="shared" si="483"/>
        <v/>
      </c>
      <c r="BJ107" s="332" t="str">
        <f t="shared" si="483"/>
        <v/>
      </c>
      <c r="BK107" s="332" t="str">
        <f t="shared" si="483"/>
        <v/>
      </c>
      <c r="BL107" s="332" t="str">
        <f t="shared" si="483"/>
        <v/>
      </c>
      <c r="BM107" s="333" t="str">
        <f t="shared" si="483"/>
        <v/>
      </c>
      <c r="BN107" s="331" t="str">
        <f t="shared" si="483"/>
        <v/>
      </c>
      <c r="BO107" s="332" t="str">
        <f t="shared" si="483"/>
        <v/>
      </c>
      <c r="BP107" s="332" t="str">
        <f t="shared" si="483"/>
        <v/>
      </c>
      <c r="BQ107" s="332" t="str">
        <f t="shared" si="483"/>
        <v/>
      </c>
      <c r="BR107" s="332" t="str">
        <f t="shared" ref="BR107:DW107" si="484">IF(BR$5=$FG107,$FG$9,IF(BR$5=$FH107,$FH$9,IF(BR$5=$FI107,$FI$9,IF(BR$5=$FJ107,$FJ$9,IF(BR$5=$FK107,$FK$9,IF(BR$5=$FL107,$FL$9,IF(BR$5=$FN107,$FO107,IF(BR$5=$FP107,$FQ107,IF(BR$5=$FR107,$FS107,IF(BR$5=$FT107,$FU107,IF(BR$5=$FV107,$FW107,IF(BR$5=$FX107,$FY107,IF(BR$5=$FZ107,$GA107,IF(BR$5=$GB107,$GC107,IF(BR$5=$GD107,$GE107,IF(BR$5=$GF107,$GG107,IF(BR$5=$GH107,$GI107,IF(BR$5=$GJ107,$GK107,""))))))))))))))))))</f>
        <v/>
      </c>
      <c r="BS107" s="332" t="str">
        <f t="shared" si="484"/>
        <v/>
      </c>
      <c r="BT107" s="332" t="str">
        <f t="shared" si="484"/>
        <v/>
      </c>
      <c r="BU107" s="332" t="str">
        <f t="shared" si="484"/>
        <v/>
      </c>
      <c r="BV107" s="332" t="str">
        <f t="shared" si="484"/>
        <v/>
      </c>
      <c r="BW107" s="332" t="str">
        <f t="shared" si="484"/>
        <v/>
      </c>
      <c r="BX107" s="332" t="str">
        <f t="shared" si="484"/>
        <v/>
      </c>
      <c r="BY107" s="332" t="str">
        <f t="shared" si="484"/>
        <v/>
      </c>
      <c r="BZ107" s="332" t="str">
        <f t="shared" si="484"/>
        <v/>
      </c>
      <c r="CA107" s="332" t="str">
        <f t="shared" si="484"/>
        <v/>
      </c>
      <c r="CB107" s="332" t="str">
        <f t="shared" si="484"/>
        <v/>
      </c>
      <c r="CC107" s="332" t="str">
        <f t="shared" si="484"/>
        <v/>
      </c>
      <c r="CD107" s="332" t="str">
        <f t="shared" si="484"/>
        <v/>
      </c>
      <c r="CE107" s="332" t="str">
        <f t="shared" si="484"/>
        <v/>
      </c>
      <c r="CF107" s="332" t="str">
        <f t="shared" si="484"/>
        <v/>
      </c>
      <c r="CG107" s="332" t="str">
        <f t="shared" si="484"/>
        <v/>
      </c>
      <c r="CH107" s="332" t="str">
        <f t="shared" si="484"/>
        <v/>
      </c>
      <c r="CI107" s="332" t="str">
        <f t="shared" si="484"/>
        <v/>
      </c>
      <c r="CJ107" s="332" t="str">
        <f t="shared" si="484"/>
        <v/>
      </c>
      <c r="CK107" s="332" t="str">
        <f t="shared" si="484"/>
        <v/>
      </c>
      <c r="CL107" s="332" t="str">
        <f t="shared" si="484"/>
        <v/>
      </c>
      <c r="CM107" s="332" t="str">
        <f t="shared" si="484"/>
        <v/>
      </c>
      <c r="CN107" s="332" t="str">
        <f t="shared" si="484"/>
        <v/>
      </c>
      <c r="CO107" s="332" t="str">
        <f t="shared" si="484"/>
        <v/>
      </c>
      <c r="CP107" s="332" t="str">
        <f t="shared" si="484"/>
        <v/>
      </c>
      <c r="CQ107" s="334" t="str">
        <f t="shared" si="484"/>
        <v/>
      </c>
      <c r="CR107" s="335" t="str">
        <f t="shared" si="484"/>
        <v/>
      </c>
      <c r="CS107" s="336" t="str">
        <f t="shared" si="484"/>
        <v/>
      </c>
      <c r="CT107" s="332" t="str">
        <f t="shared" si="484"/>
        <v/>
      </c>
      <c r="CU107" s="332" t="str">
        <f t="shared" si="484"/>
        <v/>
      </c>
      <c r="CV107" s="332" t="str">
        <f t="shared" si="484"/>
        <v/>
      </c>
      <c r="CW107" s="332" t="str">
        <f t="shared" si="484"/>
        <v/>
      </c>
      <c r="CX107" s="332" t="str">
        <f t="shared" si="484"/>
        <v/>
      </c>
      <c r="CY107" s="332" t="str">
        <f t="shared" si="484"/>
        <v/>
      </c>
      <c r="CZ107" s="332" t="str">
        <f t="shared" si="484"/>
        <v/>
      </c>
      <c r="DA107" s="332" t="str">
        <f t="shared" si="484"/>
        <v/>
      </c>
      <c r="DB107" s="332" t="str">
        <f t="shared" si="484"/>
        <v/>
      </c>
      <c r="DC107" s="332" t="str">
        <f t="shared" si="484"/>
        <v/>
      </c>
      <c r="DD107" s="332" t="str">
        <f t="shared" si="484"/>
        <v/>
      </c>
      <c r="DE107" s="332" t="str">
        <f t="shared" si="484"/>
        <v/>
      </c>
      <c r="DF107" s="332" t="str">
        <f t="shared" si="484"/>
        <v/>
      </c>
      <c r="DG107" s="332" t="str">
        <f t="shared" si="484"/>
        <v/>
      </c>
      <c r="DH107" s="332" t="str">
        <f t="shared" si="484"/>
        <v/>
      </c>
      <c r="DI107" s="332" t="str">
        <f t="shared" si="484"/>
        <v/>
      </c>
      <c r="DJ107" s="332" t="str">
        <f t="shared" si="484"/>
        <v/>
      </c>
      <c r="DK107" s="332" t="str">
        <f t="shared" si="484"/>
        <v/>
      </c>
      <c r="DL107" s="332" t="str">
        <f t="shared" si="484"/>
        <v/>
      </c>
      <c r="DM107" s="332" t="str">
        <f t="shared" si="484"/>
        <v/>
      </c>
      <c r="DN107" s="332" t="str">
        <f t="shared" si="484"/>
        <v/>
      </c>
      <c r="DO107" s="332" t="str">
        <f t="shared" si="484"/>
        <v/>
      </c>
      <c r="DP107" s="332" t="str">
        <f t="shared" si="484"/>
        <v/>
      </c>
      <c r="DQ107" s="332" t="str">
        <f t="shared" si="484"/>
        <v/>
      </c>
      <c r="DR107" s="332" t="str">
        <f t="shared" si="484"/>
        <v/>
      </c>
      <c r="DS107" s="332" t="str">
        <f t="shared" si="484"/>
        <v/>
      </c>
      <c r="DT107" s="332" t="str">
        <f t="shared" si="484"/>
        <v/>
      </c>
      <c r="DU107" s="334" t="str">
        <f t="shared" si="484"/>
        <v/>
      </c>
      <c r="DV107" s="390" t="str">
        <f t="shared" si="484"/>
        <v/>
      </c>
      <c r="DW107" s="423" t="str">
        <f t="shared" si="484"/>
        <v/>
      </c>
      <c r="EE107" s="12"/>
      <c r="EF107" s="13" t="str">
        <f>IF(EF109="","",EF109&amp;2)</f>
        <v>キャベツ・●●2</v>
      </c>
      <c r="EG107" s="13" t="str">
        <f>②元データ!$G$8</f>
        <v>露地野菜Ｂ</v>
      </c>
      <c r="EH107" s="32" t="str">
        <f>IFERROR(VLOOKUP(($EF107&amp;"・"&amp;EH$8&amp;"・"&amp;EH$7&amp;"・"&amp;$EG107),'(参考)本年作業予定'!$X$4:$AI$525,8,FALSE),"")</f>
        <v/>
      </c>
      <c r="EI107" s="32" t="str">
        <f>IFERROR(VLOOKUP(($EF107&amp;"・"&amp;EH$8&amp;"・"&amp;EH$7&amp;"・"&amp;$EG107),'(参考)本年作業予定'!$X$4:$AI$525,10,FALSE),"")</f>
        <v/>
      </c>
      <c r="EJ107" s="32" t="str">
        <f>IFERROR(VLOOKUP(($EF107&amp;"・"&amp;EJ$8&amp;"・"&amp;EJ$7&amp;"・"&amp;$EG107),'(参考)本年作業予定'!$X$4:$AI$525,8,FALSE),"")</f>
        <v/>
      </c>
      <c r="EK107" s="32" t="str">
        <f>IFERROR(VLOOKUP(($EF107&amp;"・"&amp;EJ$8&amp;"・"&amp;EJ$7&amp;"・"&amp;$EG107),'(参考)本年作業予定'!$X$4:$AI$525,10,FALSE),"")</f>
        <v/>
      </c>
      <c r="EL107" s="32" t="str">
        <f>IFERROR(VLOOKUP(($EF107&amp;"・"&amp;EL$8&amp;"・"&amp;EL$7&amp;"・"&amp;$EG107),'(参考)本年作業予定'!$X$4:$AI$525,8,FALSE),"")</f>
        <v/>
      </c>
      <c r="EM107" s="32" t="str">
        <f>IFERROR(VLOOKUP(($EF107&amp;"・"&amp;EL$8&amp;"・"&amp;EL$7&amp;"・"&amp;$EG107),'(参考)本年作業予定'!$X$4:$AI$525,10,FALSE),"")</f>
        <v/>
      </c>
      <c r="EN107" s="32" t="str">
        <f>IFERROR(VLOOKUP(($EF107&amp;"・"&amp;EN$8&amp;"・"&amp;EN$7&amp;"・"&amp;$EG107),'(参考)本年作業予定'!$X$4:$AI$525,8,FALSE),"")</f>
        <v/>
      </c>
      <c r="EO107" s="32" t="str">
        <f>IFERROR(VLOOKUP(($EF107&amp;"・"&amp;EN$8&amp;"・"&amp;EN$7&amp;"・"&amp;$EG107),'(参考)本年作業予定'!$X$4:$AI$525,10,FALSE),"")</f>
        <v/>
      </c>
      <c r="EP107" s="32" t="str">
        <f>IFERROR(VLOOKUP(($EF107&amp;"・"&amp;EP$8&amp;"・"&amp;EP$7&amp;"・"&amp;$EG107),'(参考)本年作業予定'!$X$4:$AI$525,8,FALSE),"")</f>
        <v/>
      </c>
      <c r="EQ107" s="32" t="str">
        <f>IFERROR(VLOOKUP(($EF107&amp;"・"&amp;EP$8&amp;"・"&amp;EP$7&amp;"・"&amp;$EG107),'(参考)本年作業予定'!$X$4:$AI$525,10,FALSE),"")</f>
        <v/>
      </c>
      <c r="ER107" s="32" t="str">
        <f>IFERROR(VLOOKUP(($EF107&amp;"・"&amp;ER$8&amp;"・"&amp;ER$7&amp;"・"&amp;$EG107),'(参考)本年作業予定'!$X$4:$AI$525,8,FALSE),"")</f>
        <v/>
      </c>
      <c r="ES107" s="32" t="str">
        <f>IFERROR(VLOOKUP(($EF107&amp;"・"&amp;ER$8&amp;"・"&amp;ER$7&amp;"・"&amp;$EG107),'(参考)本年作業予定'!$X$4:$AI$525,10,FALSE),"")</f>
        <v/>
      </c>
      <c r="ET107" s="32" t="str">
        <f>IFERROR(VLOOKUP(($EF107&amp;"・"&amp;ET$8&amp;"・"&amp;ET$7&amp;"・"&amp;$EG107),'(参考)本年作業予定'!$X$4:$AI$525,8,FALSE),"")</f>
        <v/>
      </c>
      <c r="EU107" s="32" t="str">
        <f>IFERROR(VLOOKUP(($EF107&amp;"・"&amp;ET$8&amp;"・"&amp;ET$7&amp;"・"&amp;$EG107),'(参考)本年作業予定'!$X$4:$AI$525,10,FALSE),"")</f>
        <v/>
      </c>
      <c r="EV107" s="32" t="str">
        <f>IFERROR(VLOOKUP(($EF107&amp;"・"&amp;EV$8&amp;"・"&amp;EV$7&amp;"・"&amp;$EG107),'(参考)本年作業予定'!$X$4:$AI$525,8,FALSE),"")</f>
        <v/>
      </c>
      <c r="EW107" s="32" t="str">
        <f>IFERROR(VLOOKUP(($EF107&amp;"・"&amp;EV$8&amp;"・"&amp;EV$7&amp;"・"&amp;$EG107),'(参考)本年作業予定'!$X$4:$AI$525,10,FALSE),"")</f>
        <v/>
      </c>
      <c r="EX107" s="32" t="str">
        <f>IFERROR(VLOOKUP(($EF107&amp;"・"&amp;EX$8&amp;"・"&amp;EX$7&amp;"・"&amp;$EG107),'(参考)本年作業予定'!$X$4:$AI$525,8,FALSE),"")</f>
        <v/>
      </c>
      <c r="EY107" s="32" t="str">
        <f>IFERROR(VLOOKUP(($EF107&amp;"・"&amp;EX$8&amp;"・"&amp;EX$7&amp;"・"&amp;$EG107),'(参考)本年作業予定'!$X$4:$AI$525,10,FALSE),"")</f>
        <v/>
      </c>
      <c r="EZ107" s="32" t="str">
        <f>IFERROR(VLOOKUP(($EF107&amp;"・"&amp;EZ$8&amp;"・"&amp;EZ$7&amp;"・"&amp;$EG107),'(参考)本年作業予定'!$X$4:$AI$525,8,FALSE),"")</f>
        <v/>
      </c>
      <c r="FA107" s="32" t="str">
        <f>IFERROR(VLOOKUP(($EF107&amp;"・"&amp;EZ$8&amp;"・"&amp;EZ$7&amp;"・"&amp;$EG107),'(参考)本年作業予定'!$X$4:$AI$525,10,FALSE),"")</f>
        <v/>
      </c>
      <c r="FB107" s="32" t="str">
        <f>IFERROR(VLOOKUP(($EF107&amp;"・"&amp;FB$8&amp;"・"&amp;FB$7&amp;"・"&amp;$EG107),'(参考)本年作業予定'!$X$4:$AI$525,8,FALSE),"")</f>
        <v/>
      </c>
      <c r="FC107" s="32" t="str">
        <f>IFERROR(VLOOKUP(($EF107&amp;"・"&amp;FB$8&amp;"・"&amp;FB$7&amp;"・"&amp;$EG107),'(参考)本年作業予定'!$X$4:$AI$525,10,FALSE),"")</f>
        <v/>
      </c>
      <c r="FD107" s="32" t="str">
        <f>IFERROR(VLOOKUP(($EF107&amp;"・"&amp;FD$8&amp;"・"&amp;FD$7&amp;"・"&amp;$EG107),'(参考)本年作業予定'!$X$4:$AI$525,8,FALSE),"")</f>
        <v/>
      </c>
      <c r="FE107" s="32" t="str">
        <f>IFERROR(VLOOKUP(($EF107&amp;"・"&amp;FD$8&amp;"・"&amp;FD$7&amp;"・"&amp;$EG107),'(参考)本年作業予定'!$X$4:$AI$525,10,FALSE),"")</f>
        <v/>
      </c>
      <c r="FG107" s="32" t="str">
        <f>IFERROR(VLOOKUP(($EF107&amp;"・"&amp;FG$81&amp;"・"&amp;FG$80&amp;"・"&amp;$EG107),'(参考)本年作業予定'!$X$4:$AI$525,4,FALSE),"")</f>
        <v/>
      </c>
      <c r="FH107" s="32" t="str">
        <f>IFERROR(VLOOKUP(($EF107&amp;"・"&amp;FH$81&amp;"・"&amp;FH$80&amp;"・"&amp;$EG107),'(参考)本年作業予定'!$X$4:$AI$525,4,FALSE),"")</f>
        <v/>
      </c>
      <c r="FI107" s="32" t="str">
        <f>IFERROR(VLOOKUP(($EF107&amp;"・"&amp;FI$81&amp;"・"&amp;FI$80&amp;"・"&amp;$EG107),'(参考)本年作業予定'!$X$4:$AI$525,4,FALSE),"")</f>
        <v/>
      </c>
      <c r="FJ107" s="32" t="str">
        <f>IFERROR(VLOOKUP(($EF107&amp;"・"&amp;FJ$81&amp;"・"&amp;FJ$80&amp;"・"&amp;$EG107),'(参考)本年作業予定'!$X$4:$AI$525,4,FALSE),"")</f>
        <v/>
      </c>
      <c r="FK107" s="32" t="str">
        <f>IFERROR(VLOOKUP(($EF107&amp;"・"&amp;FK$81&amp;"・"&amp;FK$80&amp;"・"&amp;$EG107),'(参考)本年作業予定'!$X$4:$AI$525,4,FALSE),"")</f>
        <v/>
      </c>
      <c r="FL107" s="32" t="str">
        <f>IFERROR(VLOOKUP(($EF107&amp;"・"&amp;FL$81&amp;"・"&amp;FL$80&amp;"・"&amp;$EG107),'(参考)本年作業予定'!$X$4:$AI$525,4,FALSE),"")</f>
        <v/>
      </c>
      <c r="FN107" s="33" t="str">
        <f t="shared" si="449"/>
        <v/>
      </c>
      <c r="FO107" s="96" t="str">
        <f>IFERROR(VLOOKUP(($EF107&amp;"・"&amp;FN$8&amp;"・"&amp;FN$7&amp;"・"&amp;$EG107),'(参考)本年作業予定'!$X$4:$AI$525,12,FALSE),"")</f>
        <v/>
      </c>
      <c r="FP107" s="33" t="str">
        <f t="shared" si="450"/>
        <v/>
      </c>
      <c r="FQ107" s="96" t="str">
        <f>IFERROR(VLOOKUP(($EF107&amp;"・"&amp;FP$8&amp;"・"&amp;FP$7&amp;"・"&amp;$EG107),'(参考)本年作業予定'!$X$4:$AI$525,12,FALSE),"")</f>
        <v/>
      </c>
      <c r="FR107" s="33" t="str">
        <f t="shared" si="451"/>
        <v/>
      </c>
      <c r="FS107" s="96" t="str">
        <f>IFERROR(VLOOKUP(($EF107&amp;"・"&amp;FR$8&amp;"・"&amp;FR$7&amp;"・"&amp;$EG107),'(参考)本年作業予定'!$X$4:$AI$525,12,FALSE),"")</f>
        <v/>
      </c>
      <c r="FT107" s="33" t="str">
        <f t="shared" si="452"/>
        <v/>
      </c>
      <c r="FU107" s="96" t="str">
        <f>IFERROR(VLOOKUP(($EF107&amp;"・"&amp;FT$8&amp;"・"&amp;FT$7&amp;"・"&amp;$EG107),'(参考)本年作業予定'!$X$4:$AI$525,12,FALSE),"")</f>
        <v/>
      </c>
      <c r="FV107" s="33" t="str">
        <f t="shared" si="453"/>
        <v/>
      </c>
      <c r="FW107" s="96" t="str">
        <f>IFERROR(VLOOKUP(($EF107&amp;"・"&amp;FV$8&amp;"・"&amp;FV$7&amp;"・"&amp;$EG107),'(参考)本年作業予定'!$X$4:$AI$525,12,FALSE),"")</f>
        <v/>
      </c>
      <c r="FX107" s="33" t="str">
        <f t="shared" si="454"/>
        <v/>
      </c>
      <c r="FY107" s="96" t="str">
        <f>IFERROR(VLOOKUP(($EF107&amp;"・"&amp;FX$8&amp;"・"&amp;FX$7&amp;"・"&amp;$EG107),'(参考)本年作業予定'!$X$4:$AI$525,12,FALSE),"")</f>
        <v/>
      </c>
      <c r="FZ107" s="33" t="str">
        <f t="shared" si="455"/>
        <v/>
      </c>
      <c r="GA107" s="96" t="str">
        <f>IFERROR(VLOOKUP(($EF107&amp;"・"&amp;FZ$8&amp;"・"&amp;FZ$7&amp;"・"&amp;$EG107),'(参考)本年作業予定'!$X$4:$AI$525,12,FALSE),"")</f>
        <v/>
      </c>
      <c r="GB107" s="33" t="str">
        <f t="shared" si="456"/>
        <v/>
      </c>
      <c r="GC107" s="96" t="str">
        <f>IFERROR(VLOOKUP(($EF107&amp;"・"&amp;GB$8&amp;"・"&amp;GB$7&amp;"・"&amp;$EG107),'(参考)本年作業予定'!$X$4:$AI$525,12,FALSE),"")</f>
        <v/>
      </c>
      <c r="GD107" s="33" t="str">
        <f t="shared" si="457"/>
        <v/>
      </c>
      <c r="GE107" s="96" t="str">
        <f>IFERROR(VLOOKUP(($EF107&amp;"・"&amp;GD$8&amp;"・"&amp;GD$7&amp;"・"&amp;$EG107),'(参考)本年作業予定'!$X$4:$AI$525,12,FALSE),"")</f>
        <v/>
      </c>
      <c r="GF107" s="33" t="str">
        <f t="shared" si="458"/>
        <v/>
      </c>
      <c r="GG107" s="96" t="str">
        <f>IFERROR(VLOOKUP(($EF107&amp;"・"&amp;GF$8&amp;"・"&amp;GF$7&amp;"・"&amp;$EG107),'(参考)本年作業予定'!$X$4:$AI$525,12,FALSE),"")</f>
        <v/>
      </c>
      <c r="GH107" s="33" t="str">
        <f t="shared" si="459"/>
        <v/>
      </c>
      <c r="GI107" s="96" t="str">
        <f>IFERROR(VLOOKUP(($EF107&amp;"・"&amp;GH$8&amp;"・"&amp;GH$7&amp;"・"&amp;$EG107),'(参考)本年作業予定'!$X$4:$AI$525,12,FALSE),"")</f>
        <v/>
      </c>
      <c r="GJ107" s="33" t="str">
        <f t="shared" si="460"/>
        <v/>
      </c>
      <c r="GK107" s="96" t="str">
        <f>IFERROR(VLOOKUP(($EF107&amp;"・"&amp;GJ$8&amp;"・"&amp;GJ$7&amp;"・"&amp;$EG107),'(参考)本年作業予定'!$X$4:$AI$525,12,FALSE),"")</f>
        <v/>
      </c>
      <c r="GM107" s="72" t="str">
        <f t="shared" si="431"/>
        <v/>
      </c>
      <c r="GN107" s="74">
        <f>IFERROR(VLOOKUP(($EF107&amp;"・"&amp;GM$8&amp;"・"&amp;GM$7&amp;"・"&amp;$EG107),'(参考)本年作業予定'!$X$4:$AI$525,11,FALSE)/100,0)</f>
        <v>0</v>
      </c>
      <c r="GO107" s="72" t="str">
        <f t="shared" si="432"/>
        <v/>
      </c>
      <c r="GP107" s="74">
        <f>IFERROR(VLOOKUP(($EF107&amp;"・"&amp;GO$8&amp;"・"&amp;GO$7&amp;"・"&amp;$EG107),'(参考)本年作業予定'!$X$4:$AI$525,11,FALSE)/100,0)</f>
        <v>0</v>
      </c>
      <c r="GQ107" s="72" t="str">
        <f t="shared" si="433"/>
        <v/>
      </c>
      <c r="GR107" s="74">
        <f>IFERROR(VLOOKUP(($EF107&amp;"・"&amp;GQ$8&amp;"・"&amp;GQ$7&amp;"・"&amp;$EG107),'(参考)本年作業予定'!$X$4:$AI$525,11,FALSE)/100,0)</f>
        <v>0</v>
      </c>
      <c r="GS107" s="72" t="str">
        <f t="shared" si="434"/>
        <v/>
      </c>
      <c r="GT107" s="74">
        <f>IFERROR(VLOOKUP(($EF107&amp;"・"&amp;GS$8&amp;"・"&amp;GS$7&amp;"・"&amp;$EG107),'(参考)本年作業予定'!$X$4:$AI$525,11,FALSE)/100,0)</f>
        <v>0</v>
      </c>
      <c r="GU107" s="72" t="str">
        <f t="shared" si="435"/>
        <v/>
      </c>
      <c r="GV107" s="74">
        <f>IFERROR(VLOOKUP(($EF107&amp;"・"&amp;GU$8&amp;"・"&amp;GU$7&amp;"・"&amp;$EG107),'(参考)本年作業予定'!$X$4:$AI$525,11,FALSE)/100,0)</f>
        <v>0</v>
      </c>
      <c r="GW107" s="72" t="str">
        <f t="shared" si="436"/>
        <v/>
      </c>
      <c r="GX107" s="74">
        <f>IFERROR(VLOOKUP(($EF107&amp;"・"&amp;GW$8&amp;"・"&amp;GW$7&amp;"・"&amp;$EG107),'(参考)本年作業予定'!$X$4:$AI$525,11,FALSE)/100,0)</f>
        <v>0</v>
      </c>
      <c r="GY107" s="72" t="str">
        <f t="shared" si="437"/>
        <v/>
      </c>
      <c r="GZ107" s="74">
        <f>IFERROR(VLOOKUP(($EF107&amp;"・"&amp;GY$8&amp;"・"&amp;GY$7&amp;"・"&amp;$EG107),'(参考)本年作業予定'!$X$4:$AI$525,11,FALSE)/100,0)</f>
        <v>0</v>
      </c>
      <c r="HA107" s="72" t="str">
        <f t="shared" si="438"/>
        <v/>
      </c>
      <c r="HB107" s="74">
        <f>IFERROR(VLOOKUP(($EF107&amp;"・"&amp;HA$8&amp;"・"&amp;HA$7&amp;"・"&amp;$EG107),'(参考)本年作業予定'!$X$4:$AI$525,11,FALSE)/100,0)</f>
        <v>0</v>
      </c>
      <c r="HC107" s="72" t="str">
        <f t="shared" si="439"/>
        <v/>
      </c>
      <c r="HD107" s="74">
        <f>IFERROR(VLOOKUP(($EF107&amp;"・"&amp;HC$8&amp;"・"&amp;HC$7&amp;"・"&amp;$EG107),'(参考)本年作業予定'!$X$4:$AI$525,11,FALSE)/100,0)</f>
        <v>0</v>
      </c>
      <c r="HE107" s="72" t="str">
        <f t="shared" si="440"/>
        <v/>
      </c>
      <c r="HF107" s="74">
        <f>IFERROR(VLOOKUP(($EF107&amp;"・"&amp;HE$8&amp;"・"&amp;HE$7&amp;"・"&amp;$EG107),'(参考)本年作業予定'!$X$4:$AI$525,11,FALSE)/100,0)</f>
        <v>0</v>
      </c>
      <c r="HG107" s="72" t="str">
        <f t="shared" si="441"/>
        <v/>
      </c>
      <c r="HH107" s="74">
        <f>IFERROR(VLOOKUP(($EF107&amp;"・"&amp;HG$8&amp;"・"&amp;HG$7&amp;"・"&amp;$EG107),'(参考)本年作業予定'!$X$4:$AI$525,11,FALSE)/100,0)</f>
        <v>0</v>
      </c>
      <c r="HI107" s="72" t="str">
        <f t="shared" si="442"/>
        <v/>
      </c>
      <c r="HJ107" s="74">
        <f>IFERROR(VLOOKUP(($EF107&amp;"・"&amp;HI$8&amp;"・"&amp;HI$7&amp;"・"&amp;$EG107),'(参考)本年作業予定'!$X$4:$AI$525,11,FALSE)/100,0)</f>
        <v>0</v>
      </c>
    </row>
    <row r="108" spans="1:218" ht="11.25" customHeight="1" x14ac:dyDescent="0.15">
      <c r="A108" s="541"/>
      <c r="B108" s="487"/>
      <c r="C108" s="325" t="str">
        <f>IF(B108="","",GN108+GP108+GR108+GT108+GV108+GX108+GZ108+HB108+HD108)</f>
        <v/>
      </c>
      <c r="D108" s="337"/>
      <c r="E108" s="338"/>
      <c r="F108" s="338"/>
      <c r="G108" s="338"/>
      <c r="H108" s="338"/>
      <c r="I108" s="338"/>
      <c r="J108" s="338"/>
      <c r="K108" s="338"/>
      <c r="L108" s="338"/>
      <c r="M108" s="338"/>
      <c r="N108" s="338"/>
      <c r="O108" s="338"/>
      <c r="P108" s="338"/>
      <c r="Q108" s="338"/>
      <c r="R108" s="338"/>
      <c r="S108" s="338"/>
      <c r="T108" s="338"/>
      <c r="U108" s="338"/>
      <c r="V108" s="338"/>
      <c r="W108" s="338"/>
      <c r="X108" s="338"/>
      <c r="Y108" s="338"/>
      <c r="Z108" s="338"/>
      <c r="AA108" s="338"/>
      <c r="AB108" s="338"/>
      <c r="AC108" s="338"/>
      <c r="AD108" s="338"/>
      <c r="AE108" s="338"/>
      <c r="AF108" s="338"/>
      <c r="AG108" s="339"/>
      <c r="AH108" s="339"/>
      <c r="AI108" s="337"/>
      <c r="AJ108" s="338"/>
      <c r="AK108" s="338"/>
      <c r="AL108" s="338"/>
      <c r="AM108" s="338"/>
      <c r="AN108" s="338"/>
      <c r="AO108" s="338"/>
      <c r="AP108" s="338"/>
      <c r="AQ108" s="338"/>
      <c r="AR108" s="338"/>
      <c r="AS108" s="338"/>
      <c r="AT108" s="338"/>
      <c r="AU108" s="338"/>
      <c r="AV108" s="338"/>
      <c r="AW108" s="338"/>
      <c r="AX108" s="338"/>
      <c r="AY108" s="338"/>
      <c r="AZ108" s="338"/>
      <c r="BA108" s="338"/>
      <c r="BB108" s="338"/>
      <c r="BC108" s="338"/>
      <c r="BD108" s="338"/>
      <c r="BE108" s="338"/>
      <c r="BF108" s="338"/>
      <c r="BG108" s="338"/>
      <c r="BH108" s="338"/>
      <c r="BI108" s="338"/>
      <c r="BJ108" s="338"/>
      <c r="BK108" s="338"/>
      <c r="BL108" s="338"/>
      <c r="BM108" s="339"/>
      <c r="BN108" s="337"/>
      <c r="BO108" s="338"/>
      <c r="BP108" s="338"/>
      <c r="BQ108" s="338"/>
      <c r="BR108" s="338"/>
      <c r="BS108" s="338"/>
      <c r="BT108" s="338"/>
      <c r="BU108" s="338"/>
      <c r="BV108" s="338"/>
      <c r="BW108" s="338"/>
      <c r="BX108" s="338"/>
      <c r="BY108" s="338"/>
      <c r="BZ108" s="338"/>
      <c r="CA108" s="338"/>
      <c r="CB108" s="338"/>
      <c r="CC108" s="338"/>
      <c r="CD108" s="338"/>
      <c r="CE108" s="338"/>
      <c r="CF108" s="338"/>
      <c r="CG108" s="338"/>
      <c r="CH108" s="338"/>
      <c r="CI108" s="338"/>
      <c r="CJ108" s="338"/>
      <c r="CK108" s="338"/>
      <c r="CL108" s="338"/>
      <c r="CM108" s="338"/>
      <c r="CN108" s="338"/>
      <c r="CO108" s="338"/>
      <c r="CP108" s="338"/>
      <c r="CQ108" s="339"/>
      <c r="CR108" s="340"/>
      <c r="CS108" s="341"/>
      <c r="CT108" s="338"/>
      <c r="CU108" s="338"/>
      <c r="CV108" s="338"/>
      <c r="CW108" s="338"/>
      <c r="CX108" s="338"/>
      <c r="CY108" s="338"/>
      <c r="CZ108" s="338"/>
      <c r="DA108" s="338"/>
      <c r="DB108" s="338"/>
      <c r="DC108" s="338"/>
      <c r="DD108" s="338"/>
      <c r="DE108" s="338"/>
      <c r="DF108" s="338"/>
      <c r="DG108" s="338"/>
      <c r="DH108" s="338"/>
      <c r="DI108" s="338"/>
      <c r="DJ108" s="338"/>
      <c r="DK108" s="338"/>
      <c r="DL108" s="338"/>
      <c r="DM108" s="338"/>
      <c r="DN108" s="338"/>
      <c r="DO108" s="338"/>
      <c r="DP108" s="338"/>
      <c r="DQ108" s="338"/>
      <c r="DR108" s="338"/>
      <c r="DS108" s="338"/>
      <c r="DT108" s="338"/>
      <c r="DU108" s="339"/>
      <c r="DV108" s="391"/>
      <c r="DW108" s="424"/>
      <c r="EE108" s="12"/>
      <c r="EF108" s="13"/>
      <c r="EG108" s="13"/>
      <c r="EH108" s="32" t="str">
        <f>IFERROR(VLOOKUP(($EF108&amp;"・"&amp;EH$8&amp;"・"&amp;EH$7&amp;"・"&amp;$EG108),'(参考)本年作業予定'!$X$4:$AI$525,8,FALSE),"")</f>
        <v/>
      </c>
      <c r="EI108" s="32" t="str">
        <f>IFERROR(VLOOKUP(($EF108&amp;"・"&amp;EH$8&amp;"・"&amp;EH$7&amp;"・"&amp;$EG108),'(参考)本年作業予定'!$X$4:$AI$525,10,FALSE),"")</f>
        <v/>
      </c>
      <c r="EJ108" s="32" t="str">
        <f>IFERROR(VLOOKUP(($EF108&amp;"・"&amp;EJ$8&amp;"・"&amp;EJ$7&amp;"・"&amp;$EG108),'(参考)本年作業予定'!$X$4:$AI$525,8,FALSE),"")</f>
        <v/>
      </c>
      <c r="EK108" s="32" t="str">
        <f>IFERROR(VLOOKUP(($EF108&amp;"・"&amp;EJ$8&amp;"・"&amp;EJ$7&amp;"・"&amp;$EG108),'(参考)本年作業予定'!$X$4:$AI$525,10,FALSE),"")</f>
        <v/>
      </c>
      <c r="EL108" s="32" t="str">
        <f>IFERROR(VLOOKUP(($EF108&amp;"・"&amp;EL$8&amp;"・"&amp;EL$7&amp;"・"&amp;$EG108),'(参考)本年作業予定'!$X$4:$AI$525,8,FALSE),"")</f>
        <v/>
      </c>
      <c r="EM108" s="32" t="str">
        <f>IFERROR(VLOOKUP(($EF108&amp;"・"&amp;EL$8&amp;"・"&amp;EL$7&amp;"・"&amp;$EG108),'(参考)本年作業予定'!$X$4:$AI$525,10,FALSE),"")</f>
        <v/>
      </c>
      <c r="EN108" s="32" t="str">
        <f>IFERROR(VLOOKUP(($EF108&amp;"・"&amp;EN$8&amp;"・"&amp;EN$7&amp;"・"&amp;$EG108),'(参考)本年作業予定'!$X$4:$AI$525,8,FALSE),"")</f>
        <v/>
      </c>
      <c r="EO108" s="32" t="str">
        <f>IFERROR(VLOOKUP(($EF108&amp;"・"&amp;EN$8&amp;"・"&amp;EN$7&amp;"・"&amp;$EG108),'(参考)本年作業予定'!$X$4:$AI$525,10,FALSE),"")</f>
        <v/>
      </c>
      <c r="EP108" s="32" t="str">
        <f>IFERROR(VLOOKUP(($EF108&amp;"・"&amp;EP$8&amp;"・"&amp;EP$7&amp;"・"&amp;$EG108),'(参考)本年作業予定'!$X$4:$AI$525,8,FALSE),"")</f>
        <v/>
      </c>
      <c r="EQ108" s="32" t="str">
        <f>IFERROR(VLOOKUP(($EF108&amp;"・"&amp;EP$8&amp;"・"&amp;EP$7&amp;"・"&amp;$EG108),'(参考)本年作業予定'!$X$4:$AI$525,10,FALSE),"")</f>
        <v/>
      </c>
      <c r="ER108" s="32" t="str">
        <f>IFERROR(VLOOKUP(($EF108&amp;"・"&amp;ER$8&amp;"・"&amp;ER$7&amp;"・"&amp;$EG108),'(参考)本年作業予定'!$X$4:$AI$525,8,FALSE),"")</f>
        <v/>
      </c>
      <c r="ES108" s="32" t="str">
        <f>IFERROR(VLOOKUP(($EF108&amp;"・"&amp;ER$8&amp;"・"&amp;ER$7&amp;"・"&amp;$EG108),'(参考)本年作業予定'!$X$4:$AI$525,10,FALSE),"")</f>
        <v/>
      </c>
      <c r="ET108" s="32" t="str">
        <f>IFERROR(VLOOKUP(($EF108&amp;"・"&amp;ET$8&amp;"・"&amp;ET$7&amp;"・"&amp;$EG108),'(参考)本年作業予定'!$X$4:$AI$525,8,FALSE),"")</f>
        <v/>
      </c>
      <c r="EU108" s="32" t="str">
        <f>IFERROR(VLOOKUP(($EF108&amp;"・"&amp;ET$8&amp;"・"&amp;ET$7&amp;"・"&amp;$EG108),'(参考)本年作業予定'!$X$4:$AI$525,10,FALSE),"")</f>
        <v/>
      </c>
      <c r="EV108" s="32" t="str">
        <f>IFERROR(VLOOKUP(($EF108&amp;"・"&amp;EV$8&amp;"・"&amp;EV$7&amp;"・"&amp;$EG108),'(参考)本年作業予定'!$X$4:$AI$525,8,FALSE),"")</f>
        <v/>
      </c>
      <c r="EW108" s="32" t="str">
        <f>IFERROR(VLOOKUP(($EF108&amp;"・"&amp;EV$8&amp;"・"&amp;EV$7&amp;"・"&amp;$EG108),'(参考)本年作業予定'!$X$4:$AI$525,10,FALSE),"")</f>
        <v/>
      </c>
      <c r="EX108" s="32" t="str">
        <f>IFERROR(VLOOKUP(($EF108&amp;"・"&amp;EX$8&amp;"・"&amp;EX$7&amp;"・"&amp;$EG108),'(参考)本年作業予定'!$X$4:$AI$525,8,FALSE),"")</f>
        <v/>
      </c>
      <c r="EY108" s="32" t="str">
        <f>IFERROR(VLOOKUP(($EF108&amp;"・"&amp;EX$8&amp;"・"&amp;EX$7&amp;"・"&amp;$EG108),'(参考)本年作業予定'!$X$4:$AI$525,10,FALSE),"")</f>
        <v/>
      </c>
      <c r="EZ108" s="32" t="str">
        <f>IFERROR(VLOOKUP(($EF108&amp;"・"&amp;EZ$8&amp;"・"&amp;EZ$7&amp;"・"&amp;$EG108),'(参考)本年作業予定'!$X$4:$AI$525,8,FALSE),"")</f>
        <v/>
      </c>
      <c r="FA108" s="32" t="str">
        <f>IFERROR(VLOOKUP(($EF108&amp;"・"&amp;EZ$8&amp;"・"&amp;EZ$7&amp;"・"&amp;$EG108),'(参考)本年作業予定'!$X$4:$AI$525,10,FALSE),"")</f>
        <v/>
      </c>
      <c r="FB108" s="32" t="str">
        <f>IFERROR(VLOOKUP(($EF108&amp;"・"&amp;FB$8&amp;"・"&amp;FB$7&amp;"・"&amp;$EG108),'(参考)本年作業予定'!$X$4:$AI$525,8,FALSE),"")</f>
        <v/>
      </c>
      <c r="FC108" s="32" t="str">
        <f>IFERROR(VLOOKUP(($EF108&amp;"・"&amp;FB$8&amp;"・"&amp;FB$7&amp;"・"&amp;$EG108),'(参考)本年作業予定'!$X$4:$AI$525,10,FALSE),"")</f>
        <v/>
      </c>
      <c r="FD108" s="32" t="str">
        <f>IFERROR(VLOOKUP(($EF108&amp;"・"&amp;FD$8&amp;"・"&amp;FD$7&amp;"・"&amp;$EG108),'(参考)本年作業予定'!$X$4:$AI$525,8,FALSE),"")</f>
        <v/>
      </c>
      <c r="FE108" s="32" t="str">
        <f>IFERROR(VLOOKUP(($EF108&amp;"・"&amp;FD$8&amp;"・"&amp;FD$7&amp;"・"&amp;$EG108),'(参考)本年作業予定'!$X$4:$AI$525,10,FALSE),"")</f>
        <v/>
      </c>
      <c r="FG108" s="32" t="str">
        <f>IFERROR(VLOOKUP(($EF108&amp;"・"&amp;FG$81&amp;"・"&amp;FG$80&amp;"・"&amp;$EG108),'(参考)本年作業予定'!$X$4:$AI$525,4,FALSE),"")</f>
        <v/>
      </c>
      <c r="FH108" s="32" t="str">
        <f>IFERROR(VLOOKUP(($EF108&amp;"・"&amp;FH$81&amp;"・"&amp;FH$80&amp;"・"&amp;$EG108),'(参考)本年作業予定'!$X$4:$AI$525,4,FALSE),"")</f>
        <v/>
      </c>
      <c r="FI108" s="32" t="str">
        <f>IFERROR(VLOOKUP(($EF108&amp;"・"&amp;FI$81&amp;"・"&amp;FI$80&amp;"・"&amp;$EG108),'(参考)本年作業予定'!$X$4:$AI$525,4,FALSE),"")</f>
        <v/>
      </c>
      <c r="FJ108" s="32" t="str">
        <f>IFERROR(VLOOKUP(($EF108&amp;"・"&amp;FJ$81&amp;"・"&amp;FJ$80&amp;"・"&amp;$EG108),'(参考)本年作業予定'!$X$4:$AI$525,4,FALSE),"")</f>
        <v/>
      </c>
      <c r="FK108" s="32" t="str">
        <f>IFERROR(VLOOKUP(($EF108&amp;"・"&amp;FK$81&amp;"・"&amp;FK$80&amp;"・"&amp;$EG108),'(参考)本年作業予定'!$X$4:$AI$525,4,FALSE),"")</f>
        <v/>
      </c>
      <c r="FL108" s="32" t="str">
        <f>IFERROR(VLOOKUP(($EF108&amp;"・"&amp;FL$81&amp;"・"&amp;FL$80&amp;"・"&amp;$EG108),'(参考)本年作業予定'!$X$4:$AI$525,4,FALSE),"")</f>
        <v/>
      </c>
      <c r="FN108" s="33" t="str">
        <f t="shared" si="449"/>
        <v/>
      </c>
      <c r="FO108" s="96" t="str">
        <f>IFERROR(VLOOKUP(($EF108&amp;"・"&amp;FN$8&amp;"・"&amp;FN$7&amp;"・"&amp;$EG108),'(参考)本年作業予定'!$X$4:$AI$525,12,FALSE),"")</f>
        <v/>
      </c>
      <c r="FP108" s="33" t="str">
        <f t="shared" si="450"/>
        <v/>
      </c>
      <c r="FQ108" s="96" t="str">
        <f>IFERROR(VLOOKUP(($EF108&amp;"・"&amp;FP$8&amp;"・"&amp;FP$7&amp;"・"&amp;$EG108),'(参考)本年作業予定'!$X$4:$AI$525,12,FALSE),"")</f>
        <v/>
      </c>
      <c r="FR108" s="33" t="str">
        <f t="shared" si="451"/>
        <v/>
      </c>
      <c r="FS108" s="96" t="str">
        <f>IFERROR(VLOOKUP(($EF108&amp;"・"&amp;FR$8&amp;"・"&amp;FR$7&amp;"・"&amp;$EG108),'(参考)本年作業予定'!$X$4:$AI$525,12,FALSE),"")</f>
        <v/>
      </c>
      <c r="FT108" s="33" t="str">
        <f t="shared" si="452"/>
        <v/>
      </c>
      <c r="FU108" s="96" t="str">
        <f>IFERROR(VLOOKUP(($EF108&amp;"・"&amp;FT$8&amp;"・"&amp;FT$7&amp;"・"&amp;$EG108),'(参考)本年作業予定'!$X$4:$AI$525,12,FALSE),"")</f>
        <v/>
      </c>
      <c r="FV108" s="33" t="str">
        <f t="shared" si="453"/>
        <v/>
      </c>
      <c r="FW108" s="96" t="str">
        <f>IFERROR(VLOOKUP(($EF108&amp;"・"&amp;FV$8&amp;"・"&amp;FV$7&amp;"・"&amp;$EG108),'(参考)本年作業予定'!$X$4:$AI$525,12,FALSE),"")</f>
        <v/>
      </c>
      <c r="FX108" s="33" t="str">
        <f t="shared" si="454"/>
        <v/>
      </c>
      <c r="FY108" s="96" t="str">
        <f>IFERROR(VLOOKUP(($EF108&amp;"・"&amp;FX$8&amp;"・"&amp;FX$7&amp;"・"&amp;$EG108),'(参考)本年作業予定'!$X$4:$AI$525,12,FALSE),"")</f>
        <v/>
      </c>
      <c r="FZ108" s="33" t="str">
        <f t="shared" si="455"/>
        <v/>
      </c>
      <c r="GA108" s="96" t="str">
        <f>IFERROR(VLOOKUP(($EF108&amp;"・"&amp;FZ$8&amp;"・"&amp;FZ$7&amp;"・"&amp;$EG108),'(参考)本年作業予定'!$X$4:$AI$525,12,FALSE),"")</f>
        <v/>
      </c>
      <c r="GB108" s="33" t="str">
        <f t="shared" si="456"/>
        <v/>
      </c>
      <c r="GC108" s="96" t="str">
        <f>IFERROR(VLOOKUP(($EF108&amp;"・"&amp;GB$8&amp;"・"&amp;GB$7&amp;"・"&amp;$EG108),'(参考)本年作業予定'!$X$4:$AI$525,12,FALSE),"")</f>
        <v/>
      </c>
      <c r="GD108" s="33" t="str">
        <f t="shared" si="457"/>
        <v/>
      </c>
      <c r="GE108" s="96" t="str">
        <f>IFERROR(VLOOKUP(($EF108&amp;"・"&amp;GD$8&amp;"・"&amp;GD$7&amp;"・"&amp;$EG108),'(参考)本年作業予定'!$X$4:$AI$525,12,FALSE),"")</f>
        <v/>
      </c>
      <c r="GF108" s="33" t="str">
        <f t="shared" si="458"/>
        <v/>
      </c>
      <c r="GG108" s="96" t="str">
        <f>IFERROR(VLOOKUP(($EF108&amp;"・"&amp;GF$8&amp;"・"&amp;GF$7&amp;"・"&amp;$EG108),'(参考)本年作業予定'!$X$4:$AI$525,12,FALSE),"")</f>
        <v/>
      </c>
      <c r="GH108" s="33" t="str">
        <f t="shared" si="459"/>
        <v/>
      </c>
      <c r="GI108" s="96" t="str">
        <f>IFERROR(VLOOKUP(($EF108&amp;"・"&amp;GH$8&amp;"・"&amp;GH$7&amp;"・"&amp;$EG108),'(参考)本年作業予定'!$X$4:$AI$525,12,FALSE),"")</f>
        <v/>
      </c>
      <c r="GJ108" s="33" t="str">
        <f t="shared" si="460"/>
        <v/>
      </c>
      <c r="GK108" s="96" t="str">
        <f>IFERROR(VLOOKUP(($EF108&amp;"・"&amp;GJ$8&amp;"・"&amp;GJ$7&amp;"・"&amp;$EG108),'(参考)本年作業予定'!$X$4:$AI$525,12,FALSE),"")</f>
        <v/>
      </c>
      <c r="GM108" s="72" t="str">
        <f t="shared" si="431"/>
        <v/>
      </c>
      <c r="GN108" s="74">
        <f>IFERROR(VLOOKUP(($EF108&amp;"・"&amp;GM$8&amp;"・"&amp;GM$7&amp;"・"&amp;$EG108),'(参考)本年作業予定'!$X$4:$AI$525,11,FALSE)/100,0)</f>
        <v>0</v>
      </c>
      <c r="GO108" s="72" t="str">
        <f t="shared" si="432"/>
        <v/>
      </c>
      <c r="GP108" s="74">
        <f>IFERROR(VLOOKUP(($EF108&amp;"・"&amp;GO$8&amp;"・"&amp;GO$7&amp;"・"&amp;$EG108),'(参考)本年作業予定'!$X$4:$AI$525,11,FALSE)/100,0)</f>
        <v>0</v>
      </c>
      <c r="GQ108" s="72" t="str">
        <f t="shared" si="433"/>
        <v/>
      </c>
      <c r="GR108" s="74">
        <f>IFERROR(VLOOKUP(($EF108&amp;"・"&amp;GQ$8&amp;"・"&amp;GQ$7&amp;"・"&amp;$EG108),'(参考)本年作業予定'!$X$4:$AI$525,11,FALSE)/100,0)</f>
        <v>0</v>
      </c>
      <c r="GS108" s="72" t="str">
        <f t="shared" si="434"/>
        <v/>
      </c>
      <c r="GT108" s="74">
        <f>IFERROR(VLOOKUP(($EF108&amp;"・"&amp;GS$8&amp;"・"&amp;GS$7&amp;"・"&amp;$EG108),'(参考)本年作業予定'!$X$4:$AI$525,11,FALSE)/100,0)</f>
        <v>0</v>
      </c>
      <c r="GU108" s="72" t="str">
        <f t="shared" si="435"/>
        <v/>
      </c>
      <c r="GV108" s="74">
        <f>IFERROR(VLOOKUP(($EF108&amp;"・"&amp;GU$8&amp;"・"&amp;GU$7&amp;"・"&amp;$EG108),'(参考)本年作業予定'!$X$4:$AI$525,11,FALSE)/100,0)</f>
        <v>0</v>
      </c>
      <c r="GW108" s="72" t="str">
        <f t="shared" si="436"/>
        <v/>
      </c>
      <c r="GX108" s="74">
        <f>IFERROR(VLOOKUP(($EF108&amp;"・"&amp;GW$8&amp;"・"&amp;GW$7&amp;"・"&amp;$EG108),'(参考)本年作業予定'!$X$4:$AI$525,11,FALSE)/100,0)</f>
        <v>0</v>
      </c>
      <c r="GY108" s="72" t="str">
        <f t="shared" si="437"/>
        <v/>
      </c>
      <c r="GZ108" s="74">
        <f>IFERROR(VLOOKUP(($EF108&amp;"・"&amp;GY$8&amp;"・"&amp;GY$7&amp;"・"&amp;$EG108),'(参考)本年作業予定'!$X$4:$AI$525,11,FALSE)/100,0)</f>
        <v>0</v>
      </c>
      <c r="HA108" s="72" t="str">
        <f t="shared" si="438"/>
        <v/>
      </c>
      <c r="HB108" s="74">
        <f>IFERROR(VLOOKUP(($EF108&amp;"・"&amp;HA$8&amp;"・"&amp;HA$7&amp;"・"&amp;$EG108),'(参考)本年作業予定'!$X$4:$AI$525,11,FALSE)/100,0)</f>
        <v>0</v>
      </c>
      <c r="HC108" s="72" t="str">
        <f t="shared" si="439"/>
        <v/>
      </c>
      <c r="HD108" s="74">
        <f>IFERROR(VLOOKUP(($EF108&amp;"・"&amp;HC$8&amp;"・"&amp;HC$7&amp;"・"&amp;$EG108),'(参考)本年作業予定'!$X$4:$AI$525,11,FALSE)/100,0)</f>
        <v>0</v>
      </c>
      <c r="HE108" s="72" t="str">
        <f t="shared" si="440"/>
        <v/>
      </c>
      <c r="HF108" s="74">
        <f>IFERROR(VLOOKUP(($EF108&amp;"・"&amp;HE$8&amp;"・"&amp;HE$7&amp;"・"&amp;$EG108),'(参考)本年作業予定'!$X$4:$AI$525,11,FALSE)/100,0)</f>
        <v>0</v>
      </c>
      <c r="HG108" s="72" t="str">
        <f t="shared" si="441"/>
        <v/>
      </c>
      <c r="HH108" s="74">
        <f>IFERROR(VLOOKUP(($EF108&amp;"・"&amp;HG$8&amp;"・"&amp;HG$7&amp;"・"&amp;$EG108),'(参考)本年作業予定'!$X$4:$AI$525,11,FALSE)/100,0)</f>
        <v>0</v>
      </c>
      <c r="HI108" s="72" t="str">
        <f t="shared" si="442"/>
        <v/>
      </c>
      <c r="HJ108" s="74">
        <f>IFERROR(VLOOKUP(($EF108&amp;"・"&amp;HI$8&amp;"・"&amp;HI$7&amp;"・"&amp;$EG108),'(参考)本年作業予定'!$X$4:$AI$525,11,FALSE)/100,0)</f>
        <v>0</v>
      </c>
    </row>
    <row r="109" spans="1:218" ht="27.75" customHeight="1" x14ac:dyDescent="0.15">
      <c r="A109" s="541"/>
      <c r="B109" s="487"/>
      <c r="C109" s="325">
        <f>IF(②元データ!$K$20="","",②元データ!$K$20)</f>
        <v>20</v>
      </c>
      <c r="D109" s="342" t="str">
        <f t="shared" ref="D109:AI109" si="485">IF(D$5=$FG109,$FG$9,IF(D$5=$FH109,$FH$9,IF(D$5=$FI109,$FI$9,IF(D$5=$FJ109,$FJ$9,IF(D$5=$FK109,$FK$9,IF(D$5=$FL109,$FL$9,IF(D$5=$FN109,$FO109,IF(D$5=$FP109,$FQ109,IF(D$5=$FR109,$FS109,IF(D$5=$FT109,$FU109,IF(D$5=$FV109,$FW109,IF(D$5=$FX109,$FY109,IF(D$5=$FZ109,$GA109,IF(D$5=$GB109,$GC109,IF(D$5=$GD109,$GE109,IF(D$5=$GF109,$GG109,IF(D$5=$GH109,$GI109,IF(D$5=$GJ109,$GK109,""))))))))))))))))))</f>
        <v/>
      </c>
      <c r="E109" s="343" t="str">
        <f t="shared" si="485"/>
        <v/>
      </c>
      <c r="F109" s="343" t="str">
        <f t="shared" si="485"/>
        <v/>
      </c>
      <c r="G109" s="343" t="str">
        <f t="shared" si="485"/>
        <v/>
      </c>
      <c r="H109" s="343" t="str">
        <f t="shared" si="485"/>
        <v/>
      </c>
      <c r="I109" s="343" t="str">
        <f t="shared" si="485"/>
        <v/>
      </c>
      <c r="J109" s="343" t="str">
        <f t="shared" si="485"/>
        <v/>
      </c>
      <c r="K109" s="343" t="str">
        <f t="shared" si="485"/>
        <v/>
      </c>
      <c r="L109" s="343" t="str">
        <f t="shared" si="485"/>
        <v/>
      </c>
      <c r="M109" s="343" t="str">
        <f t="shared" si="485"/>
        <v/>
      </c>
      <c r="N109" s="343" t="str">
        <f t="shared" si="485"/>
        <v/>
      </c>
      <c r="O109" s="343" t="str">
        <f t="shared" si="485"/>
        <v/>
      </c>
      <c r="P109" s="343" t="str">
        <f t="shared" si="485"/>
        <v/>
      </c>
      <c r="Q109" s="343" t="str">
        <f t="shared" si="485"/>
        <v/>
      </c>
      <c r="R109" s="343" t="str">
        <f t="shared" si="485"/>
        <v/>
      </c>
      <c r="S109" s="343" t="str">
        <f t="shared" si="485"/>
        <v/>
      </c>
      <c r="T109" s="343" t="str">
        <f t="shared" si="485"/>
        <v/>
      </c>
      <c r="U109" s="343" t="str">
        <f t="shared" si="485"/>
        <v/>
      </c>
      <c r="V109" s="343" t="str">
        <f t="shared" si="485"/>
        <v/>
      </c>
      <c r="W109" s="343" t="str">
        <f t="shared" si="485"/>
        <v/>
      </c>
      <c r="X109" s="343" t="str">
        <f t="shared" si="485"/>
        <v/>
      </c>
      <c r="Y109" s="343" t="str">
        <f t="shared" si="485"/>
        <v/>
      </c>
      <c r="Z109" s="343" t="str">
        <f t="shared" si="485"/>
        <v/>
      </c>
      <c r="AA109" s="343" t="str">
        <f t="shared" si="485"/>
        <v/>
      </c>
      <c r="AB109" s="343" t="str">
        <f t="shared" si="485"/>
        <v/>
      </c>
      <c r="AC109" s="343" t="str">
        <f t="shared" si="485"/>
        <v/>
      </c>
      <c r="AD109" s="343" t="str">
        <f t="shared" si="485"/>
        <v/>
      </c>
      <c r="AE109" s="343" t="str">
        <f t="shared" si="485"/>
        <v/>
      </c>
      <c r="AF109" s="343" t="str">
        <f t="shared" si="485"/>
        <v/>
      </c>
      <c r="AG109" s="343" t="str">
        <f t="shared" si="485"/>
        <v/>
      </c>
      <c r="AH109" s="343" t="str">
        <f t="shared" si="485"/>
        <v/>
      </c>
      <c r="AI109" s="342" t="str">
        <f t="shared" si="485"/>
        <v/>
      </c>
      <c r="AJ109" s="343" t="str">
        <f t="shared" ref="AJ109:BQ109" si="486">IF(AJ$5=$FG109,$FG$9,IF(AJ$5=$FH109,$FH$9,IF(AJ$5=$FI109,$FI$9,IF(AJ$5=$FJ109,$FJ$9,IF(AJ$5=$FK109,$FK$9,IF(AJ$5=$FL109,$FL$9,IF(AJ$5=$FN109,$FO109,IF(AJ$5=$FP109,$FQ109,IF(AJ$5=$FR109,$FS109,IF(AJ$5=$FT109,$FU109,IF(AJ$5=$FV109,$FW109,IF(AJ$5=$FX109,$FY109,IF(AJ$5=$FZ109,$GA109,IF(AJ$5=$GB109,$GC109,IF(AJ$5=$GD109,$GE109,IF(AJ$5=$GF109,$GG109,IF(AJ$5=$GH109,$GI109,IF(AJ$5=$GJ109,$GK109,""))))))))))))))))))</f>
        <v/>
      </c>
      <c r="AK109" s="343" t="str">
        <f t="shared" si="486"/>
        <v/>
      </c>
      <c r="AL109" s="343" t="str">
        <f t="shared" si="486"/>
        <v/>
      </c>
      <c r="AM109" s="343" t="str">
        <f t="shared" si="486"/>
        <v/>
      </c>
      <c r="AN109" s="343" t="str">
        <f t="shared" si="486"/>
        <v/>
      </c>
      <c r="AO109" s="343" t="str">
        <f t="shared" si="486"/>
        <v/>
      </c>
      <c r="AP109" s="343" t="str">
        <f t="shared" si="486"/>
        <v/>
      </c>
      <c r="AQ109" s="343" t="str">
        <f t="shared" si="486"/>
        <v/>
      </c>
      <c r="AR109" s="343" t="str">
        <f t="shared" si="486"/>
        <v/>
      </c>
      <c r="AS109" s="343" t="str">
        <f t="shared" si="486"/>
        <v/>
      </c>
      <c r="AT109" s="343" t="str">
        <f t="shared" si="486"/>
        <v/>
      </c>
      <c r="AU109" s="343" t="str">
        <f t="shared" si="486"/>
        <v/>
      </c>
      <c r="AV109" s="343" t="str">
        <f t="shared" si="486"/>
        <v/>
      </c>
      <c r="AW109" s="343" t="str">
        <f t="shared" si="486"/>
        <v/>
      </c>
      <c r="AX109" s="343" t="str">
        <f t="shared" si="486"/>
        <v/>
      </c>
      <c r="AY109" s="343" t="str">
        <f t="shared" si="486"/>
        <v/>
      </c>
      <c r="AZ109" s="343" t="str">
        <f t="shared" si="486"/>
        <v/>
      </c>
      <c r="BA109" s="343" t="str">
        <f t="shared" si="486"/>
        <v/>
      </c>
      <c r="BB109" s="343" t="str">
        <f t="shared" si="486"/>
        <v/>
      </c>
      <c r="BC109" s="343" t="str">
        <f t="shared" si="486"/>
        <v/>
      </c>
      <c r="BD109" s="343" t="str">
        <f t="shared" si="486"/>
        <v/>
      </c>
      <c r="BE109" s="343" t="str">
        <f t="shared" si="486"/>
        <v/>
      </c>
      <c r="BF109" s="343" t="str">
        <f t="shared" si="486"/>
        <v/>
      </c>
      <c r="BG109" s="343" t="str">
        <f t="shared" si="486"/>
        <v/>
      </c>
      <c r="BH109" s="343" t="str">
        <f t="shared" si="486"/>
        <v/>
      </c>
      <c r="BI109" s="343" t="str">
        <f t="shared" si="486"/>
        <v/>
      </c>
      <c r="BJ109" s="343" t="str">
        <f t="shared" si="486"/>
        <v/>
      </c>
      <c r="BK109" s="343" t="str">
        <f t="shared" si="486"/>
        <v/>
      </c>
      <c r="BL109" s="343" t="str">
        <f t="shared" si="486"/>
        <v/>
      </c>
      <c r="BM109" s="344" t="str">
        <f t="shared" si="486"/>
        <v/>
      </c>
      <c r="BN109" s="342" t="str">
        <f t="shared" si="486"/>
        <v/>
      </c>
      <c r="BO109" s="343" t="str">
        <f t="shared" si="486"/>
        <v/>
      </c>
      <c r="BP109" s="343" t="str">
        <f t="shared" si="486"/>
        <v/>
      </c>
      <c r="BQ109" s="343" t="str">
        <f t="shared" si="486"/>
        <v/>
      </c>
      <c r="BR109" s="343" t="str">
        <f t="shared" ref="BR109:DW109" si="487">IF(BR$5=$FG109,$FG$9,IF(BR$5=$FH109,$FH$9,IF(BR$5=$FI109,$FI$9,IF(BR$5=$FJ109,$FJ$9,IF(BR$5=$FK109,$FK$9,IF(BR$5=$FL109,$FL$9,IF(BR$5=$FN109,$FO109,IF(BR$5=$FP109,$FQ109,IF(BR$5=$FR109,$FS109,IF(BR$5=$FT109,$FU109,IF(BR$5=$FV109,$FW109,IF(BR$5=$FX109,$FY109,IF(BR$5=$FZ109,$GA109,IF(BR$5=$GB109,$GC109,IF(BR$5=$GD109,$GE109,IF(BR$5=$GF109,$GG109,IF(BR$5=$GH109,$GI109,IF(BR$5=$GJ109,$GK109,""))))))))))))))))))</f>
        <v/>
      </c>
      <c r="BS109" s="343" t="str">
        <f t="shared" si="487"/>
        <v/>
      </c>
      <c r="BT109" s="343" t="str">
        <f t="shared" si="487"/>
        <v/>
      </c>
      <c r="BU109" s="343" t="str">
        <f t="shared" si="487"/>
        <v/>
      </c>
      <c r="BV109" s="343" t="str">
        <f t="shared" si="487"/>
        <v/>
      </c>
      <c r="BW109" s="343" t="str">
        <f t="shared" si="487"/>
        <v/>
      </c>
      <c r="BX109" s="343" t="str">
        <f t="shared" si="487"/>
        <v/>
      </c>
      <c r="BY109" s="343" t="str">
        <f t="shared" si="487"/>
        <v/>
      </c>
      <c r="BZ109" s="343" t="str">
        <f t="shared" si="487"/>
        <v/>
      </c>
      <c r="CA109" s="343" t="str">
        <f t="shared" si="487"/>
        <v/>
      </c>
      <c r="CB109" s="343" t="str">
        <f t="shared" si="487"/>
        <v/>
      </c>
      <c r="CC109" s="343" t="str">
        <f t="shared" si="487"/>
        <v/>
      </c>
      <c r="CD109" s="343" t="str">
        <f t="shared" si="487"/>
        <v/>
      </c>
      <c r="CE109" s="343" t="str">
        <f t="shared" si="487"/>
        <v/>
      </c>
      <c r="CF109" s="343" t="str">
        <f t="shared" si="487"/>
        <v/>
      </c>
      <c r="CG109" s="343" t="str">
        <f t="shared" si="487"/>
        <v/>
      </c>
      <c r="CH109" s="343" t="str">
        <f t="shared" si="487"/>
        <v/>
      </c>
      <c r="CI109" s="343" t="str">
        <f t="shared" si="487"/>
        <v/>
      </c>
      <c r="CJ109" s="343" t="str">
        <f t="shared" si="487"/>
        <v/>
      </c>
      <c r="CK109" s="343" t="str">
        <f t="shared" si="487"/>
        <v/>
      </c>
      <c r="CL109" s="343" t="str">
        <f t="shared" si="487"/>
        <v/>
      </c>
      <c r="CM109" s="343" t="str">
        <f t="shared" si="487"/>
        <v/>
      </c>
      <c r="CN109" s="343" t="str">
        <f t="shared" si="487"/>
        <v/>
      </c>
      <c r="CO109" s="343" t="str">
        <f t="shared" si="487"/>
        <v/>
      </c>
      <c r="CP109" s="343" t="str">
        <f t="shared" si="487"/>
        <v/>
      </c>
      <c r="CQ109" s="345" t="str">
        <f t="shared" si="487"/>
        <v/>
      </c>
      <c r="CR109" s="346" t="str">
        <f t="shared" si="487"/>
        <v/>
      </c>
      <c r="CS109" s="347" t="str">
        <f t="shared" si="487"/>
        <v/>
      </c>
      <c r="CT109" s="343" t="str">
        <f t="shared" si="487"/>
        <v/>
      </c>
      <c r="CU109" s="343" t="str">
        <f t="shared" si="487"/>
        <v/>
      </c>
      <c r="CV109" s="343" t="str">
        <f t="shared" si="487"/>
        <v/>
      </c>
      <c r="CW109" s="343" t="str">
        <f t="shared" si="487"/>
        <v/>
      </c>
      <c r="CX109" s="343" t="str">
        <f t="shared" si="487"/>
        <v>●</v>
      </c>
      <c r="CY109" s="343" t="str">
        <f t="shared" si="487"/>
        <v/>
      </c>
      <c r="CZ109" s="343" t="str">
        <f t="shared" si="487"/>
        <v/>
      </c>
      <c r="DA109" s="343" t="str">
        <f t="shared" si="487"/>
        <v/>
      </c>
      <c r="DB109" s="343">
        <f t="shared" si="487"/>
        <v>16</v>
      </c>
      <c r="DC109" s="343" t="str">
        <f t="shared" si="487"/>
        <v/>
      </c>
      <c r="DD109" s="343" t="str">
        <f t="shared" si="487"/>
        <v/>
      </c>
      <c r="DE109" s="343" t="str">
        <f t="shared" si="487"/>
        <v/>
      </c>
      <c r="DF109" s="343" t="str">
        <f t="shared" si="487"/>
        <v/>
      </c>
      <c r="DG109" s="343" t="str">
        <f t="shared" si="487"/>
        <v/>
      </c>
      <c r="DH109" s="343" t="str">
        <f t="shared" si="487"/>
        <v/>
      </c>
      <c r="DI109" s="343" t="str">
        <f t="shared" si="487"/>
        <v/>
      </c>
      <c r="DJ109" s="343">
        <f t="shared" si="487"/>
        <v>9</v>
      </c>
      <c r="DK109" s="343" t="str">
        <f t="shared" si="487"/>
        <v/>
      </c>
      <c r="DL109" s="343">
        <f t="shared" si="487"/>
        <v>8</v>
      </c>
      <c r="DM109" s="343" t="str">
        <f t="shared" si="487"/>
        <v/>
      </c>
      <c r="DN109" s="343" t="str">
        <f t="shared" si="487"/>
        <v/>
      </c>
      <c r="DO109" s="343" t="str">
        <f t="shared" si="487"/>
        <v/>
      </c>
      <c r="DP109" s="343" t="str">
        <f t="shared" si="487"/>
        <v/>
      </c>
      <c r="DQ109" s="343" t="str">
        <f t="shared" si="487"/>
        <v/>
      </c>
      <c r="DR109" s="343" t="str">
        <f t="shared" si="487"/>
        <v/>
      </c>
      <c r="DS109" s="343">
        <f t="shared" si="487"/>
        <v>2</v>
      </c>
      <c r="DT109" s="343" t="str">
        <f t="shared" si="487"/>
        <v/>
      </c>
      <c r="DU109" s="345" t="str">
        <f t="shared" si="487"/>
        <v/>
      </c>
      <c r="DV109" s="392" t="str">
        <f t="shared" si="487"/>
        <v/>
      </c>
      <c r="DW109" s="425" t="str">
        <f t="shared" si="487"/>
        <v/>
      </c>
      <c r="EE109" s="12">
        <v>6</v>
      </c>
      <c r="EF109" s="13" t="str">
        <f>IF(②元データ!$G$20="","",②元データ!$G$20)</f>
        <v>キャベツ・●●</v>
      </c>
      <c r="EG109" s="13" t="str">
        <f>②元データ!$G$8</f>
        <v>露地野菜Ｂ</v>
      </c>
      <c r="EH109" s="32">
        <f>IFERROR(VLOOKUP(($EF109&amp;"・"&amp;EH$8&amp;"・"&amp;EH$7&amp;"・"&amp;$EG109),'(参考)本年作業予定'!$X$4:$AI$525,8,FALSE),"")</f>
        <v>45606</v>
      </c>
      <c r="EI109" s="32">
        <f>IFERROR(VLOOKUP(($EF109&amp;"・"&amp;EH$8&amp;"・"&amp;EH$7&amp;"・"&amp;$EG109),'(参考)本年作業予定'!$X$4:$AI$525,10,FALSE),"")</f>
        <v>45607</v>
      </c>
      <c r="EJ109" s="32">
        <f>IFERROR(VLOOKUP(($EF109&amp;"・"&amp;EJ$8&amp;"・"&amp;EJ$7&amp;"・"&amp;$EG109),'(参考)本年作業予定'!$X$4:$AI$525,8,FALSE),"")</f>
        <v>45614</v>
      </c>
      <c r="EK109" s="32">
        <f>IFERROR(VLOOKUP(($EF109&amp;"・"&amp;EJ$8&amp;"・"&amp;EJ$7&amp;"・"&amp;$EG109),'(参考)本年作業予定'!$X$4:$AI$525,10,FALSE),"")</f>
        <v>45615</v>
      </c>
      <c r="EL109" s="32">
        <f>IFERROR(VLOOKUP(($EF109&amp;"・"&amp;EL$8&amp;"・"&amp;EL$7&amp;"・"&amp;$EG109),'(参考)本年作業予定'!$X$4:$AI$525,8,FALSE),"")</f>
        <v>45616</v>
      </c>
      <c r="EM109" s="32">
        <f>IFERROR(VLOOKUP(($EF109&amp;"・"&amp;EL$8&amp;"・"&amp;EL$7&amp;"・"&amp;$EG109),'(参考)本年作業予定'!$X$4:$AI$525,10,FALSE),"")</f>
        <v>45616</v>
      </c>
      <c r="EN109" s="32">
        <f>IFERROR(VLOOKUP(($EF109&amp;"・"&amp;EN$8&amp;"・"&amp;EN$7&amp;"・"&amp;$EG109),'(参考)本年作業予定'!$X$4:$AI$525,8,FALSE),"")</f>
        <v>45623</v>
      </c>
      <c r="EO109" s="32">
        <f>IFERROR(VLOOKUP(($EF109&amp;"・"&amp;EN$8&amp;"・"&amp;EN$7&amp;"・"&amp;$EG109),'(参考)本年作業予定'!$X$4:$AI$525,10,FALSE),"")</f>
        <v>45623</v>
      </c>
      <c r="EP109" s="32">
        <f>IFERROR(VLOOKUP(($EF109&amp;"・"&amp;EP$8&amp;"・"&amp;EP$7&amp;"・"&amp;$EG109),'(参考)本年作業予定'!$X$4:$AI$525,8,FALSE),"")</f>
        <v>45630</v>
      </c>
      <c r="EQ109" s="32">
        <f>IFERROR(VLOOKUP(($EF109&amp;"・"&amp;EP$8&amp;"・"&amp;EP$7&amp;"・"&amp;$EG109),'(参考)本年作業予定'!$X$4:$AI$525,10,FALSE),"")</f>
        <v>45630</v>
      </c>
      <c r="ER109" s="32">
        <f>IFERROR(VLOOKUP(($EF109&amp;"・"&amp;ER$8&amp;"・"&amp;ER$7&amp;"・"&amp;$EG109),'(参考)本年作業予定'!$X$4:$AI$525,8,FALSE),"")</f>
        <v>45642</v>
      </c>
      <c r="ES109" s="32">
        <f>IFERROR(VLOOKUP(($EF109&amp;"・"&amp;ER$8&amp;"・"&amp;ER$7&amp;"・"&amp;$EG109),'(参考)本年作業予定'!$X$4:$AI$525,10,FALSE),"")</f>
        <v>45642</v>
      </c>
      <c r="ET109" s="32" t="str">
        <f>IFERROR(VLOOKUP(($EF109&amp;"・"&amp;ET$8&amp;"・"&amp;ET$7&amp;"・"&amp;$EG109),'(参考)本年作業予定'!$X$4:$AI$525,8,FALSE),"")</f>
        <v/>
      </c>
      <c r="EU109" s="32" t="str">
        <f>IFERROR(VLOOKUP(($EF109&amp;"・"&amp;ET$8&amp;"・"&amp;ET$7&amp;"・"&amp;$EG109),'(参考)本年作業予定'!$X$4:$AI$525,10,FALSE),"")</f>
        <v/>
      </c>
      <c r="EV109" s="32" t="str">
        <f>IFERROR(VLOOKUP(($EF109&amp;"・"&amp;EV$8&amp;"・"&amp;EV$7&amp;"・"&amp;$EG109),'(参考)本年作業予定'!$X$4:$AI$525,8,FALSE),"")</f>
        <v/>
      </c>
      <c r="EW109" s="32" t="str">
        <f>IFERROR(VLOOKUP(($EF109&amp;"・"&amp;EV$8&amp;"・"&amp;EV$7&amp;"・"&amp;$EG109),'(参考)本年作業予定'!$X$4:$AI$525,10,FALSE),"")</f>
        <v/>
      </c>
      <c r="EX109" s="32" t="str">
        <f>IFERROR(VLOOKUP(($EF109&amp;"・"&amp;EX$8&amp;"・"&amp;EX$7&amp;"・"&amp;$EG109),'(参考)本年作業予定'!$X$4:$AI$525,8,FALSE),"")</f>
        <v/>
      </c>
      <c r="EY109" s="32" t="str">
        <f>IFERROR(VLOOKUP(($EF109&amp;"・"&amp;EX$8&amp;"・"&amp;EX$7&amp;"・"&amp;$EG109),'(参考)本年作業予定'!$X$4:$AI$525,10,FALSE),"")</f>
        <v/>
      </c>
      <c r="EZ109" s="32" t="str">
        <f>IFERROR(VLOOKUP(($EF109&amp;"・"&amp;EZ$8&amp;"・"&amp;EZ$7&amp;"・"&amp;$EG109),'(参考)本年作業予定'!$X$4:$AI$525,8,FALSE),"")</f>
        <v/>
      </c>
      <c r="FA109" s="32" t="str">
        <f>IFERROR(VLOOKUP(($EF109&amp;"・"&amp;EZ$8&amp;"・"&amp;EZ$7&amp;"・"&amp;$EG109),'(参考)本年作業予定'!$X$4:$AI$525,10,FALSE),"")</f>
        <v/>
      </c>
      <c r="FB109" s="32" t="str">
        <f>IFERROR(VLOOKUP(($EF109&amp;"・"&amp;FB$8&amp;"・"&amp;FB$7&amp;"・"&amp;$EG109),'(参考)本年作業予定'!$X$4:$AI$525,8,FALSE),"")</f>
        <v/>
      </c>
      <c r="FC109" s="32" t="str">
        <f>IFERROR(VLOOKUP(($EF109&amp;"・"&amp;FB$8&amp;"・"&amp;FB$7&amp;"・"&amp;$EG109),'(参考)本年作業予定'!$X$4:$AI$525,10,FALSE),"")</f>
        <v/>
      </c>
      <c r="FD109" s="32" t="str">
        <f>IFERROR(VLOOKUP(($EF109&amp;"・"&amp;FD$8&amp;"・"&amp;FD$7&amp;"・"&amp;$EG109),'(参考)本年作業予定'!$X$4:$AI$525,8,FALSE),"")</f>
        <v/>
      </c>
      <c r="FE109" s="32" t="str">
        <f>IFERROR(VLOOKUP(($EF109&amp;"・"&amp;FD$8&amp;"・"&amp;FD$7&amp;"・"&amp;$EG109),'(参考)本年作業予定'!$X$4:$AI$525,10,FALSE),"")</f>
        <v/>
      </c>
      <c r="FG109" s="32">
        <f>IFERROR(VLOOKUP(($EF109&amp;"・"&amp;FG$81&amp;"・"&amp;FG$80&amp;"・"&amp;$EG109),'(参考)本年作業予定'!$X$4:$AI$525,4,FALSE),"")</f>
        <v>45602</v>
      </c>
      <c r="FH109" s="32" t="str">
        <f>IFERROR(VLOOKUP(($EF109&amp;"・"&amp;FH$81&amp;"・"&amp;FH$80&amp;"・"&amp;$EG109),'(参考)本年作業予定'!$X$4:$AI$525,4,FALSE),"")</f>
        <v/>
      </c>
      <c r="FI109" s="32" t="str">
        <f>IFERROR(VLOOKUP(($EF109&amp;"・"&amp;FI$81&amp;"・"&amp;FI$80&amp;"・"&amp;$EG109),'(参考)本年作業予定'!$X$4:$AI$525,4,FALSE),"")</f>
        <v/>
      </c>
      <c r="FJ109" s="32" t="str">
        <f>IFERROR(VLOOKUP(($EF109&amp;"・"&amp;FJ$81&amp;"・"&amp;FJ$80&amp;"・"&amp;$EG109),'(参考)本年作業予定'!$X$4:$AI$525,4,FALSE),"")</f>
        <v/>
      </c>
      <c r="FK109" s="32" t="str">
        <f>IFERROR(VLOOKUP(($EF109&amp;"・"&amp;FK$81&amp;"・"&amp;FK$80&amp;"・"&amp;$EG109),'(参考)本年作業予定'!$X$4:$AI$525,4,FALSE),"")</f>
        <v/>
      </c>
      <c r="FL109" s="32" t="str">
        <f>IFERROR(VLOOKUP(($EF109&amp;"・"&amp;FL$81&amp;"・"&amp;FL$80&amp;"・"&amp;$EG109),'(参考)本年作業予定'!$X$4:$AI$525,4,FALSE),"")</f>
        <v/>
      </c>
      <c r="FN109" s="33">
        <f t="shared" si="449"/>
        <v>45606</v>
      </c>
      <c r="FO109" s="96">
        <f>IFERROR(VLOOKUP(($EF109&amp;"・"&amp;FN$8&amp;"・"&amp;FN$7&amp;"・"&amp;$EG109),'(参考)本年作業予定'!$X$4:$AI$525,12,FALSE),"")</f>
        <v>16</v>
      </c>
      <c r="FP109" s="33">
        <f t="shared" si="450"/>
        <v>45614</v>
      </c>
      <c r="FQ109" s="96">
        <f>IFERROR(VLOOKUP(($EF109&amp;"・"&amp;FP$8&amp;"・"&amp;FP$7&amp;"・"&amp;$EG109),'(参考)本年作業予定'!$X$4:$AI$525,12,FALSE),"")</f>
        <v>9</v>
      </c>
      <c r="FR109" s="33">
        <f t="shared" si="451"/>
        <v>45616</v>
      </c>
      <c r="FS109" s="96">
        <f>IFERROR(VLOOKUP(($EF109&amp;"・"&amp;FR$8&amp;"・"&amp;FR$7&amp;"・"&amp;$EG109),'(参考)本年作業予定'!$X$4:$AI$525,12,FALSE),"")</f>
        <v>8</v>
      </c>
      <c r="FT109" s="33">
        <f t="shared" si="452"/>
        <v>45623</v>
      </c>
      <c r="FU109" s="96">
        <f>IFERROR(VLOOKUP(($EF109&amp;"・"&amp;FT$8&amp;"・"&amp;FT$7&amp;"・"&amp;$EG109),'(参考)本年作業予定'!$X$4:$AI$525,12,FALSE),"")</f>
        <v>2</v>
      </c>
      <c r="FV109" s="33">
        <f t="shared" si="453"/>
        <v>45630</v>
      </c>
      <c r="FW109" s="96">
        <f>IFERROR(VLOOKUP(($EF109&amp;"・"&amp;FV$8&amp;"・"&amp;FV$7&amp;"・"&amp;$EG109),'(参考)本年作業予定'!$X$4:$AI$525,12,FALSE),"")</f>
        <v>2</v>
      </c>
      <c r="FX109" s="33">
        <f t="shared" si="454"/>
        <v>45642</v>
      </c>
      <c r="FY109" s="96">
        <f>IFERROR(VLOOKUP(($EF109&amp;"・"&amp;FX$8&amp;"・"&amp;FX$7&amp;"・"&amp;$EG109),'(参考)本年作業予定'!$X$4:$AI$525,12,FALSE),"")</f>
        <v>4</v>
      </c>
      <c r="FZ109" s="33" t="str">
        <f t="shared" si="455"/>
        <v/>
      </c>
      <c r="GA109" s="96" t="str">
        <f>IFERROR(VLOOKUP(($EF109&amp;"・"&amp;FZ$8&amp;"・"&amp;FZ$7&amp;"・"&amp;$EG109),'(参考)本年作業予定'!$X$4:$AI$525,12,FALSE),"")</f>
        <v/>
      </c>
      <c r="GB109" s="33" t="str">
        <f t="shared" si="456"/>
        <v/>
      </c>
      <c r="GC109" s="96" t="str">
        <f>IFERROR(VLOOKUP(($EF109&amp;"・"&amp;GB$8&amp;"・"&amp;GB$7&amp;"・"&amp;$EG109),'(参考)本年作業予定'!$X$4:$AI$525,12,FALSE),"")</f>
        <v/>
      </c>
      <c r="GD109" s="33" t="str">
        <f t="shared" si="457"/>
        <v/>
      </c>
      <c r="GE109" s="96" t="str">
        <f>IFERROR(VLOOKUP(($EF109&amp;"・"&amp;GD$8&amp;"・"&amp;GD$7&amp;"・"&amp;$EG109),'(参考)本年作業予定'!$X$4:$AI$525,12,FALSE),"")</f>
        <v/>
      </c>
      <c r="GF109" s="33" t="str">
        <f t="shared" si="458"/>
        <v/>
      </c>
      <c r="GG109" s="96" t="str">
        <f>IFERROR(VLOOKUP(($EF109&amp;"・"&amp;GF$8&amp;"・"&amp;GF$7&amp;"・"&amp;$EG109),'(参考)本年作業予定'!$X$4:$AI$525,12,FALSE),"")</f>
        <v/>
      </c>
      <c r="GH109" s="33" t="str">
        <f t="shared" si="459"/>
        <v/>
      </c>
      <c r="GI109" s="96" t="str">
        <f>IFERROR(VLOOKUP(($EF109&amp;"・"&amp;GH$8&amp;"・"&amp;GH$7&amp;"・"&amp;$EG109),'(参考)本年作業予定'!$X$4:$AI$525,12,FALSE),"")</f>
        <v/>
      </c>
      <c r="GJ109" s="33" t="str">
        <f t="shared" si="460"/>
        <v/>
      </c>
      <c r="GK109" s="96" t="str">
        <f>IFERROR(VLOOKUP(($EF109&amp;"・"&amp;GJ$8&amp;"・"&amp;GJ$7&amp;"・"&amp;$EG109),'(参考)本年作業予定'!$X$4:$AI$525,12,FALSE),"")</f>
        <v/>
      </c>
      <c r="GM109" s="72">
        <f t="shared" si="431"/>
        <v>2</v>
      </c>
      <c r="GN109" s="74">
        <f>IFERROR(VLOOKUP(($EF109&amp;"・"&amp;GM$8&amp;"・"&amp;GM$7&amp;"・"&amp;$EG109),'(参考)本年作業予定'!$X$4:$AI$525,11,FALSE)/100,0)</f>
        <v>20</v>
      </c>
      <c r="GO109" s="72">
        <f t="shared" si="432"/>
        <v>2</v>
      </c>
      <c r="GP109" s="74">
        <f>IFERROR(VLOOKUP(($EF109&amp;"・"&amp;GO$8&amp;"・"&amp;GO$7&amp;"・"&amp;$EG109),'(参考)本年作業予定'!$X$4:$AI$525,11,FALSE)/100,0)</f>
        <v>0</v>
      </c>
      <c r="GQ109" s="72">
        <f t="shared" si="433"/>
        <v>1</v>
      </c>
      <c r="GR109" s="74">
        <f>IFERROR(VLOOKUP(($EF109&amp;"・"&amp;GQ$8&amp;"・"&amp;GQ$7&amp;"・"&amp;$EG109),'(参考)本年作業予定'!$X$4:$AI$525,11,FALSE)/100,0)</f>
        <v>0</v>
      </c>
      <c r="GS109" s="72">
        <f t="shared" si="434"/>
        <v>1</v>
      </c>
      <c r="GT109" s="74">
        <f>IFERROR(VLOOKUP(($EF109&amp;"・"&amp;GS$8&amp;"・"&amp;GS$7&amp;"・"&amp;$EG109),'(参考)本年作業予定'!$X$4:$AI$525,11,FALSE)/100,0)</f>
        <v>0</v>
      </c>
      <c r="GU109" s="72">
        <f t="shared" si="435"/>
        <v>1</v>
      </c>
      <c r="GV109" s="74">
        <f>IFERROR(VLOOKUP(($EF109&amp;"・"&amp;GU$8&amp;"・"&amp;GU$7&amp;"・"&amp;$EG109),'(参考)本年作業予定'!$X$4:$AI$525,11,FALSE)/100,0)</f>
        <v>0</v>
      </c>
      <c r="GW109" s="72">
        <f t="shared" si="436"/>
        <v>1</v>
      </c>
      <c r="GX109" s="74">
        <f>IFERROR(VLOOKUP(($EF109&amp;"・"&amp;GW$8&amp;"・"&amp;GW$7&amp;"・"&amp;$EG109),'(参考)本年作業予定'!$X$4:$AI$525,11,FALSE)/100,0)</f>
        <v>0</v>
      </c>
      <c r="GY109" s="72" t="str">
        <f t="shared" si="437"/>
        <v/>
      </c>
      <c r="GZ109" s="74">
        <f>IFERROR(VLOOKUP(($EF109&amp;"・"&amp;GY$8&amp;"・"&amp;GY$7&amp;"・"&amp;$EG109),'(参考)本年作業予定'!$X$4:$AI$525,11,FALSE)/100,0)</f>
        <v>0</v>
      </c>
      <c r="HA109" s="72" t="str">
        <f t="shared" si="438"/>
        <v/>
      </c>
      <c r="HB109" s="74">
        <f>IFERROR(VLOOKUP(($EF109&amp;"・"&amp;HA$8&amp;"・"&amp;HA$7&amp;"・"&amp;$EG109),'(参考)本年作業予定'!$X$4:$AI$525,11,FALSE)/100,0)</f>
        <v>0</v>
      </c>
      <c r="HC109" s="72" t="str">
        <f t="shared" si="439"/>
        <v/>
      </c>
      <c r="HD109" s="74">
        <f>IFERROR(VLOOKUP(($EF109&amp;"・"&amp;HC$8&amp;"・"&amp;HC$7&amp;"・"&amp;$EG109),'(参考)本年作業予定'!$X$4:$AI$525,11,FALSE)/100,0)</f>
        <v>0</v>
      </c>
      <c r="HE109" s="72" t="str">
        <f t="shared" si="440"/>
        <v/>
      </c>
      <c r="HF109" s="74">
        <f>IFERROR(VLOOKUP(($EF109&amp;"・"&amp;HE$8&amp;"・"&amp;HE$7&amp;"・"&amp;$EG109),'(参考)本年作業予定'!$X$4:$AI$525,11,FALSE)/100,0)</f>
        <v>0</v>
      </c>
      <c r="HG109" s="72" t="str">
        <f t="shared" si="441"/>
        <v/>
      </c>
      <c r="HH109" s="74">
        <f>IFERROR(VLOOKUP(($EF109&amp;"・"&amp;HG$8&amp;"・"&amp;HG$7&amp;"・"&amp;$EG109),'(参考)本年作業予定'!$X$4:$AI$525,11,FALSE)/100,0)</f>
        <v>0</v>
      </c>
      <c r="HI109" s="72" t="str">
        <f t="shared" si="442"/>
        <v/>
      </c>
      <c r="HJ109" s="74">
        <f>IFERROR(VLOOKUP(($EF109&amp;"・"&amp;HI$8&amp;"・"&amp;HI$7&amp;"・"&amp;$EG109),'(参考)本年作業予定'!$X$4:$AI$525,11,FALSE)/100,0)</f>
        <v>0</v>
      </c>
    </row>
    <row r="110" spans="1:218" ht="15" customHeight="1" thickBot="1" x14ac:dyDescent="0.2">
      <c r="A110" s="541"/>
      <c r="B110" s="488"/>
      <c r="C110" s="326" t="str">
        <f>IF(B110="","",GN110+GP110+GR110+GT110+GV110+GX110+GZ110+HB110+HD110)</f>
        <v/>
      </c>
      <c r="D110" s="348"/>
      <c r="E110" s="349"/>
      <c r="F110" s="349"/>
      <c r="G110" s="349"/>
      <c r="H110" s="349"/>
      <c r="I110" s="349"/>
      <c r="J110" s="349"/>
      <c r="K110" s="349"/>
      <c r="L110" s="349"/>
      <c r="M110" s="349"/>
      <c r="N110" s="349"/>
      <c r="O110" s="349"/>
      <c r="P110" s="349"/>
      <c r="Q110" s="349"/>
      <c r="R110" s="349"/>
      <c r="S110" s="349"/>
      <c r="T110" s="349"/>
      <c r="U110" s="349"/>
      <c r="V110" s="349"/>
      <c r="W110" s="349"/>
      <c r="X110" s="349"/>
      <c r="Y110" s="349"/>
      <c r="Z110" s="349"/>
      <c r="AA110" s="349"/>
      <c r="AB110" s="349"/>
      <c r="AC110" s="349"/>
      <c r="AD110" s="349"/>
      <c r="AE110" s="349"/>
      <c r="AF110" s="349"/>
      <c r="AG110" s="350"/>
      <c r="AH110" s="350"/>
      <c r="AI110" s="348"/>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349"/>
      <c r="BF110" s="349"/>
      <c r="BG110" s="349"/>
      <c r="BH110" s="349"/>
      <c r="BI110" s="349"/>
      <c r="BJ110" s="349"/>
      <c r="BK110" s="349"/>
      <c r="BL110" s="349"/>
      <c r="BM110" s="350"/>
      <c r="BN110" s="348"/>
      <c r="BO110" s="349"/>
      <c r="BP110" s="349"/>
      <c r="BQ110" s="349"/>
      <c r="BR110" s="349"/>
      <c r="BS110" s="349"/>
      <c r="BT110" s="349"/>
      <c r="BU110" s="349"/>
      <c r="BV110" s="349"/>
      <c r="BW110" s="349"/>
      <c r="BX110" s="349"/>
      <c r="BY110" s="349"/>
      <c r="BZ110" s="349"/>
      <c r="CA110" s="349"/>
      <c r="CB110" s="349"/>
      <c r="CC110" s="349"/>
      <c r="CD110" s="349"/>
      <c r="CE110" s="349"/>
      <c r="CF110" s="349"/>
      <c r="CG110" s="349"/>
      <c r="CH110" s="349"/>
      <c r="CI110" s="349"/>
      <c r="CJ110" s="349"/>
      <c r="CK110" s="349"/>
      <c r="CL110" s="349"/>
      <c r="CM110" s="349"/>
      <c r="CN110" s="349"/>
      <c r="CO110" s="349"/>
      <c r="CP110" s="349"/>
      <c r="CQ110" s="350"/>
      <c r="CR110" s="351"/>
      <c r="CS110" s="352"/>
      <c r="CT110" s="349"/>
      <c r="CU110" s="349"/>
      <c r="CV110" s="349"/>
      <c r="CW110" s="349"/>
      <c r="CX110" s="349"/>
      <c r="CY110" s="349"/>
      <c r="CZ110" s="349"/>
      <c r="DA110" s="349"/>
      <c r="DB110" s="349"/>
      <c r="DC110" s="349"/>
      <c r="DD110" s="349"/>
      <c r="DE110" s="349"/>
      <c r="DF110" s="349"/>
      <c r="DG110" s="349"/>
      <c r="DH110" s="349"/>
      <c r="DI110" s="349"/>
      <c r="DJ110" s="349"/>
      <c r="DK110" s="349"/>
      <c r="DL110" s="349"/>
      <c r="DM110" s="349"/>
      <c r="DN110" s="349"/>
      <c r="DO110" s="349"/>
      <c r="DP110" s="349"/>
      <c r="DQ110" s="349"/>
      <c r="DR110" s="349"/>
      <c r="DS110" s="349"/>
      <c r="DT110" s="349"/>
      <c r="DU110" s="350"/>
      <c r="DV110" s="393"/>
      <c r="DW110" s="426"/>
      <c r="EE110" s="12"/>
      <c r="EF110" s="13"/>
      <c r="EG110" s="13"/>
      <c r="EH110" s="32" t="str">
        <f>IFERROR(VLOOKUP(($EF110&amp;"・"&amp;EH$8&amp;"・"&amp;EH$7&amp;"・"&amp;$EG110),'(参考)本年作業予定'!$X$4:$AI$525,8,FALSE),"")</f>
        <v/>
      </c>
      <c r="EI110" s="32" t="str">
        <f>IFERROR(VLOOKUP(($EF110&amp;"・"&amp;EH$8&amp;"・"&amp;EH$7&amp;"・"&amp;$EG110),'(参考)本年作業予定'!$X$4:$AI$525,10,FALSE),"")</f>
        <v/>
      </c>
      <c r="EJ110" s="32" t="str">
        <f>IFERROR(VLOOKUP(($EF110&amp;"・"&amp;EJ$8&amp;"・"&amp;EJ$7&amp;"・"&amp;$EG110),'(参考)本年作業予定'!$X$4:$AI$525,8,FALSE),"")</f>
        <v/>
      </c>
      <c r="EK110" s="32" t="str">
        <f>IFERROR(VLOOKUP(($EF110&amp;"・"&amp;EJ$8&amp;"・"&amp;EJ$7&amp;"・"&amp;$EG110),'(参考)本年作業予定'!$X$4:$AI$525,10,FALSE),"")</f>
        <v/>
      </c>
      <c r="EL110" s="32" t="str">
        <f>IFERROR(VLOOKUP(($EF110&amp;"・"&amp;EL$8&amp;"・"&amp;EL$7&amp;"・"&amp;$EG110),'(参考)本年作業予定'!$X$4:$AI$525,8,FALSE),"")</f>
        <v/>
      </c>
      <c r="EM110" s="32" t="str">
        <f>IFERROR(VLOOKUP(($EF110&amp;"・"&amp;EL$8&amp;"・"&amp;EL$7&amp;"・"&amp;$EG110),'(参考)本年作業予定'!$X$4:$AI$525,10,FALSE),"")</f>
        <v/>
      </c>
      <c r="EN110" s="32" t="str">
        <f>IFERROR(VLOOKUP(($EF110&amp;"・"&amp;EN$8&amp;"・"&amp;EN$7&amp;"・"&amp;$EG110),'(参考)本年作業予定'!$X$4:$AI$525,8,FALSE),"")</f>
        <v/>
      </c>
      <c r="EO110" s="32" t="str">
        <f>IFERROR(VLOOKUP(($EF110&amp;"・"&amp;EN$8&amp;"・"&amp;EN$7&amp;"・"&amp;$EG110),'(参考)本年作業予定'!$X$4:$AI$525,10,FALSE),"")</f>
        <v/>
      </c>
      <c r="EP110" s="32" t="str">
        <f>IFERROR(VLOOKUP(($EF110&amp;"・"&amp;EP$8&amp;"・"&amp;EP$7&amp;"・"&amp;$EG110),'(参考)本年作業予定'!$X$4:$AI$525,8,FALSE),"")</f>
        <v/>
      </c>
      <c r="EQ110" s="32" t="str">
        <f>IFERROR(VLOOKUP(($EF110&amp;"・"&amp;EP$8&amp;"・"&amp;EP$7&amp;"・"&amp;$EG110),'(参考)本年作業予定'!$X$4:$AI$525,10,FALSE),"")</f>
        <v/>
      </c>
      <c r="ER110" s="32" t="str">
        <f>IFERROR(VLOOKUP(($EF110&amp;"・"&amp;ER$8&amp;"・"&amp;ER$7&amp;"・"&amp;$EG110),'(参考)本年作業予定'!$X$4:$AI$525,8,FALSE),"")</f>
        <v/>
      </c>
      <c r="ES110" s="32" t="str">
        <f>IFERROR(VLOOKUP(($EF110&amp;"・"&amp;ER$8&amp;"・"&amp;ER$7&amp;"・"&amp;$EG110),'(参考)本年作業予定'!$X$4:$AI$525,10,FALSE),"")</f>
        <v/>
      </c>
      <c r="ET110" s="32" t="str">
        <f>IFERROR(VLOOKUP(($EF110&amp;"・"&amp;ET$8&amp;"・"&amp;ET$7&amp;"・"&amp;$EG110),'(参考)本年作業予定'!$X$4:$AI$525,8,FALSE),"")</f>
        <v/>
      </c>
      <c r="EU110" s="32" t="str">
        <f>IFERROR(VLOOKUP(($EF110&amp;"・"&amp;ET$8&amp;"・"&amp;ET$7&amp;"・"&amp;$EG110),'(参考)本年作業予定'!$X$4:$AI$525,10,FALSE),"")</f>
        <v/>
      </c>
      <c r="EV110" s="32" t="str">
        <f>IFERROR(VLOOKUP(($EF110&amp;"・"&amp;EV$8&amp;"・"&amp;EV$7&amp;"・"&amp;$EG110),'(参考)本年作業予定'!$X$4:$AI$525,8,FALSE),"")</f>
        <v/>
      </c>
      <c r="EW110" s="32" t="str">
        <f>IFERROR(VLOOKUP(($EF110&amp;"・"&amp;EV$8&amp;"・"&amp;EV$7&amp;"・"&amp;$EG110),'(参考)本年作業予定'!$X$4:$AI$525,10,FALSE),"")</f>
        <v/>
      </c>
      <c r="EX110" s="32" t="str">
        <f>IFERROR(VLOOKUP(($EF110&amp;"・"&amp;EX$8&amp;"・"&amp;EX$7&amp;"・"&amp;$EG110),'(参考)本年作業予定'!$X$4:$AI$525,8,FALSE),"")</f>
        <v/>
      </c>
      <c r="EY110" s="32" t="str">
        <f>IFERROR(VLOOKUP(($EF110&amp;"・"&amp;EX$8&amp;"・"&amp;EX$7&amp;"・"&amp;$EG110),'(参考)本年作業予定'!$X$4:$AI$525,10,FALSE),"")</f>
        <v/>
      </c>
      <c r="EZ110" s="32" t="str">
        <f>IFERROR(VLOOKUP(($EF110&amp;"・"&amp;EZ$8&amp;"・"&amp;EZ$7&amp;"・"&amp;$EG110),'(参考)本年作業予定'!$X$4:$AI$525,8,FALSE),"")</f>
        <v/>
      </c>
      <c r="FA110" s="32" t="str">
        <f>IFERROR(VLOOKUP(($EF110&amp;"・"&amp;EZ$8&amp;"・"&amp;EZ$7&amp;"・"&amp;$EG110),'(参考)本年作業予定'!$X$4:$AI$525,10,FALSE),"")</f>
        <v/>
      </c>
      <c r="FB110" s="32" t="str">
        <f>IFERROR(VLOOKUP(($EF110&amp;"・"&amp;FB$8&amp;"・"&amp;FB$7&amp;"・"&amp;$EG110),'(参考)本年作業予定'!$X$4:$AI$525,8,FALSE),"")</f>
        <v/>
      </c>
      <c r="FC110" s="32" t="str">
        <f>IFERROR(VLOOKUP(($EF110&amp;"・"&amp;FB$8&amp;"・"&amp;FB$7&amp;"・"&amp;$EG110),'(参考)本年作業予定'!$X$4:$AI$525,10,FALSE),"")</f>
        <v/>
      </c>
      <c r="FD110" s="32" t="str">
        <f>IFERROR(VLOOKUP(($EF110&amp;"・"&amp;FD$8&amp;"・"&amp;FD$7&amp;"・"&amp;$EG110),'(参考)本年作業予定'!$X$4:$AI$525,8,FALSE),"")</f>
        <v/>
      </c>
      <c r="FE110" s="32" t="str">
        <f>IFERROR(VLOOKUP(($EF110&amp;"・"&amp;FD$8&amp;"・"&amp;FD$7&amp;"・"&amp;$EG110),'(参考)本年作業予定'!$X$4:$AI$525,10,FALSE),"")</f>
        <v/>
      </c>
      <c r="FG110" s="32" t="str">
        <f>IFERROR(VLOOKUP(($EF110&amp;"・"&amp;FG$81&amp;"・"&amp;FG$80&amp;"・"&amp;$EG110),'(参考)本年作業予定'!$X$4:$AI$525,4,FALSE),"")</f>
        <v/>
      </c>
      <c r="FH110" s="32" t="str">
        <f>IFERROR(VLOOKUP(($EF110&amp;"・"&amp;FH$81&amp;"・"&amp;FH$80&amp;"・"&amp;$EG110),'(参考)本年作業予定'!$X$4:$AI$525,4,FALSE),"")</f>
        <v/>
      </c>
      <c r="FI110" s="32" t="str">
        <f>IFERROR(VLOOKUP(($EF110&amp;"・"&amp;FI$81&amp;"・"&amp;FI$80&amp;"・"&amp;$EG110),'(参考)本年作業予定'!$X$4:$AI$525,4,FALSE),"")</f>
        <v/>
      </c>
      <c r="FJ110" s="32" t="str">
        <f>IFERROR(VLOOKUP(($EF110&amp;"・"&amp;FJ$81&amp;"・"&amp;FJ$80&amp;"・"&amp;$EG110),'(参考)本年作業予定'!$X$4:$AI$525,4,FALSE),"")</f>
        <v/>
      </c>
      <c r="FK110" s="32" t="str">
        <f>IFERROR(VLOOKUP(($EF110&amp;"・"&amp;FK$81&amp;"・"&amp;FK$80&amp;"・"&amp;$EG110),'(参考)本年作業予定'!$X$4:$AI$525,4,FALSE),"")</f>
        <v/>
      </c>
      <c r="FL110" s="32" t="str">
        <f>IFERROR(VLOOKUP(($EF110&amp;"・"&amp;FL$81&amp;"・"&amp;FL$80&amp;"・"&amp;$EG110),'(参考)本年作業予定'!$X$4:$AI$525,4,FALSE),"")</f>
        <v/>
      </c>
      <c r="FN110" s="33" t="str">
        <f t="shared" ref="FN110:FN150" si="488">IF(EH110="","",EH110)</f>
        <v/>
      </c>
      <c r="FO110" s="96" t="str">
        <f>IFERROR(VLOOKUP(($EF110&amp;"・"&amp;FN$8&amp;"・"&amp;FN$7&amp;"・"&amp;$EG110),'(参考)本年作業予定'!$X$4:$AI$525,12,FALSE),"")</f>
        <v/>
      </c>
      <c r="FP110" s="33" t="str">
        <f t="shared" ref="FP110:FP150" si="489">IF(EJ110="","",EJ110)</f>
        <v/>
      </c>
      <c r="FQ110" s="96" t="str">
        <f>IFERROR(VLOOKUP(($EF110&amp;"・"&amp;FP$8&amp;"・"&amp;FP$7&amp;"・"&amp;$EG110),'(参考)本年作業予定'!$X$4:$AI$525,12,FALSE),"")</f>
        <v/>
      </c>
      <c r="FR110" s="33" t="str">
        <f t="shared" ref="FR110:FR150" si="490">IF(EL110="","",EL110)</f>
        <v/>
      </c>
      <c r="FS110" s="96" t="str">
        <f>IFERROR(VLOOKUP(($EF110&amp;"・"&amp;FR$8&amp;"・"&amp;FR$7&amp;"・"&amp;$EG110),'(参考)本年作業予定'!$X$4:$AI$525,12,FALSE),"")</f>
        <v/>
      </c>
      <c r="FT110" s="33" t="str">
        <f t="shared" ref="FT110:FT150" si="491">IF(EN110="","",EN110)</f>
        <v/>
      </c>
      <c r="FU110" s="96" t="str">
        <f>IFERROR(VLOOKUP(($EF110&amp;"・"&amp;FT$8&amp;"・"&amp;FT$7&amp;"・"&amp;$EG110),'(参考)本年作業予定'!$X$4:$AI$525,12,FALSE),"")</f>
        <v/>
      </c>
      <c r="FV110" s="33" t="str">
        <f t="shared" ref="FV110:FV150" si="492">IF(EP110="","",EP110)</f>
        <v/>
      </c>
      <c r="FW110" s="96" t="str">
        <f>IFERROR(VLOOKUP(($EF110&amp;"・"&amp;FV$8&amp;"・"&amp;FV$7&amp;"・"&amp;$EG110),'(参考)本年作業予定'!$X$4:$AI$525,12,FALSE),"")</f>
        <v/>
      </c>
      <c r="FX110" s="33" t="str">
        <f t="shared" ref="FX110:FX150" si="493">IF(ER110="","",ER110)</f>
        <v/>
      </c>
      <c r="FY110" s="96" t="str">
        <f>IFERROR(VLOOKUP(($EF110&amp;"・"&amp;FX$8&amp;"・"&amp;FX$7&amp;"・"&amp;$EG110),'(参考)本年作業予定'!$X$4:$AI$525,12,FALSE),"")</f>
        <v/>
      </c>
      <c r="FZ110" s="33" t="str">
        <f t="shared" ref="FZ110:FZ150" si="494">IF(ET110="","",ET110)</f>
        <v/>
      </c>
      <c r="GA110" s="96" t="str">
        <f>IFERROR(VLOOKUP(($EF110&amp;"・"&amp;FZ$8&amp;"・"&amp;FZ$7&amp;"・"&amp;$EG110),'(参考)本年作業予定'!$X$4:$AI$525,12,FALSE),"")</f>
        <v/>
      </c>
      <c r="GB110" s="33" t="str">
        <f t="shared" ref="GB110:GB150" si="495">IF(EV110="","",EV110)</f>
        <v/>
      </c>
      <c r="GC110" s="96" t="str">
        <f>IFERROR(VLOOKUP(($EF110&amp;"・"&amp;GB$8&amp;"・"&amp;GB$7&amp;"・"&amp;$EG110),'(参考)本年作業予定'!$X$4:$AI$525,12,FALSE),"")</f>
        <v/>
      </c>
      <c r="GD110" s="33" t="str">
        <f t="shared" ref="GD110:GD150" si="496">IF(EX110="","",EX110)</f>
        <v/>
      </c>
      <c r="GE110" s="96" t="str">
        <f>IFERROR(VLOOKUP(($EF110&amp;"・"&amp;GD$8&amp;"・"&amp;GD$7&amp;"・"&amp;$EG110),'(参考)本年作業予定'!$X$4:$AI$525,12,FALSE),"")</f>
        <v/>
      </c>
      <c r="GF110" s="33" t="str">
        <f t="shared" ref="GF110:GF150" si="497">IF(EZ110="","",EZ110)</f>
        <v/>
      </c>
      <c r="GG110" s="96" t="str">
        <f>IFERROR(VLOOKUP(($EF110&amp;"・"&amp;GF$8&amp;"・"&amp;GF$7&amp;"・"&amp;$EG110),'(参考)本年作業予定'!$X$4:$AI$525,12,FALSE),"")</f>
        <v/>
      </c>
      <c r="GH110" s="33" t="str">
        <f t="shared" ref="GH110:GH150" si="498">IF(FB110="","",FB110)</f>
        <v/>
      </c>
      <c r="GI110" s="96" t="str">
        <f>IFERROR(VLOOKUP(($EF110&amp;"・"&amp;GH$8&amp;"・"&amp;GH$7&amp;"・"&amp;$EG110),'(参考)本年作業予定'!$X$4:$AI$525,12,FALSE),"")</f>
        <v/>
      </c>
      <c r="GJ110" s="33" t="str">
        <f t="shared" ref="GJ110:GJ150" si="499">IF(FD110="","",FD110)</f>
        <v/>
      </c>
      <c r="GK110" s="96" t="str">
        <f>IFERROR(VLOOKUP(($EF110&amp;"・"&amp;GJ$8&amp;"・"&amp;GJ$7&amp;"・"&amp;$EG110),'(参考)本年作業予定'!$X$4:$AI$525,12,FALSE),"")</f>
        <v/>
      </c>
      <c r="GM110" s="72" t="str">
        <f t="shared" si="431"/>
        <v/>
      </c>
      <c r="GN110" s="74">
        <f>IFERROR(VLOOKUP(($EF110&amp;"・"&amp;GM$8&amp;"・"&amp;GM$7&amp;"・"&amp;$EG110),'(参考)本年作業予定'!$X$4:$AI$525,11,FALSE)/100,0)</f>
        <v>0</v>
      </c>
      <c r="GO110" s="72" t="str">
        <f t="shared" si="432"/>
        <v/>
      </c>
      <c r="GP110" s="74">
        <f>IFERROR(VLOOKUP(($EF110&amp;"・"&amp;GO$8&amp;"・"&amp;GO$7&amp;"・"&amp;$EG110),'(参考)本年作業予定'!$X$4:$AI$525,11,FALSE)/100,0)</f>
        <v>0</v>
      </c>
      <c r="GQ110" s="72" t="str">
        <f t="shared" si="433"/>
        <v/>
      </c>
      <c r="GR110" s="74">
        <f>IFERROR(VLOOKUP(($EF110&amp;"・"&amp;GQ$8&amp;"・"&amp;GQ$7&amp;"・"&amp;$EG110),'(参考)本年作業予定'!$X$4:$AI$525,11,FALSE)/100,0)</f>
        <v>0</v>
      </c>
      <c r="GS110" s="72" t="str">
        <f t="shared" si="434"/>
        <v/>
      </c>
      <c r="GT110" s="74">
        <f>IFERROR(VLOOKUP(($EF110&amp;"・"&amp;GS$8&amp;"・"&amp;GS$7&amp;"・"&amp;$EG110),'(参考)本年作業予定'!$X$4:$AI$525,11,FALSE)/100,0)</f>
        <v>0</v>
      </c>
      <c r="GU110" s="72" t="str">
        <f t="shared" si="435"/>
        <v/>
      </c>
      <c r="GV110" s="74">
        <f>IFERROR(VLOOKUP(($EF110&amp;"・"&amp;GU$8&amp;"・"&amp;GU$7&amp;"・"&amp;$EG110),'(参考)本年作業予定'!$X$4:$AI$525,11,FALSE)/100,0)</f>
        <v>0</v>
      </c>
      <c r="GW110" s="72" t="str">
        <f t="shared" si="436"/>
        <v/>
      </c>
      <c r="GX110" s="74">
        <f>IFERROR(VLOOKUP(($EF110&amp;"・"&amp;GW$8&amp;"・"&amp;GW$7&amp;"・"&amp;$EG110),'(参考)本年作業予定'!$X$4:$AI$525,11,FALSE)/100,0)</f>
        <v>0</v>
      </c>
      <c r="GY110" s="72" t="str">
        <f t="shared" si="437"/>
        <v/>
      </c>
      <c r="GZ110" s="74">
        <f>IFERROR(VLOOKUP(($EF110&amp;"・"&amp;GY$8&amp;"・"&amp;GY$7&amp;"・"&amp;$EG110),'(参考)本年作業予定'!$X$4:$AI$525,11,FALSE)/100,0)</f>
        <v>0</v>
      </c>
      <c r="HA110" s="72" t="str">
        <f t="shared" si="438"/>
        <v/>
      </c>
      <c r="HB110" s="74">
        <f>IFERROR(VLOOKUP(($EF110&amp;"・"&amp;HA$8&amp;"・"&amp;HA$7&amp;"・"&amp;$EG110),'(参考)本年作業予定'!$X$4:$AI$525,11,FALSE)/100,0)</f>
        <v>0</v>
      </c>
      <c r="HC110" s="72" t="str">
        <f t="shared" si="439"/>
        <v/>
      </c>
      <c r="HD110" s="74">
        <f>IFERROR(VLOOKUP(($EF110&amp;"・"&amp;HC$8&amp;"・"&amp;HC$7&amp;"・"&amp;$EG110),'(参考)本年作業予定'!$X$4:$AI$525,11,FALSE)/100,0)</f>
        <v>0</v>
      </c>
      <c r="HE110" s="72" t="str">
        <f t="shared" si="440"/>
        <v/>
      </c>
      <c r="HF110" s="74">
        <f>IFERROR(VLOOKUP(($EF110&amp;"・"&amp;HE$8&amp;"・"&amp;HE$7&amp;"・"&amp;$EG110),'(参考)本年作業予定'!$X$4:$AI$525,11,FALSE)/100,0)</f>
        <v>0</v>
      </c>
      <c r="HG110" s="72" t="str">
        <f t="shared" si="441"/>
        <v/>
      </c>
      <c r="HH110" s="74">
        <f>IFERROR(VLOOKUP(($EF110&amp;"・"&amp;HG$8&amp;"・"&amp;HG$7&amp;"・"&amp;$EG110),'(参考)本年作業予定'!$X$4:$AI$525,11,FALSE)/100,0)</f>
        <v>0</v>
      </c>
      <c r="HI110" s="72" t="str">
        <f t="shared" si="442"/>
        <v/>
      </c>
      <c r="HJ110" s="74">
        <f>IFERROR(VLOOKUP(($EF110&amp;"・"&amp;HI$8&amp;"・"&amp;HI$7&amp;"・"&amp;$EG110),'(参考)本年作業予定'!$X$4:$AI$525,11,FALSE)/100,0)</f>
        <v>0</v>
      </c>
    </row>
    <row r="111" spans="1:218" ht="21.75" customHeight="1" x14ac:dyDescent="0.15">
      <c r="A111" s="541"/>
      <c r="B111" s="486" t="str">
        <f>IF(②元データ!$G$21="","",②元データ!$G$21)</f>
        <v>ブロッコリー・▽▽</v>
      </c>
      <c r="C111" s="324" t="str">
        <f>IF(EF111="","",IF((GN111+GP111+GR111+GT111+GV111+GX111+GZ111+HB111+HD111+HF111+HH111+HJ111)=0,"",(GN111+GP111+GR111+GT111+GV111+GX111+GZ111+HB111+HD111+HF111+HH111+HJ111)))</f>
        <v/>
      </c>
      <c r="D111" s="331" t="str">
        <f t="shared" ref="D111:AI111" si="500">IF(D$5=$FG111,$FG$9,IF(D$5=$FH111,$FH$9,IF(D$5=$FI111,$FI$9,IF(D$5=$FJ111,$FJ$9,IF(D$5=$FK111,$FK$9,IF(D$5=$FL111,$FL$9,IF(D$5=$FN111,$FO111,IF(D$5=$FP111,$FQ111,IF(D$5=$FR111,$FS111,IF(D$5=$FT111,$FU111,IF(D$5=$FV111,$FW111,IF(D$5=$FX111,$FY111,IF(D$5=$FZ111,$GA111,IF(D$5=$GB111,$GC111,IF(D$5=$GD111,$GE111,IF(D$5=$GF111,$GG111,IF(D$5=$GH111,$GI111,IF(D$5=$GJ111,$GK111,""))))))))))))))))))</f>
        <v/>
      </c>
      <c r="E111" s="332" t="str">
        <f t="shared" si="500"/>
        <v/>
      </c>
      <c r="F111" s="332" t="str">
        <f t="shared" si="500"/>
        <v/>
      </c>
      <c r="G111" s="332" t="str">
        <f t="shared" si="500"/>
        <v/>
      </c>
      <c r="H111" s="332" t="str">
        <f t="shared" si="500"/>
        <v/>
      </c>
      <c r="I111" s="332" t="str">
        <f t="shared" si="500"/>
        <v/>
      </c>
      <c r="J111" s="332" t="str">
        <f t="shared" si="500"/>
        <v/>
      </c>
      <c r="K111" s="332" t="str">
        <f t="shared" si="500"/>
        <v/>
      </c>
      <c r="L111" s="332" t="str">
        <f t="shared" si="500"/>
        <v/>
      </c>
      <c r="M111" s="332" t="str">
        <f t="shared" si="500"/>
        <v/>
      </c>
      <c r="N111" s="332" t="str">
        <f t="shared" si="500"/>
        <v/>
      </c>
      <c r="O111" s="332" t="str">
        <f t="shared" si="500"/>
        <v/>
      </c>
      <c r="P111" s="332" t="str">
        <f t="shared" si="500"/>
        <v/>
      </c>
      <c r="Q111" s="332" t="str">
        <f t="shared" si="500"/>
        <v/>
      </c>
      <c r="R111" s="332" t="str">
        <f t="shared" si="500"/>
        <v/>
      </c>
      <c r="S111" s="332" t="str">
        <f t="shared" si="500"/>
        <v/>
      </c>
      <c r="T111" s="332" t="str">
        <f t="shared" si="500"/>
        <v/>
      </c>
      <c r="U111" s="332" t="str">
        <f t="shared" si="500"/>
        <v/>
      </c>
      <c r="V111" s="332" t="str">
        <f t="shared" si="500"/>
        <v/>
      </c>
      <c r="W111" s="332" t="str">
        <f t="shared" si="500"/>
        <v/>
      </c>
      <c r="X111" s="332" t="str">
        <f t="shared" si="500"/>
        <v/>
      </c>
      <c r="Y111" s="332" t="str">
        <f t="shared" si="500"/>
        <v/>
      </c>
      <c r="Z111" s="332" t="str">
        <f t="shared" si="500"/>
        <v/>
      </c>
      <c r="AA111" s="332" t="str">
        <f t="shared" si="500"/>
        <v/>
      </c>
      <c r="AB111" s="332" t="str">
        <f t="shared" si="500"/>
        <v/>
      </c>
      <c r="AC111" s="332" t="str">
        <f t="shared" si="500"/>
        <v/>
      </c>
      <c r="AD111" s="332" t="str">
        <f t="shared" si="500"/>
        <v/>
      </c>
      <c r="AE111" s="332" t="str">
        <f t="shared" si="500"/>
        <v/>
      </c>
      <c r="AF111" s="332" t="str">
        <f t="shared" si="500"/>
        <v/>
      </c>
      <c r="AG111" s="332" t="str">
        <f t="shared" si="500"/>
        <v/>
      </c>
      <c r="AH111" s="332" t="str">
        <f t="shared" si="500"/>
        <v/>
      </c>
      <c r="AI111" s="331" t="str">
        <f t="shared" si="500"/>
        <v/>
      </c>
      <c r="AJ111" s="332" t="str">
        <f t="shared" ref="AJ111:BQ111" si="501">IF(AJ$5=$FG111,$FG$9,IF(AJ$5=$FH111,$FH$9,IF(AJ$5=$FI111,$FI$9,IF(AJ$5=$FJ111,$FJ$9,IF(AJ$5=$FK111,$FK$9,IF(AJ$5=$FL111,$FL$9,IF(AJ$5=$FN111,$FO111,IF(AJ$5=$FP111,$FQ111,IF(AJ$5=$FR111,$FS111,IF(AJ$5=$FT111,$FU111,IF(AJ$5=$FV111,$FW111,IF(AJ$5=$FX111,$FY111,IF(AJ$5=$FZ111,$GA111,IF(AJ$5=$GB111,$GC111,IF(AJ$5=$GD111,$GE111,IF(AJ$5=$GF111,$GG111,IF(AJ$5=$GH111,$GI111,IF(AJ$5=$GJ111,$GK111,""))))))))))))))))))</f>
        <v/>
      </c>
      <c r="AK111" s="332" t="str">
        <f t="shared" si="501"/>
        <v/>
      </c>
      <c r="AL111" s="332" t="str">
        <f t="shared" si="501"/>
        <v/>
      </c>
      <c r="AM111" s="332" t="str">
        <f t="shared" si="501"/>
        <v/>
      </c>
      <c r="AN111" s="332" t="str">
        <f t="shared" si="501"/>
        <v/>
      </c>
      <c r="AO111" s="332" t="str">
        <f t="shared" si="501"/>
        <v/>
      </c>
      <c r="AP111" s="332" t="str">
        <f t="shared" si="501"/>
        <v/>
      </c>
      <c r="AQ111" s="332" t="str">
        <f t="shared" si="501"/>
        <v/>
      </c>
      <c r="AR111" s="332" t="str">
        <f t="shared" si="501"/>
        <v/>
      </c>
      <c r="AS111" s="332" t="str">
        <f t="shared" si="501"/>
        <v/>
      </c>
      <c r="AT111" s="332" t="str">
        <f t="shared" si="501"/>
        <v/>
      </c>
      <c r="AU111" s="332" t="str">
        <f t="shared" si="501"/>
        <v/>
      </c>
      <c r="AV111" s="332" t="str">
        <f t="shared" si="501"/>
        <v/>
      </c>
      <c r="AW111" s="332" t="str">
        <f t="shared" si="501"/>
        <v/>
      </c>
      <c r="AX111" s="332" t="str">
        <f t="shared" si="501"/>
        <v/>
      </c>
      <c r="AY111" s="332" t="str">
        <f t="shared" si="501"/>
        <v/>
      </c>
      <c r="AZ111" s="332" t="str">
        <f t="shared" si="501"/>
        <v/>
      </c>
      <c r="BA111" s="332" t="str">
        <f t="shared" si="501"/>
        <v/>
      </c>
      <c r="BB111" s="332" t="str">
        <f t="shared" si="501"/>
        <v/>
      </c>
      <c r="BC111" s="332" t="str">
        <f t="shared" si="501"/>
        <v/>
      </c>
      <c r="BD111" s="332" t="str">
        <f t="shared" si="501"/>
        <v/>
      </c>
      <c r="BE111" s="332" t="str">
        <f t="shared" si="501"/>
        <v/>
      </c>
      <c r="BF111" s="332" t="str">
        <f t="shared" si="501"/>
        <v/>
      </c>
      <c r="BG111" s="332" t="str">
        <f t="shared" si="501"/>
        <v/>
      </c>
      <c r="BH111" s="332" t="str">
        <f t="shared" si="501"/>
        <v/>
      </c>
      <c r="BI111" s="332" t="str">
        <f t="shared" si="501"/>
        <v/>
      </c>
      <c r="BJ111" s="332" t="str">
        <f t="shared" si="501"/>
        <v/>
      </c>
      <c r="BK111" s="332" t="str">
        <f t="shared" si="501"/>
        <v/>
      </c>
      <c r="BL111" s="332" t="str">
        <f t="shared" si="501"/>
        <v/>
      </c>
      <c r="BM111" s="333" t="str">
        <f t="shared" si="501"/>
        <v/>
      </c>
      <c r="BN111" s="331" t="str">
        <f t="shared" si="501"/>
        <v/>
      </c>
      <c r="BO111" s="332" t="str">
        <f t="shared" si="501"/>
        <v/>
      </c>
      <c r="BP111" s="332" t="str">
        <f t="shared" si="501"/>
        <v/>
      </c>
      <c r="BQ111" s="332" t="str">
        <f t="shared" si="501"/>
        <v/>
      </c>
      <c r="BR111" s="332" t="str">
        <f t="shared" ref="BR111:DW111" si="502">IF(BR$5=$FG111,$FG$9,IF(BR$5=$FH111,$FH$9,IF(BR$5=$FI111,$FI$9,IF(BR$5=$FJ111,$FJ$9,IF(BR$5=$FK111,$FK$9,IF(BR$5=$FL111,$FL$9,IF(BR$5=$FN111,$FO111,IF(BR$5=$FP111,$FQ111,IF(BR$5=$FR111,$FS111,IF(BR$5=$FT111,$FU111,IF(BR$5=$FV111,$FW111,IF(BR$5=$FX111,$FY111,IF(BR$5=$FZ111,$GA111,IF(BR$5=$GB111,$GC111,IF(BR$5=$GD111,$GE111,IF(BR$5=$GF111,$GG111,IF(BR$5=$GH111,$GI111,IF(BR$5=$GJ111,$GK111,""))))))))))))))))))</f>
        <v/>
      </c>
      <c r="BS111" s="332" t="str">
        <f t="shared" si="502"/>
        <v/>
      </c>
      <c r="BT111" s="332" t="str">
        <f t="shared" si="502"/>
        <v/>
      </c>
      <c r="BU111" s="332" t="str">
        <f t="shared" si="502"/>
        <v/>
      </c>
      <c r="BV111" s="332" t="str">
        <f t="shared" si="502"/>
        <v/>
      </c>
      <c r="BW111" s="332" t="str">
        <f t="shared" si="502"/>
        <v/>
      </c>
      <c r="BX111" s="332" t="str">
        <f t="shared" si="502"/>
        <v/>
      </c>
      <c r="BY111" s="332" t="str">
        <f t="shared" si="502"/>
        <v/>
      </c>
      <c r="BZ111" s="332" t="str">
        <f t="shared" si="502"/>
        <v/>
      </c>
      <c r="CA111" s="332" t="str">
        <f t="shared" si="502"/>
        <v/>
      </c>
      <c r="CB111" s="332" t="str">
        <f t="shared" si="502"/>
        <v/>
      </c>
      <c r="CC111" s="332" t="str">
        <f t="shared" si="502"/>
        <v/>
      </c>
      <c r="CD111" s="332" t="str">
        <f t="shared" si="502"/>
        <v/>
      </c>
      <c r="CE111" s="332" t="str">
        <f t="shared" si="502"/>
        <v/>
      </c>
      <c r="CF111" s="332" t="str">
        <f t="shared" si="502"/>
        <v/>
      </c>
      <c r="CG111" s="332" t="str">
        <f t="shared" si="502"/>
        <v/>
      </c>
      <c r="CH111" s="332" t="str">
        <f t="shared" si="502"/>
        <v/>
      </c>
      <c r="CI111" s="332" t="str">
        <f t="shared" si="502"/>
        <v/>
      </c>
      <c r="CJ111" s="332" t="str">
        <f t="shared" si="502"/>
        <v/>
      </c>
      <c r="CK111" s="332" t="str">
        <f t="shared" si="502"/>
        <v/>
      </c>
      <c r="CL111" s="332" t="str">
        <f t="shared" si="502"/>
        <v/>
      </c>
      <c r="CM111" s="332" t="str">
        <f t="shared" si="502"/>
        <v/>
      </c>
      <c r="CN111" s="332" t="str">
        <f t="shared" si="502"/>
        <v/>
      </c>
      <c r="CO111" s="332" t="str">
        <f t="shared" si="502"/>
        <v/>
      </c>
      <c r="CP111" s="332" t="str">
        <f t="shared" si="502"/>
        <v/>
      </c>
      <c r="CQ111" s="334" t="str">
        <f t="shared" si="502"/>
        <v/>
      </c>
      <c r="CR111" s="335" t="str">
        <f t="shared" si="502"/>
        <v/>
      </c>
      <c r="CS111" s="336" t="str">
        <f t="shared" si="502"/>
        <v/>
      </c>
      <c r="CT111" s="332" t="str">
        <f t="shared" si="502"/>
        <v/>
      </c>
      <c r="CU111" s="332" t="str">
        <f t="shared" si="502"/>
        <v/>
      </c>
      <c r="CV111" s="332" t="str">
        <f t="shared" si="502"/>
        <v/>
      </c>
      <c r="CW111" s="332" t="str">
        <f t="shared" si="502"/>
        <v/>
      </c>
      <c r="CX111" s="332" t="str">
        <f t="shared" si="502"/>
        <v/>
      </c>
      <c r="CY111" s="332" t="str">
        <f t="shared" si="502"/>
        <v/>
      </c>
      <c r="CZ111" s="332" t="str">
        <f t="shared" si="502"/>
        <v/>
      </c>
      <c r="DA111" s="332" t="str">
        <f t="shared" si="502"/>
        <v/>
      </c>
      <c r="DB111" s="332" t="str">
        <f t="shared" si="502"/>
        <v/>
      </c>
      <c r="DC111" s="332" t="str">
        <f t="shared" si="502"/>
        <v/>
      </c>
      <c r="DD111" s="332" t="str">
        <f t="shared" si="502"/>
        <v/>
      </c>
      <c r="DE111" s="332" t="str">
        <f t="shared" si="502"/>
        <v/>
      </c>
      <c r="DF111" s="332" t="str">
        <f t="shared" si="502"/>
        <v/>
      </c>
      <c r="DG111" s="332" t="str">
        <f t="shared" si="502"/>
        <v/>
      </c>
      <c r="DH111" s="332" t="str">
        <f t="shared" si="502"/>
        <v/>
      </c>
      <c r="DI111" s="332" t="str">
        <f t="shared" si="502"/>
        <v/>
      </c>
      <c r="DJ111" s="332" t="str">
        <f t="shared" si="502"/>
        <v/>
      </c>
      <c r="DK111" s="332" t="str">
        <f t="shared" si="502"/>
        <v/>
      </c>
      <c r="DL111" s="332" t="str">
        <f t="shared" si="502"/>
        <v/>
      </c>
      <c r="DM111" s="332" t="str">
        <f t="shared" si="502"/>
        <v/>
      </c>
      <c r="DN111" s="332" t="str">
        <f t="shared" si="502"/>
        <v/>
      </c>
      <c r="DO111" s="332" t="str">
        <f t="shared" si="502"/>
        <v/>
      </c>
      <c r="DP111" s="332" t="str">
        <f t="shared" si="502"/>
        <v/>
      </c>
      <c r="DQ111" s="332" t="str">
        <f t="shared" si="502"/>
        <v/>
      </c>
      <c r="DR111" s="332" t="str">
        <f t="shared" si="502"/>
        <v/>
      </c>
      <c r="DS111" s="332" t="str">
        <f t="shared" si="502"/>
        <v/>
      </c>
      <c r="DT111" s="332" t="str">
        <f t="shared" si="502"/>
        <v/>
      </c>
      <c r="DU111" s="334" t="str">
        <f t="shared" si="502"/>
        <v/>
      </c>
      <c r="DV111" s="390" t="str">
        <f t="shared" si="502"/>
        <v/>
      </c>
      <c r="DW111" s="423" t="str">
        <f t="shared" si="502"/>
        <v/>
      </c>
      <c r="EE111" s="12"/>
      <c r="EF111" s="13" t="str">
        <f>IF(EF113="","",EF113&amp;2)</f>
        <v>ブロッコリー・▽▽2</v>
      </c>
      <c r="EG111" s="13" t="str">
        <f>②元データ!$G$8</f>
        <v>露地野菜Ｂ</v>
      </c>
      <c r="EH111" s="32" t="str">
        <f>IFERROR(VLOOKUP(($EF111&amp;"・"&amp;EH$8&amp;"・"&amp;EH$7&amp;"・"&amp;$EG111),'(参考)本年作業予定'!$X$4:$AI$525,8,FALSE),"")</f>
        <v/>
      </c>
      <c r="EI111" s="32" t="str">
        <f>IFERROR(VLOOKUP(($EF111&amp;"・"&amp;EH$8&amp;"・"&amp;EH$7&amp;"・"&amp;$EG111),'(参考)本年作業予定'!$X$4:$AI$525,10,FALSE),"")</f>
        <v/>
      </c>
      <c r="EJ111" s="32" t="str">
        <f>IFERROR(VLOOKUP(($EF111&amp;"・"&amp;EJ$8&amp;"・"&amp;EJ$7&amp;"・"&amp;$EG111),'(参考)本年作業予定'!$X$4:$AI$525,8,FALSE),"")</f>
        <v/>
      </c>
      <c r="EK111" s="32" t="str">
        <f>IFERROR(VLOOKUP(($EF111&amp;"・"&amp;EJ$8&amp;"・"&amp;EJ$7&amp;"・"&amp;$EG111),'(参考)本年作業予定'!$X$4:$AI$525,10,FALSE),"")</f>
        <v/>
      </c>
      <c r="EL111" s="32" t="str">
        <f>IFERROR(VLOOKUP(($EF111&amp;"・"&amp;EL$8&amp;"・"&amp;EL$7&amp;"・"&amp;$EG111),'(参考)本年作業予定'!$X$4:$AI$525,8,FALSE),"")</f>
        <v/>
      </c>
      <c r="EM111" s="32" t="str">
        <f>IFERROR(VLOOKUP(($EF111&amp;"・"&amp;EL$8&amp;"・"&amp;EL$7&amp;"・"&amp;$EG111),'(参考)本年作業予定'!$X$4:$AI$525,10,FALSE),"")</f>
        <v/>
      </c>
      <c r="EN111" s="32" t="str">
        <f>IFERROR(VLOOKUP(($EF111&amp;"・"&amp;EN$8&amp;"・"&amp;EN$7&amp;"・"&amp;$EG111),'(参考)本年作業予定'!$X$4:$AI$525,8,FALSE),"")</f>
        <v/>
      </c>
      <c r="EO111" s="32" t="str">
        <f>IFERROR(VLOOKUP(($EF111&amp;"・"&amp;EN$8&amp;"・"&amp;EN$7&amp;"・"&amp;$EG111),'(参考)本年作業予定'!$X$4:$AI$525,10,FALSE),"")</f>
        <v/>
      </c>
      <c r="EP111" s="32" t="str">
        <f>IFERROR(VLOOKUP(($EF111&amp;"・"&amp;EP$8&amp;"・"&amp;EP$7&amp;"・"&amp;$EG111),'(参考)本年作業予定'!$X$4:$AI$525,8,FALSE),"")</f>
        <v/>
      </c>
      <c r="EQ111" s="32" t="str">
        <f>IFERROR(VLOOKUP(($EF111&amp;"・"&amp;EP$8&amp;"・"&amp;EP$7&amp;"・"&amp;$EG111),'(参考)本年作業予定'!$X$4:$AI$525,10,FALSE),"")</f>
        <v/>
      </c>
      <c r="ER111" s="32" t="str">
        <f>IFERROR(VLOOKUP(($EF111&amp;"・"&amp;ER$8&amp;"・"&amp;ER$7&amp;"・"&amp;$EG111),'(参考)本年作業予定'!$X$4:$AI$525,8,FALSE),"")</f>
        <v/>
      </c>
      <c r="ES111" s="32" t="str">
        <f>IFERROR(VLOOKUP(($EF111&amp;"・"&amp;ER$8&amp;"・"&amp;ER$7&amp;"・"&amp;$EG111),'(参考)本年作業予定'!$X$4:$AI$525,10,FALSE),"")</f>
        <v/>
      </c>
      <c r="ET111" s="32" t="str">
        <f>IFERROR(VLOOKUP(($EF111&amp;"・"&amp;ET$8&amp;"・"&amp;ET$7&amp;"・"&amp;$EG111),'(参考)本年作業予定'!$X$4:$AI$525,8,FALSE),"")</f>
        <v/>
      </c>
      <c r="EU111" s="32" t="str">
        <f>IFERROR(VLOOKUP(($EF111&amp;"・"&amp;ET$8&amp;"・"&amp;ET$7&amp;"・"&amp;$EG111),'(参考)本年作業予定'!$X$4:$AI$525,10,FALSE),"")</f>
        <v/>
      </c>
      <c r="EV111" s="32" t="str">
        <f>IFERROR(VLOOKUP(($EF111&amp;"・"&amp;EV$8&amp;"・"&amp;EV$7&amp;"・"&amp;$EG111),'(参考)本年作業予定'!$X$4:$AI$525,8,FALSE),"")</f>
        <v/>
      </c>
      <c r="EW111" s="32" t="str">
        <f>IFERROR(VLOOKUP(($EF111&amp;"・"&amp;EV$8&amp;"・"&amp;EV$7&amp;"・"&amp;$EG111),'(参考)本年作業予定'!$X$4:$AI$525,10,FALSE),"")</f>
        <v/>
      </c>
      <c r="EX111" s="32" t="str">
        <f>IFERROR(VLOOKUP(($EF111&amp;"・"&amp;EX$8&amp;"・"&amp;EX$7&amp;"・"&amp;$EG111),'(参考)本年作業予定'!$X$4:$AI$525,8,FALSE),"")</f>
        <v/>
      </c>
      <c r="EY111" s="32" t="str">
        <f>IFERROR(VLOOKUP(($EF111&amp;"・"&amp;EX$8&amp;"・"&amp;EX$7&amp;"・"&amp;$EG111),'(参考)本年作業予定'!$X$4:$AI$525,10,FALSE),"")</f>
        <v/>
      </c>
      <c r="EZ111" s="32" t="str">
        <f>IFERROR(VLOOKUP(($EF111&amp;"・"&amp;EZ$8&amp;"・"&amp;EZ$7&amp;"・"&amp;$EG111),'(参考)本年作業予定'!$X$4:$AI$525,8,FALSE),"")</f>
        <v/>
      </c>
      <c r="FA111" s="32" t="str">
        <f>IFERROR(VLOOKUP(($EF111&amp;"・"&amp;EZ$8&amp;"・"&amp;EZ$7&amp;"・"&amp;$EG111),'(参考)本年作業予定'!$X$4:$AI$525,10,FALSE),"")</f>
        <v/>
      </c>
      <c r="FB111" s="32" t="str">
        <f>IFERROR(VLOOKUP(($EF111&amp;"・"&amp;FB$8&amp;"・"&amp;FB$7&amp;"・"&amp;$EG111),'(参考)本年作業予定'!$X$4:$AI$525,8,FALSE),"")</f>
        <v/>
      </c>
      <c r="FC111" s="32" t="str">
        <f>IFERROR(VLOOKUP(($EF111&amp;"・"&amp;FB$8&amp;"・"&amp;FB$7&amp;"・"&amp;$EG111),'(参考)本年作業予定'!$X$4:$AI$525,10,FALSE),"")</f>
        <v/>
      </c>
      <c r="FD111" s="32" t="str">
        <f>IFERROR(VLOOKUP(($EF111&amp;"・"&amp;FD$8&amp;"・"&amp;FD$7&amp;"・"&amp;$EG111),'(参考)本年作業予定'!$X$4:$AI$525,8,FALSE),"")</f>
        <v/>
      </c>
      <c r="FE111" s="32" t="str">
        <f>IFERROR(VLOOKUP(($EF111&amp;"・"&amp;FD$8&amp;"・"&amp;FD$7&amp;"・"&amp;$EG111),'(参考)本年作業予定'!$X$4:$AI$525,10,FALSE),"")</f>
        <v/>
      </c>
      <c r="FG111" s="32" t="str">
        <f>IFERROR(VLOOKUP(($EF111&amp;"・"&amp;FG$81&amp;"・"&amp;FG$80&amp;"・"&amp;$EG111),'(参考)本年作業予定'!$X$4:$AI$525,4,FALSE),"")</f>
        <v/>
      </c>
      <c r="FH111" s="32" t="str">
        <f>IFERROR(VLOOKUP(($EF111&amp;"・"&amp;FH$81&amp;"・"&amp;FH$80&amp;"・"&amp;$EG111),'(参考)本年作業予定'!$X$4:$AI$525,4,FALSE),"")</f>
        <v/>
      </c>
      <c r="FI111" s="32" t="str">
        <f>IFERROR(VLOOKUP(($EF111&amp;"・"&amp;FI$81&amp;"・"&amp;FI$80&amp;"・"&amp;$EG111),'(参考)本年作業予定'!$X$4:$AI$525,4,FALSE),"")</f>
        <v/>
      </c>
      <c r="FJ111" s="32" t="str">
        <f>IFERROR(VLOOKUP(($EF111&amp;"・"&amp;FJ$81&amp;"・"&amp;FJ$80&amp;"・"&amp;$EG111),'(参考)本年作業予定'!$X$4:$AI$525,4,FALSE),"")</f>
        <v/>
      </c>
      <c r="FK111" s="32" t="str">
        <f>IFERROR(VLOOKUP(($EF111&amp;"・"&amp;FK$81&amp;"・"&amp;FK$80&amp;"・"&amp;$EG111),'(参考)本年作業予定'!$X$4:$AI$525,4,FALSE),"")</f>
        <v/>
      </c>
      <c r="FL111" s="32" t="str">
        <f>IFERROR(VLOOKUP(($EF111&amp;"・"&amp;FL$81&amp;"・"&amp;FL$80&amp;"・"&amp;$EG111),'(参考)本年作業予定'!$X$4:$AI$525,4,FALSE),"")</f>
        <v/>
      </c>
      <c r="FN111" s="33" t="str">
        <f t="shared" si="488"/>
        <v/>
      </c>
      <c r="FO111" s="96" t="str">
        <f>IFERROR(VLOOKUP(($EF111&amp;"・"&amp;FN$8&amp;"・"&amp;FN$7&amp;"・"&amp;$EG111),'(参考)本年作業予定'!$X$4:$AI$525,12,FALSE),"")</f>
        <v/>
      </c>
      <c r="FP111" s="33" t="str">
        <f t="shared" si="489"/>
        <v/>
      </c>
      <c r="FQ111" s="96" t="str">
        <f>IFERROR(VLOOKUP(($EF111&amp;"・"&amp;FP$8&amp;"・"&amp;FP$7&amp;"・"&amp;$EG111),'(参考)本年作業予定'!$X$4:$AI$525,12,FALSE),"")</f>
        <v/>
      </c>
      <c r="FR111" s="33" t="str">
        <f t="shared" si="490"/>
        <v/>
      </c>
      <c r="FS111" s="96" t="str">
        <f>IFERROR(VLOOKUP(($EF111&amp;"・"&amp;FR$8&amp;"・"&amp;FR$7&amp;"・"&amp;$EG111),'(参考)本年作業予定'!$X$4:$AI$525,12,FALSE),"")</f>
        <v/>
      </c>
      <c r="FT111" s="33" t="str">
        <f t="shared" si="491"/>
        <v/>
      </c>
      <c r="FU111" s="96" t="str">
        <f>IFERROR(VLOOKUP(($EF111&amp;"・"&amp;FT$8&amp;"・"&amp;FT$7&amp;"・"&amp;$EG111),'(参考)本年作業予定'!$X$4:$AI$525,12,FALSE),"")</f>
        <v/>
      </c>
      <c r="FV111" s="33" t="str">
        <f t="shared" si="492"/>
        <v/>
      </c>
      <c r="FW111" s="96" t="str">
        <f>IFERROR(VLOOKUP(($EF111&amp;"・"&amp;FV$8&amp;"・"&amp;FV$7&amp;"・"&amp;$EG111),'(参考)本年作業予定'!$X$4:$AI$525,12,FALSE),"")</f>
        <v/>
      </c>
      <c r="FX111" s="33" t="str">
        <f t="shared" si="493"/>
        <v/>
      </c>
      <c r="FY111" s="96" t="str">
        <f>IFERROR(VLOOKUP(($EF111&amp;"・"&amp;FX$8&amp;"・"&amp;FX$7&amp;"・"&amp;$EG111),'(参考)本年作業予定'!$X$4:$AI$525,12,FALSE),"")</f>
        <v/>
      </c>
      <c r="FZ111" s="33" t="str">
        <f t="shared" si="494"/>
        <v/>
      </c>
      <c r="GA111" s="96" t="str">
        <f>IFERROR(VLOOKUP(($EF111&amp;"・"&amp;FZ$8&amp;"・"&amp;FZ$7&amp;"・"&amp;$EG111),'(参考)本年作業予定'!$X$4:$AI$525,12,FALSE),"")</f>
        <v/>
      </c>
      <c r="GB111" s="33" t="str">
        <f t="shared" si="495"/>
        <v/>
      </c>
      <c r="GC111" s="96" t="str">
        <f>IFERROR(VLOOKUP(($EF111&amp;"・"&amp;GB$8&amp;"・"&amp;GB$7&amp;"・"&amp;$EG111),'(参考)本年作業予定'!$X$4:$AI$525,12,FALSE),"")</f>
        <v/>
      </c>
      <c r="GD111" s="33" t="str">
        <f t="shared" si="496"/>
        <v/>
      </c>
      <c r="GE111" s="96" t="str">
        <f>IFERROR(VLOOKUP(($EF111&amp;"・"&amp;GD$8&amp;"・"&amp;GD$7&amp;"・"&amp;$EG111),'(参考)本年作業予定'!$X$4:$AI$525,12,FALSE),"")</f>
        <v/>
      </c>
      <c r="GF111" s="33" t="str">
        <f t="shared" si="497"/>
        <v/>
      </c>
      <c r="GG111" s="96" t="str">
        <f>IFERROR(VLOOKUP(($EF111&amp;"・"&amp;GF$8&amp;"・"&amp;GF$7&amp;"・"&amp;$EG111),'(参考)本年作業予定'!$X$4:$AI$525,12,FALSE),"")</f>
        <v/>
      </c>
      <c r="GH111" s="33" t="str">
        <f t="shared" si="498"/>
        <v/>
      </c>
      <c r="GI111" s="96" t="str">
        <f>IFERROR(VLOOKUP(($EF111&amp;"・"&amp;GH$8&amp;"・"&amp;GH$7&amp;"・"&amp;$EG111),'(参考)本年作業予定'!$X$4:$AI$525,12,FALSE),"")</f>
        <v/>
      </c>
      <c r="GJ111" s="33" t="str">
        <f t="shared" si="499"/>
        <v/>
      </c>
      <c r="GK111" s="96" t="str">
        <f>IFERROR(VLOOKUP(($EF111&amp;"・"&amp;GJ$8&amp;"・"&amp;GJ$7&amp;"・"&amp;$EG111),'(参考)本年作業予定'!$X$4:$AI$525,12,FALSE),"")</f>
        <v/>
      </c>
      <c r="GM111" s="72" t="str">
        <f t="shared" si="431"/>
        <v/>
      </c>
      <c r="GN111" s="74">
        <f>IFERROR(VLOOKUP(($EF111&amp;"・"&amp;GM$8&amp;"・"&amp;GM$7&amp;"・"&amp;$EG111),'(参考)本年作業予定'!$X$4:$AI$525,11,FALSE)/100,0)</f>
        <v>0</v>
      </c>
      <c r="GO111" s="72" t="str">
        <f t="shared" si="432"/>
        <v/>
      </c>
      <c r="GP111" s="74">
        <f>IFERROR(VLOOKUP(($EF111&amp;"・"&amp;GO$8&amp;"・"&amp;GO$7&amp;"・"&amp;$EG111),'(参考)本年作業予定'!$X$4:$AI$525,11,FALSE)/100,0)</f>
        <v>0</v>
      </c>
      <c r="GQ111" s="72" t="str">
        <f t="shared" si="433"/>
        <v/>
      </c>
      <c r="GR111" s="74">
        <f>IFERROR(VLOOKUP(($EF111&amp;"・"&amp;GQ$8&amp;"・"&amp;GQ$7&amp;"・"&amp;$EG111),'(参考)本年作業予定'!$X$4:$AI$525,11,FALSE)/100,0)</f>
        <v>0</v>
      </c>
      <c r="GS111" s="72" t="str">
        <f t="shared" si="434"/>
        <v/>
      </c>
      <c r="GT111" s="74">
        <f>IFERROR(VLOOKUP(($EF111&amp;"・"&amp;GS$8&amp;"・"&amp;GS$7&amp;"・"&amp;$EG111),'(参考)本年作業予定'!$X$4:$AI$525,11,FALSE)/100,0)</f>
        <v>0</v>
      </c>
      <c r="GU111" s="72" t="str">
        <f t="shared" si="435"/>
        <v/>
      </c>
      <c r="GV111" s="74">
        <f>IFERROR(VLOOKUP(($EF111&amp;"・"&amp;GU$8&amp;"・"&amp;GU$7&amp;"・"&amp;$EG111),'(参考)本年作業予定'!$X$4:$AI$525,11,FALSE)/100,0)</f>
        <v>0</v>
      </c>
      <c r="GW111" s="72" t="str">
        <f t="shared" si="436"/>
        <v/>
      </c>
      <c r="GX111" s="74">
        <f>IFERROR(VLOOKUP(($EF111&amp;"・"&amp;GW$8&amp;"・"&amp;GW$7&amp;"・"&amp;$EG111),'(参考)本年作業予定'!$X$4:$AI$525,11,FALSE)/100,0)</f>
        <v>0</v>
      </c>
      <c r="GY111" s="72" t="str">
        <f t="shared" si="437"/>
        <v/>
      </c>
      <c r="GZ111" s="74">
        <f>IFERROR(VLOOKUP(($EF111&amp;"・"&amp;GY$8&amp;"・"&amp;GY$7&amp;"・"&amp;$EG111),'(参考)本年作業予定'!$X$4:$AI$525,11,FALSE)/100,0)</f>
        <v>0</v>
      </c>
      <c r="HA111" s="72" t="str">
        <f t="shared" si="438"/>
        <v/>
      </c>
      <c r="HB111" s="74">
        <f>IFERROR(VLOOKUP(($EF111&amp;"・"&amp;HA$8&amp;"・"&amp;HA$7&amp;"・"&amp;$EG111),'(参考)本年作業予定'!$X$4:$AI$525,11,FALSE)/100,0)</f>
        <v>0</v>
      </c>
      <c r="HC111" s="72" t="str">
        <f t="shared" si="439"/>
        <v/>
      </c>
      <c r="HD111" s="74">
        <f>IFERROR(VLOOKUP(($EF111&amp;"・"&amp;HC$8&amp;"・"&amp;HC$7&amp;"・"&amp;$EG111),'(参考)本年作業予定'!$X$4:$AI$525,11,FALSE)/100,0)</f>
        <v>0</v>
      </c>
      <c r="HE111" s="72" t="str">
        <f t="shared" si="440"/>
        <v/>
      </c>
      <c r="HF111" s="74">
        <f>IFERROR(VLOOKUP(($EF111&amp;"・"&amp;HE$8&amp;"・"&amp;HE$7&amp;"・"&amp;$EG111),'(参考)本年作業予定'!$X$4:$AI$525,11,FALSE)/100,0)</f>
        <v>0</v>
      </c>
      <c r="HG111" s="72" t="str">
        <f t="shared" si="441"/>
        <v/>
      </c>
      <c r="HH111" s="74">
        <f>IFERROR(VLOOKUP(($EF111&amp;"・"&amp;HG$8&amp;"・"&amp;HG$7&amp;"・"&amp;$EG111),'(参考)本年作業予定'!$X$4:$AI$525,11,FALSE)/100,0)</f>
        <v>0</v>
      </c>
      <c r="HI111" s="72" t="str">
        <f t="shared" si="442"/>
        <v/>
      </c>
      <c r="HJ111" s="74">
        <f>IFERROR(VLOOKUP(($EF111&amp;"・"&amp;HI$8&amp;"・"&amp;HI$7&amp;"・"&amp;$EG111),'(参考)本年作業予定'!$X$4:$AI$525,11,FALSE)/100,0)</f>
        <v>0</v>
      </c>
    </row>
    <row r="112" spans="1:218" ht="11.25" customHeight="1" x14ac:dyDescent="0.15">
      <c r="A112" s="541"/>
      <c r="B112" s="487"/>
      <c r="C112" s="325" t="str">
        <f>IF(B112="","",GN112+GP112+GR112+GT112+GV112+GX112+GZ112+HB112+HD112)</f>
        <v/>
      </c>
      <c r="D112" s="337"/>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38"/>
      <c r="AE112" s="338"/>
      <c r="AF112" s="338"/>
      <c r="AG112" s="339"/>
      <c r="AH112" s="339"/>
      <c r="AI112" s="337"/>
      <c r="AJ112" s="338"/>
      <c r="AK112" s="338"/>
      <c r="AL112" s="338"/>
      <c r="AM112" s="338"/>
      <c r="AN112" s="338"/>
      <c r="AO112" s="338"/>
      <c r="AP112" s="338"/>
      <c r="AQ112" s="338"/>
      <c r="AR112" s="338"/>
      <c r="AS112" s="338"/>
      <c r="AT112" s="338"/>
      <c r="AU112" s="338"/>
      <c r="AV112" s="338"/>
      <c r="AW112" s="338"/>
      <c r="AX112" s="338"/>
      <c r="AY112" s="338"/>
      <c r="AZ112" s="338"/>
      <c r="BA112" s="338"/>
      <c r="BB112" s="338"/>
      <c r="BC112" s="338"/>
      <c r="BD112" s="338"/>
      <c r="BE112" s="338"/>
      <c r="BF112" s="338"/>
      <c r="BG112" s="338"/>
      <c r="BH112" s="338"/>
      <c r="BI112" s="338"/>
      <c r="BJ112" s="338"/>
      <c r="BK112" s="338"/>
      <c r="BL112" s="338"/>
      <c r="BM112" s="339"/>
      <c r="BN112" s="337"/>
      <c r="BO112" s="338"/>
      <c r="BP112" s="338"/>
      <c r="BQ112" s="338"/>
      <c r="BR112" s="338"/>
      <c r="BS112" s="338"/>
      <c r="BT112" s="338"/>
      <c r="BU112" s="338"/>
      <c r="BV112" s="338"/>
      <c r="BW112" s="338"/>
      <c r="BX112" s="338"/>
      <c r="BY112" s="338"/>
      <c r="BZ112" s="338"/>
      <c r="CA112" s="338"/>
      <c r="CB112" s="338"/>
      <c r="CC112" s="338"/>
      <c r="CD112" s="338"/>
      <c r="CE112" s="338"/>
      <c r="CF112" s="338"/>
      <c r="CG112" s="338"/>
      <c r="CH112" s="338"/>
      <c r="CI112" s="338"/>
      <c r="CJ112" s="338"/>
      <c r="CK112" s="338"/>
      <c r="CL112" s="338"/>
      <c r="CM112" s="338"/>
      <c r="CN112" s="338"/>
      <c r="CO112" s="338"/>
      <c r="CP112" s="338"/>
      <c r="CQ112" s="339"/>
      <c r="CR112" s="340"/>
      <c r="CS112" s="341"/>
      <c r="CT112" s="338"/>
      <c r="CU112" s="338"/>
      <c r="CV112" s="338"/>
      <c r="CW112" s="338"/>
      <c r="CX112" s="338"/>
      <c r="CY112" s="338"/>
      <c r="CZ112" s="338"/>
      <c r="DA112" s="338"/>
      <c r="DB112" s="338"/>
      <c r="DC112" s="338"/>
      <c r="DD112" s="338"/>
      <c r="DE112" s="338"/>
      <c r="DF112" s="338"/>
      <c r="DG112" s="338"/>
      <c r="DH112" s="338"/>
      <c r="DI112" s="338"/>
      <c r="DJ112" s="338"/>
      <c r="DK112" s="338"/>
      <c r="DL112" s="338"/>
      <c r="DM112" s="338"/>
      <c r="DN112" s="338"/>
      <c r="DO112" s="338"/>
      <c r="DP112" s="338"/>
      <c r="DQ112" s="338"/>
      <c r="DR112" s="338"/>
      <c r="DS112" s="338"/>
      <c r="DT112" s="338"/>
      <c r="DU112" s="339"/>
      <c r="DV112" s="391"/>
      <c r="DW112" s="424"/>
      <c r="EE112" s="12"/>
      <c r="EF112" s="13"/>
      <c r="EG112" s="13"/>
      <c r="EH112" s="32" t="str">
        <f>IFERROR(VLOOKUP(($EF112&amp;"・"&amp;EH$8&amp;"・"&amp;EH$7&amp;"・"&amp;$EG112),'(参考)本年作業予定'!$X$4:$AI$525,8,FALSE),"")</f>
        <v/>
      </c>
      <c r="EI112" s="32" t="str">
        <f>IFERROR(VLOOKUP(($EF112&amp;"・"&amp;EH$8&amp;"・"&amp;EH$7&amp;"・"&amp;$EG112),'(参考)本年作業予定'!$X$4:$AI$525,10,FALSE),"")</f>
        <v/>
      </c>
      <c r="EJ112" s="32" t="str">
        <f>IFERROR(VLOOKUP(($EF112&amp;"・"&amp;EJ$8&amp;"・"&amp;EJ$7&amp;"・"&amp;$EG112),'(参考)本年作業予定'!$X$4:$AI$525,8,FALSE),"")</f>
        <v/>
      </c>
      <c r="EK112" s="32" t="str">
        <f>IFERROR(VLOOKUP(($EF112&amp;"・"&amp;EJ$8&amp;"・"&amp;EJ$7&amp;"・"&amp;$EG112),'(参考)本年作業予定'!$X$4:$AI$525,10,FALSE),"")</f>
        <v/>
      </c>
      <c r="EL112" s="32" t="str">
        <f>IFERROR(VLOOKUP(($EF112&amp;"・"&amp;EL$8&amp;"・"&amp;EL$7&amp;"・"&amp;$EG112),'(参考)本年作業予定'!$X$4:$AI$525,8,FALSE),"")</f>
        <v/>
      </c>
      <c r="EM112" s="32" t="str">
        <f>IFERROR(VLOOKUP(($EF112&amp;"・"&amp;EL$8&amp;"・"&amp;EL$7&amp;"・"&amp;$EG112),'(参考)本年作業予定'!$X$4:$AI$525,10,FALSE),"")</f>
        <v/>
      </c>
      <c r="EN112" s="32" t="str">
        <f>IFERROR(VLOOKUP(($EF112&amp;"・"&amp;EN$8&amp;"・"&amp;EN$7&amp;"・"&amp;$EG112),'(参考)本年作業予定'!$X$4:$AI$525,8,FALSE),"")</f>
        <v/>
      </c>
      <c r="EO112" s="32" t="str">
        <f>IFERROR(VLOOKUP(($EF112&amp;"・"&amp;EN$8&amp;"・"&amp;EN$7&amp;"・"&amp;$EG112),'(参考)本年作業予定'!$X$4:$AI$525,10,FALSE),"")</f>
        <v/>
      </c>
      <c r="EP112" s="32" t="str">
        <f>IFERROR(VLOOKUP(($EF112&amp;"・"&amp;EP$8&amp;"・"&amp;EP$7&amp;"・"&amp;$EG112),'(参考)本年作業予定'!$X$4:$AI$525,8,FALSE),"")</f>
        <v/>
      </c>
      <c r="EQ112" s="32" t="str">
        <f>IFERROR(VLOOKUP(($EF112&amp;"・"&amp;EP$8&amp;"・"&amp;EP$7&amp;"・"&amp;$EG112),'(参考)本年作業予定'!$X$4:$AI$525,10,FALSE),"")</f>
        <v/>
      </c>
      <c r="ER112" s="32" t="str">
        <f>IFERROR(VLOOKUP(($EF112&amp;"・"&amp;ER$8&amp;"・"&amp;ER$7&amp;"・"&amp;$EG112),'(参考)本年作業予定'!$X$4:$AI$525,8,FALSE),"")</f>
        <v/>
      </c>
      <c r="ES112" s="32" t="str">
        <f>IFERROR(VLOOKUP(($EF112&amp;"・"&amp;ER$8&amp;"・"&amp;ER$7&amp;"・"&amp;$EG112),'(参考)本年作業予定'!$X$4:$AI$525,10,FALSE),"")</f>
        <v/>
      </c>
      <c r="ET112" s="32" t="str">
        <f>IFERROR(VLOOKUP(($EF112&amp;"・"&amp;ET$8&amp;"・"&amp;ET$7&amp;"・"&amp;$EG112),'(参考)本年作業予定'!$X$4:$AI$525,8,FALSE),"")</f>
        <v/>
      </c>
      <c r="EU112" s="32" t="str">
        <f>IFERROR(VLOOKUP(($EF112&amp;"・"&amp;ET$8&amp;"・"&amp;ET$7&amp;"・"&amp;$EG112),'(参考)本年作業予定'!$X$4:$AI$525,10,FALSE),"")</f>
        <v/>
      </c>
      <c r="EV112" s="32" t="str">
        <f>IFERROR(VLOOKUP(($EF112&amp;"・"&amp;EV$8&amp;"・"&amp;EV$7&amp;"・"&amp;$EG112),'(参考)本年作業予定'!$X$4:$AI$525,8,FALSE),"")</f>
        <v/>
      </c>
      <c r="EW112" s="32" t="str">
        <f>IFERROR(VLOOKUP(($EF112&amp;"・"&amp;EV$8&amp;"・"&amp;EV$7&amp;"・"&amp;$EG112),'(参考)本年作業予定'!$X$4:$AI$525,10,FALSE),"")</f>
        <v/>
      </c>
      <c r="EX112" s="32" t="str">
        <f>IFERROR(VLOOKUP(($EF112&amp;"・"&amp;EX$8&amp;"・"&amp;EX$7&amp;"・"&amp;$EG112),'(参考)本年作業予定'!$X$4:$AI$525,8,FALSE),"")</f>
        <v/>
      </c>
      <c r="EY112" s="32" t="str">
        <f>IFERROR(VLOOKUP(($EF112&amp;"・"&amp;EX$8&amp;"・"&amp;EX$7&amp;"・"&amp;$EG112),'(参考)本年作業予定'!$X$4:$AI$525,10,FALSE),"")</f>
        <v/>
      </c>
      <c r="EZ112" s="32" t="str">
        <f>IFERROR(VLOOKUP(($EF112&amp;"・"&amp;EZ$8&amp;"・"&amp;EZ$7&amp;"・"&amp;$EG112),'(参考)本年作業予定'!$X$4:$AI$525,8,FALSE),"")</f>
        <v/>
      </c>
      <c r="FA112" s="32" t="str">
        <f>IFERROR(VLOOKUP(($EF112&amp;"・"&amp;EZ$8&amp;"・"&amp;EZ$7&amp;"・"&amp;$EG112),'(参考)本年作業予定'!$X$4:$AI$525,10,FALSE),"")</f>
        <v/>
      </c>
      <c r="FB112" s="32" t="str">
        <f>IFERROR(VLOOKUP(($EF112&amp;"・"&amp;FB$8&amp;"・"&amp;FB$7&amp;"・"&amp;$EG112),'(参考)本年作業予定'!$X$4:$AI$525,8,FALSE),"")</f>
        <v/>
      </c>
      <c r="FC112" s="32" t="str">
        <f>IFERROR(VLOOKUP(($EF112&amp;"・"&amp;FB$8&amp;"・"&amp;FB$7&amp;"・"&amp;$EG112),'(参考)本年作業予定'!$X$4:$AI$525,10,FALSE),"")</f>
        <v/>
      </c>
      <c r="FD112" s="32" t="str">
        <f>IFERROR(VLOOKUP(($EF112&amp;"・"&amp;FD$8&amp;"・"&amp;FD$7&amp;"・"&amp;$EG112),'(参考)本年作業予定'!$X$4:$AI$525,8,FALSE),"")</f>
        <v/>
      </c>
      <c r="FE112" s="32" t="str">
        <f>IFERROR(VLOOKUP(($EF112&amp;"・"&amp;FD$8&amp;"・"&amp;FD$7&amp;"・"&amp;$EG112),'(参考)本年作業予定'!$X$4:$AI$525,10,FALSE),"")</f>
        <v/>
      </c>
      <c r="FG112" s="32" t="str">
        <f>IFERROR(VLOOKUP(($EF112&amp;"・"&amp;FG$81&amp;"・"&amp;FG$80&amp;"・"&amp;$EG112),'(参考)本年作業予定'!$X$4:$AI$525,4,FALSE),"")</f>
        <v/>
      </c>
      <c r="FH112" s="32" t="str">
        <f>IFERROR(VLOOKUP(($EF112&amp;"・"&amp;FH$81&amp;"・"&amp;FH$80&amp;"・"&amp;$EG112),'(参考)本年作業予定'!$X$4:$AI$525,4,FALSE),"")</f>
        <v/>
      </c>
      <c r="FI112" s="32" t="str">
        <f>IFERROR(VLOOKUP(($EF112&amp;"・"&amp;FI$81&amp;"・"&amp;FI$80&amp;"・"&amp;$EG112),'(参考)本年作業予定'!$X$4:$AI$525,4,FALSE),"")</f>
        <v/>
      </c>
      <c r="FJ112" s="32" t="str">
        <f>IFERROR(VLOOKUP(($EF112&amp;"・"&amp;FJ$81&amp;"・"&amp;FJ$80&amp;"・"&amp;$EG112),'(参考)本年作業予定'!$X$4:$AI$525,4,FALSE),"")</f>
        <v/>
      </c>
      <c r="FK112" s="32" t="str">
        <f>IFERROR(VLOOKUP(($EF112&amp;"・"&amp;FK$81&amp;"・"&amp;FK$80&amp;"・"&amp;$EG112),'(参考)本年作業予定'!$X$4:$AI$525,4,FALSE),"")</f>
        <v/>
      </c>
      <c r="FL112" s="32" t="str">
        <f>IFERROR(VLOOKUP(($EF112&amp;"・"&amp;FL$81&amp;"・"&amp;FL$80&amp;"・"&amp;$EG112),'(参考)本年作業予定'!$X$4:$AI$525,4,FALSE),"")</f>
        <v/>
      </c>
      <c r="FN112" s="33" t="str">
        <f t="shared" si="488"/>
        <v/>
      </c>
      <c r="FO112" s="96" t="str">
        <f>IFERROR(VLOOKUP(($EF112&amp;"・"&amp;FN$8&amp;"・"&amp;FN$7&amp;"・"&amp;$EG112),'(参考)本年作業予定'!$X$4:$AI$525,12,FALSE),"")</f>
        <v/>
      </c>
      <c r="FP112" s="33" t="str">
        <f t="shared" si="489"/>
        <v/>
      </c>
      <c r="FQ112" s="96" t="str">
        <f>IFERROR(VLOOKUP(($EF112&amp;"・"&amp;FP$8&amp;"・"&amp;FP$7&amp;"・"&amp;$EG112),'(参考)本年作業予定'!$X$4:$AI$525,12,FALSE),"")</f>
        <v/>
      </c>
      <c r="FR112" s="33" t="str">
        <f t="shared" si="490"/>
        <v/>
      </c>
      <c r="FS112" s="96" t="str">
        <f>IFERROR(VLOOKUP(($EF112&amp;"・"&amp;FR$8&amp;"・"&amp;FR$7&amp;"・"&amp;$EG112),'(参考)本年作業予定'!$X$4:$AI$525,12,FALSE),"")</f>
        <v/>
      </c>
      <c r="FT112" s="33" t="str">
        <f t="shared" si="491"/>
        <v/>
      </c>
      <c r="FU112" s="96" t="str">
        <f>IFERROR(VLOOKUP(($EF112&amp;"・"&amp;FT$8&amp;"・"&amp;FT$7&amp;"・"&amp;$EG112),'(参考)本年作業予定'!$X$4:$AI$525,12,FALSE),"")</f>
        <v/>
      </c>
      <c r="FV112" s="33" t="str">
        <f t="shared" si="492"/>
        <v/>
      </c>
      <c r="FW112" s="96" t="str">
        <f>IFERROR(VLOOKUP(($EF112&amp;"・"&amp;FV$8&amp;"・"&amp;FV$7&amp;"・"&amp;$EG112),'(参考)本年作業予定'!$X$4:$AI$525,12,FALSE),"")</f>
        <v/>
      </c>
      <c r="FX112" s="33" t="str">
        <f t="shared" si="493"/>
        <v/>
      </c>
      <c r="FY112" s="96" t="str">
        <f>IFERROR(VLOOKUP(($EF112&amp;"・"&amp;FX$8&amp;"・"&amp;FX$7&amp;"・"&amp;$EG112),'(参考)本年作業予定'!$X$4:$AI$525,12,FALSE),"")</f>
        <v/>
      </c>
      <c r="FZ112" s="33" t="str">
        <f t="shared" si="494"/>
        <v/>
      </c>
      <c r="GA112" s="96" t="str">
        <f>IFERROR(VLOOKUP(($EF112&amp;"・"&amp;FZ$8&amp;"・"&amp;FZ$7&amp;"・"&amp;$EG112),'(参考)本年作業予定'!$X$4:$AI$525,12,FALSE),"")</f>
        <v/>
      </c>
      <c r="GB112" s="33" t="str">
        <f t="shared" si="495"/>
        <v/>
      </c>
      <c r="GC112" s="96" t="str">
        <f>IFERROR(VLOOKUP(($EF112&amp;"・"&amp;GB$8&amp;"・"&amp;GB$7&amp;"・"&amp;$EG112),'(参考)本年作業予定'!$X$4:$AI$525,12,FALSE),"")</f>
        <v/>
      </c>
      <c r="GD112" s="33" t="str">
        <f t="shared" si="496"/>
        <v/>
      </c>
      <c r="GE112" s="96" t="str">
        <f>IFERROR(VLOOKUP(($EF112&amp;"・"&amp;GD$8&amp;"・"&amp;GD$7&amp;"・"&amp;$EG112),'(参考)本年作業予定'!$X$4:$AI$525,12,FALSE),"")</f>
        <v/>
      </c>
      <c r="GF112" s="33" t="str">
        <f t="shared" si="497"/>
        <v/>
      </c>
      <c r="GG112" s="96" t="str">
        <f>IFERROR(VLOOKUP(($EF112&amp;"・"&amp;GF$8&amp;"・"&amp;GF$7&amp;"・"&amp;$EG112),'(参考)本年作業予定'!$X$4:$AI$525,12,FALSE),"")</f>
        <v/>
      </c>
      <c r="GH112" s="33" t="str">
        <f t="shared" si="498"/>
        <v/>
      </c>
      <c r="GI112" s="96" t="str">
        <f>IFERROR(VLOOKUP(($EF112&amp;"・"&amp;GH$8&amp;"・"&amp;GH$7&amp;"・"&amp;$EG112),'(参考)本年作業予定'!$X$4:$AI$525,12,FALSE),"")</f>
        <v/>
      </c>
      <c r="GJ112" s="33" t="str">
        <f t="shared" si="499"/>
        <v/>
      </c>
      <c r="GK112" s="96" t="str">
        <f>IFERROR(VLOOKUP(($EF112&amp;"・"&amp;GJ$8&amp;"・"&amp;GJ$7&amp;"・"&amp;$EG112),'(参考)本年作業予定'!$X$4:$AI$525,12,FALSE),"")</f>
        <v/>
      </c>
      <c r="GM112" s="72" t="str">
        <f t="shared" si="431"/>
        <v/>
      </c>
      <c r="GN112" s="74">
        <f>IFERROR(VLOOKUP(($EF112&amp;"・"&amp;GM$8&amp;"・"&amp;GM$7&amp;"・"&amp;$EG112),'(参考)本年作業予定'!$X$4:$AI$525,11,FALSE)/100,0)</f>
        <v>0</v>
      </c>
      <c r="GO112" s="72" t="str">
        <f t="shared" si="432"/>
        <v/>
      </c>
      <c r="GP112" s="74">
        <f>IFERROR(VLOOKUP(($EF112&amp;"・"&amp;GO$8&amp;"・"&amp;GO$7&amp;"・"&amp;$EG112),'(参考)本年作業予定'!$X$4:$AI$525,11,FALSE)/100,0)</f>
        <v>0</v>
      </c>
      <c r="GQ112" s="72" t="str">
        <f t="shared" si="433"/>
        <v/>
      </c>
      <c r="GR112" s="74">
        <f>IFERROR(VLOOKUP(($EF112&amp;"・"&amp;GQ$8&amp;"・"&amp;GQ$7&amp;"・"&amp;$EG112),'(参考)本年作業予定'!$X$4:$AI$525,11,FALSE)/100,0)</f>
        <v>0</v>
      </c>
      <c r="GS112" s="72" t="str">
        <f t="shared" si="434"/>
        <v/>
      </c>
      <c r="GT112" s="74">
        <f>IFERROR(VLOOKUP(($EF112&amp;"・"&amp;GS$8&amp;"・"&amp;GS$7&amp;"・"&amp;$EG112),'(参考)本年作業予定'!$X$4:$AI$525,11,FALSE)/100,0)</f>
        <v>0</v>
      </c>
      <c r="GU112" s="72" t="str">
        <f t="shared" si="435"/>
        <v/>
      </c>
      <c r="GV112" s="74">
        <f>IFERROR(VLOOKUP(($EF112&amp;"・"&amp;GU$8&amp;"・"&amp;GU$7&amp;"・"&amp;$EG112),'(参考)本年作業予定'!$X$4:$AI$525,11,FALSE)/100,0)</f>
        <v>0</v>
      </c>
      <c r="GW112" s="72" t="str">
        <f t="shared" si="436"/>
        <v/>
      </c>
      <c r="GX112" s="74">
        <f>IFERROR(VLOOKUP(($EF112&amp;"・"&amp;GW$8&amp;"・"&amp;GW$7&amp;"・"&amp;$EG112),'(参考)本年作業予定'!$X$4:$AI$525,11,FALSE)/100,0)</f>
        <v>0</v>
      </c>
      <c r="GY112" s="72" t="str">
        <f t="shared" si="437"/>
        <v/>
      </c>
      <c r="GZ112" s="74">
        <f>IFERROR(VLOOKUP(($EF112&amp;"・"&amp;GY$8&amp;"・"&amp;GY$7&amp;"・"&amp;$EG112),'(参考)本年作業予定'!$X$4:$AI$525,11,FALSE)/100,0)</f>
        <v>0</v>
      </c>
      <c r="HA112" s="72" t="str">
        <f t="shared" si="438"/>
        <v/>
      </c>
      <c r="HB112" s="74">
        <f>IFERROR(VLOOKUP(($EF112&amp;"・"&amp;HA$8&amp;"・"&amp;HA$7&amp;"・"&amp;$EG112),'(参考)本年作業予定'!$X$4:$AI$525,11,FALSE)/100,0)</f>
        <v>0</v>
      </c>
      <c r="HC112" s="72" t="str">
        <f t="shared" si="439"/>
        <v/>
      </c>
      <c r="HD112" s="74">
        <f>IFERROR(VLOOKUP(($EF112&amp;"・"&amp;HC$8&amp;"・"&amp;HC$7&amp;"・"&amp;$EG112),'(参考)本年作業予定'!$X$4:$AI$525,11,FALSE)/100,0)</f>
        <v>0</v>
      </c>
      <c r="HE112" s="72" t="str">
        <f t="shared" si="440"/>
        <v/>
      </c>
      <c r="HF112" s="74">
        <f>IFERROR(VLOOKUP(($EF112&amp;"・"&amp;HE$8&amp;"・"&amp;HE$7&amp;"・"&amp;$EG112),'(参考)本年作業予定'!$X$4:$AI$525,11,FALSE)/100,0)</f>
        <v>0</v>
      </c>
      <c r="HG112" s="72" t="str">
        <f t="shared" si="441"/>
        <v/>
      </c>
      <c r="HH112" s="74">
        <f>IFERROR(VLOOKUP(($EF112&amp;"・"&amp;HG$8&amp;"・"&amp;HG$7&amp;"・"&amp;$EG112),'(参考)本年作業予定'!$X$4:$AI$525,11,FALSE)/100,0)</f>
        <v>0</v>
      </c>
      <c r="HI112" s="72" t="str">
        <f t="shared" si="442"/>
        <v/>
      </c>
      <c r="HJ112" s="74">
        <f>IFERROR(VLOOKUP(($EF112&amp;"・"&amp;HI$8&amp;"・"&amp;HI$7&amp;"・"&amp;$EG112),'(参考)本年作業予定'!$X$4:$AI$525,11,FALSE)/100,0)</f>
        <v>0</v>
      </c>
    </row>
    <row r="113" spans="1:218" ht="27.75" customHeight="1" x14ac:dyDescent="0.15">
      <c r="A113" s="541"/>
      <c r="B113" s="487"/>
      <c r="C113" s="325">
        <f>IF(②元データ!$K$21="","",②元データ!$K$21)</f>
        <v>20</v>
      </c>
      <c r="D113" s="342" t="str">
        <f t="shared" ref="D113:AI113" si="503">IF(D$5=$FG113,$FG$9,IF(D$5=$FH113,$FH$9,IF(D$5=$FI113,$FI$9,IF(D$5=$FJ113,$FJ$9,IF(D$5=$FK113,$FK$9,IF(D$5=$FL113,$FL$9,IF(D$5=$FN113,$FO113,IF(D$5=$FP113,$FQ113,IF(D$5=$FR113,$FS113,IF(D$5=$FT113,$FU113,IF(D$5=$FV113,$FW113,IF(D$5=$FX113,$FY113,IF(D$5=$FZ113,$GA113,IF(D$5=$GB113,$GC113,IF(D$5=$GD113,$GE113,IF(D$5=$GF113,$GG113,IF(D$5=$GH113,$GI113,IF(D$5=$GJ113,$GK113,""))))))))))))))))))</f>
        <v>●</v>
      </c>
      <c r="E113" s="343" t="str">
        <f t="shared" si="503"/>
        <v/>
      </c>
      <c r="F113" s="343" t="str">
        <f t="shared" si="503"/>
        <v/>
      </c>
      <c r="G113" s="343" t="str">
        <f t="shared" si="503"/>
        <v/>
      </c>
      <c r="H113" s="343">
        <f t="shared" si="503"/>
        <v>16</v>
      </c>
      <c r="I113" s="343" t="str">
        <f t="shared" si="503"/>
        <v/>
      </c>
      <c r="J113" s="343" t="str">
        <f t="shared" si="503"/>
        <v/>
      </c>
      <c r="K113" s="343" t="str">
        <f t="shared" si="503"/>
        <v/>
      </c>
      <c r="L113" s="343" t="str">
        <f t="shared" si="503"/>
        <v/>
      </c>
      <c r="M113" s="343" t="str">
        <f t="shared" si="503"/>
        <v/>
      </c>
      <c r="N113" s="343" t="str">
        <f t="shared" si="503"/>
        <v/>
      </c>
      <c r="O113" s="343" t="str">
        <f t="shared" si="503"/>
        <v/>
      </c>
      <c r="P113" s="343" t="str">
        <f t="shared" si="503"/>
        <v/>
      </c>
      <c r="Q113" s="343" t="str">
        <f t="shared" si="503"/>
        <v/>
      </c>
      <c r="R113" s="343" t="str">
        <f t="shared" si="503"/>
        <v/>
      </c>
      <c r="S113" s="343" t="str">
        <f t="shared" si="503"/>
        <v/>
      </c>
      <c r="T113" s="343" t="str">
        <f t="shared" si="503"/>
        <v/>
      </c>
      <c r="U113" s="343" t="str">
        <f t="shared" si="503"/>
        <v/>
      </c>
      <c r="V113" s="343" t="str">
        <f t="shared" si="503"/>
        <v/>
      </c>
      <c r="W113" s="343" t="str">
        <f t="shared" si="503"/>
        <v/>
      </c>
      <c r="X113" s="343" t="str">
        <f t="shared" si="503"/>
        <v/>
      </c>
      <c r="Y113" s="343" t="str">
        <f t="shared" si="503"/>
        <v/>
      </c>
      <c r="Z113" s="343" t="str">
        <f t="shared" si="503"/>
        <v/>
      </c>
      <c r="AA113" s="343" t="str">
        <f t="shared" si="503"/>
        <v/>
      </c>
      <c r="AB113" s="343" t="str">
        <f t="shared" si="503"/>
        <v/>
      </c>
      <c r="AC113" s="343" t="str">
        <f t="shared" si="503"/>
        <v/>
      </c>
      <c r="AD113" s="343" t="str">
        <f t="shared" si="503"/>
        <v/>
      </c>
      <c r="AE113" s="343" t="str">
        <f t="shared" si="503"/>
        <v/>
      </c>
      <c r="AF113" s="343" t="str">
        <f t="shared" si="503"/>
        <v/>
      </c>
      <c r="AG113" s="343" t="str">
        <f t="shared" si="503"/>
        <v/>
      </c>
      <c r="AH113" s="343" t="str">
        <f t="shared" si="503"/>
        <v/>
      </c>
      <c r="AI113" s="342" t="str">
        <f t="shared" si="503"/>
        <v/>
      </c>
      <c r="AJ113" s="343" t="str">
        <f t="shared" ref="AJ113:BQ113" si="504">IF(AJ$5=$FG113,$FG$9,IF(AJ$5=$FH113,$FH$9,IF(AJ$5=$FI113,$FI$9,IF(AJ$5=$FJ113,$FJ$9,IF(AJ$5=$FK113,$FK$9,IF(AJ$5=$FL113,$FL$9,IF(AJ$5=$FN113,$FO113,IF(AJ$5=$FP113,$FQ113,IF(AJ$5=$FR113,$FS113,IF(AJ$5=$FT113,$FU113,IF(AJ$5=$FV113,$FW113,IF(AJ$5=$FX113,$FY113,IF(AJ$5=$FZ113,$GA113,IF(AJ$5=$GB113,$GC113,IF(AJ$5=$GD113,$GE113,IF(AJ$5=$GF113,$GG113,IF(AJ$5=$GH113,$GI113,IF(AJ$5=$GJ113,$GK113,""))))))))))))))))))</f>
        <v/>
      </c>
      <c r="AK113" s="343">
        <f t="shared" si="504"/>
        <v>11</v>
      </c>
      <c r="AL113" s="343" t="str">
        <f t="shared" si="504"/>
        <v/>
      </c>
      <c r="AM113" s="343">
        <f t="shared" si="504"/>
        <v>8</v>
      </c>
      <c r="AN113" s="343" t="str">
        <f t="shared" si="504"/>
        <v/>
      </c>
      <c r="AO113" s="343" t="str">
        <f t="shared" si="504"/>
        <v/>
      </c>
      <c r="AP113" s="343" t="str">
        <f t="shared" si="504"/>
        <v/>
      </c>
      <c r="AQ113" s="343" t="str">
        <f t="shared" si="504"/>
        <v/>
      </c>
      <c r="AR113" s="343" t="str">
        <f t="shared" si="504"/>
        <v/>
      </c>
      <c r="AS113" s="343" t="str">
        <f t="shared" si="504"/>
        <v/>
      </c>
      <c r="AT113" s="343">
        <f t="shared" si="504"/>
        <v>2</v>
      </c>
      <c r="AU113" s="343" t="str">
        <f t="shared" si="504"/>
        <v/>
      </c>
      <c r="AV113" s="343" t="str">
        <f t="shared" si="504"/>
        <v/>
      </c>
      <c r="AW113" s="343" t="str">
        <f t="shared" si="504"/>
        <v/>
      </c>
      <c r="AX113" s="343" t="str">
        <f t="shared" si="504"/>
        <v/>
      </c>
      <c r="AY113" s="343" t="str">
        <f t="shared" si="504"/>
        <v/>
      </c>
      <c r="AZ113" s="343" t="str">
        <f t="shared" si="504"/>
        <v/>
      </c>
      <c r="BA113" s="343">
        <f t="shared" si="504"/>
        <v>2</v>
      </c>
      <c r="BB113" s="343" t="str">
        <f t="shared" si="504"/>
        <v/>
      </c>
      <c r="BC113" s="343" t="str">
        <f t="shared" si="504"/>
        <v/>
      </c>
      <c r="BD113" s="343" t="str">
        <f t="shared" si="504"/>
        <v/>
      </c>
      <c r="BE113" s="343" t="str">
        <f t="shared" si="504"/>
        <v/>
      </c>
      <c r="BF113" s="343" t="str">
        <f t="shared" si="504"/>
        <v/>
      </c>
      <c r="BG113" s="343" t="str">
        <f t="shared" si="504"/>
        <v/>
      </c>
      <c r="BH113" s="343" t="str">
        <f t="shared" si="504"/>
        <v/>
      </c>
      <c r="BI113" s="343" t="str">
        <f t="shared" si="504"/>
        <v/>
      </c>
      <c r="BJ113" s="343" t="str">
        <f t="shared" si="504"/>
        <v/>
      </c>
      <c r="BK113" s="343" t="str">
        <f t="shared" si="504"/>
        <v/>
      </c>
      <c r="BL113" s="343" t="str">
        <f t="shared" si="504"/>
        <v/>
      </c>
      <c r="BM113" s="344">
        <f t="shared" si="504"/>
        <v>4</v>
      </c>
      <c r="BN113" s="342">
        <f t="shared" si="504"/>
        <v>4</v>
      </c>
      <c r="BO113" s="343" t="str">
        <f t="shared" si="504"/>
        <v/>
      </c>
      <c r="BP113" s="343" t="str">
        <f t="shared" si="504"/>
        <v/>
      </c>
      <c r="BQ113" s="343" t="str">
        <f t="shared" si="504"/>
        <v/>
      </c>
      <c r="BR113" s="343" t="str">
        <f t="shared" ref="BR113:DW113" si="505">IF(BR$5=$FG113,$FG$9,IF(BR$5=$FH113,$FH$9,IF(BR$5=$FI113,$FI$9,IF(BR$5=$FJ113,$FJ$9,IF(BR$5=$FK113,$FK$9,IF(BR$5=$FL113,$FL$9,IF(BR$5=$FN113,$FO113,IF(BR$5=$FP113,$FQ113,IF(BR$5=$FR113,$FS113,IF(BR$5=$FT113,$FU113,IF(BR$5=$FV113,$FW113,IF(BR$5=$FX113,$FY113,IF(BR$5=$FZ113,$GA113,IF(BR$5=$GB113,$GC113,IF(BR$5=$GD113,$GE113,IF(BR$5=$GF113,$GG113,IF(BR$5=$GH113,$GI113,IF(BR$5=$GJ113,$GK113,""))))))))))))))))))</f>
        <v/>
      </c>
      <c r="BS113" s="343" t="str">
        <f t="shared" si="505"/>
        <v/>
      </c>
      <c r="BT113" s="343" t="str">
        <f t="shared" si="505"/>
        <v/>
      </c>
      <c r="BU113" s="343" t="str">
        <f t="shared" si="505"/>
        <v/>
      </c>
      <c r="BV113" s="343" t="str">
        <f t="shared" si="505"/>
        <v/>
      </c>
      <c r="BW113" s="343" t="str">
        <f t="shared" si="505"/>
        <v/>
      </c>
      <c r="BX113" s="343" t="str">
        <f t="shared" si="505"/>
        <v/>
      </c>
      <c r="BY113" s="343" t="str">
        <f t="shared" si="505"/>
        <v/>
      </c>
      <c r="BZ113" s="343" t="str">
        <f t="shared" si="505"/>
        <v/>
      </c>
      <c r="CA113" s="343" t="str">
        <f t="shared" si="505"/>
        <v/>
      </c>
      <c r="CB113" s="343" t="str">
        <f t="shared" si="505"/>
        <v/>
      </c>
      <c r="CC113" s="343" t="str">
        <f t="shared" si="505"/>
        <v/>
      </c>
      <c r="CD113" s="343" t="str">
        <f t="shared" si="505"/>
        <v/>
      </c>
      <c r="CE113" s="343" t="str">
        <f t="shared" si="505"/>
        <v/>
      </c>
      <c r="CF113" s="343" t="str">
        <f t="shared" si="505"/>
        <v/>
      </c>
      <c r="CG113" s="343" t="str">
        <f t="shared" si="505"/>
        <v/>
      </c>
      <c r="CH113" s="343" t="str">
        <f t="shared" si="505"/>
        <v/>
      </c>
      <c r="CI113" s="343" t="str">
        <f t="shared" si="505"/>
        <v/>
      </c>
      <c r="CJ113" s="343" t="str">
        <f t="shared" si="505"/>
        <v/>
      </c>
      <c r="CK113" s="343" t="str">
        <f t="shared" si="505"/>
        <v/>
      </c>
      <c r="CL113" s="343" t="str">
        <f t="shared" si="505"/>
        <v/>
      </c>
      <c r="CM113" s="343" t="str">
        <f t="shared" si="505"/>
        <v/>
      </c>
      <c r="CN113" s="343" t="str">
        <f t="shared" si="505"/>
        <v/>
      </c>
      <c r="CO113" s="343" t="str">
        <f t="shared" si="505"/>
        <v/>
      </c>
      <c r="CP113" s="343" t="str">
        <f t="shared" si="505"/>
        <v/>
      </c>
      <c r="CQ113" s="345" t="str">
        <f t="shared" si="505"/>
        <v/>
      </c>
      <c r="CR113" s="346" t="str">
        <f t="shared" si="505"/>
        <v/>
      </c>
      <c r="CS113" s="347" t="str">
        <f t="shared" si="505"/>
        <v/>
      </c>
      <c r="CT113" s="343" t="str">
        <f t="shared" si="505"/>
        <v/>
      </c>
      <c r="CU113" s="343" t="str">
        <f t="shared" si="505"/>
        <v/>
      </c>
      <c r="CV113" s="343" t="str">
        <f t="shared" si="505"/>
        <v/>
      </c>
      <c r="CW113" s="343" t="str">
        <f t="shared" si="505"/>
        <v/>
      </c>
      <c r="CX113" s="343" t="str">
        <f t="shared" si="505"/>
        <v/>
      </c>
      <c r="CY113" s="343" t="str">
        <f t="shared" si="505"/>
        <v/>
      </c>
      <c r="CZ113" s="343" t="str">
        <f t="shared" si="505"/>
        <v/>
      </c>
      <c r="DA113" s="343" t="str">
        <f t="shared" si="505"/>
        <v/>
      </c>
      <c r="DB113" s="343" t="str">
        <f t="shared" si="505"/>
        <v/>
      </c>
      <c r="DC113" s="343" t="str">
        <f t="shared" si="505"/>
        <v/>
      </c>
      <c r="DD113" s="343" t="str">
        <f t="shared" si="505"/>
        <v/>
      </c>
      <c r="DE113" s="343" t="str">
        <f t="shared" si="505"/>
        <v/>
      </c>
      <c r="DF113" s="343" t="str">
        <f t="shared" si="505"/>
        <v/>
      </c>
      <c r="DG113" s="343" t="str">
        <f t="shared" si="505"/>
        <v/>
      </c>
      <c r="DH113" s="343" t="str">
        <f t="shared" si="505"/>
        <v/>
      </c>
      <c r="DI113" s="343" t="str">
        <f t="shared" si="505"/>
        <v/>
      </c>
      <c r="DJ113" s="343" t="str">
        <f t="shared" si="505"/>
        <v/>
      </c>
      <c r="DK113" s="343" t="str">
        <f t="shared" si="505"/>
        <v/>
      </c>
      <c r="DL113" s="343" t="str">
        <f t="shared" si="505"/>
        <v/>
      </c>
      <c r="DM113" s="343" t="str">
        <f t="shared" si="505"/>
        <v/>
      </c>
      <c r="DN113" s="343" t="str">
        <f t="shared" si="505"/>
        <v/>
      </c>
      <c r="DO113" s="343" t="str">
        <f t="shared" si="505"/>
        <v/>
      </c>
      <c r="DP113" s="343" t="str">
        <f t="shared" si="505"/>
        <v/>
      </c>
      <c r="DQ113" s="343" t="str">
        <f t="shared" si="505"/>
        <v/>
      </c>
      <c r="DR113" s="343" t="str">
        <f t="shared" si="505"/>
        <v/>
      </c>
      <c r="DS113" s="343" t="str">
        <f t="shared" si="505"/>
        <v/>
      </c>
      <c r="DT113" s="343" t="str">
        <f t="shared" si="505"/>
        <v/>
      </c>
      <c r="DU113" s="345" t="str">
        <f t="shared" si="505"/>
        <v/>
      </c>
      <c r="DV113" s="392" t="str">
        <f t="shared" si="505"/>
        <v/>
      </c>
      <c r="DW113" s="425" t="str">
        <f t="shared" si="505"/>
        <v/>
      </c>
      <c r="EE113" s="12">
        <v>7</v>
      </c>
      <c r="EF113" s="13" t="str">
        <f>IF(②元データ!$G$21="","",②元データ!$G$21)</f>
        <v>ブロッコリー・▽▽</v>
      </c>
      <c r="EG113" s="13" t="str">
        <f>②元データ!$G$8</f>
        <v>露地野菜Ｂ</v>
      </c>
      <c r="EH113" s="32">
        <f>IFERROR(VLOOKUP(($EF113&amp;"・"&amp;EH$8&amp;"・"&amp;EH$7&amp;"・"&amp;$EG113),'(参考)本年作業予定'!$X$4:$AI$525,8,FALSE),"")</f>
        <v>45509</v>
      </c>
      <c r="EI113" s="32">
        <f>IFERROR(VLOOKUP(($EF113&amp;"・"&amp;EH$8&amp;"・"&amp;EH$7&amp;"・"&amp;$EG113),'(参考)本年作業予定'!$X$4:$AI$525,10,FALSE),"")</f>
        <v>45510</v>
      </c>
      <c r="EJ113" s="32">
        <f>IFERROR(VLOOKUP(($EF113&amp;"・"&amp;EJ$8&amp;"・"&amp;EJ$7&amp;"・"&amp;$EG113),'(参考)本年作業予定'!$X$4:$AI$525,8,FALSE),"")</f>
        <v>45538</v>
      </c>
      <c r="EK113" s="32">
        <f>IFERROR(VLOOKUP(($EF113&amp;"・"&amp;EJ$8&amp;"・"&amp;EJ$7&amp;"・"&amp;$EG113),'(参考)本年作業予定'!$X$4:$AI$525,10,FALSE),"")</f>
        <v>45539</v>
      </c>
      <c r="EL113" s="32">
        <f>IFERROR(VLOOKUP(($EF113&amp;"・"&amp;EL$8&amp;"・"&amp;EL$7&amp;"・"&amp;$EG113),'(参考)本年作業予定'!$X$4:$AI$525,8,FALSE),"")</f>
        <v>45540</v>
      </c>
      <c r="EM113" s="32">
        <f>IFERROR(VLOOKUP(($EF113&amp;"・"&amp;EL$8&amp;"・"&amp;EL$7&amp;"・"&amp;$EG113),'(参考)本年作業予定'!$X$4:$AI$525,10,FALSE),"")</f>
        <v>45540</v>
      </c>
      <c r="EN113" s="32">
        <f>IFERROR(VLOOKUP(($EF113&amp;"・"&amp;EN$8&amp;"・"&amp;EN$7&amp;"・"&amp;$EG113),'(参考)本年作業予定'!$X$4:$AI$525,8,FALSE),"")</f>
        <v>45547</v>
      </c>
      <c r="EO113" s="32">
        <f>IFERROR(VLOOKUP(($EF113&amp;"・"&amp;EN$8&amp;"・"&amp;EN$7&amp;"・"&amp;$EG113),'(参考)本年作業予定'!$X$4:$AI$525,10,FALSE),"")</f>
        <v>45547</v>
      </c>
      <c r="EP113" s="32">
        <f>IFERROR(VLOOKUP(($EF113&amp;"・"&amp;EP$8&amp;"・"&amp;EP$7&amp;"・"&amp;$EG113),'(参考)本年作業予定'!$X$4:$AI$525,8,FALSE),"")</f>
        <v>45554</v>
      </c>
      <c r="EQ113" s="32">
        <f>IFERROR(VLOOKUP(($EF113&amp;"・"&amp;EP$8&amp;"・"&amp;EP$7&amp;"・"&amp;$EG113),'(参考)本年作業予定'!$X$4:$AI$525,10,FALSE),"")</f>
        <v>45554</v>
      </c>
      <c r="ER113" s="32">
        <f>IFERROR(VLOOKUP(($EF113&amp;"・"&amp;ER$8&amp;"・"&amp;ER$7&amp;"・"&amp;$EG113),'(参考)本年作業予定'!$X$4:$AI$525,8,FALSE),"")</f>
        <v>45566</v>
      </c>
      <c r="ES113" s="32">
        <f>IFERROR(VLOOKUP(($EF113&amp;"・"&amp;ER$8&amp;"・"&amp;ER$7&amp;"・"&amp;$EG113),'(参考)本年作業予定'!$X$4:$AI$525,10,FALSE),"")</f>
        <v>45566</v>
      </c>
      <c r="ET113" s="32" t="str">
        <f>IFERROR(VLOOKUP(($EF113&amp;"・"&amp;ET$8&amp;"・"&amp;ET$7&amp;"・"&amp;$EG113),'(参考)本年作業予定'!$X$4:$AI$525,8,FALSE),"")</f>
        <v/>
      </c>
      <c r="EU113" s="32" t="str">
        <f>IFERROR(VLOOKUP(($EF113&amp;"・"&amp;ET$8&amp;"・"&amp;ET$7&amp;"・"&amp;$EG113),'(参考)本年作業予定'!$X$4:$AI$525,10,FALSE),"")</f>
        <v/>
      </c>
      <c r="EV113" s="32" t="str">
        <f>IFERROR(VLOOKUP(($EF113&amp;"・"&amp;EV$8&amp;"・"&amp;EV$7&amp;"・"&amp;$EG113),'(参考)本年作業予定'!$X$4:$AI$525,8,FALSE),"")</f>
        <v/>
      </c>
      <c r="EW113" s="32" t="str">
        <f>IFERROR(VLOOKUP(($EF113&amp;"・"&amp;EV$8&amp;"・"&amp;EV$7&amp;"・"&amp;$EG113),'(参考)本年作業予定'!$X$4:$AI$525,10,FALSE),"")</f>
        <v/>
      </c>
      <c r="EX113" s="32" t="str">
        <f>IFERROR(VLOOKUP(($EF113&amp;"・"&amp;EX$8&amp;"・"&amp;EX$7&amp;"・"&amp;$EG113),'(参考)本年作業予定'!$X$4:$AI$525,8,FALSE),"")</f>
        <v/>
      </c>
      <c r="EY113" s="32" t="str">
        <f>IFERROR(VLOOKUP(($EF113&amp;"・"&amp;EX$8&amp;"・"&amp;EX$7&amp;"・"&amp;$EG113),'(参考)本年作業予定'!$X$4:$AI$525,10,FALSE),"")</f>
        <v/>
      </c>
      <c r="EZ113" s="32" t="str">
        <f>IFERROR(VLOOKUP(($EF113&amp;"・"&amp;EZ$8&amp;"・"&amp;EZ$7&amp;"・"&amp;$EG113),'(参考)本年作業予定'!$X$4:$AI$525,8,FALSE),"")</f>
        <v/>
      </c>
      <c r="FA113" s="32" t="str">
        <f>IFERROR(VLOOKUP(($EF113&amp;"・"&amp;EZ$8&amp;"・"&amp;EZ$7&amp;"・"&amp;$EG113),'(参考)本年作業予定'!$X$4:$AI$525,10,FALSE),"")</f>
        <v/>
      </c>
      <c r="FB113" s="32" t="str">
        <f>IFERROR(VLOOKUP(($EF113&amp;"・"&amp;FB$8&amp;"・"&amp;FB$7&amp;"・"&amp;$EG113),'(参考)本年作業予定'!$X$4:$AI$525,8,FALSE),"")</f>
        <v/>
      </c>
      <c r="FC113" s="32" t="str">
        <f>IFERROR(VLOOKUP(($EF113&amp;"・"&amp;FB$8&amp;"・"&amp;FB$7&amp;"・"&amp;$EG113),'(参考)本年作業予定'!$X$4:$AI$525,10,FALSE),"")</f>
        <v/>
      </c>
      <c r="FD113" s="32" t="str">
        <f>IFERROR(VLOOKUP(($EF113&amp;"・"&amp;FD$8&amp;"・"&amp;FD$7&amp;"・"&amp;$EG113),'(参考)本年作業予定'!$X$4:$AI$525,8,FALSE),"")</f>
        <v/>
      </c>
      <c r="FE113" s="32" t="str">
        <f>IFERROR(VLOOKUP(($EF113&amp;"・"&amp;FD$8&amp;"・"&amp;FD$7&amp;"・"&amp;$EG113),'(参考)本年作業予定'!$X$4:$AI$525,10,FALSE),"")</f>
        <v/>
      </c>
      <c r="FG113" s="32">
        <f>IFERROR(VLOOKUP(($EF113&amp;"・"&amp;FG$81&amp;"・"&amp;FG$80&amp;"・"&amp;$EG113),'(参考)本年作業予定'!$X$4:$AI$525,4,FALSE),"")</f>
        <v>45505</v>
      </c>
      <c r="FH113" s="32" t="str">
        <f>IFERROR(VLOOKUP(($EF113&amp;"・"&amp;FH$81&amp;"・"&amp;FH$80&amp;"・"&amp;$EG113),'(参考)本年作業予定'!$X$4:$AI$525,4,FALSE),"")</f>
        <v/>
      </c>
      <c r="FI113" s="32" t="str">
        <f>IFERROR(VLOOKUP(($EF113&amp;"・"&amp;FI$81&amp;"・"&amp;FI$80&amp;"・"&amp;$EG113),'(参考)本年作業予定'!$X$4:$AI$525,4,FALSE),"")</f>
        <v/>
      </c>
      <c r="FJ113" s="32" t="str">
        <f>IFERROR(VLOOKUP(($EF113&amp;"・"&amp;FJ$81&amp;"・"&amp;FJ$80&amp;"・"&amp;$EG113),'(参考)本年作業予定'!$X$4:$AI$525,4,FALSE),"")</f>
        <v/>
      </c>
      <c r="FK113" s="32" t="str">
        <f>IFERROR(VLOOKUP(($EF113&amp;"・"&amp;FK$81&amp;"・"&amp;FK$80&amp;"・"&amp;$EG113),'(参考)本年作業予定'!$X$4:$AI$525,4,FALSE),"")</f>
        <v/>
      </c>
      <c r="FL113" s="32" t="str">
        <f>IFERROR(VLOOKUP(($EF113&amp;"・"&amp;FL$81&amp;"・"&amp;FL$80&amp;"・"&amp;$EG113),'(参考)本年作業予定'!$X$4:$AI$525,4,FALSE),"")</f>
        <v/>
      </c>
      <c r="FN113" s="33">
        <f t="shared" si="488"/>
        <v>45509</v>
      </c>
      <c r="FO113" s="96">
        <f>IFERROR(VLOOKUP(($EF113&amp;"・"&amp;FN$8&amp;"・"&amp;FN$7&amp;"・"&amp;$EG113),'(参考)本年作業予定'!$X$4:$AI$525,12,FALSE),"")</f>
        <v>16</v>
      </c>
      <c r="FP113" s="33">
        <f t="shared" si="489"/>
        <v>45538</v>
      </c>
      <c r="FQ113" s="96">
        <f>IFERROR(VLOOKUP(($EF113&amp;"・"&amp;FP$8&amp;"・"&amp;FP$7&amp;"・"&amp;$EG113),'(参考)本年作業予定'!$X$4:$AI$525,12,FALSE),"")</f>
        <v>11</v>
      </c>
      <c r="FR113" s="33">
        <f t="shared" si="490"/>
        <v>45540</v>
      </c>
      <c r="FS113" s="96">
        <f>IFERROR(VLOOKUP(($EF113&amp;"・"&amp;FR$8&amp;"・"&amp;FR$7&amp;"・"&amp;$EG113),'(参考)本年作業予定'!$X$4:$AI$525,12,FALSE),"")</f>
        <v>8</v>
      </c>
      <c r="FT113" s="33">
        <f t="shared" si="491"/>
        <v>45547</v>
      </c>
      <c r="FU113" s="96">
        <f>IFERROR(VLOOKUP(($EF113&amp;"・"&amp;FT$8&amp;"・"&amp;FT$7&amp;"・"&amp;$EG113),'(参考)本年作業予定'!$X$4:$AI$525,12,FALSE),"")</f>
        <v>2</v>
      </c>
      <c r="FV113" s="33">
        <f t="shared" si="492"/>
        <v>45554</v>
      </c>
      <c r="FW113" s="96">
        <f>IFERROR(VLOOKUP(($EF113&amp;"・"&amp;FV$8&amp;"・"&amp;FV$7&amp;"・"&amp;$EG113),'(参考)本年作業予定'!$X$4:$AI$525,12,FALSE),"")</f>
        <v>2</v>
      </c>
      <c r="FX113" s="33">
        <f t="shared" si="493"/>
        <v>45566</v>
      </c>
      <c r="FY113" s="96">
        <f>IFERROR(VLOOKUP(($EF113&amp;"・"&amp;FX$8&amp;"・"&amp;FX$7&amp;"・"&amp;$EG113),'(参考)本年作業予定'!$X$4:$AI$525,12,FALSE),"")</f>
        <v>4</v>
      </c>
      <c r="FZ113" s="33" t="str">
        <f t="shared" si="494"/>
        <v/>
      </c>
      <c r="GA113" s="96" t="str">
        <f>IFERROR(VLOOKUP(($EF113&amp;"・"&amp;FZ$8&amp;"・"&amp;FZ$7&amp;"・"&amp;$EG113),'(参考)本年作業予定'!$X$4:$AI$525,12,FALSE),"")</f>
        <v/>
      </c>
      <c r="GB113" s="33" t="str">
        <f t="shared" si="495"/>
        <v/>
      </c>
      <c r="GC113" s="96" t="str">
        <f>IFERROR(VLOOKUP(($EF113&amp;"・"&amp;GB$8&amp;"・"&amp;GB$7&amp;"・"&amp;$EG113),'(参考)本年作業予定'!$X$4:$AI$525,12,FALSE),"")</f>
        <v/>
      </c>
      <c r="GD113" s="33" t="str">
        <f t="shared" si="496"/>
        <v/>
      </c>
      <c r="GE113" s="96" t="str">
        <f>IFERROR(VLOOKUP(($EF113&amp;"・"&amp;GD$8&amp;"・"&amp;GD$7&amp;"・"&amp;$EG113),'(参考)本年作業予定'!$X$4:$AI$525,12,FALSE),"")</f>
        <v/>
      </c>
      <c r="GF113" s="33" t="str">
        <f t="shared" si="497"/>
        <v/>
      </c>
      <c r="GG113" s="96" t="str">
        <f>IFERROR(VLOOKUP(($EF113&amp;"・"&amp;GF$8&amp;"・"&amp;GF$7&amp;"・"&amp;$EG113),'(参考)本年作業予定'!$X$4:$AI$525,12,FALSE),"")</f>
        <v/>
      </c>
      <c r="GH113" s="33" t="str">
        <f t="shared" si="498"/>
        <v/>
      </c>
      <c r="GI113" s="96" t="str">
        <f>IFERROR(VLOOKUP(($EF113&amp;"・"&amp;GH$8&amp;"・"&amp;GH$7&amp;"・"&amp;$EG113),'(参考)本年作業予定'!$X$4:$AI$525,12,FALSE),"")</f>
        <v/>
      </c>
      <c r="GJ113" s="33" t="str">
        <f t="shared" si="499"/>
        <v/>
      </c>
      <c r="GK113" s="96" t="str">
        <f>IFERROR(VLOOKUP(($EF113&amp;"・"&amp;GJ$8&amp;"・"&amp;GJ$7&amp;"・"&amp;$EG113),'(参考)本年作業予定'!$X$4:$AI$525,12,FALSE),"")</f>
        <v/>
      </c>
      <c r="GM113" s="72">
        <f t="shared" si="431"/>
        <v>2</v>
      </c>
      <c r="GN113" s="74">
        <f>IFERROR(VLOOKUP(($EF113&amp;"・"&amp;GM$8&amp;"・"&amp;GM$7&amp;"・"&amp;$EG113),'(参考)本年作業予定'!$X$4:$AI$525,11,FALSE)/100,0)</f>
        <v>20</v>
      </c>
      <c r="GO113" s="72">
        <f t="shared" si="432"/>
        <v>2</v>
      </c>
      <c r="GP113" s="74">
        <f>IFERROR(VLOOKUP(($EF113&amp;"・"&amp;GO$8&amp;"・"&amp;GO$7&amp;"・"&amp;$EG113),'(参考)本年作業予定'!$X$4:$AI$525,11,FALSE)/100,0)</f>
        <v>20</v>
      </c>
      <c r="GQ113" s="72">
        <f t="shared" si="433"/>
        <v>1</v>
      </c>
      <c r="GR113" s="74">
        <f>IFERROR(VLOOKUP(($EF113&amp;"・"&amp;GQ$8&amp;"・"&amp;GQ$7&amp;"・"&amp;$EG113),'(参考)本年作業予定'!$X$4:$AI$525,11,FALSE)/100,0)</f>
        <v>20</v>
      </c>
      <c r="GS113" s="72">
        <f t="shared" si="434"/>
        <v>1</v>
      </c>
      <c r="GT113" s="74">
        <f>IFERROR(VLOOKUP(($EF113&amp;"・"&amp;GS$8&amp;"・"&amp;GS$7&amp;"・"&amp;$EG113),'(参考)本年作業予定'!$X$4:$AI$525,11,FALSE)/100,0)</f>
        <v>20</v>
      </c>
      <c r="GU113" s="72">
        <f t="shared" si="435"/>
        <v>1</v>
      </c>
      <c r="GV113" s="74">
        <f>IFERROR(VLOOKUP(($EF113&amp;"・"&amp;GU$8&amp;"・"&amp;GU$7&amp;"・"&amp;$EG113),'(参考)本年作業予定'!$X$4:$AI$525,11,FALSE)/100,0)</f>
        <v>20</v>
      </c>
      <c r="GW113" s="72">
        <f t="shared" si="436"/>
        <v>1</v>
      </c>
      <c r="GX113" s="74">
        <f>IFERROR(VLOOKUP(($EF113&amp;"・"&amp;GW$8&amp;"・"&amp;GW$7&amp;"・"&amp;$EG113),'(参考)本年作業予定'!$X$4:$AI$525,11,FALSE)/100,0)</f>
        <v>20</v>
      </c>
      <c r="GY113" s="72" t="str">
        <f t="shared" si="437"/>
        <v/>
      </c>
      <c r="GZ113" s="74">
        <f>IFERROR(VLOOKUP(($EF113&amp;"・"&amp;GY$8&amp;"・"&amp;GY$7&amp;"・"&amp;$EG113),'(参考)本年作業予定'!$X$4:$AI$525,11,FALSE)/100,0)</f>
        <v>0</v>
      </c>
      <c r="HA113" s="72" t="str">
        <f t="shared" si="438"/>
        <v/>
      </c>
      <c r="HB113" s="74">
        <f>IFERROR(VLOOKUP(($EF113&amp;"・"&amp;HA$8&amp;"・"&amp;HA$7&amp;"・"&amp;$EG113),'(参考)本年作業予定'!$X$4:$AI$525,11,FALSE)/100,0)</f>
        <v>0</v>
      </c>
      <c r="HC113" s="72" t="str">
        <f t="shared" si="439"/>
        <v/>
      </c>
      <c r="HD113" s="74">
        <f>IFERROR(VLOOKUP(($EF113&amp;"・"&amp;HC$8&amp;"・"&amp;HC$7&amp;"・"&amp;$EG113),'(参考)本年作業予定'!$X$4:$AI$525,11,FALSE)/100,0)</f>
        <v>0</v>
      </c>
      <c r="HE113" s="72" t="str">
        <f t="shared" si="440"/>
        <v/>
      </c>
      <c r="HF113" s="74">
        <f>IFERROR(VLOOKUP(($EF113&amp;"・"&amp;HE$8&amp;"・"&amp;HE$7&amp;"・"&amp;$EG113),'(参考)本年作業予定'!$X$4:$AI$525,11,FALSE)/100,0)</f>
        <v>0</v>
      </c>
      <c r="HG113" s="72" t="str">
        <f t="shared" si="441"/>
        <v/>
      </c>
      <c r="HH113" s="74">
        <f>IFERROR(VLOOKUP(($EF113&amp;"・"&amp;HG$8&amp;"・"&amp;HG$7&amp;"・"&amp;$EG113),'(参考)本年作業予定'!$X$4:$AI$525,11,FALSE)/100,0)</f>
        <v>0</v>
      </c>
      <c r="HI113" s="72" t="str">
        <f t="shared" si="442"/>
        <v/>
      </c>
      <c r="HJ113" s="74">
        <f>IFERROR(VLOOKUP(($EF113&amp;"・"&amp;HI$8&amp;"・"&amp;HI$7&amp;"・"&amp;$EG113),'(参考)本年作業予定'!$X$4:$AI$525,11,FALSE)/100,0)</f>
        <v>0</v>
      </c>
    </row>
    <row r="114" spans="1:218" ht="15" customHeight="1" thickBot="1" x14ac:dyDescent="0.2">
      <c r="A114" s="541"/>
      <c r="B114" s="488"/>
      <c r="C114" s="326" t="str">
        <f>IF(B114="","",GN114+GP114+GR114+GT114+GV114+GX114+GZ114+HB114+HD114)</f>
        <v/>
      </c>
      <c r="D114" s="348"/>
      <c r="E114" s="349"/>
      <c r="F114" s="349"/>
      <c r="G114" s="349"/>
      <c r="H114" s="349"/>
      <c r="I114" s="349"/>
      <c r="J114" s="349"/>
      <c r="K114" s="349"/>
      <c r="L114" s="349"/>
      <c r="M114" s="349"/>
      <c r="N114" s="349"/>
      <c r="O114" s="349"/>
      <c r="P114" s="349"/>
      <c r="Q114" s="349"/>
      <c r="R114" s="349"/>
      <c r="S114" s="349"/>
      <c r="T114" s="349"/>
      <c r="U114" s="349"/>
      <c r="V114" s="349"/>
      <c r="W114" s="349"/>
      <c r="X114" s="349"/>
      <c r="Y114" s="349"/>
      <c r="Z114" s="349"/>
      <c r="AA114" s="349"/>
      <c r="AB114" s="349"/>
      <c r="AC114" s="349"/>
      <c r="AD114" s="349"/>
      <c r="AE114" s="349"/>
      <c r="AF114" s="349"/>
      <c r="AG114" s="350"/>
      <c r="AH114" s="350"/>
      <c r="AI114" s="348"/>
      <c r="AJ114" s="349"/>
      <c r="AK114" s="349"/>
      <c r="AL114" s="349"/>
      <c r="AM114" s="349"/>
      <c r="AN114" s="349"/>
      <c r="AO114" s="349"/>
      <c r="AP114" s="349"/>
      <c r="AQ114" s="349"/>
      <c r="AR114" s="349"/>
      <c r="AS114" s="349"/>
      <c r="AT114" s="349"/>
      <c r="AU114" s="349"/>
      <c r="AV114" s="349"/>
      <c r="AW114" s="349"/>
      <c r="AX114" s="349"/>
      <c r="AY114" s="349"/>
      <c r="AZ114" s="349"/>
      <c r="BA114" s="349"/>
      <c r="BB114" s="349"/>
      <c r="BC114" s="349"/>
      <c r="BD114" s="349"/>
      <c r="BE114" s="349"/>
      <c r="BF114" s="349"/>
      <c r="BG114" s="349"/>
      <c r="BH114" s="349"/>
      <c r="BI114" s="349"/>
      <c r="BJ114" s="349"/>
      <c r="BK114" s="349"/>
      <c r="BL114" s="349"/>
      <c r="BM114" s="350"/>
      <c r="BN114" s="348"/>
      <c r="BO114" s="349"/>
      <c r="BP114" s="349"/>
      <c r="BQ114" s="349"/>
      <c r="BR114" s="349"/>
      <c r="BS114" s="349"/>
      <c r="BT114" s="349"/>
      <c r="BU114" s="349"/>
      <c r="BV114" s="349"/>
      <c r="BW114" s="349"/>
      <c r="BX114" s="349"/>
      <c r="BY114" s="349"/>
      <c r="BZ114" s="349"/>
      <c r="CA114" s="349"/>
      <c r="CB114" s="349"/>
      <c r="CC114" s="349"/>
      <c r="CD114" s="349"/>
      <c r="CE114" s="349"/>
      <c r="CF114" s="349"/>
      <c r="CG114" s="349"/>
      <c r="CH114" s="349"/>
      <c r="CI114" s="349"/>
      <c r="CJ114" s="349"/>
      <c r="CK114" s="349"/>
      <c r="CL114" s="349"/>
      <c r="CM114" s="349"/>
      <c r="CN114" s="349"/>
      <c r="CO114" s="349"/>
      <c r="CP114" s="349"/>
      <c r="CQ114" s="350"/>
      <c r="CR114" s="351"/>
      <c r="CS114" s="352"/>
      <c r="CT114" s="349"/>
      <c r="CU114" s="349"/>
      <c r="CV114" s="349"/>
      <c r="CW114" s="349"/>
      <c r="CX114" s="349"/>
      <c r="CY114" s="349"/>
      <c r="CZ114" s="349"/>
      <c r="DA114" s="349"/>
      <c r="DB114" s="349"/>
      <c r="DC114" s="349"/>
      <c r="DD114" s="349"/>
      <c r="DE114" s="349"/>
      <c r="DF114" s="349"/>
      <c r="DG114" s="349"/>
      <c r="DH114" s="349"/>
      <c r="DI114" s="349"/>
      <c r="DJ114" s="349"/>
      <c r="DK114" s="349"/>
      <c r="DL114" s="349"/>
      <c r="DM114" s="349"/>
      <c r="DN114" s="349"/>
      <c r="DO114" s="349"/>
      <c r="DP114" s="349"/>
      <c r="DQ114" s="349"/>
      <c r="DR114" s="349"/>
      <c r="DS114" s="349"/>
      <c r="DT114" s="349"/>
      <c r="DU114" s="350"/>
      <c r="DV114" s="393"/>
      <c r="DW114" s="426"/>
      <c r="EE114" s="12"/>
      <c r="EF114" s="13"/>
      <c r="EG114" s="13"/>
      <c r="EH114" s="32" t="str">
        <f>IFERROR(VLOOKUP(($EF114&amp;"・"&amp;EH$8&amp;"・"&amp;EH$7&amp;"・"&amp;$EG114),'(参考)本年作業予定'!$X$4:$AI$525,8,FALSE),"")</f>
        <v/>
      </c>
      <c r="EI114" s="32" t="str">
        <f>IFERROR(VLOOKUP(($EF114&amp;"・"&amp;EH$8&amp;"・"&amp;EH$7&amp;"・"&amp;$EG114),'(参考)本年作業予定'!$X$4:$AI$525,10,FALSE),"")</f>
        <v/>
      </c>
      <c r="EJ114" s="32" t="str">
        <f>IFERROR(VLOOKUP(($EF114&amp;"・"&amp;EJ$8&amp;"・"&amp;EJ$7&amp;"・"&amp;$EG114),'(参考)本年作業予定'!$X$4:$AI$525,8,FALSE),"")</f>
        <v/>
      </c>
      <c r="EK114" s="32" t="str">
        <f>IFERROR(VLOOKUP(($EF114&amp;"・"&amp;EJ$8&amp;"・"&amp;EJ$7&amp;"・"&amp;$EG114),'(参考)本年作業予定'!$X$4:$AI$525,10,FALSE),"")</f>
        <v/>
      </c>
      <c r="EL114" s="32" t="str">
        <f>IFERROR(VLOOKUP(($EF114&amp;"・"&amp;EL$8&amp;"・"&amp;EL$7&amp;"・"&amp;$EG114),'(参考)本年作業予定'!$X$4:$AI$525,8,FALSE),"")</f>
        <v/>
      </c>
      <c r="EM114" s="32" t="str">
        <f>IFERROR(VLOOKUP(($EF114&amp;"・"&amp;EL$8&amp;"・"&amp;EL$7&amp;"・"&amp;$EG114),'(参考)本年作業予定'!$X$4:$AI$525,10,FALSE),"")</f>
        <v/>
      </c>
      <c r="EN114" s="32" t="str">
        <f>IFERROR(VLOOKUP(($EF114&amp;"・"&amp;EN$8&amp;"・"&amp;EN$7&amp;"・"&amp;$EG114),'(参考)本年作業予定'!$X$4:$AI$525,8,FALSE),"")</f>
        <v/>
      </c>
      <c r="EO114" s="32" t="str">
        <f>IFERROR(VLOOKUP(($EF114&amp;"・"&amp;EN$8&amp;"・"&amp;EN$7&amp;"・"&amp;$EG114),'(参考)本年作業予定'!$X$4:$AI$525,10,FALSE),"")</f>
        <v/>
      </c>
      <c r="EP114" s="32" t="str">
        <f>IFERROR(VLOOKUP(($EF114&amp;"・"&amp;EP$8&amp;"・"&amp;EP$7&amp;"・"&amp;$EG114),'(参考)本年作業予定'!$X$4:$AI$525,8,FALSE),"")</f>
        <v/>
      </c>
      <c r="EQ114" s="32" t="str">
        <f>IFERROR(VLOOKUP(($EF114&amp;"・"&amp;EP$8&amp;"・"&amp;EP$7&amp;"・"&amp;$EG114),'(参考)本年作業予定'!$X$4:$AI$525,10,FALSE),"")</f>
        <v/>
      </c>
      <c r="ER114" s="32" t="str">
        <f>IFERROR(VLOOKUP(($EF114&amp;"・"&amp;ER$8&amp;"・"&amp;ER$7&amp;"・"&amp;$EG114),'(参考)本年作業予定'!$X$4:$AI$525,8,FALSE),"")</f>
        <v/>
      </c>
      <c r="ES114" s="32" t="str">
        <f>IFERROR(VLOOKUP(($EF114&amp;"・"&amp;ER$8&amp;"・"&amp;ER$7&amp;"・"&amp;$EG114),'(参考)本年作業予定'!$X$4:$AI$525,10,FALSE),"")</f>
        <v/>
      </c>
      <c r="ET114" s="32" t="str">
        <f>IFERROR(VLOOKUP(($EF114&amp;"・"&amp;ET$8&amp;"・"&amp;ET$7&amp;"・"&amp;$EG114),'(参考)本年作業予定'!$X$4:$AI$525,8,FALSE),"")</f>
        <v/>
      </c>
      <c r="EU114" s="32" t="str">
        <f>IFERROR(VLOOKUP(($EF114&amp;"・"&amp;ET$8&amp;"・"&amp;ET$7&amp;"・"&amp;$EG114),'(参考)本年作業予定'!$X$4:$AI$525,10,FALSE),"")</f>
        <v/>
      </c>
      <c r="EV114" s="32" t="str">
        <f>IFERROR(VLOOKUP(($EF114&amp;"・"&amp;EV$8&amp;"・"&amp;EV$7&amp;"・"&amp;$EG114),'(参考)本年作業予定'!$X$4:$AI$525,8,FALSE),"")</f>
        <v/>
      </c>
      <c r="EW114" s="32" t="str">
        <f>IFERROR(VLOOKUP(($EF114&amp;"・"&amp;EV$8&amp;"・"&amp;EV$7&amp;"・"&amp;$EG114),'(参考)本年作業予定'!$X$4:$AI$525,10,FALSE),"")</f>
        <v/>
      </c>
      <c r="EX114" s="32" t="str">
        <f>IFERROR(VLOOKUP(($EF114&amp;"・"&amp;EX$8&amp;"・"&amp;EX$7&amp;"・"&amp;$EG114),'(参考)本年作業予定'!$X$4:$AI$525,8,FALSE),"")</f>
        <v/>
      </c>
      <c r="EY114" s="32" t="str">
        <f>IFERROR(VLOOKUP(($EF114&amp;"・"&amp;EX$8&amp;"・"&amp;EX$7&amp;"・"&amp;$EG114),'(参考)本年作業予定'!$X$4:$AI$525,10,FALSE),"")</f>
        <v/>
      </c>
      <c r="EZ114" s="32" t="str">
        <f>IFERROR(VLOOKUP(($EF114&amp;"・"&amp;EZ$8&amp;"・"&amp;EZ$7&amp;"・"&amp;$EG114),'(参考)本年作業予定'!$X$4:$AI$525,8,FALSE),"")</f>
        <v/>
      </c>
      <c r="FA114" s="32" t="str">
        <f>IFERROR(VLOOKUP(($EF114&amp;"・"&amp;EZ$8&amp;"・"&amp;EZ$7&amp;"・"&amp;$EG114),'(参考)本年作業予定'!$X$4:$AI$525,10,FALSE),"")</f>
        <v/>
      </c>
      <c r="FB114" s="32" t="str">
        <f>IFERROR(VLOOKUP(($EF114&amp;"・"&amp;FB$8&amp;"・"&amp;FB$7&amp;"・"&amp;$EG114),'(参考)本年作業予定'!$X$4:$AI$525,8,FALSE),"")</f>
        <v/>
      </c>
      <c r="FC114" s="32" t="str">
        <f>IFERROR(VLOOKUP(($EF114&amp;"・"&amp;FB$8&amp;"・"&amp;FB$7&amp;"・"&amp;$EG114),'(参考)本年作業予定'!$X$4:$AI$525,10,FALSE),"")</f>
        <v/>
      </c>
      <c r="FD114" s="32" t="str">
        <f>IFERROR(VLOOKUP(($EF114&amp;"・"&amp;FD$8&amp;"・"&amp;FD$7&amp;"・"&amp;$EG114),'(参考)本年作業予定'!$X$4:$AI$525,8,FALSE),"")</f>
        <v/>
      </c>
      <c r="FE114" s="32" t="str">
        <f>IFERROR(VLOOKUP(($EF114&amp;"・"&amp;FD$8&amp;"・"&amp;FD$7&amp;"・"&amp;$EG114),'(参考)本年作業予定'!$X$4:$AI$525,10,FALSE),"")</f>
        <v/>
      </c>
      <c r="FG114" s="32" t="str">
        <f>IFERROR(VLOOKUP(($EF114&amp;"・"&amp;FG$81&amp;"・"&amp;FG$80&amp;"・"&amp;$EG114),'(参考)本年作業予定'!$X$4:$AI$525,4,FALSE),"")</f>
        <v/>
      </c>
      <c r="FH114" s="32" t="str">
        <f>IFERROR(VLOOKUP(($EF114&amp;"・"&amp;FH$81&amp;"・"&amp;FH$80&amp;"・"&amp;$EG114),'(参考)本年作業予定'!$X$4:$AI$525,4,FALSE),"")</f>
        <v/>
      </c>
      <c r="FI114" s="32" t="str">
        <f>IFERROR(VLOOKUP(($EF114&amp;"・"&amp;FI$81&amp;"・"&amp;FI$80&amp;"・"&amp;$EG114),'(参考)本年作業予定'!$X$4:$AI$525,4,FALSE),"")</f>
        <v/>
      </c>
      <c r="FJ114" s="32" t="str">
        <f>IFERROR(VLOOKUP(($EF114&amp;"・"&amp;FJ$81&amp;"・"&amp;FJ$80&amp;"・"&amp;$EG114),'(参考)本年作業予定'!$X$4:$AI$525,4,FALSE),"")</f>
        <v/>
      </c>
      <c r="FK114" s="32" t="str">
        <f>IFERROR(VLOOKUP(($EF114&amp;"・"&amp;FK$81&amp;"・"&amp;FK$80&amp;"・"&amp;$EG114),'(参考)本年作業予定'!$X$4:$AI$525,4,FALSE),"")</f>
        <v/>
      </c>
      <c r="FL114" s="32" t="str">
        <f>IFERROR(VLOOKUP(($EF114&amp;"・"&amp;FL$81&amp;"・"&amp;FL$80&amp;"・"&amp;$EG114),'(参考)本年作業予定'!$X$4:$AI$525,4,FALSE),"")</f>
        <v/>
      </c>
      <c r="FN114" s="33" t="str">
        <f t="shared" si="488"/>
        <v/>
      </c>
      <c r="FO114" s="96" t="str">
        <f>IFERROR(VLOOKUP(($EF114&amp;"・"&amp;FN$8&amp;"・"&amp;FN$7&amp;"・"&amp;$EG114),'(参考)本年作業予定'!$X$4:$AI$525,12,FALSE),"")</f>
        <v/>
      </c>
      <c r="FP114" s="33" t="str">
        <f t="shared" si="489"/>
        <v/>
      </c>
      <c r="FQ114" s="96" t="str">
        <f>IFERROR(VLOOKUP(($EF114&amp;"・"&amp;FP$8&amp;"・"&amp;FP$7&amp;"・"&amp;$EG114),'(参考)本年作業予定'!$X$4:$AI$525,12,FALSE),"")</f>
        <v/>
      </c>
      <c r="FR114" s="33" t="str">
        <f t="shared" si="490"/>
        <v/>
      </c>
      <c r="FS114" s="96" t="str">
        <f>IFERROR(VLOOKUP(($EF114&amp;"・"&amp;FR$8&amp;"・"&amp;FR$7&amp;"・"&amp;$EG114),'(参考)本年作業予定'!$X$4:$AI$525,12,FALSE),"")</f>
        <v/>
      </c>
      <c r="FT114" s="33" t="str">
        <f t="shared" si="491"/>
        <v/>
      </c>
      <c r="FU114" s="96" t="str">
        <f>IFERROR(VLOOKUP(($EF114&amp;"・"&amp;FT$8&amp;"・"&amp;FT$7&amp;"・"&amp;$EG114),'(参考)本年作業予定'!$X$4:$AI$525,12,FALSE),"")</f>
        <v/>
      </c>
      <c r="FV114" s="33" t="str">
        <f t="shared" si="492"/>
        <v/>
      </c>
      <c r="FW114" s="96" t="str">
        <f>IFERROR(VLOOKUP(($EF114&amp;"・"&amp;FV$8&amp;"・"&amp;FV$7&amp;"・"&amp;$EG114),'(参考)本年作業予定'!$X$4:$AI$525,12,FALSE),"")</f>
        <v/>
      </c>
      <c r="FX114" s="33" t="str">
        <f t="shared" si="493"/>
        <v/>
      </c>
      <c r="FY114" s="96" t="str">
        <f>IFERROR(VLOOKUP(($EF114&amp;"・"&amp;FX$8&amp;"・"&amp;FX$7&amp;"・"&amp;$EG114),'(参考)本年作業予定'!$X$4:$AI$525,12,FALSE),"")</f>
        <v/>
      </c>
      <c r="FZ114" s="33" t="str">
        <f t="shared" si="494"/>
        <v/>
      </c>
      <c r="GA114" s="96" t="str">
        <f>IFERROR(VLOOKUP(($EF114&amp;"・"&amp;FZ$8&amp;"・"&amp;FZ$7&amp;"・"&amp;$EG114),'(参考)本年作業予定'!$X$4:$AI$525,12,FALSE),"")</f>
        <v/>
      </c>
      <c r="GB114" s="33" t="str">
        <f t="shared" si="495"/>
        <v/>
      </c>
      <c r="GC114" s="96" t="str">
        <f>IFERROR(VLOOKUP(($EF114&amp;"・"&amp;GB$8&amp;"・"&amp;GB$7&amp;"・"&amp;$EG114),'(参考)本年作業予定'!$X$4:$AI$525,12,FALSE),"")</f>
        <v/>
      </c>
      <c r="GD114" s="33" t="str">
        <f t="shared" si="496"/>
        <v/>
      </c>
      <c r="GE114" s="96" t="str">
        <f>IFERROR(VLOOKUP(($EF114&amp;"・"&amp;GD$8&amp;"・"&amp;GD$7&amp;"・"&amp;$EG114),'(参考)本年作業予定'!$X$4:$AI$525,12,FALSE),"")</f>
        <v/>
      </c>
      <c r="GF114" s="33" t="str">
        <f t="shared" si="497"/>
        <v/>
      </c>
      <c r="GG114" s="96" t="str">
        <f>IFERROR(VLOOKUP(($EF114&amp;"・"&amp;GF$8&amp;"・"&amp;GF$7&amp;"・"&amp;$EG114),'(参考)本年作業予定'!$X$4:$AI$525,12,FALSE),"")</f>
        <v/>
      </c>
      <c r="GH114" s="33" t="str">
        <f t="shared" si="498"/>
        <v/>
      </c>
      <c r="GI114" s="96" t="str">
        <f>IFERROR(VLOOKUP(($EF114&amp;"・"&amp;GH$8&amp;"・"&amp;GH$7&amp;"・"&amp;$EG114),'(参考)本年作業予定'!$X$4:$AI$525,12,FALSE),"")</f>
        <v/>
      </c>
      <c r="GJ114" s="33" t="str">
        <f t="shared" si="499"/>
        <v/>
      </c>
      <c r="GK114" s="96" t="str">
        <f>IFERROR(VLOOKUP(($EF114&amp;"・"&amp;GJ$8&amp;"・"&amp;GJ$7&amp;"・"&amp;$EG114),'(参考)本年作業予定'!$X$4:$AI$525,12,FALSE),"")</f>
        <v/>
      </c>
      <c r="GM114" s="72" t="str">
        <f t="shared" si="431"/>
        <v/>
      </c>
      <c r="GN114" s="74">
        <f>IFERROR(VLOOKUP(($EF114&amp;"・"&amp;GM$8&amp;"・"&amp;GM$7&amp;"・"&amp;$EG114),'(参考)本年作業予定'!$X$4:$AI$525,11,FALSE)/100,0)</f>
        <v>0</v>
      </c>
      <c r="GO114" s="72" t="str">
        <f t="shared" si="432"/>
        <v/>
      </c>
      <c r="GP114" s="74">
        <f>IFERROR(VLOOKUP(($EF114&amp;"・"&amp;GO$8&amp;"・"&amp;GO$7&amp;"・"&amp;$EG114),'(参考)本年作業予定'!$X$4:$AI$525,11,FALSE)/100,0)</f>
        <v>0</v>
      </c>
      <c r="GQ114" s="72" t="str">
        <f t="shared" si="433"/>
        <v/>
      </c>
      <c r="GR114" s="74">
        <f>IFERROR(VLOOKUP(($EF114&amp;"・"&amp;GQ$8&amp;"・"&amp;GQ$7&amp;"・"&amp;$EG114),'(参考)本年作業予定'!$X$4:$AI$525,11,FALSE)/100,0)</f>
        <v>0</v>
      </c>
      <c r="GS114" s="72" t="str">
        <f t="shared" si="434"/>
        <v/>
      </c>
      <c r="GT114" s="74">
        <f>IFERROR(VLOOKUP(($EF114&amp;"・"&amp;GS$8&amp;"・"&amp;GS$7&amp;"・"&amp;$EG114),'(参考)本年作業予定'!$X$4:$AI$525,11,FALSE)/100,0)</f>
        <v>0</v>
      </c>
      <c r="GU114" s="72" t="str">
        <f t="shared" si="435"/>
        <v/>
      </c>
      <c r="GV114" s="74">
        <f>IFERROR(VLOOKUP(($EF114&amp;"・"&amp;GU$8&amp;"・"&amp;GU$7&amp;"・"&amp;$EG114),'(参考)本年作業予定'!$X$4:$AI$525,11,FALSE)/100,0)</f>
        <v>0</v>
      </c>
      <c r="GW114" s="72" t="str">
        <f t="shared" si="436"/>
        <v/>
      </c>
      <c r="GX114" s="74">
        <f>IFERROR(VLOOKUP(($EF114&amp;"・"&amp;GW$8&amp;"・"&amp;GW$7&amp;"・"&amp;$EG114),'(参考)本年作業予定'!$X$4:$AI$525,11,FALSE)/100,0)</f>
        <v>0</v>
      </c>
      <c r="GY114" s="72" t="str">
        <f t="shared" si="437"/>
        <v/>
      </c>
      <c r="GZ114" s="74">
        <f>IFERROR(VLOOKUP(($EF114&amp;"・"&amp;GY$8&amp;"・"&amp;GY$7&amp;"・"&amp;$EG114),'(参考)本年作業予定'!$X$4:$AI$525,11,FALSE)/100,0)</f>
        <v>0</v>
      </c>
      <c r="HA114" s="72" t="str">
        <f t="shared" si="438"/>
        <v/>
      </c>
      <c r="HB114" s="74">
        <f>IFERROR(VLOOKUP(($EF114&amp;"・"&amp;HA$8&amp;"・"&amp;HA$7&amp;"・"&amp;$EG114),'(参考)本年作業予定'!$X$4:$AI$525,11,FALSE)/100,0)</f>
        <v>0</v>
      </c>
      <c r="HC114" s="72" t="str">
        <f t="shared" si="439"/>
        <v/>
      </c>
      <c r="HD114" s="74">
        <f>IFERROR(VLOOKUP(($EF114&amp;"・"&amp;HC$8&amp;"・"&amp;HC$7&amp;"・"&amp;$EG114),'(参考)本年作業予定'!$X$4:$AI$525,11,FALSE)/100,0)</f>
        <v>0</v>
      </c>
      <c r="HE114" s="72" t="str">
        <f t="shared" si="440"/>
        <v/>
      </c>
      <c r="HF114" s="74">
        <f>IFERROR(VLOOKUP(($EF114&amp;"・"&amp;HE$8&amp;"・"&amp;HE$7&amp;"・"&amp;$EG114),'(参考)本年作業予定'!$X$4:$AI$525,11,FALSE)/100,0)</f>
        <v>0</v>
      </c>
      <c r="HG114" s="72" t="str">
        <f t="shared" si="441"/>
        <v/>
      </c>
      <c r="HH114" s="74">
        <f>IFERROR(VLOOKUP(($EF114&amp;"・"&amp;HG$8&amp;"・"&amp;HG$7&amp;"・"&amp;$EG114),'(参考)本年作業予定'!$X$4:$AI$525,11,FALSE)/100,0)</f>
        <v>0</v>
      </c>
      <c r="HI114" s="72" t="str">
        <f t="shared" si="442"/>
        <v/>
      </c>
      <c r="HJ114" s="74">
        <f>IFERROR(VLOOKUP(($EF114&amp;"・"&amp;HI$8&amp;"・"&amp;HI$7&amp;"・"&amp;$EG114),'(参考)本年作業予定'!$X$4:$AI$525,11,FALSE)/100,0)</f>
        <v>0</v>
      </c>
    </row>
    <row r="115" spans="1:218" ht="21.75" customHeight="1" x14ac:dyDescent="0.15">
      <c r="A115" s="541"/>
      <c r="B115" s="486" t="str">
        <f>IF(②元データ!$G$22="","",②元データ!$G$22)</f>
        <v>ブロッコリー・▲▲</v>
      </c>
      <c r="C115" s="324" t="str">
        <f>IF(EF115="","",IF((GN115+GP115+GR115+GT115+GV115+GX115+GZ115+HB115+HD115+HF115+HH115+HJ115)=0,"",(GN115+GP115+GR115+GT115+GV115+GX115+GZ115+HB115+HD115+HF115+HH115+HJ115)))</f>
        <v/>
      </c>
      <c r="D115" s="331" t="str">
        <f t="shared" ref="D115:AI115" si="506">IF(D$5=$FG115,$FG$9,IF(D$5=$FH115,$FH$9,IF(D$5=$FI115,$FI$9,IF(D$5=$FJ115,$FJ$9,IF(D$5=$FK115,$FK$9,IF(D$5=$FL115,$FL$9,IF(D$5=$FN115,$FO115,IF(D$5=$FP115,$FQ115,IF(D$5=$FR115,$FS115,IF(D$5=$FT115,$FU115,IF(D$5=$FV115,$FW115,IF(D$5=$FX115,$FY115,IF(D$5=$FZ115,$GA115,IF(D$5=$GB115,$GC115,IF(D$5=$GD115,$GE115,IF(D$5=$GF115,$GG115,IF(D$5=$GH115,$GI115,IF(D$5=$GJ115,$GK115,""))))))))))))))))))</f>
        <v/>
      </c>
      <c r="E115" s="332" t="str">
        <f t="shared" si="506"/>
        <v/>
      </c>
      <c r="F115" s="332" t="str">
        <f t="shared" si="506"/>
        <v/>
      </c>
      <c r="G115" s="332" t="str">
        <f t="shared" si="506"/>
        <v/>
      </c>
      <c r="H115" s="332" t="str">
        <f t="shared" si="506"/>
        <v/>
      </c>
      <c r="I115" s="332" t="str">
        <f t="shared" si="506"/>
        <v/>
      </c>
      <c r="J115" s="332" t="str">
        <f t="shared" si="506"/>
        <v/>
      </c>
      <c r="K115" s="332" t="str">
        <f t="shared" si="506"/>
        <v/>
      </c>
      <c r="L115" s="332" t="str">
        <f t="shared" si="506"/>
        <v/>
      </c>
      <c r="M115" s="332" t="str">
        <f t="shared" si="506"/>
        <v/>
      </c>
      <c r="N115" s="332" t="str">
        <f t="shared" si="506"/>
        <v/>
      </c>
      <c r="O115" s="332" t="str">
        <f t="shared" si="506"/>
        <v/>
      </c>
      <c r="P115" s="332" t="str">
        <f t="shared" si="506"/>
        <v/>
      </c>
      <c r="Q115" s="332" t="str">
        <f t="shared" si="506"/>
        <v/>
      </c>
      <c r="R115" s="332" t="str">
        <f t="shared" si="506"/>
        <v/>
      </c>
      <c r="S115" s="332" t="str">
        <f t="shared" si="506"/>
        <v/>
      </c>
      <c r="T115" s="332" t="str">
        <f t="shared" si="506"/>
        <v/>
      </c>
      <c r="U115" s="332" t="str">
        <f t="shared" si="506"/>
        <v/>
      </c>
      <c r="V115" s="332" t="str">
        <f t="shared" si="506"/>
        <v/>
      </c>
      <c r="W115" s="332" t="str">
        <f t="shared" si="506"/>
        <v/>
      </c>
      <c r="X115" s="332" t="str">
        <f t="shared" si="506"/>
        <v/>
      </c>
      <c r="Y115" s="332" t="str">
        <f t="shared" si="506"/>
        <v/>
      </c>
      <c r="Z115" s="332" t="str">
        <f t="shared" si="506"/>
        <v/>
      </c>
      <c r="AA115" s="332" t="str">
        <f t="shared" si="506"/>
        <v/>
      </c>
      <c r="AB115" s="332" t="str">
        <f t="shared" si="506"/>
        <v/>
      </c>
      <c r="AC115" s="332" t="str">
        <f t="shared" si="506"/>
        <v/>
      </c>
      <c r="AD115" s="332" t="str">
        <f t="shared" si="506"/>
        <v/>
      </c>
      <c r="AE115" s="332" t="str">
        <f t="shared" si="506"/>
        <v/>
      </c>
      <c r="AF115" s="332" t="str">
        <f t="shared" si="506"/>
        <v/>
      </c>
      <c r="AG115" s="332" t="str">
        <f t="shared" si="506"/>
        <v/>
      </c>
      <c r="AH115" s="332" t="str">
        <f t="shared" si="506"/>
        <v/>
      </c>
      <c r="AI115" s="331" t="str">
        <f t="shared" si="506"/>
        <v/>
      </c>
      <c r="AJ115" s="332" t="str">
        <f t="shared" ref="AJ115:BQ115" si="507">IF(AJ$5=$FG115,$FG$9,IF(AJ$5=$FH115,$FH$9,IF(AJ$5=$FI115,$FI$9,IF(AJ$5=$FJ115,$FJ$9,IF(AJ$5=$FK115,$FK$9,IF(AJ$5=$FL115,$FL$9,IF(AJ$5=$FN115,$FO115,IF(AJ$5=$FP115,$FQ115,IF(AJ$5=$FR115,$FS115,IF(AJ$5=$FT115,$FU115,IF(AJ$5=$FV115,$FW115,IF(AJ$5=$FX115,$FY115,IF(AJ$5=$FZ115,$GA115,IF(AJ$5=$GB115,$GC115,IF(AJ$5=$GD115,$GE115,IF(AJ$5=$GF115,$GG115,IF(AJ$5=$GH115,$GI115,IF(AJ$5=$GJ115,$GK115,""))))))))))))))))))</f>
        <v/>
      </c>
      <c r="AK115" s="332" t="str">
        <f t="shared" si="507"/>
        <v/>
      </c>
      <c r="AL115" s="332" t="str">
        <f t="shared" si="507"/>
        <v/>
      </c>
      <c r="AM115" s="332" t="str">
        <f t="shared" si="507"/>
        <v/>
      </c>
      <c r="AN115" s="332" t="str">
        <f t="shared" si="507"/>
        <v/>
      </c>
      <c r="AO115" s="332" t="str">
        <f t="shared" si="507"/>
        <v/>
      </c>
      <c r="AP115" s="332" t="str">
        <f t="shared" si="507"/>
        <v/>
      </c>
      <c r="AQ115" s="332" t="str">
        <f t="shared" si="507"/>
        <v/>
      </c>
      <c r="AR115" s="332" t="str">
        <f t="shared" si="507"/>
        <v/>
      </c>
      <c r="AS115" s="332" t="str">
        <f t="shared" si="507"/>
        <v/>
      </c>
      <c r="AT115" s="332" t="str">
        <f t="shared" si="507"/>
        <v/>
      </c>
      <c r="AU115" s="332" t="str">
        <f t="shared" si="507"/>
        <v/>
      </c>
      <c r="AV115" s="332" t="str">
        <f t="shared" si="507"/>
        <v/>
      </c>
      <c r="AW115" s="332" t="str">
        <f t="shared" si="507"/>
        <v/>
      </c>
      <c r="AX115" s="332" t="str">
        <f t="shared" si="507"/>
        <v/>
      </c>
      <c r="AY115" s="332" t="str">
        <f t="shared" si="507"/>
        <v/>
      </c>
      <c r="AZ115" s="332" t="str">
        <f t="shared" si="507"/>
        <v/>
      </c>
      <c r="BA115" s="332" t="str">
        <f t="shared" si="507"/>
        <v/>
      </c>
      <c r="BB115" s="332" t="str">
        <f t="shared" si="507"/>
        <v/>
      </c>
      <c r="BC115" s="332" t="str">
        <f t="shared" si="507"/>
        <v/>
      </c>
      <c r="BD115" s="332" t="str">
        <f t="shared" si="507"/>
        <v/>
      </c>
      <c r="BE115" s="332" t="str">
        <f t="shared" si="507"/>
        <v/>
      </c>
      <c r="BF115" s="332" t="str">
        <f t="shared" si="507"/>
        <v/>
      </c>
      <c r="BG115" s="332" t="str">
        <f t="shared" si="507"/>
        <v/>
      </c>
      <c r="BH115" s="332" t="str">
        <f t="shared" si="507"/>
        <v/>
      </c>
      <c r="BI115" s="332" t="str">
        <f t="shared" si="507"/>
        <v/>
      </c>
      <c r="BJ115" s="332" t="str">
        <f t="shared" si="507"/>
        <v/>
      </c>
      <c r="BK115" s="332" t="str">
        <f t="shared" si="507"/>
        <v/>
      </c>
      <c r="BL115" s="332" t="str">
        <f t="shared" si="507"/>
        <v/>
      </c>
      <c r="BM115" s="333" t="str">
        <f t="shared" si="507"/>
        <v/>
      </c>
      <c r="BN115" s="331" t="str">
        <f t="shared" si="507"/>
        <v/>
      </c>
      <c r="BO115" s="332" t="str">
        <f t="shared" si="507"/>
        <v/>
      </c>
      <c r="BP115" s="332" t="str">
        <f t="shared" si="507"/>
        <v/>
      </c>
      <c r="BQ115" s="332" t="str">
        <f t="shared" si="507"/>
        <v/>
      </c>
      <c r="BR115" s="332" t="str">
        <f t="shared" ref="BR115:DW115" si="508">IF(BR$5=$FG115,$FG$9,IF(BR$5=$FH115,$FH$9,IF(BR$5=$FI115,$FI$9,IF(BR$5=$FJ115,$FJ$9,IF(BR$5=$FK115,$FK$9,IF(BR$5=$FL115,$FL$9,IF(BR$5=$FN115,$FO115,IF(BR$5=$FP115,$FQ115,IF(BR$5=$FR115,$FS115,IF(BR$5=$FT115,$FU115,IF(BR$5=$FV115,$FW115,IF(BR$5=$FX115,$FY115,IF(BR$5=$FZ115,$GA115,IF(BR$5=$GB115,$GC115,IF(BR$5=$GD115,$GE115,IF(BR$5=$GF115,$GG115,IF(BR$5=$GH115,$GI115,IF(BR$5=$GJ115,$GK115,""))))))))))))))))))</f>
        <v/>
      </c>
      <c r="BS115" s="332" t="str">
        <f t="shared" si="508"/>
        <v/>
      </c>
      <c r="BT115" s="332" t="str">
        <f t="shared" si="508"/>
        <v/>
      </c>
      <c r="BU115" s="332" t="str">
        <f t="shared" si="508"/>
        <v/>
      </c>
      <c r="BV115" s="332" t="str">
        <f t="shared" si="508"/>
        <v/>
      </c>
      <c r="BW115" s="332" t="str">
        <f t="shared" si="508"/>
        <v/>
      </c>
      <c r="BX115" s="332" t="str">
        <f t="shared" si="508"/>
        <v/>
      </c>
      <c r="BY115" s="332" t="str">
        <f t="shared" si="508"/>
        <v/>
      </c>
      <c r="BZ115" s="332" t="str">
        <f t="shared" si="508"/>
        <v/>
      </c>
      <c r="CA115" s="332" t="str">
        <f t="shared" si="508"/>
        <v/>
      </c>
      <c r="CB115" s="332" t="str">
        <f t="shared" si="508"/>
        <v/>
      </c>
      <c r="CC115" s="332" t="str">
        <f t="shared" si="508"/>
        <v/>
      </c>
      <c r="CD115" s="332" t="str">
        <f t="shared" si="508"/>
        <v/>
      </c>
      <c r="CE115" s="332" t="str">
        <f t="shared" si="508"/>
        <v/>
      </c>
      <c r="CF115" s="332" t="str">
        <f t="shared" si="508"/>
        <v/>
      </c>
      <c r="CG115" s="332" t="str">
        <f t="shared" si="508"/>
        <v/>
      </c>
      <c r="CH115" s="332" t="str">
        <f t="shared" si="508"/>
        <v/>
      </c>
      <c r="CI115" s="332" t="str">
        <f t="shared" si="508"/>
        <v/>
      </c>
      <c r="CJ115" s="332" t="str">
        <f t="shared" si="508"/>
        <v/>
      </c>
      <c r="CK115" s="332" t="str">
        <f t="shared" si="508"/>
        <v/>
      </c>
      <c r="CL115" s="332" t="str">
        <f t="shared" si="508"/>
        <v/>
      </c>
      <c r="CM115" s="332" t="str">
        <f t="shared" si="508"/>
        <v/>
      </c>
      <c r="CN115" s="332" t="str">
        <f t="shared" si="508"/>
        <v/>
      </c>
      <c r="CO115" s="332" t="str">
        <f t="shared" si="508"/>
        <v/>
      </c>
      <c r="CP115" s="332" t="str">
        <f t="shared" si="508"/>
        <v/>
      </c>
      <c r="CQ115" s="334" t="str">
        <f t="shared" si="508"/>
        <v/>
      </c>
      <c r="CR115" s="335" t="str">
        <f t="shared" si="508"/>
        <v/>
      </c>
      <c r="CS115" s="336" t="str">
        <f t="shared" si="508"/>
        <v/>
      </c>
      <c r="CT115" s="332" t="str">
        <f t="shared" si="508"/>
        <v/>
      </c>
      <c r="CU115" s="332" t="str">
        <f t="shared" si="508"/>
        <v/>
      </c>
      <c r="CV115" s="332" t="str">
        <f t="shared" si="508"/>
        <v/>
      </c>
      <c r="CW115" s="332" t="str">
        <f t="shared" si="508"/>
        <v/>
      </c>
      <c r="CX115" s="332" t="str">
        <f t="shared" si="508"/>
        <v/>
      </c>
      <c r="CY115" s="332" t="str">
        <f t="shared" si="508"/>
        <v/>
      </c>
      <c r="CZ115" s="332" t="str">
        <f t="shared" si="508"/>
        <v/>
      </c>
      <c r="DA115" s="332" t="str">
        <f t="shared" si="508"/>
        <v/>
      </c>
      <c r="DB115" s="332" t="str">
        <f t="shared" si="508"/>
        <v/>
      </c>
      <c r="DC115" s="332" t="str">
        <f t="shared" si="508"/>
        <v/>
      </c>
      <c r="DD115" s="332" t="str">
        <f t="shared" si="508"/>
        <v/>
      </c>
      <c r="DE115" s="332" t="str">
        <f t="shared" si="508"/>
        <v/>
      </c>
      <c r="DF115" s="332" t="str">
        <f t="shared" si="508"/>
        <v/>
      </c>
      <c r="DG115" s="332" t="str">
        <f t="shared" si="508"/>
        <v/>
      </c>
      <c r="DH115" s="332" t="str">
        <f t="shared" si="508"/>
        <v/>
      </c>
      <c r="DI115" s="332" t="str">
        <f t="shared" si="508"/>
        <v/>
      </c>
      <c r="DJ115" s="332" t="str">
        <f t="shared" si="508"/>
        <v/>
      </c>
      <c r="DK115" s="332" t="str">
        <f t="shared" si="508"/>
        <v/>
      </c>
      <c r="DL115" s="332" t="str">
        <f t="shared" si="508"/>
        <v/>
      </c>
      <c r="DM115" s="332" t="str">
        <f t="shared" si="508"/>
        <v/>
      </c>
      <c r="DN115" s="332" t="str">
        <f t="shared" si="508"/>
        <v/>
      </c>
      <c r="DO115" s="332" t="str">
        <f t="shared" si="508"/>
        <v/>
      </c>
      <c r="DP115" s="332" t="str">
        <f t="shared" si="508"/>
        <v/>
      </c>
      <c r="DQ115" s="332" t="str">
        <f t="shared" si="508"/>
        <v/>
      </c>
      <c r="DR115" s="332" t="str">
        <f t="shared" si="508"/>
        <v/>
      </c>
      <c r="DS115" s="332" t="str">
        <f t="shared" si="508"/>
        <v/>
      </c>
      <c r="DT115" s="332" t="str">
        <f t="shared" si="508"/>
        <v/>
      </c>
      <c r="DU115" s="334" t="str">
        <f t="shared" si="508"/>
        <v/>
      </c>
      <c r="DV115" s="390" t="str">
        <f t="shared" si="508"/>
        <v/>
      </c>
      <c r="DW115" s="423" t="str">
        <f t="shared" si="508"/>
        <v/>
      </c>
      <c r="EE115" s="12"/>
      <c r="EF115" s="13" t="str">
        <f>IF(EF117="","",EF117&amp;2)</f>
        <v>ブロッコリー・▲▲2</v>
      </c>
      <c r="EG115" s="13" t="str">
        <f>②元データ!$G$8</f>
        <v>露地野菜Ｂ</v>
      </c>
      <c r="EH115" s="32" t="str">
        <f>IFERROR(VLOOKUP(($EF115&amp;"・"&amp;EH$8&amp;"・"&amp;EH$7&amp;"・"&amp;$EG115),'(参考)本年作業予定'!$X$4:$AI$525,8,FALSE),"")</f>
        <v/>
      </c>
      <c r="EI115" s="32" t="str">
        <f>IFERROR(VLOOKUP(($EF115&amp;"・"&amp;EH$8&amp;"・"&amp;EH$7&amp;"・"&amp;$EG115),'(参考)本年作業予定'!$X$4:$AI$525,10,FALSE),"")</f>
        <v/>
      </c>
      <c r="EJ115" s="32" t="str">
        <f>IFERROR(VLOOKUP(($EF115&amp;"・"&amp;EJ$8&amp;"・"&amp;EJ$7&amp;"・"&amp;$EG115),'(参考)本年作業予定'!$X$4:$AI$525,8,FALSE),"")</f>
        <v/>
      </c>
      <c r="EK115" s="32" t="str">
        <f>IFERROR(VLOOKUP(($EF115&amp;"・"&amp;EJ$8&amp;"・"&amp;EJ$7&amp;"・"&amp;$EG115),'(参考)本年作業予定'!$X$4:$AI$525,10,FALSE),"")</f>
        <v/>
      </c>
      <c r="EL115" s="32" t="str">
        <f>IFERROR(VLOOKUP(($EF115&amp;"・"&amp;EL$8&amp;"・"&amp;EL$7&amp;"・"&amp;$EG115),'(参考)本年作業予定'!$X$4:$AI$525,8,FALSE),"")</f>
        <v/>
      </c>
      <c r="EM115" s="32" t="str">
        <f>IFERROR(VLOOKUP(($EF115&amp;"・"&amp;EL$8&amp;"・"&amp;EL$7&amp;"・"&amp;$EG115),'(参考)本年作業予定'!$X$4:$AI$525,10,FALSE),"")</f>
        <v/>
      </c>
      <c r="EN115" s="32" t="str">
        <f>IFERROR(VLOOKUP(($EF115&amp;"・"&amp;EN$8&amp;"・"&amp;EN$7&amp;"・"&amp;$EG115),'(参考)本年作業予定'!$X$4:$AI$525,8,FALSE),"")</f>
        <v/>
      </c>
      <c r="EO115" s="32" t="str">
        <f>IFERROR(VLOOKUP(($EF115&amp;"・"&amp;EN$8&amp;"・"&amp;EN$7&amp;"・"&amp;$EG115),'(参考)本年作業予定'!$X$4:$AI$525,10,FALSE),"")</f>
        <v/>
      </c>
      <c r="EP115" s="32" t="str">
        <f>IFERROR(VLOOKUP(($EF115&amp;"・"&amp;EP$8&amp;"・"&amp;EP$7&amp;"・"&amp;$EG115),'(参考)本年作業予定'!$X$4:$AI$525,8,FALSE),"")</f>
        <v/>
      </c>
      <c r="EQ115" s="32" t="str">
        <f>IFERROR(VLOOKUP(($EF115&amp;"・"&amp;EP$8&amp;"・"&amp;EP$7&amp;"・"&amp;$EG115),'(参考)本年作業予定'!$X$4:$AI$525,10,FALSE),"")</f>
        <v/>
      </c>
      <c r="ER115" s="32" t="str">
        <f>IFERROR(VLOOKUP(($EF115&amp;"・"&amp;ER$8&amp;"・"&amp;ER$7&amp;"・"&amp;$EG115),'(参考)本年作業予定'!$X$4:$AI$525,8,FALSE),"")</f>
        <v/>
      </c>
      <c r="ES115" s="32" t="str">
        <f>IFERROR(VLOOKUP(($EF115&amp;"・"&amp;ER$8&amp;"・"&amp;ER$7&amp;"・"&amp;$EG115),'(参考)本年作業予定'!$X$4:$AI$525,10,FALSE),"")</f>
        <v/>
      </c>
      <c r="ET115" s="32" t="str">
        <f>IFERROR(VLOOKUP(($EF115&amp;"・"&amp;ET$8&amp;"・"&amp;ET$7&amp;"・"&amp;$EG115),'(参考)本年作業予定'!$X$4:$AI$525,8,FALSE),"")</f>
        <v/>
      </c>
      <c r="EU115" s="32" t="str">
        <f>IFERROR(VLOOKUP(($EF115&amp;"・"&amp;ET$8&amp;"・"&amp;ET$7&amp;"・"&amp;$EG115),'(参考)本年作業予定'!$X$4:$AI$525,10,FALSE),"")</f>
        <v/>
      </c>
      <c r="EV115" s="32" t="str">
        <f>IFERROR(VLOOKUP(($EF115&amp;"・"&amp;EV$8&amp;"・"&amp;EV$7&amp;"・"&amp;$EG115),'(参考)本年作業予定'!$X$4:$AI$525,8,FALSE),"")</f>
        <v/>
      </c>
      <c r="EW115" s="32" t="str">
        <f>IFERROR(VLOOKUP(($EF115&amp;"・"&amp;EV$8&amp;"・"&amp;EV$7&amp;"・"&amp;$EG115),'(参考)本年作業予定'!$X$4:$AI$525,10,FALSE),"")</f>
        <v/>
      </c>
      <c r="EX115" s="32" t="str">
        <f>IFERROR(VLOOKUP(($EF115&amp;"・"&amp;EX$8&amp;"・"&amp;EX$7&amp;"・"&amp;$EG115),'(参考)本年作業予定'!$X$4:$AI$525,8,FALSE),"")</f>
        <v/>
      </c>
      <c r="EY115" s="32" t="str">
        <f>IFERROR(VLOOKUP(($EF115&amp;"・"&amp;EX$8&amp;"・"&amp;EX$7&amp;"・"&amp;$EG115),'(参考)本年作業予定'!$X$4:$AI$525,10,FALSE),"")</f>
        <v/>
      </c>
      <c r="EZ115" s="32" t="str">
        <f>IFERROR(VLOOKUP(($EF115&amp;"・"&amp;EZ$8&amp;"・"&amp;EZ$7&amp;"・"&amp;$EG115),'(参考)本年作業予定'!$X$4:$AI$525,8,FALSE),"")</f>
        <v/>
      </c>
      <c r="FA115" s="32" t="str">
        <f>IFERROR(VLOOKUP(($EF115&amp;"・"&amp;EZ$8&amp;"・"&amp;EZ$7&amp;"・"&amp;$EG115),'(参考)本年作業予定'!$X$4:$AI$525,10,FALSE),"")</f>
        <v/>
      </c>
      <c r="FB115" s="32" t="str">
        <f>IFERROR(VLOOKUP(($EF115&amp;"・"&amp;FB$8&amp;"・"&amp;FB$7&amp;"・"&amp;$EG115),'(参考)本年作業予定'!$X$4:$AI$525,8,FALSE),"")</f>
        <v/>
      </c>
      <c r="FC115" s="32" t="str">
        <f>IFERROR(VLOOKUP(($EF115&amp;"・"&amp;FB$8&amp;"・"&amp;FB$7&amp;"・"&amp;$EG115),'(参考)本年作業予定'!$X$4:$AI$525,10,FALSE),"")</f>
        <v/>
      </c>
      <c r="FD115" s="32" t="str">
        <f>IFERROR(VLOOKUP(($EF115&amp;"・"&amp;FD$8&amp;"・"&amp;FD$7&amp;"・"&amp;$EG115),'(参考)本年作業予定'!$X$4:$AI$525,8,FALSE),"")</f>
        <v/>
      </c>
      <c r="FE115" s="32" t="str">
        <f>IFERROR(VLOOKUP(($EF115&amp;"・"&amp;FD$8&amp;"・"&amp;FD$7&amp;"・"&amp;$EG115),'(参考)本年作業予定'!$X$4:$AI$525,10,FALSE),"")</f>
        <v/>
      </c>
      <c r="FG115" s="32" t="str">
        <f>IFERROR(VLOOKUP(($EF115&amp;"・"&amp;FG$81&amp;"・"&amp;FG$80&amp;"・"&amp;$EG115),'(参考)本年作業予定'!$X$4:$AI$525,4,FALSE),"")</f>
        <v/>
      </c>
      <c r="FH115" s="32" t="str">
        <f>IFERROR(VLOOKUP(($EF115&amp;"・"&amp;FH$81&amp;"・"&amp;FH$80&amp;"・"&amp;$EG115),'(参考)本年作業予定'!$X$4:$AI$525,4,FALSE),"")</f>
        <v/>
      </c>
      <c r="FI115" s="32" t="str">
        <f>IFERROR(VLOOKUP(($EF115&amp;"・"&amp;FI$81&amp;"・"&amp;FI$80&amp;"・"&amp;$EG115),'(参考)本年作業予定'!$X$4:$AI$525,4,FALSE),"")</f>
        <v/>
      </c>
      <c r="FJ115" s="32" t="str">
        <f>IFERROR(VLOOKUP(($EF115&amp;"・"&amp;FJ$81&amp;"・"&amp;FJ$80&amp;"・"&amp;$EG115),'(参考)本年作業予定'!$X$4:$AI$525,4,FALSE),"")</f>
        <v/>
      </c>
      <c r="FK115" s="32" t="str">
        <f>IFERROR(VLOOKUP(($EF115&amp;"・"&amp;FK$81&amp;"・"&amp;FK$80&amp;"・"&amp;$EG115),'(参考)本年作業予定'!$X$4:$AI$525,4,FALSE),"")</f>
        <v/>
      </c>
      <c r="FL115" s="32" t="str">
        <f>IFERROR(VLOOKUP(($EF115&amp;"・"&amp;FL$81&amp;"・"&amp;FL$80&amp;"・"&amp;$EG115),'(参考)本年作業予定'!$X$4:$AI$525,4,FALSE),"")</f>
        <v/>
      </c>
      <c r="FN115" s="33" t="str">
        <f t="shared" si="488"/>
        <v/>
      </c>
      <c r="FO115" s="96" t="str">
        <f>IFERROR(VLOOKUP(($EF115&amp;"・"&amp;FN$8&amp;"・"&amp;FN$7&amp;"・"&amp;$EG115),'(参考)本年作業予定'!$X$4:$AI$525,12,FALSE),"")</f>
        <v/>
      </c>
      <c r="FP115" s="33" t="str">
        <f t="shared" si="489"/>
        <v/>
      </c>
      <c r="FQ115" s="96" t="str">
        <f>IFERROR(VLOOKUP(($EF115&amp;"・"&amp;FP$8&amp;"・"&amp;FP$7&amp;"・"&amp;$EG115),'(参考)本年作業予定'!$X$4:$AI$525,12,FALSE),"")</f>
        <v/>
      </c>
      <c r="FR115" s="33" t="str">
        <f t="shared" si="490"/>
        <v/>
      </c>
      <c r="FS115" s="96" t="str">
        <f>IFERROR(VLOOKUP(($EF115&amp;"・"&amp;FR$8&amp;"・"&amp;FR$7&amp;"・"&amp;$EG115),'(参考)本年作業予定'!$X$4:$AI$525,12,FALSE),"")</f>
        <v/>
      </c>
      <c r="FT115" s="33" t="str">
        <f t="shared" si="491"/>
        <v/>
      </c>
      <c r="FU115" s="96" t="str">
        <f>IFERROR(VLOOKUP(($EF115&amp;"・"&amp;FT$8&amp;"・"&amp;FT$7&amp;"・"&amp;$EG115),'(参考)本年作業予定'!$X$4:$AI$525,12,FALSE),"")</f>
        <v/>
      </c>
      <c r="FV115" s="33" t="str">
        <f t="shared" si="492"/>
        <v/>
      </c>
      <c r="FW115" s="96" t="str">
        <f>IFERROR(VLOOKUP(($EF115&amp;"・"&amp;FV$8&amp;"・"&amp;FV$7&amp;"・"&amp;$EG115),'(参考)本年作業予定'!$X$4:$AI$525,12,FALSE),"")</f>
        <v/>
      </c>
      <c r="FX115" s="33" t="str">
        <f t="shared" si="493"/>
        <v/>
      </c>
      <c r="FY115" s="96" t="str">
        <f>IFERROR(VLOOKUP(($EF115&amp;"・"&amp;FX$8&amp;"・"&amp;FX$7&amp;"・"&amp;$EG115),'(参考)本年作業予定'!$X$4:$AI$525,12,FALSE),"")</f>
        <v/>
      </c>
      <c r="FZ115" s="33" t="str">
        <f t="shared" si="494"/>
        <v/>
      </c>
      <c r="GA115" s="96" t="str">
        <f>IFERROR(VLOOKUP(($EF115&amp;"・"&amp;FZ$8&amp;"・"&amp;FZ$7&amp;"・"&amp;$EG115),'(参考)本年作業予定'!$X$4:$AI$525,12,FALSE),"")</f>
        <v/>
      </c>
      <c r="GB115" s="33" t="str">
        <f t="shared" si="495"/>
        <v/>
      </c>
      <c r="GC115" s="96" t="str">
        <f>IFERROR(VLOOKUP(($EF115&amp;"・"&amp;GB$8&amp;"・"&amp;GB$7&amp;"・"&amp;$EG115),'(参考)本年作業予定'!$X$4:$AI$525,12,FALSE),"")</f>
        <v/>
      </c>
      <c r="GD115" s="33" t="str">
        <f t="shared" si="496"/>
        <v/>
      </c>
      <c r="GE115" s="96" t="str">
        <f>IFERROR(VLOOKUP(($EF115&amp;"・"&amp;GD$8&amp;"・"&amp;GD$7&amp;"・"&amp;$EG115),'(参考)本年作業予定'!$X$4:$AI$525,12,FALSE),"")</f>
        <v/>
      </c>
      <c r="GF115" s="33" t="str">
        <f t="shared" si="497"/>
        <v/>
      </c>
      <c r="GG115" s="96" t="str">
        <f>IFERROR(VLOOKUP(($EF115&amp;"・"&amp;GF$8&amp;"・"&amp;GF$7&amp;"・"&amp;$EG115),'(参考)本年作業予定'!$X$4:$AI$525,12,FALSE),"")</f>
        <v/>
      </c>
      <c r="GH115" s="33" t="str">
        <f t="shared" si="498"/>
        <v/>
      </c>
      <c r="GI115" s="96" t="str">
        <f>IFERROR(VLOOKUP(($EF115&amp;"・"&amp;GH$8&amp;"・"&amp;GH$7&amp;"・"&amp;$EG115),'(参考)本年作業予定'!$X$4:$AI$525,12,FALSE),"")</f>
        <v/>
      </c>
      <c r="GJ115" s="33" t="str">
        <f t="shared" si="499"/>
        <v/>
      </c>
      <c r="GK115" s="96" t="str">
        <f>IFERROR(VLOOKUP(($EF115&amp;"・"&amp;GJ$8&amp;"・"&amp;GJ$7&amp;"・"&amp;$EG115),'(参考)本年作業予定'!$X$4:$AI$525,12,FALSE),"")</f>
        <v/>
      </c>
      <c r="GM115" s="72" t="str">
        <f t="shared" si="431"/>
        <v/>
      </c>
      <c r="GN115" s="74">
        <f>IFERROR(VLOOKUP(($EF115&amp;"・"&amp;GM$8&amp;"・"&amp;GM$7&amp;"・"&amp;$EG115),'(参考)本年作業予定'!$X$4:$AI$525,11,FALSE)/100,0)</f>
        <v>0</v>
      </c>
      <c r="GO115" s="72" t="str">
        <f t="shared" si="432"/>
        <v/>
      </c>
      <c r="GP115" s="74">
        <f>IFERROR(VLOOKUP(($EF115&amp;"・"&amp;GO$8&amp;"・"&amp;GO$7&amp;"・"&amp;$EG115),'(参考)本年作業予定'!$X$4:$AI$525,11,FALSE)/100,0)</f>
        <v>0</v>
      </c>
      <c r="GQ115" s="72" t="str">
        <f t="shared" si="433"/>
        <v/>
      </c>
      <c r="GR115" s="74">
        <f>IFERROR(VLOOKUP(($EF115&amp;"・"&amp;GQ$8&amp;"・"&amp;GQ$7&amp;"・"&amp;$EG115),'(参考)本年作業予定'!$X$4:$AI$525,11,FALSE)/100,0)</f>
        <v>0</v>
      </c>
      <c r="GS115" s="72" t="str">
        <f t="shared" si="434"/>
        <v/>
      </c>
      <c r="GT115" s="74">
        <f>IFERROR(VLOOKUP(($EF115&amp;"・"&amp;GS$8&amp;"・"&amp;GS$7&amp;"・"&amp;$EG115),'(参考)本年作業予定'!$X$4:$AI$525,11,FALSE)/100,0)</f>
        <v>0</v>
      </c>
      <c r="GU115" s="72" t="str">
        <f t="shared" si="435"/>
        <v/>
      </c>
      <c r="GV115" s="74">
        <f>IFERROR(VLOOKUP(($EF115&amp;"・"&amp;GU$8&amp;"・"&amp;GU$7&amp;"・"&amp;$EG115),'(参考)本年作業予定'!$X$4:$AI$525,11,FALSE)/100,0)</f>
        <v>0</v>
      </c>
      <c r="GW115" s="72" t="str">
        <f t="shared" si="436"/>
        <v/>
      </c>
      <c r="GX115" s="74">
        <f>IFERROR(VLOOKUP(($EF115&amp;"・"&amp;GW$8&amp;"・"&amp;GW$7&amp;"・"&amp;$EG115),'(参考)本年作業予定'!$X$4:$AI$525,11,FALSE)/100,0)</f>
        <v>0</v>
      </c>
      <c r="GY115" s="72" t="str">
        <f t="shared" si="437"/>
        <v/>
      </c>
      <c r="GZ115" s="74">
        <f>IFERROR(VLOOKUP(($EF115&amp;"・"&amp;GY$8&amp;"・"&amp;GY$7&amp;"・"&amp;$EG115),'(参考)本年作業予定'!$X$4:$AI$525,11,FALSE)/100,0)</f>
        <v>0</v>
      </c>
      <c r="HA115" s="72" t="str">
        <f t="shared" si="438"/>
        <v/>
      </c>
      <c r="HB115" s="74">
        <f>IFERROR(VLOOKUP(($EF115&amp;"・"&amp;HA$8&amp;"・"&amp;HA$7&amp;"・"&amp;$EG115),'(参考)本年作業予定'!$X$4:$AI$525,11,FALSE)/100,0)</f>
        <v>0</v>
      </c>
      <c r="HC115" s="72" t="str">
        <f t="shared" si="439"/>
        <v/>
      </c>
      <c r="HD115" s="74">
        <f>IFERROR(VLOOKUP(($EF115&amp;"・"&amp;HC$8&amp;"・"&amp;HC$7&amp;"・"&amp;$EG115),'(参考)本年作業予定'!$X$4:$AI$525,11,FALSE)/100,0)</f>
        <v>0</v>
      </c>
      <c r="HE115" s="72" t="str">
        <f t="shared" si="440"/>
        <v/>
      </c>
      <c r="HF115" s="74">
        <f>IFERROR(VLOOKUP(($EF115&amp;"・"&amp;HE$8&amp;"・"&amp;HE$7&amp;"・"&amp;$EG115),'(参考)本年作業予定'!$X$4:$AI$525,11,FALSE)/100,0)</f>
        <v>0</v>
      </c>
      <c r="HG115" s="72" t="str">
        <f t="shared" si="441"/>
        <v/>
      </c>
      <c r="HH115" s="74">
        <f>IFERROR(VLOOKUP(($EF115&amp;"・"&amp;HG$8&amp;"・"&amp;HG$7&amp;"・"&amp;$EG115),'(参考)本年作業予定'!$X$4:$AI$525,11,FALSE)/100,0)</f>
        <v>0</v>
      </c>
      <c r="HI115" s="72" t="str">
        <f t="shared" si="442"/>
        <v/>
      </c>
      <c r="HJ115" s="74">
        <f>IFERROR(VLOOKUP(($EF115&amp;"・"&amp;HI$8&amp;"・"&amp;HI$7&amp;"・"&amp;$EG115),'(参考)本年作業予定'!$X$4:$AI$525,11,FALSE)/100,0)</f>
        <v>0</v>
      </c>
    </row>
    <row r="116" spans="1:218" ht="11.25" customHeight="1" x14ac:dyDescent="0.15">
      <c r="A116" s="541"/>
      <c r="B116" s="487"/>
      <c r="C116" s="325" t="str">
        <f>IF(B116="","",GN116+GP116+GR116+GT116+GV116+GX116+GZ116+HB116+HD116)</f>
        <v/>
      </c>
      <c r="D116" s="337"/>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38"/>
      <c r="AD116" s="338"/>
      <c r="AE116" s="338"/>
      <c r="AF116" s="338"/>
      <c r="AG116" s="339"/>
      <c r="AH116" s="339"/>
      <c r="AI116" s="337"/>
      <c r="AJ116" s="338"/>
      <c r="AK116" s="338"/>
      <c r="AL116" s="338"/>
      <c r="AM116" s="338"/>
      <c r="AN116" s="338"/>
      <c r="AO116" s="338"/>
      <c r="AP116" s="338"/>
      <c r="AQ116" s="338"/>
      <c r="AR116" s="338"/>
      <c r="AS116" s="338"/>
      <c r="AT116" s="338"/>
      <c r="AU116" s="338"/>
      <c r="AV116" s="338"/>
      <c r="AW116" s="338"/>
      <c r="AX116" s="338"/>
      <c r="AY116" s="338"/>
      <c r="AZ116" s="338"/>
      <c r="BA116" s="338"/>
      <c r="BB116" s="338"/>
      <c r="BC116" s="338"/>
      <c r="BD116" s="338"/>
      <c r="BE116" s="338"/>
      <c r="BF116" s="338"/>
      <c r="BG116" s="338"/>
      <c r="BH116" s="338"/>
      <c r="BI116" s="338"/>
      <c r="BJ116" s="338"/>
      <c r="BK116" s="338"/>
      <c r="BL116" s="338"/>
      <c r="BM116" s="339"/>
      <c r="BN116" s="337"/>
      <c r="BO116" s="338"/>
      <c r="BP116" s="338"/>
      <c r="BQ116" s="338"/>
      <c r="BR116" s="338"/>
      <c r="BS116" s="338"/>
      <c r="BT116" s="338"/>
      <c r="BU116" s="338"/>
      <c r="BV116" s="338"/>
      <c r="BW116" s="338"/>
      <c r="BX116" s="338"/>
      <c r="BY116" s="338"/>
      <c r="BZ116" s="338"/>
      <c r="CA116" s="338"/>
      <c r="CB116" s="338"/>
      <c r="CC116" s="338"/>
      <c r="CD116" s="338"/>
      <c r="CE116" s="338"/>
      <c r="CF116" s="338"/>
      <c r="CG116" s="338"/>
      <c r="CH116" s="338"/>
      <c r="CI116" s="338"/>
      <c r="CJ116" s="338"/>
      <c r="CK116" s="338"/>
      <c r="CL116" s="338"/>
      <c r="CM116" s="338"/>
      <c r="CN116" s="338"/>
      <c r="CO116" s="338"/>
      <c r="CP116" s="338"/>
      <c r="CQ116" s="339"/>
      <c r="CR116" s="340"/>
      <c r="CS116" s="341"/>
      <c r="CT116" s="338"/>
      <c r="CU116" s="338"/>
      <c r="CV116" s="338"/>
      <c r="CW116" s="338"/>
      <c r="CX116" s="338"/>
      <c r="CY116" s="338"/>
      <c r="CZ116" s="338"/>
      <c r="DA116" s="338"/>
      <c r="DB116" s="338"/>
      <c r="DC116" s="338"/>
      <c r="DD116" s="338"/>
      <c r="DE116" s="338"/>
      <c r="DF116" s="338"/>
      <c r="DG116" s="338"/>
      <c r="DH116" s="338"/>
      <c r="DI116" s="338"/>
      <c r="DJ116" s="338"/>
      <c r="DK116" s="338"/>
      <c r="DL116" s="338"/>
      <c r="DM116" s="338"/>
      <c r="DN116" s="338"/>
      <c r="DO116" s="338"/>
      <c r="DP116" s="338"/>
      <c r="DQ116" s="338"/>
      <c r="DR116" s="338"/>
      <c r="DS116" s="338"/>
      <c r="DT116" s="338"/>
      <c r="DU116" s="339"/>
      <c r="DV116" s="391"/>
      <c r="DW116" s="424"/>
      <c r="EE116" s="12"/>
      <c r="EF116" s="13"/>
      <c r="EG116" s="13"/>
      <c r="EH116" s="32" t="str">
        <f>IFERROR(VLOOKUP(($EF116&amp;"・"&amp;EH$8&amp;"・"&amp;EH$7&amp;"・"&amp;$EG116),'(参考)本年作業予定'!$X$4:$AI$525,8,FALSE),"")</f>
        <v/>
      </c>
      <c r="EI116" s="32" t="str">
        <f>IFERROR(VLOOKUP(($EF116&amp;"・"&amp;EH$8&amp;"・"&amp;EH$7&amp;"・"&amp;$EG116),'(参考)本年作業予定'!$X$4:$AI$525,10,FALSE),"")</f>
        <v/>
      </c>
      <c r="EJ116" s="32" t="str">
        <f>IFERROR(VLOOKUP(($EF116&amp;"・"&amp;EJ$8&amp;"・"&amp;EJ$7&amp;"・"&amp;$EG116),'(参考)本年作業予定'!$X$4:$AI$525,8,FALSE),"")</f>
        <v/>
      </c>
      <c r="EK116" s="32" t="str">
        <f>IFERROR(VLOOKUP(($EF116&amp;"・"&amp;EJ$8&amp;"・"&amp;EJ$7&amp;"・"&amp;$EG116),'(参考)本年作業予定'!$X$4:$AI$525,10,FALSE),"")</f>
        <v/>
      </c>
      <c r="EL116" s="32" t="str">
        <f>IFERROR(VLOOKUP(($EF116&amp;"・"&amp;EL$8&amp;"・"&amp;EL$7&amp;"・"&amp;$EG116),'(参考)本年作業予定'!$X$4:$AI$525,8,FALSE),"")</f>
        <v/>
      </c>
      <c r="EM116" s="32" t="str">
        <f>IFERROR(VLOOKUP(($EF116&amp;"・"&amp;EL$8&amp;"・"&amp;EL$7&amp;"・"&amp;$EG116),'(参考)本年作業予定'!$X$4:$AI$525,10,FALSE),"")</f>
        <v/>
      </c>
      <c r="EN116" s="32" t="str">
        <f>IFERROR(VLOOKUP(($EF116&amp;"・"&amp;EN$8&amp;"・"&amp;EN$7&amp;"・"&amp;$EG116),'(参考)本年作業予定'!$X$4:$AI$525,8,FALSE),"")</f>
        <v/>
      </c>
      <c r="EO116" s="32" t="str">
        <f>IFERROR(VLOOKUP(($EF116&amp;"・"&amp;EN$8&amp;"・"&amp;EN$7&amp;"・"&amp;$EG116),'(参考)本年作業予定'!$X$4:$AI$525,10,FALSE),"")</f>
        <v/>
      </c>
      <c r="EP116" s="32" t="str">
        <f>IFERROR(VLOOKUP(($EF116&amp;"・"&amp;EP$8&amp;"・"&amp;EP$7&amp;"・"&amp;$EG116),'(参考)本年作業予定'!$X$4:$AI$525,8,FALSE),"")</f>
        <v/>
      </c>
      <c r="EQ116" s="32" t="str">
        <f>IFERROR(VLOOKUP(($EF116&amp;"・"&amp;EP$8&amp;"・"&amp;EP$7&amp;"・"&amp;$EG116),'(参考)本年作業予定'!$X$4:$AI$525,10,FALSE),"")</f>
        <v/>
      </c>
      <c r="ER116" s="32" t="str">
        <f>IFERROR(VLOOKUP(($EF116&amp;"・"&amp;ER$8&amp;"・"&amp;ER$7&amp;"・"&amp;$EG116),'(参考)本年作業予定'!$X$4:$AI$525,8,FALSE),"")</f>
        <v/>
      </c>
      <c r="ES116" s="32" t="str">
        <f>IFERROR(VLOOKUP(($EF116&amp;"・"&amp;ER$8&amp;"・"&amp;ER$7&amp;"・"&amp;$EG116),'(参考)本年作業予定'!$X$4:$AI$525,10,FALSE),"")</f>
        <v/>
      </c>
      <c r="ET116" s="32" t="str">
        <f>IFERROR(VLOOKUP(($EF116&amp;"・"&amp;ET$8&amp;"・"&amp;ET$7&amp;"・"&amp;$EG116),'(参考)本年作業予定'!$X$4:$AI$525,8,FALSE),"")</f>
        <v/>
      </c>
      <c r="EU116" s="32" t="str">
        <f>IFERROR(VLOOKUP(($EF116&amp;"・"&amp;ET$8&amp;"・"&amp;ET$7&amp;"・"&amp;$EG116),'(参考)本年作業予定'!$X$4:$AI$525,10,FALSE),"")</f>
        <v/>
      </c>
      <c r="EV116" s="32" t="str">
        <f>IFERROR(VLOOKUP(($EF116&amp;"・"&amp;EV$8&amp;"・"&amp;EV$7&amp;"・"&amp;$EG116),'(参考)本年作業予定'!$X$4:$AI$525,8,FALSE),"")</f>
        <v/>
      </c>
      <c r="EW116" s="32" t="str">
        <f>IFERROR(VLOOKUP(($EF116&amp;"・"&amp;EV$8&amp;"・"&amp;EV$7&amp;"・"&amp;$EG116),'(参考)本年作業予定'!$X$4:$AI$525,10,FALSE),"")</f>
        <v/>
      </c>
      <c r="EX116" s="32" t="str">
        <f>IFERROR(VLOOKUP(($EF116&amp;"・"&amp;EX$8&amp;"・"&amp;EX$7&amp;"・"&amp;$EG116),'(参考)本年作業予定'!$X$4:$AI$525,8,FALSE),"")</f>
        <v/>
      </c>
      <c r="EY116" s="32" t="str">
        <f>IFERROR(VLOOKUP(($EF116&amp;"・"&amp;EX$8&amp;"・"&amp;EX$7&amp;"・"&amp;$EG116),'(参考)本年作業予定'!$X$4:$AI$525,10,FALSE),"")</f>
        <v/>
      </c>
      <c r="EZ116" s="32" t="str">
        <f>IFERROR(VLOOKUP(($EF116&amp;"・"&amp;EZ$8&amp;"・"&amp;EZ$7&amp;"・"&amp;$EG116),'(参考)本年作業予定'!$X$4:$AI$525,8,FALSE),"")</f>
        <v/>
      </c>
      <c r="FA116" s="32" t="str">
        <f>IFERROR(VLOOKUP(($EF116&amp;"・"&amp;EZ$8&amp;"・"&amp;EZ$7&amp;"・"&amp;$EG116),'(参考)本年作業予定'!$X$4:$AI$525,10,FALSE),"")</f>
        <v/>
      </c>
      <c r="FB116" s="32" t="str">
        <f>IFERROR(VLOOKUP(($EF116&amp;"・"&amp;FB$8&amp;"・"&amp;FB$7&amp;"・"&amp;$EG116),'(参考)本年作業予定'!$X$4:$AI$525,8,FALSE),"")</f>
        <v/>
      </c>
      <c r="FC116" s="32" t="str">
        <f>IFERROR(VLOOKUP(($EF116&amp;"・"&amp;FB$8&amp;"・"&amp;FB$7&amp;"・"&amp;$EG116),'(参考)本年作業予定'!$X$4:$AI$525,10,FALSE),"")</f>
        <v/>
      </c>
      <c r="FD116" s="32" t="str">
        <f>IFERROR(VLOOKUP(($EF116&amp;"・"&amp;FD$8&amp;"・"&amp;FD$7&amp;"・"&amp;$EG116),'(参考)本年作業予定'!$X$4:$AI$525,8,FALSE),"")</f>
        <v/>
      </c>
      <c r="FE116" s="32" t="str">
        <f>IFERROR(VLOOKUP(($EF116&amp;"・"&amp;FD$8&amp;"・"&amp;FD$7&amp;"・"&amp;$EG116),'(参考)本年作業予定'!$X$4:$AI$525,10,FALSE),"")</f>
        <v/>
      </c>
      <c r="FG116" s="32" t="str">
        <f>IFERROR(VLOOKUP(($EF116&amp;"・"&amp;FG$81&amp;"・"&amp;FG$80&amp;"・"&amp;$EG116),'(参考)本年作業予定'!$X$4:$AI$525,4,FALSE),"")</f>
        <v/>
      </c>
      <c r="FH116" s="32" t="str">
        <f>IFERROR(VLOOKUP(($EF116&amp;"・"&amp;FH$81&amp;"・"&amp;FH$80&amp;"・"&amp;$EG116),'(参考)本年作業予定'!$X$4:$AI$525,4,FALSE),"")</f>
        <v/>
      </c>
      <c r="FI116" s="32" t="str">
        <f>IFERROR(VLOOKUP(($EF116&amp;"・"&amp;FI$81&amp;"・"&amp;FI$80&amp;"・"&amp;$EG116),'(参考)本年作業予定'!$X$4:$AI$525,4,FALSE),"")</f>
        <v/>
      </c>
      <c r="FJ116" s="32" t="str">
        <f>IFERROR(VLOOKUP(($EF116&amp;"・"&amp;FJ$81&amp;"・"&amp;FJ$80&amp;"・"&amp;$EG116),'(参考)本年作業予定'!$X$4:$AI$525,4,FALSE),"")</f>
        <v/>
      </c>
      <c r="FK116" s="32" t="str">
        <f>IFERROR(VLOOKUP(($EF116&amp;"・"&amp;FK$81&amp;"・"&amp;FK$80&amp;"・"&amp;$EG116),'(参考)本年作業予定'!$X$4:$AI$525,4,FALSE),"")</f>
        <v/>
      </c>
      <c r="FL116" s="32" t="str">
        <f>IFERROR(VLOOKUP(($EF116&amp;"・"&amp;FL$81&amp;"・"&amp;FL$80&amp;"・"&amp;$EG116),'(参考)本年作業予定'!$X$4:$AI$525,4,FALSE),"")</f>
        <v/>
      </c>
      <c r="FN116" s="33" t="str">
        <f t="shared" si="488"/>
        <v/>
      </c>
      <c r="FO116" s="96" t="str">
        <f>IFERROR(VLOOKUP(($EF116&amp;"・"&amp;FN$8&amp;"・"&amp;FN$7&amp;"・"&amp;$EG116),'(参考)本年作業予定'!$X$4:$AI$525,12,FALSE),"")</f>
        <v/>
      </c>
      <c r="FP116" s="33" t="str">
        <f t="shared" si="489"/>
        <v/>
      </c>
      <c r="FQ116" s="96" t="str">
        <f>IFERROR(VLOOKUP(($EF116&amp;"・"&amp;FP$8&amp;"・"&amp;FP$7&amp;"・"&amp;$EG116),'(参考)本年作業予定'!$X$4:$AI$525,12,FALSE),"")</f>
        <v/>
      </c>
      <c r="FR116" s="33" t="str">
        <f t="shared" si="490"/>
        <v/>
      </c>
      <c r="FS116" s="96" t="str">
        <f>IFERROR(VLOOKUP(($EF116&amp;"・"&amp;FR$8&amp;"・"&amp;FR$7&amp;"・"&amp;$EG116),'(参考)本年作業予定'!$X$4:$AI$525,12,FALSE),"")</f>
        <v/>
      </c>
      <c r="FT116" s="33" t="str">
        <f t="shared" si="491"/>
        <v/>
      </c>
      <c r="FU116" s="96" t="str">
        <f>IFERROR(VLOOKUP(($EF116&amp;"・"&amp;FT$8&amp;"・"&amp;FT$7&amp;"・"&amp;$EG116),'(参考)本年作業予定'!$X$4:$AI$525,12,FALSE),"")</f>
        <v/>
      </c>
      <c r="FV116" s="33" t="str">
        <f t="shared" si="492"/>
        <v/>
      </c>
      <c r="FW116" s="96" t="str">
        <f>IFERROR(VLOOKUP(($EF116&amp;"・"&amp;FV$8&amp;"・"&amp;FV$7&amp;"・"&amp;$EG116),'(参考)本年作業予定'!$X$4:$AI$525,12,FALSE),"")</f>
        <v/>
      </c>
      <c r="FX116" s="33" t="str">
        <f t="shared" si="493"/>
        <v/>
      </c>
      <c r="FY116" s="96" t="str">
        <f>IFERROR(VLOOKUP(($EF116&amp;"・"&amp;FX$8&amp;"・"&amp;FX$7&amp;"・"&amp;$EG116),'(参考)本年作業予定'!$X$4:$AI$525,12,FALSE),"")</f>
        <v/>
      </c>
      <c r="FZ116" s="33" t="str">
        <f t="shared" si="494"/>
        <v/>
      </c>
      <c r="GA116" s="96" t="str">
        <f>IFERROR(VLOOKUP(($EF116&amp;"・"&amp;FZ$8&amp;"・"&amp;FZ$7&amp;"・"&amp;$EG116),'(参考)本年作業予定'!$X$4:$AI$525,12,FALSE),"")</f>
        <v/>
      </c>
      <c r="GB116" s="33" t="str">
        <f t="shared" si="495"/>
        <v/>
      </c>
      <c r="GC116" s="96" t="str">
        <f>IFERROR(VLOOKUP(($EF116&amp;"・"&amp;GB$8&amp;"・"&amp;GB$7&amp;"・"&amp;$EG116),'(参考)本年作業予定'!$X$4:$AI$525,12,FALSE),"")</f>
        <v/>
      </c>
      <c r="GD116" s="33" t="str">
        <f t="shared" si="496"/>
        <v/>
      </c>
      <c r="GE116" s="96" t="str">
        <f>IFERROR(VLOOKUP(($EF116&amp;"・"&amp;GD$8&amp;"・"&amp;GD$7&amp;"・"&amp;$EG116),'(参考)本年作業予定'!$X$4:$AI$525,12,FALSE),"")</f>
        <v/>
      </c>
      <c r="GF116" s="33" t="str">
        <f t="shared" si="497"/>
        <v/>
      </c>
      <c r="GG116" s="96" t="str">
        <f>IFERROR(VLOOKUP(($EF116&amp;"・"&amp;GF$8&amp;"・"&amp;GF$7&amp;"・"&amp;$EG116),'(参考)本年作業予定'!$X$4:$AI$525,12,FALSE),"")</f>
        <v/>
      </c>
      <c r="GH116" s="33" t="str">
        <f t="shared" si="498"/>
        <v/>
      </c>
      <c r="GI116" s="96" t="str">
        <f>IFERROR(VLOOKUP(($EF116&amp;"・"&amp;GH$8&amp;"・"&amp;GH$7&amp;"・"&amp;$EG116),'(参考)本年作業予定'!$X$4:$AI$525,12,FALSE),"")</f>
        <v/>
      </c>
      <c r="GJ116" s="33" t="str">
        <f t="shared" si="499"/>
        <v/>
      </c>
      <c r="GK116" s="96" t="str">
        <f>IFERROR(VLOOKUP(($EF116&amp;"・"&amp;GJ$8&amp;"・"&amp;GJ$7&amp;"・"&amp;$EG116),'(参考)本年作業予定'!$X$4:$AI$525,12,FALSE),"")</f>
        <v/>
      </c>
      <c r="GM116" s="72" t="str">
        <f t="shared" si="431"/>
        <v/>
      </c>
      <c r="GN116" s="74">
        <f>IFERROR(VLOOKUP(($EF116&amp;"・"&amp;GM$8&amp;"・"&amp;GM$7&amp;"・"&amp;$EG116),'(参考)本年作業予定'!$X$4:$AI$525,11,FALSE)/100,0)</f>
        <v>0</v>
      </c>
      <c r="GO116" s="72" t="str">
        <f t="shared" si="432"/>
        <v/>
      </c>
      <c r="GP116" s="74">
        <f>IFERROR(VLOOKUP(($EF116&amp;"・"&amp;GO$8&amp;"・"&amp;GO$7&amp;"・"&amp;$EG116),'(参考)本年作業予定'!$X$4:$AI$525,11,FALSE)/100,0)</f>
        <v>0</v>
      </c>
      <c r="GQ116" s="72" t="str">
        <f t="shared" si="433"/>
        <v/>
      </c>
      <c r="GR116" s="74">
        <f>IFERROR(VLOOKUP(($EF116&amp;"・"&amp;GQ$8&amp;"・"&amp;GQ$7&amp;"・"&amp;$EG116),'(参考)本年作業予定'!$X$4:$AI$525,11,FALSE)/100,0)</f>
        <v>0</v>
      </c>
      <c r="GS116" s="72" t="str">
        <f t="shared" si="434"/>
        <v/>
      </c>
      <c r="GT116" s="74">
        <f>IFERROR(VLOOKUP(($EF116&amp;"・"&amp;GS$8&amp;"・"&amp;GS$7&amp;"・"&amp;$EG116),'(参考)本年作業予定'!$X$4:$AI$525,11,FALSE)/100,0)</f>
        <v>0</v>
      </c>
      <c r="GU116" s="72" t="str">
        <f t="shared" si="435"/>
        <v/>
      </c>
      <c r="GV116" s="74">
        <f>IFERROR(VLOOKUP(($EF116&amp;"・"&amp;GU$8&amp;"・"&amp;GU$7&amp;"・"&amp;$EG116),'(参考)本年作業予定'!$X$4:$AI$525,11,FALSE)/100,0)</f>
        <v>0</v>
      </c>
      <c r="GW116" s="72" t="str">
        <f t="shared" si="436"/>
        <v/>
      </c>
      <c r="GX116" s="74">
        <f>IFERROR(VLOOKUP(($EF116&amp;"・"&amp;GW$8&amp;"・"&amp;GW$7&amp;"・"&amp;$EG116),'(参考)本年作業予定'!$X$4:$AI$525,11,FALSE)/100,0)</f>
        <v>0</v>
      </c>
      <c r="GY116" s="72" t="str">
        <f t="shared" si="437"/>
        <v/>
      </c>
      <c r="GZ116" s="74">
        <f>IFERROR(VLOOKUP(($EF116&amp;"・"&amp;GY$8&amp;"・"&amp;GY$7&amp;"・"&amp;$EG116),'(参考)本年作業予定'!$X$4:$AI$525,11,FALSE)/100,0)</f>
        <v>0</v>
      </c>
      <c r="HA116" s="72" t="str">
        <f t="shared" si="438"/>
        <v/>
      </c>
      <c r="HB116" s="74">
        <f>IFERROR(VLOOKUP(($EF116&amp;"・"&amp;HA$8&amp;"・"&amp;HA$7&amp;"・"&amp;$EG116),'(参考)本年作業予定'!$X$4:$AI$525,11,FALSE)/100,0)</f>
        <v>0</v>
      </c>
      <c r="HC116" s="72" t="str">
        <f t="shared" si="439"/>
        <v/>
      </c>
      <c r="HD116" s="74">
        <f>IFERROR(VLOOKUP(($EF116&amp;"・"&amp;HC$8&amp;"・"&amp;HC$7&amp;"・"&amp;$EG116),'(参考)本年作業予定'!$X$4:$AI$525,11,FALSE)/100,0)</f>
        <v>0</v>
      </c>
      <c r="HE116" s="72" t="str">
        <f t="shared" si="440"/>
        <v/>
      </c>
      <c r="HF116" s="74">
        <f>IFERROR(VLOOKUP(($EF116&amp;"・"&amp;HE$8&amp;"・"&amp;HE$7&amp;"・"&amp;$EG116),'(参考)本年作業予定'!$X$4:$AI$525,11,FALSE)/100,0)</f>
        <v>0</v>
      </c>
      <c r="HG116" s="72" t="str">
        <f t="shared" si="441"/>
        <v/>
      </c>
      <c r="HH116" s="74">
        <f>IFERROR(VLOOKUP(($EF116&amp;"・"&amp;HG$8&amp;"・"&amp;HG$7&amp;"・"&amp;$EG116),'(参考)本年作業予定'!$X$4:$AI$525,11,FALSE)/100,0)</f>
        <v>0</v>
      </c>
      <c r="HI116" s="72" t="str">
        <f t="shared" si="442"/>
        <v/>
      </c>
      <c r="HJ116" s="74">
        <f>IFERROR(VLOOKUP(($EF116&amp;"・"&amp;HI$8&amp;"・"&amp;HI$7&amp;"・"&amp;$EG116),'(参考)本年作業予定'!$X$4:$AI$525,11,FALSE)/100,0)</f>
        <v>0</v>
      </c>
    </row>
    <row r="117" spans="1:218" ht="27.75" customHeight="1" x14ac:dyDescent="0.15">
      <c r="A117" s="541"/>
      <c r="B117" s="487"/>
      <c r="C117" s="325">
        <f>IF(②元データ!$K$22="","",②元データ!$K$22)</f>
        <v>20</v>
      </c>
      <c r="D117" s="342" t="str">
        <f t="shared" ref="D117:AI117" si="509">IF(D$5=$FG117,$FG$9,IF(D$5=$FH117,$FH$9,IF(D$5=$FI117,$FI$9,IF(D$5=$FJ117,$FJ$9,IF(D$5=$FK117,$FK$9,IF(D$5=$FL117,$FL$9,IF(D$5=$FN117,$FO117,IF(D$5=$FP117,$FQ117,IF(D$5=$FR117,$FS117,IF(D$5=$FT117,$FU117,IF(D$5=$FV117,$FW117,IF(D$5=$FX117,$FY117,IF(D$5=$FZ117,$GA117,IF(D$5=$GB117,$GC117,IF(D$5=$GD117,$GE117,IF(D$5=$GF117,$GG117,IF(D$5=$GH117,$GI117,IF(D$5=$GJ117,$GK117,""))))))))))))))))))</f>
        <v/>
      </c>
      <c r="E117" s="343" t="str">
        <f t="shared" si="509"/>
        <v/>
      </c>
      <c r="F117" s="343" t="str">
        <f t="shared" si="509"/>
        <v/>
      </c>
      <c r="G117" s="343" t="str">
        <f t="shared" si="509"/>
        <v/>
      </c>
      <c r="H117" s="343" t="str">
        <f t="shared" si="509"/>
        <v/>
      </c>
      <c r="I117" s="343" t="str">
        <f t="shared" si="509"/>
        <v/>
      </c>
      <c r="J117" s="343" t="str">
        <f t="shared" si="509"/>
        <v/>
      </c>
      <c r="K117" s="343" t="str">
        <f t="shared" si="509"/>
        <v/>
      </c>
      <c r="L117" s="343" t="str">
        <f t="shared" si="509"/>
        <v/>
      </c>
      <c r="M117" s="343" t="str">
        <f t="shared" si="509"/>
        <v/>
      </c>
      <c r="N117" s="343" t="str">
        <f t="shared" si="509"/>
        <v>●</v>
      </c>
      <c r="O117" s="343" t="str">
        <f t="shared" si="509"/>
        <v/>
      </c>
      <c r="P117" s="343" t="str">
        <f t="shared" si="509"/>
        <v/>
      </c>
      <c r="Q117" s="343" t="str">
        <f t="shared" si="509"/>
        <v/>
      </c>
      <c r="R117" s="343">
        <f t="shared" si="509"/>
        <v>16</v>
      </c>
      <c r="S117" s="343" t="str">
        <f t="shared" si="509"/>
        <v/>
      </c>
      <c r="T117" s="343" t="str">
        <f t="shared" si="509"/>
        <v/>
      </c>
      <c r="U117" s="343" t="str">
        <f t="shared" si="509"/>
        <v/>
      </c>
      <c r="V117" s="343" t="str">
        <f t="shared" si="509"/>
        <v/>
      </c>
      <c r="W117" s="343" t="str">
        <f t="shared" si="509"/>
        <v/>
      </c>
      <c r="X117" s="343" t="str">
        <f t="shared" si="509"/>
        <v/>
      </c>
      <c r="Y117" s="343" t="str">
        <f t="shared" si="509"/>
        <v/>
      </c>
      <c r="Z117" s="343" t="str">
        <f t="shared" si="509"/>
        <v/>
      </c>
      <c r="AA117" s="343" t="str">
        <f t="shared" si="509"/>
        <v/>
      </c>
      <c r="AB117" s="343" t="str">
        <f t="shared" si="509"/>
        <v/>
      </c>
      <c r="AC117" s="343" t="str">
        <f t="shared" si="509"/>
        <v/>
      </c>
      <c r="AD117" s="343" t="str">
        <f t="shared" si="509"/>
        <v/>
      </c>
      <c r="AE117" s="343" t="str">
        <f t="shared" si="509"/>
        <v/>
      </c>
      <c r="AF117" s="343" t="str">
        <f t="shared" si="509"/>
        <v/>
      </c>
      <c r="AG117" s="343" t="str">
        <f t="shared" si="509"/>
        <v/>
      </c>
      <c r="AH117" s="343" t="str">
        <f t="shared" si="509"/>
        <v/>
      </c>
      <c r="AI117" s="342" t="str">
        <f t="shared" si="509"/>
        <v/>
      </c>
      <c r="AJ117" s="343" t="str">
        <f t="shared" ref="AJ117:BQ117" si="510">IF(AJ$5=$FG117,$FG$9,IF(AJ$5=$FH117,$FH$9,IF(AJ$5=$FI117,$FI$9,IF(AJ$5=$FJ117,$FJ$9,IF(AJ$5=$FK117,$FK$9,IF(AJ$5=$FL117,$FL$9,IF(AJ$5=$FN117,$FO117,IF(AJ$5=$FP117,$FQ117,IF(AJ$5=$FR117,$FS117,IF(AJ$5=$FT117,$FU117,IF(AJ$5=$FV117,$FW117,IF(AJ$5=$FX117,$FY117,IF(AJ$5=$FZ117,$GA117,IF(AJ$5=$GB117,$GC117,IF(AJ$5=$GD117,$GE117,IF(AJ$5=$GF117,$GG117,IF(AJ$5=$GH117,$GI117,IF(AJ$5=$GJ117,$GK117,""))))))))))))))))))</f>
        <v/>
      </c>
      <c r="AK117" s="343" t="str">
        <f t="shared" si="510"/>
        <v/>
      </c>
      <c r="AL117" s="343" t="str">
        <f t="shared" si="510"/>
        <v/>
      </c>
      <c r="AM117" s="343" t="str">
        <f t="shared" si="510"/>
        <v/>
      </c>
      <c r="AN117" s="343" t="str">
        <f t="shared" si="510"/>
        <v/>
      </c>
      <c r="AO117" s="343" t="str">
        <f t="shared" si="510"/>
        <v/>
      </c>
      <c r="AP117" s="343" t="str">
        <f t="shared" si="510"/>
        <v/>
      </c>
      <c r="AQ117" s="343" t="str">
        <f t="shared" si="510"/>
        <v/>
      </c>
      <c r="AR117" s="343" t="str">
        <f t="shared" si="510"/>
        <v/>
      </c>
      <c r="AS117" s="343" t="str">
        <f t="shared" si="510"/>
        <v/>
      </c>
      <c r="AT117" s="343" t="str">
        <f t="shared" si="510"/>
        <v/>
      </c>
      <c r="AU117" s="343">
        <f t="shared" si="510"/>
        <v>11</v>
      </c>
      <c r="AV117" s="343" t="str">
        <f t="shared" si="510"/>
        <v/>
      </c>
      <c r="AW117" s="343">
        <f t="shared" si="510"/>
        <v>8</v>
      </c>
      <c r="AX117" s="343" t="str">
        <f t="shared" si="510"/>
        <v/>
      </c>
      <c r="AY117" s="343" t="str">
        <f t="shared" si="510"/>
        <v/>
      </c>
      <c r="AZ117" s="343" t="str">
        <f t="shared" si="510"/>
        <v/>
      </c>
      <c r="BA117" s="343" t="str">
        <f t="shared" si="510"/>
        <v/>
      </c>
      <c r="BB117" s="343" t="str">
        <f t="shared" si="510"/>
        <v/>
      </c>
      <c r="BC117" s="343" t="str">
        <f t="shared" si="510"/>
        <v/>
      </c>
      <c r="BD117" s="343">
        <f t="shared" si="510"/>
        <v>2</v>
      </c>
      <c r="BE117" s="343" t="str">
        <f t="shared" si="510"/>
        <v/>
      </c>
      <c r="BF117" s="343" t="str">
        <f t="shared" si="510"/>
        <v/>
      </c>
      <c r="BG117" s="343" t="str">
        <f t="shared" si="510"/>
        <v/>
      </c>
      <c r="BH117" s="343" t="str">
        <f t="shared" si="510"/>
        <v/>
      </c>
      <c r="BI117" s="343" t="str">
        <f t="shared" si="510"/>
        <v/>
      </c>
      <c r="BJ117" s="343" t="str">
        <f t="shared" si="510"/>
        <v/>
      </c>
      <c r="BK117" s="343">
        <f t="shared" si="510"/>
        <v>2</v>
      </c>
      <c r="BL117" s="343" t="str">
        <f t="shared" si="510"/>
        <v/>
      </c>
      <c r="BM117" s="344" t="str">
        <f t="shared" si="510"/>
        <v/>
      </c>
      <c r="BN117" s="342" t="str">
        <f t="shared" si="510"/>
        <v/>
      </c>
      <c r="BO117" s="343" t="str">
        <f t="shared" si="510"/>
        <v/>
      </c>
      <c r="BP117" s="343" t="str">
        <f t="shared" si="510"/>
        <v/>
      </c>
      <c r="BQ117" s="343" t="str">
        <f t="shared" si="510"/>
        <v/>
      </c>
      <c r="BR117" s="343" t="str">
        <f t="shared" ref="BR117:DW117" si="511">IF(BR$5=$FG117,$FG$9,IF(BR$5=$FH117,$FH$9,IF(BR$5=$FI117,$FI$9,IF(BR$5=$FJ117,$FJ$9,IF(BR$5=$FK117,$FK$9,IF(BR$5=$FL117,$FL$9,IF(BR$5=$FN117,$FO117,IF(BR$5=$FP117,$FQ117,IF(BR$5=$FR117,$FS117,IF(BR$5=$FT117,$FU117,IF(BR$5=$FV117,$FW117,IF(BR$5=$FX117,$FY117,IF(BR$5=$FZ117,$GA117,IF(BR$5=$GB117,$GC117,IF(BR$5=$GD117,$GE117,IF(BR$5=$GF117,$GG117,IF(BR$5=$GH117,$GI117,IF(BR$5=$GJ117,$GK117,""))))))))))))))))))</f>
        <v/>
      </c>
      <c r="BS117" s="343" t="str">
        <f t="shared" si="511"/>
        <v/>
      </c>
      <c r="BT117" s="343" t="str">
        <f t="shared" si="511"/>
        <v/>
      </c>
      <c r="BU117" s="343" t="str">
        <f t="shared" si="511"/>
        <v/>
      </c>
      <c r="BV117" s="343" t="str">
        <f t="shared" si="511"/>
        <v/>
      </c>
      <c r="BW117" s="343" t="str">
        <f t="shared" si="511"/>
        <v/>
      </c>
      <c r="BX117" s="343">
        <f t="shared" si="511"/>
        <v>4</v>
      </c>
      <c r="BY117" s="343" t="str">
        <f t="shared" si="511"/>
        <v/>
      </c>
      <c r="BZ117" s="343" t="str">
        <f t="shared" si="511"/>
        <v/>
      </c>
      <c r="CA117" s="343" t="str">
        <f t="shared" si="511"/>
        <v/>
      </c>
      <c r="CB117" s="343" t="str">
        <f t="shared" si="511"/>
        <v/>
      </c>
      <c r="CC117" s="343" t="str">
        <f t="shared" si="511"/>
        <v/>
      </c>
      <c r="CD117" s="343" t="str">
        <f t="shared" si="511"/>
        <v/>
      </c>
      <c r="CE117" s="343" t="str">
        <f t="shared" si="511"/>
        <v/>
      </c>
      <c r="CF117" s="343" t="str">
        <f t="shared" si="511"/>
        <v/>
      </c>
      <c r="CG117" s="343" t="str">
        <f t="shared" si="511"/>
        <v/>
      </c>
      <c r="CH117" s="343" t="str">
        <f t="shared" si="511"/>
        <v/>
      </c>
      <c r="CI117" s="343" t="str">
        <f t="shared" si="511"/>
        <v/>
      </c>
      <c r="CJ117" s="343" t="str">
        <f t="shared" si="511"/>
        <v/>
      </c>
      <c r="CK117" s="343" t="str">
        <f t="shared" si="511"/>
        <v/>
      </c>
      <c r="CL117" s="343" t="str">
        <f t="shared" si="511"/>
        <v/>
      </c>
      <c r="CM117" s="343" t="str">
        <f t="shared" si="511"/>
        <v/>
      </c>
      <c r="CN117" s="343" t="str">
        <f t="shared" si="511"/>
        <v/>
      </c>
      <c r="CO117" s="343" t="str">
        <f t="shared" si="511"/>
        <v/>
      </c>
      <c r="CP117" s="343" t="str">
        <f t="shared" si="511"/>
        <v/>
      </c>
      <c r="CQ117" s="345" t="str">
        <f t="shared" si="511"/>
        <v/>
      </c>
      <c r="CR117" s="346" t="str">
        <f t="shared" si="511"/>
        <v/>
      </c>
      <c r="CS117" s="347" t="str">
        <f t="shared" si="511"/>
        <v/>
      </c>
      <c r="CT117" s="343" t="str">
        <f t="shared" si="511"/>
        <v/>
      </c>
      <c r="CU117" s="343" t="str">
        <f t="shared" si="511"/>
        <v/>
      </c>
      <c r="CV117" s="343" t="str">
        <f t="shared" si="511"/>
        <v/>
      </c>
      <c r="CW117" s="343" t="str">
        <f t="shared" si="511"/>
        <v/>
      </c>
      <c r="CX117" s="343" t="str">
        <f t="shared" si="511"/>
        <v/>
      </c>
      <c r="CY117" s="343" t="str">
        <f t="shared" si="511"/>
        <v/>
      </c>
      <c r="CZ117" s="343" t="str">
        <f t="shared" si="511"/>
        <v/>
      </c>
      <c r="DA117" s="343" t="str">
        <f t="shared" si="511"/>
        <v/>
      </c>
      <c r="DB117" s="343" t="str">
        <f t="shared" si="511"/>
        <v/>
      </c>
      <c r="DC117" s="343" t="str">
        <f t="shared" si="511"/>
        <v/>
      </c>
      <c r="DD117" s="343" t="str">
        <f t="shared" si="511"/>
        <v/>
      </c>
      <c r="DE117" s="343" t="str">
        <f t="shared" si="511"/>
        <v/>
      </c>
      <c r="DF117" s="343" t="str">
        <f t="shared" si="511"/>
        <v/>
      </c>
      <c r="DG117" s="343" t="str">
        <f t="shared" si="511"/>
        <v/>
      </c>
      <c r="DH117" s="343" t="str">
        <f t="shared" si="511"/>
        <v/>
      </c>
      <c r="DI117" s="343" t="str">
        <f t="shared" si="511"/>
        <v/>
      </c>
      <c r="DJ117" s="343" t="str">
        <f t="shared" si="511"/>
        <v/>
      </c>
      <c r="DK117" s="343" t="str">
        <f t="shared" si="511"/>
        <v/>
      </c>
      <c r="DL117" s="343" t="str">
        <f t="shared" si="511"/>
        <v/>
      </c>
      <c r="DM117" s="343" t="str">
        <f t="shared" si="511"/>
        <v/>
      </c>
      <c r="DN117" s="343" t="str">
        <f t="shared" si="511"/>
        <v/>
      </c>
      <c r="DO117" s="343" t="str">
        <f t="shared" si="511"/>
        <v/>
      </c>
      <c r="DP117" s="343" t="str">
        <f t="shared" si="511"/>
        <v/>
      </c>
      <c r="DQ117" s="343" t="str">
        <f t="shared" si="511"/>
        <v/>
      </c>
      <c r="DR117" s="343" t="str">
        <f t="shared" si="511"/>
        <v/>
      </c>
      <c r="DS117" s="343" t="str">
        <f t="shared" si="511"/>
        <v/>
      </c>
      <c r="DT117" s="343" t="str">
        <f t="shared" si="511"/>
        <v/>
      </c>
      <c r="DU117" s="345" t="str">
        <f t="shared" si="511"/>
        <v/>
      </c>
      <c r="DV117" s="392" t="str">
        <f t="shared" si="511"/>
        <v/>
      </c>
      <c r="DW117" s="425" t="str">
        <f t="shared" si="511"/>
        <v/>
      </c>
      <c r="EE117" s="12">
        <v>8</v>
      </c>
      <c r="EF117" s="13" t="str">
        <f>IF(②元データ!$G$22="","",②元データ!$G$22)</f>
        <v>ブロッコリー・▲▲</v>
      </c>
      <c r="EG117" s="13" t="str">
        <f>②元データ!$G$8</f>
        <v>露地野菜Ｂ</v>
      </c>
      <c r="EH117" s="32">
        <f>IFERROR(VLOOKUP(($EF117&amp;"・"&amp;EH$8&amp;"・"&amp;EH$7&amp;"・"&amp;$EG117),'(参考)本年作業予定'!$X$4:$AI$525,8,FALSE),"")</f>
        <v>45519</v>
      </c>
      <c r="EI117" s="32">
        <f>IFERROR(VLOOKUP(($EF117&amp;"・"&amp;EH$8&amp;"・"&amp;EH$7&amp;"・"&amp;$EG117),'(参考)本年作業予定'!$X$4:$AI$525,10,FALSE),"")</f>
        <v>45520</v>
      </c>
      <c r="EJ117" s="32">
        <f>IFERROR(VLOOKUP(($EF117&amp;"・"&amp;EJ$8&amp;"・"&amp;EJ$7&amp;"・"&amp;$EG117),'(参考)本年作業予定'!$X$4:$AI$525,8,FALSE),"")</f>
        <v>45548</v>
      </c>
      <c r="EK117" s="32">
        <f>IFERROR(VLOOKUP(($EF117&amp;"・"&amp;EJ$8&amp;"・"&amp;EJ$7&amp;"・"&amp;$EG117),'(参考)本年作業予定'!$X$4:$AI$525,10,FALSE),"")</f>
        <v>45549</v>
      </c>
      <c r="EL117" s="32">
        <f>IFERROR(VLOOKUP(($EF117&amp;"・"&amp;EL$8&amp;"・"&amp;EL$7&amp;"・"&amp;$EG117),'(参考)本年作業予定'!$X$4:$AI$525,8,FALSE),"")</f>
        <v>45550</v>
      </c>
      <c r="EM117" s="32">
        <f>IFERROR(VLOOKUP(($EF117&amp;"・"&amp;EL$8&amp;"・"&amp;EL$7&amp;"・"&amp;$EG117),'(参考)本年作業予定'!$X$4:$AI$525,10,FALSE),"")</f>
        <v>45550</v>
      </c>
      <c r="EN117" s="32">
        <f>IFERROR(VLOOKUP(($EF117&amp;"・"&amp;EN$8&amp;"・"&amp;EN$7&amp;"・"&amp;$EG117),'(参考)本年作業予定'!$X$4:$AI$525,8,FALSE),"")</f>
        <v>45557</v>
      </c>
      <c r="EO117" s="32">
        <f>IFERROR(VLOOKUP(($EF117&amp;"・"&amp;EN$8&amp;"・"&amp;EN$7&amp;"・"&amp;$EG117),'(参考)本年作業予定'!$X$4:$AI$525,10,FALSE),"")</f>
        <v>45557</v>
      </c>
      <c r="EP117" s="32">
        <f>IFERROR(VLOOKUP(($EF117&amp;"・"&amp;EP$8&amp;"・"&amp;EP$7&amp;"・"&amp;$EG117),'(参考)本年作業予定'!$X$4:$AI$525,8,FALSE),"")</f>
        <v>45564</v>
      </c>
      <c r="EQ117" s="32">
        <f>IFERROR(VLOOKUP(($EF117&amp;"・"&amp;EP$8&amp;"・"&amp;EP$7&amp;"・"&amp;$EG117),'(参考)本年作業予定'!$X$4:$AI$525,10,FALSE),"")</f>
        <v>45564</v>
      </c>
      <c r="ER117" s="32">
        <f>IFERROR(VLOOKUP(($EF117&amp;"・"&amp;ER$8&amp;"・"&amp;ER$7&amp;"・"&amp;$EG117),'(参考)本年作業予定'!$X$4:$AI$525,8,FALSE),"")</f>
        <v>45576</v>
      </c>
      <c r="ES117" s="32">
        <f>IFERROR(VLOOKUP(($EF117&amp;"・"&amp;ER$8&amp;"・"&amp;ER$7&amp;"・"&amp;$EG117),'(参考)本年作業予定'!$X$4:$AI$525,10,FALSE),"")</f>
        <v>45576</v>
      </c>
      <c r="ET117" s="32" t="str">
        <f>IFERROR(VLOOKUP(($EF117&amp;"・"&amp;ET$8&amp;"・"&amp;ET$7&amp;"・"&amp;$EG117),'(参考)本年作業予定'!$X$4:$AI$525,8,FALSE),"")</f>
        <v/>
      </c>
      <c r="EU117" s="32" t="str">
        <f>IFERROR(VLOOKUP(($EF117&amp;"・"&amp;ET$8&amp;"・"&amp;ET$7&amp;"・"&amp;$EG117),'(参考)本年作業予定'!$X$4:$AI$525,10,FALSE),"")</f>
        <v/>
      </c>
      <c r="EV117" s="32" t="str">
        <f>IFERROR(VLOOKUP(($EF117&amp;"・"&amp;EV$8&amp;"・"&amp;EV$7&amp;"・"&amp;$EG117),'(参考)本年作業予定'!$X$4:$AI$525,8,FALSE),"")</f>
        <v/>
      </c>
      <c r="EW117" s="32" t="str">
        <f>IFERROR(VLOOKUP(($EF117&amp;"・"&amp;EV$8&amp;"・"&amp;EV$7&amp;"・"&amp;$EG117),'(参考)本年作業予定'!$X$4:$AI$525,10,FALSE),"")</f>
        <v/>
      </c>
      <c r="EX117" s="32" t="str">
        <f>IFERROR(VLOOKUP(($EF117&amp;"・"&amp;EX$8&amp;"・"&amp;EX$7&amp;"・"&amp;$EG117),'(参考)本年作業予定'!$X$4:$AI$525,8,FALSE),"")</f>
        <v/>
      </c>
      <c r="EY117" s="32" t="str">
        <f>IFERROR(VLOOKUP(($EF117&amp;"・"&amp;EX$8&amp;"・"&amp;EX$7&amp;"・"&amp;$EG117),'(参考)本年作業予定'!$X$4:$AI$525,10,FALSE),"")</f>
        <v/>
      </c>
      <c r="EZ117" s="32" t="str">
        <f>IFERROR(VLOOKUP(($EF117&amp;"・"&amp;EZ$8&amp;"・"&amp;EZ$7&amp;"・"&amp;$EG117),'(参考)本年作業予定'!$X$4:$AI$525,8,FALSE),"")</f>
        <v/>
      </c>
      <c r="FA117" s="32" t="str">
        <f>IFERROR(VLOOKUP(($EF117&amp;"・"&amp;EZ$8&amp;"・"&amp;EZ$7&amp;"・"&amp;$EG117),'(参考)本年作業予定'!$X$4:$AI$525,10,FALSE),"")</f>
        <v/>
      </c>
      <c r="FB117" s="32" t="str">
        <f>IFERROR(VLOOKUP(($EF117&amp;"・"&amp;FB$8&amp;"・"&amp;FB$7&amp;"・"&amp;$EG117),'(参考)本年作業予定'!$X$4:$AI$525,8,FALSE),"")</f>
        <v/>
      </c>
      <c r="FC117" s="32" t="str">
        <f>IFERROR(VLOOKUP(($EF117&amp;"・"&amp;FB$8&amp;"・"&amp;FB$7&amp;"・"&amp;$EG117),'(参考)本年作業予定'!$X$4:$AI$525,10,FALSE),"")</f>
        <v/>
      </c>
      <c r="FD117" s="32" t="str">
        <f>IFERROR(VLOOKUP(($EF117&amp;"・"&amp;FD$8&amp;"・"&amp;FD$7&amp;"・"&amp;$EG117),'(参考)本年作業予定'!$X$4:$AI$525,8,FALSE),"")</f>
        <v/>
      </c>
      <c r="FE117" s="32" t="str">
        <f>IFERROR(VLOOKUP(($EF117&amp;"・"&amp;FD$8&amp;"・"&amp;FD$7&amp;"・"&amp;$EG117),'(参考)本年作業予定'!$X$4:$AI$525,10,FALSE),"")</f>
        <v/>
      </c>
      <c r="FG117" s="32">
        <f>IFERROR(VLOOKUP(($EF117&amp;"・"&amp;FG$81&amp;"・"&amp;FG$80&amp;"・"&amp;$EG117),'(参考)本年作業予定'!$X$4:$AI$525,4,FALSE),"")</f>
        <v>45515</v>
      </c>
      <c r="FH117" s="32" t="str">
        <f>IFERROR(VLOOKUP(($EF117&amp;"・"&amp;FH$81&amp;"・"&amp;FH$80&amp;"・"&amp;$EG117),'(参考)本年作業予定'!$X$4:$AI$525,4,FALSE),"")</f>
        <v/>
      </c>
      <c r="FI117" s="32" t="str">
        <f>IFERROR(VLOOKUP(($EF117&amp;"・"&amp;FI$81&amp;"・"&amp;FI$80&amp;"・"&amp;$EG117),'(参考)本年作業予定'!$X$4:$AI$525,4,FALSE),"")</f>
        <v/>
      </c>
      <c r="FJ117" s="32" t="str">
        <f>IFERROR(VLOOKUP(($EF117&amp;"・"&amp;FJ$81&amp;"・"&amp;FJ$80&amp;"・"&amp;$EG117),'(参考)本年作業予定'!$X$4:$AI$525,4,FALSE),"")</f>
        <v/>
      </c>
      <c r="FK117" s="32" t="str">
        <f>IFERROR(VLOOKUP(($EF117&amp;"・"&amp;FK$81&amp;"・"&amp;FK$80&amp;"・"&amp;$EG117),'(参考)本年作業予定'!$X$4:$AI$525,4,FALSE),"")</f>
        <v/>
      </c>
      <c r="FL117" s="32" t="str">
        <f>IFERROR(VLOOKUP(($EF117&amp;"・"&amp;FL$81&amp;"・"&amp;FL$80&amp;"・"&amp;$EG117),'(参考)本年作業予定'!$X$4:$AI$525,4,FALSE),"")</f>
        <v/>
      </c>
      <c r="FN117" s="33">
        <f t="shared" si="488"/>
        <v>45519</v>
      </c>
      <c r="FO117" s="96">
        <f>IFERROR(VLOOKUP(($EF117&amp;"・"&amp;FN$8&amp;"・"&amp;FN$7&amp;"・"&amp;$EG117),'(参考)本年作業予定'!$X$4:$AI$525,12,FALSE),"")</f>
        <v>16</v>
      </c>
      <c r="FP117" s="33">
        <f t="shared" si="489"/>
        <v>45548</v>
      </c>
      <c r="FQ117" s="96">
        <f>IFERROR(VLOOKUP(($EF117&amp;"・"&amp;FP$8&amp;"・"&amp;FP$7&amp;"・"&amp;$EG117),'(参考)本年作業予定'!$X$4:$AI$525,12,FALSE),"")</f>
        <v>11</v>
      </c>
      <c r="FR117" s="33">
        <f t="shared" si="490"/>
        <v>45550</v>
      </c>
      <c r="FS117" s="96">
        <f>IFERROR(VLOOKUP(($EF117&amp;"・"&amp;FR$8&amp;"・"&amp;FR$7&amp;"・"&amp;$EG117),'(参考)本年作業予定'!$X$4:$AI$525,12,FALSE),"")</f>
        <v>8</v>
      </c>
      <c r="FT117" s="33">
        <f t="shared" si="491"/>
        <v>45557</v>
      </c>
      <c r="FU117" s="96">
        <f>IFERROR(VLOOKUP(($EF117&amp;"・"&amp;FT$8&amp;"・"&amp;FT$7&amp;"・"&amp;$EG117),'(参考)本年作業予定'!$X$4:$AI$525,12,FALSE),"")</f>
        <v>2</v>
      </c>
      <c r="FV117" s="33">
        <f t="shared" si="492"/>
        <v>45564</v>
      </c>
      <c r="FW117" s="96">
        <f>IFERROR(VLOOKUP(($EF117&amp;"・"&amp;FV$8&amp;"・"&amp;FV$7&amp;"・"&amp;$EG117),'(参考)本年作業予定'!$X$4:$AI$525,12,FALSE),"")</f>
        <v>2</v>
      </c>
      <c r="FX117" s="33">
        <f t="shared" si="493"/>
        <v>45576</v>
      </c>
      <c r="FY117" s="96">
        <f>IFERROR(VLOOKUP(($EF117&amp;"・"&amp;FX$8&amp;"・"&amp;FX$7&amp;"・"&amp;$EG117),'(参考)本年作業予定'!$X$4:$AI$525,12,FALSE),"")</f>
        <v>4</v>
      </c>
      <c r="FZ117" s="33" t="str">
        <f t="shared" si="494"/>
        <v/>
      </c>
      <c r="GA117" s="96" t="str">
        <f>IFERROR(VLOOKUP(($EF117&amp;"・"&amp;FZ$8&amp;"・"&amp;FZ$7&amp;"・"&amp;$EG117),'(参考)本年作業予定'!$X$4:$AI$525,12,FALSE),"")</f>
        <v/>
      </c>
      <c r="GB117" s="33" t="str">
        <f t="shared" si="495"/>
        <v/>
      </c>
      <c r="GC117" s="96" t="str">
        <f>IFERROR(VLOOKUP(($EF117&amp;"・"&amp;GB$8&amp;"・"&amp;GB$7&amp;"・"&amp;$EG117),'(参考)本年作業予定'!$X$4:$AI$525,12,FALSE),"")</f>
        <v/>
      </c>
      <c r="GD117" s="33" t="str">
        <f t="shared" si="496"/>
        <v/>
      </c>
      <c r="GE117" s="96" t="str">
        <f>IFERROR(VLOOKUP(($EF117&amp;"・"&amp;GD$8&amp;"・"&amp;GD$7&amp;"・"&amp;$EG117),'(参考)本年作業予定'!$X$4:$AI$525,12,FALSE),"")</f>
        <v/>
      </c>
      <c r="GF117" s="33" t="str">
        <f t="shared" si="497"/>
        <v/>
      </c>
      <c r="GG117" s="96" t="str">
        <f>IFERROR(VLOOKUP(($EF117&amp;"・"&amp;GF$8&amp;"・"&amp;GF$7&amp;"・"&amp;$EG117),'(参考)本年作業予定'!$X$4:$AI$525,12,FALSE),"")</f>
        <v/>
      </c>
      <c r="GH117" s="33" t="str">
        <f t="shared" si="498"/>
        <v/>
      </c>
      <c r="GI117" s="96" t="str">
        <f>IFERROR(VLOOKUP(($EF117&amp;"・"&amp;GH$8&amp;"・"&amp;GH$7&amp;"・"&amp;$EG117),'(参考)本年作業予定'!$X$4:$AI$525,12,FALSE),"")</f>
        <v/>
      </c>
      <c r="GJ117" s="33" t="str">
        <f t="shared" si="499"/>
        <v/>
      </c>
      <c r="GK117" s="96" t="str">
        <f>IFERROR(VLOOKUP(($EF117&amp;"・"&amp;GJ$8&amp;"・"&amp;GJ$7&amp;"・"&amp;$EG117),'(参考)本年作業予定'!$X$4:$AI$525,12,FALSE),"")</f>
        <v/>
      </c>
      <c r="GM117" s="72">
        <f t="shared" si="431"/>
        <v>2</v>
      </c>
      <c r="GN117" s="74">
        <f>IFERROR(VLOOKUP(($EF117&amp;"・"&amp;GM$8&amp;"・"&amp;GM$7&amp;"・"&amp;$EG117),'(参考)本年作業予定'!$X$4:$AI$525,11,FALSE)/100,0)</f>
        <v>20</v>
      </c>
      <c r="GO117" s="72">
        <f t="shared" si="432"/>
        <v>2</v>
      </c>
      <c r="GP117" s="74">
        <f>IFERROR(VLOOKUP(($EF117&amp;"・"&amp;GO$8&amp;"・"&amp;GO$7&amp;"・"&amp;$EG117),'(参考)本年作業予定'!$X$4:$AI$525,11,FALSE)/100,0)</f>
        <v>20</v>
      </c>
      <c r="GQ117" s="72">
        <f t="shared" si="433"/>
        <v>1</v>
      </c>
      <c r="GR117" s="74">
        <f>IFERROR(VLOOKUP(($EF117&amp;"・"&amp;GQ$8&amp;"・"&amp;GQ$7&amp;"・"&amp;$EG117),'(参考)本年作業予定'!$X$4:$AI$525,11,FALSE)/100,0)</f>
        <v>20</v>
      </c>
      <c r="GS117" s="72">
        <f t="shared" si="434"/>
        <v>1</v>
      </c>
      <c r="GT117" s="74">
        <f>IFERROR(VLOOKUP(($EF117&amp;"・"&amp;GS$8&amp;"・"&amp;GS$7&amp;"・"&amp;$EG117),'(参考)本年作業予定'!$X$4:$AI$525,11,FALSE)/100,0)</f>
        <v>20</v>
      </c>
      <c r="GU117" s="72">
        <f t="shared" si="435"/>
        <v>1</v>
      </c>
      <c r="GV117" s="74">
        <f>IFERROR(VLOOKUP(($EF117&amp;"・"&amp;GU$8&amp;"・"&amp;GU$7&amp;"・"&amp;$EG117),'(参考)本年作業予定'!$X$4:$AI$525,11,FALSE)/100,0)</f>
        <v>20</v>
      </c>
      <c r="GW117" s="72">
        <f t="shared" si="436"/>
        <v>1</v>
      </c>
      <c r="GX117" s="74">
        <f>IFERROR(VLOOKUP(($EF117&amp;"・"&amp;GW$8&amp;"・"&amp;GW$7&amp;"・"&amp;$EG117),'(参考)本年作業予定'!$X$4:$AI$525,11,FALSE)/100,0)</f>
        <v>20</v>
      </c>
      <c r="GY117" s="72" t="str">
        <f t="shared" si="437"/>
        <v/>
      </c>
      <c r="GZ117" s="74">
        <f>IFERROR(VLOOKUP(($EF117&amp;"・"&amp;GY$8&amp;"・"&amp;GY$7&amp;"・"&amp;$EG117),'(参考)本年作業予定'!$X$4:$AI$525,11,FALSE)/100,0)</f>
        <v>0</v>
      </c>
      <c r="HA117" s="72" t="str">
        <f t="shared" si="438"/>
        <v/>
      </c>
      <c r="HB117" s="74">
        <f>IFERROR(VLOOKUP(($EF117&amp;"・"&amp;HA$8&amp;"・"&amp;HA$7&amp;"・"&amp;$EG117),'(参考)本年作業予定'!$X$4:$AI$525,11,FALSE)/100,0)</f>
        <v>0</v>
      </c>
      <c r="HC117" s="72" t="str">
        <f t="shared" si="439"/>
        <v/>
      </c>
      <c r="HD117" s="74">
        <f>IFERROR(VLOOKUP(($EF117&amp;"・"&amp;HC$8&amp;"・"&amp;HC$7&amp;"・"&amp;$EG117),'(参考)本年作業予定'!$X$4:$AI$525,11,FALSE)/100,0)</f>
        <v>0</v>
      </c>
      <c r="HE117" s="72" t="str">
        <f t="shared" si="440"/>
        <v/>
      </c>
      <c r="HF117" s="74">
        <f>IFERROR(VLOOKUP(($EF117&amp;"・"&amp;HE$8&amp;"・"&amp;HE$7&amp;"・"&amp;$EG117),'(参考)本年作業予定'!$X$4:$AI$525,11,FALSE)/100,0)</f>
        <v>0</v>
      </c>
      <c r="HG117" s="72" t="str">
        <f t="shared" si="441"/>
        <v/>
      </c>
      <c r="HH117" s="74">
        <f>IFERROR(VLOOKUP(($EF117&amp;"・"&amp;HG$8&amp;"・"&amp;HG$7&amp;"・"&amp;$EG117),'(参考)本年作業予定'!$X$4:$AI$525,11,FALSE)/100,0)</f>
        <v>0</v>
      </c>
      <c r="HI117" s="72" t="str">
        <f t="shared" si="442"/>
        <v/>
      </c>
      <c r="HJ117" s="74">
        <f>IFERROR(VLOOKUP(($EF117&amp;"・"&amp;HI$8&amp;"・"&amp;HI$7&amp;"・"&amp;$EG117),'(参考)本年作業予定'!$X$4:$AI$525,11,FALSE)/100,0)</f>
        <v>0</v>
      </c>
    </row>
    <row r="118" spans="1:218" ht="15" customHeight="1" thickBot="1" x14ac:dyDescent="0.2">
      <c r="A118" s="541"/>
      <c r="B118" s="488"/>
      <c r="C118" s="326" t="str">
        <f>IF(B118="","",GN118+GP118+GR118+GT118+GV118+GX118+GZ118+HB118+HD118)</f>
        <v/>
      </c>
      <c r="D118" s="348"/>
      <c r="E118" s="349"/>
      <c r="F118" s="349"/>
      <c r="G118" s="349"/>
      <c r="H118" s="349"/>
      <c r="I118" s="349"/>
      <c r="J118" s="349"/>
      <c r="K118" s="349"/>
      <c r="L118" s="349"/>
      <c r="M118" s="349"/>
      <c r="N118" s="349"/>
      <c r="O118" s="349"/>
      <c r="P118" s="349"/>
      <c r="Q118" s="349"/>
      <c r="R118" s="349"/>
      <c r="S118" s="349"/>
      <c r="T118" s="349"/>
      <c r="U118" s="349"/>
      <c r="V118" s="349"/>
      <c r="W118" s="349"/>
      <c r="X118" s="349"/>
      <c r="Y118" s="349"/>
      <c r="Z118" s="349"/>
      <c r="AA118" s="349"/>
      <c r="AB118" s="349"/>
      <c r="AC118" s="349"/>
      <c r="AD118" s="349"/>
      <c r="AE118" s="349"/>
      <c r="AF118" s="349"/>
      <c r="AG118" s="350"/>
      <c r="AH118" s="350"/>
      <c r="AI118" s="348"/>
      <c r="AJ118" s="349"/>
      <c r="AK118" s="349"/>
      <c r="AL118" s="349"/>
      <c r="AM118" s="349"/>
      <c r="AN118" s="349"/>
      <c r="AO118" s="349"/>
      <c r="AP118" s="349"/>
      <c r="AQ118" s="349"/>
      <c r="AR118" s="349"/>
      <c r="AS118" s="349"/>
      <c r="AT118" s="349"/>
      <c r="AU118" s="349"/>
      <c r="AV118" s="349"/>
      <c r="AW118" s="349"/>
      <c r="AX118" s="349"/>
      <c r="AY118" s="349"/>
      <c r="AZ118" s="349"/>
      <c r="BA118" s="349"/>
      <c r="BB118" s="349"/>
      <c r="BC118" s="349"/>
      <c r="BD118" s="349"/>
      <c r="BE118" s="349"/>
      <c r="BF118" s="349"/>
      <c r="BG118" s="349"/>
      <c r="BH118" s="349"/>
      <c r="BI118" s="349"/>
      <c r="BJ118" s="349"/>
      <c r="BK118" s="349"/>
      <c r="BL118" s="349"/>
      <c r="BM118" s="350"/>
      <c r="BN118" s="348"/>
      <c r="BO118" s="349"/>
      <c r="BP118" s="349"/>
      <c r="BQ118" s="349"/>
      <c r="BR118" s="349"/>
      <c r="BS118" s="349"/>
      <c r="BT118" s="349"/>
      <c r="BU118" s="349"/>
      <c r="BV118" s="349"/>
      <c r="BW118" s="349"/>
      <c r="BX118" s="349"/>
      <c r="BY118" s="349"/>
      <c r="BZ118" s="349"/>
      <c r="CA118" s="349"/>
      <c r="CB118" s="349"/>
      <c r="CC118" s="349"/>
      <c r="CD118" s="349"/>
      <c r="CE118" s="349"/>
      <c r="CF118" s="349"/>
      <c r="CG118" s="349"/>
      <c r="CH118" s="349"/>
      <c r="CI118" s="349"/>
      <c r="CJ118" s="349"/>
      <c r="CK118" s="349"/>
      <c r="CL118" s="349"/>
      <c r="CM118" s="349"/>
      <c r="CN118" s="349"/>
      <c r="CO118" s="349"/>
      <c r="CP118" s="349"/>
      <c r="CQ118" s="350"/>
      <c r="CR118" s="351"/>
      <c r="CS118" s="352"/>
      <c r="CT118" s="349"/>
      <c r="CU118" s="349"/>
      <c r="CV118" s="349"/>
      <c r="CW118" s="349"/>
      <c r="CX118" s="349"/>
      <c r="CY118" s="349"/>
      <c r="CZ118" s="349"/>
      <c r="DA118" s="349"/>
      <c r="DB118" s="349"/>
      <c r="DC118" s="349"/>
      <c r="DD118" s="349"/>
      <c r="DE118" s="349"/>
      <c r="DF118" s="349"/>
      <c r="DG118" s="349"/>
      <c r="DH118" s="349"/>
      <c r="DI118" s="349"/>
      <c r="DJ118" s="349"/>
      <c r="DK118" s="349"/>
      <c r="DL118" s="349"/>
      <c r="DM118" s="349"/>
      <c r="DN118" s="349"/>
      <c r="DO118" s="349"/>
      <c r="DP118" s="349"/>
      <c r="DQ118" s="349"/>
      <c r="DR118" s="349"/>
      <c r="DS118" s="349"/>
      <c r="DT118" s="349"/>
      <c r="DU118" s="350"/>
      <c r="DV118" s="393"/>
      <c r="DW118" s="426"/>
      <c r="EE118" s="12"/>
      <c r="EF118" s="13"/>
      <c r="EG118" s="13"/>
      <c r="EH118" s="32" t="str">
        <f>IFERROR(VLOOKUP(($EF118&amp;"・"&amp;EH$8&amp;"・"&amp;EH$7&amp;"・"&amp;$EG118),'(参考)本年作業予定'!$X$4:$AI$525,8,FALSE),"")</f>
        <v/>
      </c>
      <c r="EI118" s="32" t="str">
        <f>IFERROR(VLOOKUP(($EF118&amp;"・"&amp;EH$8&amp;"・"&amp;EH$7&amp;"・"&amp;$EG118),'(参考)本年作業予定'!$X$4:$AI$525,10,FALSE),"")</f>
        <v/>
      </c>
      <c r="EJ118" s="32" t="str">
        <f>IFERROR(VLOOKUP(($EF118&amp;"・"&amp;EJ$8&amp;"・"&amp;EJ$7&amp;"・"&amp;$EG118),'(参考)本年作業予定'!$X$4:$AI$525,8,FALSE),"")</f>
        <v/>
      </c>
      <c r="EK118" s="32" t="str">
        <f>IFERROR(VLOOKUP(($EF118&amp;"・"&amp;EJ$8&amp;"・"&amp;EJ$7&amp;"・"&amp;$EG118),'(参考)本年作業予定'!$X$4:$AI$525,10,FALSE),"")</f>
        <v/>
      </c>
      <c r="EL118" s="32" t="str">
        <f>IFERROR(VLOOKUP(($EF118&amp;"・"&amp;EL$8&amp;"・"&amp;EL$7&amp;"・"&amp;$EG118),'(参考)本年作業予定'!$X$4:$AI$525,8,FALSE),"")</f>
        <v/>
      </c>
      <c r="EM118" s="32" t="str">
        <f>IFERROR(VLOOKUP(($EF118&amp;"・"&amp;EL$8&amp;"・"&amp;EL$7&amp;"・"&amp;$EG118),'(参考)本年作業予定'!$X$4:$AI$525,10,FALSE),"")</f>
        <v/>
      </c>
      <c r="EN118" s="32" t="str">
        <f>IFERROR(VLOOKUP(($EF118&amp;"・"&amp;EN$8&amp;"・"&amp;EN$7&amp;"・"&amp;$EG118),'(参考)本年作業予定'!$X$4:$AI$525,8,FALSE),"")</f>
        <v/>
      </c>
      <c r="EO118" s="32" t="str">
        <f>IFERROR(VLOOKUP(($EF118&amp;"・"&amp;EN$8&amp;"・"&amp;EN$7&amp;"・"&amp;$EG118),'(参考)本年作業予定'!$X$4:$AI$525,10,FALSE),"")</f>
        <v/>
      </c>
      <c r="EP118" s="32" t="str">
        <f>IFERROR(VLOOKUP(($EF118&amp;"・"&amp;EP$8&amp;"・"&amp;EP$7&amp;"・"&amp;$EG118),'(参考)本年作業予定'!$X$4:$AI$525,8,FALSE),"")</f>
        <v/>
      </c>
      <c r="EQ118" s="32" t="str">
        <f>IFERROR(VLOOKUP(($EF118&amp;"・"&amp;EP$8&amp;"・"&amp;EP$7&amp;"・"&amp;$EG118),'(参考)本年作業予定'!$X$4:$AI$525,10,FALSE),"")</f>
        <v/>
      </c>
      <c r="ER118" s="32" t="str">
        <f>IFERROR(VLOOKUP(($EF118&amp;"・"&amp;ER$8&amp;"・"&amp;ER$7&amp;"・"&amp;$EG118),'(参考)本年作業予定'!$X$4:$AI$525,8,FALSE),"")</f>
        <v/>
      </c>
      <c r="ES118" s="32" t="str">
        <f>IFERROR(VLOOKUP(($EF118&amp;"・"&amp;ER$8&amp;"・"&amp;ER$7&amp;"・"&amp;$EG118),'(参考)本年作業予定'!$X$4:$AI$525,10,FALSE),"")</f>
        <v/>
      </c>
      <c r="ET118" s="32" t="str">
        <f>IFERROR(VLOOKUP(($EF118&amp;"・"&amp;ET$8&amp;"・"&amp;ET$7&amp;"・"&amp;$EG118),'(参考)本年作業予定'!$X$4:$AI$525,8,FALSE),"")</f>
        <v/>
      </c>
      <c r="EU118" s="32" t="str">
        <f>IFERROR(VLOOKUP(($EF118&amp;"・"&amp;ET$8&amp;"・"&amp;ET$7&amp;"・"&amp;$EG118),'(参考)本年作業予定'!$X$4:$AI$525,10,FALSE),"")</f>
        <v/>
      </c>
      <c r="EV118" s="32" t="str">
        <f>IFERROR(VLOOKUP(($EF118&amp;"・"&amp;EV$8&amp;"・"&amp;EV$7&amp;"・"&amp;$EG118),'(参考)本年作業予定'!$X$4:$AI$525,8,FALSE),"")</f>
        <v/>
      </c>
      <c r="EW118" s="32" t="str">
        <f>IFERROR(VLOOKUP(($EF118&amp;"・"&amp;EV$8&amp;"・"&amp;EV$7&amp;"・"&amp;$EG118),'(参考)本年作業予定'!$X$4:$AI$525,10,FALSE),"")</f>
        <v/>
      </c>
      <c r="EX118" s="32" t="str">
        <f>IFERROR(VLOOKUP(($EF118&amp;"・"&amp;EX$8&amp;"・"&amp;EX$7&amp;"・"&amp;$EG118),'(参考)本年作業予定'!$X$4:$AI$525,8,FALSE),"")</f>
        <v/>
      </c>
      <c r="EY118" s="32" t="str">
        <f>IFERROR(VLOOKUP(($EF118&amp;"・"&amp;EX$8&amp;"・"&amp;EX$7&amp;"・"&amp;$EG118),'(参考)本年作業予定'!$X$4:$AI$525,10,FALSE),"")</f>
        <v/>
      </c>
      <c r="EZ118" s="32" t="str">
        <f>IFERROR(VLOOKUP(($EF118&amp;"・"&amp;EZ$8&amp;"・"&amp;EZ$7&amp;"・"&amp;$EG118),'(参考)本年作業予定'!$X$4:$AI$525,8,FALSE),"")</f>
        <v/>
      </c>
      <c r="FA118" s="32" t="str">
        <f>IFERROR(VLOOKUP(($EF118&amp;"・"&amp;EZ$8&amp;"・"&amp;EZ$7&amp;"・"&amp;$EG118),'(参考)本年作業予定'!$X$4:$AI$525,10,FALSE),"")</f>
        <v/>
      </c>
      <c r="FB118" s="32" t="str">
        <f>IFERROR(VLOOKUP(($EF118&amp;"・"&amp;FB$8&amp;"・"&amp;FB$7&amp;"・"&amp;$EG118),'(参考)本年作業予定'!$X$4:$AI$525,8,FALSE),"")</f>
        <v/>
      </c>
      <c r="FC118" s="32" t="str">
        <f>IFERROR(VLOOKUP(($EF118&amp;"・"&amp;FB$8&amp;"・"&amp;FB$7&amp;"・"&amp;$EG118),'(参考)本年作業予定'!$X$4:$AI$525,10,FALSE),"")</f>
        <v/>
      </c>
      <c r="FD118" s="32" t="str">
        <f>IFERROR(VLOOKUP(($EF118&amp;"・"&amp;FD$8&amp;"・"&amp;FD$7&amp;"・"&amp;$EG118),'(参考)本年作業予定'!$X$4:$AI$525,8,FALSE),"")</f>
        <v/>
      </c>
      <c r="FE118" s="32" t="str">
        <f>IFERROR(VLOOKUP(($EF118&amp;"・"&amp;FD$8&amp;"・"&amp;FD$7&amp;"・"&amp;$EG118),'(参考)本年作業予定'!$X$4:$AI$525,10,FALSE),"")</f>
        <v/>
      </c>
      <c r="FG118" s="32" t="str">
        <f>IFERROR(VLOOKUP(($EF118&amp;"・"&amp;FG$81&amp;"・"&amp;FG$80&amp;"・"&amp;$EG118),'(参考)本年作業予定'!$X$4:$AI$525,4,FALSE),"")</f>
        <v/>
      </c>
      <c r="FH118" s="32" t="str">
        <f>IFERROR(VLOOKUP(($EF118&amp;"・"&amp;FH$81&amp;"・"&amp;FH$80&amp;"・"&amp;$EG118),'(参考)本年作業予定'!$X$4:$AI$525,4,FALSE),"")</f>
        <v/>
      </c>
      <c r="FI118" s="32" t="str">
        <f>IFERROR(VLOOKUP(($EF118&amp;"・"&amp;FI$81&amp;"・"&amp;FI$80&amp;"・"&amp;$EG118),'(参考)本年作業予定'!$X$4:$AI$525,4,FALSE),"")</f>
        <v/>
      </c>
      <c r="FJ118" s="32" t="str">
        <f>IFERROR(VLOOKUP(($EF118&amp;"・"&amp;FJ$81&amp;"・"&amp;FJ$80&amp;"・"&amp;$EG118),'(参考)本年作業予定'!$X$4:$AI$525,4,FALSE),"")</f>
        <v/>
      </c>
      <c r="FK118" s="32" t="str">
        <f>IFERROR(VLOOKUP(($EF118&amp;"・"&amp;FK$81&amp;"・"&amp;FK$80&amp;"・"&amp;$EG118),'(参考)本年作業予定'!$X$4:$AI$525,4,FALSE),"")</f>
        <v/>
      </c>
      <c r="FL118" s="32" t="str">
        <f>IFERROR(VLOOKUP(($EF118&amp;"・"&amp;FL$81&amp;"・"&amp;FL$80&amp;"・"&amp;$EG118),'(参考)本年作業予定'!$X$4:$AI$525,4,FALSE),"")</f>
        <v/>
      </c>
      <c r="FN118" s="33" t="str">
        <f t="shared" si="488"/>
        <v/>
      </c>
      <c r="FO118" s="96" t="str">
        <f>IFERROR(VLOOKUP(($EF118&amp;"・"&amp;FN$8&amp;"・"&amp;FN$7&amp;"・"&amp;$EG118),'(参考)本年作業予定'!$X$4:$AI$525,12,FALSE),"")</f>
        <v/>
      </c>
      <c r="FP118" s="33" t="str">
        <f t="shared" si="489"/>
        <v/>
      </c>
      <c r="FQ118" s="96" t="str">
        <f>IFERROR(VLOOKUP(($EF118&amp;"・"&amp;FP$8&amp;"・"&amp;FP$7&amp;"・"&amp;$EG118),'(参考)本年作業予定'!$X$4:$AI$525,12,FALSE),"")</f>
        <v/>
      </c>
      <c r="FR118" s="33" t="str">
        <f t="shared" si="490"/>
        <v/>
      </c>
      <c r="FS118" s="96" t="str">
        <f>IFERROR(VLOOKUP(($EF118&amp;"・"&amp;FR$8&amp;"・"&amp;FR$7&amp;"・"&amp;$EG118),'(参考)本年作業予定'!$X$4:$AI$525,12,FALSE),"")</f>
        <v/>
      </c>
      <c r="FT118" s="33" t="str">
        <f t="shared" si="491"/>
        <v/>
      </c>
      <c r="FU118" s="96" t="str">
        <f>IFERROR(VLOOKUP(($EF118&amp;"・"&amp;FT$8&amp;"・"&amp;FT$7&amp;"・"&amp;$EG118),'(参考)本年作業予定'!$X$4:$AI$525,12,FALSE),"")</f>
        <v/>
      </c>
      <c r="FV118" s="33" t="str">
        <f t="shared" si="492"/>
        <v/>
      </c>
      <c r="FW118" s="96" t="str">
        <f>IFERROR(VLOOKUP(($EF118&amp;"・"&amp;FV$8&amp;"・"&amp;FV$7&amp;"・"&amp;$EG118),'(参考)本年作業予定'!$X$4:$AI$525,12,FALSE),"")</f>
        <v/>
      </c>
      <c r="FX118" s="33" t="str">
        <f t="shared" si="493"/>
        <v/>
      </c>
      <c r="FY118" s="96" t="str">
        <f>IFERROR(VLOOKUP(($EF118&amp;"・"&amp;FX$8&amp;"・"&amp;FX$7&amp;"・"&amp;$EG118),'(参考)本年作業予定'!$X$4:$AI$525,12,FALSE),"")</f>
        <v/>
      </c>
      <c r="FZ118" s="33" t="str">
        <f t="shared" si="494"/>
        <v/>
      </c>
      <c r="GA118" s="96" t="str">
        <f>IFERROR(VLOOKUP(($EF118&amp;"・"&amp;FZ$8&amp;"・"&amp;FZ$7&amp;"・"&amp;$EG118),'(参考)本年作業予定'!$X$4:$AI$525,12,FALSE),"")</f>
        <v/>
      </c>
      <c r="GB118" s="33" t="str">
        <f t="shared" si="495"/>
        <v/>
      </c>
      <c r="GC118" s="96" t="str">
        <f>IFERROR(VLOOKUP(($EF118&amp;"・"&amp;GB$8&amp;"・"&amp;GB$7&amp;"・"&amp;$EG118),'(参考)本年作業予定'!$X$4:$AI$525,12,FALSE),"")</f>
        <v/>
      </c>
      <c r="GD118" s="33" t="str">
        <f t="shared" si="496"/>
        <v/>
      </c>
      <c r="GE118" s="96" t="str">
        <f>IFERROR(VLOOKUP(($EF118&amp;"・"&amp;GD$8&amp;"・"&amp;GD$7&amp;"・"&amp;$EG118),'(参考)本年作業予定'!$X$4:$AI$525,12,FALSE),"")</f>
        <v/>
      </c>
      <c r="GF118" s="33" t="str">
        <f t="shared" si="497"/>
        <v/>
      </c>
      <c r="GG118" s="96" t="str">
        <f>IFERROR(VLOOKUP(($EF118&amp;"・"&amp;GF$8&amp;"・"&amp;GF$7&amp;"・"&amp;$EG118),'(参考)本年作業予定'!$X$4:$AI$525,12,FALSE),"")</f>
        <v/>
      </c>
      <c r="GH118" s="33" t="str">
        <f t="shared" si="498"/>
        <v/>
      </c>
      <c r="GI118" s="96" t="str">
        <f>IFERROR(VLOOKUP(($EF118&amp;"・"&amp;GH$8&amp;"・"&amp;GH$7&amp;"・"&amp;$EG118),'(参考)本年作業予定'!$X$4:$AI$525,12,FALSE),"")</f>
        <v/>
      </c>
      <c r="GJ118" s="33" t="str">
        <f t="shared" si="499"/>
        <v/>
      </c>
      <c r="GK118" s="96" t="str">
        <f>IFERROR(VLOOKUP(($EF118&amp;"・"&amp;GJ$8&amp;"・"&amp;GJ$7&amp;"・"&amp;$EG118),'(参考)本年作業予定'!$X$4:$AI$525,12,FALSE),"")</f>
        <v/>
      </c>
      <c r="GM118" s="72" t="str">
        <f t="shared" si="431"/>
        <v/>
      </c>
      <c r="GN118" s="74">
        <f>IFERROR(VLOOKUP(($EF118&amp;"・"&amp;GM$8&amp;"・"&amp;GM$7&amp;"・"&amp;$EG118),'(参考)本年作業予定'!$X$4:$AI$525,11,FALSE)/100,0)</f>
        <v>0</v>
      </c>
      <c r="GO118" s="72" t="str">
        <f t="shared" si="432"/>
        <v/>
      </c>
      <c r="GP118" s="74">
        <f>IFERROR(VLOOKUP(($EF118&amp;"・"&amp;GO$8&amp;"・"&amp;GO$7&amp;"・"&amp;$EG118),'(参考)本年作業予定'!$X$4:$AI$525,11,FALSE)/100,0)</f>
        <v>0</v>
      </c>
      <c r="GQ118" s="72" t="str">
        <f t="shared" si="433"/>
        <v/>
      </c>
      <c r="GR118" s="74">
        <f>IFERROR(VLOOKUP(($EF118&amp;"・"&amp;GQ$8&amp;"・"&amp;GQ$7&amp;"・"&amp;$EG118),'(参考)本年作業予定'!$X$4:$AI$525,11,FALSE)/100,0)</f>
        <v>0</v>
      </c>
      <c r="GS118" s="72" t="str">
        <f t="shared" si="434"/>
        <v/>
      </c>
      <c r="GT118" s="74">
        <f>IFERROR(VLOOKUP(($EF118&amp;"・"&amp;GS$8&amp;"・"&amp;GS$7&amp;"・"&amp;$EG118),'(参考)本年作業予定'!$X$4:$AI$525,11,FALSE)/100,0)</f>
        <v>0</v>
      </c>
      <c r="GU118" s="72" t="str">
        <f t="shared" si="435"/>
        <v/>
      </c>
      <c r="GV118" s="74">
        <f>IFERROR(VLOOKUP(($EF118&amp;"・"&amp;GU$8&amp;"・"&amp;GU$7&amp;"・"&amp;$EG118),'(参考)本年作業予定'!$X$4:$AI$525,11,FALSE)/100,0)</f>
        <v>0</v>
      </c>
      <c r="GW118" s="72" t="str">
        <f t="shared" si="436"/>
        <v/>
      </c>
      <c r="GX118" s="74">
        <f>IFERROR(VLOOKUP(($EF118&amp;"・"&amp;GW$8&amp;"・"&amp;GW$7&amp;"・"&amp;$EG118),'(参考)本年作業予定'!$X$4:$AI$525,11,FALSE)/100,0)</f>
        <v>0</v>
      </c>
      <c r="GY118" s="72" t="str">
        <f t="shared" si="437"/>
        <v/>
      </c>
      <c r="GZ118" s="74">
        <f>IFERROR(VLOOKUP(($EF118&amp;"・"&amp;GY$8&amp;"・"&amp;GY$7&amp;"・"&amp;$EG118),'(参考)本年作業予定'!$X$4:$AI$525,11,FALSE)/100,0)</f>
        <v>0</v>
      </c>
      <c r="HA118" s="72" t="str">
        <f t="shared" si="438"/>
        <v/>
      </c>
      <c r="HB118" s="74">
        <f>IFERROR(VLOOKUP(($EF118&amp;"・"&amp;HA$8&amp;"・"&amp;HA$7&amp;"・"&amp;$EG118),'(参考)本年作業予定'!$X$4:$AI$525,11,FALSE)/100,0)</f>
        <v>0</v>
      </c>
      <c r="HC118" s="72" t="str">
        <f t="shared" si="439"/>
        <v/>
      </c>
      <c r="HD118" s="74">
        <f>IFERROR(VLOOKUP(($EF118&amp;"・"&amp;HC$8&amp;"・"&amp;HC$7&amp;"・"&amp;$EG118),'(参考)本年作業予定'!$X$4:$AI$525,11,FALSE)/100,0)</f>
        <v>0</v>
      </c>
      <c r="HE118" s="72" t="str">
        <f t="shared" si="440"/>
        <v/>
      </c>
      <c r="HF118" s="74">
        <f>IFERROR(VLOOKUP(($EF118&amp;"・"&amp;HE$8&amp;"・"&amp;HE$7&amp;"・"&amp;$EG118),'(参考)本年作業予定'!$X$4:$AI$525,11,FALSE)/100,0)</f>
        <v>0</v>
      </c>
      <c r="HG118" s="72" t="str">
        <f t="shared" si="441"/>
        <v/>
      </c>
      <c r="HH118" s="74">
        <f>IFERROR(VLOOKUP(($EF118&amp;"・"&amp;HG$8&amp;"・"&amp;HG$7&amp;"・"&amp;$EG118),'(参考)本年作業予定'!$X$4:$AI$525,11,FALSE)/100,0)</f>
        <v>0</v>
      </c>
      <c r="HI118" s="72" t="str">
        <f t="shared" si="442"/>
        <v/>
      </c>
      <c r="HJ118" s="74">
        <f>IFERROR(VLOOKUP(($EF118&amp;"・"&amp;HI$8&amp;"・"&amp;HI$7&amp;"・"&amp;$EG118),'(参考)本年作業予定'!$X$4:$AI$525,11,FALSE)/100,0)</f>
        <v>0</v>
      </c>
    </row>
    <row r="119" spans="1:218" ht="21.75" customHeight="1" x14ac:dyDescent="0.15">
      <c r="A119" s="541"/>
      <c r="B119" s="486" t="str">
        <f>IF(②元データ!$G$23="","",②元データ!$G$23)</f>
        <v>ブロッコリー・■■</v>
      </c>
      <c r="C119" s="324" t="str">
        <f>IF(EF119="","",IF((GN119+GP119+GR119+GT119+GV119+GX119+GZ119+HB119+HD119+HF119+HH119+HJ119)=0,"",(GN119+GP119+GR119+GT119+GV119+GX119+GZ119+HB119+HD119+HF119+HH119+HJ119)))</f>
        <v/>
      </c>
      <c r="D119" s="331" t="str">
        <f t="shared" ref="D119:AI119" si="512">IF(D$5=$FG119,$FG$9,IF(D$5=$FH119,$FH$9,IF(D$5=$FI119,$FI$9,IF(D$5=$FJ119,$FJ$9,IF(D$5=$FK119,$FK$9,IF(D$5=$FL119,$FL$9,IF(D$5=$FN119,$FO119,IF(D$5=$FP119,$FQ119,IF(D$5=$FR119,$FS119,IF(D$5=$FT119,$FU119,IF(D$5=$FV119,$FW119,IF(D$5=$FX119,$FY119,IF(D$5=$FZ119,$GA119,IF(D$5=$GB119,$GC119,IF(D$5=$GD119,$GE119,IF(D$5=$GF119,$GG119,IF(D$5=$GH119,$GI119,IF(D$5=$GJ119,$GK119,""))))))))))))))))))</f>
        <v/>
      </c>
      <c r="E119" s="332" t="str">
        <f t="shared" si="512"/>
        <v/>
      </c>
      <c r="F119" s="332" t="str">
        <f t="shared" si="512"/>
        <v/>
      </c>
      <c r="G119" s="332" t="str">
        <f t="shared" si="512"/>
        <v/>
      </c>
      <c r="H119" s="332" t="str">
        <f t="shared" si="512"/>
        <v/>
      </c>
      <c r="I119" s="332" t="str">
        <f t="shared" si="512"/>
        <v/>
      </c>
      <c r="J119" s="332" t="str">
        <f t="shared" si="512"/>
        <v/>
      </c>
      <c r="K119" s="332" t="str">
        <f t="shared" si="512"/>
        <v/>
      </c>
      <c r="L119" s="332" t="str">
        <f t="shared" si="512"/>
        <v/>
      </c>
      <c r="M119" s="332" t="str">
        <f t="shared" si="512"/>
        <v/>
      </c>
      <c r="N119" s="332" t="str">
        <f t="shared" si="512"/>
        <v/>
      </c>
      <c r="O119" s="332" t="str">
        <f t="shared" si="512"/>
        <v/>
      </c>
      <c r="P119" s="332" t="str">
        <f t="shared" si="512"/>
        <v/>
      </c>
      <c r="Q119" s="332" t="str">
        <f t="shared" si="512"/>
        <v/>
      </c>
      <c r="R119" s="332" t="str">
        <f t="shared" si="512"/>
        <v/>
      </c>
      <c r="S119" s="332" t="str">
        <f t="shared" si="512"/>
        <v/>
      </c>
      <c r="T119" s="332" t="str">
        <f t="shared" si="512"/>
        <v/>
      </c>
      <c r="U119" s="332" t="str">
        <f t="shared" si="512"/>
        <v/>
      </c>
      <c r="V119" s="332" t="str">
        <f t="shared" si="512"/>
        <v/>
      </c>
      <c r="W119" s="332" t="str">
        <f t="shared" si="512"/>
        <v/>
      </c>
      <c r="X119" s="332" t="str">
        <f t="shared" si="512"/>
        <v/>
      </c>
      <c r="Y119" s="332" t="str">
        <f t="shared" si="512"/>
        <v/>
      </c>
      <c r="Z119" s="332" t="str">
        <f t="shared" si="512"/>
        <v/>
      </c>
      <c r="AA119" s="332" t="str">
        <f t="shared" si="512"/>
        <v/>
      </c>
      <c r="AB119" s="332" t="str">
        <f t="shared" si="512"/>
        <v/>
      </c>
      <c r="AC119" s="332" t="str">
        <f t="shared" si="512"/>
        <v/>
      </c>
      <c r="AD119" s="332" t="str">
        <f t="shared" si="512"/>
        <v/>
      </c>
      <c r="AE119" s="332" t="str">
        <f t="shared" si="512"/>
        <v/>
      </c>
      <c r="AF119" s="332" t="str">
        <f t="shared" si="512"/>
        <v/>
      </c>
      <c r="AG119" s="332" t="str">
        <f t="shared" si="512"/>
        <v/>
      </c>
      <c r="AH119" s="332" t="str">
        <f t="shared" si="512"/>
        <v/>
      </c>
      <c r="AI119" s="331" t="str">
        <f t="shared" si="512"/>
        <v/>
      </c>
      <c r="AJ119" s="332" t="str">
        <f t="shared" ref="AJ119:BQ119" si="513">IF(AJ$5=$FG119,$FG$9,IF(AJ$5=$FH119,$FH$9,IF(AJ$5=$FI119,$FI$9,IF(AJ$5=$FJ119,$FJ$9,IF(AJ$5=$FK119,$FK$9,IF(AJ$5=$FL119,$FL$9,IF(AJ$5=$FN119,$FO119,IF(AJ$5=$FP119,$FQ119,IF(AJ$5=$FR119,$FS119,IF(AJ$5=$FT119,$FU119,IF(AJ$5=$FV119,$FW119,IF(AJ$5=$FX119,$FY119,IF(AJ$5=$FZ119,$GA119,IF(AJ$5=$GB119,$GC119,IF(AJ$5=$GD119,$GE119,IF(AJ$5=$GF119,$GG119,IF(AJ$5=$GH119,$GI119,IF(AJ$5=$GJ119,$GK119,""))))))))))))))))))</f>
        <v/>
      </c>
      <c r="AK119" s="332" t="str">
        <f t="shared" si="513"/>
        <v/>
      </c>
      <c r="AL119" s="332" t="str">
        <f t="shared" si="513"/>
        <v/>
      </c>
      <c r="AM119" s="332" t="str">
        <f t="shared" si="513"/>
        <v/>
      </c>
      <c r="AN119" s="332" t="str">
        <f t="shared" si="513"/>
        <v/>
      </c>
      <c r="AO119" s="332" t="str">
        <f t="shared" si="513"/>
        <v/>
      </c>
      <c r="AP119" s="332" t="str">
        <f t="shared" si="513"/>
        <v/>
      </c>
      <c r="AQ119" s="332" t="str">
        <f t="shared" si="513"/>
        <v/>
      </c>
      <c r="AR119" s="332" t="str">
        <f t="shared" si="513"/>
        <v/>
      </c>
      <c r="AS119" s="332" t="str">
        <f t="shared" si="513"/>
        <v/>
      </c>
      <c r="AT119" s="332" t="str">
        <f t="shared" si="513"/>
        <v/>
      </c>
      <c r="AU119" s="332" t="str">
        <f t="shared" si="513"/>
        <v/>
      </c>
      <c r="AV119" s="332" t="str">
        <f t="shared" si="513"/>
        <v/>
      </c>
      <c r="AW119" s="332" t="str">
        <f t="shared" si="513"/>
        <v/>
      </c>
      <c r="AX119" s="332" t="str">
        <f t="shared" si="513"/>
        <v/>
      </c>
      <c r="AY119" s="332" t="str">
        <f t="shared" si="513"/>
        <v/>
      </c>
      <c r="AZ119" s="332" t="str">
        <f t="shared" si="513"/>
        <v/>
      </c>
      <c r="BA119" s="332" t="str">
        <f t="shared" si="513"/>
        <v/>
      </c>
      <c r="BB119" s="332" t="str">
        <f t="shared" si="513"/>
        <v/>
      </c>
      <c r="BC119" s="332" t="str">
        <f t="shared" si="513"/>
        <v/>
      </c>
      <c r="BD119" s="332" t="str">
        <f t="shared" si="513"/>
        <v/>
      </c>
      <c r="BE119" s="332" t="str">
        <f t="shared" si="513"/>
        <v/>
      </c>
      <c r="BF119" s="332" t="str">
        <f t="shared" si="513"/>
        <v/>
      </c>
      <c r="BG119" s="332" t="str">
        <f t="shared" si="513"/>
        <v/>
      </c>
      <c r="BH119" s="332" t="str">
        <f t="shared" si="513"/>
        <v/>
      </c>
      <c r="BI119" s="332" t="str">
        <f t="shared" si="513"/>
        <v/>
      </c>
      <c r="BJ119" s="332" t="str">
        <f t="shared" si="513"/>
        <v/>
      </c>
      <c r="BK119" s="332" t="str">
        <f t="shared" si="513"/>
        <v/>
      </c>
      <c r="BL119" s="332" t="str">
        <f t="shared" si="513"/>
        <v/>
      </c>
      <c r="BM119" s="333" t="str">
        <f t="shared" si="513"/>
        <v/>
      </c>
      <c r="BN119" s="331" t="str">
        <f t="shared" si="513"/>
        <v/>
      </c>
      <c r="BO119" s="332" t="str">
        <f t="shared" si="513"/>
        <v/>
      </c>
      <c r="BP119" s="332" t="str">
        <f t="shared" si="513"/>
        <v/>
      </c>
      <c r="BQ119" s="332" t="str">
        <f t="shared" si="513"/>
        <v/>
      </c>
      <c r="BR119" s="332" t="str">
        <f t="shared" ref="BR119:DW119" si="514">IF(BR$5=$FG119,$FG$9,IF(BR$5=$FH119,$FH$9,IF(BR$5=$FI119,$FI$9,IF(BR$5=$FJ119,$FJ$9,IF(BR$5=$FK119,$FK$9,IF(BR$5=$FL119,$FL$9,IF(BR$5=$FN119,$FO119,IF(BR$5=$FP119,$FQ119,IF(BR$5=$FR119,$FS119,IF(BR$5=$FT119,$FU119,IF(BR$5=$FV119,$FW119,IF(BR$5=$FX119,$FY119,IF(BR$5=$FZ119,$GA119,IF(BR$5=$GB119,$GC119,IF(BR$5=$GD119,$GE119,IF(BR$5=$GF119,$GG119,IF(BR$5=$GH119,$GI119,IF(BR$5=$GJ119,$GK119,""))))))))))))))))))</f>
        <v/>
      </c>
      <c r="BS119" s="332" t="str">
        <f t="shared" si="514"/>
        <v/>
      </c>
      <c r="BT119" s="332" t="str">
        <f t="shared" si="514"/>
        <v/>
      </c>
      <c r="BU119" s="332" t="str">
        <f t="shared" si="514"/>
        <v/>
      </c>
      <c r="BV119" s="332" t="str">
        <f t="shared" si="514"/>
        <v/>
      </c>
      <c r="BW119" s="332" t="str">
        <f t="shared" si="514"/>
        <v/>
      </c>
      <c r="BX119" s="332" t="str">
        <f t="shared" si="514"/>
        <v/>
      </c>
      <c r="BY119" s="332" t="str">
        <f t="shared" si="514"/>
        <v/>
      </c>
      <c r="BZ119" s="332" t="str">
        <f t="shared" si="514"/>
        <v/>
      </c>
      <c r="CA119" s="332" t="str">
        <f t="shared" si="514"/>
        <v/>
      </c>
      <c r="CB119" s="332" t="str">
        <f t="shared" si="514"/>
        <v/>
      </c>
      <c r="CC119" s="332" t="str">
        <f t="shared" si="514"/>
        <v/>
      </c>
      <c r="CD119" s="332" t="str">
        <f t="shared" si="514"/>
        <v/>
      </c>
      <c r="CE119" s="332" t="str">
        <f t="shared" si="514"/>
        <v/>
      </c>
      <c r="CF119" s="332" t="str">
        <f t="shared" si="514"/>
        <v/>
      </c>
      <c r="CG119" s="332" t="str">
        <f t="shared" si="514"/>
        <v/>
      </c>
      <c r="CH119" s="332" t="str">
        <f t="shared" si="514"/>
        <v/>
      </c>
      <c r="CI119" s="332" t="str">
        <f t="shared" si="514"/>
        <v/>
      </c>
      <c r="CJ119" s="332" t="str">
        <f t="shared" si="514"/>
        <v/>
      </c>
      <c r="CK119" s="332" t="str">
        <f t="shared" si="514"/>
        <v/>
      </c>
      <c r="CL119" s="332" t="str">
        <f t="shared" si="514"/>
        <v/>
      </c>
      <c r="CM119" s="332" t="str">
        <f t="shared" si="514"/>
        <v/>
      </c>
      <c r="CN119" s="332" t="str">
        <f t="shared" si="514"/>
        <v/>
      </c>
      <c r="CO119" s="332" t="str">
        <f t="shared" si="514"/>
        <v/>
      </c>
      <c r="CP119" s="332" t="str">
        <f t="shared" si="514"/>
        <v/>
      </c>
      <c r="CQ119" s="334" t="str">
        <f t="shared" si="514"/>
        <v/>
      </c>
      <c r="CR119" s="335" t="str">
        <f t="shared" si="514"/>
        <v/>
      </c>
      <c r="CS119" s="336" t="str">
        <f t="shared" si="514"/>
        <v/>
      </c>
      <c r="CT119" s="332" t="str">
        <f t="shared" si="514"/>
        <v/>
      </c>
      <c r="CU119" s="332" t="str">
        <f t="shared" si="514"/>
        <v/>
      </c>
      <c r="CV119" s="332" t="str">
        <f t="shared" si="514"/>
        <v/>
      </c>
      <c r="CW119" s="332" t="str">
        <f t="shared" si="514"/>
        <v/>
      </c>
      <c r="CX119" s="332" t="str">
        <f t="shared" si="514"/>
        <v/>
      </c>
      <c r="CY119" s="332" t="str">
        <f t="shared" si="514"/>
        <v/>
      </c>
      <c r="CZ119" s="332" t="str">
        <f t="shared" si="514"/>
        <v/>
      </c>
      <c r="DA119" s="332" t="str">
        <f t="shared" si="514"/>
        <v/>
      </c>
      <c r="DB119" s="332" t="str">
        <f t="shared" si="514"/>
        <v/>
      </c>
      <c r="DC119" s="332" t="str">
        <f t="shared" si="514"/>
        <v/>
      </c>
      <c r="DD119" s="332" t="str">
        <f t="shared" si="514"/>
        <v/>
      </c>
      <c r="DE119" s="332" t="str">
        <f t="shared" si="514"/>
        <v/>
      </c>
      <c r="DF119" s="332" t="str">
        <f t="shared" si="514"/>
        <v/>
      </c>
      <c r="DG119" s="332" t="str">
        <f t="shared" si="514"/>
        <v/>
      </c>
      <c r="DH119" s="332" t="str">
        <f t="shared" si="514"/>
        <v/>
      </c>
      <c r="DI119" s="332" t="str">
        <f t="shared" si="514"/>
        <v/>
      </c>
      <c r="DJ119" s="332" t="str">
        <f t="shared" si="514"/>
        <v/>
      </c>
      <c r="DK119" s="332" t="str">
        <f t="shared" si="514"/>
        <v/>
      </c>
      <c r="DL119" s="332" t="str">
        <f t="shared" si="514"/>
        <v/>
      </c>
      <c r="DM119" s="332" t="str">
        <f t="shared" si="514"/>
        <v/>
      </c>
      <c r="DN119" s="332" t="str">
        <f t="shared" si="514"/>
        <v/>
      </c>
      <c r="DO119" s="332" t="str">
        <f t="shared" si="514"/>
        <v/>
      </c>
      <c r="DP119" s="332" t="str">
        <f t="shared" si="514"/>
        <v/>
      </c>
      <c r="DQ119" s="332" t="str">
        <f t="shared" si="514"/>
        <v/>
      </c>
      <c r="DR119" s="332" t="str">
        <f t="shared" si="514"/>
        <v/>
      </c>
      <c r="DS119" s="332" t="str">
        <f t="shared" si="514"/>
        <v/>
      </c>
      <c r="DT119" s="332" t="str">
        <f t="shared" si="514"/>
        <v/>
      </c>
      <c r="DU119" s="334" t="str">
        <f t="shared" si="514"/>
        <v/>
      </c>
      <c r="DV119" s="390" t="str">
        <f t="shared" si="514"/>
        <v/>
      </c>
      <c r="DW119" s="423" t="str">
        <f t="shared" si="514"/>
        <v/>
      </c>
      <c r="EE119" s="12"/>
      <c r="EF119" s="13" t="str">
        <f>IF(EF121="","",EF121&amp;2)</f>
        <v>ブロッコリー・■■2</v>
      </c>
      <c r="EG119" s="13" t="str">
        <f>②元データ!$G$8</f>
        <v>露地野菜Ｂ</v>
      </c>
      <c r="EH119" s="32" t="str">
        <f>IFERROR(VLOOKUP(($EF119&amp;"・"&amp;EH$8&amp;"・"&amp;EH$7&amp;"・"&amp;$EG119),'(参考)本年作業予定'!$X$4:$AI$525,8,FALSE),"")</f>
        <v/>
      </c>
      <c r="EI119" s="32" t="str">
        <f>IFERROR(VLOOKUP(($EF119&amp;"・"&amp;EH$8&amp;"・"&amp;EH$7&amp;"・"&amp;$EG119),'(参考)本年作業予定'!$X$4:$AI$525,10,FALSE),"")</f>
        <v/>
      </c>
      <c r="EJ119" s="32" t="str">
        <f>IFERROR(VLOOKUP(($EF119&amp;"・"&amp;EJ$8&amp;"・"&amp;EJ$7&amp;"・"&amp;$EG119),'(参考)本年作業予定'!$X$4:$AI$525,8,FALSE),"")</f>
        <v/>
      </c>
      <c r="EK119" s="32" t="str">
        <f>IFERROR(VLOOKUP(($EF119&amp;"・"&amp;EJ$8&amp;"・"&amp;EJ$7&amp;"・"&amp;$EG119),'(参考)本年作業予定'!$X$4:$AI$525,10,FALSE),"")</f>
        <v/>
      </c>
      <c r="EL119" s="32" t="str">
        <f>IFERROR(VLOOKUP(($EF119&amp;"・"&amp;EL$8&amp;"・"&amp;EL$7&amp;"・"&amp;$EG119),'(参考)本年作業予定'!$X$4:$AI$525,8,FALSE),"")</f>
        <v/>
      </c>
      <c r="EM119" s="32" t="str">
        <f>IFERROR(VLOOKUP(($EF119&amp;"・"&amp;EL$8&amp;"・"&amp;EL$7&amp;"・"&amp;$EG119),'(参考)本年作業予定'!$X$4:$AI$525,10,FALSE),"")</f>
        <v/>
      </c>
      <c r="EN119" s="32" t="str">
        <f>IFERROR(VLOOKUP(($EF119&amp;"・"&amp;EN$8&amp;"・"&amp;EN$7&amp;"・"&amp;$EG119),'(参考)本年作業予定'!$X$4:$AI$525,8,FALSE),"")</f>
        <v/>
      </c>
      <c r="EO119" s="32" t="str">
        <f>IFERROR(VLOOKUP(($EF119&amp;"・"&amp;EN$8&amp;"・"&amp;EN$7&amp;"・"&amp;$EG119),'(参考)本年作業予定'!$X$4:$AI$525,10,FALSE),"")</f>
        <v/>
      </c>
      <c r="EP119" s="32" t="str">
        <f>IFERROR(VLOOKUP(($EF119&amp;"・"&amp;EP$8&amp;"・"&amp;EP$7&amp;"・"&amp;$EG119),'(参考)本年作業予定'!$X$4:$AI$525,8,FALSE),"")</f>
        <v/>
      </c>
      <c r="EQ119" s="32" t="str">
        <f>IFERROR(VLOOKUP(($EF119&amp;"・"&amp;EP$8&amp;"・"&amp;EP$7&amp;"・"&amp;$EG119),'(参考)本年作業予定'!$X$4:$AI$525,10,FALSE),"")</f>
        <v/>
      </c>
      <c r="ER119" s="32" t="str">
        <f>IFERROR(VLOOKUP(($EF119&amp;"・"&amp;ER$8&amp;"・"&amp;ER$7&amp;"・"&amp;$EG119),'(参考)本年作業予定'!$X$4:$AI$525,8,FALSE),"")</f>
        <v/>
      </c>
      <c r="ES119" s="32" t="str">
        <f>IFERROR(VLOOKUP(($EF119&amp;"・"&amp;ER$8&amp;"・"&amp;ER$7&amp;"・"&amp;$EG119),'(参考)本年作業予定'!$X$4:$AI$525,10,FALSE),"")</f>
        <v/>
      </c>
      <c r="ET119" s="32" t="str">
        <f>IFERROR(VLOOKUP(($EF119&amp;"・"&amp;ET$8&amp;"・"&amp;ET$7&amp;"・"&amp;$EG119),'(参考)本年作業予定'!$X$4:$AI$525,8,FALSE),"")</f>
        <v/>
      </c>
      <c r="EU119" s="32" t="str">
        <f>IFERROR(VLOOKUP(($EF119&amp;"・"&amp;ET$8&amp;"・"&amp;ET$7&amp;"・"&amp;$EG119),'(参考)本年作業予定'!$X$4:$AI$525,10,FALSE),"")</f>
        <v/>
      </c>
      <c r="EV119" s="32" t="str">
        <f>IFERROR(VLOOKUP(($EF119&amp;"・"&amp;EV$8&amp;"・"&amp;EV$7&amp;"・"&amp;$EG119),'(参考)本年作業予定'!$X$4:$AI$525,8,FALSE),"")</f>
        <v/>
      </c>
      <c r="EW119" s="32" t="str">
        <f>IFERROR(VLOOKUP(($EF119&amp;"・"&amp;EV$8&amp;"・"&amp;EV$7&amp;"・"&amp;$EG119),'(参考)本年作業予定'!$X$4:$AI$525,10,FALSE),"")</f>
        <v/>
      </c>
      <c r="EX119" s="32" t="str">
        <f>IFERROR(VLOOKUP(($EF119&amp;"・"&amp;EX$8&amp;"・"&amp;EX$7&amp;"・"&amp;$EG119),'(参考)本年作業予定'!$X$4:$AI$525,8,FALSE),"")</f>
        <v/>
      </c>
      <c r="EY119" s="32" t="str">
        <f>IFERROR(VLOOKUP(($EF119&amp;"・"&amp;EX$8&amp;"・"&amp;EX$7&amp;"・"&amp;$EG119),'(参考)本年作業予定'!$X$4:$AI$525,10,FALSE),"")</f>
        <v/>
      </c>
      <c r="EZ119" s="32" t="str">
        <f>IFERROR(VLOOKUP(($EF119&amp;"・"&amp;EZ$8&amp;"・"&amp;EZ$7&amp;"・"&amp;$EG119),'(参考)本年作業予定'!$X$4:$AI$525,8,FALSE),"")</f>
        <v/>
      </c>
      <c r="FA119" s="32" t="str">
        <f>IFERROR(VLOOKUP(($EF119&amp;"・"&amp;EZ$8&amp;"・"&amp;EZ$7&amp;"・"&amp;$EG119),'(参考)本年作業予定'!$X$4:$AI$525,10,FALSE),"")</f>
        <v/>
      </c>
      <c r="FB119" s="32" t="str">
        <f>IFERROR(VLOOKUP(($EF119&amp;"・"&amp;FB$8&amp;"・"&amp;FB$7&amp;"・"&amp;$EG119),'(参考)本年作業予定'!$X$4:$AI$525,8,FALSE),"")</f>
        <v/>
      </c>
      <c r="FC119" s="32" t="str">
        <f>IFERROR(VLOOKUP(($EF119&amp;"・"&amp;FB$8&amp;"・"&amp;FB$7&amp;"・"&amp;$EG119),'(参考)本年作業予定'!$X$4:$AI$525,10,FALSE),"")</f>
        <v/>
      </c>
      <c r="FD119" s="32" t="str">
        <f>IFERROR(VLOOKUP(($EF119&amp;"・"&amp;FD$8&amp;"・"&amp;FD$7&amp;"・"&amp;$EG119),'(参考)本年作業予定'!$X$4:$AI$525,8,FALSE),"")</f>
        <v/>
      </c>
      <c r="FE119" s="32" t="str">
        <f>IFERROR(VLOOKUP(($EF119&amp;"・"&amp;FD$8&amp;"・"&amp;FD$7&amp;"・"&amp;$EG119),'(参考)本年作業予定'!$X$4:$AI$525,10,FALSE),"")</f>
        <v/>
      </c>
      <c r="FG119" s="32" t="str">
        <f>IFERROR(VLOOKUP(($EF119&amp;"・"&amp;FG$81&amp;"・"&amp;FG$80&amp;"・"&amp;$EG119),'(参考)本年作業予定'!$X$4:$AI$525,4,FALSE),"")</f>
        <v/>
      </c>
      <c r="FH119" s="32" t="str">
        <f>IFERROR(VLOOKUP(($EF119&amp;"・"&amp;FH$81&amp;"・"&amp;FH$80&amp;"・"&amp;$EG119),'(参考)本年作業予定'!$X$4:$AI$525,4,FALSE),"")</f>
        <v/>
      </c>
      <c r="FI119" s="32" t="str">
        <f>IFERROR(VLOOKUP(($EF119&amp;"・"&amp;FI$81&amp;"・"&amp;FI$80&amp;"・"&amp;$EG119),'(参考)本年作業予定'!$X$4:$AI$525,4,FALSE),"")</f>
        <v/>
      </c>
      <c r="FJ119" s="32" t="str">
        <f>IFERROR(VLOOKUP(($EF119&amp;"・"&amp;FJ$81&amp;"・"&amp;FJ$80&amp;"・"&amp;$EG119),'(参考)本年作業予定'!$X$4:$AI$525,4,FALSE),"")</f>
        <v/>
      </c>
      <c r="FK119" s="32" t="str">
        <f>IFERROR(VLOOKUP(($EF119&amp;"・"&amp;FK$81&amp;"・"&amp;FK$80&amp;"・"&amp;$EG119),'(参考)本年作業予定'!$X$4:$AI$525,4,FALSE),"")</f>
        <v/>
      </c>
      <c r="FL119" s="32" t="str">
        <f>IFERROR(VLOOKUP(($EF119&amp;"・"&amp;FL$81&amp;"・"&amp;FL$80&amp;"・"&amp;$EG119),'(参考)本年作業予定'!$X$4:$AI$525,4,FALSE),"")</f>
        <v/>
      </c>
      <c r="FN119" s="33" t="str">
        <f t="shared" si="488"/>
        <v/>
      </c>
      <c r="FO119" s="96" t="str">
        <f>IFERROR(VLOOKUP(($EF119&amp;"・"&amp;FN$8&amp;"・"&amp;FN$7&amp;"・"&amp;$EG119),'(参考)本年作業予定'!$X$4:$AI$525,12,FALSE),"")</f>
        <v/>
      </c>
      <c r="FP119" s="33" t="str">
        <f t="shared" si="489"/>
        <v/>
      </c>
      <c r="FQ119" s="96" t="str">
        <f>IFERROR(VLOOKUP(($EF119&amp;"・"&amp;FP$8&amp;"・"&amp;FP$7&amp;"・"&amp;$EG119),'(参考)本年作業予定'!$X$4:$AI$525,12,FALSE),"")</f>
        <v/>
      </c>
      <c r="FR119" s="33" t="str">
        <f t="shared" si="490"/>
        <v/>
      </c>
      <c r="FS119" s="96" t="str">
        <f>IFERROR(VLOOKUP(($EF119&amp;"・"&amp;FR$8&amp;"・"&amp;FR$7&amp;"・"&amp;$EG119),'(参考)本年作業予定'!$X$4:$AI$525,12,FALSE),"")</f>
        <v/>
      </c>
      <c r="FT119" s="33" t="str">
        <f t="shared" si="491"/>
        <v/>
      </c>
      <c r="FU119" s="96" t="str">
        <f>IFERROR(VLOOKUP(($EF119&amp;"・"&amp;FT$8&amp;"・"&amp;FT$7&amp;"・"&amp;$EG119),'(参考)本年作業予定'!$X$4:$AI$525,12,FALSE),"")</f>
        <v/>
      </c>
      <c r="FV119" s="33" t="str">
        <f t="shared" si="492"/>
        <v/>
      </c>
      <c r="FW119" s="96" t="str">
        <f>IFERROR(VLOOKUP(($EF119&amp;"・"&amp;FV$8&amp;"・"&amp;FV$7&amp;"・"&amp;$EG119),'(参考)本年作業予定'!$X$4:$AI$525,12,FALSE),"")</f>
        <v/>
      </c>
      <c r="FX119" s="33" t="str">
        <f t="shared" si="493"/>
        <v/>
      </c>
      <c r="FY119" s="96" t="str">
        <f>IFERROR(VLOOKUP(($EF119&amp;"・"&amp;FX$8&amp;"・"&amp;FX$7&amp;"・"&amp;$EG119),'(参考)本年作業予定'!$X$4:$AI$525,12,FALSE),"")</f>
        <v/>
      </c>
      <c r="FZ119" s="33" t="str">
        <f t="shared" si="494"/>
        <v/>
      </c>
      <c r="GA119" s="96" t="str">
        <f>IFERROR(VLOOKUP(($EF119&amp;"・"&amp;FZ$8&amp;"・"&amp;FZ$7&amp;"・"&amp;$EG119),'(参考)本年作業予定'!$X$4:$AI$525,12,FALSE),"")</f>
        <v/>
      </c>
      <c r="GB119" s="33" t="str">
        <f t="shared" si="495"/>
        <v/>
      </c>
      <c r="GC119" s="96" t="str">
        <f>IFERROR(VLOOKUP(($EF119&amp;"・"&amp;GB$8&amp;"・"&amp;GB$7&amp;"・"&amp;$EG119),'(参考)本年作業予定'!$X$4:$AI$525,12,FALSE),"")</f>
        <v/>
      </c>
      <c r="GD119" s="33" t="str">
        <f t="shared" si="496"/>
        <v/>
      </c>
      <c r="GE119" s="96" t="str">
        <f>IFERROR(VLOOKUP(($EF119&amp;"・"&amp;GD$8&amp;"・"&amp;GD$7&amp;"・"&amp;$EG119),'(参考)本年作業予定'!$X$4:$AI$525,12,FALSE),"")</f>
        <v/>
      </c>
      <c r="GF119" s="33" t="str">
        <f t="shared" si="497"/>
        <v/>
      </c>
      <c r="GG119" s="96" t="str">
        <f>IFERROR(VLOOKUP(($EF119&amp;"・"&amp;GF$8&amp;"・"&amp;GF$7&amp;"・"&amp;$EG119),'(参考)本年作業予定'!$X$4:$AI$525,12,FALSE),"")</f>
        <v/>
      </c>
      <c r="GH119" s="33" t="str">
        <f t="shared" si="498"/>
        <v/>
      </c>
      <c r="GI119" s="96" t="str">
        <f>IFERROR(VLOOKUP(($EF119&amp;"・"&amp;GH$8&amp;"・"&amp;GH$7&amp;"・"&amp;$EG119),'(参考)本年作業予定'!$X$4:$AI$525,12,FALSE),"")</f>
        <v/>
      </c>
      <c r="GJ119" s="33" t="str">
        <f t="shared" si="499"/>
        <v/>
      </c>
      <c r="GK119" s="96" t="str">
        <f>IFERROR(VLOOKUP(($EF119&amp;"・"&amp;GJ$8&amp;"・"&amp;GJ$7&amp;"・"&amp;$EG119),'(参考)本年作業予定'!$X$4:$AI$525,12,FALSE),"")</f>
        <v/>
      </c>
      <c r="GM119" s="72" t="str">
        <f t="shared" si="431"/>
        <v/>
      </c>
      <c r="GN119" s="74">
        <f>IFERROR(VLOOKUP(($EF119&amp;"・"&amp;GM$8&amp;"・"&amp;GM$7&amp;"・"&amp;$EG119),'(参考)本年作業予定'!$X$4:$AI$525,11,FALSE)/100,0)</f>
        <v>0</v>
      </c>
      <c r="GO119" s="72" t="str">
        <f t="shared" si="432"/>
        <v/>
      </c>
      <c r="GP119" s="74">
        <f>IFERROR(VLOOKUP(($EF119&amp;"・"&amp;GO$8&amp;"・"&amp;GO$7&amp;"・"&amp;$EG119),'(参考)本年作業予定'!$X$4:$AI$525,11,FALSE)/100,0)</f>
        <v>0</v>
      </c>
      <c r="GQ119" s="72" t="str">
        <f t="shared" si="433"/>
        <v/>
      </c>
      <c r="GR119" s="74">
        <f>IFERROR(VLOOKUP(($EF119&amp;"・"&amp;GQ$8&amp;"・"&amp;GQ$7&amp;"・"&amp;$EG119),'(参考)本年作業予定'!$X$4:$AI$525,11,FALSE)/100,0)</f>
        <v>0</v>
      </c>
      <c r="GS119" s="72" t="str">
        <f t="shared" si="434"/>
        <v/>
      </c>
      <c r="GT119" s="74">
        <f>IFERROR(VLOOKUP(($EF119&amp;"・"&amp;GS$8&amp;"・"&amp;GS$7&amp;"・"&amp;$EG119),'(参考)本年作業予定'!$X$4:$AI$525,11,FALSE)/100,0)</f>
        <v>0</v>
      </c>
      <c r="GU119" s="72" t="str">
        <f t="shared" si="435"/>
        <v/>
      </c>
      <c r="GV119" s="74">
        <f>IFERROR(VLOOKUP(($EF119&amp;"・"&amp;GU$8&amp;"・"&amp;GU$7&amp;"・"&amp;$EG119),'(参考)本年作業予定'!$X$4:$AI$525,11,FALSE)/100,0)</f>
        <v>0</v>
      </c>
      <c r="GW119" s="72" t="str">
        <f t="shared" si="436"/>
        <v/>
      </c>
      <c r="GX119" s="74">
        <f>IFERROR(VLOOKUP(($EF119&amp;"・"&amp;GW$8&amp;"・"&amp;GW$7&amp;"・"&amp;$EG119),'(参考)本年作業予定'!$X$4:$AI$525,11,FALSE)/100,0)</f>
        <v>0</v>
      </c>
      <c r="GY119" s="72" t="str">
        <f t="shared" si="437"/>
        <v/>
      </c>
      <c r="GZ119" s="74">
        <f>IFERROR(VLOOKUP(($EF119&amp;"・"&amp;GY$8&amp;"・"&amp;GY$7&amp;"・"&amp;$EG119),'(参考)本年作業予定'!$X$4:$AI$525,11,FALSE)/100,0)</f>
        <v>0</v>
      </c>
      <c r="HA119" s="72" t="str">
        <f t="shared" si="438"/>
        <v/>
      </c>
      <c r="HB119" s="74">
        <f>IFERROR(VLOOKUP(($EF119&amp;"・"&amp;HA$8&amp;"・"&amp;HA$7&amp;"・"&amp;$EG119),'(参考)本年作業予定'!$X$4:$AI$525,11,FALSE)/100,0)</f>
        <v>0</v>
      </c>
      <c r="HC119" s="72" t="str">
        <f t="shared" si="439"/>
        <v/>
      </c>
      <c r="HD119" s="74">
        <f>IFERROR(VLOOKUP(($EF119&amp;"・"&amp;HC$8&amp;"・"&amp;HC$7&amp;"・"&amp;$EG119),'(参考)本年作業予定'!$X$4:$AI$525,11,FALSE)/100,0)</f>
        <v>0</v>
      </c>
      <c r="HE119" s="72" t="str">
        <f t="shared" si="440"/>
        <v/>
      </c>
      <c r="HF119" s="74">
        <f>IFERROR(VLOOKUP(($EF119&amp;"・"&amp;HE$8&amp;"・"&amp;HE$7&amp;"・"&amp;$EG119),'(参考)本年作業予定'!$X$4:$AI$525,11,FALSE)/100,0)</f>
        <v>0</v>
      </c>
      <c r="HG119" s="72" t="str">
        <f t="shared" si="441"/>
        <v/>
      </c>
      <c r="HH119" s="74">
        <f>IFERROR(VLOOKUP(($EF119&amp;"・"&amp;HG$8&amp;"・"&amp;HG$7&amp;"・"&amp;$EG119),'(参考)本年作業予定'!$X$4:$AI$525,11,FALSE)/100,0)</f>
        <v>0</v>
      </c>
      <c r="HI119" s="72" t="str">
        <f t="shared" si="442"/>
        <v/>
      </c>
      <c r="HJ119" s="74">
        <f>IFERROR(VLOOKUP(($EF119&amp;"・"&amp;HI$8&amp;"・"&amp;HI$7&amp;"・"&amp;$EG119),'(参考)本年作業予定'!$X$4:$AI$525,11,FALSE)/100,0)</f>
        <v>0</v>
      </c>
    </row>
    <row r="120" spans="1:218" ht="11.25" customHeight="1" x14ac:dyDescent="0.15">
      <c r="A120" s="541"/>
      <c r="B120" s="487"/>
      <c r="C120" s="325" t="str">
        <f>IF(B120="","",GN120+GP120+GR120+GT120+GV120+GX120+GZ120+HB120+HD120)</f>
        <v/>
      </c>
      <c r="D120" s="337"/>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38"/>
      <c r="AE120" s="338"/>
      <c r="AF120" s="338"/>
      <c r="AG120" s="339"/>
      <c r="AH120" s="339"/>
      <c r="AI120" s="337"/>
      <c r="AJ120" s="338"/>
      <c r="AK120" s="338"/>
      <c r="AL120" s="338"/>
      <c r="AM120" s="338"/>
      <c r="AN120" s="338"/>
      <c r="AO120" s="338"/>
      <c r="AP120" s="338"/>
      <c r="AQ120" s="338"/>
      <c r="AR120" s="338"/>
      <c r="AS120" s="338"/>
      <c r="AT120" s="338"/>
      <c r="AU120" s="338"/>
      <c r="AV120" s="338"/>
      <c r="AW120" s="338"/>
      <c r="AX120" s="338"/>
      <c r="AY120" s="338"/>
      <c r="AZ120" s="338"/>
      <c r="BA120" s="338"/>
      <c r="BB120" s="338"/>
      <c r="BC120" s="338"/>
      <c r="BD120" s="338"/>
      <c r="BE120" s="338"/>
      <c r="BF120" s="338"/>
      <c r="BG120" s="338"/>
      <c r="BH120" s="338"/>
      <c r="BI120" s="338"/>
      <c r="BJ120" s="338"/>
      <c r="BK120" s="338"/>
      <c r="BL120" s="338"/>
      <c r="BM120" s="339"/>
      <c r="BN120" s="337"/>
      <c r="BO120" s="338"/>
      <c r="BP120" s="338"/>
      <c r="BQ120" s="338"/>
      <c r="BR120" s="338"/>
      <c r="BS120" s="338"/>
      <c r="BT120" s="338"/>
      <c r="BU120" s="338"/>
      <c r="BV120" s="338"/>
      <c r="BW120" s="338"/>
      <c r="BX120" s="338"/>
      <c r="BY120" s="338"/>
      <c r="BZ120" s="338"/>
      <c r="CA120" s="338"/>
      <c r="CB120" s="338"/>
      <c r="CC120" s="338"/>
      <c r="CD120" s="338"/>
      <c r="CE120" s="338"/>
      <c r="CF120" s="338"/>
      <c r="CG120" s="338"/>
      <c r="CH120" s="338"/>
      <c r="CI120" s="338"/>
      <c r="CJ120" s="338"/>
      <c r="CK120" s="338"/>
      <c r="CL120" s="338"/>
      <c r="CM120" s="338"/>
      <c r="CN120" s="338"/>
      <c r="CO120" s="338"/>
      <c r="CP120" s="338"/>
      <c r="CQ120" s="339"/>
      <c r="CR120" s="340"/>
      <c r="CS120" s="341"/>
      <c r="CT120" s="338"/>
      <c r="CU120" s="338"/>
      <c r="CV120" s="338"/>
      <c r="CW120" s="338"/>
      <c r="CX120" s="338"/>
      <c r="CY120" s="338"/>
      <c r="CZ120" s="338"/>
      <c r="DA120" s="338"/>
      <c r="DB120" s="338"/>
      <c r="DC120" s="338"/>
      <c r="DD120" s="338"/>
      <c r="DE120" s="338"/>
      <c r="DF120" s="338"/>
      <c r="DG120" s="338"/>
      <c r="DH120" s="338"/>
      <c r="DI120" s="338"/>
      <c r="DJ120" s="338"/>
      <c r="DK120" s="338"/>
      <c r="DL120" s="338"/>
      <c r="DM120" s="338"/>
      <c r="DN120" s="338"/>
      <c r="DO120" s="338"/>
      <c r="DP120" s="338"/>
      <c r="DQ120" s="338"/>
      <c r="DR120" s="338"/>
      <c r="DS120" s="338"/>
      <c r="DT120" s="338"/>
      <c r="DU120" s="339"/>
      <c r="DV120" s="391"/>
      <c r="DW120" s="424"/>
      <c r="EE120" s="12"/>
      <c r="EF120" s="13"/>
      <c r="EG120" s="13"/>
      <c r="EH120" s="32" t="str">
        <f>IFERROR(VLOOKUP(($EF120&amp;"・"&amp;EH$8&amp;"・"&amp;EH$7&amp;"・"&amp;$EG120),'(参考)本年作業予定'!$X$4:$AI$525,8,FALSE),"")</f>
        <v/>
      </c>
      <c r="EI120" s="32" t="str">
        <f>IFERROR(VLOOKUP(($EF120&amp;"・"&amp;EH$8&amp;"・"&amp;EH$7&amp;"・"&amp;$EG120),'(参考)本年作業予定'!$X$4:$AI$525,10,FALSE),"")</f>
        <v/>
      </c>
      <c r="EJ120" s="32" t="str">
        <f>IFERROR(VLOOKUP(($EF120&amp;"・"&amp;EJ$8&amp;"・"&amp;EJ$7&amp;"・"&amp;$EG120),'(参考)本年作業予定'!$X$4:$AI$525,8,FALSE),"")</f>
        <v/>
      </c>
      <c r="EK120" s="32" t="str">
        <f>IFERROR(VLOOKUP(($EF120&amp;"・"&amp;EJ$8&amp;"・"&amp;EJ$7&amp;"・"&amp;$EG120),'(参考)本年作業予定'!$X$4:$AI$525,10,FALSE),"")</f>
        <v/>
      </c>
      <c r="EL120" s="32" t="str">
        <f>IFERROR(VLOOKUP(($EF120&amp;"・"&amp;EL$8&amp;"・"&amp;EL$7&amp;"・"&amp;$EG120),'(参考)本年作業予定'!$X$4:$AI$525,8,FALSE),"")</f>
        <v/>
      </c>
      <c r="EM120" s="32" t="str">
        <f>IFERROR(VLOOKUP(($EF120&amp;"・"&amp;EL$8&amp;"・"&amp;EL$7&amp;"・"&amp;$EG120),'(参考)本年作業予定'!$X$4:$AI$525,10,FALSE),"")</f>
        <v/>
      </c>
      <c r="EN120" s="32" t="str">
        <f>IFERROR(VLOOKUP(($EF120&amp;"・"&amp;EN$8&amp;"・"&amp;EN$7&amp;"・"&amp;$EG120),'(参考)本年作業予定'!$X$4:$AI$525,8,FALSE),"")</f>
        <v/>
      </c>
      <c r="EO120" s="32" t="str">
        <f>IFERROR(VLOOKUP(($EF120&amp;"・"&amp;EN$8&amp;"・"&amp;EN$7&amp;"・"&amp;$EG120),'(参考)本年作業予定'!$X$4:$AI$525,10,FALSE),"")</f>
        <v/>
      </c>
      <c r="EP120" s="32" t="str">
        <f>IFERROR(VLOOKUP(($EF120&amp;"・"&amp;EP$8&amp;"・"&amp;EP$7&amp;"・"&amp;$EG120),'(参考)本年作業予定'!$X$4:$AI$525,8,FALSE),"")</f>
        <v/>
      </c>
      <c r="EQ120" s="32" t="str">
        <f>IFERROR(VLOOKUP(($EF120&amp;"・"&amp;EP$8&amp;"・"&amp;EP$7&amp;"・"&amp;$EG120),'(参考)本年作業予定'!$X$4:$AI$525,10,FALSE),"")</f>
        <v/>
      </c>
      <c r="ER120" s="32" t="str">
        <f>IFERROR(VLOOKUP(($EF120&amp;"・"&amp;ER$8&amp;"・"&amp;ER$7&amp;"・"&amp;$EG120),'(参考)本年作業予定'!$X$4:$AI$525,8,FALSE),"")</f>
        <v/>
      </c>
      <c r="ES120" s="32" t="str">
        <f>IFERROR(VLOOKUP(($EF120&amp;"・"&amp;ER$8&amp;"・"&amp;ER$7&amp;"・"&amp;$EG120),'(参考)本年作業予定'!$X$4:$AI$525,10,FALSE),"")</f>
        <v/>
      </c>
      <c r="ET120" s="32" t="str">
        <f>IFERROR(VLOOKUP(($EF120&amp;"・"&amp;ET$8&amp;"・"&amp;ET$7&amp;"・"&amp;$EG120),'(参考)本年作業予定'!$X$4:$AI$525,8,FALSE),"")</f>
        <v/>
      </c>
      <c r="EU120" s="32" t="str">
        <f>IFERROR(VLOOKUP(($EF120&amp;"・"&amp;ET$8&amp;"・"&amp;ET$7&amp;"・"&amp;$EG120),'(参考)本年作業予定'!$X$4:$AI$525,10,FALSE),"")</f>
        <v/>
      </c>
      <c r="EV120" s="32" t="str">
        <f>IFERROR(VLOOKUP(($EF120&amp;"・"&amp;EV$8&amp;"・"&amp;EV$7&amp;"・"&amp;$EG120),'(参考)本年作業予定'!$X$4:$AI$525,8,FALSE),"")</f>
        <v/>
      </c>
      <c r="EW120" s="32" t="str">
        <f>IFERROR(VLOOKUP(($EF120&amp;"・"&amp;EV$8&amp;"・"&amp;EV$7&amp;"・"&amp;$EG120),'(参考)本年作業予定'!$X$4:$AI$525,10,FALSE),"")</f>
        <v/>
      </c>
      <c r="EX120" s="32" t="str">
        <f>IFERROR(VLOOKUP(($EF120&amp;"・"&amp;EX$8&amp;"・"&amp;EX$7&amp;"・"&amp;$EG120),'(参考)本年作業予定'!$X$4:$AI$525,8,FALSE),"")</f>
        <v/>
      </c>
      <c r="EY120" s="32" t="str">
        <f>IFERROR(VLOOKUP(($EF120&amp;"・"&amp;EX$8&amp;"・"&amp;EX$7&amp;"・"&amp;$EG120),'(参考)本年作業予定'!$X$4:$AI$525,10,FALSE),"")</f>
        <v/>
      </c>
      <c r="EZ120" s="32" t="str">
        <f>IFERROR(VLOOKUP(($EF120&amp;"・"&amp;EZ$8&amp;"・"&amp;EZ$7&amp;"・"&amp;$EG120),'(参考)本年作業予定'!$X$4:$AI$525,8,FALSE),"")</f>
        <v/>
      </c>
      <c r="FA120" s="32" t="str">
        <f>IFERROR(VLOOKUP(($EF120&amp;"・"&amp;EZ$8&amp;"・"&amp;EZ$7&amp;"・"&amp;$EG120),'(参考)本年作業予定'!$X$4:$AI$525,10,FALSE),"")</f>
        <v/>
      </c>
      <c r="FB120" s="32" t="str">
        <f>IFERROR(VLOOKUP(($EF120&amp;"・"&amp;FB$8&amp;"・"&amp;FB$7&amp;"・"&amp;$EG120),'(参考)本年作業予定'!$X$4:$AI$525,8,FALSE),"")</f>
        <v/>
      </c>
      <c r="FC120" s="32" t="str">
        <f>IFERROR(VLOOKUP(($EF120&amp;"・"&amp;FB$8&amp;"・"&amp;FB$7&amp;"・"&amp;$EG120),'(参考)本年作業予定'!$X$4:$AI$525,10,FALSE),"")</f>
        <v/>
      </c>
      <c r="FD120" s="32" t="str">
        <f>IFERROR(VLOOKUP(($EF120&amp;"・"&amp;FD$8&amp;"・"&amp;FD$7&amp;"・"&amp;$EG120),'(参考)本年作業予定'!$X$4:$AI$525,8,FALSE),"")</f>
        <v/>
      </c>
      <c r="FE120" s="32" t="str">
        <f>IFERROR(VLOOKUP(($EF120&amp;"・"&amp;FD$8&amp;"・"&amp;FD$7&amp;"・"&amp;$EG120),'(参考)本年作業予定'!$X$4:$AI$525,10,FALSE),"")</f>
        <v/>
      </c>
      <c r="FG120" s="32" t="str">
        <f>IFERROR(VLOOKUP(($EF120&amp;"・"&amp;FG$81&amp;"・"&amp;FG$80&amp;"・"&amp;$EG120),'(参考)本年作業予定'!$X$4:$AI$525,4,FALSE),"")</f>
        <v/>
      </c>
      <c r="FH120" s="32" t="str">
        <f>IFERROR(VLOOKUP(($EF120&amp;"・"&amp;FH$81&amp;"・"&amp;FH$80&amp;"・"&amp;$EG120),'(参考)本年作業予定'!$X$4:$AI$525,4,FALSE),"")</f>
        <v/>
      </c>
      <c r="FI120" s="32" t="str">
        <f>IFERROR(VLOOKUP(($EF120&amp;"・"&amp;FI$81&amp;"・"&amp;FI$80&amp;"・"&amp;$EG120),'(参考)本年作業予定'!$X$4:$AI$525,4,FALSE),"")</f>
        <v/>
      </c>
      <c r="FJ120" s="32" t="str">
        <f>IFERROR(VLOOKUP(($EF120&amp;"・"&amp;FJ$81&amp;"・"&amp;FJ$80&amp;"・"&amp;$EG120),'(参考)本年作業予定'!$X$4:$AI$525,4,FALSE),"")</f>
        <v/>
      </c>
      <c r="FK120" s="32" t="str">
        <f>IFERROR(VLOOKUP(($EF120&amp;"・"&amp;FK$81&amp;"・"&amp;FK$80&amp;"・"&amp;$EG120),'(参考)本年作業予定'!$X$4:$AI$525,4,FALSE),"")</f>
        <v/>
      </c>
      <c r="FL120" s="32" t="str">
        <f>IFERROR(VLOOKUP(($EF120&amp;"・"&amp;FL$81&amp;"・"&amp;FL$80&amp;"・"&amp;$EG120),'(参考)本年作業予定'!$X$4:$AI$525,4,FALSE),"")</f>
        <v/>
      </c>
      <c r="FN120" s="33" t="str">
        <f t="shared" si="488"/>
        <v/>
      </c>
      <c r="FO120" s="96" t="str">
        <f>IFERROR(VLOOKUP(($EF120&amp;"・"&amp;FN$8&amp;"・"&amp;FN$7&amp;"・"&amp;$EG120),'(参考)本年作業予定'!$X$4:$AI$525,12,FALSE),"")</f>
        <v/>
      </c>
      <c r="FP120" s="33" t="str">
        <f t="shared" si="489"/>
        <v/>
      </c>
      <c r="FQ120" s="96" t="str">
        <f>IFERROR(VLOOKUP(($EF120&amp;"・"&amp;FP$8&amp;"・"&amp;FP$7&amp;"・"&amp;$EG120),'(参考)本年作業予定'!$X$4:$AI$525,12,FALSE),"")</f>
        <v/>
      </c>
      <c r="FR120" s="33" t="str">
        <f t="shared" si="490"/>
        <v/>
      </c>
      <c r="FS120" s="96" t="str">
        <f>IFERROR(VLOOKUP(($EF120&amp;"・"&amp;FR$8&amp;"・"&amp;FR$7&amp;"・"&amp;$EG120),'(参考)本年作業予定'!$X$4:$AI$525,12,FALSE),"")</f>
        <v/>
      </c>
      <c r="FT120" s="33" t="str">
        <f t="shared" si="491"/>
        <v/>
      </c>
      <c r="FU120" s="96" t="str">
        <f>IFERROR(VLOOKUP(($EF120&amp;"・"&amp;FT$8&amp;"・"&amp;FT$7&amp;"・"&amp;$EG120),'(参考)本年作業予定'!$X$4:$AI$525,12,FALSE),"")</f>
        <v/>
      </c>
      <c r="FV120" s="33" t="str">
        <f t="shared" si="492"/>
        <v/>
      </c>
      <c r="FW120" s="96" t="str">
        <f>IFERROR(VLOOKUP(($EF120&amp;"・"&amp;FV$8&amp;"・"&amp;FV$7&amp;"・"&amp;$EG120),'(参考)本年作業予定'!$X$4:$AI$525,12,FALSE),"")</f>
        <v/>
      </c>
      <c r="FX120" s="33" t="str">
        <f t="shared" si="493"/>
        <v/>
      </c>
      <c r="FY120" s="96" t="str">
        <f>IFERROR(VLOOKUP(($EF120&amp;"・"&amp;FX$8&amp;"・"&amp;FX$7&amp;"・"&amp;$EG120),'(参考)本年作業予定'!$X$4:$AI$525,12,FALSE),"")</f>
        <v/>
      </c>
      <c r="FZ120" s="33" t="str">
        <f t="shared" si="494"/>
        <v/>
      </c>
      <c r="GA120" s="96" t="str">
        <f>IFERROR(VLOOKUP(($EF120&amp;"・"&amp;FZ$8&amp;"・"&amp;FZ$7&amp;"・"&amp;$EG120),'(参考)本年作業予定'!$X$4:$AI$525,12,FALSE),"")</f>
        <v/>
      </c>
      <c r="GB120" s="33" t="str">
        <f t="shared" si="495"/>
        <v/>
      </c>
      <c r="GC120" s="96" t="str">
        <f>IFERROR(VLOOKUP(($EF120&amp;"・"&amp;GB$8&amp;"・"&amp;GB$7&amp;"・"&amp;$EG120),'(参考)本年作業予定'!$X$4:$AI$525,12,FALSE),"")</f>
        <v/>
      </c>
      <c r="GD120" s="33" t="str">
        <f t="shared" si="496"/>
        <v/>
      </c>
      <c r="GE120" s="96" t="str">
        <f>IFERROR(VLOOKUP(($EF120&amp;"・"&amp;GD$8&amp;"・"&amp;GD$7&amp;"・"&amp;$EG120),'(参考)本年作業予定'!$X$4:$AI$525,12,FALSE),"")</f>
        <v/>
      </c>
      <c r="GF120" s="33" t="str">
        <f t="shared" si="497"/>
        <v/>
      </c>
      <c r="GG120" s="96" t="str">
        <f>IFERROR(VLOOKUP(($EF120&amp;"・"&amp;GF$8&amp;"・"&amp;GF$7&amp;"・"&amp;$EG120),'(参考)本年作業予定'!$X$4:$AI$525,12,FALSE),"")</f>
        <v/>
      </c>
      <c r="GH120" s="33" t="str">
        <f t="shared" si="498"/>
        <v/>
      </c>
      <c r="GI120" s="96" t="str">
        <f>IFERROR(VLOOKUP(($EF120&amp;"・"&amp;GH$8&amp;"・"&amp;GH$7&amp;"・"&amp;$EG120),'(参考)本年作業予定'!$X$4:$AI$525,12,FALSE),"")</f>
        <v/>
      </c>
      <c r="GJ120" s="33" t="str">
        <f t="shared" si="499"/>
        <v/>
      </c>
      <c r="GK120" s="96" t="str">
        <f>IFERROR(VLOOKUP(($EF120&amp;"・"&amp;GJ$8&amp;"・"&amp;GJ$7&amp;"・"&amp;$EG120),'(参考)本年作業予定'!$X$4:$AI$525,12,FALSE),"")</f>
        <v/>
      </c>
      <c r="GM120" s="72" t="str">
        <f t="shared" si="431"/>
        <v/>
      </c>
      <c r="GN120" s="74">
        <f>IFERROR(VLOOKUP(($EF120&amp;"・"&amp;GM$8&amp;"・"&amp;GM$7&amp;"・"&amp;$EG120),'(参考)本年作業予定'!$X$4:$AI$525,11,FALSE)/100,0)</f>
        <v>0</v>
      </c>
      <c r="GO120" s="72" t="str">
        <f t="shared" si="432"/>
        <v/>
      </c>
      <c r="GP120" s="74">
        <f>IFERROR(VLOOKUP(($EF120&amp;"・"&amp;GO$8&amp;"・"&amp;GO$7&amp;"・"&amp;$EG120),'(参考)本年作業予定'!$X$4:$AI$525,11,FALSE)/100,0)</f>
        <v>0</v>
      </c>
      <c r="GQ120" s="72" t="str">
        <f t="shared" si="433"/>
        <v/>
      </c>
      <c r="GR120" s="74">
        <f>IFERROR(VLOOKUP(($EF120&amp;"・"&amp;GQ$8&amp;"・"&amp;GQ$7&amp;"・"&amp;$EG120),'(参考)本年作業予定'!$X$4:$AI$525,11,FALSE)/100,0)</f>
        <v>0</v>
      </c>
      <c r="GS120" s="72" t="str">
        <f t="shared" si="434"/>
        <v/>
      </c>
      <c r="GT120" s="74">
        <f>IFERROR(VLOOKUP(($EF120&amp;"・"&amp;GS$8&amp;"・"&amp;GS$7&amp;"・"&amp;$EG120),'(参考)本年作業予定'!$X$4:$AI$525,11,FALSE)/100,0)</f>
        <v>0</v>
      </c>
      <c r="GU120" s="72" t="str">
        <f t="shared" si="435"/>
        <v/>
      </c>
      <c r="GV120" s="74">
        <f>IFERROR(VLOOKUP(($EF120&amp;"・"&amp;GU$8&amp;"・"&amp;GU$7&amp;"・"&amp;$EG120),'(参考)本年作業予定'!$X$4:$AI$525,11,FALSE)/100,0)</f>
        <v>0</v>
      </c>
      <c r="GW120" s="72" t="str">
        <f t="shared" si="436"/>
        <v/>
      </c>
      <c r="GX120" s="74">
        <f>IFERROR(VLOOKUP(($EF120&amp;"・"&amp;GW$8&amp;"・"&amp;GW$7&amp;"・"&amp;$EG120),'(参考)本年作業予定'!$X$4:$AI$525,11,FALSE)/100,0)</f>
        <v>0</v>
      </c>
      <c r="GY120" s="72" t="str">
        <f t="shared" si="437"/>
        <v/>
      </c>
      <c r="GZ120" s="74">
        <f>IFERROR(VLOOKUP(($EF120&amp;"・"&amp;GY$8&amp;"・"&amp;GY$7&amp;"・"&amp;$EG120),'(参考)本年作業予定'!$X$4:$AI$525,11,FALSE)/100,0)</f>
        <v>0</v>
      </c>
      <c r="HA120" s="72" t="str">
        <f t="shared" si="438"/>
        <v/>
      </c>
      <c r="HB120" s="74">
        <f>IFERROR(VLOOKUP(($EF120&amp;"・"&amp;HA$8&amp;"・"&amp;HA$7&amp;"・"&amp;$EG120),'(参考)本年作業予定'!$X$4:$AI$525,11,FALSE)/100,0)</f>
        <v>0</v>
      </c>
      <c r="HC120" s="72" t="str">
        <f t="shared" si="439"/>
        <v/>
      </c>
      <c r="HD120" s="74">
        <f>IFERROR(VLOOKUP(($EF120&amp;"・"&amp;HC$8&amp;"・"&amp;HC$7&amp;"・"&amp;$EG120),'(参考)本年作業予定'!$X$4:$AI$525,11,FALSE)/100,0)</f>
        <v>0</v>
      </c>
      <c r="HE120" s="72" t="str">
        <f t="shared" si="440"/>
        <v/>
      </c>
      <c r="HF120" s="74">
        <f>IFERROR(VLOOKUP(($EF120&amp;"・"&amp;HE$8&amp;"・"&amp;HE$7&amp;"・"&amp;$EG120),'(参考)本年作業予定'!$X$4:$AI$525,11,FALSE)/100,0)</f>
        <v>0</v>
      </c>
      <c r="HG120" s="72" t="str">
        <f t="shared" si="441"/>
        <v/>
      </c>
      <c r="HH120" s="74">
        <f>IFERROR(VLOOKUP(($EF120&amp;"・"&amp;HG$8&amp;"・"&amp;HG$7&amp;"・"&amp;$EG120),'(参考)本年作業予定'!$X$4:$AI$525,11,FALSE)/100,0)</f>
        <v>0</v>
      </c>
      <c r="HI120" s="72" t="str">
        <f t="shared" si="442"/>
        <v/>
      </c>
      <c r="HJ120" s="74">
        <f>IFERROR(VLOOKUP(($EF120&amp;"・"&amp;HI$8&amp;"・"&amp;HI$7&amp;"・"&amp;$EG120),'(参考)本年作業予定'!$X$4:$AI$525,11,FALSE)/100,0)</f>
        <v>0</v>
      </c>
    </row>
    <row r="121" spans="1:218" ht="27.75" customHeight="1" x14ac:dyDescent="0.15">
      <c r="A121" s="541"/>
      <c r="B121" s="487"/>
      <c r="C121" s="325">
        <f>IF(②元データ!$K$23="","",②元データ!$K$23)</f>
        <v>20</v>
      </c>
      <c r="D121" s="342" t="str">
        <f t="shared" ref="D121:AI121" si="515">IF(D$5=$FG121,$FG$9,IF(D$5=$FH121,$FH$9,IF(D$5=$FI121,$FI$9,IF(D$5=$FJ121,$FJ$9,IF(D$5=$FK121,$FK$9,IF(D$5=$FL121,$FL$9,IF(D$5=$FN121,$FO121,IF(D$5=$FP121,$FQ121,IF(D$5=$FR121,$FS121,IF(D$5=$FT121,$FU121,IF(D$5=$FV121,$FW121,IF(D$5=$FX121,$FY121,IF(D$5=$FZ121,$GA121,IF(D$5=$GB121,$GC121,IF(D$5=$GD121,$GE121,IF(D$5=$GF121,$GG121,IF(D$5=$GH121,$GI121,IF(D$5=$GJ121,$GK121,""))))))))))))))))))</f>
        <v/>
      </c>
      <c r="E121" s="343" t="str">
        <f t="shared" si="515"/>
        <v/>
      </c>
      <c r="F121" s="343" t="str">
        <f t="shared" si="515"/>
        <v/>
      </c>
      <c r="G121" s="343" t="str">
        <f t="shared" si="515"/>
        <v/>
      </c>
      <c r="H121" s="343" t="str">
        <f t="shared" si="515"/>
        <v/>
      </c>
      <c r="I121" s="343" t="str">
        <f t="shared" si="515"/>
        <v/>
      </c>
      <c r="J121" s="343" t="str">
        <f t="shared" si="515"/>
        <v/>
      </c>
      <c r="K121" s="343" t="str">
        <f t="shared" si="515"/>
        <v/>
      </c>
      <c r="L121" s="343" t="str">
        <f t="shared" si="515"/>
        <v/>
      </c>
      <c r="M121" s="343" t="str">
        <f t="shared" si="515"/>
        <v/>
      </c>
      <c r="N121" s="343" t="str">
        <f t="shared" si="515"/>
        <v/>
      </c>
      <c r="O121" s="343" t="str">
        <f t="shared" si="515"/>
        <v/>
      </c>
      <c r="P121" s="343" t="str">
        <f t="shared" si="515"/>
        <v/>
      </c>
      <c r="Q121" s="343" t="str">
        <f t="shared" si="515"/>
        <v/>
      </c>
      <c r="R121" s="343" t="str">
        <f t="shared" si="515"/>
        <v/>
      </c>
      <c r="S121" s="343" t="str">
        <f t="shared" si="515"/>
        <v/>
      </c>
      <c r="T121" s="343" t="str">
        <f t="shared" si="515"/>
        <v/>
      </c>
      <c r="U121" s="343" t="str">
        <f t="shared" si="515"/>
        <v/>
      </c>
      <c r="V121" s="343" t="str">
        <f t="shared" si="515"/>
        <v/>
      </c>
      <c r="W121" s="343" t="str">
        <f t="shared" si="515"/>
        <v/>
      </c>
      <c r="X121" s="343" t="str">
        <f t="shared" si="515"/>
        <v/>
      </c>
      <c r="Y121" s="343" t="str">
        <f t="shared" si="515"/>
        <v/>
      </c>
      <c r="Z121" s="343" t="str">
        <f t="shared" si="515"/>
        <v/>
      </c>
      <c r="AA121" s="343" t="str">
        <f t="shared" si="515"/>
        <v/>
      </c>
      <c r="AB121" s="343" t="str">
        <f t="shared" si="515"/>
        <v/>
      </c>
      <c r="AC121" s="343" t="str">
        <f t="shared" si="515"/>
        <v/>
      </c>
      <c r="AD121" s="343" t="str">
        <f t="shared" si="515"/>
        <v/>
      </c>
      <c r="AE121" s="343" t="str">
        <f t="shared" si="515"/>
        <v>●</v>
      </c>
      <c r="AF121" s="343" t="str">
        <f t="shared" si="515"/>
        <v/>
      </c>
      <c r="AG121" s="343" t="str">
        <f t="shared" si="515"/>
        <v/>
      </c>
      <c r="AH121" s="343" t="str">
        <f t="shared" si="515"/>
        <v/>
      </c>
      <c r="AI121" s="342">
        <f t="shared" si="515"/>
        <v>16</v>
      </c>
      <c r="AJ121" s="343" t="str">
        <f t="shared" ref="AJ121:BQ121" si="516">IF(AJ$5=$FG121,$FG$9,IF(AJ$5=$FH121,$FH$9,IF(AJ$5=$FI121,$FI$9,IF(AJ$5=$FJ121,$FJ$9,IF(AJ$5=$FK121,$FK$9,IF(AJ$5=$FL121,$FL$9,IF(AJ$5=$FN121,$FO121,IF(AJ$5=$FP121,$FQ121,IF(AJ$5=$FR121,$FS121,IF(AJ$5=$FT121,$FU121,IF(AJ$5=$FV121,$FW121,IF(AJ$5=$FX121,$FY121,IF(AJ$5=$FZ121,$GA121,IF(AJ$5=$GB121,$GC121,IF(AJ$5=$GD121,$GE121,IF(AJ$5=$GF121,$GG121,IF(AJ$5=$GH121,$GI121,IF(AJ$5=$GJ121,$GK121,""))))))))))))))))))</f>
        <v/>
      </c>
      <c r="AK121" s="343" t="str">
        <f t="shared" si="516"/>
        <v/>
      </c>
      <c r="AL121" s="343" t="str">
        <f t="shared" si="516"/>
        <v/>
      </c>
      <c r="AM121" s="343" t="str">
        <f t="shared" si="516"/>
        <v/>
      </c>
      <c r="AN121" s="343" t="str">
        <f t="shared" si="516"/>
        <v/>
      </c>
      <c r="AO121" s="343" t="str">
        <f t="shared" si="516"/>
        <v/>
      </c>
      <c r="AP121" s="343" t="str">
        <f t="shared" si="516"/>
        <v/>
      </c>
      <c r="AQ121" s="343" t="str">
        <f t="shared" si="516"/>
        <v/>
      </c>
      <c r="AR121" s="343" t="str">
        <f t="shared" si="516"/>
        <v/>
      </c>
      <c r="AS121" s="343" t="str">
        <f t="shared" si="516"/>
        <v/>
      </c>
      <c r="AT121" s="343" t="str">
        <f t="shared" si="516"/>
        <v/>
      </c>
      <c r="AU121" s="343" t="str">
        <f t="shared" si="516"/>
        <v/>
      </c>
      <c r="AV121" s="343" t="str">
        <f t="shared" si="516"/>
        <v/>
      </c>
      <c r="AW121" s="343" t="str">
        <f t="shared" si="516"/>
        <v/>
      </c>
      <c r="AX121" s="343" t="str">
        <f t="shared" si="516"/>
        <v/>
      </c>
      <c r="AY121" s="343" t="str">
        <f t="shared" si="516"/>
        <v/>
      </c>
      <c r="AZ121" s="343" t="str">
        <f t="shared" si="516"/>
        <v/>
      </c>
      <c r="BA121" s="343" t="str">
        <f t="shared" si="516"/>
        <v/>
      </c>
      <c r="BB121" s="343" t="str">
        <f t="shared" si="516"/>
        <v/>
      </c>
      <c r="BC121" s="343" t="str">
        <f t="shared" si="516"/>
        <v/>
      </c>
      <c r="BD121" s="343" t="str">
        <f t="shared" si="516"/>
        <v/>
      </c>
      <c r="BE121" s="343" t="str">
        <f t="shared" si="516"/>
        <v/>
      </c>
      <c r="BF121" s="343" t="str">
        <f t="shared" si="516"/>
        <v/>
      </c>
      <c r="BG121" s="343" t="str">
        <f t="shared" si="516"/>
        <v/>
      </c>
      <c r="BH121" s="343" t="str">
        <f t="shared" si="516"/>
        <v/>
      </c>
      <c r="BI121" s="343" t="str">
        <f t="shared" si="516"/>
        <v/>
      </c>
      <c r="BJ121" s="343" t="str">
        <f t="shared" si="516"/>
        <v/>
      </c>
      <c r="BK121" s="343">
        <f t="shared" si="516"/>
        <v>11</v>
      </c>
      <c r="BL121" s="343" t="str">
        <f t="shared" si="516"/>
        <v/>
      </c>
      <c r="BM121" s="344">
        <f t="shared" si="516"/>
        <v>8</v>
      </c>
      <c r="BN121" s="342">
        <f t="shared" si="516"/>
        <v>8</v>
      </c>
      <c r="BO121" s="343" t="str">
        <f t="shared" si="516"/>
        <v/>
      </c>
      <c r="BP121" s="343" t="str">
        <f t="shared" si="516"/>
        <v/>
      </c>
      <c r="BQ121" s="343" t="str">
        <f t="shared" si="516"/>
        <v/>
      </c>
      <c r="BR121" s="343" t="str">
        <f t="shared" ref="BR121:DW121" si="517">IF(BR$5=$FG121,$FG$9,IF(BR$5=$FH121,$FH$9,IF(BR$5=$FI121,$FI$9,IF(BR$5=$FJ121,$FJ$9,IF(BR$5=$FK121,$FK$9,IF(BR$5=$FL121,$FL$9,IF(BR$5=$FN121,$FO121,IF(BR$5=$FP121,$FQ121,IF(BR$5=$FR121,$FS121,IF(BR$5=$FT121,$FU121,IF(BR$5=$FV121,$FW121,IF(BR$5=$FX121,$FY121,IF(BR$5=$FZ121,$GA121,IF(BR$5=$GB121,$GC121,IF(BR$5=$GD121,$GE121,IF(BR$5=$GF121,$GG121,IF(BR$5=$GH121,$GI121,IF(BR$5=$GJ121,$GK121,""))))))))))))))))))</f>
        <v/>
      </c>
      <c r="BS121" s="343" t="str">
        <f t="shared" si="517"/>
        <v/>
      </c>
      <c r="BT121" s="343" t="str">
        <f t="shared" si="517"/>
        <v/>
      </c>
      <c r="BU121" s="343">
        <f t="shared" si="517"/>
        <v>2</v>
      </c>
      <c r="BV121" s="343" t="str">
        <f t="shared" si="517"/>
        <v/>
      </c>
      <c r="BW121" s="343" t="str">
        <f t="shared" si="517"/>
        <v/>
      </c>
      <c r="BX121" s="343" t="str">
        <f t="shared" si="517"/>
        <v/>
      </c>
      <c r="BY121" s="343" t="str">
        <f t="shared" si="517"/>
        <v/>
      </c>
      <c r="BZ121" s="343" t="str">
        <f t="shared" si="517"/>
        <v/>
      </c>
      <c r="CA121" s="343" t="str">
        <f t="shared" si="517"/>
        <v/>
      </c>
      <c r="CB121" s="343">
        <f t="shared" si="517"/>
        <v>2</v>
      </c>
      <c r="CC121" s="343" t="str">
        <f t="shared" si="517"/>
        <v/>
      </c>
      <c r="CD121" s="343" t="str">
        <f t="shared" si="517"/>
        <v/>
      </c>
      <c r="CE121" s="343" t="str">
        <f t="shared" si="517"/>
        <v/>
      </c>
      <c r="CF121" s="343" t="str">
        <f t="shared" si="517"/>
        <v/>
      </c>
      <c r="CG121" s="343" t="str">
        <f t="shared" si="517"/>
        <v/>
      </c>
      <c r="CH121" s="343" t="str">
        <f t="shared" si="517"/>
        <v/>
      </c>
      <c r="CI121" s="343" t="str">
        <f t="shared" si="517"/>
        <v/>
      </c>
      <c r="CJ121" s="343" t="str">
        <f t="shared" si="517"/>
        <v/>
      </c>
      <c r="CK121" s="343" t="str">
        <f t="shared" si="517"/>
        <v/>
      </c>
      <c r="CL121" s="343" t="str">
        <f t="shared" si="517"/>
        <v/>
      </c>
      <c r="CM121" s="343" t="str">
        <f t="shared" si="517"/>
        <v/>
      </c>
      <c r="CN121" s="343">
        <f t="shared" si="517"/>
        <v>4</v>
      </c>
      <c r="CO121" s="343" t="str">
        <f t="shared" si="517"/>
        <v/>
      </c>
      <c r="CP121" s="343" t="str">
        <f t="shared" si="517"/>
        <v/>
      </c>
      <c r="CQ121" s="345" t="str">
        <f t="shared" si="517"/>
        <v/>
      </c>
      <c r="CR121" s="346" t="str">
        <f t="shared" si="517"/>
        <v/>
      </c>
      <c r="CS121" s="347" t="str">
        <f t="shared" si="517"/>
        <v/>
      </c>
      <c r="CT121" s="343" t="str">
        <f t="shared" si="517"/>
        <v/>
      </c>
      <c r="CU121" s="343" t="str">
        <f t="shared" si="517"/>
        <v/>
      </c>
      <c r="CV121" s="343" t="str">
        <f t="shared" si="517"/>
        <v/>
      </c>
      <c r="CW121" s="343" t="str">
        <f t="shared" si="517"/>
        <v/>
      </c>
      <c r="CX121" s="343" t="str">
        <f t="shared" si="517"/>
        <v/>
      </c>
      <c r="CY121" s="343" t="str">
        <f t="shared" si="517"/>
        <v/>
      </c>
      <c r="CZ121" s="343" t="str">
        <f t="shared" si="517"/>
        <v/>
      </c>
      <c r="DA121" s="343" t="str">
        <f t="shared" si="517"/>
        <v/>
      </c>
      <c r="DB121" s="343" t="str">
        <f t="shared" si="517"/>
        <v/>
      </c>
      <c r="DC121" s="343" t="str">
        <f t="shared" si="517"/>
        <v/>
      </c>
      <c r="DD121" s="343" t="str">
        <f t="shared" si="517"/>
        <v/>
      </c>
      <c r="DE121" s="343" t="str">
        <f t="shared" si="517"/>
        <v/>
      </c>
      <c r="DF121" s="343" t="str">
        <f t="shared" si="517"/>
        <v/>
      </c>
      <c r="DG121" s="343" t="str">
        <f t="shared" si="517"/>
        <v/>
      </c>
      <c r="DH121" s="343" t="str">
        <f t="shared" si="517"/>
        <v/>
      </c>
      <c r="DI121" s="343" t="str">
        <f t="shared" si="517"/>
        <v/>
      </c>
      <c r="DJ121" s="343" t="str">
        <f t="shared" si="517"/>
        <v/>
      </c>
      <c r="DK121" s="343" t="str">
        <f t="shared" si="517"/>
        <v/>
      </c>
      <c r="DL121" s="343" t="str">
        <f t="shared" si="517"/>
        <v/>
      </c>
      <c r="DM121" s="343" t="str">
        <f t="shared" si="517"/>
        <v/>
      </c>
      <c r="DN121" s="343" t="str">
        <f t="shared" si="517"/>
        <v/>
      </c>
      <c r="DO121" s="343" t="str">
        <f t="shared" si="517"/>
        <v/>
      </c>
      <c r="DP121" s="343" t="str">
        <f t="shared" si="517"/>
        <v/>
      </c>
      <c r="DQ121" s="343" t="str">
        <f t="shared" si="517"/>
        <v/>
      </c>
      <c r="DR121" s="343" t="str">
        <f t="shared" si="517"/>
        <v/>
      </c>
      <c r="DS121" s="343" t="str">
        <f t="shared" si="517"/>
        <v/>
      </c>
      <c r="DT121" s="343" t="str">
        <f t="shared" si="517"/>
        <v/>
      </c>
      <c r="DU121" s="345" t="str">
        <f t="shared" si="517"/>
        <v/>
      </c>
      <c r="DV121" s="392" t="str">
        <f t="shared" si="517"/>
        <v/>
      </c>
      <c r="DW121" s="425" t="str">
        <f t="shared" si="517"/>
        <v/>
      </c>
      <c r="EE121" s="12">
        <v>9</v>
      </c>
      <c r="EF121" s="13" t="str">
        <f>IF(②元データ!$G$23="","",②元データ!$G$23)</f>
        <v>ブロッコリー・■■</v>
      </c>
      <c r="EG121" s="13" t="str">
        <f>②元データ!$G$8</f>
        <v>露地野菜Ｂ</v>
      </c>
      <c r="EH121" s="32">
        <f>IFERROR(VLOOKUP(($EF121&amp;"・"&amp;EH$8&amp;"・"&amp;EH$7&amp;"・"&amp;$EG121),'(参考)本年作業予定'!$X$4:$AI$525,8,FALSE),"")</f>
        <v>45536</v>
      </c>
      <c r="EI121" s="32">
        <f>IFERROR(VLOOKUP(($EF121&amp;"・"&amp;EH$8&amp;"・"&amp;EH$7&amp;"・"&amp;$EG121),'(参考)本年作業予定'!$X$4:$AI$525,10,FALSE),"")</f>
        <v>45537</v>
      </c>
      <c r="EJ121" s="32">
        <f>IFERROR(VLOOKUP(($EF121&amp;"・"&amp;EJ$8&amp;"・"&amp;EJ$7&amp;"・"&amp;$EG121),'(参考)本年作業予定'!$X$4:$AI$525,8,FALSE),"")</f>
        <v>45564</v>
      </c>
      <c r="EK121" s="32">
        <f>IFERROR(VLOOKUP(($EF121&amp;"・"&amp;EJ$8&amp;"・"&amp;EJ$7&amp;"・"&amp;$EG121),'(参考)本年作業予定'!$X$4:$AI$525,10,FALSE),"")</f>
        <v>45565</v>
      </c>
      <c r="EL121" s="32">
        <f>IFERROR(VLOOKUP(($EF121&amp;"・"&amp;EL$8&amp;"・"&amp;EL$7&amp;"・"&amp;$EG121),'(参考)本年作業予定'!$X$4:$AI$525,8,FALSE),"")</f>
        <v>45566</v>
      </c>
      <c r="EM121" s="32">
        <f>IFERROR(VLOOKUP(($EF121&amp;"・"&amp;EL$8&amp;"・"&amp;EL$7&amp;"・"&amp;$EG121),'(参考)本年作業予定'!$X$4:$AI$525,10,FALSE),"")</f>
        <v>45566</v>
      </c>
      <c r="EN121" s="32">
        <f>IFERROR(VLOOKUP(($EF121&amp;"・"&amp;EN$8&amp;"・"&amp;EN$7&amp;"・"&amp;$EG121),'(参考)本年作業予定'!$X$4:$AI$525,8,FALSE),"")</f>
        <v>45573</v>
      </c>
      <c r="EO121" s="32">
        <f>IFERROR(VLOOKUP(($EF121&amp;"・"&amp;EN$8&amp;"・"&amp;EN$7&amp;"・"&amp;$EG121),'(参考)本年作業予定'!$X$4:$AI$525,10,FALSE),"")</f>
        <v>45573</v>
      </c>
      <c r="EP121" s="32">
        <f>IFERROR(VLOOKUP(($EF121&amp;"・"&amp;EP$8&amp;"・"&amp;EP$7&amp;"・"&amp;$EG121),'(参考)本年作業予定'!$X$4:$AI$525,8,FALSE),"")</f>
        <v>45580</v>
      </c>
      <c r="EQ121" s="32">
        <f>IFERROR(VLOOKUP(($EF121&amp;"・"&amp;EP$8&amp;"・"&amp;EP$7&amp;"・"&amp;$EG121),'(参考)本年作業予定'!$X$4:$AI$525,10,FALSE),"")</f>
        <v>45580</v>
      </c>
      <c r="ER121" s="32">
        <f>IFERROR(VLOOKUP(($EF121&amp;"・"&amp;ER$8&amp;"・"&amp;ER$7&amp;"・"&amp;$EG121),'(参考)本年作業予定'!$X$4:$AI$525,8,FALSE),"")</f>
        <v>45592</v>
      </c>
      <c r="ES121" s="32">
        <f>IFERROR(VLOOKUP(($EF121&amp;"・"&amp;ER$8&amp;"・"&amp;ER$7&amp;"・"&amp;$EG121),'(参考)本年作業予定'!$X$4:$AI$525,10,FALSE),"")</f>
        <v>45592</v>
      </c>
      <c r="ET121" s="32" t="str">
        <f>IFERROR(VLOOKUP(($EF121&amp;"・"&amp;ET$8&amp;"・"&amp;ET$7&amp;"・"&amp;$EG121),'(参考)本年作業予定'!$X$4:$AI$525,8,FALSE),"")</f>
        <v/>
      </c>
      <c r="EU121" s="32" t="str">
        <f>IFERROR(VLOOKUP(($EF121&amp;"・"&amp;ET$8&amp;"・"&amp;ET$7&amp;"・"&amp;$EG121),'(参考)本年作業予定'!$X$4:$AI$525,10,FALSE),"")</f>
        <v/>
      </c>
      <c r="EV121" s="32" t="str">
        <f>IFERROR(VLOOKUP(($EF121&amp;"・"&amp;EV$8&amp;"・"&amp;EV$7&amp;"・"&amp;$EG121),'(参考)本年作業予定'!$X$4:$AI$525,8,FALSE),"")</f>
        <v/>
      </c>
      <c r="EW121" s="32" t="str">
        <f>IFERROR(VLOOKUP(($EF121&amp;"・"&amp;EV$8&amp;"・"&amp;EV$7&amp;"・"&amp;$EG121),'(参考)本年作業予定'!$X$4:$AI$525,10,FALSE),"")</f>
        <v/>
      </c>
      <c r="EX121" s="32" t="str">
        <f>IFERROR(VLOOKUP(($EF121&amp;"・"&amp;EX$8&amp;"・"&amp;EX$7&amp;"・"&amp;$EG121),'(参考)本年作業予定'!$X$4:$AI$525,8,FALSE),"")</f>
        <v/>
      </c>
      <c r="EY121" s="32" t="str">
        <f>IFERROR(VLOOKUP(($EF121&amp;"・"&amp;EX$8&amp;"・"&amp;EX$7&amp;"・"&amp;$EG121),'(参考)本年作業予定'!$X$4:$AI$525,10,FALSE),"")</f>
        <v/>
      </c>
      <c r="EZ121" s="32" t="str">
        <f>IFERROR(VLOOKUP(($EF121&amp;"・"&amp;EZ$8&amp;"・"&amp;EZ$7&amp;"・"&amp;$EG121),'(参考)本年作業予定'!$X$4:$AI$525,8,FALSE),"")</f>
        <v/>
      </c>
      <c r="FA121" s="32" t="str">
        <f>IFERROR(VLOOKUP(($EF121&amp;"・"&amp;EZ$8&amp;"・"&amp;EZ$7&amp;"・"&amp;$EG121),'(参考)本年作業予定'!$X$4:$AI$525,10,FALSE),"")</f>
        <v/>
      </c>
      <c r="FB121" s="32" t="str">
        <f>IFERROR(VLOOKUP(($EF121&amp;"・"&amp;FB$8&amp;"・"&amp;FB$7&amp;"・"&amp;$EG121),'(参考)本年作業予定'!$X$4:$AI$525,8,FALSE),"")</f>
        <v/>
      </c>
      <c r="FC121" s="32" t="str">
        <f>IFERROR(VLOOKUP(($EF121&amp;"・"&amp;FB$8&amp;"・"&amp;FB$7&amp;"・"&amp;$EG121),'(参考)本年作業予定'!$X$4:$AI$525,10,FALSE),"")</f>
        <v/>
      </c>
      <c r="FD121" s="32" t="str">
        <f>IFERROR(VLOOKUP(($EF121&amp;"・"&amp;FD$8&amp;"・"&amp;FD$7&amp;"・"&amp;$EG121),'(参考)本年作業予定'!$X$4:$AI$525,8,FALSE),"")</f>
        <v/>
      </c>
      <c r="FE121" s="32" t="str">
        <f>IFERROR(VLOOKUP(($EF121&amp;"・"&amp;FD$8&amp;"・"&amp;FD$7&amp;"・"&amp;$EG121),'(参考)本年作業予定'!$X$4:$AI$525,10,FALSE),"")</f>
        <v/>
      </c>
      <c r="FG121" s="32">
        <f>IFERROR(VLOOKUP(($EF121&amp;"・"&amp;FG$81&amp;"・"&amp;FG$80&amp;"・"&amp;$EG121),'(参考)本年作業予定'!$X$4:$AI$525,4,FALSE),"")</f>
        <v>45532</v>
      </c>
      <c r="FH121" s="32" t="str">
        <f>IFERROR(VLOOKUP(($EF121&amp;"・"&amp;FH$81&amp;"・"&amp;FH$80&amp;"・"&amp;$EG121),'(参考)本年作業予定'!$X$4:$AI$525,4,FALSE),"")</f>
        <v/>
      </c>
      <c r="FI121" s="32" t="str">
        <f>IFERROR(VLOOKUP(($EF121&amp;"・"&amp;FI$81&amp;"・"&amp;FI$80&amp;"・"&amp;$EG121),'(参考)本年作業予定'!$X$4:$AI$525,4,FALSE),"")</f>
        <v/>
      </c>
      <c r="FJ121" s="32" t="str">
        <f>IFERROR(VLOOKUP(($EF121&amp;"・"&amp;FJ$81&amp;"・"&amp;FJ$80&amp;"・"&amp;$EG121),'(参考)本年作業予定'!$X$4:$AI$525,4,FALSE),"")</f>
        <v/>
      </c>
      <c r="FK121" s="32" t="str">
        <f>IFERROR(VLOOKUP(($EF121&amp;"・"&amp;FK$81&amp;"・"&amp;FK$80&amp;"・"&amp;$EG121),'(参考)本年作業予定'!$X$4:$AI$525,4,FALSE),"")</f>
        <v/>
      </c>
      <c r="FL121" s="32" t="str">
        <f>IFERROR(VLOOKUP(($EF121&amp;"・"&amp;FL$81&amp;"・"&amp;FL$80&amp;"・"&amp;$EG121),'(参考)本年作業予定'!$X$4:$AI$525,4,FALSE),"")</f>
        <v/>
      </c>
      <c r="FN121" s="33">
        <f t="shared" si="488"/>
        <v>45536</v>
      </c>
      <c r="FO121" s="96">
        <f>IFERROR(VLOOKUP(($EF121&amp;"・"&amp;FN$8&amp;"・"&amp;FN$7&amp;"・"&amp;$EG121),'(参考)本年作業予定'!$X$4:$AI$525,12,FALSE),"")</f>
        <v>16</v>
      </c>
      <c r="FP121" s="33">
        <f t="shared" si="489"/>
        <v>45564</v>
      </c>
      <c r="FQ121" s="96">
        <f>IFERROR(VLOOKUP(($EF121&amp;"・"&amp;FP$8&amp;"・"&amp;FP$7&amp;"・"&amp;$EG121),'(参考)本年作業予定'!$X$4:$AI$525,12,FALSE),"")</f>
        <v>11</v>
      </c>
      <c r="FR121" s="33">
        <f t="shared" si="490"/>
        <v>45566</v>
      </c>
      <c r="FS121" s="96">
        <f>IFERROR(VLOOKUP(($EF121&amp;"・"&amp;FR$8&amp;"・"&amp;FR$7&amp;"・"&amp;$EG121),'(参考)本年作業予定'!$X$4:$AI$525,12,FALSE),"")</f>
        <v>8</v>
      </c>
      <c r="FT121" s="33">
        <f t="shared" si="491"/>
        <v>45573</v>
      </c>
      <c r="FU121" s="96">
        <f>IFERROR(VLOOKUP(($EF121&amp;"・"&amp;FT$8&amp;"・"&amp;FT$7&amp;"・"&amp;$EG121),'(参考)本年作業予定'!$X$4:$AI$525,12,FALSE),"")</f>
        <v>2</v>
      </c>
      <c r="FV121" s="33">
        <f t="shared" si="492"/>
        <v>45580</v>
      </c>
      <c r="FW121" s="96">
        <f>IFERROR(VLOOKUP(($EF121&amp;"・"&amp;FV$8&amp;"・"&amp;FV$7&amp;"・"&amp;$EG121),'(参考)本年作業予定'!$X$4:$AI$525,12,FALSE),"")</f>
        <v>2</v>
      </c>
      <c r="FX121" s="33">
        <f t="shared" si="493"/>
        <v>45592</v>
      </c>
      <c r="FY121" s="96">
        <f>IFERROR(VLOOKUP(($EF121&amp;"・"&amp;FX$8&amp;"・"&amp;FX$7&amp;"・"&amp;$EG121),'(参考)本年作業予定'!$X$4:$AI$525,12,FALSE),"")</f>
        <v>4</v>
      </c>
      <c r="FZ121" s="33" t="str">
        <f t="shared" si="494"/>
        <v/>
      </c>
      <c r="GA121" s="96" t="str">
        <f>IFERROR(VLOOKUP(($EF121&amp;"・"&amp;FZ$8&amp;"・"&amp;FZ$7&amp;"・"&amp;$EG121),'(参考)本年作業予定'!$X$4:$AI$525,12,FALSE),"")</f>
        <v/>
      </c>
      <c r="GB121" s="33" t="str">
        <f t="shared" si="495"/>
        <v/>
      </c>
      <c r="GC121" s="96" t="str">
        <f>IFERROR(VLOOKUP(($EF121&amp;"・"&amp;GB$8&amp;"・"&amp;GB$7&amp;"・"&amp;$EG121),'(参考)本年作業予定'!$X$4:$AI$525,12,FALSE),"")</f>
        <v/>
      </c>
      <c r="GD121" s="33" t="str">
        <f t="shared" si="496"/>
        <v/>
      </c>
      <c r="GE121" s="96" t="str">
        <f>IFERROR(VLOOKUP(($EF121&amp;"・"&amp;GD$8&amp;"・"&amp;GD$7&amp;"・"&amp;$EG121),'(参考)本年作業予定'!$X$4:$AI$525,12,FALSE),"")</f>
        <v/>
      </c>
      <c r="GF121" s="33" t="str">
        <f t="shared" si="497"/>
        <v/>
      </c>
      <c r="GG121" s="96" t="str">
        <f>IFERROR(VLOOKUP(($EF121&amp;"・"&amp;GF$8&amp;"・"&amp;GF$7&amp;"・"&amp;$EG121),'(参考)本年作業予定'!$X$4:$AI$525,12,FALSE),"")</f>
        <v/>
      </c>
      <c r="GH121" s="33" t="str">
        <f t="shared" si="498"/>
        <v/>
      </c>
      <c r="GI121" s="96" t="str">
        <f>IFERROR(VLOOKUP(($EF121&amp;"・"&amp;GH$8&amp;"・"&amp;GH$7&amp;"・"&amp;$EG121),'(参考)本年作業予定'!$X$4:$AI$525,12,FALSE),"")</f>
        <v/>
      </c>
      <c r="GJ121" s="33" t="str">
        <f t="shared" si="499"/>
        <v/>
      </c>
      <c r="GK121" s="96" t="str">
        <f>IFERROR(VLOOKUP(($EF121&amp;"・"&amp;GJ$8&amp;"・"&amp;GJ$7&amp;"・"&amp;$EG121),'(参考)本年作業予定'!$X$4:$AI$525,12,FALSE),"")</f>
        <v/>
      </c>
      <c r="GM121" s="72">
        <f t="shared" si="431"/>
        <v>2</v>
      </c>
      <c r="GN121" s="74">
        <f>IFERROR(VLOOKUP(($EF121&amp;"・"&amp;GM$8&amp;"・"&amp;GM$7&amp;"・"&amp;$EG121),'(参考)本年作業予定'!$X$4:$AI$525,11,FALSE)/100,0)</f>
        <v>20</v>
      </c>
      <c r="GO121" s="72">
        <f t="shared" si="432"/>
        <v>2</v>
      </c>
      <c r="GP121" s="74">
        <f>IFERROR(VLOOKUP(($EF121&amp;"・"&amp;GO$8&amp;"・"&amp;GO$7&amp;"・"&amp;$EG121),'(参考)本年作業予定'!$X$4:$AI$525,11,FALSE)/100,0)</f>
        <v>20</v>
      </c>
      <c r="GQ121" s="72">
        <f t="shared" si="433"/>
        <v>1</v>
      </c>
      <c r="GR121" s="74">
        <f>IFERROR(VLOOKUP(($EF121&amp;"・"&amp;GQ$8&amp;"・"&amp;GQ$7&amp;"・"&amp;$EG121),'(参考)本年作業予定'!$X$4:$AI$525,11,FALSE)/100,0)</f>
        <v>20</v>
      </c>
      <c r="GS121" s="72">
        <f t="shared" si="434"/>
        <v>1</v>
      </c>
      <c r="GT121" s="74">
        <f>IFERROR(VLOOKUP(($EF121&amp;"・"&amp;GS$8&amp;"・"&amp;GS$7&amp;"・"&amp;$EG121),'(参考)本年作業予定'!$X$4:$AI$525,11,FALSE)/100,0)</f>
        <v>20</v>
      </c>
      <c r="GU121" s="72">
        <f t="shared" si="435"/>
        <v>1</v>
      </c>
      <c r="GV121" s="74">
        <f>IFERROR(VLOOKUP(($EF121&amp;"・"&amp;GU$8&amp;"・"&amp;GU$7&amp;"・"&amp;$EG121),'(参考)本年作業予定'!$X$4:$AI$525,11,FALSE)/100,0)</f>
        <v>20</v>
      </c>
      <c r="GW121" s="72">
        <f t="shared" si="436"/>
        <v>1</v>
      </c>
      <c r="GX121" s="74">
        <f>IFERROR(VLOOKUP(($EF121&amp;"・"&amp;GW$8&amp;"・"&amp;GW$7&amp;"・"&amp;$EG121),'(参考)本年作業予定'!$X$4:$AI$525,11,FALSE)/100,0)</f>
        <v>20</v>
      </c>
      <c r="GY121" s="72" t="str">
        <f t="shared" si="437"/>
        <v/>
      </c>
      <c r="GZ121" s="74">
        <f>IFERROR(VLOOKUP(($EF121&amp;"・"&amp;GY$8&amp;"・"&amp;GY$7&amp;"・"&amp;$EG121),'(参考)本年作業予定'!$X$4:$AI$525,11,FALSE)/100,0)</f>
        <v>0</v>
      </c>
      <c r="HA121" s="72" t="str">
        <f t="shared" si="438"/>
        <v/>
      </c>
      <c r="HB121" s="74">
        <f>IFERROR(VLOOKUP(($EF121&amp;"・"&amp;HA$8&amp;"・"&amp;HA$7&amp;"・"&amp;$EG121),'(参考)本年作業予定'!$X$4:$AI$525,11,FALSE)/100,0)</f>
        <v>0</v>
      </c>
      <c r="HC121" s="72" t="str">
        <f t="shared" si="439"/>
        <v/>
      </c>
      <c r="HD121" s="74">
        <f>IFERROR(VLOOKUP(($EF121&amp;"・"&amp;HC$8&amp;"・"&amp;HC$7&amp;"・"&amp;$EG121),'(参考)本年作業予定'!$X$4:$AI$525,11,FALSE)/100,0)</f>
        <v>0</v>
      </c>
      <c r="HE121" s="72" t="str">
        <f t="shared" si="440"/>
        <v/>
      </c>
      <c r="HF121" s="74">
        <f>IFERROR(VLOOKUP(($EF121&amp;"・"&amp;HE$8&amp;"・"&amp;HE$7&amp;"・"&amp;$EG121),'(参考)本年作業予定'!$X$4:$AI$525,11,FALSE)/100,0)</f>
        <v>0</v>
      </c>
      <c r="HG121" s="72" t="str">
        <f t="shared" si="441"/>
        <v/>
      </c>
      <c r="HH121" s="74">
        <f>IFERROR(VLOOKUP(($EF121&amp;"・"&amp;HG$8&amp;"・"&amp;HG$7&amp;"・"&amp;$EG121),'(参考)本年作業予定'!$X$4:$AI$525,11,FALSE)/100,0)</f>
        <v>0</v>
      </c>
      <c r="HI121" s="72" t="str">
        <f t="shared" si="442"/>
        <v/>
      </c>
      <c r="HJ121" s="74">
        <f>IFERROR(VLOOKUP(($EF121&amp;"・"&amp;HI$8&amp;"・"&amp;HI$7&amp;"・"&amp;$EG121),'(参考)本年作業予定'!$X$4:$AI$525,11,FALSE)/100,0)</f>
        <v>0</v>
      </c>
    </row>
    <row r="122" spans="1:218" ht="15" customHeight="1" thickBot="1" x14ac:dyDescent="0.2">
      <c r="A122" s="541"/>
      <c r="B122" s="488"/>
      <c r="C122" s="326" t="str">
        <f>IF(B122="","",GN122+GP122+GR122+GT122+GV122+GX122+GZ122+HB122+HD122)</f>
        <v/>
      </c>
      <c r="D122" s="348"/>
      <c r="E122" s="349"/>
      <c r="F122" s="349"/>
      <c r="G122" s="349"/>
      <c r="H122" s="349"/>
      <c r="I122" s="349"/>
      <c r="J122" s="349"/>
      <c r="K122" s="349"/>
      <c r="L122" s="349"/>
      <c r="M122" s="349"/>
      <c r="N122" s="349"/>
      <c r="O122" s="349"/>
      <c r="P122" s="349"/>
      <c r="Q122" s="349"/>
      <c r="R122" s="349"/>
      <c r="S122" s="349"/>
      <c r="T122" s="349"/>
      <c r="U122" s="349"/>
      <c r="V122" s="349"/>
      <c r="W122" s="349"/>
      <c r="X122" s="349"/>
      <c r="Y122" s="349"/>
      <c r="Z122" s="349"/>
      <c r="AA122" s="349"/>
      <c r="AB122" s="349"/>
      <c r="AC122" s="349"/>
      <c r="AD122" s="349"/>
      <c r="AE122" s="349"/>
      <c r="AF122" s="349"/>
      <c r="AG122" s="350"/>
      <c r="AH122" s="350"/>
      <c r="AI122" s="348"/>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49"/>
      <c r="BE122" s="349"/>
      <c r="BF122" s="349"/>
      <c r="BG122" s="349"/>
      <c r="BH122" s="349"/>
      <c r="BI122" s="349"/>
      <c r="BJ122" s="349"/>
      <c r="BK122" s="349"/>
      <c r="BL122" s="349"/>
      <c r="BM122" s="350"/>
      <c r="BN122" s="348"/>
      <c r="BO122" s="349"/>
      <c r="BP122" s="349"/>
      <c r="BQ122" s="349"/>
      <c r="BR122" s="349"/>
      <c r="BS122" s="349"/>
      <c r="BT122" s="349"/>
      <c r="BU122" s="349"/>
      <c r="BV122" s="349"/>
      <c r="BW122" s="349"/>
      <c r="BX122" s="349"/>
      <c r="BY122" s="349"/>
      <c r="BZ122" s="349"/>
      <c r="CA122" s="349"/>
      <c r="CB122" s="349"/>
      <c r="CC122" s="349"/>
      <c r="CD122" s="349"/>
      <c r="CE122" s="349"/>
      <c r="CF122" s="349"/>
      <c r="CG122" s="349"/>
      <c r="CH122" s="349"/>
      <c r="CI122" s="349"/>
      <c r="CJ122" s="349"/>
      <c r="CK122" s="349"/>
      <c r="CL122" s="349"/>
      <c r="CM122" s="349"/>
      <c r="CN122" s="349"/>
      <c r="CO122" s="349"/>
      <c r="CP122" s="349"/>
      <c r="CQ122" s="350"/>
      <c r="CR122" s="351"/>
      <c r="CS122" s="352"/>
      <c r="CT122" s="349"/>
      <c r="CU122" s="349"/>
      <c r="CV122" s="349"/>
      <c r="CW122" s="349"/>
      <c r="CX122" s="349"/>
      <c r="CY122" s="349"/>
      <c r="CZ122" s="349"/>
      <c r="DA122" s="349"/>
      <c r="DB122" s="349"/>
      <c r="DC122" s="349"/>
      <c r="DD122" s="349"/>
      <c r="DE122" s="349"/>
      <c r="DF122" s="349"/>
      <c r="DG122" s="349"/>
      <c r="DH122" s="349"/>
      <c r="DI122" s="349"/>
      <c r="DJ122" s="349"/>
      <c r="DK122" s="349"/>
      <c r="DL122" s="349"/>
      <c r="DM122" s="349"/>
      <c r="DN122" s="349"/>
      <c r="DO122" s="349"/>
      <c r="DP122" s="349"/>
      <c r="DQ122" s="349"/>
      <c r="DR122" s="349"/>
      <c r="DS122" s="349"/>
      <c r="DT122" s="349"/>
      <c r="DU122" s="350"/>
      <c r="DV122" s="393"/>
      <c r="DW122" s="426"/>
      <c r="EE122" s="12"/>
      <c r="EF122" s="13"/>
      <c r="EG122" s="13"/>
      <c r="EH122" s="32" t="str">
        <f>IFERROR(VLOOKUP(($EF122&amp;"・"&amp;EH$8&amp;"・"&amp;EH$7&amp;"・"&amp;$EG122),'(参考)本年作業予定'!$X$4:$AI$525,8,FALSE),"")</f>
        <v/>
      </c>
      <c r="EI122" s="32" t="str">
        <f>IFERROR(VLOOKUP(($EF122&amp;"・"&amp;EH$8&amp;"・"&amp;EH$7&amp;"・"&amp;$EG122),'(参考)本年作業予定'!$X$4:$AI$525,10,FALSE),"")</f>
        <v/>
      </c>
      <c r="EJ122" s="32" t="str">
        <f>IFERROR(VLOOKUP(($EF122&amp;"・"&amp;EJ$8&amp;"・"&amp;EJ$7&amp;"・"&amp;$EG122),'(参考)本年作業予定'!$X$4:$AI$525,8,FALSE),"")</f>
        <v/>
      </c>
      <c r="EK122" s="32" t="str">
        <f>IFERROR(VLOOKUP(($EF122&amp;"・"&amp;EJ$8&amp;"・"&amp;EJ$7&amp;"・"&amp;$EG122),'(参考)本年作業予定'!$X$4:$AI$525,10,FALSE),"")</f>
        <v/>
      </c>
      <c r="EL122" s="32" t="str">
        <f>IFERROR(VLOOKUP(($EF122&amp;"・"&amp;EL$8&amp;"・"&amp;EL$7&amp;"・"&amp;$EG122),'(参考)本年作業予定'!$X$4:$AI$525,8,FALSE),"")</f>
        <v/>
      </c>
      <c r="EM122" s="32" t="str">
        <f>IFERROR(VLOOKUP(($EF122&amp;"・"&amp;EL$8&amp;"・"&amp;EL$7&amp;"・"&amp;$EG122),'(参考)本年作業予定'!$X$4:$AI$525,10,FALSE),"")</f>
        <v/>
      </c>
      <c r="EN122" s="32" t="str">
        <f>IFERROR(VLOOKUP(($EF122&amp;"・"&amp;EN$8&amp;"・"&amp;EN$7&amp;"・"&amp;$EG122),'(参考)本年作業予定'!$X$4:$AI$525,8,FALSE),"")</f>
        <v/>
      </c>
      <c r="EO122" s="32" t="str">
        <f>IFERROR(VLOOKUP(($EF122&amp;"・"&amp;EN$8&amp;"・"&amp;EN$7&amp;"・"&amp;$EG122),'(参考)本年作業予定'!$X$4:$AI$525,10,FALSE),"")</f>
        <v/>
      </c>
      <c r="EP122" s="32" t="str">
        <f>IFERROR(VLOOKUP(($EF122&amp;"・"&amp;EP$8&amp;"・"&amp;EP$7&amp;"・"&amp;$EG122),'(参考)本年作業予定'!$X$4:$AI$525,8,FALSE),"")</f>
        <v/>
      </c>
      <c r="EQ122" s="32" t="str">
        <f>IFERROR(VLOOKUP(($EF122&amp;"・"&amp;EP$8&amp;"・"&amp;EP$7&amp;"・"&amp;$EG122),'(参考)本年作業予定'!$X$4:$AI$525,10,FALSE),"")</f>
        <v/>
      </c>
      <c r="ER122" s="32" t="str">
        <f>IFERROR(VLOOKUP(($EF122&amp;"・"&amp;ER$8&amp;"・"&amp;ER$7&amp;"・"&amp;$EG122),'(参考)本年作業予定'!$X$4:$AI$525,8,FALSE),"")</f>
        <v/>
      </c>
      <c r="ES122" s="32" t="str">
        <f>IFERROR(VLOOKUP(($EF122&amp;"・"&amp;ER$8&amp;"・"&amp;ER$7&amp;"・"&amp;$EG122),'(参考)本年作業予定'!$X$4:$AI$525,10,FALSE),"")</f>
        <v/>
      </c>
      <c r="ET122" s="32" t="str">
        <f>IFERROR(VLOOKUP(($EF122&amp;"・"&amp;ET$8&amp;"・"&amp;ET$7&amp;"・"&amp;$EG122),'(参考)本年作業予定'!$X$4:$AI$525,8,FALSE),"")</f>
        <v/>
      </c>
      <c r="EU122" s="32" t="str">
        <f>IFERROR(VLOOKUP(($EF122&amp;"・"&amp;ET$8&amp;"・"&amp;ET$7&amp;"・"&amp;$EG122),'(参考)本年作業予定'!$X$4:$AI$525,10,FALSE),"")</f>
        <v/>
      </c>
      <c r="EV122" s="32" t="str">
        <f>IFERROR(VLOOKUP(($EF122&amp;"・"&amp;EV$8&amp;"・"&amp;EV$7&amp;"・"&amp;$EG122),'(参考)本年作業予定'!$X$4:$AI$525,8,FALSE),"")</f>
        <v/>
      </c>
      <c r="EW122" s="32" t="str">
        <f>IFERROR(VLOOKUP(($EF122&amp;"・"&amp;EV$8&amp;"・"&amp;EV$7&amp;"・"&amp;$EG122),'(参考)本年作業予定'!$X$4:$AI$525,10,FALSE),"")</f>
        <v/>
      </c>
      <c r="EX122" s="32" t="str">
        <f>IFERROR(VLOOKUP(($EF122&amp;"・"&amp;EX$8&amp;"・"&amp;EX$7&amp;"・"&amp;$EG122),'(参考)本年作業予定'!$X$4:$AI$525,8,FALSE),"")</f>
        <v/>
      </c>
      <c r="EY122" s="32" t="str">
        <f>IFERROR(VLOOKUP(($EF122&amp;"・"&amp;EX$8&amp;"・"&amp;EX$7&amp;"・"&amp;$EG122),'(参考)本年作業予定'!$X$4:$AI$525,10,FALSE),"")</f>
        <v/>
      </c>
      <c r="EZ122" s="32" t="str">
        <f>IFERROR(VLOOKUP(($EF122&amp;"・"&amp;EZ$8&amp;"・"&amp;EZ$7&amp;"・"&amp;$EG122),'(参考)本年作業予定'!$X$4:$AI$525,8,FALSE),"")</f>
        <v/>
      </c>
      <c r="FA122" s="32" t="str">
        <f>IFERROR(VLOOKUP(($EF122&amp;"・"&amp;EZ$8&amp;"・"&amp;EZ$7&amp;"・"&amp;$EG122),'(参考)本年作業予定'!$X$4:$AI$525,10,FALSE),"")</f>
        <v/>
      </c>
      <c r="FB122" s="32" t="str">
        <f>IFERROR(VLOOKUP(($EF122&amp;"・"&amp;FB$8&amp;"・"&amp;FB$7&amp;"・"&amp;$EG122),'(参考)本年作業予定'!$X$4:$AI$525,8,FALSE),"")</f>
        <v/>
      </c>
      <c r="FC122" s="32" t="str">
        <f>IFERROR(VLOOKUP(($EF122&amp;"・"&amp;FB$8&amp;"・"&amp;FB$7&amp;"・"&amp;$EG122),'(参考)本年作業予定'!$X$4:$AI$525,10,FALSE),"")</f>
        <v/>
      </c>
      <c r="FD122" s="32" t="str">
        <f>IFERROR(VLOOKUP(($EF122&amp;"・"&amp;FD$8&amp;"・"&amp;FD$7&amp;"・"&amp;$EG122),'(参考)本年作業予定'!$X$4:$AI$525,8,FALSE),"")</f>
        <v/>
      </c>
      <c r="FE122" s="32" t="str">
        <f>IFERROR(VLOOKUP(($EF122&amp;"・"&amp;FD$8&amp;"・"&amp;FD$7&amp;"・"&amp;$EG122),'(参考)本年作業予定'!$X$4:$AI$525,10,FALSE),"")</f>
        <v/>
      </c>
      <c r="FG122" s="32" t="str">
        <f>IFERROR(VLOOKUP(($EF122&amp;"・"&amp;FG$81&amp;"・"&amp;FG$80&amp;"・"&amp;$EG122),'(参考)本年作業予定'!$X$4:$AI$525,4,FALSE),"")</f>
        <v/>
      </c>
      <c r="FH122" s="32" t="str">
        <f>IFERROR(VLOOKUP(($EF122&amp;"・"&amp;FH$81&amp;"・"&amp;FH$80&amp;"・"&amp;$EG122),'(参考)本年作業予定'!$X$4:$AI$525,4,FALSE),"")</f>
        <v/>
      </c>
      <c r="FI122" s="32" t="str">
        <f>IFERROR(VLOOKUP(($EF122&amp;"・"&amp;FI$81&amp;"・"&amp;FI$80&amp;"・"&amp;$EG122),'(参考)本年作業予定'!$X$4:$AI$525,4,FALSE),"")</f>
        <v/>
      </c>
      <c r="FJ122" s="32" t="str">
        <f>IFERROR(VLOOKUP(($EF122&amp;"・"&amp;FJ$81&amp;"・"&amp;FJ$80&amp;"・"&amp;$EG122),'(参考)本年作業予定'!$X$4:$AI$525,4,FALSE),"")</f>
        <v/>
      </c>
      <c r="FK122" s="32" t="str">
        <f>IFERROR(VLOOKUP(($EF122&amp;"・"&amp;FK$81&amp;"・"&amp;FK$80&amp;"・"&amp;$EG122),'(参考)本年作業予定'!$X$4:$AI$525,4,FALSE),"")</f>
        <v/>
      </c>
      <c r="FL122" s="32" t="str">
        <f>IFERROR(VLOOKUP(($EF122&amp;"・"&amp;FL$81&amp;"・"&amp;FL$80&amp;"・"&amp;$EG122),'(参考)本年作業予定'!$X$4:$AI$525,4,FALSE),"")</f>
        <v/>
      </c>
      <c r="FN122" s="33" t="str">
        <f t="shared" si="488"/>
        <v/>
      </c>
      <c r="FO122" s="96" t="str">
        <f>IFERROR(VLOOKUP(($EF122&amp;"・"&amp;FN$8&amp;"・"&amp;FN$7&amp;"・"&amp;$EG122),'(参考)本年作業予定'!$X$4:$AI$525,12,FALSE),"")</f>
        <v/>
      </c>
      <c r="FP122" s="33" t="str">
        <f t="shared" si="489"/>
        <v/>
      </c>
      <c r="FQ122" s="96" t="str">
        <f>IFERROR(VLOOKUP(($EF122&amp;"・"&amp;FP$8&amp;"・"&amp;FP$7&amp;"・"&amp;$EG122),'(参考)本年作業予定'!$X$4:$AI$525,12,FALSE),"")</f>
        <v/>
      </c>
      <c r="FR122" s="33" t="str">
        <f t="shared" si="490"/>
        <v/>
      </c>
      <c r="FS122" s="96" t="str">
        <f>IFERROR(VLOOKUP(($EF122&amp;"・"&amp;FR$8&amp;"・"&amp;FR$7&amp;"・"&amp;$EG122),'(参考)本年作業予定'!$X$4:$AI$525,12,FALSE),"")</f>
        <v/>
      </c>
      <c r="FT122" s="33" t="str">
        <f t="shared" si="491"/>
        <v/>
      </c>
      <c r="FU122" s="96" t="str">
        <f>IFERROR(VLOOKUP(($EF122&amp;"・"&amp;FT$8&amp;"・"&amp;FT$7&amp;"・"&amp;$EG122),'(参考)本年作業予定'!$X$4:$AI$525,12,FALSE),"")</f>
        <v/>
      </c>
      <c r="FV122" s="33" t="str">
        <f t="shared" si="492"/>
        <v/>
      </c>
      <c r="FW122" s="96" t="str">
        <f>IFERROR(VLOOKUP(($EF122&amp;"・"&amp;FV$8&amp;"・"&amp;FV$7&amp;"・"&amp;$EG122),'(参考)本年作業予定'!$X$4:$AI$525,12,FALSE),"")</f>
        <v/>
      </c>
      <c r="FX122" s="33" t="str">
        <f t="shared" si="493"/>
        <v/>
      </c>
      <c r="FY122" s="96" t="str">
        <f>IFERROR(VLOOKUP(($EF122&amp;"・"&amp;FX$8&amp;"・"&amp;FX$7&amp;"・"&amp;$EG122),'(参考)本年作業予定'!$X$4:$AI$525,12,FALSE),"")</f>
        <v/>
      </c>
      <c r="FZ122" s="33" t="str">
        <f t="shared" si="494"/>
        <v/>
      </c>
      <c r="GA122" s="96" t="str">
        <f>IFERROR(VLOOKUP(($EF122&amp;"・"&amp;FZ$8&amp;"・"&amp;FZ$7&amp;"・"&amp;$EG122),'(参考)本年作業予定'!$X$4:$AI$525,12,FALSE),"")</f>
        <v/>
      </c>
      <c r="GB122" s="33" t="str">
        <f t="shared" si="495"/>
        <v/>
      </c>
      <c r="GC122" s="96" t="str">
        <f>IFERROR(VLOOKUP(($EF122&amp;"・"&amp;GB$8&amp;"・"&amp;GB$7&amp;"・"&amp;$EG122),'(参考)本年作業予定'!$X$4:$AI$525,12,FALSE),"")</f>
        <v/>
      </c>
      <c r="GD122" s="33" t="str">
        <f t="shared" si="496"/>
        <v/>
      </c>
      <c r="GE122" s="96" t="str">
        <f>IFERROR(VLOOKUP(($EF122&amp;"・"&amp;GD$8&amp;"・"&amp;GD$7&amp;"・"&amp;$EG122),'(参考)本年作業予定'!$X$4:$AI$525,12,FALSE),"")</f>
        <v/>
      </c>
      <c r="GF122" s="33" t="str">
        <f t="shared" si="497"/>
        <v/>
      </c>
      <c r="GG122" s="96" t="str">
        <f>IFERROR(VLOOKUP(($EF122&amp;"・"&amp;GF$8&amp;"・"&amp;GF$7&amp;"・"&amp;$EG122),'(参考)本年作業予定'!$X$4:$AI$525,12,FALSE),"")</f>
        <v/>
      </c>
      <c r="GH122" s="33" t="str">
        <f t="shared" si="498"/>
        <v/>
      </c>
      <c r="GI122" s="96" t="str">
        <f>IFERROR(VLOOKUP(($EF122&amp;"・"&amp;GH$8&amp;"・"&amp;GH$7&amp;"・"&amp;$EG122),'(参考)本年作業予定'!$X$4:$AI$525,12,FALSE),"")</f>
        <v/>
      </c>
      <c r="GJ122" s="33" t="str">
        <f t="shared" si="499"/>
        <v/>
      </c>
      <c r="GK122" s="96" t="str">
        <f>IFERROR(VLOOKUP(($EF122&amp;"・"&amp;GJ$8&amp;"・"&amp;GJ$7&amp;"・"&amp;$EG122),'(参考)本年作業予定'!$X$4:$AI$525,12,FALSE),"")</f>
        <v/>
      </c>
      <c r="GM122" s="72" t="str">
        <f t="shared" si="431"/>
        <v/>
      </c>
      <c r="GN122" s="74">
        <f>IFERROR(VLOOKUP(($EF122&amp;"・"&amp;GM$8&amp;"・"&amp;GM$7&amp;"・"&amp;$EG122),'(参考)本年作業予定'!$X$4:$AI$525,11,FALSE)/100,0)</f>
        <v>0</v>
      </c>
      <c r="GO122" s="72" t="str">
        <f t="shared" si="432"/>
        <v/>
      </c>
      <c r="GP122" s="74">
        <f>IFERROR(VLOOKUP(($EF122&amp;"・"&amp;GO$8&amp;"・"&amp;GO$7&amp;"・"&amp;$EG122),'(参考)本年作業予定'!$X$4:$AI$525,11,FALSE)/100,0)</f>
        <v>0</v>
      </c>
      <c r="GQ122" s="72" t="str">
        <f t="shared" si="433"/>
        <v/>
      </c>
      <c r="GR122" s="74">
        <f>IFERROR(VLOOKUP(($EF122&amp;"・"&amp;GQ$8&amp;"・"&amp;GQ$7&amp;"・"&amp;$EG122),'(参考)本年作業予定'!$X$4:$AI$525,11,FALSE)/100,0)</f>
        <v>0</v>
      </c>
      <c r="GS122" s="72" t="str">
        <f t="shared" si="434"/>
        <v/>
      </c>
      <c r="GT122" s="74">
        <f>IFERROR(VLOOKUP(($EF122&amp;"・"&amp;GS$8&amp;"・"&amp;GS$7&amp;"・"&amp;$EG122),'(参考)本年作業予定'!$X$4:$AI$525,11,FALSE)/100,0)</f>
        <v>0</v>
      </c>
      <c r="GU122" s="72" t="str">
        <f t="shared" si="435"/>
        <v/>
      </c>
      <c r="GV122" s="74">
        <f>IFERROR(VLOOKUP(($EF122&amp;"・"&amp;GU$8&amp;"・"&amp;GU$7&amp;"・"&amp;$EG122),'(参考)本年作業予定'!$X$4:$AI$525,11,FALSE)/100,0)</f>
        <v>0</v>
      </c>
      <c r="GW122" s="72" t="str">
        <f t="shared" si="436"/>
        <v/>
      </c>
      <c r="GX122" s="74">
        <f>IFERROR(VLOOKUP(($EF122&amp;"・"&amp;GW$8&amp;"・"&amp;GW$7&amp;"・"&amp;$EG122),'(参考)本年作業予定'!$X$4:$AI$525,11,FALSE)/100,0)</f>
        <v>0</v>
      </c>
      <c r="GY122" s="72" t="str">
        <f t="shared" si="437"/>
        <v/>
      </c>
      <c r="GZ122" s="74">
        <f>IFERROR(VLOOKUP(($EF122&amp;"・"&amp;GY$8&amp;"・"&amp;GY$7&amp;"・"&amp;$EG122),'(参考)本年作業予定'!$X$4:$AI$525,11,FALSE)/100,0)</f>
        <v>0</v>
      </c>
      <c r="HA122" s="72" t="str">
        <f t="shared" si="438"/>
        <v/>
      </c>
      <c r="HB122" s="74">
        <f>IFERROR(VLOOKUP(($EF122&amp;"・"&amp;HA$8&amp;"・"&amp;HA$7&amp;"・"&amp;$EG122),'(参考)本年作業予定'!$X$4:$AI$525,11,FALSE)/100,0)</f>
        <v>0</v>
      </c>
      <c r="HC122" s="72" t="str">
        <f t="shared" si="439"/>
        <v/>
      </c>
      <c r="HD122" s="74">
        <f>IFERROR(VLOOKUP(($EF122&amp;"・"&amp;HC$8&amp;"・"&amp;HC$7&amp;"・"&amp;$EG122),'(参考)本年作業予定'!$X$4:$AI$525,11,FALSE)/100,0)</f>
        <v>0</v>
      </c>
      <c r="HE122" s="72" t="str">
        <f t="shared" si="440"/>
        <v/>
      </c>
      <c r="HF122" s="74">
        <f>IFERROR(VLOOKUP(($EF122&amp;"・"&amp;HE$8&amp;"・"&amp;HE$7&amp;"・"&amp;$EG122),'(参考)本年作業予定'!$X$4:$AI$525,11,FALSE)/100,0)</f>
        <v>0</v>
      </c>
      <c r="HG122" s="72" t="str">
        <f t="shared" si="441"/>
        <v/>
      </c>
      <c r="HH122" s="74">
        <f>IFERROR(VLOOKUP(($EF122&amp;"・"&amp;HG$8&amp;"・"&amp;HG$7&amp;"・"&amp;$EG122),'(参考)本年作業予定'!$X$4:$AI$525,11,FALSE)/100,0)</f>
        <v>0</v>
      </c>
      <c r="HI122" s="72" t="str">
        <f t="shared" si="442"/>
        <v/>
      </c>
      <c r="HJ122" s="74">
        <f>IFERROR(VLOOKUP(($EF122&amp;"・"&amp;HI$8&amp;"・"&amp;HI$7&amp;"・"&amp;$EG122),'(参考)本年作業予定'!$X$4:$AI$525,11,FALSE)/100,0)</f>
        <v>0</v>
      </c>
    </row>
    <row r="123" spans="1:218" ht="21.75" customHeight="1" x14ac:dyDescent="0.15">
      <c r="A123" s="541"/>
      <c r="B123" s="486" t="str">
        <f>IF(②元データ!$G$24="","",②元データ!$G$24)</f>
        <v>ニンジン・◇◇</v>
      </c>
      <c r="C123" s="324" t="str">
        <f>IF(EF123="","",IF((GN123+GP123+GR123+GT123+GV123+GX123+GZ123+HB123+HD123+HF123+HH123+HJ123)=0,"",(GN123+GP123+GR123+GT123+GV123+GX123+GZ123+HB123+HD123+HF123+HH123+HJ123)))</f>
        <v/>
      </c>
      <c r="D123" s="331" t="str">
        <f t="shared" ref="D123:AI123" si="518">IF(D$5=$FG123,$FG$9,IF(D$5=$FH123,$FH$9,IF(D$5=$FI123,$FI$9,IF(D$5=$FJ123,$FJ$9,IF(D$5=$FK123,$FK$9,IF(D$5=$FL123,$FL$9,IF(D$5=$FN123,$FO123,IF(D$5=$FP123,$FQ123,IF(D$5=$FR123,$FS123,IF(D$5=$FT123,$FU123,IF(D$5=$FV123,$FW123,IF(D$5=$FX123,$FY123,IF(D$5=$FZ123,$GA123,IF(D$5=$GB123,$GC123,IF(D$5=$GD123,$GE123,IF(D$5=$GF123,$GG123,IF(D$5=$GH123,$GI123,IF(D$5=$GJ123,$GK123,""))))))))))))))))))</f>
        <v/>
      </c>
      <c r="E123" s="332" t="str">
        <f t="shared" si="518"/>
        <v/>
      </c>
      <c r="F123" s="332" t="str">
        <f t="shared" si="518"/>
        <v/>
      </c>
      <c r="G123" s="332" t="str">
        <f t="shared" si="518"/>
        <v/>
      </c>
      <c r="H123" s="332" t="str">
        <f t="shared" si="518"/>
        <v/>
      </c>
      <c r="I123" s="332" t="str">
        <f t="shared" si="518"/>
        <v/>
      </c>
      <c r="J123" s="332" t="str">
        <f t="shared" si="518"/>
        <v/>
      </c>
      <c r="K123" s="332" t="str">
        <f t="shared" si="518"/>
        <v/>
      </c>
      <c r="L123" s="332" t="str">
        <f t="shared" si="518"/>
        <v/>
      </c>
      <c r="M123" s="332" t="str">
        <f t="shared" si="518"/>
        <v/>
      </c>
      <c r="N123" s="332" t="str">
        <f t="shared" si="518"/>
        <v/>
      </c>
      <c r="O123" s="332" t="str">
        <f t="shared" si="518"/>
        <v/>
      </c>
      <c r="P123" s="332" t="str">
        <f t="shared" si="518"/>
        <v/>
      </c>
      <c r="Q123" s="332" t="str">
        <f t="shared" si="518"/>
        <v/>
      </c>
      <c r="R123" s="332" t="str">
        <f t="shared" si="518"/>
        <v/>
      </c>
      <c r="S123" s="332" t="str">
        <f t="shared" si="518"/>
        <v/>
      </c>
      <c r="T123" s="332" t="str">
        <f t="shared" si="518"/>
        <v/>
      </c>
      <c r="U123" s="332" t="str">
        <f t="shared" si="518"/>
        <v/>
      </c>
      <c r="V123" s="332" t="str">
        <f t="shared" si="518"/>
        <v/>
      </c>
      <c r="W123" s="332" t="str">
        <f t="shared" si="518"/>
        <v/>
      </c>
      <c r="X123" s="332" t="str">
        <f t="shared" si="518"/>
        <v/>
      </c>
      <c r="Y123" s="332" t="str">
        <f t="shared" si="518"/>
        <v/>
      </c>
      <c r="Z123" s="332" t="str">
        <f t="shared" si="518"/>
        <v/>
      </c>
      <c r="AA123" s="332" t="str">
        <f t="shared" si="518"/>
        <v/>
      </c>
      <c r="AB123" s="332" t="str">
        <f t="shared" si="518"/>
        <v/>
      </c>
      <c r="AC123" s="332" t="str">
        <f t="shared" si="518"/>
        <v/>
      </c>
      <c r="AD123" s="332" t="str">
        <f t="shared" si="518"/>
        <v/>
      </c>
      <c r="AE123" s="332" t="str">
        <f t="shared" si="518"/>
        <v/>
      </c>
      <c r="AF123" s="332" t="str">
        <f t="shared" si="518"/>
        <v/>
      </c>
      <c r="AG123" s="332" t="str">
        <f t="shared" si="518"/>
        <v/>
      </c>
      <c r="AH123" s="332" t="str">
        <f t="shared" si="518"/>
        <v/>
      </c>
      <c r="AI123" s="331" t="str">
        <f t="shared" si="518"/>
        <v/>
      </c>
      <c r="AJ123" s="332" t="str">
        <f t="shared" ref="AJ123:BQ123" si="519">IF(AJ$5=$FG123,$FG$9,IF(AJ$5=$FH123,$FH$9,IF(AJ$5=$FI123,$FI$9,IF(AJ$5=$FJ123,$FJ$9,IF(AJ$5=$FK123,$FK$9,IF(AJ$5=$FL123,$FL$9,IF(AJ$5=$FN123,$FO123,IF(AJ$5=$FP123,$FQ123,IF(AJ$5=$FR123,$FS123,IF(AJ$5=$FT123,$FU123,IF(AJ$5=$FV123,$FW123,IF(AJ$5=$FX123,$FY123,IF(AJ$5=$FZ123,$GA123,IF(AJ$5=$GB123,$GC123,IF(AJ$5=$GD123,$GE123,IF(AJ$5=$GF123,$GG123,IF(AJ$5=$GH123,$GI123,IF(AJ$5=$GJ123,$GK123,""))))))))))))))))))</f>
        <v/>
      </c>
      <c r="AK123" s="332" t="str">
        <f t="shared" si="519"/>
        <v/>
      </c>
      <c r="AL123" s="332" t="str">
        <f t="shared" si="519"/>
        <v/>
      </c>
      <c r="AM123" s="332" t="str">
        <f t="shared" si="519"/>
        <v/>
      </c>
      <c r="AN123" s="332" t="str">
        <f t="shared" si="519"/>
        <v/>
      </c>
      <c r="AO123" s="332" t="str">
        <f t="shared" si="519"/>
        <v/>
      </c>
      <c r="AP123" s="332" t="str">
        <f t="shared" si="519"/>
        <v/>
      </c>
      <c r="AQ123" s="332" t="str">
        <f t="shared" si="519"/>
        <v/>
      </c>
      <c r="AR123" s="332" t="str">
        <f t="shared" si="519"/>
        <v/>
      </c>
      <c r="AS123" s="332" t="str">
        <f t="shared" si="519"/>
        <v/>
      </c>
      <c r="AT123" s="332" t="str">
        <f t="shared" si="519"/>
        <v/>
      </c>
      <c r="AU123" s="332" t="str">
        <f t="shared" si="519"/>
        <v/>
      </c>
      <c r="AV123" s="332" t="str">
        <f t="shared" si="519"/>
        <v/>
      </c>
      <c r="AW123" s="332" t="str">
        <f t="shared" si="519"/>
        <v/>
      </c>
      <c r="AX123" s="332" t="str">
        <f t="shared" si="519"/>
        <v/>
      </c>
      <c r="AY123" s="332" t="str">
        <f t="shared" si="519"/>
        <v/>
      </c>
      <c r="AZ123" s="332" t="str">
        <f t="shared" si="519"/>
        <v/>
      </c>
      <c r="BA123" s="332" t="str">
        <f t="shared" si="519"/>
        <v/>
      </c>
      <c r="BB123" s="332" t="str">
        <f t="shared" si="519"/>
        <v/>
      </c>
      <c r="BC123" s="332" t="str">
        <f t="shared" si="519"/>
        <v/>
      </c>
      <c r="BD123" s="332" t="str">
        <f t="shared" si="519"/>
        <v/>
      </c>
      <c r="BE123" s="332" t="str">
        <f t="shared" si="519"/>
        <v/>
      </c>
      <c r="BF123" s="332" t="str">
        <f t="shared" si="519"/>
        <v/>
      </c>
      <c r="BG123" s="332" t="str">
        <f t="shared" si="519"/>
        <v/>
      </c>
      <c r="BH123" s="332" t="str">
        <f t="shared" si="519"/>
        <v/>
      </c>
      <c r="BI123" s="332" t="str">
        <f t="shared" si="519"/>
        <v/>
      </c>
      <c r="BJ123" s="332" t="str">
        <f t="shared" si="519"/>
        <v/>
      </c>
      <c r="BK123" s="332" t="str">
        <f t="shared" si="519"/>
        <v/>
      </c>
      <c r="BL123" s="332" t="str">
        <f t="shared" si="519"/>
        <v/>
      </c>
      <c r="BM123" s="333" t="str">
        <f t="shared" si="519"/>
        <v/>
      </c>
      <c r="BN123" s="331" t="str">
        <f t="shared" si="519"/>
        <v/>
      </c>
      <c r="BO123" s="332" t="str">
        <f t="shared" si="519"/>
        <v/>
      </c>
      <c r="BP123" s="332" t="str">
        <f t="shared" si="519"/>
        <v/>
      </c>
      <c r="BQ123" s="332" t="str">
        <f t="shared" si="519"/>
        <v/>
      </c>
      <c r="BR123" s="332" t="str">
        <f t="shared" ref="BR123:DW123" si="520">IF(BR$5=$FG123,$FG$9,IF(BR$5=$FH123,$FH$9,IF(BR$5=$FI123,$FI$9,IF(BR$5=$FJ123,$FJ$9,IF(BR$5=$FK123,$FK$9,IF(BR$5=$FL123,$FL$9,IF(BR$5=$FN123,$FO123,IF(BR$5=$FP123,$FQ123,IF(BR$5=$FR123,$FS123,IF(BR$5=$FT123,$FU123,IF(BR$5=$FV123,$FW123,IF(BR$5=$FX123,$FY123,IF(BR$5=$FZ123,$GA123,IF(BR$5=$GB123,$GC123,IF(BR$5=$GD123,$GE123,IF(BR$5=$GF123,$GG123,IF(BR$5=$GH123,$GI123,IF(BR$5=$GJ123,$GK123,""))))))))))))))))))</f>
        <v/>
      </c>
      <c r="BS123" s="332" t="str">
        <f t="shared" si="520"/>
        <v/>
      </c>
      <c r="BT123" s="332" t="str">
        <f t="shared" si="520"/>
        <v/>
      </c>
      <c r="BU123" s="332" t="str">
        <f t="shared" si="520"/>
        <v/>
      </c>
      <c r="BV123" s="332" t="str">
        <f t="shared" si="520"/>
        <v/>
      </c>
      <c r="BW123" s="332" t="str">
        <f t="shared" si="520"/>
        <v/>
      </c>
      <c r="BX123" s="332" t="str">
        <f t="shared" si="520"/>
        <v/>
      </c>
      <c r="BY123" s="332" t="str">
        <f t="shared" si="520"/>
        <v/>
      </c>
      <c r="BZ123" s="332" t="str">
        <f t="shared" si="520"/>
        <v/>
      </c>
      <c r="CA123" s="332" t="str">
        <f t="shared" si="520"/>
        <v/>
      </c>
      <c r="CB123" s="332" t="str">
        <f t="shared" si="520"/>
        <v/>
      </c>
      <c r="CC123" s="332" t="str">
        <f t="shared" si="520"/>
        <v/>
      </c>
      <c r="CD123" s="332" t="str">
        <f t="shared" si="520"/>
        <v/>
      </c>
      <c r="CE123" s="332" t="str">
        <f t="shared" si="520"/>
        <v/>
      </c>
      <c r="CF123" s="332" t="str">
        <f t="shared" si="520"/>
        <v/>
      </c>
      <c r="CG123" s="332" t="str">
        <f t="shared" si="520"/>
        <v/>
      </c>
      <c r="CH123" s="332" t="str">
        <f t="shared" si="520"/>
        <v/>
      </c>
      <c r="CI123" s="332" t="str">
        <f t="shared" si="520"/>
        <v/>
      </c>
      <c r="CJ123" s="332" t="str">
        <f t="shared" si="520"/>
        <v/>
      </c>
      <c r="CK123" s="332" t="str">
        <f t="shared" si="520"/>
        <v/>
      </c>
      <c r="CL123" s="332" t="str">
        <f t="shared" si="520"/>
        <v/>
      </c>
      <c r="CM123" s="332" t="str">
        <f t="shared" si="520"/>
        <v/>
      </c>
      <c r="CN123" s="332" t="str">
        <f t="shared" si="520"/>
        <v/>
      </c>
      <c r="CO123" s="332" t="str">
        <f t="shared" si="520"/>
        <v/>
      </c>
      <c r="CP123" s="332" t="str">
        <f t="shared" si="520"/>
        <v/>
      </c>
      <c r="CQ123" s="334" t="str">
        <f t="shared" si="520"/>
        <v/>
      </c>
      <c r="CR123" s="335" t="str">
        <f t="shared" si="520"/>
        <v/>
      </c>
      <c r="CS123" s="336" t="str">
        <f t="shared" si="520"/>
        <v/>
      </c>
      <c r="CT123" s="332" t="str">
        <f t="shared" si="520"/>
        <v/>
      </c>
      <c r="CU123" s="332" t="str">
        <f t="shared" si="520"/>
        <v/>
      </c>
      <c r="CV123" s="332" t="str">
        <f t="shared" si="520"/>
        <v/>
      </c>
      <c r="CW123" s="332" t="str">
        <f t="shared" si="520"/>
        <v/>
      </c>
      <c r="CX123" s="332" t="str">
        <f t="shared" si="520"/>
        <v/>
      </c>
      <c r="CY123" s="332" t="str">
        <f t="shared" si="520"/>
        <v/>
      </c>
      <c r="CZ123" s="332" t="str">
        <f t="shared" si="520"/>
        <v/>
      </c>
      <c r="DA123" s="332" t="str">
        <f t="shared" si="520"/>
        <v/>
      </c>
      <c r="DB123" s="332" t="str">
        <f t="shared" si="520"/>
        <v/>
      </c>
      <c r="DC123" s="332" t="str">
        <f t="shared" si="520"/>
        <v/>
      </c>
      <c r="DD123" s="332" t="str">
        <f t="shared" si="520"/>
        <v/>
      </c>
      <c r="DE123" s="332" t="str">
        <f t="shared" si="520"/>
        <v/>
      </c>
      <c r="DF123" s="332" t="str">
        <f t="shared" si="520"/>
        <v/>
      </c>
      <c r="DG123" s="332" t="str">
        <f t="shared" si="520"/>
        <v/>
      </c>
      <c r="DH123" s="332" t="str">
        <f t="shared" si="520"/>
        <v/>
      </c>
      <c r="DI123" s="332" t="str">
        <f t="shared" si="520"/>
        <v/>
      </c>
      <c r="DJ123" s="332" t="str">
        <f t="shared" si="520"/>
        <v/>
      </c>
      <c r="DK123" s="332" t="str">
        <f t="shared" si="520"/>
        <v/>
      </c>
      <c r="DL123" s="332" t="str">
        <f t="shared" si="520"/>
        <v/>
      </c>
      <c r="DM123" s="332" t="str">
        <f t="shared" si="520"/>
        <v/>
      </c>
      <c r="DN123" s="332" t="str">
        <f t="shared" si="520"/>
        <v/>
      </c>
      <c r="DO123" s="332" t="str">
        <f t="shared" si="520"/>
        <v/>
      </c>
      <c r="DP123" s="332" t="str">
        <f t="shared" si="520"/>
        <v/>
      </c>
      <c r="DQ123" s="332" t="str">
        <f t="shared" si="520"/>
        <v/>
      </c>
      <c r="DR123" s="332" t="str">
        <f t="shared" si="520"/>
        <v/>
      </c>
      <c r="DS123" s="332" t="str">
        <f t="shared" si="520"/>
        <v/>
      </c>
      <c r="DT123" s="332" t="str">
        <f t="shared" si="520"/>
        <v/>
      </c>
      <c r="DU123" s="334" t="str">
        <f t="shared" si="520"/>
        <v/>
      </c>
      <c r="DV123" s="390" t="str">
        <f t="shared" si="520"/>
        <v/>
      </c>
      <c r="DW123" s="423" t="str">
        <f t="shared" si="520"/>
        <v/>
      </c>
      <c r="EE123" s="12"/>
      <c r="EF123" s="13" t="str">
        <f>IF(EF125="","",EF125&amp;2)</f>
        <v>ニンジン・◇◇2</v>
      </c>
      <c r="EG123" s="13" t="str">
        <f>②元データ!$G$8</f>
        <v>露地野菜Ｂ</v>
      </c>
      <c r="EH123" s="32" t="str">
        <f>IFERROR(VLOOKUP(($EF123&amp;"・"&amp;EH$8&amp;"・"&amp;EH$7&amp;"・"&amp;$EG123),'(参考)本年作業予定'!$X$4:$AI$525,8,FALSE),"")</f>
        <v/>
      </c>
      <c r="EI123" s="32" t="str">
        <f>IFERROR(VLOOKUP(($EF123&amp;"・"&amp;EH$8&amp;"・"&amp;EH$7&amp;"・"&amp;$EG123),'(参考)本年作業予定'!$X$4:$AI$525,10,FALSE),"")</f>
        <v/>
      </c>
      <c r="EJ123" s="32" t="str">
        <f>IFERROR(VLOOKUP(($EF123&amp;"・"&amp;EJ$8&amp;"・"&amp;EJ$7&amp;"・"&amp;$EG123),'(参考)本年作業予定'!$X$4:$AI$525,8,FALSE),"")</f>
        <v/>
      </c>
      <c r="EK123" s="32" t="str">
        <f>IFERROR(VLOOKUP(($EF123&amp;"・"&amp;EJ$8&amp;"・"&amp;EJ$7&amp;"・"&amp;$EG123),'(参考)本年作業予定'!$X$4:$AI$525,10,FALSE),"")</f>
        <v/>
      </c>
      <c r="EL123" s="32" t="str">
        <f>IFERROR(VLOOKUP(($EF123&amp;"・"&amp;EL$8&amp;"・"&amp;EL$7&amp;"・"&amp;$EG123),'(参考)本年作業予定'!$X$4:$AI$525,8,FALSE),"")</f>
        <v/>
      </c>
      <c r="EM123" s="32" t="str">
        <f>IFERROR(VLOOKUP(($EF123&amp;"・"&amp;EL$8&amp;"・"&amp;EL$7&amp;"・"&amp;$EG123),'(参考)本年作業予定'!$X$4:$AI$525,10,FALSE),"")</f>
        <v/>
      </c>
      <c r="EN123" s="32" t="str">
        <f>IFERROR(VLOOKUP(($EF123&amp;"・"&amp;EN$8&amp;"・"&amp;EN$7&amp;"・"&amp;$EG123),'(参考)本年作業予定'!$X$4:$AI$525,8,FALSE),"")</f>
        <v/>
      </c>
      <c r="EO123" s="32" t="str">
        <f>IFERROR(VLOOKUP(($EF123&amp;"・"&amp;EN$8&amp;"・"&amp;EN$7&amp;"・"&amp;$EG123),'(参考)本年作業予定'!$X$4:$AI$525,10,FALSE),"")</f>
        <v/>
      </c>
      <c r="EP123" s="32" t="str">
        <f>IFERROR(VLOOKUP(($EF123&amp;"・"&amp;EP$8&amp;"・"&amp;EP$7&amp;"・"&amp;$EG123),'(参考)本年作業予定'!$X$4:$AI$525,8,FALSE),"")</f>
        <v/>
      </c>
      <c r="EQ123" s="32" t="str">
        <f>IFERROR(VLOOKUP(($EF123&amp;"・"&amp;EP$8&amp;"・"&amp;EP$7&amp;"・"&amp;$EG123),'(参考)本年作業予定'!$X$4:$AI$525,10,FALSE),"")</f>
        <v/>
      </c>
      <c r="ER123" s="32" t="str">
        <f>IFERROR(VLOOKUP(($EF123&amp;"・"&amp;ER$8&amp;"・"&amp;ER$7&amp;"・"&amp;$EG123),'(参考)本年作業予定'!$X$4:$AI$525,8,FALSE),"")</f>
        <v/>
      </c>
      <c r="ES123" s="32" t="str">
        <f>IFERROR(VLOOKUP(($EF123&amp;"・"&amp;ER$8&amp;"・"&amp;ER$7&amp;"・"&amp;$EG123),'(参考)本年作業予定'!$X$4:$AI$525,10,FALSE),"")</f>
        <v/>
      </c>
      <c r="ET123" s="32" t="str">
        <f>IFERROR(VLOOKUP(($EF123&amp;"・"&amp;ET$8&amp;"・"&amp;ET$7&amp;"・"&amp;$EG123),'(参考)本年作業予定'!$X$4:$AI$525,8,FALSE),"")</f>
        <v/>
      </c>
      <c r="EU123" s="32" t="str">
        <f>IFERROR(VLOOKUP(($EF123&amp;"・"&amp;ET$8&amp;"・"&amp;ET$7&amp;"・"&amp;$EG123),'(参考)本年作業予定'!$X$4:$AI$525,10,FALSE),"")</f>
        <v/>
      </c>
      <c r="EV123" s="32" t="str">
        <f>IFERROR(VLOOKUP(($EF123&amp;"・"&amp;EV$8&amp;"・"&amp;EV$7&amp;"・"&amp;$EG123),'(参考)本年作業予定'!$X$4:$AI$525,8,FALSE),"")</f>
        <v/>
      </c>
      <c r="EW123" s="32" t="str">
        <f>IFERROR(VLOOKUP(($EF123&amp;"・"&amp;EV$8&amp;"・"&amp;EV$7&amp;"・"&amp;$EG123),'(参考)本年作業予定'!$X$4:$AI$525,10,FALSE),"")</f>
        <v/>
      </c>
      <c r="EX123" s="32" t="str">
        <f>IFERROR(VLOOKUP(($EF123&amp;"・"&amp;EX$8&amp;"・"&amp;EX$7&amp;"・"&amp;$EG123),'(参考)本年作業予定'!$X$4:$AI$525,8,FALSE),"")</f>
        <v/>
      </c>
      <c r="EY123" s="32" t="str">
        <f>IFERROR(VLOOKUP(($EF123&amp;"・"&amp;EX$8&amp;"・"&amp;EX$7&amp;"・"&amp;$EG123),'(参考)本年作業予定'!$X$4:$AI$525,10,FALSE),"")</f>
        <v/>
      </c>
      <c r="EZ123" s="32" t="str">
        <f>IFERROR(VLOOKUP(($EF123&amp;"・"&amp;EZ$8&amp;"・"&amp;EZ$7&amp;"・"&amp;$EG123),'(参考)本年作業予定'!$X$4:$AI$525,8,FALSE),"")</f>
        <v/>
      </c>
      <c r="FA123" s="32" t="str">
        <f>IFERROR(VLOOKUP(($EF123&amp;"・"&amp;EZ$8&amp;"・"&amp;EZ$7&amp;"・"&amp;$EG123),'(参考)本年作業予定'!$X$4:$AI$525,10,FALSE),"")</f>
        <v/>
      </c>
      <c r="FB123" s="32" t="str">
        <f>IFERROR(VLOOKUP(($EF123&amp;"・"&amp;FB$8&amp;"・"&amp;FB$7&amp;"・"&amp;$EG123),'(参考)本年作業予定'!$X$4:$AI$525,8,FALSE),"")</f>
        <v/>
      </c>
      <c r="FC123" s="32" t="str">
        <f>IFERROR(VLOOKUP(($EF123&amp;"・"&amp;FB$8&amp;"・"&amp;FB$7&amp;"・"&amp;$EG123),'(参考)本年作業予定'!$X$4:$AI$525,10,FALSE),"")</f>
        <v/>
      </c>
      <c r="FD123" s="32" t="str">
        <f>IFERROR(VLOOKUP(($EF123&amp;"・"&amp;FD$8&amp;"・"&amp;FD$7&amp;"・"&amp;$EG123),'(参考)本年作業予定'!$X$4:$AI$525,8,FALSE),"")</f>
        <v/>
      </c>
      <c r="FE123" s="32" t="str">
        <f>IFERROR(VLOOKUP(($EF123&amp;"・"&amp;FD$8&amp;"・"&amp;FD$7&amp;"・"&amp;$EG123),'(参考)本年作業予定'!$X$4:$AI$525,10,FALSE),"")</f>
        <v/>
      </c>
      <c r="FG123" s="32" t="str">
        <f>IFERROR(VLOOKUP(($EF123&amp;"・"&amp;FG$81&amp;"・"&amp;FG$80&amp;"・"&amp;$EG123),'(参考)本年作業予定'!$X$4:$AI$525,4,FALSE),"")</f>
        <v/>
      </c>
      <c r="FH123" s="32" t="str">
        <f>IFERROR(VLOOKUP(($EF123&amp;"・"&amp;FH$81&amp;"・"&amp;FH$80&amp;"・"&amp;$EG123),'(参考)本年作業予定'!$X$4:$AI$525,4,FALSE),"")</f>
        <v/>
      </c>
      <c r="FI123" s="32" t="str">
        <f>IFERROR(VLOOKUP(($EF123&amp;"・"&amp;FI$81&amp;"・"&amp;FI$80&amp;"・"&amp;$EG123),'(参考)本年作業予定'!$X$4:$AI$525,4,FALSE),"")</f>
        <v/>
      </c>
      <c r="FJ123" s="32" t="str">
        <f>IFERROR(VLOOKUP(($EF123&amp;"・"&amp;FJ$81&amp;"・"&amp;FJ$80&amp;"・"&amp;$EG123),'(参考)本年作業予定'!$X$4:$AI$525,4,FALSE),"")</f>
        <v/>
      </c>
      <c r="FK123" s="32" t="str">
        <f>IFERROR(VLOOKUP(($EF123&amp;"・"&amp;FK$81&amp;"・"&amp;FK$80&amp;"・"&amp;$EG123),'(参考)本年作業予定'!$X$4:$AI$525,4,FALSE),"")</f>
        <v/>
      </c>
      <c r="FL123" s="32" t="str">
        <f>IFERROR(VLOOKUP(($EF123&amp;"・"&amp;FL$81&amp;"・"&amp;FL$80&amp;"・"&amp;$EG123),'(参考)本年作業予定'!$X$4:$AI$525,4,FALSE),"")</f>
        <v/>
      </c>
      <c r="FN123" s="33" t="str">
        <f t="shared" si="488"/>
        <v/>
      </c>
      <c r="FO123" s="96" t="str">
        <f>IFERROR(VLOOKUP(($EF123&amp;"・"&amp;FN$8&amp;"・"&amp;FN$7&amp;"・"&amp;$EG123),'(参考)本年作業予定'!$X$4:$AI$525,12,FALSE),"")</f>
        <v/>
      </c>
      <c r="FP123" s="33" t="str">
        <f t="shared" si="489"/>
        <v/>
      </c>
      <c r="FQ123" s="96" t="str">
        <f>IFERROR(VLOOKUP(($EF123&amp;"・"&amp;FP$8&amp;"・"&amp;FP$7&amp;"・"&amp;$EG123),'(参考)本年作業予定'!$X$4:$AI$525,12,FALSE),"")</f>
        <v/>
      </c>
      <c r="FR123" s="33" t="str">
        <f t="shared" si="490"/>
        <v/>
      </c>
      <c r="FS123" s="96" t="str">
        <f>IFERROR(VLOOKUP(($EF123&amp;"・"&amp;FR$8&amp;"・"&amp;FR$7&amp;"・"&amp;$EG123),'(参考)本年作業予定'!$X$4:$AI$525,12,FALSE),"")</f>
        <v/>
      </c>
      <c r="FT123" s="33" t="str">
        <f t="shared" si="491"/>
        <v/>
      </c>
      <c r="FU123" s="96" t="str">
        <f>IFERROR(VLOOKUP(($EF123&amp;"・"&amp;FT$8&amp;"・"&amp;FT$7&amp;"・"&amp;$EG123),'(参考)本年作業予定'!$X$4:$AI$525,12,FALSE),"")</f>
        <v/>
      </c>
      <c r="FV123" s="33" t="str">
        <f t="shared" si="492"/>
        <v/>
      </c>
      <c r="FW123" s="96" t="str">
        <f>IFERROR(VLOOKUP(($EF123&amp;"・"&amp;FV$8&amp;"・"&amp;FV$7&amp;"・"&amp;$EG123),'(参考)本年作業予定'!$X$4:$AI$525,12,FALSE),"")</f>
        <v/>
      </c>
      <c r="FX123" s="33" t="str">
        <f t="shared" si="493"/>
        <v/>
      </c>
      <c r="FY123" s="96" t="str">
        <f>IFERROR(VLOOKUP(($EF123&amp;"・"&amp;FX$8&amp;"・"&amp;FX$7&amp;"・"&amp;$EG123),'(参考)本年作業予定'!$X$4:$AI$525,12,FALSE),"")</f>
        <v/>
      </c>
      <c r="FZ123" s="33" t="str">
        <f t="shared" si="494"/>
        <v/>
      </c>
      <c r="GA123" s="96" t="str">
        <f>IFERROR(VLOOKUP(($EF123&amp;"・"&amp;FZ$8&amp;"・"&amp;FZ$7&amp;"・"&amp;$EG123),'(参考)本年作業予定'!$X$4:$AI$525,12,FALSE),"")</f>
        <v/>
      </c>
      <c r="GB123" s="33" t="str">
        <f t="shared" si="495"/>
        <v/>
      </c>
      <c r="GC123" s="96" t="str">
        <f>IFERROR(VLOOKUP(($EF123&amp;"・"&amp;GB$8&amp;"・"&amp;GB$7&amp;"・"&amp;$EG123),'(参考)本年作業予定'!$X$4:$AI$525,12,FALSE),"")</f>
        <v/>
      </c>
      <c r="GD123" s="33" t="str">
        <f t="shared" si="496"/>
        <v/>
      </c>
      <c r="GE123" s="96" t="str">
        <f>IFERROR(VLOOKUP(($EF123&amp;"・"&amp;GD$8&amp;"・"&amp;GD$7&amp;"・"&amp;$EG123),'(参考)本年作業予定'!$X$4:$AI$525,12,FALSE),"")</f>
        <v/>
      </c>
      <c r="GF123" s="33" t="str">
        <f t="shared" si="497"/>
        <v/>
      </c>
      <c r="GG123" s="96" t="str">
        <f>IFERROR(VLOOKUP(($EF123&amp;"・"&amp;GF$8&amp;"・"&amp;GF$7&amp;"・"&amp;$EG123),'(参考)本年作業予定'!$X$4:$AI$525,12,FALSE),"")</f>
        <v/>
      </c>
      <c r="GH123" s="33" t="str">
        <f t="shared" si="498"/>
        <v/>
      </c>
      <c r="GI123" s="96" t="str">
        <f>IFERROR(VLOOKUP(($EF123&amp;"・"&amp;GH$8&amp;"・"&amp;GH$7&amp;"・"&amp;$EG123),'(参考)本年作業予定'!$X$4:$AI$525,12,FALSE),"")</f>
        <v/>
      </c>
      <c r="GJ123" s="33" t="str">
        <f t="shared" si="499"/>
        <v/>
      </c>
      <c r="GK123" s="96" t="str">
        <f>IFERROR(VLOOKUP(($EF123&amp;"・"&amp;GJ$8&amp;"・"&amp;GJ$7&amp;"・"&amp;$EG123),'(参考)本年作業予定'!$X$4:$AI$525,12,FALSE),"")</f>
        <v/>
      </c>
      <c r="GM123" s="72" t="str">
        <f t="shared" si="431"/>
        <v/>
      </c>
      <c r="GN123" s="74">
        <f>IFERROR(VLOOKUP(($EF123&amp;"・"&amp;GM$8&amp;"・"&amp;GM$7&amp;"・"&amp;$EG123),'(参考)本年作業予定'!$X$4:$AI$525,11,FALSE)/100,0)</f>
        <v>0</v>
      </c>
      <c r="GO123" s="72" t="str">
        <f t="shared" si="432"/>
        <v/>
      </c>
      <c r="GP123" s="74">
        <f>IFERROR(VLOOKUP(($EF123&amp;"・"&amp;GO$8&amp;"・"&amp;GO$7&amp;"・"&amp;$EG123),'(参考)本年作業予定'!$X$4:$AI$525,11,FALSE)/100,0)</f>
        <v>0</v>
      </c>
      <c r="GQ123" s="72" t="str">
        <f t="shared" si="433"/>
        <v/>
      </c>
      <c r="GR123" s="74">
        <f>IFERROR(VLOOKUP(($EF123&amp;"・"&amp;GQ$8&amp;"・"&amp;GQ$7&amp;"・"&amp;$EG123),'(参考)本年作業予定'!$X$4:$AI$525,11,FALSE)/100,0)</f>
        <v>0</v>
      </c>
      <c r="GS123" s="72" t="str">
        <f t="shared" si="434"/>
        <v/>
      </c>
      <c r="GT123" s="74">
        <f>IFERROR(VLOOKUP(($EF123&amp;"・"&amp;GS$8&amp;"・"&amp;GS$7&amp;"・"&amp;$EG123),'(参考)本年作業予定'!$X$4:$AI$525,11,FALSE)/100,0)</f>
        <v>0</v>
      </c>
      <c r="GU123" s="72" t="str">
        <f t="shared" si="435"/>
        <v/>
      </c>
      <c r="GV123" s="74">
        <f>IFERROR(VLOOKUP(($EF123&amp;"・"&amp;GU$8&amp;"・"&amp;GU$7&amp;"・"&amp;$EG123),'(参考)本年作業予定'!$X$4:$AI$525,11,FALSE)/100,0)</f>
        <v>0</v>
      </c>
      <c r="GW123" s="72" t="str">
        <f t="shared" si="436"/>
        <v/>
      </c>
      <c r="GX123" s="74">
        <f>IFERROR(VLOOKUP(($EF123&amp;"・"&amp;GW$8&amp;"・"&amp;GW$7&amp;"・"&amp;$EG123),'(参考)本年作業予定'!$X$4:$AI$525,11,FALSE)/100,0)</f>
        <v>0</v>
      </c>
      <c r="GY123" s="72" t="str">
        <f t="shared" si="437"/>
        <v/>
      </c>
      <c r="GZ123" s="74">
        <f>IFERROR(VLOOKUP(($EF123&amp;"・"&amp;GY$8&amp;"・"&amp;GY$7&amp;"・"&amp;$EG123),'(参考)本年作業予定'!$X$4:$AI$525,11,FALSE)/100,0)</f>
        <v>0</v>
      </c>
      <c r="HA123" s="72" t="str">
        <f t="shared" si="438"/>
        <v/>
      </c>
      <c r="HB123" s="74">
        <f>IFERROR(VLOOKUP(($EF123&amp;"・"&amp;HA$8&amp;"・"&amp;HA$7&amp;"・"&amp;$EG123),'(参考)本年作業予定'!$X$4:$AI$525,11,FALSE)/100,0)</f>
        <v>0</v>
      </c>
      <c r="HC123" s="72" t="str">
        <f t="shared" si="439"/>
        <v/>
      </c>
      <c r="HD123" s="74">
        <f>IFERROR(VLOOKUP(($EF123&amp;"・"&amp;HC$8&amp;"・"&amp;HC$7&amp;"・"&amp;$EG123),'(参考)本年作業予定'!$X$4:$AI$525,11,FALSE)/100,0)</f>
        <v>0</v>
      </c>
      <c r="HE123" s="72" t="str">
        <f t="shared" si="440"/>
        <v/>
      </c>
      <c r="HF123" s="74">
        <f>IFERROR(VLOOKUP(($EF123&amp;"・"&amp;HE$8&amp;"・"&amp;HE$7&amp;"・"&amp;$EG123),'(参考)本年作業予定'!$X$4:$AI$525,11,FALSE)/100,0)</f>
        <v>0</v>
      </c>
      <c r="HG123" s="72" t="str">
        <f t="shared" si="441"/>
        <v/>
      </c>
      <c r="HH123" s="74">
        <f>IFERROR(VLOOKUP(($EF123&amp;"・"&amp;HG$8&amp;"・"&amp;HG$7&amp;"・"&amp;$EG123),'(参考)本年作業予定'!$X$4:$AI$525,11,FALSE)/100,0)</f>
        <v>0</v>
      </c>
      <c r="HI123" s="72" t="str">
        <f t="shared" si="442"/>
        <v/>
      </c>
      <c r="HJ123" s="74">
        <f>IFERROR(VLOOKUP(($EF123&amp;"・"&amp;HI$8&amp;"・"&amp;HI$7&amp;"・"&amp;$EG123),'(参考)本年作業予定'!$X$4:$AI$525,11,FALSE)/100,0)</f>
        <v>0</v>
      </c>
    </row>
    <row r="124" spans="1:218" ht="11.25" customHeight="1" x14ac:dyDescent="0.15">
      <c r="A124" s="541"/>
      <c r="B124" s="487"/>
      <c r="C124" s="325" t="str">
        <f>IF(B124="","",GN124+GP124+GR124+GT124+GV124+GX124+GZ124+HB124+HD124)</f>
        <v/>
      </c>
      <c r="D124" s="337"/>
      <c r="E124" s="338"/>
      <c r="F124" s="338"/>
      <c r="G124" s="338"/>
      <c r="H124" s="338"/>
      <c r="I124" s="338"/>
      <c r="J124" s="338"/>
      <c r="K124" s="338"/>
      <c r="L124" s="338"/>
      <c r="M124" s="338"/>
      <c r="N124" s="338"/>
      <c r="O124" s="338"/>
      <c r="P124" s="338"/>
      <c r="Q124" s="338"/>
      <c r="R124" s="338"/>
      <c r="S124" s="338"/>
      <c r="T124" s="338"/>
      <c r="U124" s="338"/>
      <c r="V124" s="338"/>
      <c r="W124" s="338"/>
      <c r="X124" s="338"/>
      <c r="Y124" s="338"/>
      <c r="Z124" s="338"/>
      <c r="AA124" s="338"/>
      <c r="AB124" s="338"/>
      <c r="AC124" s="338"/>
      <c r="AD124" s="338"/>
      <c r="AE124" s="338"/>
      <c r="AF124" s="338"/>
      <c r="AG124" s="339"/>
      <c r="AH124" s="339"/>
      <c r="AI124" s="337"/>
      <c r="AJ124" s="338"/>
      <c r="AK124" s="338"/>
      <c r="AL124" s="338"/>
      <c r="AM124" s="338"/>
      <c r="AN124" s="338"/>
      <c r="AO124" s="338"/>
      <c r="AP124" s="338"/>
      <c r="AQ124" s="338"/>
      <c r="AR124" s="338"/>
      <c r="AS124" s="338"/>
      <c r="AT124" s="338"/>
      <c r="AU124" s="338"/>
      <c r="AV124" s="338"/>
      <c r="AW124" s="338"/>
      <c r="AX124" s="338"/>
      <c r="AY124" s="338"/>
      <c r="AZ124" s="338"/>
      <c r="BA124" s="338"/>
      <c r="BB124" s="338"/>
      <c r="BC124" s="338"/>
      <c r="BD124" s="338"/>
      <c r="BE124" s="338"/>
      <c r="BF124" s="338"/>
      <c r="BG124" s="338"/>
      <c r="BH124" s="338"/>
      <c r="BI124" s="338"/>
      <c r="BJ124" s="338"/>
      <c r="BK124" s="338"/>
      <c r="BL124" s="338"/>
      <c r="BM124" s="339"/>
      <c r="BN124" s="337"/>
      <c r="BO124" s="338"/>
      <c r="BP124" s="338"/>
      <c r="BQ124" s="338"/>
      <c r="BR124" s="338"/>
      <c r="BS124" s="338"/>
      <c r="BT124" s="338"/>
      <c r="BU124" s="338"/>
      <c r="BV124" s="338"/>
      <c r="BW124" s="338"/>
      <c r="BX124" s="338"/>
      <c r="BY124" s="338"/>
      <c r="BZ124" s="338"/>
      <c r="CA124" s="338"/>
      <c r="CB124" s="338"/>
      <c r="CC124" s="338"/>
      <c r="CD124" s="338"/>
      <c r="CE124" s="338"/>
      <c r="CF124" s="338"/>
      <c r="CG124" s="338"/>
      <c r="CH124" s="338"/>
      <c r="CI124" s="338"/>
      <c r="CJ124" s="338"/>
      <c r="CK124" s="338"/>
      <c r="CL124" s="338"/>
      <c r="CM124" s="338"/>
      <c r="CN124" s="338"/>
      <c r="CO124" s="338"/>
      <c r="CP124" s="338"/>
      <c r="CQ124" s="339"/>
      <c r="CR124" s="340"/>
      <c r="CS124" s="341"/>
      <c r="CT124" s="338"/>
      <c r="CU124" s="338"/>
      <c r="CV124" s="338"/>
      <c r="CW124" s="338"/>
      <c r="CX124" s="338"/>
      <c r="CY124" s="338"/>
      <c r="CZ124" s="338"/>
      <c r="DA124" s="338"/>
      <c r="DB124" s="338"/>
      <c r="DC124" s="338"/>
      <c r="DD124" s="338"/>
      <c r="DE124" s="338"/>
      <c r="DF124" s="338"/>
      <c r="DG124" s="338"/>
      <c r="DH124" s="338"/>
      <c r="DI124" s="338"/>
      <c r="DJ124" s="338"/>
      <c r="DK124" s="338"/>
      <c r="DL124" s="338"/>
      <c r="DM124" s="338"/>
      <c r="DN124" s="338"/>
      <c r="DO124" s="338"/>
      <c r="DP124" s="338"/>
      <c r="DQ124" s="338"/>
      <c r="DR124" s="338"/>
      <c r="DS124" s="338"/>
      <c r="DT124" s="338"/>
      <c r="DU124" s="339"/>
      <c r="DV124" s="391"/>
      <c r="DW124" s="424"/>
      <c r="EE124" s="12"/>
      <c r="EF124" s="13"/>
      <c r="EG124" s="13"/>
      <c r="EH124" s="32" t="str">
        <f>IFERROR(VLOOKUP(($EF124&amp;"・"&amp;EH$8&amp;"・"&amp;EH$7&amp;"・"&amp;$EG124),'(参考)本年作業予定'!$X$4:$AI$525,8,FALSE),"")</f>
        <v/>
      </c>
      <c r="EI124" s="32" t="str">
        <f>IFERROR(VLOOKUP(($EF124&amp;"・"&amp;EH$8&amp;"・"&amp;EH$7&amp;"・"&amp;$EG124),'(参考)本年作業予定'!$X$4:$AI$525,10,FALSE),"")</f>
        <v/>
      </c>
      <c r="EJ124" s="32" t="str">
        <f>IFERROR(VLOOKUP(($EF124&amp;"・"&amp;EJ$8&amp;"・"&amp;EJ$7&amp;"・"&amp;$EG124),'(参考)本年作業予定'!$X$4:$AI$525,8,FALSE),"")</f>
        <v/>
      </c>
      <c r="EK124" s="32" t="str">
        <f>IFERROR(VLOOKUP(($EF124&amp;"・"&amp;EJ$8&amp;"・"&amp;EJ$7&amp;"・"&amp;$EG124),'(参考)本年作業予定'!$X$4:$AI$525,10,FALSE),"")</f>
        <v/>
      </c>
      <c r="EL124" s="32" t="str">
        <f>IFERROR(VLOOKUP(($EF124&amp;"・"&amp;EL$8&amp;"・"&amp;EL$7&amp;"・"&amp;$EG124),'(参考)本年作業予定'!$X$4:$AI$525,8,FALSE),"")</f>
        <v/>
      </c>
      <c r="EM124" s="32" t="str">
        <f>IFERROR(VLOOKUP(($EF124&amp;"・"&amp;EL$8&amp;"・"&amp;EL$7&amp;"・"&amp;$EG124),'(参考)本年作業予定'!$X$4:$AI$525,10,FALSE),"")</f>
        <v/>
      </c>
      <c r="EN124" s="32" t="str">
        <f>IFERROR(VLOOKUP(($EF124&amp;"・"&amp;EN$8&amp;"・"&amp;EN$7&amp;"・"&amp;$EG124),'(参考)本年作業予定'!$X$4:$AI$525,8,FALSE),"")</f>
        <v/>
      </c>
      <c r="EO124" s="32" t="str">
        <f>IFERROR(VLOOKUP(($EF124&amp;"・"&amp;EN$8&amp;"・"&amp;EN$7&amp;"・"&amp;$EG124),'(参考)本年作業予定'!$X$4:$AI$525,10,FALSE),"")</f>
        <v/>
      </c>
      <c r="EP124" s="32" t="str">
        <f>IFERROR(VLOOKUP(($EF124&amp;"・"&amp;EP$8&amp;"・"&amp;EP$7&amp;"・"&amp;$EG124),'(参考)本年作業予定'!$X$4:$AI$525,8,FALSE),"")</f>
        <v/>
      </c>
      <c r="EQ124" s="32" t="str">
        <f>IFERROR(VLOOKUP(($EF124&amp;"・"&amp;EP$8&amp;"・"&amp;EP$7&amp;"・"&amp;$EG124),'(参考)本年作業予定'!$X$4:$AI$525,10,FALSE),"")</f>
        <v/>
      </c>
      <c r="ER124" s="32" t="str">
        <f>IFERROR(VLOOKUP(($EF124&amp;"・"&amp;ER$8&amp;"・"&amp;ER$7&amp;"・"&amp;$EG124),'(参考)本年作業予定'!$X$4:$AI$525,8,FALSE),"")</f>
        <v/>
      </c>
      <c r="ES124" s="32" t="str">
        <f>IFERROR(VLOOKUP(($EF124&amp;"・"&amp;ER$8&amp;"・"&amp;ER$7&amp;"・"&amp;$EG124),'(参考)本年作業予定'!$X$4:$AI$525,10,FALSE),"")</f>
        <v/>
      </c>
      <c r="ET124" s="32" t="str">
        <f>IFERROR(VLOOKUP(($EF124&amp;"・"&amp;ET$8&amp;"・"&amp;ET$7&amp;"・"&amp;$EG124),'(参考)本年作業予定'!$X$4:$AI$525,8,FALSE),"")</f>
        <v/>
      </c>
      <c r="EU124" s="32" t="str">
        <f>IFERROR(VLOOKUP(($EF124&amp;"・"&amp;ET$8&amp;"・"&amp;ET$7&amp;"・"&amp;$EG124),'(参考)本年作業予定'!$X$4:$AI$525,10,FALSE),"")</f>
        <v/>
      </c>
      <c r="EV124" s="32" t="str">
        <f>IFERROR(VLOOKUP(($EF124&amp;"・"&amp;EV$8&amp;"・"&amp;EV$7&amp;"・"&amp;$EG124),'(参考)本年作業予定'!$X$4:$AI$525,8,FALSE),"")</f>
        <v/>
      </c>
      <c r="EW124" s="32" t="str">
        <f>IFERROR(VLOOKUP(($EF124&amp;"・"&amp;EV$8&amp;"・"&amp;EV$7&amp;"・"&amp;$EG124),'(参考)本年作業予定'!$X$4:$AI$525,10,FALSE),"")</f>
        <v/>
      </c>
      <c r="EX124" s="32" t="str">
        <f>IFERROR(VLOOKUP(($EF124&amp;"・"&amp;EX$8&amp;"・"&amp;EX$7&amp;"・"&amp;$EG124),'(参考)本年作業予定'!$X$4:$AI$525,8,FALSE),"")</f>
        <v/>
      </c>
      <c r="EY124" s="32" t="str">
        <f>IFERROR(VLOOKUP(($EF124&amp;"・"&amp;EX$8&amp;"・"&amp;EX$7&amp;"・"&amp;$EG124),'(参考)本年作業予定'!$X$4:$AI$525,10,FALSE),"")</f>
        <v/>
      </c>
      <c r="EZ124" s="32" t="str">
        <f>IFERROR(VLOOKUP(($EF124&amp;"・"&amp;EZ$8&amp;"・"&amp;EZ$7&amp;"・"&amp;$EG124),'(参考)本年作業予定'!$X$4:$AI$525,8,FALSE),"")</f>
        <v/>
      </c>
      <c r="FA124" s="32" t="str">
        <f>IFERROR(VLOOKUP(($EF124&amp;"・"&amp;EZ$8&amp;"・"&amp;EZ$7&amp;"・"&amp;$EG124),'(参考)本年作業予定'!$X$4:$AI$525,10,FALSE),"")</f>
        <v/>
      </c>
      <c r="FB124" s="32" t="str">
        <f>IFERROR(VLOOKUP(($EF124&amp;"・"&amp;FB$8&amp;"・"&amp;FB$7&amp;"・"&amp;$EG124),'(参考)本年作業予定'!$X$4:$AI$525,8,FALSE),"")</f>
        <v/>
      </c>
      <c r="FC124" s="32" t="str">
        <f>IFERROR(VLOOKUP(($EF124&amp;"・"&amp;FB$8&amp;"・"&amp;FB$7&amp;"・"&amp;$EG124),'(参考)本年作業予定'!$X$4:$AI$525,10,FALSE),"")</f>
        <v/>
      </c>
      <c r="FD124" s="32" t="str">
        <f>IFERROR(VLOOKUP(($EF124&amp;"・"&amp;FD$8&amp;"・"&amp;FD$7&amp;"・"&amp;$EG124),'(参考)本年作業予定'!$X$4:$AI$525,8,FALSE),"")</f>
        <v/>
      </c>
      <c r="FE124" s="32" t="str">
        <f>IFERROR(VLOOKUP(($EF124&amp;"・"&amp;FD$8&amp;"・"&amp;FD$7&amp;"・"&amp;$EG124),'(参考)本年作業予定'!$X$4:$AI$525,10,FALSE),"")</f>
        <v/>
      </c>
      <c r="FG124" s="32" t="str">
        <f>IFERROR(VLOOKUP(($EF124&amp;"・"&amp;FG$81&amp;"・"&amp;FG$80&amp;"・"&amp;$EG124),'(参考)本年作業予定'!$X$4:$AI$525,4,FALSE),"")</f>
        <v/>
      </c>
      <c r="FH124" s="32" t="str">
        <f>IFERROR(VLOOKUP(($EF124&amp;"・"&amp;FH$81&amp;"・"&amp;FH$80&amp;"・"&amp;$EG124),'(参考)本年作業予定'!$X$4:$AI$525,4,FALSE),"")</f>
        <v/>
      </c>
      <c r="FI124" s="32" t="str">
        <f>IFERROR(VLOOKUP(($EF124&amp;"・"&amp;FI$81&amp;"・"&amp;FI$80&amp;"・"&amp;$EG124),'(参考)本年作業予定'!$X$4:$AI$525,4,FALSE),"")</f>
        <v/>
      </c>
      <c r="FJ124" s="32" t="str">
        <f>IFERROR(VLOOKUP(($EF124&amp;"・"&amp;FJ$81&amp;"・"&amp;FJ$80&amp;"・"&amp;$EG124),'(参考)本年作業予定'!$X$4:$AI$525,4,FALSE),"")</f>
        <v/>
      </c>
      <c r="FK124" s="32" t="str">
        <f>IFERROR(VLOOKUP(($EF124&amp;"・"&amp;FK$81&amp;"・"&amp;FK$80&amp;"・"&amp;$EG124),'(参考)本年作業予定'!$X$4:$AI$525,4,FALSE),"")</f>
        <v/>
      </c>
      <c r="FL124" s="32" t="str">
        <f>IFERROR(VLOOKUP(($EF124&amp;"・"&amp;FL$81&amp;"・"&amp;FL$80&amp;"・"&amp;$EG124),'(参考)本年作業予定'!$X$4:$AI$525,4,FALSE),"")</f>
        <v/>
      </c>
      <c r="FN124" s="33" t="str">
        <f t="shared" si="488"/>
        <v/>
      </c>
      <c r="FO124" s="96" t="str">
        <f>IFERROR(VLOOKUP(($EF124&amp;"・"&amp;FN$8&amp;"・"&amp;FN$7&amp;"・"&amp;$EG124),'(参考)本年作業予定'!$X$4:$AI$525,12,FALSE),"")</f>
        <v/>
      </c>
      <c r="FP124" s="33" t="str">
        <f t="shared" si="489"/>
        <v/>
      </c>
      <c r="FQ124" s="96" t="str">
        <f>IFERROR(VLOOKUP(($EF124&amp;"・"&amp;FP$8&amp;"・"&amp;FP$7&amp;"・"&amp;$EG124),'(参考)本年作業予定'!$X$4:$AI$525,12,FALSE),"")</f>
        <v/>
      </c>
      <c r="FR124" s="33" t="str">
        <f t="shared" si="490"/>
        <v/>
      </c>
      <c r="FS124" s="96" t="str">
        <f>IFERROR(VLOOKUP(($EF124&amp;"・"&amp;FR$8&amp;"・"&amp;FR$7&amp;"・"&amp;$EG124),'(参考)本年作業予定'!$X$4:$AI$525,12,FALSE),"")</f>
        <v/>
      </c>
      <c r="FT124" s="33" t="str">
        <f t="shared" si="491"/>
        <v/>
      </c>
      <c r="FU124" s="96" t="str">
        <f>IFERROR(VLOOKUP(($EF124&amp;"・"&amp;FT$8&amp;"・"&amp;FT$7&amp;"・"&amp;$EG124),'(参考)本年作業予定'!$X$4:$AI$525,12,FALSE),"")</f>
        <v/>
      </c>
      <c r="FV124" s="33" t="str">
        <f t="shared" si="492"/>
        <v/>
      </c>
      <c r="FW124" s="96" t="str">
        <f>IFERROR(VLOOKUP(($EF124&amp;"・"&amp;FV$8&amp;"・"&amp;FV$7&amp;"・"&amp;$EG124),'(参考)本年作業予定'!$X$4:$AI$525,12,FALSE),"")</f>
        <v/>
      </c>
      <c r="FX124" s="33" t="str">
        <f t="shared" si="493"/>
        <v/>
      </c>
      <c r="FY124" s="96" t="str">
        <f>IFERROR(VLOOKUP(($EF124&amp;"・"&amp;FX$8&amp;"・"&amp;FX$7&amp;"・"&amp;$EG124),'(参考)本年作業予定'!$X$4:$AI$525,12,FALSE),"")</f>
        <v/>
      </c>
      <c r="FZ124" s="33" t="str">
        <f t="shared" si="494"/>
        <v/>
      </c>
      <c r="GA124" s="96" t="str">
        <f>IFERROR(VLOOKUP(($EF124&amp;"・"&amp;FZ$8&amp;"・"&amp;FZ$7&amp;"・"&amp;$EG124),'(参考)本年作業予定'!$X$4:$AI$525,12,FALSE),"")</f>
        <v/>
      </c>
      <c r="GB124" s="33" t="str">
        <f t="shared" si="495"/>
        <v/>
      </c>
      <c r="GC124" s="96" t="str">
        <f>IFERROR(VLOOKUP(($EF124&amp;"・"&amp;GB$8&amp;"・"&amp;GB$7&amp;"・"&amp;$EG124),'(参考)本年作業予定'!$X$4:$AI$525,12,FALSE),"")</f>
        <v/>
      </c>
      <c r="GD124" s="33" t="str">
        <f t="shared" si="496"/>
        <v/>
      </c>
      <c r="GE124" s="96" t="str">
        <f>IFERROR(VLOOKUP(($EF124&amp;"・"&amp;GD$8&amp;"・"&amp;GD$7&amp;"・"&amp;$EG124),'(参考)本年作業予定'!$X$4:$AI$525,12,FALSE),"")</f>
        <v/>
      </c>
      <c r="GF124" s="33" t="str">
        <f t="shared" si="497"/>
        <v/>
      </c>
      <c r="GG124" s="96" t="str">
        <f>IFERROR(VLOOKUP(($EF124&amp;"・"&amp;GF$8&amp;"・"&amp;GF$7&amp;"・"&amp;$EG124),'(参考)本年作業予定'!$X$4:$AI$525,12,FALSE),"")</f>
        <v/>
      </c>
      <c r="GH124" s="33" t="str">
        <f t="shared" si="498"/>
        <v/>
      </c>
      <c r="GI124" s="96" t="str">
        <f>IFERROR(VLOOKUP(($EF124&amp;"・"&amp;GH$8&amp;"・"&amp;GH$7&amp;"・"&amp;$EG124),'(参考)本年作業予定'!$X$4:$AI$525,12,FALSE),"")</f>
        <v/>
      </c>
      <c r="GJ124" s="33" t="str">
        <f t="shared" si="499"/>
        <v/>
      </c>
      <c r="GK124" s="96" t="str">
        <f>IFERROR(VLOOKUP(($EF124&amp;"・"&amp;GJ$8&amp;"・"&amp;GJ$7&amp;"・"&amp;$EG124),'(参考)本年作業予定'!$X$4:$AI$525,12,FALSE),"")</f>
        <v/>
      </c>
      <c r="GM124" s="72" t="str">
        <f t="shared" si="431"/>
        <v/>
      </c>
      <c r="GN124" s="74">
        <f>IFERROR(VLOOKUP(($EF124&amp;"・"&amp;GM$8&amp;"・"&amp;GM$7&amp;"・"&amp;$EG124),'(参考)本年作業予定'!$X$4:$AI$525,11,FALSE)/100,0)</f>
        <v>0</v>
      </c>
      <c r="GO124" s="72" t="str">
        <f t="shared" si="432"/>
        <v/>
      </c>
      <c r="GP124" s="74">
        <f>IFERROR(VLOOKUP(($EF124&amp;"・"&amp;GO$8&amp;"・"&amp;GO$7&amp;"・"&amp;$EG124),'(参考)本年作業予定'!$X$4:$AI$525,11,FALSE)/100,0)</f>
        <v>0</v>
      </c>
      <c r="GQ124" s="72" t="str">
        <f t="shared" si="433"/>
        <v/>
      </c>
      <c r="GR124" s="74">
        <f>IFERROR(VLOOKUP(($EF124&amp;"・"&amp;GQ$8&amp;"・"&amp;GQ$7&amp;"・"&amp;$EG124),'(参考)本年作業予定'!$X$4:$AI$525,11,FALSE)/100,0)</f>
        <v>0</v>
      </c>
      <c r="GS124" s="72" t="str">
        <f t="shared" si="434"/>
        <v/>
      </c>
      <c r="GT124" s="74">
        <f>IFERROR(VLOOKUP(($EF124&amp;"・"&amp;GS$8&amp;"・"&amp;GS$7&amp;"・"&amp;$EG124),'(参考)本年作業予定'!$X$4:$AI$525,11,FALSE)/100,0)</f>
        <v>0</v>
      </c>
      <c r="GU124" s="72" t="str">
        <f t="shared" si="435"/>
        <v/>
      </c>
      <c r="GV124" s="74">
        <f>IFERROR(VLOOKUP(($EF124&amp;"・"&amp;GU$8&amp;"・"&amp;GU$7&amp;"・"&amp;$EG124),'(参考)本年作業予定'!$X$4:$AI$525,11,FALSE)/100,0)</f>
        <v>0</v>
      </c>
      <c r="GW124" s="72" t="str">
        <f t="shared" si="436"/>
        <v/>
      </c>
      <c r="GX124" s="74">
        <f>IFERROR(VLOOKUP(($EF124&amp;"・"&amp;GW$8&amp;"・"&amp;GW$7&amp;"・"&amp;$EG124),'(参考)本年作業予定'!$X$4:$AI$525,11,FALSE)/100,0)</f>
        <v>0</v>
      </c>
      <c r="GY124" s="72" t="str">
        <f t="shared" si="437"/>
        <v/>
      </c>
      <c r="GZ124" s="74">
        <f>IFERROR(VLOOKUP(($EF124&amp;"・"&amp;GY$8&amp;"・"&amp;GY$7&amp;"・"&amp;$EG124),'(参考)本年作業予定'!$X$4:$AI$525,11,FALSE)/100,0)</f>
        <v>0</v>
      </c>
      <c r="HA124" s="72" t="str">
        <f t="shared" si="438"/>
        <v/>
      </c>
      <c r="HB124" s="74">
        <f>IFERROR(VLOOKUP(($EF124&amp;"・"&amp;HA$8&amp;"・"&amp;HA$7&amp;"・"&amp;$EG124),'(参考)本年作業予定'!$X$4:$AI$525,11,FALSE)/100,0)</f>
        <v>0</v>
      </c>
      <c r="HC124" s="72" t="str">
        <f t="shared" si="439"/>
        <v/>
      </c>
      <c r="HD124" s="74">
        <f>IFERROR(VLOOKUP(($EF124&amp;"・"&amp;HC$8&amp;"・"&amp;HC$7&amp;"・"&amp;$EG124),'(参考)本年作業予定'!$X$4:$AI$525,11,FALSE)/100,0)</f>
        <v>0</v>
      </c>
      <c r="HE124" s="72" t="str">
        <f t="shared" si="440"/>
        <v/>
      </c>
      <c r="HF124" s="74">
        <f>IFERROR(VLOOKUP(($EF124&amp;"・"&amp;HE$8&amp;"・"&amp;HE$7&amp;"・"&amp;$EG124),'(参考)本年作業予定'!$X$4:$AI$525,11,FALSE)/100,0)</f>
        <v>0</v>
      </c>
      <c r="HG124" s="72" t="str">
        <f t="shared" si="441"/>
        <v/>
      </c>
      <c r="HH124" s="74">
        <f>IFERROR(VLOOKUP(($EF124&amp;"・"&amp;HG$8&amp;"・"&amp;HG$7&amp;"・"&amp;$EG124),'(参考)本年作業予定'!$X$4:$AI$525,11,FALSE)/100,0)</f>
        <v>0</v>
      </c>
      <c r="HI124" s="72" t="str">
        <f t="shared" si="442"/>
        <v/>
      </c>
      <c r="HJ124" s="74">
        <f>IFERROR(VLOOKUP(($EF124&amp;"・"&amp;HI$8&amp;"・"&amp;HI$7&amp;"・"&amp;$EG124),'(参考)本年作業予定'!$X$4:$AI$525,11,FALSE)/100,0)</f>
        <v>0</v>
      </c>
    </row>
    <row r="125" spans="1:218" ht="27.75" customHeight="1" x14ac:dyDescent="0.15">
      <c r="A125" s="541"/>
      <c r="B125" s="487"/>
      <c r="C125" s="325">
        <f>IF(②元データ!$K$24="","",②元データ!$K$24)</f>
        <v>40</v>
      </c>
      <c r="D125" s="342" t="str">
        <f t="shared" ref="D125:AI125" si="521">IF(D$5=$FG125,$FG$9,IF(D$5=$FH125,$FH$9,IF(D$5=$FI125,$FI$9,IF(D$5=$FJ125,$FJ$9,IF(D$5=$FK125,$FK$9,IF(D$5=$FL125,$FL$9,IF(D$5=$FN125,$FO125,IF(D$5=$FP125,$FQ125,IF(D$5=$FR125,$FS125,IF(D$5=$FT125,$FU125,IF(D$5=$FV125,$FW125,IF(D$5=$FX125,$FY125,IF(D$5=$FZ125,$GA125,IF(D$5=$GB125,$GC125,IF(D$5=$GD125,$GE125,IF(D$5=$GF125,$GG125,IF(D$5=$GH125,$GI125,IF(D$5=$GJ125,$GK125,""))))))))))))))))))</f>
        <v/>
      </c>
      <c r="E125" s="343" t="str">
        <f t="shared" si="521"/>
        <v/>
      </c>
      <c r="F125" s="343" t="str">
        <f t="shared" si="521"/>
        <v/>
      </c>
      <c r="G125" s="343" t="str">
        <f t="shared" si="521"/>
        <v/>
      </c>
      <c r="H125" s="343" t="str">
        <f t="shared" si="521"/>
        <v/>
      </c>
      <c r="I125" s="343" t="str">
        <f t="shared" si="521"/>
        <v/>
      </c>
      <c r="J125" s="343" t="str">
        <f t="shared" si="521"/>
        <v/>
      </c>
      <c r="K125" s="343" t="str">
        <f t="shared" si="521"/>
        <v>▲</v>
      </c>
      <c r="L125" s="343" t="str">
        <f t="shared" si="521"/>
        <v/>
      </c>
      <c r="M125" s="343" t="str">
        <f t="shared" si="521"/>
        <v/>
      </c>
      <c r="N125" s="343" t="str">
        <f t="shared" si="521"/>
        <v>■</v>
      </c>
      <c r="O125" s="343">
        <f t="shared" si="521"/>
        <v>32</v>
      </c>
      <c r="P125" s="343" t="str">
        <f t="shared" si="521"/>
        <v/>
      </c>
      <c r="Q125" s="343" t="str">
        <f t="shared" si="521"/>
        <v/>
      </c>
      <c r="R125" s="343">
        <f t="shared" si="521"/>
        <v>16</v>
      </c>
      <c r="S125" s="343" t="str">
        <f t="shared" si="521"/>
        <v/>
      </c>
      <c r="T125" s="343" t="str">
        <f t="shared" si="521"/>
        <v/>
      </c>
      <c r="U125" s="343" t="str">
        <f t="shared" si="521"/>
        <v/>
      </c>
      <c r="V125" s="343" t="str">
        <f t="shared" si="521"/>
        <v/>
      </c>
      <c r="W125" s="343" t="str">
        <f t="shared" si="521"/>
        <v/>
      </c>
      <c r="X125" s="343" t="str">
        <f t="shared" si="521"/>
        <v/>
      </c>
      <c r="Y125" s="343" t="str">
        <f t="shared" si="521"/>
        <v/>
      </c>
      <c r="Z125" s="343" t="str">
        <f t="shared" si="521"/>
        <v/>
      </c>
      <c r="AA125" s="343" t="str">
        <f t="shared" si="521"/>
        <v/>
      </c>
      <c r="AB125" s="343" t="str">
        <f t="shared" si="521"/>
        <v/>
      </c>
      <c r="AC125" s="343" t="str">
        <f t="shared" si="521"/>
        <v/>
      </c>
      <c r="AD125" s="343" t="str">
        <f t="shared" si="521"/>
        <v/>
      </c>
      <c r="AE125" s="343" t="str">
        <f t="shared" si="521"/>
        <v/>
      </c>
      <c r="AF125" s="343" t="str">
        <f t="shared" si="521"/>
        <v/>
      </c>
      <c r="AG125" s="343" t="str">
        <f t="shared" si="521"/>
        <v/>
      </c>
      <c r="AH125" s="343" t="str">
        <f t="shared" si="521"/>
        <v/>
      </c>
      <c r="AI125" s="342" t="str">
        <f t="shared" si="521"/>
        <v/>
      </c>
      <c r="AJ125" s="343" t="str">
        <f t="shared" ref="AJ125:BQ125" si="522">IF(AJ$5=$FG125,$FG$9,IF(AJ$5=$FH125,$FH$9,IF(AJ$5=$FI125,$FI$9,IF(AJ$5=$FJ125,$FJ$9,IF(AJ$5=$FK125,$FK$9,IF(AJ$5=$FL125,$FL$9,IF(AJ$5=$FN125,$FO125,IF(AJ$5=$FP125,$FQ125,IF(AJ$5=$FR125,$FS125,IF(AJ$5=$FT125,$FU125,IF(AJ$5=$FV125,$FW125,IF(AJ$5=$FX125,$FY125,IF(AJ$5=$FZ125,$GA125,IF(AJ$5=$GB125,$GC125,IF(AJ$5=$GD125,$GE125,IF(AJ$5=$GF125,$GG125,IF(AJ$5=$GH125,$GI125,IF(AJ$5=$GJ125,$GK125,""))))))))))))))))))</f>
        <v/>
      </c>
      <c r="AK125" s="343" t="str">
        <f t="shared" si="522"/>
        <v/>
      </c>
      <c r="AL125" s="343" t="str">
        <f t="shared" si="522"/>
        <v/>
      </c>
      <c r="AM125" s="343" t="str">
        <f t="shared" si="522"/>
        <v/>
      </c>
      <c r="AN125" s="343" t="str">
        <f t="shared" si="522"/>
        <v/>
      </c>
      <c r="AO125" s="343" t="str">
        <f t="shared" si="522"/>
        <v/>
      </c>
      <c r="AP125" s="343" t="str">
        <f t="shared" si="522"/>
        <v/>
      </c>
      <c r="AQ125" s="343" t="str">
        <f t="shared" si="522"/>
        <v/>
      </c>
      <c r="AR125" s="343" t="str">
        <f t="shared" si="522"/>
        <v/>
      </c>
      <c r="AS125" s="343" t="str">
        <f t="shared" si="522"/>
        <v>◆</v>
      </c>
      <c r="AT125" s="343" t="str">
        <f t="shared" si="522"/>
        <v/>
      </c>
      <c r="AU125" s="343" t="str">
        <f t="shared" si="522"/>
        <v/>
      </c>
      <c r="AV125" s="343" t="str">
        <f t="shared" si="522"/>
        <v/>
      </c>
      <c r="AW125" s="343">
        <f t="shared" si="522"/>
        <v>16</v>
      </c>
      <c r="AX125" s="343" t="str">
        <f t="shared" si="522"/>
        <v/>
      </c>
      <c r="AY125" s="343" t="str">
        <f t="shared" si="522"/>
        <v/>
      </c>
      <c r="AZ125" s="343" t="str">
        <f t="shared" si="522"/>
        <v/>
      </c>
      <c r="BA125" s="343" t="str">
        <f t="shared" si="522"/>
        <v/>
      </c>
      <c r="BB125" s="343" t="str">
        <f t="shared" si="522"/>
        <v/>
      </c>
      <c r="BC125" s="343" t="str">
        <f t="shared" si="522"/>
        <v/>
      </c>
      <c r="BD125" s="343" t="str">
        <f t="shared" si="522"/>
        <v/>
      </c>
      <c r="BE125" s="343" t="str">
        <f t="shared" si="522"/>
        <v/>
      </c>
      <c r="BF125" s="343" t="str">
        <f t="shared" si="522"/>
        <v/>
      </c>
      <c r="BG125" s="343" t="str">
        <f t="shared" si="522"/>
        <v/>
      </c>
      <c r="BH125" s="343" t="str">
        <f t="shared" si="522"/>
        <v/>
      </c>
      <c r="BI125" s="343" t="str">
        <f t="shared" si="522"/>
        <v/>
      </c>
      <c r="BJ125" s="343" t="str">
        <f t="shared" si="522"/>
        <v/>
      </c>
      <c r="BK125" s="343" t="str">
        <f t="shared" si="522"/>
        <v/>
      </c>
      <c r="BL125" s="343" t="str">
        <f t="shared" si="522"/>
        <v/>
      </c>
      <c r="BM125" s="344" t="str">
        <f t="shared" si="522"/>
        <v/>
      </c>
      <c r="BN125" s="342" t="str">
        <f t="shared" si="522"/>
        <v/>
      </c>
      <c r="BO125" s="343" t="str">
        <f t="shared" si="522"/>
        <v/>
      </c>
      <c r="BP125" s="343" t="str">
        <f t="shared" si="522"/>
        <v/>
      </c>
      <c r="BQ125" s="343" t="str">
        <f t="shared" si="522"/>
        <v/>
      </c>
      <c r="BR125" s="343" t="str">
        <f t="shared" ref="BR125:DW125" si="523">IF(BR$5=$FG125,$FG$9,IF(BR$5=$FH125,$FH$9,IF(BR$5=$FI125,$FI$9,IF(BR$5=$FJ125,$FJ$9,IF(BR$5=$FK125,$FK$9,IF(BR$5=$FL125,$FL$9,IF(BR$5=$FN125,$FO125,IF(BR$5=$FP125,$FQ125,IF(BR$5=$FR125,$FS125,IF(BR$5=$FT125,$FU125,IF(BR$5=$FV125,$FW125,IF(BR$5=$FX125,$FY125,IF(BR$5=$FZ125,$GA125,IF(BR$5=$GB125,$GC125,IF(BR$5=$GD125,$GE125,IF(BR$5=$GF125,$GG125,IF(BR$5=$GH125,$GI125,IF(BR$5=$GJ125,$GK125,""))))))))))))))))))</f>
        <v/>
      </c>
      <c r="BS125" s="343" t="str">
        <f t="shared" si="523"/>
        <v/>
      </c>
      <c r="BT125" s="343" t="str">
        <f t="shared" si="523"/>
        <v/>
      </c>
      <c r="BU125" s="343" t="str">
        <f t="shared" si="523"/>
        <v/>
      </c>
      <c r="BV125" s="343" t="str">
        <f t="shared" si="523"/>
        <v/>
      </c>
      <c r="BW125" s="343" t="str">
        <f t="shared" si="523"/>
        <v/>
      </c>
      <c r="BX125" s="343" t="str">
        <f t="shared" si="523"/>
        <v>★</v>
      </c>
      <c r="BY125" s="343" t="str">
        <f t="shared" si="523"/>
        <v/>
      </c>
      <c r="BZ125" s="343" t="str">
        <f t="shared" si="523"/>
        <v/>
      </c>
      <c r="CA125" s="343" t="str">
        <f t="shared" si="523"/>
        <v/>
      </c>
      <c r="CB125" s="343">
        <f t="shared" si="523"/>
        <v>20</v>
      </c>
      <c r="CC125" s="343" t="str">
        <f t="shared" si="523"/>
        <v/>
      </c>
      <c r="CD125" s="343" t="str">
        <f t="shared" si="523"/>
        <v/>
      </c>
      <c r="CE125" s="343" t="str">
        <f t="shared" si="523"/>
        <v/>
      </c>
      <c r="CF125" s="343" t="str">
        <f t="shared" si="523"/>
        <v/>
      </c>
      <c r="CG125" s="343" t="str">
        <f t="shared" si="523"/>
        <v/>
      </c>
      <c r="CH125" s="343" t="str">
        <f t="shared" si="523"/>
        <v/>
      </c>
      <c r="CI125" s="343" t="str">
        <f t="shared" si="523"/>
        <v/>
      </c>
      <c r="CJ125" s="343" t="str">
        <f t="shared" si="523"/>
        <v/>
      </c>
      <c r="CK125" s="343" t="str">
        <f t="shared" si="523"/>
        <v/>
      </c>
      <c r="CL125" s="343" t="str">
        <f t="shared" si="523"/>
        <v/>
      </c>
      <c r="CM125" s="343" t="str">
        <f t="shared" si="523"/>
        <v/>
      </c>
      <c r="CN125" s="343" t="str">
        <f t="shared" si="523"/>
        <v/>
      </c>
      <c r="CO125" s="343" t="str">
        <f t="shared" si="523"/>
        <v/>
      </c>
      <c r="CP125" s="343" t="str">
        <f t="shared" si="523"/>
        <v/>
      </c>
      <c r="CQ125" s="345" t="str">
        <f t="shared" si="523"/>
        <v/>
      </c>
      <c r="CR125" s="346" t="str">
        <f t="shared" si="523"/>
        <v/>
      </c>
      <c r="CS125" s="347" t="str">
        <f t="shared" si="523"/>
        <v/>
      </c>
      <c r="CT125" s="343" t="str">
        <f t="shared" si="523"/>
        <v/>
      </c>
      <c r="CU125" s="343" t="str">
        <f t="shared" si="523"/>
        <v/>
      </c>
      <c r="CV125" s="343" t="str">
        <f t="shared" si="523"/>
        <v/>
      </c>
      <c r="CW125" s="343" t="str">
        <f t="shared" si="523"/>
        <v/>
      </c>
      <c r="CX125" s="343" t="str">
        <f t="shared" si="523"/>
        <v/>
      </c>
      <c r="CY125" s="343" t="str">
        <f t="shared" si="523"/>
        <v/>
      </c>
      <c r="CZ125" s="343" t="str">
        <f t="shared" si="523"/>
        <v/>
      </c>
      <c r="DA125" s="343" t="str">
        <f t="shared" si="523"/>
        <v/>
      </c>
      <c r="DB125" s="343" t="str">
        <f t="shared" si="523"/>
        <v/>
      </c>
      <c r="DC125" s="343" t="str">
        <f t="shared" si="523"/>
        <v/>
      </c>
      <c r="DD125" s="343" t="str">
        <f t="shared" si="523"/>
        <v/>
      </c>
      <c r="DE125" s="343" t="str">
        <f t="shared" si="523"/>
        <v/>
      </c>
      <c r="DF125" s="343" t="str">
        <f t="shared" si="523"/>
        <v/>
      </c>
      <c r="DG125" s="343" t="str">
        <f t="shared" si="523"/>
        <v/>
      </c>
      <c r="DH125" s="343" t="str">
        <f t="shared" si="523"/>
        <v/>
      </c>
      <c r="DI125" s="343" t="str">
        <f t="shared" si="523"/>
        <v/>
      </c>
      <c r="DJ125" s="343" t="str">
        <f t="shared" si="523"/>
        <v/>
      </c>
      <c r="DK125" s="343" t="str">
        <f t="shared" si="523"/>
        <v/>
      </c>
      <c r="DL125" s="343" t="str">
        <f t="shared" si="523"/>
        <v/>
      </c>
      <c r="DM125" s="343" t="str">
        <f t="shared" si="523"/>
        <v/>
      </c>
      <c r="DN125" s="343" t="str">
        <f t="shared" si="523"/>
        <v/>
      </c>
      <c r="DO125" s="343" t="str">
        <f t="shared" si="523"/>
        <v/>
      </c>
      <c r="DP125" s="343" t="str">
        <f t="shared" si="523"/>
        <v/>
      </c>
      <c r="DQ125" s="343" t="str">
        <f t="shared" si="523"/>
        <v/>
      </c>
      <c r="DR125" s="343" t="str">
        <f t="shared" si="523"/>
        <v/>
      </c>
      <c r="DS125" s="343" t="str">
        <f t="shared" si="523"/>
        <v/>
      </c>
      <c r="DT125" s="343" t="str">
        <f t="shared" si="523"/>
        <v/>
      </c>
      <c r="DU125" s="345" t="str">
        <f t="shared" si="523"/>
        <v/>
      </c>
      <c r="DV125" s="392" t="str">
        <f t="shared" si="523"/>
        <v/>
      </c>
      <c r="DW125" s="425" t="str">
        <f t="shared" si="523"/>
        <v/>
      </c>
      <c r="EE125" s="12">
        <v>10</v>
      </c>
      <c r="EF125" s="13" t="str">
        <f>IF(②元データ!$G$24="","",②元データ!$G$24)</f>
        <v>ニンジン・◇◇</v>
      </c>
      <c r="EG125" s="13" t="str">
        <f>②元データ!$G$8</f>
        <v>露地野菜Ｂ</v>
      </c>
      <c r="EH125" s="32" t="str">
        <f>IFERROR(VLOOKUP(($EF125&amp;"・"&amp;EH$8&amp;"・"&amp;EH$7&amp;"・"&amp;$EG125),'(参考)本年作業予定'!$X$4:$AI$525,8,FALSE),"")</f>
        <v/>
      </c>
      <c r="EI125" s="32" t="str">
        <f>IFERROR(VLOOKUP(($EF125&amp;"・"&amp;EH$8&amp;"・"&amp;EH$7&amp;"・"&amp;$EG125),'(参考)本年作業予定'!$X$4:$AI$525,10,FALSE),"")</f>
        <v/>
      </c>
      <c r="EJ125" s="32">
        <f>IFERROR(VLOOKUP(($EF125&amp;"・"&amp;EJ$8&amp;"・"&amp;EJ$7&amp;"・"&amp;$EG125),'(参考)本年作業予定'!$X$4:$AI$525,8,FALSE),"")</f>
        <v>45516</v>
      </c>
      <c r="EK125" s="32">
        <f>IFERROR(VLOOKUP(($EF125&amp;"・"&amp;EJ$8&amp;"・"&amp;EJ$7&amp;"・"&amp;$EG125),'(参考)本年作業予定'!$X$4:$AI$525,10,FALSE),"")</f>
        <v>45517</v>
      </c>
      <c r="EL125" s="32">
        <f>IFERROR(VLOOKUP(($EF125&amp;"・"&amp;EL$8&amp;"・"&amp;EL$7&amp;"・"&amp;$EG125),'(参考)本年作業予定'!$X$4:$AI$525,8,FALSE),"")</f>
        <v>45519</v>
      </c>
      <c r="EM125" s="32">
        <f>IFERROR(VLOOKUP(($EF125&amp;"・"&amp;EL$8&amp;"・"&amp;EL$7&amp;"・"&amp;$EG125),'(参考)本年作業予定'!$X$4:$AI$525,10,FALSE),"")</f>
        <v>45519</v>
      </c>
      <c r="EN125" s="32">
        <f>IFERROR(VLOOKUP(($EF125&amp;"・"&amp;EN$8&amp;"・"&amp;EN$7&amp;"・"&amp;$EG125),'(参考)本年作業予定'!$X$4:$AI$525,8,FALSE),"")</f>
        <v>45550</v>
      </c>
      <c r="EO125" s="32">
        <f>IFERROR(VLOOKUP(($EF125&amp;"・"&amp;EN$8&amp;"・"&amp;EN$7&amp;"・"&amp;$EG125),'(参考)本年作業予定'!$X$4:$AI$525,10,FALSE),"")</f>
        <v>45550</v>
      </c>
      <c r="EP125" s="32">
        <f>IFERROR(VLOOKUP(($EF125&amp;"・"&amp;EP$8&amp;"・"&amp;EP$7&amp;"・"&amp;$EG125),'(参考)本年作業予定'!$X$4:$AI$525,8,FALSE),"")</f>
        <v>45580</v>
      </c>
      <c r="EQ125" s="32">
        <f>IFERROR(VLOOKUP(($EF125&amp;"・"&amp;EP$8&amp;"・"&amp;EP$7&amp;"・"&amp;$EG125),'(参考)本年作業予定'!$X$4:$AI$525,10,FALSE),"")</f>
        <v>45580</v>
      </c>
      <c r="ER125" s="32" t="str">
        <f>IFERROR(VLOOKUP(($EF125&amp;"・"&amp;ER$8&amp;"・"&amp;ER$7&amp;"・"&amp;$EG125),'(参考)本年作業予定'!$X$4:$AI$525,8,FALSE),"")</f>
        <v/>
      </c>
      <c r="ES125" s="32" t="str">
        <f>IFERROR(VLOOKUP(($EF125&amp;"・"&amp;ER$8&amp;"・"&amp;ER$7&amp;"・"&amp;$EG125),'(参考)本年作業予定'!$X$4:$AI$525,10,FALSE),"")</f>
        <v/>
      </c>
      <c r="ET125" s="32" t="str">
        <f>IFERROR(VLOOKUP(($EF125&amp;"・"&amp;ET$8&amp;"・"&amp;ET$7&amp;"・"&amp;$EG125),'(参考)本年作業予定'!$X$4:$AI$525,8,FALSE),"")</f>
        <v/>
      </c>
      <c r="EU125" s="32" t="str">
        <f>IFERROR(VLOOKUP(($EF125&amp;"・"&amp;ET$8&amp;"・"&amp;ET$7&amp;"・"&amp;$EG125),'(参考)本年作業予定'!$X$4:$AI$525,10,FALSE),"")</f>
        <v/>
      </c>
      <c r="EV125" s="32" t="str">
        <f>IFERROR(VLOOKUP(($EF125&amp;"・"&amp;EV$8&amp;"・"&amp;EV$7&amp;"・"&amp;$EG125),'(参考)本年作業予定'!$X$4:$AI$525,8,FALSE),"")</f>
        <v/>
      </c>
      <c r="EW125" s="32" t="str">
        <f>IFERROR(VLOOKUP(($EF125&amp;"・"&amp;EV$8&amp;"・"&amp;EV$7&amp;"・"&amp;$EG125),'(参考)本年作業予定'!$X$4:$AI$525,10,FALSE),"")</f>
        <v/>
      </c>
      <c r="EX125" s="32" t="str">
        <f>IFERROR(VLOOKUP(($EF125&amp;"・"&amp;EX$8&amp;"・"&amp;EX$7&amp;"・"&amp;$EG125),'(参考)本年作業予定'!$X$4:$AI$525,8,FALSE),"")</f>
        <v/>
      </c>
      <c r="EY125" s="32" t="str">
        <f>IFERROR(VLOOKUP(($EF125&amp;"・"&amp;EX$8&amp;"・"&amp;EX$7&amp;"・"&amp;$EG125),'(参考)本年作業予定'!$X$4:$AI$525,10,FALSE),"")</f>
        <v/>
      </c>
      <c r="EZ125" s="32" t="str">
        <f>IFERROR(VLOOKUP(($EF125&amp;"・"&amp;EZ$8&amp;"・"&amp;EZ$7&amp;"・"&amp;$EG125),'(参考)本年作業予定'!$X$4:$AI$525,8,FALSE),"")</f>
        <v/>
      </c>
      <c r="FA125" s="32" t="str">
        <f>IFERROR(VLOOKUP(($EF125&amp;"・"&amp;EZ$8&amp;"・"&amp;EZ$7&amp;"・"&amp;$EG125),'(参考)本年作業予定'!$X$4:$AI$525,10,FALSE),"")</f>
        <v/>
      </c>
      <c r="FB125" s="32" t="str">
        <f>IFERROR(VLOOKUP(($EF125&amp;"・"&amp;FB$8&amp;"・"&amp;FB$7&amp;"・"&amp;$EG125),'(参考)本年作業予定'!$X$4:$AI$525,8,FALSE),"")</f>
        <v/>
      </c>
      <c r="FC125" s="32" t="str">
        <f>IFERROR(VLOOKUP(($EF125&amp;"・"&amp;FB$8&amp;"・"&amp;FB$7&amp;"・"&amp;$EG125),'(参考)本年作業予定'!$X$4:$AI$525,10,FALSE),"")</f>
        <v/>
      </c>
      <c r="FD125" s="32" t="str">
        <f>IFERROR(VLOOKUP(($EF125&amp;"・"&amp;FD$8&amp;"・"&amp;FD$7&amp;"・"&amp;$EG125),'(参考)本年作業予定'!$X$4:$AI$525,8,FALSE),"")</f>
        <v/>
      </c>
      <c r="FE125" s="32" t="str">
        <f>IFERROR(VLOOKUP(($EF125&amp;"・"&amp;FD$8&amp;"・"&amp;FD$7&amp;"・"&amp;$EG125),'(参考)本年作業予定'!$X$4:$AI$525,10,FALSE),"")</f>
        <v/>
      </c>
      <c r="FG125" s="32" t="str">
        <f>IFERROR(VLOOKUP(($EF125&amp;"・"&amp;FG$81&amp;"・"&amp;FG$80&amp;"・"&amp;$EG125),'(参考)本年作業予定'!$X$4:$AI$525,4,FALSE),"")</f>
        <v/>
      </c>
      <c r="FH125" s="32">
        <f>IFERROR(VLOOKUP(($EF125&amp;"・"&amp;FH$81&amp;"・"&amp;FH$80&amp;"・"&amp;$EG125),'(参考)本年作業予定'!$X$4:$AI$525,4,FALSE),"")</f>
        <v>45512</v>
      </c>
      <c r="FI125" s="32">
        <f>IFERROR(VLOOKUP(($EF125&amp;"・"&amp;FI$81&amp;"・"&amp;FI$80&amp;"・"&amp;$EG125),'(参考)本年作業予定'!$X$4:$AI$525,4,FALSE),"")</f>
        <v>45515</v>
      </c>
      <c r="FJ125" s="32">
        <f>IFERROR(VLOOKUP(($EF125&amp;"・"&amp;FJ$81&amp;"・"&amp;FJ$80&amp;"・"&amp;$EG125),'(参考)本年作業予定'!$X$4:$AI$525,4,FALSE),"")</f>
        <v>45546</v>
      </c>
      <c r="FK125" s="32">
        <f>IFERROR(VLOOKUP(($EF125&amp;"・"&amp;FK$81&amp;"・"&amp;FK$80&amp;"・"&amp;$EG125),'(参考)本年作業予定'!$X$4:$AI$525,4,FALSE),"")</f>
        <v>45576</v>
      </c>
      <c r="FL125" s="32" t="str">
        <f>IFERROR(VLOOKUP(($EF125&amp;"・"&amp;FL$81&amp;"・"&amp;FL$80&amp;"・"&amp;$EG125),'(参考)本年作業予定'!$X$4:$AI$525,4,FALSE),"")</f>
        <v/>
      </c>
      <c r="FN125" s="33" t="str">
        <f t="shared" si="488"/>
        <v/>
      </c>
      <c r="FO125" s="96">
        <f>IFERROR(VLOOKUP(($EF125&amp;"・"&amp;FN$8&amp;"・"&amp;FN$7&amp;"・"&amp;$EG125),'(参考)本年作業予定'!$X$4:$AI$525,12,FALSE),"")</f>
        <v>0</v>
      </c>
      <c r="FP125" s="33">
        <f t="shared" si="489"/>
        <v>45516</v>
      </c>
      <c r="FQ125" s="96">
        <f>IFERROR(VLOOKUP(($EF125&amp;"・"&amp;FP$8&amp;"・"&amp;FP$7&amp;"・"&amp;$EG125),'(参考)本年作業予定'!$X$4:$AI$525,12,FALSE),"")</f>
        <v>32</v>
      </c>
      <c r="FR125" s="33">
        <f t="shared" si="490"/>
        <v>45519</v>
      </c>
      <c r="FS125" s="96">
        <f>IFERROR(VLOOKUP(($EF125&amp;"・"&amp;FR$8&amp;"・"&amp;FR$7&amp;"・"&amp;$EG125),'(参考)本年作業予定'!$X$4:$AI$525,12,FALSE),"")</f>
        <v>16</v>
      </c>
      <c r="FT125" s="33">
        <f t="shared" si="491"/>
        <v>45550</v>
      </c>
      <c r="FU125" s="96">
        <f>IFERROR(VLOOKUP(($EF125&amp;"・"&amp;FT$8&amp;"・"&amp;FT$7&amp;"・"&amp;$EG125),'(参考)本年作業予定'!$X$4:$AI$525,12,FALSE),"")</f>
        <v>16</v>
      </c>
      <c r="FV125" s="33">
        <f t="shared" si="492"/>
        <v>45580</v>
      </c>
      <c r="FW125" s="96">
        <f>IFERROR(VLOOKUP(($EF125&amp;"・"&amp;FV$8&amp;"・"&amp;FV$7&amp;"・"&amp;$EG125),'(参考)本年作業予定'!$X$4:$AI$525,12,FALSE),"")</f>
        <v>20</v>
      </c>
      <c r="FX125" s="33" t="str">
        <f t="shared" si="493"/>
        <v/>
      </c>
      <c r="FY125" s="96">
        <f>IFERROR(VLOOKUP(($EF125&amp;"・"&amp;FX$8&amp;"・"&amp;FX$7&amp;"・"&amp;$EG125),'(参考)本年作業予定'!$X$4:$AI$525,12,FALSE),"")</f>
        <v>0</v>
      </c>
      <c r="FZ125" s="33" t="str">
        <f t="shared" si="494"/>
        <v/>
      </c>
      <c r="GA125" s="96" t="str">
        <f>IFERROR(VLOOKUP(($EF125&amp;"・"&amp;FZ$8&amp;"・"&amp;FZ$7&amp;"・"&amp;$EG125),'(参考)本年作業予定'!$X$4:$AI$525,12,FALSE),"")</f>
        <v/>
      </c>
      <c r="GB125" s="33" t="str">
        <f t="shared" si="495"/>
        <v/>
      </c>
      <c r="GC125" s="96" t="str">
        <f>IFERROR(VLOOKUP(($EF125&amp;"・"&amp;GB$8&amp;"・"&amp;GB$7&amp;"・"&amp;$EG125),'(参考)本年作業予定'!$X$4:$AI$525,12,FALSE),"")</f>
        <v/>
      </c>
      <c r="GD125" s="33" t="str">
        <f t="shared" si="496"/>
        <v/>
      </c>
      <c r="GE125" s="96" t="str">
        <f>IFERROR(VLOOKUP(($EF125&amp;"・"&amp;GD$8&amp;"・"&amp;GD$7&amp;"・"&amp;$EG125),'(参考)本年作業予定'!$X$4:$AI$525,12,FALSE),"")</f>
        <v/>
      </c>
      <c r="GF125" s="33" t="str">
        <f t="shared" si="497"/>
        <v/>
      </c>
      <c r="GG125" s="96" t="str">
        <f>IFERROR(VLOOKUP(($EF125&amp;"・"&amp;GF$8&amp;"・"&amp;GF$7&amp;"・"&amp;$EG125),'(参考)本年作業予定'!$X$4:$AI$525,12,FALSE),"")</f>
        <v/>
      </c>
      <c r="GH125" s="33" t="str">
        <f t="shared" si="498"/>
        <v/>
      </c>
      <c r="GI125" s="96" t="str">
        <f>IFERROR(VLOOKUP(($EF125&amp;"・"&amp;GH$8&amp;"・"&amp;GH$7&amp;"・"&amp;$EG125),'(参考)本年作業予定'!$X$4:$AI$525,12,FALSE),"")</f>
        <v/>
      </c>
      <c r="GJ125" s="33" t="str">
        <f t="shared" si="499"/>
        <v/>
      </c>
      <c r="GK125" s="96" t="str">
        <f>IFERROR(VLOOKUP(($EF125&amp;"・"&amp;GJ$8&amp;"・"&amp;GJ$7&amp;"・"&amp;$EG125),'(参考)本年作業予定'!$X$4:$AI$525,12,FALSE),"")</f>
        <v/>
      </c>
      <c r="GM125" s="72" t="str">
        <f t="shared" si="431"/>
        <v/>
      </c>
      <c r="GN125" s="74">
        <f>IFERROR(VLOOKUP(($EF125&amp;"・"&amp;GM$8&amp;"・"&amp;GM$7&amp;"・"&amp;$EG125),'(参考)本年作業予定'!$X$4:$AI$525,11,FALSE)/100,0)</f>
        <v>40</v>
      </c>
      <c r="GO125" s="72">
        <f t="shared" si="432"/>
        <v>2</v>
      </c>
      <c r="GP125" s="74">
        <f>IFERROR(VLOOKUP(($EF125&amp;"・"&amp;GO$8&amp;"・"&amp;GO$7&amp;"・"&amp;$EG125),'(参考)本年作業予定'!$X$4:$AI$525,11,FALSE)/100,0)</f>
        <v>40</v>
      </c>
      <c r="GQ125" s="72">
        <f t="shared" si="433"/>
        <v>1</v>
      </c>
      <c r="GR125" s="74">
        <f>IFERROR(VLOOKUP(($EF125&amp;"・"&amp;GQ$8&amp;"・"&amp;GQ$7&amp;"・"&amp;$EG125),'(参考)本年作業予定'!$X$4:$AI$525,11,FALSE)/100,0)</f>
        <v>40</v>
      </c>
      <c r="GS125" s="72">
        <f t="shared" si="434"/>
        <v>1</v>
      </c>
      <c r="GT125" s="74">
        <f>IFERROR(VLOOKUP(($EF125&amp;"・"&amp;GS$8&amp;"・"&amp;GS$7&amp;"・"&amp;$EG125),'(参考)本年作業予定'!$X$4:$AI$525,11,FALSE)/100,0)</f>
        <v>40</v>
      </c>
      <c r="GU125" s="72">
        <f t="shared" si="435"/>
        <v>1</v>
      </c>
      <c r="GV125" s="74">
        <f>IFERROR(VLOOKUP(($EF125&amp;"・"&amp;GU$8&amp;"・"&amp;GU$7&amp;"・"&amp;$EG125),'(参考)本年作業予定'!$X$4:$AI$525,11,FALSE)/100,0)</f>
        <v>40</v>
      </c>
      <c r="GW125" s="72" t="str">
        <f t="shared" si="436"/>
        <v/>
      </c>
      <c r="GX125" s="74">
        <f>IFERROR(VLOOKUP(($EF125&amp;"・"&amp;GW$8&amp;"・"&amp;GW$7&amp;"・"&amp;$EG125),'(参考)本年作業予定'!$X$4:$AI$525,11,FALSE)/100,0)</f>
        <v>40</v>
      </c>
      <c r="GY125" s="72" t="str">
        <f t="shared" si="437"/>
        <v/>
      </c>
      <c r="GZ125" s="74">
        <f>IFERROR(VLOOKUP(($EF125&amp;"・"&amp;GY$8&amp;"・"&amp;GY$7&amp;"・"&amp;$EG125),'(参考)本年作業予定'!$X$4:$AI$525,11,FALSE)/100,0)</f>
        <v>0</v>
      </c>
      <c r="HA125" s="72" t="str">
        <f t="shared" si="438"/>
        <v/>
      </c>
      <c r="HB125" s="74">
        <f>IFERROR(VLOOKUP(($EF125&amp;"・"&amp;HA$8&amp;"・"&amp;HA$7&amp;"・"&amp;$EG125),'(参考)本年作業予定'!$X$4:$AI$525,11,FALSE)/100,0)</f>
        <v>0</v>
      </c>
      <c r="HC125" s="72" t="str">
        <f t="shared" si="439"/>
        <v/>
      </c>
      <c r="HD125" s="74">
        <f>IFERROR(VLOOKUP(($EF125&amp;"・"&amp;HC$8&amp;"・"&amp;HC$7&amp;"・"&amp;$EG125),'(参考)本年作業予定'!$X$4:$AI$525,11,FALSE)/100,0)</f>
        <v>0</v>
      </c>
      <c r="HE125" s="72" t="str">
        <f t="shared" si="440"/>
        <v/>
      </c>
      <c r="HF125" s="74">
        <f>IFERROR(VLOOKUP(($EF125&amp;"・"&amp;HE$8&amp;"・"&amp;HE$7&amp;"・"&amp;$EG125),'(参考)本年作業予定'!$X$4:$AI$525,11,FALSE)/100,0)</f>
        <v>0</v>
      </c>
      <c r="HG125" s="72" t="str">
        <f t="shared" si="441"/>
        <v/>
      </c>
      <c r="HH125" s="74">
        <f>IFERROR(VLOOKUP(($EF125&amp;"・"&amp;HG$8&amp;"・"&amp;HG$7&amp;"・"&amp;$EG125),'(参考)本年作業予定'!$X$4:$AI$525,11,FALSE)/100,0)</f>
        <v>0</v>
      </c>
      <c r="HI125" s="72" t="str">
        <f t="shared" si="442"/>
        <v/>
      </c>
      <c r="HJ125" s="74">
        <f>IFERROR(VLOOKUP(($EF125&amp;"・"&amp;HI$8&amp;"・"&amp;HI$7&amp;"・"&amp;$EG125),'(参考)本年作業予定'!$X$4:$AI$525,11,FALSE)/100,0)</f>
        <v>0</v>
      </c>
    </row>
    <row r="126" spans="1:218" ht="15" customHeight="1" thickBot="1" x14ac:dyDescent="0.2">
      <c r="A126" s="541"/>
      <c r="B126" s="488"/>
      <c r="C126" s="326" t="str">
        <f>IF(B126="","",GN126+GP126+GR126+GT126+GV126+GX126+GZ126+HB126+HD126)</f>
        <v/>
      </c>
      <c r="D126" s="348"/>
      <c r="E126" s="349"/>
      <c r="F126" s="349"/>
      <c r="G126" s="349"/>
      <c r="H126" s="349"/>
      <c r="I126" s="349"/>
      <c r="J126" s="349"/>
      <c r="K126" s="349"/>
      <c r="L126" s="349"/>
      <c r="M126" s="349"/>
      <c r="N126" s="349"/>
      <c r="O126" s="349"/>
      <c r="P126" s="349"/>
      <c r="Q126" s="349"/>
      <c r="R126" s="349"/>
      <c r="S126" s="349"/>
      <c r="T126" s="349"/>
      <c r="U126" s="349"/>
      <c r="V126" s="349"/>
      <c r="W126" s="349"/>
      <c r="X126" s="349"/>
      <c r="Y126" s="349"/>
      <c r="Z126" s="349"/>
      <c r="AA126" s="349"/>
      <c r="AB126" s="349"/>
      <c r="AC126" s="349"/>
      <c r="AD126" s="349"/>
      <c r="AE126" s="349"/>
      <c r="AF126" s="349"/>
      <c r="AG126" s="350"/>
      <c r="AH126" s="350"/>
      <c r="AI126" s="348"/>
      <c r="AJ126" s="349"/>
      <c r="AK126" s="349"/>
      <c r="AL126" s="349"/>
      <c r="AM126" s="349"/>
      <c r="AN126" s="349"/>
      <c r="AO126" s="349"/>
      <c r="AP126" s="349"/>
      <c r="AQ126" s="349"/>
      <c r="AR126" s="349"/>
      <c r="AS126" s="349"/>
      <c r="AT126" s="349"/>
      <c r="AU126" s="349"/>
      <c r="AV126" s="349"/>
      <c r="AW126" s="349"/>
      <c r="AX126" s="349"/>
      <c r="AY126" s="349"/>
      <c r="AZ126" s="349"/>
      <c r="BA126" s="349"/>
      <c r="BB126" s="349"/>
      <c r="BC126" s="349"/>
      <c r="BD126" s="349"/>
      <c r="BE126" s="349"/>
      <c r="BF126" s="349"/>
      <c r="BG126" s="349"/>
      <c r="BH126" s="349"/>
      <c r="BI126" s="349"/>
      <c r="BJ126" s="349"/>
      <c r="BK126" s="349"/>
      <c r="BL126" s="349"/>
      <c r="BM126" s="350"/>
      <c r="BN126" s="348"/>
      <c r="BO126" s="349"/>
      <c r="BP126" s="349"/>
      <c r="BQ126" s="349"/>
      <c r="BR126" s="349"/>
      <c r="BS126" s="349"/>
      <c r="BT126" s="349"/>
      <c r="BU126" s="349"/>
      <c r="BV126" s="349"/>
      <c r="BW126" s="349"/>
      <c r="BX126" s="349"/>
      <c r="BY126" s="349"/>
      <c r="BZ126" s="349"/>
      <c r="CA126" s="349"/>
      <c r="CB126" s="349"/>
      <c r="CC126" s="349"/>
      <c r="CD126" s="349"/>
      <c r="CE126" s="349"/>
      <c r="CF126" s="349"/>
      <c r="CG126" s="349"/>
      <c r="CH126" s="349"/>
      <c r="CI126" s="349"/>
      <c r="CJ126" s="349"/>
      <c r="CK126" s="349"/>
      <c r="CL126" s="349"/>
      <c r="CM126" s="349"/>
      <c r="CN126" s="349"/>
      <c r="CO126" s="349"/>
      <c r="CP126" s="349"/>
      <c r="CQ126" s="350"/>
      <c r="CR126" s="351"/>
      <c r="CS126" s="352"/>
      <c r="CT126" s="349"/>
      <c r="CU126" s="349"/>
      <c r="CV126" s="349"/>
      <c r="CW126" s="349"/>
      <c r="CX126" s="349"/>
      <c r="CY126" s="349"/>
      <c r="CZ126" s="349"/>
      <c r="DA126" s="349"/>
      <c r="DB126" s="349"/>
      <c r="DC126" s="349"/>
      <c r="DD126" s="349"/>
      <c r="DE126" s="349"/>
      <c r="DF126" s="349"/>
      <c r="DG126" s="349"/>
      <c r="DH126" s="349"/>
      <c r="DI126" s="349"/>
      <c r="DJ126" s="349"/>
      <c r="DK126" s="349"/>
      <c r="DL126" s="349"/>
      <c r="DM126" s="349"/>
      <c r="DN126" s="349"/>
      <c r="DO126" s="349"/>
      <c r="DP126" s="349"/>
      <c r="DQ126" s="349"/>
      <c r="DR126" s="349"/>
      <c r="DS126" s="349"/>
      <c r="DT126" s="349"/>
      <c r="DU126" s="350"/>
      <c r="DV126" s="393"/>
      <c r="DW126" s="426"/>
      <c r="EE126" s="12"/>
      <c r="EF126" s="13"/>
      <c r="EG126" s="13"/>
      <c r="EH126" s="32" t="str">
        <f>IFERROR(VLOOKUP(($EF126&amp;"・"&amp;EH$8&amp;"・"&amp;EH$7&amp;"・"&amp;$EG126),'(参考)本年作業予定'!$X$4:$AI$525,8,FALSE),"")</f>
        <v/>
      </c>
      <c r="EI126" s="32" t="str">
        <f>IFERROR(VLOOKUP(($EF126&amp;"・"&amp;EH$8&amp;"・"&amp;EH$7&amp;"・"&amp;$EG126),'(参考)本年作業予定'!$X$4:$AI$525,10,FALSE),"")</f>
        <v/>
      </c>
      <c r="EJ126" s="32" t="str">
        <f>IFERROR(VLOOKUP(($EF126&amp;"・"&amp;EJ$8&amp;"・"&amp;EJ$7&amp;"・"&amp;$EG126),'(参考)本年作業予定'!$X$4:$AI$525,8,FALSE),"")</f>
        <v/>
      </c>
      <c r="EK126" s="32" t="str">
        <f>IFERROR(VLOOKUP(($EF126&amp;"・"&amp;EJ$8&amp;"・"&amp;EJ$7&amp;"・"&amp;$EG126),'(参考)本年作業予定'!$X$4:$AI$525,10,FALSE),"")</f>
        <v/>
      </c>
      <c r="EL126" s="32" t="str">
        <f>IFERROR(VLOOKUP(($EF126&amp;"・"&amp;EL$8&amp;"・"&amp;EL$7&amp;"・"&amp;$EG126),'(参考)本年作業予定'!$X$4:$AI$525,8,FALSE),"")</f>
        <v/>
      </c>
      <c r="EM126" s="32" t="str">
        <f>IFERROR(VLOOKUP(($EF126&amp;"・"&amp;EL$8&amp;"・"&amp;EL$7&amp;"・"&amp;$EG126),'(参考)本年作業予定'!$X$4:$AI$525,10,FALSE),"")</f>
        <v/>
      </c>
      <c r="EN126" s="32" t="str">
        <f>IFERROR(VLOOKUP(($EF126&amp;"・"&amp;EN$8&amp;"・"&amp;EN$7&amp;"・"&amp;$EG126),'(参考)本年作業予定'!$X$4:$AI$525,8,FALSE),"")</f>
        <v/>
      </c>
      <c r="EO126" s="32" t="str">
        <f>IFERROR(VLOOKUP(($EF126&amp;"・"&amp;EN$8&amp;"・"&amp;EN$7&amp;"・"&amp;$EG126),'(参考)本年作業予定'!$X$4:$AI$525,10,FALSE),"")</f>
        <v/>
      </c>
      <c r="EP126" s="32" t="str">
        <f>IFERROR(VLOOKUP(($EF126&amp;"・"&amp;EP$8&amp;"・"&amp;EP$7&amp;"・"&amp;$EG126),'(参考)本年作業予定'!$X$4:$AI$525,8,FALSE),"")</f>
        <v/>
      </c>
      <c r="EQ126" s="32" t="str">
        <f>IFERROR(VLOOKUP(($EF126&amp;"・"&amp;EP$8&amp;"・"&amp;EP$7&amp;"・"&amp;$EG126),'(参考)本年作業予定'!$X$4:$AI$525,10,FALSE),"")</f>
        <v/>
      </c>
      <c r="ER126" s="32" t="str">
        <f>IFERROR(VLOOKUP(($EF126&amp;"・"&amp;ER$8&amp;"・"&amp;ER$7&amp;"・"&amp;$EG126),'(参考)本年作業予定'!$X$4:$AI$525,8,FALSE),"")</f>
        <v/>
      </c>
      <c r="ES126" s="32" t="str">
        <f>IFERROR(VLOOKUP(($EF126&amp;"・"&amp;ER$8&amp;"・"&amp;ER$7&amp;"・"&amp;$EG126),'(参考)本年作業予定'!$X$4:$AI$525,10,FALSE),"")</f>
        <v/>
      </c>
      <c r="ET126" s="32" t="str">
        <f>IFERROR(VLOOKUP(($EF126&amp;"・"&amp;ET$8&amp;"・"&amp;ET$7&amp;"・"&amp;$EG126),'(参考)本年作業予定'!$X$4:$AI$525,8,FALSE),"")</f>
        <v/>
      </c>
      <c r="EU126" s="32" t="str">
        <f>IFERROR(VLOOKUP(($EF126&amp;"・"&amp;ET$8&amp;"・"&amp;ET$7&amp;"・"&amp;$EG126),'(参考)本年作業予定'!$X$4:$AI$525,10,FALSE),"")</f>
        <v/>
      </c>
      <c r="EV126" s="32" t="str">
        <f>IFERROR(VLOOKUP(($EF126&amp;"・"&amp;EV$8&amp;"・"&amp;EV$7&amp;"・"&amp;$EG126),'(参考)本年作業予定'!$X$4:$AI$525,8,FALSE),"")</f>
        <v/>
      </c>
      <c r="EW126" s="32" t="str">
        <f>IFERROR(VLOOKUP(($EF126&amp;"・"&amp;EV$8&amp;"・"&amp;EV$7&amp;"・"&amp;$EG126),'(参考)本年作業予定'!$X$4:$AI$525,10,FALSE),"")</f>
        <v/>
      </c>
      <c r="EX126" s="32" t="str">
        <f>IFERROR(VLOOKUP(($EF126&amp;"・"&amp;EX$8&amp;"・"&amp;EX$7&amp;"・"&amp;$EG126),'(参考)本年作業予定'!$X$4:$AI$525,8,FALSE),"")</f>
        <v/>
      </c>
      <c r="EY126" s="32" t="str">
        <f>IFERROR(VLOOKUP(($EF126&amp;"・"&amp;EX$8&amp;"・"&amp;EX$7&amp;"・"&amp;$EG126),'(参考)本年作業予定'!$X$4:$AI$525,10,FALSE),"")</f>
        <v/>
      </c>
      <c r="EZ126" s="32" t="str">
        <f>IFERROR(VLOOKUP(($EF126&amp;"・"&amp;EZ$8&amp;"・"&amp;EZ$7&amp;"・"&amp;$EG126),'(参考)本年作業予定'!$X$4:$AI$525,8,FALSE),"")</f>
        <v/>
      </c>
      <c r="FA126" s="32" t="str">
        <f>IFERROR(VLOOKUP(($EF126&amp;"・"&amp;EZ$8&amp;"・"&amp;EZ$7&amp;"・"&amp;$EG126),'(参考)本年作業予定'!$X$4:$AI$525,10,FALSE),"")</f>
        <v/>
      </c>
      <c r="FB126" s="32" t="str">
        <f>IFERROR(VLOOKUP(($EF126&amp;"・"&amp;FB$8&amp;"・"&amp;FB$7&amp;"・"&amp;$EG126),'(参考)本年作業予定'!$X$4:$AI$525,8,FALSE),"")</f>
        <v/>
      </c>
      <c r="FC126" s="32" t="str">
        <f>IFERROR(VLOOKUP(($EF126&amp;"・"&amp;FB$8&amp;"・"&amp;FB$7&amp;"・"&amp;$EG126),'(参考)本年作業予定'!$X$4:$AI$525,10,FALSE),"")</f>
        <v/>
      </c>
      <c r="FD126" s="32" t="str">
        <f>IFERROR(VLOOKUP(($EF126&amp;"・"&amp;FD$8&amp;"・"&amp;FD$7&amp;"・"&amp;$EG126),'(参考)本年作業予定'!$X$4:$AI$525,8,FALSE),"")</f>
        <v/>
      </c>
      <c r="FE126" s="32" t="str">
        <f>IFERROR(VLOOKUP(($EF126&amp;"・"&amp;FD$8&amp;"・"&amp;FD$7&amp;"・"&amp;$EG126),'(参考)本年作業予定'!$X$4:$AI$525,10,FALSE),"")</f>
        <v/>
      </c>
      <c r="FG126" s="32" t="str">
        <f>IFERROR(VLOOKUP(($EF126&amp;"・"&amp;FG$81&amp;"・"&amp;FG$80&amp;"・"&amp;$EG126),'(参考)本年作業予定'!$X$4:$AI$525,4,FALSE),"")</f>
        <v/>
      </c>
      <c r="FH126" s="32" t="str">
        <f>IFERROR(VLOOKUP(($EF126&amp;"・"&amp;FH$81&amp;"・"&amp;FH$80&amp;"・"&amp;$EG126),'(参考)本年作業予定'!$X$4:$AI$525,4,FALSE),"")</f>
        <v/>
      </c>
      <c r="FI126" s="32" t="str">
        <f>IFERROR(VLOOKUP(($EF126&amp;"・"&amp;FI$81&amp;"・"&amp;FI$80&amp;"・"&amp;$EG126),'(参考)本年作業予定'!$X$4:$AI$525,4,FALSE),"")</f>
        <v/>
      </c>
      <c r="FJ126" s="32" t="str">
        <f>IFERROR(VLOOKUP(($EF126&amp;"・"&amp;FJ$81&amp;"・"&amp;FJ$80&amp;"・"&amp;$EG126),'(参考)本年作業予定'!$X$4:$AI$525,4,FALSE),"")</f>
        <v/>
      </c>
      <c r="FK126" s="32" t="str">
        <f>IFERROR(VLOOKUP(($EF126&amp;"・"&amp;FK$81&amp;"・"&amp;FK$80&amp;"・"&amp;$EG126),'(参考)本年作業予定'!$X$4:$AI$525,4,FALSE),"")</f>
        <v/>
      </c>
      <c r="FL126" s="32" t="str">
        <f>IFERROR(VLOOKUP(($EF126&amp;"・"&amp;FL$81&amp;"・"&amp;FL$80&amp;"・"&amp;$EG126),'(参考)本年作業予定'!$X$4:$AI$525,4,FALSE),"")</f>
        <v/>
      </c>
      <c r="FN126" s="33" t="str">
        <f t="shared" si="488"/>
        <v/>
      </c>
      <c r="FO126" s="96" t="str">
        <f>IFERROR(VLOOKUP(($EF126&amp;"・"&amp;FN$8&amp;"・"&amp;FN$7&amp;"・"&amp;$EG126),'(参考)本年作業予定'!$X$4:$AI$525,12,FALSE),"")</f>
        <v/>
      </c>
      <c r="FP126" s="33" t="str">
        <f t="shared" si="489"/>
        <v/>
      </c>
      <c r="FQ126" s="96" t="str">
        <f>IFERROR(VLOOKUP(($EF126&amp;"・"&amp;FP$8&amp;"・"&amp;FP$7&amp;"・"&amp;$EG126),'(参考)本年作業予定'!$X$4:$AI$525,12,FALSE),"")</f>
        <v/>
      </c>
      <c r="FR126" s="33" t="str">
        <f t="shared" si="490"/>
        <v/>
      </c>
      <c r="FS126" s="96" t="str">
        <f>IFERROR(VLOOKUP(($EF126&amp;"・"&amp;FR$8&amp;"・"&amp;FR$7&amp;"・"&amp;$EG126),'(参考)本年作業予定'!$X$4:$AI$525,12,FALSE),"")</f>
        <v/>
      </c>
      <c r="FT126" s="33" t="str">
        <f t="shared" si="491"/>
        <v/>
      </c>
      <c r="FU126" s="96" t="str">
        <f>IFERROR(VLOOKUP(($EF126&amp;"・"&amp;FT$8&amp;"・"&amp;FT$7&amp;"・"&amp;$EG126),'(参考)本年作業予定'!$X$4:$AI$525,12,FALSE),"")</f>
        <v/>
      </c>
      <c r="FV126" s="33" t="str">
        <f t="shared" si="492"/>
        <v/>
      </c>
      <c r="FW126" s="96" t="str">
        <f>IFERROR(VLOOKUP(($EF126&amp;"・"&amp;FV$8&amp;"・"&amp;FV$7&amp;"・"&amp;$EG126),'(参考)本年作業予定'!$X$4:$AI$525,12,FALSE),"")</f>
        <v/>
      </c>
      <c r="FX126" s="33" t="str">
        <f t="shared" si="493"/>
        <v/>
      </c>
      <c r="FY126" s="96" t="str">
        <f>IFERROR(VLOOKUP(($EF126&amp;"・"&amp;FX$8&amp;"・"&amp;FX$7&amp;"・"&amp;$EG126),'(参考)本年作業予定'!$X$4:$AI$525,12,FALSE),"")</f>
        <v/>
      </c>
      <c r="FZ126" s="33" t="str">
        <f t="shared" si="494"/>
        <v/>
      </c>
      <c r="GA126" s="96" t="str">
        <f>IFERROR(VLOOKUP(($EF126&amp;"・"&amp;FZ$8&amp;"・"&amp;FZ$7&amp;"・"&amp;$EG126),'(参考)本年作業予定'!$X$4:$AI$525,12,FALSE),"")</f>
        <v/>
      </c>
      <c r="GB126" s="33" t="str">
        <f t="shared" si="495"/>
        <v/>
      </c>
      <c r="GC126" s="96" t="str">
        <f>IFERROR(VLOOKUP(($EF126&amp;"・"&amp;GB$8&amp;"・"&amp;GB$7&amp;"・"&amp;$EG126),'(参考)本年作業予定'!$X$4:$AI$525,12,FALSE),"")</f>
        <v/>
      </c>
      <c r="GD126" s="33" t="str">
        <f t="shared" si="496"/>
        <v/>
      </c>
      <c r="GE126" s="96" t="str">
        <f>IFERROR(VLOOKUP(($EF126&amp;"・"&amp;GD$8&amp;"・"&amp;GD$7&amp;"・"&amp;$EG126),'(参考)本年作業予定'!$X$4:$AI$525,12,FALSE),"")</f>
        <v/>
      </c>
      <c r="GF126" s="33" t="str">
        <f t="shared" si="497"/>
        <v/>
      </c>
      <c r="GG126" s="96" t="str">
        <f>IFERROR(VLOOKUP(($EF126&amp;"・"&amp;GF$8&amp;"・"&amp;GF$7&amp;"・"&amp;$EG126),'(参考)本年作業予定'!$X$4:$AI$525,12,FALSE),"")</f>
        <v/>
      </c>
      <c r="GH126" s="33" t="str">
        <f t="shared" si="498"/>
        <v/>
      </c>
      <c r="GI126" s="96" t="str">
        <f>IFERROR(VLOOKUP(($EF126&amp;"・"&amp;GH$8&amp;"・"&amp;GH$7&amp;"・"&amp;$EG126),'(参考)本年作業予定'!$X$4:$AI$525,12,FALSE),"")</f>
        <v/>
      </c>
      <c r="GJ126" s="33" t="str">
        <f t="shared" si="499"/>
        <v/>
      </c>
      <c r="GK126" s="96" t="str">
        <f>IFERROR(VLOOKUP(($EF126&amp;"・"&amp;GJ$8&amp;"・"&amp;GJ$7&amp;"・"&amp;$EG126),'(参考)本年作業予定'!$X$4:$AI$525,12,FALSE),"")</f>
        <v/>
      </c>
      <c r="GM126" s="72" t="str">
        <f t="shared" si="431"/>
        <v/>
      </c>
      <c r="GN126" s="74">
        <f>IFERROR(VLOOKUP(($EF126&amp;"・"&amp;GM$8&amp;"・"&amp;GM$7&amp;"・"&amp;$EG126),'(参考)本年作業予定'!$X$4:$AI$525,11,FALSE)/100,0)</f>
        <v>0</v>
      </c>
      <c r="GO126" s="72" t="str">
        <f t="shared" si="432"/>
        <v/>
      </c>
      <c r="GP126" s="74">
        <f>IFERROR(VLOOKUP(($EF126&amp;"・"&amp;GO$8&amp;"・"&amp;GO$7&amp;"・"&amp;$EG126),'(参考)本年作業予定'!$X$4:$AI$525,11,FALSE)/100,0)</f>
        <v>0</v>
      </c>
      <c r="GQ126" s="72" t="str">
        <f t="shared" si="433"/>
        <v/>
      </c>
      <c r="GR126" s="74">
        <f>IFERROR(VLOOKUP(($EF126&amp;"・"&amp;GQ$8&amp;"・"&amp;GQ$7&amp;"・"&amp;$EG126),'(参考)本年作業予定'!$X$4:$AI$525,11,FALSE)/100,0)</f>
        <v>0</v>
      </c>
      <c r="GS126" s="72" t="str">
        <f t="shared" si="434"/>
        <v/>
      </c>
      <c r="GT126" s="74">
        <f>IFERROR(VLOOKUP(($EF126&amp;"・"&amp;GS$8&amp;"・"&amp;GS$7&amp;"・"&amp;$EG126),'(参考)本年作業予定'!$X$4:$AI$525,11,FALSE)/100,0)</f>
        <v>0</v>
      </c>
      <c r="GU126" s="72" t="str">
        <f t="shared" si="435"/>
        <v/>
      </c>
      <c r="GV126" s="74">
        <f>IFERROR(VLOOKUP(($EF126&amp;"・"&amp;GU$8&amp;"・"&amp;GU$7&amp;"・"&amp;$EG126),'(参考)本年作業予定'!$X$4:$AI$525,11,FALSE)/100,0)</f>
        <v>0</v>
      </c>
      <c r="GW126" s="72" t="str">
        <f t="shared" si="436"/>
        <v/>
      </c>
      <c r="GX126" s="74">
        <f>IFERROR(VLOOKUP(($EF126&amp;"・"&amp;GW$8&amp;"・"&amp;GW$7&amp;"・"&amp;$EG126),'(参考)本年作業予定'!$X$4:$AI$525,11,FALSE)/100,0)</f>
        <v>0</v>
      </c>
      <c r="GY126" s="72" t="str">
        <f t="shared" si="437"/>
        <v/>
      </c>
      <c r="GZ126" s="74">
        <f>IFERROR(VLOOKUP(($EF126&amp;"・"&amp;GY$8&amp;"・"&amp;GY$7&amp;"・"&amp;$EG126),'(参考)本年作業予定'!$X$4:$AI$525,11,FALSE)/100,0)</f>
        <v>0</v>
      </c>
      <c r="HA126" s="72" t="str">
        <f t="shared" si="438"/>
        <v/>
      </c>
      <c r="HB126" s="74">
        <f>IFERROR(VLOOKUP(($EF126&amp;"・"&amp;HA$8&amp;"・"&amp;HA$7&amp;"・"&amp;$EG126),'(参考)本年作業予定'!$X$4:$AI$525,11,FALSE)/100,0)</f>
        <v>0</v>
      </c>
      <c r="HC126" s="72" t="str">
        <f t="shared" si="439"/>
        <v/>
      </c>
      <c r="HD126" s="74">
        <f>IFERROR(VLOOKUP(($EF126&amp;"・"&amp;HC$8&amp;"・"&amp;HC$7&amp;"・"&amp;$EG126),'(参考)本年作業予定'!$X$4:$AI$525,11,FALSE)/100,0)</f>
        <v>0</v>
      </c>
      <c r="HE126" s="72" t="str">
        <f t="shared" si="440"/>
        <v/>
      </c>
      <c r="HF126" s="74">
        <f>IFERROR(VLOOKUP(($EF126&amp;"・"&amp;HE$8&amp;"・"&amp;HE$7&amp;"・"&amp;$EG126),'(参考)本年作業予定'!$X$4:$AI$525,11,FALSE)/100,0)</f>
        <v>0</v>
      </c>
      <c r="HG126" s="72" t="str">
        <f t="shared" si="441"/>
        <v/>
      </c>
      <c r="HH126" s="74">
        <f>IFERROR(VLOOKUP(($EF126&amp;"・"&amp;HG$8&amp;"・"&amp;HG$7&amp;"・"&amp;$EG126),'(参考)本年作業予定'!$X$4:$AI$525,11,FALSE)/100,0)</f>
        <v>0</v>
      </c>
      <c r="HI126" s="72" t="str">
        <f t="shared" si="442"/>
        <v/>
      </c>
      <c r="HJ126" s="74">
        <f>IFERROR(VLOOKUP(($EF126&amp;"・"&amp;HI$8&amp;"・"&amp;HI$7&amp;"・"&amp;$EG126),'(参考)本年作業予定'!$X$4:$AI$525,11,FALSE)/100,0)</f>
        <v>0</v>
      </c>
    </row>
    <row r="127" spans="1:218" ht="21.75" customHeight="1" x14ac:dyDescent="0.15">
      <c r="A127" s="541"/>
      <c r="B127" s="486" t="str">
        <f>IF(②元データ!$G$25="","",②元データ!$G$25)</f>
        <v>ニンジン・●×▲</v>
      </c>
      <c r="C127" s="324" t="str">
        <f>IF(EF127="","",IF((GN127+GP127+GR127+GT127+GV127+GX127+GZ127+HB127+HD127+HF127+HH127+HJ127)=0,"",(GN127+GP127+GR127+GT127+GV127+GX127+GZ127+HB127+HD127+HF127+HH127+HJ127)))</f>
        <v/>
      </c>
      <c r="D127" s="331" t="str">
        <f t="shared" ref="D127:AI127" si="524">IF(D$5=$FG127,$FG$9,IF(D$5=$FH127,$FH$9,IF(D$5=$FI127,$FI$9,IF(D$5=$FJ127,$FJ$9,IF(D$5=$FK127,$FK$9,IF(D$5=$FL127,$FL$9,IF(D$5=$FN127,$FO127,IF(D$5=$FP127,$FQ127,IF(D$5=$FR127,$FS127,IF(D$5=$FT127,$FU127,IF(D$5=$FV127,$FW127,IF(D$5=$FX127,$FY127,IF(D$5=$FZ127,$GA127,IF(D$5=$GB127,$GC127,IF(D$5=$GD127,$GE127,IF(D$5=$GF127,$GG127,IF(D$5=$GH127,$GI127,IF(D$5=$GJ127,$GK127,""))))))))))))))))))</f>
        <v/>
      </c>
      <c r="E127" s="332" t="str">
        <f t="shared" si="524"/>
        <v/>
      </c>
      <c r="F127" s="332" t="str">
        <f t="shared" si="524"/>
        <v/>
      </c>
      <c r="G127" s="332" t="str">
        <f t="shared" si="524"/>
        <v/>
      </c>
      <c r="H127" s="332" t="str">
        <f t="shared" si="524"/>
        <v/>
      </c>
      <c r="I127" s="332" t="str">
        <f t="shared" si="524"/>
        <v/>
      </c>
      <c r="J127" s="332" t="str">
        <f t="shared" si="524"/>
        <v/>
      </c>
      <c r="K127" s="332" t="str">
        <f t="shared" si="524"/>
        <v/>
      </c>
      <c r="L127" s="332" t="str">
        <f t="shared" si="524"/>
        <v/>
      </c>
      <c r="M127" s="332" t="str">
        <f t="shared" si="524"/>
        <v/>
      </c>
      <c r="N127" s="332" t="str">
        <f t="shared" si="524"/>
        <v/>
      </c>
      <c r="O127" s="332" t="str">
        <f t="shared" si="524"/>
        <v/>
      </c>
      <c r="P127" s="332" t="str">
        <f t="shared" si="524"/>
        <v/>
      </c>
      <c r="Q127" s="332" t="str">
        <f t="shared" si="524"/>
        <v/>
      </c>
      <c r="R127" s="332" t="str">
        <f t="shared" si="524"/>
        <v/>
      </c>
      <c r="S127" s="332" t="str">
        <f t="shared" si="524"/>
        <v/>
      </c>
      <c r="T127" s="332" t="str">
        <f t="shared" si="524"/>
        <v/>
      </c>
      <c r="U127" s="332" t="str">
        <f t="shared" si="524"/>
        <v/>
      </c>
      <c r="V127" s="332" t="str">
        <f t="shared" si="524"/>
        <v/>
      </c>
      <c r="W127" s="332" t="str">
        <f t="shared" si="524"/>
        <v/>
      </c>
      <c r="X127" s="332" t="str">
        <f t="shared" si="524"/>
        <v/>
      </c>
      <c r="Y127" s="332" t="str">
        <f t="shared" si="524"/>
        <v/>
      </c>
      <c r="Z127" s="332" t="str">
        <f t="shared" si="524"/>
        <v/>
      </c>
      <c r="AA127" s="332" t="str">
        <f t="shared" si="524"/>
        <v/>
      </c>
      <c r="AB127" s="332" t="str">
        <f t="shared" si="524"/>
        <v/>
      </c>
      <c r="AC127" s="332" t="str">
        <f t="shared" si="524"/>
        <v/>
      </c>
      <c r="AD127" s="332" t="str">
        <f t="shared" si="524"/>
        <v/>
      </c>
      <c r="AE127" s="332" t="str">
        <f t="shared" si="524"/>
        <v/>
      </c>
      <c r="AF127" s="332" t="str">
        <f t="shared" si="524"/>
        <v/>
      </c>
      <c r="AG127" s="332" t="str">
        <f t="shared" si="524"/>
        <v/>
      </c>
      <c r="AH127" s="332" t="str">
        <f t="shared" si="524"/>
        <v/>
      </c>
      <c r="AI127" s="331" t="str">
        <f t="shared" si="524"/>
        <v/>
      </c>
      <c r="AJ127" s="332" t="str">
        <f t="shared" ref="AJ127:BQ127" si="525">IF(AJ$5=$FG127,$FG$9,IF(AJ$5=$FH127,$FH$9,IF(AJ$5=$FI127,$FI$9,IF(AJ$5=$FJ127,$FJ$9,IF(AJ$5=$FK127,$FK$9,IF(AJ$5=$FL127,$FL$9,IF(AJ$5=$FN127,$FO127,IF(AJ$5=$FP127,$FQ127,IF(AJ$5=$FR127,$FS127,IF(AJ$5=$FT127,$FU127,IF(AJ$5=$FV127,$FW127,IF(AJ$5=$FX127,$FY127,IF(AJ$5=$FZ127,$GA127,IF(AJ$5=$GB127,$GC127,IF(AJ$5=$GD127,$GE127,IF(AJ$5=$GF127,$GG127,IF(AJ$5=$GH127,$GI127,IF(AJ$5=$GJ127,$GK127,""))))))))))))))))))</f>
        <v/>
      </c>
      <c r="AK127" s="332" t="str">
        <f t="shared" si="525"/>
        <v/>
      </c>
      <c r="AL127" s="332" t="str">
        <f t="shared" si="525"/>
        <v/>
      </c>
      <c r="AM127" s="332" t="str">
        <f t="shared" si="525"/>
        <v/>
      </c>
      <c r="AN127" s="332" t="str">
        <f t="shared" si="525"/>
        <v/>
      </c>
      <c r="AO127" s="332" t="str">
        <f t="shared" si="525"/>
        <v/>
      </c>
      <c r="AP127" s="332" t="str">
        <f t="shared" si="525"/>
        <v/>
      </c>
      <c r="AQ127" s="332" t="str">
        <f t="shared" si="525"/>
        <v/>
      </c>
      <c r="AR127" s="332" t="str">
        <f t="shared" si="525"/>
        <v/>
      </c>
      <c r="AS127" s="332" t="str">
        <f t="shared" si="525"/>
        <v/>
      </c>
      <c r="AT127" s="332" t="str">
        <f t="shared" si="525"/>
        <v/>
      </c>
      <c r="AU127" s="332" t="str">
        <f t="shared" si="525"/>
        <v/>
      </c>
      <c r="AV127" s="332" t="str">
        <f t="shared" si="525"/>
        <v/>
      </c>
      <c r="AW127" s="332" t="str">
        <f t="shared" si="525"/>
        <v/>
      </c>
      <c r="AX127" s="332" t="str">
        <f t="shared" si="525"/>
        <v/>
      </c>
      <c r="AY127" s="332" t="str">
        <f t="shared" si="525"/>
        <v/>
      </c>
      <c r="AZ127" s="332" t="str">
        <f t="shared" si="525"/>
        <v/>
      </c>
      <c r="BA127" s="332" t="str">
        <f t="shared" si="525"/>
        <v/>
      </c>
      <c r="BB127" s="332" t="str">
        <f t="shared" si="525"/>
        <v/>
      </c>
      <c r="BC127" s="332" t="str">
        <f t="shared" si="525"/>
        <v/>
      </c>
      <c r="BD127" s="332" t="str">
        <f t="shared" si="525"/>
        <v/>
      </c>
      <c r="BE127" s="332" t="str">
        <f t="shared" si="525"/>
        <v/>
      </c>
      <c r="BF127" s="332" t="str">
        <f t="shared" si="525"/>
        <v/>
      </c>
      <c r="BG127" s="332" t="str">
        <f t="shared" si="525"/>
        <v/>
      </c>
      <c r="BH127" s="332" t="str">
        <f t="shared" si="525"/>
        <v/>
      </c>
      <c r="BI127" s="332" t="str">
        <f t="shared" si="525"/>
        <v/>
      </c>
      <c r="BJ127" s="332" t="str">
        <f t="shared" si="525"/>
        <v/>
      </c>
      <c r="BK127" s="332" t="str">
        <f t="shared" si="525"/>
        <v/>
      </c>
      <c r="BL127" s="332" t="str">
        <f t="shared" si="525"/>
        <v/>
      </c>
      <c r="BM127" s="333" t="str">
        <f t="shared" si="525"/>
        <v/>
      </c>
      <c r="BN127" s="331" t="str">
        <f t="shared" si="525"/>
        <v/>
      </c>
      <c r="BO127" s="332" t="str">
        <f t="shared" si="525"/>
        <v/>
      </c>
      <c r="BP127" s="332" t="str">
        <f t="shared" si="525"/>
        <v/>
      </c>
      <c r="BQ127" s="332" t="str">
        <f t="shared" si="525"/>
        <v/>
      </c>
      <c r="BR127" s="332" t="str">
        <f t="shared" ref="BR127:DW127" si="526">IF(BR$5=$FG127,$FG$9,IF(BR$5=$FH127,$FH$9,IF(BR$5=$FI127,$FI$9,IF(BR$5=$FJ127,$FJ$9,IF(BR$5=$FK127,$FK$9,IF(BR$5=$FL127,$FL$9,IF(BR$5=$FN127,$FO127,IF(BR$5=$FP127,$FQ127,IF(BR$5=$FR127,$FS127,IF(BR$5=$FT127,$FU127,IF(BR$5=$FV127,$FW127,IF(BR$5=$FX127,$FY127,IF(BR$5=$FZ127,$GA127,IF(BR$5=$GB127,$GC127,IF(BR$5=$GD127,$GE127,IF(BR$5=$GF127,$GG127,IF(BR$5=$GH127,$GI127,IF(BR$5=$GJ127,$GK127,""))))))))))))))))))</f>
        <v/>
      </c>
      <c r="BS127" s="332" t="str">
        <f t="shared" si="526"/>
        <v/>
      </c>
      <c r="BT127" s="332" t="str">
        <f t="shared" si="526"/>
        <v/>
      </c>
      <c r="BU127" s="332" t="str">
        <f t="shared" si="526"/>
        <v/>
      </c>
      <c r="BV127" s="332" t="str">
        <f t="shared" si="526"/>
        <v/>
      </c>
      <c r="BW127" s="332" t="str">
        <f t="shared" si="526"/>
        <v/>
      </c>
      <c r="BX127" s="332" t="str">
        <f t="shared" si="526"/>
        <v/>
      </c>
      <c r="BY127" s="332" t="str">
        <f t="shared" si="526"/>
        <v/>
      </c>
      <c r="BZ127" s="332" t="str">
        <f t="shared" si="526"/>
        <v/>
      </c>
      <c r="CA127" s="332" t="str">
        <f t="shared" si="526"/>
        <v/>
      </c>
      <c r="CB127" s="332" t="str">
        <f t="shared" si="526"/>
        <v/>
      </c>
      <c r="CC127" s="332" t="str">
        <f t="shared" si="526"/>
        <v/>
      </c>
      <c r="CD127" s="332" t="str">
        <f t="shared" si="526"/>
        <v/>
      </c>
      <c r="CE127" s="332" t="str">
        <f t="shared" si="526"/>
        <v/>
      </c>
      <c r="CF127" s="332" t="str">
        <f t="shared" si="526"/>
        <v/>
      </c>
      <c r="CG127" s="332" t="str">
        <f t="shared" si="526"/>
        <v/>
      </c>
      <c r="CH127" s="332" t="str">
        <f t="shared" si="526"/>
        <v/>
      </c>
      <c r="CI127" s="332" t="str">
        <f t="shared" si="526"/>
        <v/>
      </c>
      <c r="CJ127" s="332" t="str">
        <f t="shared" si="526"/>
        <v/>
      </c>
      <c r="CK127" s="332" t="str">
        <f t="shared" si="526"/>
        <v/>
      </c>
      <c r="CL127" s="332" t="str">
        <f t="shared" si="526"/>
        <v/>
      </c>
      <c r="CM127" s="332" t="str">
        <f t="shared" si="526"/>
        <v/>
      </c>
      <c r="CN127" s="332" t="str">
        <f t="shared" si="526"/>
        <v/>
      </c>
      <c r="CO127" s="332" t="str">
        <f t="shared" si="526"/>
        <v/>
      </c>
      <c r="CP127" s="332" t="str">
        <f t="shared" si="526"/>
        <v/>
      </c>
      <c r="CQ127" s="334" t="str">
        <f t="shared" si="526"/>
        <v/>
      </c>
      <c r="CR127" s="335" t="str">
        <f t="shared" si="526"/>
        <v/>
      </c>
      <c r="CS127" s="336" t="str">
        <f t="shared" si="526"/>
        <v/>
      </c>
      <c r="CT127" s="332" t="str">
        <f t="shared" si="526"/>
        <v/>
      </c>
      <c r="CU127" s="332" t="str">
        <f t="shared" si="526"/>
        <v/>
      </c>
      <c r="CV127" s="332" t="str">
        <f t="shared" si="526"/>
        <v/>
      </c>
      <c r="CW127" s="332" t="str">
        <f t="shared" si="526"/>
        <v/>
      </c>
      <c r="CX127" s="332" t="str">
        <f t="shared" si="526"/>
        <v/>
      </c>
      <c r="CY127" s="332" t="str">
        <f t="shared" si="526"/>
        <v/>
      </c>
      <c r="CZ127" s="332" t="str">
        <f t="shared" si="526"/>
        <v/>
      </c>
      <c r="DA127" s="332" t="str">
        <f t="shared" si="526"/>
        <v/>
      </c>
      <c r="DB127" s="332" t="str">
        <f t="shared" si="526"/>
        <v/>
      </c>
      <c r="DC127" s="332" t="str">
        <f t="shared" si="526"/>
        <v/>
      </c>
      <c r="DD127" s="332" t="str">
        <f t="shared" si="526"/>
        <v/>
      </c>
      <c r="DE127" s="332" t="str">
        <f t="shared" si="526"/>
        <v/>
      </c>
      <c r="DF127" s="332" t="str">
        <f t="shared" si="526"/>
        <v/>
      </c>
      <c r="DG127" s="332" t="str">
        <f t="shared" si="526"/>
        <v/>
      </c>
      <c r="DH127" s="332" t="str">
        <f t="shared" si="526"/>
        <v/>
      </c>
      <c r="DI127" s="332" t="str">
        <f t="shared" si="526"/>
        <v/>
      </c>
      <c r="DJ127" s="332" t="str">
        <f t="shared" si="526"/>
        <v/>
      </c>
      <c r="DK127" s="332" t="str">
        <f t="shared" si="526"/>
        <v/>
      </c>
      <c r="DL127" s="332" t="str">
        <f t="shared" si="526"/>
        <v/>
      </c>
      <c r="DM127" s="332" t="str">
        <f t="shared" si="526"/>
        <v/>
      </c>
      <c r="DN127" s="332" t="str">
        <f t="shared" si="526"/>
        <v/>
      </c>
      <c r="DO127" s="332" t="str">
        <f t="shared" si="526"/>
        <v/>
      </c>
      <c r="DP127" s="332" t="str">
        <f t="shared" si="526"/>
        <v/>
      </c>
      <c r="DQ127" s="332" t="str">
        <f t="shared" si="526"/>
        <v/>
      </c>
      <c r="DR127" s="332" t="str">
        <f t="shared" si="526"/>
        <v/>
      </c>
      <c r="DS127" s="332" t="str">
        <f t="shared" si="526"/>
        <v/>
      </c>
      <c r="DT127" s="332" t="str">
        <f t="shared" si="526"/>
        <v/>
      </c>
      <c r="DU127" s="334" t="str">
        <f t="shared" si="526"/>
        <v/>
      </c>
      <c r="DV127" s="390" t="str">
        <f t="shared" si="526"/>
        <v/>
      </c>
      <c r="DW127" s="423" t="str">
        <f t="shared" si="526"/>
        <v/>
      </c>
      <c r="EE127" s="12"/>
      <c r="EF127" s="13" t="str">
        <f>IF(EF129="","",EF129&amp;2)</f>
        <v>ニンジン・●×▲2</v>
      </c>
      <c r="EG127" s="13" t="str">
        <f>②元データ!$G$8</f>
        <v>露地野菜Ｂ</v>
      </c>
      <c r="EH127" s="32" t="str">
        <f>IFERROR(VLOOKUP(($EF127&amp;"・"&amp;EH$8&amp;"・"&amp;EH$7&amp;"・"&amp;$EG127),'(参考)本年作業予定'!$X$4:$AI$525,8,FALSE),"")</f>
        <v/>
      </c>
      <c r="EI127" s="32" t="str">
        <f>IFERROR(VLOOKUP(($EF127&amp;"・"&amp;EH$8&amp;"・"&amp;EH$7&amp;"・"&amp;$EG127),'(参考)本年作業予定'!$X$4:$AI$525,10,FALSE),"")</f>
        <v/>
      </c>
      <c r="EJ127" s="32" t="str">
        <f>IFERROR(VLOOKUP(($EF127&amp;"・"&amp;EJ$8&amp;"・"&amp;EJ$7&amp;"・"&amp;$EG127),'(参考)本年作業予定'!$X$4:$AI$525,8,FALSE),"")</f>
        <v/>
      </c>
      <c r="EK127" s="32" t="str">
        <f>IFERROR(VLOOKUP(($EF127&amp;"・"&amp;EJ$8&amp;"・"&amp;EJ$7&amp;"・"&amp;$EG127),'(参考)本年作業予定'!$X$4:$AI$525,10,FALSE),"")</f>
        <v/>
      </c>
      <c r="EL127" s="32" t="str">
        <f>IFERROR(VLOOKUP(($EF127&amp;"・"&amp;EL$8&amp;"・"&amp;EL$7&amp;"・"&amp;$EG127),'(参考)本年作業予定'!$X$4:$AI$525,8,FALSE),"")</f>
        <v/>
      </c>
      <c r="EM127" s="32" t="str">
        <f>IFERROR(VLOOKUP(($EF127&amp;"・"&amp;EL$8&amp;"・"&amp;EL$7&amp;"・"&amp;$EG127),'(参考)本年作業予定'!$X$4:$AI$525,10,FALSE),"")</f>
        <v/>
      </c>
      <c r="EN127" s="32" t="str">
        <f>IFERROR(VLOOKUP(($EF127&amp;"・"&amp;EN$8&amp;"・"&amp;EN$7&amp;"・"&amp;$EG127),'(参考)本年作業予定'!$X$4:$AI$525,8,FALSE),"")</f>
        <v/>
      </c>
      <c r="EO127" s="32" t="str">
        <f>IFERROR(VLOOKUP(($EF127&amp;"・"&amp;EN$8&amp;"・"&amp;EN$7&amp;"・"&amp;$EG127),'(参考)本年作業予定'!$X$4:$AI$525,10,FALSE),"")</f>
        <v/>
      </c>
      <c r="EP127" s="32" t="str">
        <f>IFERROR(VLOOKUP(($EF127&amp;"・"&amp;EP$8&amp;"・"&amp;EP$7&amp;"・"&amp;$EG127),'(参考)本年作業予定'!$X$4:$AI$525,8,FALSE),"")</f>
        <v/>
      </c>
      <c r="EQ127" s="32" t="str">
        <f>IFERROR(VLOOKUP(($EF127&amp;"・"&amp;EP$8&amp;"・"&amp;EP$7&amp;"・"&amp;$EG127),'(参考)本年作業予定'!$X$4:$AI$525,10,FALSE),"")</f>
        <v/>
      </c>
      <c r="ER127" s="32" t="str">
        <f>IFERROR(VLOOKUP(($EF127&amp;"・"&amp;ER$8&amp;"・"&amp;ER$7&amp;"・"&amp;$EG127),'(参考)本年作業予定'!$X$4:$AI$525,8,FALSE),"")</f>
        <v/>
      </c>
      <c r="ES127" s="32" t="str">
        <f>IFERROR(VLOOKUP(($EF127&amp;"・"&amp;ER$8&amp;"・"&amp;ER$7&amp;"・"&amp;$EG127),'(参考)本年作業予定'!$X$4:$AI$525,10,FALSE),"")</f>
        <v/>
      </c>
      <c r="ET127" s="32" t="str">
        <f>IFERROR(VLOOKUP(($EF127&amp;"・"&amp;ET$8&amp;"・"&amp;ET$7&amp;"・"&amp;$EG127),'(参考)本年作業予定'!$X$4:$AI$525,8,FALSE),"")</f>
        <v/>
      </c>
      <c r="EU127" s="32" t="str">
        <f>IFERROR(VLOOKUP(($EF127&amp;"・"&amp;ET$8&amp;"・"&amp;ET$7&amp;"・"&amp;$EG127),'(参考)本年作業予定'!$X$4:$AI$525,10,FALSE),"")</f>
        <v/>
      </c>
      <c r="EV127" s="32" t="str">
        <f>IFERROR(VLOOKUP(($EF127&amp;"・"&amp;EV$8&amp;"・"&amp;EV$7&amp;"・"&amp;$EG127),'(参考)本年作業予定'!$X$4:$AI$525,8,FALSE),"")</f>
        <v/>
      </c>
      <c r="EW127" s="32" t="str">
        <f>IFERROR(VLOOKUP(($EF127&amp;"・"&amp;EV$8&amp;"・"&amp;EV$7&amp;"・"&amp;$EG127),'(参考)本年作業予定'!$X$4:$AI$525,10,FALSE),"")</f>
        <v/>
      </c>
      <c r="EX127" s="32" t="str">
        <f>IFERROR(VLOOKUP(($EF127&amp;"・"&amp;EX$8&amp;"・"&amp;EX$7&amp;"・"&amp;$EG127),'(参考)本年作業予定'!$X$4:$AI$525,8,FALSE),"")</f>
        <v/>
      </c>
      <c r="EY127" s="32" t="str">
        <f>IFERROR(VLOOKUP(($EF127&amp;"・"&amp;EX$8&amp;"・"&amp;EX$7&amp;"・"&amp;$EG127),'(参考)本年作業予定'!$X$4:$AI$525,10,FALSE),"")</f>
        <v/>
      </c>
      <c r="EZ127" s="32" t="str">
        <f>IFERROR(VLOOKUP(($EF127&amp;"・"&amp;EZ$8&amp;"・"&amp;EZ$7&amp;"・"&amp;$EG127),'(参考)本年作業予定'!$X$4:$AI$525,8,FALSE),"")</f>
        <v/>
      </c>
      <c r="FA127" s="32" t="str">
        <f>IFERROR(VLOOKUP(($EF127&amp;"・"&amp;EZ$8&amp;"・"&amp;EZ$7&amp;"・"&amp;$EG127),'(参考)本年作業予定'!$X$4:$AI$525,10,FALSE),"")</f>
        <v/>
      </c>
      <c r="FB127" s="32" t="str">
        <f>IFERROR(VLOOKUP(($EF127&amp;"・"&amp;FB$8&amp;"・"&amp;FB$7&amp;"・"&amp;$EG127),'(参考)本年作業予定'!$X$4:$AI$525,8,FALSE),"")</f>
        <v/>
      </c>
      <c r="FC127" s="32" t="str">
        <f>IFERROR(VLOOKUP(($EF127&amp;"・"&amp;FB$8&amp;"・"&amp;FB$7&amp;"・"&amp;$EG127),'(参考)本年作業予定'!$X$4:$AI$525,10,FALSE),"")</f>
        <v/>
      </c>
      <c r="FD127" s="32" t="str">
        <f>IFERROR(VLOOKUP(($EF127&amp;"・"&amp;FD$8&amp;"・"&amp;FD$7&amp;"・"&amp;$EG127),'(参考)本年作業予定'!$X$4:$AI$525,8,FALSE),"")</f>
        <v/>
      </c>
      <c r="FE127" s="32" t="str">
        <f>IFERROR(VLOOKUP(($EF127&amp;"・"&amp;FD$8&amp;"・"&amp;FD$7&amp;"・"&amp;$EG127),'(参考)本年作業予定'!$X$4:$AI$525,10,FALSE),"")</f>
        <v/>
      </c>
      <c r="FG127" s="32" t="str">
        <f>IFERROR(VLOOKUP(($EF127&amp;"・"&amp;FG$81&amp;"・"&amp;FG$80&amp;"・"&amp;$EG127),'(参考)本年作業予定'!$X$4:$AI$525,4,FALSE),"")</f>
        <v/>
      </c>
      <c r="FH127" s="32" t="str">
        <f>IFERROR(VLOOKUP(($EF127&amp;"・"&amp;FH$81&amp;"・"&amp;FH$80&amp;"・"&amp;$EG127),'(参考)本年作業予定'!$X$4:$AI$525,4,FALSE),"")</f>
        <v/>
      </c>
      <c r="FI127" s="32" t="str">
        <f>IFERROR(VLOOKUP(($EF127&amp;"・"&amp;FI$81&amp;"・"&amp;FI$80&amp;"・"&amp;$EG127),'(参考)本年作業予定'!$X$4:$AI$525,4,FALSE),"")</f>
        <v/>
      </c>
      <c r="FJ127" s="32" t="str">
        <f>IFERROR(VLOOKUP(($EF127&amp;"・"&amp;FJ$81&amp;"・"&amp;FJ$80&amp;"・"&amp;$EG127),'(参考)本年作業予定'!$X$4:$AI$525,4,FALSE),"")</f>
        <v/>
      </c>
      <c r="FK127" s="32" t="str">
        <f>IFERROR(VLOOKUP(($EF127&amp;"・"&amp;FK$81&amp;"・"&amp;FK$80&amp;"・"&amp;$EG127),'(参考)本年作業予定'!$X$4:$AI$525,4,FALSE),"")</f>
        <v/>
      </c>
      <c r="FL127" s="32" t="str">
        <f>IFERROR(VLOOKUP(($EF127&amp;"・"&amp;FL$81&amp;"・"&amp;FL$80&amp;"・"&amp;$EG127),'(参考)本年作業予定'!$X$4:$AI$525,4,FALSE),"")</f>
        <v/>
      </c>
      <c r="FN127" s="33" t="str">
        <f t="shared" si="488"/>
        <v/>
      </c>
      <c r="FO127" s="96" t="str">
        <f>IFERROR(VLOOKUP(($EF127&amp;"・"&amp;FN$8&amp;"・"&amp;FN$7&amp;"・"&amp;$EG127),'(参考)本年作業予定'!$X$4:$AI$525,12,FALSE),"")</f>
        <v/>
      </c>
      <c r="FP127" s="33" t="str">
        <f t="shared" si="489"/>
        <v/>
      </c>
      <c r="FQ127" s="96" t="str">
        <f>IFERROR(VLOOKUP(($EF127&amp;"・"&amp;FP$8&amp;"・"&amp;FP$7&amp;"・"&amp;$EG127),'(参考)本年作業予定'!$X$4:$AI$525,12,FALSE),"")</f>
        <v/>
      </c>
      <c r="FR127" s="33" t="str">
        <f t="shared" si="490"/>
        <v/>
      </c>
      <c r="FS127" s="96" t="str">
        <f>IFERROR(VLOOKUP(($EF127&amp;"・"&amp;FR$8&amp;"・"&amp;FR$7&amp;"・"&amp;$EG127),'(参考)本年作業予定'!$X$4:$AI$525,12,FALSE),"")</f>
        <v/>
      </c>
      <c r="FT127" s="33" t="str">
        <f t="shared" si="491"/>
        <v/>
      </c>
      <c r="FU127" s="96" t="str">
        <f>IFERROR(VLOOKUP(($EF127&amp;"・"&amp;FT$8&amp;"・"&amp;FT$7&amp;"・"&amp;$EG127),'(参考)本年作業予定'!$X$4:$AI$525,12,FALSE),"")</f>
        <v/>
      </c>
      <c r="FV127" s="33" t="str">
        <f t="shared" si="492"/>
        <v/>
      </c>
      <c r="FW127" s="96" t="str">
        <f>IFERROR(VLOOKUP(($EF127&amp;"・"&amp;FV$8&amp;"・"&amp;FV$7&amp;"・"&amp;$EG127),'(参考)本年作業予定'!$X$4:$AI$525,12,FALSE),"")</f>
        <v/>
      </c>
      <c r="FX127" s="33" t="str">
        <f t="shared" si="493"/>
        <v/>
      </c>
      <c r="FY127" s="96" t="str">
        <f>IFERROR(VLOOKUP(($EF127&amp;"・"&amp;FX$8&amp;"・"&amp;FX$7&amp;"・"&amp;$EG127),'(参考)本年作業予定'!$X$4:$AI$525,12,FALSE),"")</f>
        <v/>
      </c>
      <c r="FZ127" s="33" t="str">
        <f t="shared" si="494"/>
        <v/>
      </c>
      <c r="GA127" s="96" t="str">
        <f>IFERROR(VLOOKUP(($EF127&amp;"・"&amp;FZ$8&amp;"・"&amp;FZ$7&amp;"・"&amp;$EG127),'(参考)本年作業予定'!$X$4:$AI$525,12,FALSE),"")</f>
        <v/>
      </c>
      <c r="GB127" s="33" t="str">
        <f t="shared" si="495"/>
        <v/>
      </c>
      <c r="GC127" s="96" t="str">
        <f>IFERROR(VLOOKUP(($EF127&amp;"・"&amp;GB$8&amp;"・"&amp;GB$7&amp;"・"&amp;$EG127),'(参考)本年作業予定'!$X$4:$AI$525,12,FALSE),"")</f>
        <v/>
      </c>
      <c r="GD127" s="33" t="str">
        <f t="shared" si="496"/>
        <v/>
      </c>
      <c r="GE127" s="96" t="str">
        <f>IFERROR(VLOOKUP(($EF127&amp;"・"&amp;GD$8&amp;"・"&amp;GD$7&amp;"・"&amp;$EG127),'(参考)本年作業予定'!$X$4:$AI$525,12,FALSE),"")</f>
        <v/>
      </c>
      <c r="GF127" s="33" t="str">
        <f t="shared" si="497"/>
        <v/>
      </c>
      <c r="GG127" s="96" t="str">
        <f>IFERROR(VLOOKUP(($EF127&amp;"・"&amp;GF$8&amp;"・"&amp;GF$7&amp;"・"&amp;$EG127),'(参考)本年作業予定'!$X$4:$AI$525,12,FALSE),"")</f>
        <v/>
      </c>
      <c r="GH127" s="33" t="str">
        <f t="shared" si="498"/>
        <v/>
      </c>
      <c r="GI127" s="96" t="str">
        <f>IFERROR(VLOOKUP(($EF127&amp;"・"&amp;GH$8&amp;"・"&amp;GH$7&amp;"・"&amp;$EG127),'(参考)本年作業予定'!$X$4:$AI$525,12,FALSE),"")</f>
        <v/>
      </c>
      <c r="GJ127" s="33" t="str">
        <f t="shared" si="499"/>
        <v/>
      </c>
      <c r="GK127" s="96" t="str">
        <f>IFERROR(VLOOKUP(($EF127&amp;"・"&amp;GJ$8&amp;"・"&amp;GJ$7&amp;"・"&amp;$EG127),'(参考)本年作業予定'!$X$4:$AI$525,12,FALSE),"")</f>
        <v/>
      </c>
      <c r="GM127" s="72" t="str">
        <f t="shared" si="431"/>
        <v/>
      </c>
      <c r="GN127" s="74">
        <f>IFERROR(VLOOKUP(($EF127&amp;"・"&amp;GM$8&amp;"・"&amp;GM$7&amp;"・"&amp;$EG127),'(参考)本年作業予定'!$X$4:$AI$525,11,FALSE)/100,0)</f>
        <v>0</v>
      </c>
      <c r="GO127" s="72" t="str">
        <f t="shared" si="432"/>
        <v/>
      </c>
      <c r="GP127" s="74">
        <f>IFERROR(VLOOKUP(($EF127&amp;"・"&amp;GO$8&amp;"・"&amp;GO$7&amp;"・"&amp;$EG127),'(参考)本年作業予定'!$X$4:$AI$525,11,FALSE)/100,0)</f>
        <v>0</v>
      </c>
      <c r="GQ127" s="72" t="str">
        <f t="shared" si="433"/>
        <v/>
      </c>
      <c r="GR127" s="74">
        <f>IFERROR(VLOOKUP(($EF127&amp;"・"&amp;GQ$8&amp;"・"&amp;GQ$7&amp;"・"&amp;$EG127),'(参考)本年作業予定'!$X$4:$AI$525,11,FALSE)/100,0)</f>
        <v>0</v>
      </c>
      <c r="GS127" s="72" t="str">
        <f t="shared" si="434"/>
        <v/>
      </c>
      <c r="GT127" s="74">
        <f>IFERROR(VLOOKUP(($EF127&amp;"・"&amp;GS$8&amp;"・"&amp;GS$7&amp;"・"&amp;$EG127),'(参考)本年作業予定'!$X$4:$AI$525,11,FALSE)/100,0)</f>
        <v>0</v>
      </c>
      <c r="GU127" s="72" t="str">
        <f t="shared" si="435"/>
        <v/>
      </c>
      <c r="GV127" s="74">
        <f>IFERROR(VLOOKUP(($EF127&amp;"・"&amp;GU$8&amp;"・"&amp;GU$7&amp;"・"&amp;$EG127),'(参考)本年作業予定'!$X$4:$AI$525,11,FALSE)/100,0)</f>
        <v>0</v>
      </c>
      <c r="GW127" s="72" t="str">
        <f t="shared" si="436"/>
        <v/>
      </c>
      <c r="GX127" s="74">
        <f>IFERROR(VLOOKUP(($EF127&amp;"・"&amp;GW$8&amp;"・"&amp;GW$7&amp;"・"&amp;$EG127),'(参考)本年作業予定'!$X$4:$AI$525,11,FALSE)/100,0)</f>
        <v>0</v>
      </c>
      <c r="GY127" s="72" t="str">
        <f t="shared" si="437"/>
        <v/>
      </c>
      <c r="GZ127" s="74">
        <f>IFERROR(VLOOKUP(($EF127&amp;"・"&amp;GY$8&amp;"・"&amp;GY$7&amp;"・"&amp;$EG127),'(参考)本年作業予定'!$X$4:$AI$525,11,FALSE)/100,0)</f>
        <v>0</v>
      </c>
      <c r="HA127" s="72" t="str">
        <f t="shared" si="438"/>
        <v/>
      </c>
      <c r="HB127" s="74">
        <f>IFERROR(VLOOKUP(($EF127&amp;"・"&amp;HA$8&amp;"・"&amp;HA$7&amp;"・"&amp;$EG127),'(参考)本年作業予定'!$X$4:$AI$525,11,FALSE)/100,0)</f>
        <v>0</v>
      </c>
      <c r="HC127" s="72" t="str">
        <f t="shared" si="439"/>
        <v/>
      </c>
      <c r="HD127" s="74">
        <f>IFERROR(VLOOKUP(($EF127&amp;"・"&amp;HC$8&amp;"・"&amp;HC$7&amp;"・"&amp;$EG127),'(参考)本年作業予定'!$X$4:$AI$525,11,FALSE)/100,0)</f>
        <v>0</v>
      </c>
      <c r="HE127" s="72" t="str">
        <f t="shared" si="440"/>
        <v/>
      </c>
      <c r="HF127" s="74">
        <f>IFERROR(VLOOKUP(($EF127&amp;"・"&amp;HE$8&amp;"・"&amp;HE$7&amp;"・"&amp;$EG127),'(参考)本年作業予定'!$X$4:$AI$525,11,FALSE)/100,0)</f>
        <v>0</v>
      </c>
      <c r="HG127" s="72" t="str">
        <f t="shared" si="441"/>
        <v/>
      </c>
      <c r="HH127" s="74">
        <f>IFERROR(VLOOKUP(($EF127&amp;"・"&amp;HG$8&amp;"・"&amp;HG$7&amp;"・"&amp;$EG127),'(参考)本年作業予定'!$X$4:$AI$525,11,FALSE)/100,0)</f>
        <v>0</v>
      </c>
      <c r="HI127" s="72" t="str">
        <f t="shared" si="442"/>
        <v/>
      </c>
      <c r="HJ127" s="74">
        <f>IFERROR(VLOOKUP(($EF127&amp;"・"&amp;HI$8&amp;"・"&amp;HI$7&amp;"・"&amp;$EG127),'(参考)本年作業予定'!$X$4:$AI$525,11,FALSE)/100,0)</f>
        <v>0</v>
      </c>
    </row>
    <row r="128" spans="1:218" ht="11.25" customHeight="1" x14ac:dyDescent="0.15">
      <c r="A128" s="541"/>
      <c r="B128" s="487"/>
      <c r="C128" s="325" t="str">
        <f>IF(B128="","",GN128+GP128+GR128+GT128+GV128+GX128+GZ128+HB128+HD128)</f>
        <v/>
      </c>
      <c r="D128" s="337"/>
      <c r="E128" s="338"/>
      <c r="F128" s="338"/>
      <c r="G128" s="338"/>
      <c r="H128" s="338"/>
      <c r="I128" s="338"/>
      <c r="J128" s="338"/>
      <c r="K128" s="338"/>
      <c r="L128" s="338"/>
      <c r="M128" s="338"/>
      <c r="N128" s="338"/>
      <c r="O128" s="338"/>
      <c r="P128" s="338"/>
      <c r="Q128" s="338"/>
      <c r="R128" s="338"/>
      <c r="S128" s="338"/>
      <c r="T128" s="338"/>
      <c r="U128" s="338"/>
      <c r="V128" s="338"/>
      <c r="W128" s="338"/>
      <c r="X128" s="338"/>
      <c r="Y128" s="338"/>
      <c r="Z128" s="338"/>
      <c r="AA128" s="338"/>
      <c r="AB128" s="338"/>
      <c r="AC128" s="338"/>
      <c r="AD128" s="338"/>
      <c r="AE128" s="338"/>
      <c r="AF128" s="338"/>
      <c r="AG128" s="339"/>
      <c r="AH128" s="339"/>
      <c r="AI128" s="337"/>
      <c r="AJ128" s="338"/>
      <c r="AK128" s="338"/>
      <c r="AL128" s="338"/>
      <c r="AM128" s="338"/>
      <c r="AN128" s="338"/>
      <c r="AO128" s="338"/>
      <c r="AP128" s="338"/>
      <c r="AQ128" s="338"/>
      <c r="AR128" s="338"/>
      <c r="AS128" s="338"/>
      <c r="AT128" s="338"/>
      <c r="AU128" s="338"/>
      <c r="AV128" s="338"/>
      <c r="AW128" s="338"/>
      <c r="AX128" s="338"/>
      <c r="AY128" s="338"/>
      <c r="AZ128" s="338"/>
      <c r="BA128" s="338"/>
      <c r="BB128" s="338"/>
      <c r="BC128" s="338"/>
      <c r="BD128" s="338"/>
      <c r="BE128" s="338"/>
      <c r="BF128" s="338"/>
      <c r="BG128" s="338"/>
      <c r="BH128" s="338"/>
      <c r="BI128" s="338"/>
      <c r="BJ128" s="338"/>
      <c r="BK128" s="338"/>
      <c r="BL128" s="338"/>
      <c r="BM128" s="339"/>
      <c r="BN128" s="337"/>
      <c r="BO128" s="338"/>
      <c r="BP128" s="338"/>
      <c r="BQ128" s="338"/>
      <c r="BR128" s="338"/>
      <c r="BS128" s="338"/>
      <c r="BT128" s="338"/>
      <c r="BU128" s="338"/>
      <c r="BV128" s="338"/>
      <c r="BW128" s="338"/>
      <c r="BX128" s="338"/>
      <c r="BY128" s="338"/>
      <c r="BZ128" s="338"/>
      <c r="CA128" s="338"/>
      <c r="CB128" s="338"/>
      <c r="CC128" s="338"/>
      <c r="CD128" s="338"/>
      <c r="CE128" s="338"/>
      <c r="CF128" s="338"/>
      <c r="CG128" s="338"/>
      <c r="CH128" s="338"/>
      <c r="CI128" s="338"/>
      <c r="CJ128" s="338"/>
      <c r="CK128" s="338"/>
      <c r="CL128" s="338"/>
      <c r="CM128" s="338"/>
      <c r="CN128" s="338"/>
      <c r="CO128" s="338"/>
      <c r="CP128" s="338"/>
      <c r="CQ128" s="339"/>
      <c r="CR128" s="340"/>
      <c r="CS128" s="341"/>
      <c r="CT128" s="338"/>
      <c r="CU128" s="338"/>
      <c r="CV128" s="338"/>
      <c r="CW128" s="338"/>
      <c r="CX128" s="338"/>
      <c r="CY128" s="338"/>
      <c r="CZ128" s="338"/>
      <c r="DA128" s="338"/>
      <c r="DB128" s="338"/>
      <c r="DC128" s="338"/>
      <c r="DD128" s="338"/>
      <c r="DE128" s="338"/>
      <c r="DF128" s="338"/>
      <c r="DG128" s="338"/>
      <c r="DH128" s="338"/>
      <c r="DI128" s="338"/>
      <c r="DJ128" s="338"/>
      <c r="DK128" s="338"/>
      <c r="DL128" s="338"/>
      <c r="DM128" s="338"/>
      <c r="DN128" s="338"/>
      <c r="DO128" s="338"/>
      <c r="DP128" s="338"/>
      <c r="DQ128" s="338"/>
      <c r="DR128" s="338"/>
      <c r="DS128" s="338"/>
      <c r="DT128" s="338"/>
      <c r="DU128" s="339"/>
      <c r="DV128" s="391"/>
      <c r="DW128" s="424"/>
      <c r="EE128" s="12"/>
      <c r="EF128" s="13"/>
      <c r="EG128" s="13"/>
      <c r="EH128" s="32" t="str">
        <f>IFERROR(VLOOKUP(($EF128&amp;"・"&amp;EH$8&amp;"・"&amp;EH$7&amp;"・"&amp;$EG128),'(参考)本年作業予定'!$X$4:$AI$525,8,FALSE),"")</f>
        <v/>
      </c>
      <c r="EI128" s="32" t="str">
        <f>IFERROR(VLOOKUP(($EF128&amp;"・"&amp;EH$8&amp;"・"&amp;EH$7&amp;"・"&amp;$EG128),'(参考)本年作業予定'!$X$4:$AI$525,10,FALSE),"")</f>
        <v/>
      </c>
      <c r="EJ128" s="32" t="str">
        <f>IFERROR(VLOOKUP(($EF128&amp;"・"&amp;EJ$8&amp;"・"&amp;EJ$7&amp;"・"&amp;$EG128),'(参考)本年作業予定'!$X$4:$AI$525,8,FALSE),"")</f>
        <v/>
      </c>
      <c r="EK128" s="32" t="str">
        <f>IFERROR(VLOOKUP(($EF128&amp;"・"&amp;EJ$8&amp;"・"&amp;EJ$7&amp;"・"&amp;$EG128),'(参考)本年作業予定'!$X$4:$AI$525,10,FALSE),"")</f>
        <v/>
      </c>
      <c r="EL128" s="32" t="str">
        <f>IFERROR(VLOOKUP(($EF128&amp;"・"&amp;EL$8&amp;"・"&amp;EL$7&amp;"・"&amp;$EG128),'(参考)本年作業予定'!$X$4:$AI$525,8,FALSE),"")</f>
        <v/>
      </c>
      <c r="EM128" s="32" t="str">
        <f>IFERROR(VLOOKUP(($EF128&amp;"・"&amp;EL$8&amp;"・"&amp;EL$7&amp;"・"&amp;$EG128),'(参考)本年作業予定'!$X$4:$AI$525,10,FALSE),"")</f>
        <v/>
      </c>
      <c r="EN128" s="32" t="str">
        <f>IFERROR(VLOOKUP(($EF128&amp;"・"&amp;EN$8&amp;"・"&amp;EN$7&amp;"・"&amp;$EG128),'(参考)本年作業予定'!$X$4:$AI$525,8,FALSE),"")</f>
        <v/>
      </c>
      <c r="EO128" s="32" t="str">
        <f>IFERROR(VLOOKUP(($EF128&amp;"・"&amp;EN$8&amp;"・"&amp;EN$7&amp;"・"&amp;$EG128),'(参考)本年作業予定'!$X$4:$AI$525,10,FALSE),"")</f>
        <v/>
      </c>
      <c r="EP128" s="32" t="str">
        <f>IFERROR(VLOOKUP(($EF128&amp;"・"&amp;EP$8&amp;"・"&amp;EP$7&amp;"・"&amp;$EG128),'(参考)本年作業予定'!$X$4:$AI$525,8,FALSE),"")</f>
        <v/>
      </c>
      <c r="EQ128" s="32" t="str">
        <f>IFERROR(VLOOKUP(($EF128&amp;"・"&amp;EP$8&amp;"・"&amp;EP$7&amp;"・"&amp;$EG128),'(参考)本年作業予定'!$X$4:$AI$525,10,FALSE),"")</f>
        <v/>
      </c>
      <c r="ER128" s="32" t="str">
        <f>IFERROR(VLOOKUP(($EF128&amp;"・"&amp;ER$8&amp;"・"&amp;ER$7&amp;"・"&amp;$EG128),'(参考)本年作業予定'!$X$4:$AI$525,8,FALSE),"")</f>
        <v/>
      </c>
      <c r="ES128" s="32" t="str">
        <f>IFERROR(VLOOKUP(($EF128&amp;"・"&amp;ER$8&amp;"・"&amp;ER$7&amp;"・"&amp;$EG128),'(参考)本年作業予定'!$X$4:$AI$525,10,FALSE),"")</f>
        <v/>
      </c>
      <c r="ET128" s="32" t="str">
        <f>IFERROR(VLOOKUP(($EF128&amp;"・"&amp;ET$8&amp;"・"&amp;ET$7&amp;"・"&amp;$EG128),'(参考)本年作業予定'!$X$4:$AI$525,8,FALSE),"")</f>
        <v/>
      </c>
      <c r="EU128" s="32" t="str">
        <f>IFERROR(VLOOKUP(($EF128&amp;"・"&amp;ET$8&amp;"・"&amp;ET$7&amp;"・"&amp;$EG128),'(参考)本年作業予定'!$X$4:$AI$525,10,FALSE),"")</f>
        <v/>
      </c>
      <c r="EV128" s="32" t="str">
        <f>IFERROR(VLOOKUP(($EF128&amp;"・"&amp;EV$8&amp;"・"&amp;EV$7&amp;"・"&amp;$EG128),'(参考)本年作業予定'!$X$4:$AI$525,8,FALSE),"")</f>
        <v/>
      </c>
      <c r="EW128" s="32" t="str">
        <f>IFERROR(VLOOKUP(($EF128&amp;"・"&amp;EV$8&amp;"・"&amp;EV$7&amp;"・"&amp;$EG128),'(参考)本年作業予定'!$X$4:$AI$525,10,FALSE),"")</f>
        <v/>
      </c>
      <c r="EX128" s="32" t="str">
        <f>IFERROR(VLOOKUP(($EF128&amp;"・"&amp;EX$8&amp;"・"&amp;EX$7&amp;"・"&amp;$EG128),'(参考)本年作業予定'!$X$4:$AI$525,8,FALSE),"")</f>
        <v/>
      </c>
      <c r="EY128" s="32" t="str">
        <f>IFERROR(VLOOKUP(($EF128&amp;"・"&amp;EX$8&amp;"・"&amp;EX$7&amp;"・"&amp;$EG128),'(参考)本年作業予定'!$X$4:$AI$525,10,FALSE),"")</f>
        <v/>
      </c>
      <c r="EZ128" s="32" t="str">
        <f>IFERROR(VLOOKUP(($EF128&amp;"・"&amp;EZ$8&amp;"・"&amp;EZ$7&amp;"・"&amp;$EG128),'(参考)本年作業予定'!$X$4:$AI$525,8,FALSE),"")</f>
        <v/>
      </c>
      <c r="FA128" s="32" t="str">
        <f>IFERROR(VLOOKUP(($EF128&amp;"・"&amp;EZ$8&amp;"・"&amp;EZ$7&amp;"・"&amp;$EG128),'(参考)本年作業予定'!$X$4:$AI$525,10,FALSE),"")</f>
        <v/>
      </c>
      <c r="FB128" s="32" t="str">
        <f>IFERROR(VLOOKUP(($EF128&amp;"・"&amp;FB$8&amp;"・"&amp;FB$7&amp;"・"&amp;$EG128),'(参考)本年作業予定'!$X$4:$AI$525,8,FALSE),"")</f>
        <v/>
      </c>
      <c r="FC128" s="32" t="str">
        <f>IFERROR(VLOOKUP(($EF128&amp;"・"&amp;FB$8&amp;"・"&amp;FB$7&amp;"・"&amp;$EG128),'(参考)本年作業予定'!$X$4:$AI$525,10,FALSE),"")</f>
        <v/>
      </c>
      <c r="FD128" s="32" t="str">
        <f>IFERROR(VLOOKUP(($EF128&amp;"・"&amp;FD$8&amp;"・"&amp;FD$7&amp;"・"&amp;$EG128),'(参考)本年作業予定'!$X$4:$AI$525,8,FALSE),"")</f>
        <v/>
      </c>
      <c r="FE128" s="32" t="str">
        <f>IFERROR(VLOOKUP(($EF128&amp;"・"&amp;FD$8&amp;"・"&amp;FD$7&amp;"・"&amp;$EG128),'(参考)本年作業予定'!$X$4:$AI$525,10,FALSE),"")</f>
        <v/>
      </c>
      <c r="FG128" s="32" t="str">
        <f>IFERROR(VLOOKUP(($EF128&amp;"・"&amp;FG$81&amp;"・"&amp;FG$80&amp;"・"&amp;$EG128),'(参考)本年作業予定'!$X$4:$AI$525,4,FALSE),"")</f>
        <v/>
      </c>
      <c r="FH128" s="32" t="str">
        <f>IFERROR(VLOOKUP(($EF128&amp;"・"&amp;FH$81&amp;"・"&amp;FH$80&amp;"・"&amp;$EG128),'(参考)本年作業予定'!$X$4:$AI$525,4,FALSE),"")</f>
        <v/>
      </c>
      <c r="FI128" s="32" t="str">
        <f>IFERROR(VLOOKUP(($EF128&amp;"・"&amp;FI$81&amp;"・"&amp;FI$80&amp;"・"&amp;$EG128),'(参考)本年作業予定'!$X$4:$AI$525,4,FALSE),"")</f>
        <v/>
      </c>
      <c r="FJ128" s="32" t="str">
        <f>IFERROR(VLOOKUP(($EF128&amp;"・"&amp;FJ$81&amp;"・"&amp;FJ$80&amp;"・"&amp;$EG128),'(参考)本年作業予定'!$X$4:$AI$525,4,FALSE),"")</f>
        <v/>
      </c>
      <c r="FK128" s="32" t="str">
        <f>IFERROR(VLOOKUP(($EF128&amp;"・"&amp;FK$81&amp;"・"&amp;FK$80&amp;"・"&amp;$EG128),'(参考)本年作業予定'!$X$4:$AI$525,4,FALSE),"")</f>
        <v/>
      </c>
      <c r="FL128" s="32" t="str">
        <f>IFERROR(VLOOKUP(($EF128&amp;"・"&amp;FL$81&amp;"・"&amp;FL$80&amp;"・"&amp;$EG128),'(参考)本年作業予定'!$X$4:$AI$525,4,FALSE),"")</f>
        <v/>
      </c>
      <c r="FN128" s="33" t="str">
        <f t="shared" si="488"/>
        <v/>
      </c>
      <c r="FO128" s="96" t="str">
        <f>IFERROR(VLOOKUP(($EF128&amp;"・"&amp;FN$8&amp;"・"&amp;FN$7&amp;"・"&amp;$EG128),'(参考)本年作業予定'!$X$4:$AI$525,12,FALSE),"")</f>
        <v/>
      </c>
      <c r="FP128" s="33" t="str">
        <f t="shared" si="489"/>
        <v/>
      </c>
      <c r="FQ128" s="96" t="str">
        <f>IFERROR(VLOOKUP(($EF128&amp;"・"&amp;FP$8&amp;"・"&amp;FP$7&amp;"・"&amp;$EG128),'(参考)本年作業予定'!$X$4:$AI$525,12,FALSE),"")</f>
        <v/>
      </c>
      <c r="FR128" s="33" t="str">
        <f t="shared" si="490"/>
        <v/>
      </c>
      <c r="FS128" s="96" t="str">
        <f>IFERROR(VLOOKUP(($EF128&amp;"・"&amp;FR$8&amp;"・"&amp;FR$7&amp;"・"&amp;$EG128),'(参考)本年作業予定'!$X$4:$AI$525,12,FALSE),"")</f>
        <v/>
      </c>
      <c r="FT128" s="33" t="str">
        <f t="shared" si="491"/>
        <v/>
      </c>
      <c r="FU128" s="96" t="str">
        <f>IFERROR(VLOOKUP(($EF128&amp;"・"&amp;FT$8&amp;"・"&amp;FT$7&amp;"・"&amp;$EG128),'(参考)本年作業予定'!$X$4:$AI$525,12,FALSE),"")</f>
        <v/>
      </c>
      <c r="FV128" s="33" t="str">
        <f t="shared" si="492"/>
        <v/>
      </c>
      <c r="FW128" s="96" t="str">
        <f>IFERROR(VLOOKUP(($EF128&amp;"・"&amp;FV$8&amp;"・"&amp;FV$7&amp;"・"&amp;$EG128),'(参考)本年作業予定'!$X$4:$AI$525,12,FALSE),"")</f>
        <v/>
      </c>
      <c r="FX128" s="33" t="str">
        <f t="shared" si="493"/>
        <v/>
      </c>
      <c r="FY128" s="96" t="str">
        <f>IFERROR(VLOOKUP(($EF128&amp;"・"&amp;FX$8&amp;"・"&amp;FX$7&amp;"・"&amp;$EG128),'(参考)本年作業予定'!$X$4:$AI$525,12,FALSE),"")</f>
        <v/>
      </c>
      <c r="FZ128" s="33" t="str">
        <f t="shared" si="494"/>
        <v/>
      </c>
      <c r="GA128" s="96" t="str">
        <f>IFERROR(VLOOKUP(($EF128&amp;"・"&amp;FZ$8&amp;"・"&amp;FZ$7&amp;"・"&amp;$EG128),'(参考)本年作業予定'!$X$4:$AI$525,12,FALSE),"")</f>
        <v/>
      </c>
      <c r="GB128" s="33" t="str">
        <f t="shared" si="495"/>
        <v/>
      </c>
      <c r="GC128" s="96" t="str">
        <f>IFERROR(VLOOKUP(($EF128&amp;"・"&amp;GB$8&amp;"・"&amp;GB$7&amp;"・"&amp;$EG128),'(参考)本年作業予定'!$X$4:$AI$525,12,FALSE),"")</f>
        <v/>
      </c>
      <c r="GD128" s="33" t="str">
        <f t="shared" si="496"/>
        <v/>
      </c>
      <c r="GE128" s="96" t="str">
        <f>IFERROR(VLOOKUP(($EF128&amp;"・"&amp;GD$8&amp;"・"&amp;GD$7&amp;"・"&amp;$EG128),'(参考)本年作業予定'!$X$4:$AI$525,12,FALSE),"")</f>
        <v/>
      </c>
      <c r="GF128" s="33" t="str">
        <f t="shared" si="497"/>
        <v/>
      </c>
      <c r="GG128" s="96" t="str">
        <f>IFERROR(VLOOKUP(($EF128&amp;"・"&amp;GF$8&amp;"・"&amp;GF$7&amp;"・"&amp;$EG128),'(参考)本年作業予定'!$X$4:$AI$525,12,FALSE),"")</f>
        <v/>
      </c>
      <c r="GH128" s="33" t="str">
        <f t="shared" si="498"/>
        <v/>
      </c>
      <c r="GI128" s="96" t="str">
        <f>IFERROR(VLOOKUP(($EF128&amp;"・"&amp;GH$8&amp;"・"&amp;GH$7&amp;"・"&amp;$EG128),'(参考)本年作業予定'!$X$4:$AI$525,12,FALSE),"")</f>
        <v/>
      </c>
      <c r="GJ128" s="33" t="str">
        <f t="shared" si="499"/>
        <v/>
      </c>
      <c r="GK128" s="96" t="str">
        <f>IFERROR(VLOOKUP(($EF128&amp;"・"&amp;GJ$8&amp;"・"&amp;GJ$7&amp;"・"&amp;$EG128),'(参考)本年作業予定'!$X$4:$AI$525,12,FALSE),"")</f>
        <v/>
      </c>
      <c r="GM128" s="72" t="str">
        <f t="shared" si="431"/>
        <v/>
      </c>
      <c r="GN128" s="74">
        <f>IFERROR(VLOOKUP(($EF128&amp;"・"&amp;GM$8&amp;"・"&amp;GM$7&amp;"・"&amp;$EG128),'(参考)本年作業予定'!$X$4:$AI$525,11,FALSE)/100,0)</f>
        <v>0</v>
      </c>
      <c r="GO128" s="72" t="str">
        <f t="shared" si="432"/>
        <v/>
      </c>
      <c r="GP128" s="74">
        <f>IFERROR(VLOOKUP(($EF128&amp;"・"&amp;GO$8&amp;"・"&amp;GO$7&amp;"・"&amp;$EG128),'(参考)本年作業予定'!$X$4:$AI$525,11,FALSE)/100,0)</f>
        <v>0</v>
      </c>
      <c r="GQ128" s="72" t="str">
        <f t="shared" si="433"/>
        <v/>
      </c>
      <c r="GR128" s="74">
        <f>IFERROR(VLOOKUP(($EF128&amp;"・"&amp;GQ$8&amp;"・"&amp;GQ$7&amp;"・"&amp;$EG128),'(参考)本年作業予定'!$X$4:$AI$525,11,FALSE)/100,0)</f>
        <v>0</v>
      </c>
      <c r="GS128" s="72" t="str">
        <f t="shared" si="434"/>
        <v/>
      </c>
      <c r="GT128" s="74">
        <f>IFERROR(VLOOKUP(($EF128&amp;"・"&amp;GS$8&amp;"・"&amp;GS$7&amp;"・"&amp;$EG128),'(参考)本年作業予定'!$X$4:$AI$525,11,FALSE)/100,0)</f>
        <v>0</v>
      </c>
      <c r="GU128" s="72" t="str">
        <f t="shared" si="435"/>
        <v/>
      </c>
      <c r="GV128" s="74">
        <f>IFERROR(VLOOKUP(($EF128&amp;"・"&amp;GU$8&amp;"・"&amp;GU$7&amp;"・"&amp;$EG128),'(参考)本年作業予定'!$X$4:$AI$525,11,FALSE)/100,0)</f>
        <v>0</v>
      </c>
      <c r="GW128" s="72" t="str">
        <f t="shared" si="436"/>
        <v/>
      </c>
      <c r="GX128" s="74">
        <f>IFERROR(VLOOKUP(($EF128&amp;"・"&amp;GW$8&amp;"・"&amp;GW$7&amp;"・"&amp;$EG128),'(参考)本年作業予定'!$X$4:$AI$525,11,FALSE)/100,0)</f>
        <v>0</v>
      </c>
      <c r="GY128" s="72" t="str">
        <f t="shared" si="437"/>
        <v/>
      </c>
      <c r="GZ128" s="74">
        <f>IFERROR(VLOOKUP(($EF128&amp;"・"&amp;GY$8&amp;"・"&amp;GY$7&amp;"・"&amp;$EG128),'(参考)本年作業予定'!$X$4:$AI$525,11,FALSE)/100,0)</f>
        <v>0</v>
      </c>
      <c r="HA128" s="72" t="str">
        <f t="shared" si="438"/>
        <v/>
      </c>
      <c r="HB128" s="74">
        <f>IFERROR(VLOOKUP(($EF128&amp;"・"&amp;HA$8&amp;"・"&amp;HA$7&amp;"・"&amp;$EG128),'(参考)本年作業予定'!$X$4:$AI$525,11,FALSE)/100,0)</f>
        <v>0</v>
      </c>
      <c r="HC128" s="72" t="str">
        <f t="shared" si="439"/>
        <v/>
      </c>
      <c r="HD128" s="74">
        <f>IFERROR(VLOOKUP(($EF128&amp;"・"&amp;HC$8&amp;"・"&amp;HC$7&amp;"・"&amp;$EG128),'(参考)本年作業予定'!$X$4:$AI$525,11,FALSE)/100,0)</f>
        <v>0</v>
      </c>
      <c r="HE128" s="72" t="str">
        <f t="shared" si="440"/>
        <v/>
      </c>
      <c r="HF128" s="74">
        <f>IFERROR(VLOOKUP(($EF128&amp;"・"&amp;HE$8&amp;"・"&amp;HE$7&amp;"・"&amp;$EG128),'(参考)本年作業予定'!$X$4:$AI$525,11,FALSE)/100,0)</f>
        <v>0</v>
      </c>
      <c r="HG128" s="72" t="str">
        <f t="shared" si="441"/>
        <v/>
      </c>
      <c r="HH128" s="74">
        <f>IFERROR(VLOOKUP(($EF128&amp;"・"&amp;HG$8&amp;"・"&amp;HG$7&amp;"・"&amp;$EG128),'(参考)本年作業予定'!$X$4:$AI$525,11,FALSE)/100,0)</f>
        <v>0</v>
      </c>
      <c r="HI128" s="72" t="str">
        <f t="shared" si="442"/>
        <v/>
      </c>
      <c r="HJ128" s="74">
        <f>IFERROR(VLOOKUP(($EF128&amp;"・"&amp;HI$8&amp;"・"&amp;HI$7&amp;"・"&amp;$EG128),'(参考)本年作業予定'!$X$4:$AI$525,11,FALSE)/100,0)</f>
        <v>0</v>
      </c>
    </row>
    <row r="129" spans="1:218" ht="27.75" customHeight="1" x14ac:dyDescent="0.15">
      <c r="A129" s="541"/>
      <c r="B129" s="487"/>
      <c r="C129" s="325">
        <f>IF(②元データ!$K$25="","",②元データ!$K$25)</f>
        <v>40</v>
      </c>
      <c r="D129" s="342" t="str">
        <f t="shared" ref="D129:AI129" si="527">IF(D$5=$FG129,$FG$9,IF(D$5=$FH129,$FH$9,IF(D$5=$FI129,$FI$9,IF(D$5=$FJ129,$FJ$9,IF(D$5=$FK129,$FK$9,IF(D$5=$FL129,$FL$9,IF(D$5=$FN129,$FO129,IF(D$5=$FP129,$FQ129,IF(D$5=$FR129,$FS129,IF(D$5=$FT129,$FU129,IF(D$5=$FV129,$FW129,IF(D$5=$FX129,$FY129,IF(D$5=$FZ129,$GA129,IF(D$5=$GB129,$GC129,IF(D$5=$GD129,$GE129,IF(D$5=$GF129,$GG129,IF(D$5=$GH129,$GI129,IF(D$5=$GJ129,$GK129,""))))))))))))))))))</f>
        <v/>
      </c>
      <c r="E129" s="343" t="str">
        <f t="shared" si="527"/>
        <v/>
      </c>
      <c r="F129" s="343" t="str">
        <f t="shared" si="527"/>
        <v/>
      </c>
      <c r="G129" s="343" t="str">
        <f t="shared" si="527"/>
        <v/>
      </c>
      <c r="H129" s="343" t="str">
        <f t="shared" si="527"/>
        <v/>
      </c>
      <c r="I129" s="343" t="str">
        <f t="shared" si="527"/>
        <v/>
      </c>
      <c r="J129" s="343" t="str">
        <f t="shared" si="527"/>
        <v/>
      </c>
      <c r="K129" s="343" t="str">
        <f t="shared" si="527"/>
        <v/>
      </c>
      <c r="L129" s="343" t="str">
        <f t="shared" si="527"/>
        <v/>
      </c>
      <c r="M129" s="343" t="str">
        <f t="shared" si="527"/>
        <v/>
      </c>
      <c r="N129" s="343" t="str">
        <f t="shared" si="527"/>
        <v/>
      </c>
      <c r="O129" s="343" t="str">
        <f t="shared" si="527"/>
        <v/>
      </c>
      <c r="P129" s="343" t="str">
        <f t="shared" si="527"/>
        <v/>
      </c>
      <c r="Q129" s="343" t="str">
        <f t="shared" si="527"/>
        <v/>
      </c>
      <c r="R129" s="343" t="str">
        <f t="shared" si="527"/>
        <v/>
      </c>
      <c r="S129" s="343" t="str">
        <f t="shared" si="527"/>
        <v/>
      </c>
      <c r="T129" s="343" t="str">
        <f t="shared" si="527"/>
        <v/>
      </c>
      <c r="U129" s="343" t="str">
        <f t="shared" si="527"/>
        <v>▲</v>
      </c>
      <c r="V129" s="343" t="str">
        <f t="shared" si="527"/>
        <v/>
      </c>
      <c r="W129" s="343" t="str">
        <f t="shared" si="527"/>
        <v/>
      </c>
      <c r="X129" s="343" t="str">
        <f t="shared" si="527"/>
        <v/>
      </c>
      <c r="Y129" s="343">
        <f t="shared" si="527"/>
        <v>32</v>
      </c>
      <c r="Z129" s="343" t="str">
        <f t="shared" si="527"/>
        <v/>
      </c>
      <c r="AA129" s="343" t="str">
        <f t="shared" si="527"/>
        <v/>
      </c>
      <c r="AB129" s="343">
        <f t="shared" si="527"/>
        <v>16</v>
      </c>
      <c r="AC129" s="343" t="str">
        <f t="shared" si="527"/>
        <v/>
      </c>
      <c r="AD129" s="343" t="str">
        <f t="shared" si="527"/>
        <v/>
      </c>
      <c r="AE129" s="343" t="str">
        <f t="shared" si="527"/>
        <v/>
      </c>
      <c r="AF129" s="343" t="str">
        <f t="shared" si="527"/>
        <v/>
      </c>
      <c r="AG129" s="343" t="str">
        <f t="shared" si="527"/>
        <v/>
      </c>
      <c r="AH129" s="343" t="str">
        <f t="shared" si="527"/>
        <v/>
      </c>
      <c r="AI129" s="342" t="str">
        <f t="shared" si="527"/>
        <v/>
      </c>
      <c r="AJ129" s="343" t="str">
        <f t="shared" ref="AJ129:BQ129" si="528">IF(AJ$5=$FG129,$FG$9,IF(AJ$5=$FH129,$FH$9,IF(AJ$5=$FI129,$FI$9,IF(AJ$5=$FJ129,$FJ$9,IF(AJ$5=$FK129,$FK$9,IF(AJ$5=$FL129,$FL$9,IF(AJ$5=$FN129,$FO129,IF(AJ$5=$FP129,$FQ129,IF(AJ$5=$FR129,$FS129,IF(AJ$5=$FT129,$FU129,IF(AJ$5=$FV129,$FW129,IF(AJ$5=$FX129,$FY129,IF(AJ$5=$FZ129,$GA129,IF(AJ$5=$GB129,$GC129,IF(AJ$5=$GD129,$GE129,IF(AJ$5=$GF129,$GG129,IF(AJ$5=$GH129,$GI129,IF(AJ$5=$GJ129,$GK129,""))))))))))))))))))</f>
        <v/>
      </c>
      <c r="AK129" s="343" t="str">
        <f t="shared" si="528"/>
        <v/>
      </c>
      <c r="AL129" s="343" t="str">
        <f t="shared" si="528"/>
        <v/>
      </c>
      <c r="AM129" s="343" t="str">
        <f t="shared" si="528"/>
        <v/>
      </c>
      <c r="AN129" s="343" t="str">
        <f t="shared" si="528"/>
        <v/>
      </c>
      <c r="AO129" s="343" t="str">
        <f t="shared" si="528"/>
        <v/>
      </c>
      <c r="AP129" s="343" t="str">
        <f t="shared" si="528"/>
        <v/>
      </c>
      <c r="AQ129" s="343" t="str">
        <f t="shared" si="528"/>
        <v/>
      </c>
      <c r="AR129" s="343" t="str">
        <f t="shared" si="528"/>
        <v/>
      </c>
      <c r="AS129" s="343" t="str">
        <f t="shared" si="528"/>
        <v/>
      </c>
      <c r="AT129" s="343" t="str">
        <f t="shared" si="528"/>
        <v/>
      </c>
      <c r="AU129" s="343" t="str">
        <f t="shared" si="528"/>
        <v/>
      </c>
      <c r="AV129" s="343" t="str">
        <f t="shared" si="528"/>
        <v/>
      </c>
      <c r="AW129" s="343" t="str">
        <f t="shared" si="528"/>
        <v/>
      </c>
      <c r="AX129" s="343" t="str">
        <f t="shared" si="528"/>
        <v/>
      </c>
      <c r="AY129" s="343" t="str">
        <f t="shared" si="528"/>
        <v/>
      </c>
      <c r="AZ129" s="343" t="str">
        <f t="shared" si="528"/>
        <v/>
      </c>
      <c r="BA129" s="343" t="str">
        <f t="shared" si="528"/>
        <v/>
      </c>
      <c r="BB129" s="343" t="str">
        <f t="shared" si="528"/>
        <v/>
      </c>
      <c r="BC129" s="343" t="str">
        <f t="shared" si="528"/>
        <v/>
      </c>
      <c r="BD129" s="343" t="str">
        <f t="shared" si="528"/>
        <v/>
      </c>
      <c r="BE129" s="343" t="str">
        <f t="shared" si="528"/>
        <v/>
      </c>
      <c r="BF129" s="343" t="str">
        <f t="shared" si="528"/>
        <v/>
      </c>
      <c r="BG129" s="343">
        <f t="shared" si="528"/>
        <v>16</v>
      </c>
      <c r="BH129" s="343" t="str">
        <f t="shared" si="528"/>
        <v/>
      </c>
      <c r="BI129" s="343" t="str">
        <f t="shared" si="528"/>
        <v/>
      </c>
      <c r="BJ129" s="343" t="str">
        <f t="shared" si="528"/>
        <v/>
      </c>
      <c r="BK129" s="343" t="str">
        <f t="shared" si="528"/>
        <v/>
      </c>
      <c r="BL129" s="343" t="str">
        <f t="shared" si="528"/>
        <v/>
      </c>
      <c r="BM129" s="344" t="str">
        <f t="shared" si="528"/>
        <v/>
      </c>
      <c r="BN129" s="342" t="str">
        <f t="shared" si="528"/>
        <v/>
      </c>
      <c r="BO129" s="343" t="str">
        <f t="shared" si="528"/>
        <v/>
      </c>
      <c r="BP129" s="343" t="str">
        <f t="shared" si="528"/>
        <v/>
      </c>
      <c r="BQ129" s="343" t="str">
        <f t="shared" si="528"/>
        <v/>
      </c>
      <c r="BR129" s="343" t="str">
        <f t="shared" ref="BR129:DW129" si="529">IF(BR$5=$FG129,$FG$9,IF(BR$5=$FH129,$FH$9,IF(BR$5=$FI129,$FI$9,IF(BR$5=$FJ129,$FJ$9,IF(BR$5=$FK129,$FK$9,IF(BR$5=$FL129,$FL$9,IF(BR$5=$FN129,$FO129,IF(BR$5=$FP129,$FQ129,IF(BR$5=$FR129,$FS129,IF(BR$5=$FT129,$FU129,IF(BR$5=$FV129,$FW129,IF(BR$5=$FX129,$FY129,IF(BR$5=$FZ129,$GA129,IF(BR$5=$GB129,$GC129,IF(BR$5=$GD129,$GE129,IF(BR$5=$GF129,$GG129,IF(BR$5=$GH129,$GI129,IF(BR$5=$GJ129,$GK129,""))))))))))))))))))</f>
        <v/>
      </c>
      <c r="BS129" s="343" t="str">
        <f t="shared" si="529"/>
        <v/>
      </c>
      <c r="BT129" s="343" t="str">
        <f t="shared" si="529"/>
        <v/>
      </c>
      <c r="BU129" s="343" t="str">
        <f t="shared" si="529"/>
        <v/>
      </c>
      <c r="BV129" s="343" t="str">
        <f t="shared" si="529"/>
        <v/>
      </c>
      <c r="BW129" s="343" t="str">
        <f t="shared" si="529"/>
        <v/>
      </c>
      <c r="BX129" s="343" t="str">
        <f t="shared" si="529"/>
        <v/>
      </c>
      <c r="BY129" s="343" t="str">
        <f t="shared" si="529"/>
        <v/>
      </c>
      <c r="BZ129" s="343" t="str">
        <f t="shared" si="529"/>
        <v/>
      </c>
      <c r="CA129" s="343" t="str">
        <f t="shared" si="529"/>
        <v/>
      </c>
      <c r="CB129" s="343" t="str">
        <f t="shared" si="529"/>
        <v/>
      </c>
      <c r="CC129" s="343" t="str">
        <f t="shared" si="529"/>
        <v/>
      </c>
      <c r="CD129" s="343" t="str">
        <f t="shared" si="529"/>
        <v/>
      </c>
      <c r="CE129" s="343" t="str">
        <f t="shared" si="529"/>
        <v/>
      </c>
      <c r="CF129" s="343" t="str">
        <f t="shared" si="529"/>
        <v/>
      </c>
      <c r="CG129" s="343" t="str">
        <f t="shared" si="529"/>
        <v/>
      </c>
      <c r="CH129" s="343" t="str">
        <f t="shared" si="529"/>
        <v/>
      </c>
      <c r="CI129" s="343" t="str">
        <f t="shared" si="529"/>
        <v/>
      </c>
      <c r="CJ129" s="343" t="str">
        <f t="shared" si="529"/>
        <v/>
      </c>
      <c r="CK129" s="343" t="str">
        <f t="shared" si="529"/>
        <v/>
      </c>
      <c r="CL129" s="343">
        <f t="shared" si="529"/>
        <v>20</v>
      </c>
      <c r="CM129" s="343" t="str">
        <f t="shared" si="529"/>
        <v/>
      </c>
      <c r="CN129" s="343" t="str">
        <f t="shared" si="529"/>
        <v/>
      </c>
      <c r="CO129" s="343" t="str">
        <f t="shared" si="529"/>
        <v/>
      </c>
      <c r="CP129" s="343" t="str">
        <f t="shared" si="529"/>
        <v/>
      </c>
      <c r="CQ129" s="345" t="str">
        <f t="shared" si="529"/>
        <v/>
      </c>
      <c r="CR129" s="346" t="str">
        <f t="shared" si="529"/>
        <v/>
      </c>
      <c r="CS129" s="347" t="str">
        <f t="shared" si="529"/>
        <v/>
      </c>
      <c r="CT129" s="343" t="str">
        <f t="shared" si="529"/>
        <v/>
      </c>
      <c r="CU129" s="343" t="str">
        <f t="shared" si="529"/>
        <v/>
      </c>
      <c r="CV129" s="343" t="str">
        <f t="shared" si="529"/>
        <v/>
      </c>
      <c r="CW129" s="343" t="str">
        <f t="shared" si="529"/>
        <v/>
      </c>
      <c r="CX129" s="343" t="str">
        <f t="shared" si="529"/>
        <v/>
      </c>
      <c r="CY129" s="343" t="str">
        <f t="shared" si="529"/>
        <v/>
      </c>
      <c r="CZ129" s="343" t="str">
        <f t="shared" si="529"/>
        <v/>
      </c>
      <c r="DA129" s="343" t="str">
        <f t="shared" si="529"/>
        <v/>
      </c>
      <c r="DB129" s="343" t="str">
        <f t="shared" si="529"/>
        <v/>
      </c>
      <c r="DC129" s="343" t="str">
        <f t="shared" si="529"/>
        <v/>
      </c>
      <c r="DD129" s="343" t="str">
        <f t="shared" si="529"/>
        <v/>
      </c>
      <c r="DE129" s="343" t="str">
        <f t="shared" si="529"/>
        <v/>
      </c>
      <c r="DF129" s="343" t="str">
        <f t="shared" si="529"/>
        <v/>
      </c>
      <c r="DG129" s="343" t="str">
        <f t="shared" si="529"/>
        <v/>
      </c>
      <c r="DH129" s="343" t="str">
        <f t="shared" si="529"/>
        <v/>
      </c>
      <c r="DI129" s="343" t="str">
        <f t="shared" si="529"/>
        <v/>
      </c>
      <c r="DJ129" s="343" t="str">
        <f t="shared" si="529"/>
        <v/>
      </c>
      <c r="DK129" s="343" t="str">
        <f t="shared" si="529"/>
        <v/>
      </c>
      <c r="DL129" s="343" t="str">
        <f t="shared" si="529"/>
        <v/>
      </c>
      <c r="DM129" s="343" t="str">
        <f t="shared" si="529"/>
        <v/>
      </c>
      <c r="DN129" s="343" t="str">
        <f t="shared" si="529"/>
        <v/>
      </c>
      <c r="DO129" s="343" t="str">
        <f t="shared" si="529"/>
        <v/>
      </c>
      <c r="DP129" s="343" t="str">
        <f t="shared" si="529"/>
        <v/>
      </c>
      <c r="DQ129" s="343" t="str">
        <f t="shared" si="529"/>
        <v/>
      </c>
      <c r="DR129" s="343" t="str">
        <f t="shared" si="529"/>
        <v/>
      </c>
      <c r="DS129" s="343" t="str">
        <f t="shared" si="529"/>
        <v/>
      </c>
      <c r="DT129" s="343" t="str">
        <f t="shared" si="529"/>
        <v/>
      </c>
      <c r="DU129" s="345" t="str">
        <f t="shared" si="529"/>
        <v/>
      </c>
      <c r="DV129" s="392" t="str">
        <f t="shared" si="529"/>
        <v/>
      </c>
      <c r="DW129" s="425" t="str">
        <f t="shared" si="529"/>
        <v/>
      </c>
      <c r="EE129" s="12">
        <v>11</v>
      </c>
      <c r="EF129" s="13" t="str">
        <f>IF(②元データ!$G$25="","",②元データ!$G$25)</f>
        <v>ニンジン・●×▲</v>
      </c>
      <c r="EG129" s="13" t="str">
        <f>②元データ!$G$8</f>
        <v>露地野菜Ｂ</v>
      </c>
      <c r="EH129" s="32" t="str">
        <f>IFERROR(VLOOKUP(($EF129&amp;"・"&amp;EH$8&amp;"・"&amp;EH$7&amp;"・"&amp;$EG129),'(参考)本年作業予定'!$X$4:$AI$525,8,FALSE),"")</f>
        <v/>
      </c>
      <c r="EI129" s="32" t="str">
        <f>IFERROR(VLOOKUP(($EF129&amp;"・"&amp;EH$8&amp;"・"&amp;EH$7&amp;"・"&amp;$EG129),'(参考)本年作業予定'!$X$4:$AI$525,10,FALSE),"")</f>
        <v/>
      </c>
      <c r="EJ129" s="32">
        <f>IFERROR(VLOOKUP(($EF129&amp;"・"&amp;EJ$8&amp;"・"&amp;EJ$7&amp;"・"&amp;$EG129),'(参考)本年作業予定'!$X$4:$AI$525,8,FALSE),"")</f>
        <v>45526</v>
      </c>
      <c r="EK129" s="32">
        <f>IFERROR(VLOOKUP(($EF129&amp;"・"&amp;EJ$8&amp;"・"&amp;EJ$7&amp;"・"&amp;$EG129),'(参考)本年作業予定'!$X$4:$AI$525,10,FALSE),"")</f>
        <v>45527</v>
      </c>
      <c r="EL129" s="32">
        <f>IFERROR(VLOOKUP(($EF129&amp;"・"&amp;EL$8&amp;"・"&amp;EL$7&amp;"・"&amp;$EG129),'(参考)本年作業予定'!$X$4:$AI$525,8,FALSE),"")</f>
        <v>45529</v>
      </c>
      <c r="EM129" s="32">
        <f>IFERROR(VLOOKUP(($EF129&amp;"・"&amp;EL$8&amp;"・"&amp;EL$7&amp;"・"&amp;$EG129),'(参考)本年作業予定'!$X$4:$AI$525,10,FALSE),"")</f>
        <v>45529</v>
      </c>
      <c r="EN129" s="32">
        <f>IFERROR(VLOOKUP(($EF129&amp;"・"&amp;EN$8&amp;"・"&amp;EN$7&amp;"・"&amp;$EG129),'(参考)本年作業予定'!$X$4:$AI$525,8,FALSE),"")</f>
        <v>45560</v>
      </c>
      <c r="EO129" s="32">
        <f>IFERROR(VLOOKUP(($EF129&amp;"・"&amp;EN$8&amp;"・"&amp;EN$7&amp;"・"&amp;$EG129),'(参考)本年作業予定'!$X$4:$AI$525,10,FALSE),"")</f>
        <v>45560</v>
      </c>
      <c r="EP129" s="32">
        <f>IFERROR(VLOOKUP(($EF129&amp;"・"&amp;EP$8&amp;"・"&amp;EP$7&amp;"・"&amp;$EG129),'(参考)本年作業予定'!$X$4:$AI$525,8,FALSE),"")</f>
        <v>45590</v>
      </c>
      <c r="EQ129" s="32">
        <f>IFERROR(VLOOKUP(($EF129&amp;"・"&amp;EP$8&amp;"・"&amp;EP$7&amp;"・"&amp;$EG129),'(参考)本年作業予定'!$X$4:$AI$525,10,FALSE),"")</f>
        <v>45590</v>
      </c>
      <c r="ER129" s="32" t="str">
        <f>IFERROR(VLOOKUP(($EF129&amp;"・"&amp;ER$8&amp;"・"&amp;ER$7&amp;"・"&amp;$EG129),'(参考)本年作業予定'!$X$4:$AI$525,8,FALSE),"")</f>
        <v/>
      </c>
      <c r="ES129" s="32" t="str">
        <f>IFERROR(VLOOKUP(($EF129&amp;"・"&amp;ER$8&amp;"・"&amp;ER$7&amp;"・"&amp;$EG129),'(参考)本年作業予定'!$X$4:$AI$525,10,FALSE),"")</f>
        <v/>
      </c>
      <c r="ET129" s="32" t="str">
        <f>IFERROR(VLOOKUP(($EF129&amp;"・"&amp;ET$8&amp;"・"&amp;ET$7&amp;"・"&amp;$EG129),'(参考)本年作業予定'!$X$4:$AI$525,8,FALSE),"")</f>
        <v/>
      </c>
      <c r="EU129" s="32" t="str">
        <f>IFERROR(VLOOKUP(($EF129&amp;"・"&amp;ET$8&amp;"・"&amp;ET$7&amp;"・"&amp;$EG129),'(参考)本年作業予定'!$X$4:$AI$525,10,FALSE),"")</f>
        <v/>
      </c>
      <c r="EV129" s="32" t="str">
        <f>IFERROR(VLOOKUP(($EF129&amp;"・"&amp;EV$8&amp;"・"&amp;EV$7&amp;"・"&amp;$EG129),'(参考)本年作業予定'!$X$4:$AI$525,8,FALSE),"")</f>
        <v/>
      </c>
      <c r="EW129" s="32" t="str">
        <f>IFERROR(VLOOKUP(($EF129&amp;"・"&amp;EV$8&amp;"・"&amp;EV$7&amp;"・"&amp;$EG129),'(参考)本年作業予定'!$X$4:$AI$525,10,FALSE),"")</f>
        <v/>
      </c>
      <c r="EX129" s="32" t="str">
        <f>IFERROR(VLOOKUP(($EF129&amp;"・"&amp;EX$8&amp;"・"&amp;EX$7&amp;"・"&amp;$EG129),'(参考)本年作業予定'!$X$4:$AI$525,8,FALSE),"")</f>
        <v/>
      </c>
      <c r="EY129" s="32" t="str">
        <f>IFERROR(VLOOKUP(($EF129&amp;"・"&amp;EX$8&amp;"・"&amp;EX$7&amp;"・"&amp;$EG129),'(参考)本年作業予定'!$X$4:$AI$525,10,FALSE),"")</f>
        <v/>
      </c>
      <c r="EZ129" s="32" t="str">
        <f>IFERROR(VLOOKUP(($EF129&amp;"・"&amp;EZ$8&amp;"・"&amp;EZ$7&amp;"・"&amp;$EG129),'(参考)本年作業予定'!$X$4:$AI$525,8,FALSE),"")</f>
        <v/>
      </c>
      <c r="FA129" s="32" t="str">
        <f>IFERROR(VLOOKUP(($EF129&amp;"・"&amp;EZ$8&amp;"・"&amp;EZ$7&amp;"・"&amp;$EG129),'(参考)本年作業予定'!$X$4:$AI$525,10,FALSE),"")</f>
        <v/>
      </c>
      <c r="FB129" s="32" t="str">
        <f>IFERROR(VLOOKUP(($EF129&amp;"・"&amp;FB$8&amp;"・"&amp;FB$7&amp;"・"&amp;$EG129),'(参考)本年作業予定'!$X$4:$AI$525,8,FALSE),"")</f>
        <v/>
      </c>
      <c r="FC129" s="32" t="str">
        <f>IFERROR(VLOOKUP(($EF129&amp;"・"&amp;FB$8&amp;"・"&amp;FB$7&amp;"・"&amp;$EG129),'(参考)本年作業予定'!$X$4:$AI$525,10,FALSE),"")</f>
        <v/>
      </c>
      <c r="FD129" s="32" t="str">
        <f>IFERROR(VLOOKUP(($EF129&amp;"・"&amp;FD$8&amp;"・"&amp;FD$7&amp;"・"&amp;$EG129),'(参考)本年作業予定'!$X$4:$AI$525,8,FALSE),"")</f>
        <v/>
      </c>
      <c r="FE129" s="32" t="str">
        <f>IFERROR(VLOOKUP(($EF129&amp;"・"&amp;FD$8&amp;"・"&amp;FD$7&amp;"・"&amp;$EG129),'(参考)本年作業予定'!$X$4:$AI$525,10,FALSE),"")</f>
        <v/>
      </c>
      <c r="FG129" s="32" t="str">
        <f>IFERROR(VLOOKUP(($EF129&amp;"・"&amp;FG$81&amp;"・"&amp;FG$80&amp;"・"&amp;$EG129),'(参考)本年作業予定'!$X$4:$AI$525,4,FALSE),"")</f>
        <v/>
      </c>
      <c r="FH129" s="32">
        <f>IFERROR(VLOOKUP(($EF129&amp;"・"&amp;FH$81&amp;"・"&amp;FH$80&amp;"・"&amp;$EG129),'(参考)本年作業予定'!$X$4:$AI$525,4,FALSE),"")</f>
        <v>45522</v>
      </c>
      <c r="FI129" s="32" t="str">
        <f>IFERROR(VLOOKUP(($EF129&amp;"・"&amp;FI$81&amp;"・"&amp;FI$80&amp;"・"&amp;$EG129),'(参考)本年作業予定'!$X$4:$AI$525,4,FALSE),"")</f>
        <v/>
      </c>
      <c r="FJ129" s="32" t="str">
        <f>IFERROR(VLOOKUP(($EF129&amp;"・"&amp;FJ$81&amp;"・"&amp;FJ$80&amp;"・"&amp;$EG129),'(参考)本年作業予定'!$X$4:$AI$525,4,FALSE),"")</f>
        <v/>
      </c>
      <c r="FK129" s="32" t="str">
        <f>IFERROR(VLOOKUP(($EF129&amp;"・"&amp;FK$81&amp;"・"&amp;FK$80&amp;"・"&amp;$EG129),'(参考)本年作業予定'!$X$4:$AI$525,4,FALSE),"")</f>
        <v/>
      </c>
      <c r="FL129" s="32" t="str">
        <f>IFERROR(VLOOKUP(($EF129&amp;"・"&amp;FL$81&amp;"・"&amp;FL$80&amp;"・"&amp;$EG129),'(参考)本年作業予定'!$X$4:$AI$525,4,FALSE),"")</f>
        <v/>
      </c>
      <c r="FN129" s="33" t="str">
        <f t="shared" si="488"/>
        <v/>
      </c>
      <c r="FO129" s="96">
        <f>IFERROR(VLOOKUP(($EF129&amp;"・"&amp;FN$8&amp;"・"&amp;FN$7&amp;"・"&amp;$EG129),'(参考)本年作業予定'!$X$4:$AI$525,12,FALSE),"")</f>
        <v>0</v>
      </c>
      <c r="FP129" s="33">
        <f t="shared" si="489"/>
        <v>45526</v>
      </c>
      <c r="FQ129" s="96">
        <f>IFERROR(VLOOKUP(($EF129&amp;"・"&amp;FP$8&amp;"・"&amp;FP$7&amp;"・"&amp;$EG129),'(参考)本年作業予定'!$X$4:$AI$525,12,FALSE),"")</f>
        <v>32</v>
      </c>
      <c r="FR129" s="33">
        <f t="shared" si="490"/>
        <v>45529</v>
      </c>
      <c r="FS129" s="96">
        <f>IFERROR(VLOOKUP(($EF129&amp;"・"&amp;FR$8&amp;"・"&amp;FR$7&amp;"・"&amp;$EG129),'(参考)本年作業予定'!$X$4:$AI$525,12,FALSE),"")</f>
        <v>16</v>
      </c>
      <c r="FT129" s="33">
        <f t="shared" si="491"/>
        <v>45560</v>
      </c>
      <c r="FU129" s="96">
        <f>IFERROR(VLOOKUP(($EF129&amp;"・"&amp;FT$8&amp;"・"&amp;FT$7&amp;"・"&amp;$EG129),'(参考)本年作業予定'!$X$4:$AI$525,12,FALSE),"")</f>
        <v>16</v>
      </c>
      <c r="FV129" s="33">
        <f t="shared" si="492"/>
        <v>45590</v>
      </c>
      <c r="FW129" s="96">
        <f>IFERROR(VLOOKUP(($EF129&amp;"・"&amp;FV$8&amp;"・"&amp;FV$7&amp;"・"&amp;$EG129),'(参考)本年作業予定'!$X$4:$AI$525,12,FALSE),"")</f>
        <v>20</v>
      </c>
      <c r="FX129" s="33" t="str">
        <f t="shared" si="493"/>
        <v/>
      </c>
      <c r="FY129" s="96">
        <f>IFERROR(VLOOKUP(($EF129&amp;"・"&amp;FX$8&amp;"・"&amp;FX$7&amp;"・"&amp;$EG129),'(参考)本年作業予定'!$X$4:$AI$525,12,FALSE),"")</f>
        <v>0</v>
      </c>
      <c r="FZ129" s="33" t="str">
        <f t="shared" si="494"/>
        <v/>
      </c>
      <c r="GA129" s="96" t="str">
        <f>IFERROR(VLOOKUP(($EF129&amp;"・"&amp;FZ$8&amp;"・"&amp;FZ$7&amp;"・"&amp;$EG129),'(参考)本年作業予定'!$X$4:$AI$525,12,FALSE),"")</f>
        <v/>
      </c>
      <c r="GB129" s="33" t="str">
        <f t="shared" si="495"/>
        <v/>
      </c>
      <c r="GC129" s="96" t="str">
        <f>IFERROR(VLOOKUP(($EF129&amp;"・"&amp;GB$8&amp;"・"&amp;GB$7&amp;"・"&amp;$EG129),'(参考)本年作業予定'!$X$4:$AI$525,12,FALSE),"")</f>
        <v/>
      </c>
      <c r="GD129" s="33" t="str">
        <f t="shared" si="496"/>
        <v/>
      </c>
      <c r="GE129" s="96" t="str">
        <f>IFERROR(VLOOKUP(($EF129&amp;"・"&amp;GD$8&amp;"・"&amp;GD$7&amp;"・"&amp;$EG129),'(参考)本年作業予定'!$X$4:$AI$525,12,FALSE),"")</f>
        <v/>
      </c>
      <c r="GF129" s="33" t="str">
        <f t="shared" si="497"/>
        <v/>
      </c>
      <c r="GG129" s="96" t="str">
        <f>IFERROR(VLOOKUP(($EF129&amp;"・"&amp;GF$8&amp;"・"&amp;GF$7&amp;"・"&amp;$EG129),'(参考)本年作業予定'!$X$4:$AI$525,12,FALSE),"")</f>
        <v/>
      </c>
      <c r="GH129" s="33" t="str">
        <f t="shared" si="498"/>
        <v/>
      </c>
      <c r="GI129" s="96" t="str">
        <f>IFERROR(VLOOKUP(($EF129&amp;"・"&amp;GH$8&amp;"・"&amp;GH$7&amp;"・"&amp;$EG129),'(参考)本年作業予定'!$X$4:$AI$525,12,FALSE),"")</f>
        <v/>
      </c>
      <c r="GJ129" s="33" t="str">
        <f t="shared" si="499"/>
        <v/>
      </c>
      <c r="GK129" s="96" t="str">
        <f>IFERROR(VLOOKUP(($EF129&amp;"・"&amp;GJ$8&amp;"・"&amp;GJ$7&amp;"・"&amp;$EG129),'(参考)本年作業予定'!$X$4:$AI$525,12,FALSE),"")</f>
        <v/>
      </c>
      <c r="GM129" s="72" t="str">
        <f t="shared" si="431"/>
        <v/>
      </c>
      <c r="GN129" s="74">
        <f>IFERROR(VLOOKUP(($EF129&amp;"・"&amp;GM$8&amp;"・"&amp;GM$7&amp;"・"&amp;$EG129),'(参考)本年作業予定'!$X$4:$AI$525,11,FALSE)/100,0)</f>
        <v>40</v>
      </c>
      <c r="GO129" s="72">
        <f t="shared" si="432"/>
        <v>2</v>
      </c>
      <c r="GP129" s="74">
        <f>IFERROR(VLOOKUP(($EF129&amp;"・"&amp;GO$8&amp;"・"&amp;GO$7&amp;"・"&amp;$EG129),'(参考)本年作業予定'!$X$4:$AI$525,11,FALSE)/100,0)</f>
        <v>40</v>
      </c>
      <c r="GQ129" s="72">
        <f t="shared" si="433"/>
        <v>1</v>
      </c>
      <c r="GR129" s="74">
        <f>IFERROR(VLOOKUP(($EF129&amp;"・"&amp;GQ$8&amp;"・"&amp;GQ$7&amp;"・"&amp;$EG129),'(参考)本年作業予定'!$X$4:$AI$525,11,FALSE)/100,0)</f>
        <v>40</v>
      </c>
      <c r="GS129" s="72">
        <f t="shared" si="434"/>
        <v>1</v>
      </c>
      <c r="GT129" s="74">
        <f>IFERROR(VLOOKUP(($EF129&amp;"・"&amp;GS$8&amp;"・"&amp;GS$7&amp;"・"&amp;$EG129),'(参考)本年作業予定'!$X$4:$AI$525,11,FALSE)/100,0)</f>
        <v>40</v>
      </c>
      <c r="GU129" s="72">
        <f t="shared" si="435"/>
        <v>1</v>
      </c>
      <c r="GV129" s="74">
        <f>IFERROR(VLOOKUP(($EF129&amp;"・"&amp;GU$8&amp;"・"&amp;GU$7&amp;"・"&amp;$EG129),'(参考)本年作業予定'!$X$4:$AI$525,11,FALSE)/100,0)</f>
        <v>40</v>
      </c>
      <c r="GW129" s="72" t="str">
        <f t="shared" si="436"/>
        <v/>
      </c>
      <c r="GX129" s="74">
        <f>IFERROR(VLOOKUP(($EF129&amp;"・"&amp;GW$8&amp;"・"&amp;GW$7&amp;"・"&amp;$EG129),'(参考)本年作業予定'!$X$4:$AI$525,11,FALSE)/100,0)</f>
        <v>40</v>
      </c>
      <c r="GY129" s="72" t="str">
        <f t="shared" si="437"/>
        <v/>
      </c>
      <c r="GZ129" s="74">
        <f>IFERROR(VLOOKUP(($EF129&amp;"・"&amp;GY$8&amp;"・"&amp;GY$7&amp;"・"&amp;$EG129),'(参考)本年作業予定'!$X$4:$AI$525,11,FALSE)/100,0)</f>
        <v>0</v>
      </c>
      <c r="HA129" s="72" t="str">
        <f t="shared" si="438"/>
        <v/>
      </c>
      <c r="HB129" s="74">
        <f>IFERROR(VLOOKUP(($EF129&amp;"・"&amp;HA$8&amp;"・"&amp;HA$7&amp;"・"&amp;$EG129),'(参考)本年作業予定'!$X$4:$AI$525,11,FALSE)/100,0)</f>
        <v>0</v>
      </c>
      <c r="HC129" s="72" t="str">
        <f t="shared" si="439"/>
        <v/>
      </c>
      <c r="HD129" s="74">
        <f>IFERROR(VLOOKUP(($EF129&amp;"・"&amp;HC$8&amp;"・"&amp;HC$7&amp;"・"&amp;$EG129),'(参考)本年作業予定'!$X$4:$AI$525,11,FALSE)/100,0)</f>
        <v>0</v>
      </c>
      <c r="HE129" s="72" t="str">
        <f t="shared" si="440"/>
        <v/>
      </c>
      <c r="HF129" s="74">
        <f>IFERROR(VLOOKUP(($EF129&amp;"・"&amp;HE$8&amp;"・"&amp;HE$7&amp;"・"&amp;$EG129),'(参考)本年作業予定'!$X$4:$AI$525,11,FALSE)/100,0)</f>
        <v>0</v>
      </c>
      <c r="HG129" s="72" t="str">
        <f t="shared" si="441"/>
        <v/>
      </c>
      <c r="HH129" s="74">
        <f>IFERROR(VLOOKUP(($EF129&amp;"・"&amp;HG$8&amp;"・"&amp;HG$7&amp;"・"&amp;$EG129),'(参考)本年作業予定'!$X$4:$AI$525,11,FALSE)/100,0)</f>
        <v>0</v>
      </c>
      <c r="HI129" s="72" t="str">
        <f t="shared" si="442"/>
        <v/>
      </c>
      <c r="HJ129" s="74">
        <f>IFERROR(VLOOKUP(($EF129&amp;"・"&amp;HI$8&amp;"・"&amp;HI$7&amp;"・"&amp;$EG129),'(参考)本年作業予定'!$X$4:$AI$525,11,FALSE)/100,0)</f>
        <v>0</v>
      </c>
    </row>
    <row r="130" spans="1:218" ht="15" customHeight="1" thickBot="1" x14ac:dyDescent="0.2">
      <c r="A130" s="541"/>
      <c r="B130" s="488"/>
      <c r="C130" s="326" t="str">
        <f>IF(B130="","",GN130+GP130+GR130+GT130+GV130+GX130+GZ130+HB130+HD130)</f>
        <v/>
      </c>
      <c r="D130" s="348"/>
      <c r="E130" s="349"/>
      <c r="F130" s="349"/>
      <c r="G130" s="349"/>
      <c r="H130" s="349"/>
      <c r="I130" s="349"/>
      <c r="J130" s="349"/>
      <c r="K130" s="349"/>
      <c r="L130" s="349"/>
      <c r="M130" s="349"/>
      <c r="N130" s="349"/>
      <c r="O130" s="349"/>
      <c r="P130" s="349"/>
      <c r="Q130" s="349"/>
      <c r="R130" s="349"/>
      <c r="S130" s="349"/>
      <c r="T130" s="349"/>
      <c r="U130" s="349"/>
      <c r="V130" s="349"/>
      <c r="W130" s="349"/>
      <c r="X130" s="349"/>
      <c r="Y130" s="349"/>
      <c r="Z130" s="349"/>
      <c r="AA130" s="349"/>
      <c r="AB130" s="349"/>
      <c r="AC130" s="349"/>
      <c r="AD130" s="349"/>
      <c r="AE130" s="349"/>
      <c r="AF130" s="349"/>
      <c r="AG130" s="350"/>
      <c r="AH130" s="350"/>
      <c r="AI130" s="348"/>
      <c r="AJ130" s="349"/>
      <c r="AK130" s="349"/>
      <c r="AL130" s="349"/>
      <c r="AM130" s="349"/>
      <c r="AN130" s="349"/>
      <c r="AO130" s="349"/>
      <c r="AP130" s="349"/>
      <c r="AQ130" s="349"/>
      <c r="AR130" s="349"/>
      <c r="AS130" s="349"/>
      <c r="AT130" s="349"/>
      <c r="AU130" s="349"/>
      <c r="AV130" s="349"/>
      <c r="AW130" s="349"/>
      <c r="AX130" s="349"/>
      <c r="AY130" s="349"/>
      <c r="AZ130" s="349"/>
      <c r="BA130" s="349"/>
      <c r="BB130" s="349"/>
      <c r="BC130" s="349"/>
      <c r="BD130" s="349"/>
      <c r="BE130" s="349"/>
      <c r="BF130" s="349"/>
      <c r="BG130" s="349"/>
      <c r="BH130" s="349"/>
      <c r="BI130" s="349"/>
      <c r="BJ130" s="349"/>
      <c r="BK130" s="349"/>
      <c r="BL130" s="349"/>
      <c r="BM130" s="350"/>
      <c r="BN130" s="348"/>
      <c r="BO130" s="349"/>
      <c r="BP130" s="349"/>
      <c r="BQ130" s="349"/>
      <c r="BR130" s="349"/>
      <c r="BS130" s="349"/>
      <c r="BT130" s="349"/>
      <c r="BU130" s="349"/>
      <c r="BV130" s="349"/>
      <c r="BW130" s="349"/>
      <c r="BX130" s="349"/>
      <c r="BY130" s="349"/>
      <c r="BZ130" s="349"/>
      <c r="CA130" s="349"/>
      <c r="CB130" s="349"/>
      <c r="CC130" s="349"/>
      <c r="CD130" s="349"/>
      <c r="CE130" s="349"/>
      <c r="CF130" s="349"/>
      <c r="CG130" s="349"/>
      <c r="CH130" s="349"/>
      <c r="CI130" s="349"/>
      <c r="CJ130" s="349"/>
      <c r="CK130" s="349"/>
      <c r="CL130" s="349"/>
      <c r="CM130" s="349"/>
      <c r="CN130" s="349"/>
      <c r="CO130" s="349"/>
      <c r="CP130" s="349"/>
      <c r="CQ130" s="350"/>
      <c r="CR130" s="351"/>
      <c r="CS130" s="352"/>
      <c r="CT130" s="349"/>
      <c r="CU130" s="349"/>
      <c r="CV130" s="349"/>
      <c r="CW130" s="349"/>
      <c r="CX130" s="349"/>
      <c r="CY130" s="349"/>
      <c r="CZ130" s="349"/>
      <c r="DA130" s="349"/>
      <c r="DB130" s="349"/>
      <c r="DC130" s="349"/>
      <c r="DD130" s="349"/>
      <c r="DE130" s="349"/>
      <c r="DF130" s="349"/>
      <c r="DG130" s="349"/>
      <c r="DH130" s="349"/>
      <c r="DI130" s="349"/>
      <c r="DJ130" s="349"/>
      <c r="DK130" s="349"/>
      <c r="DL130" s="349"/>
      <c r="DM130" s="349"/>
      <c r="DN130" s="349"/>
      <c r="DO130" s="349"/>
      <c r="DP130" s="349"/>
      <c r="DQ130" s="349"/>
      <c r="DR130" s="349"/>
      <c r="DS130" s="349"/>
      <c r="DT130" s="349"/>
      <c r="DU130" s="350"/>
      <c r="DV130" s="393"/>
      <c r="DW130" s="426"/>
      <c r="EE130" s="12"/>
      <c r="EF130" s="13"/>
      <c r="EG130" s="13"/>
      <c r="EH130" s="32" t="str">
        <f>IFERROR(VLOOKUP(($EF130&amp;"・"&amp;EH$8&amp;"・"&amp;EH$7&amp;"・"&amp;$EG130),'(参考)本年作業予定'!$X$4:$AI$525,8,FALSE),"")</f>
        <v/>
      </c>
      <c r="EI130" s="32" t="str">
        <f>IFERROR(VLOOKUP(($EF130&amp;"・"&amp;EH$8&amp;"・"&amp;EH$7&amp;"・"&amp;$EG130),'(参考)本年作業予定'!$X$4:$AI$525,10,FALSE),"")</f>
        <v/>
      </c>
      <c r="EJ130" s="32" t="str">
        <f>IFERROR(VLOOKUP(($EF130&amp;"・"&amp;EJ$8&amp;"・"&amp;EJ$7&amp;"・"&amp;$EG130),'(参考)本年作業予定'!$X$4:$AI$525,8,FALSE),"")</f>
        <v/>
      </c>
      <c r="EK130" s="32" t="str">
        <f>IFERROR(VLOOKUP(($EF130&amp;"・"&amp;EJ$8&amp;"・"&amp;EJ$7&amp;"・"&amp;$EG130),'(参考)本年作業予定'!$X$4:$AI$525,10,FALSE),"")</f>
        <v/>
      </c>
      <c r="EL130" s="32" t="str">
        <f>IFERROR(VLOOKUP(($EF130&amp;"・"&amp;EL$8&amp;"・"&amp;EL$7&amp;"・"&amp;$EG130),'(参考)本年作業予定'!$X$4:$AI$525,8,FALSE),"")</f>
        <v/>
      </c>
      <c r="EM130" s="32" t="str">
        <f>IFERROR(VLOOKUP(($EF130&amp;"・"&amp;EL$8&amp;"・"&amp;EL$7&amp;"・"&amp;$EG130),'(参考)本年作業予定'!$X$4:$AI$525,10,FALSE),"")</f>
        <v/>
      </c>
      <c r="EN130" s="32" t="str">
        <f>IFERROR(VLOOKUP(($EF130&amp;"・"&amp;EN$8&amp;"・"&amp;EN$7&amp;"・"&amp;$EG130),'(参考)本年作業予定'!$X$4:$AI$525,8,FALSE),"")</f>
        <v/>
      </c>
      <c r="EO130" s="32" t="str">
        <f>IFERROR(VLOOKUP(($EF130&amp;"・"&amp;EN$8&amp;"・"&amp;EN$7&amp;"・"&amp;$EG130),'(参考)本年作業予定'!$X$4:$AI$525,10,FALSE),"")</f>
        <v/>
      </c>
      <c r="EP130" s="32" t="str">
        <f>IFERROR(VLOOKUP(($EF130&amp;"・"&amp;EP$8&amp;"・"&amp;EP$7&amp;"・"&amp;$EG130),'(参考)本年作業予定'!$X$4:$AI$525,8,FALSE),"")</f>
        <v/>
      </c>
      <c r="EQ130" s="32" t="str">
        <f>IFERROR(VLOOKUP(($EF130&amp;"・"&amp;EP$8&amp;"・"&amp;EP$7&amp;"・"&amp;$EG130),'(参考)本年作業予定'!$X$4:$AI$525,10,FALSE),"")</f>
        <v/>
      </c>
      <c r="ER130" s="32" t="str">
        <f>IFERROR(VLOOKUP(($EF130&amp;"・"&amp;ER$8&amp;"・"&amp;ER$7&amp;"・"&amp;$EG130),'(参考)本年作業予定'!$X$4:$AI$525,8,FALSE),"")</f>
        <v/>
      </c>
      <c r="ES130" s="32" t="str">
        <f>IFERROR(VLOOKUP(($EF130&amp;"・"&amp;ER$8&amp;"・"&amp;ER$7&amp;"・"&amp;$EG130),'(参考)本年作業予定'!$X$4:$AI$525,10,FALSE),"")</f>
        <v/>
      </c>
      <c r="ET130" s="32" t="str">
        <f>IFERROR(VLOOKUP(($EF130&amp;"・"&amp;ET$8&amp;"・"&amp;ET$7&amp;"・"&amp;$EG130),'(参考)本年作業予定'!$X$4:$AI$525,8,FALSE),"")</f>
        <v/>
      </c>
      <c r="EU130" s="32" t="str">
        <f>IFERROR(VLOOKUP(($EF130&amp;"・"&amp;ET$8&amp;"・"&amp;ET$7&amp;"・"&amp;$EG130),'(参考)本年作業予定'!$X$4:$AI$525,10,FALSE),"")</f>
        <v/>
      </c>
      <c r="EV130" s="32" t="str">
        <f>IFERROR(VLOOKUP(($EF130&amp;"・"&amp;EV$8&amp;"・"&amp;EV$7&amp;"・"&amp;$EG130),'(参考)本年作業予定'!$X$4:$AI$525,8,FALSE),"")</f>
        <v/>
      </c>
      <c r="EW130" s="32" t="str">
        <f>IFERROR(VLOOKUP(($EF130&amp;"・"&amp;EV$8&amp;"・"&amp;EV$7&amp;"・"&amp;$EG130),'(参考)本年作業予定'!$X$4:$AI$525,10,FALSE),"")</f>
        <v/>
      </c>
      <c r="EX130" s="32" t="str">
        <f>IFERROR(VLOOKUP(($EF130&amp;"・"&amp;EX$8&amp;"・"&amp;EX$7&amp;"・"&amp;$EG130),'(参考)本年作業予定'!$X$4:$AI$525,8,FALSE),"")</f>
        <v/>
      </c>
      <c r="EY130" s="32" t="str">
        <f>IFERROR(VLOOKUP(($EF130&amp;"・"&amp;EX$8&amp;"・"&amp;EX$7&amp;"・"&amp;$EG130),'(参考)本年作業予定'!$X$4:$AI$525,10,FALSE),"")</f>
        <v/>
      </c>
      <c r="EZ130" s="32" t="str">
        <f>IFERROR(VLOOKUP(($EF130&amp;"・"&amp;EZ$8&amp;"・"&amp;EZ$7&amp;"・"&amp;$EG130),'(参考)本年作業予定'!$X$4:$AI$525,8,FALSE),"")</f>
        <v/>
      </c>
      <c r="FA130" s="32" t="str">
        <f>IFERROR(VLOOKUP(($EF130&amp;"・"&amp;EZ$8&amp;"・"&amp;EZ$7&amp;"・"&amp;$EG130),'(参考)本年作業予定'!$X$4:$AI$525,10,FALSE),"")</f>
        <v/>
      </c>
      <c r="FB130" s="32" t="str">
        <f>IFERROR(VLOOKUP(($EF130&amp;"・"&amp;FB$8&amp;"・"&amp;FB$7&amp;"・"&amp;$EG130),'(参考)本年作業予定'!$X$4:$AI$525,8,FALSE),"")</f>
        <v/>
      </c>
      <c r="FC130" s="32" t="str">
        <f>IFERROR(VLOOKUP(($EF130&amp;"・"&amp;FB$8&amp;"・"&amp;FB$7&amp;"・"&amp;$EG130),'(参考)本年作業予定'!$X$4:$AI$525,10,FALSE),"")</f>
        <v/>
      </c>
      <c r="FD130" s="32" t="str">
        <f>IFERROR(VLOOKUP(($EF130&amp;"・"&amp;FD$8&amp;"・"&amp;FD$7&amp;"・"&amp;$EG130),'(参考)本年作業予定'!$X$4:$AI$525,8,FALSE),"")</f>
        <v/>
      </c>
      <c r="FE130" s="32" t="str">
        <f>IFERROR(VLOOKUP(($EF130&amp;"・"&amp;FD$8&amp;"・"&amp;FD$7&amp;"・"&amp;$EG130),'(参考)本年作業予定'!$X$4:$AI$525,10,FALSE),"")</f>
        <v/>
      </c>
      <c r="FG130" s="32" t="str">
        <f>IFERROR(VLOOKUP(($EF130&amp;"・"&amp;FG$81&amp;"・"&amp;FG$80&amp;"・"&amp;$EG130),'(参考)本年作業予定'!$X$4:$AI$525,4,FALSE),"")</f>
        <v/>
      </c>
      <c r="FH130" s="32" t="str">
        <f>IFERROR(VLOOKUP(($EF130&amp;"・"&amp;FH$81&amp;"・"&amp;FH$80&amp;"・"&amp;$EG130),'(参考)本年作業予定'!$X$4:$AI$525,4,FALSE),"")</f>
        <v/>
      </c>
      <c r="FI130" s="32" t="str">
        <f>IFERROR(VLOOKUP(($EF130&amp;"・"&amp;FI$81&amp;"・"&amp;FI$80&amp;"・"&amp;$EG130),'(参考)本年作業予定'!$X$4:$AI$525,4,FALSE),"")</f>
        <v/>
      </c>
      <c r="FJ130" s="32" t="str">
        <f>IFERROR(VLOOKUP(($EF130&amp;"・"&amp;FJ$81&amp;"・"&amp;FJ$80&amp;"・"&amp;$EG130),'(参考)本年作業予定'!$X$4:$AI$525,4,FALSE),"")</f>
        <v/>
      </c>
      <c r="FK130" s="32" t="str">
        <f>IFERROR(VLOOKUP(($EF130&amp;"・"&amp;FK$81&amp;"・"&amp;FK$80&amp;"・"&amp;$EG130),'(参考)本年作業予定'!$X$4:$AI$525,4,FALSE),"")</f>
        <v/>
      </c>
      <c r="FL130" s="32" t="str">
        <f>IFERROR(VLOOKUP(($EF130&amp;"・"&amp;FL$81&amp;"・"&amp;FL$80&amp;"・"&amp;$EG130),'(参考)本年作業予定'!$X$4:$AI$525,4,FALSE),"")</f>
        <v/>
      </c>
      <c r="FN130" s="33" t="str">
        <f t="shared" si="488"/>
        <v/>
      </c>
      <c r="FO130" s="96" t="str">
        <f>IFERROR(VLOOKUP(($EF130&amp;"・"&amp;FN$8&amp;"・"&amp;FN$7&amp;"・"&amp;$EG130),'(参考)本年作業予定'!$X$4:$AI$525,12,FALSE),"")</f>
        <v/>
      </c>
      <c r="FP130" s="33" t="str">
        <f t="shared" si="489"/>
        <v/>
      </c>
      <c r="FQ130" s="96" t="str">
        <f>IFERROR(VLOOKUP(($EF130&amp;"・"&amp;FP$8&amp;"・"&amp;FP$7&amp;"・"&amp;$EG130),'(参考)本年作業予定'!$X$4:$AI$525,12,FALSE),"")</f>
        <v/>
      </c>
      <c r="FR130" s="33" t="str">
        <f t="shared" si="490"/>
        <v/>
      </c>
      <c r="FS130" s="96" t="str">
        <f>IFERROR(VLOOKUP(($EF130&amp;"・"&amp;FR$8&amp;"・"&amp;FR$7&amp;"・"&amp;$EG130),'(参考)本年作業予定'!$X$4:$AI$525,12,FALSE),"")</f>
        <v/>
      </c>
      <c r="FT130" s="33" t="str">
        <f t="shared" si="491"/>
        <v/>
      </c>
      <c r="FU130" s="96" t="str">
        <f>IFERROR(VLOOKUP(($EF130&amp;"・"&amp;FT$8&amp;"・"&amp;FT$7&amp;"・"&amp;$EG130),'(参考)本年作業予定'!$X$4:$AI$525,12,FALSE),"")</f>
        <v/>
      </c>
      <c r="FV130" s="33" t="str">
        <f t="shared" si="492"/>
        <v/>
      </c>
      <c r="FW130" s="96" t="str">
        <f>IFERROR(VLOOKUP(($EF130&amp;"・"&amp;FV$8&amp;"・"&amp;FV$7&amp;"・"&amp;$EG130),'(参考)本年作業予定'!$X$4:$AI$525,12,FALSE),"")</f>
        <v/>
      </c>
      <c r="FX130" s="33" t="str">
        <f t="shared" si="493"/>
        <v/>
      </c>
      <c r="FY130" s="96" t="str">
        <f>IFERROR(VLOOKUP(($EF130&amp;"・"&amp;FX$8&amp;"・"&amp;FX$7&amp;"・"&amp;$EG130),'(参考)本年作業予定'!$X$4:$AI$525,12,FALSE),"")</f>
        <v/>
      </c>
      <c r="FZ130" s="33" t="str">
        <f t="shared" si="494"/>
        <v/>
      </c>
      <c r="GA130" s="96" t="str">
        <f>IFERROR(VLOOKUP(($EF130&amp;"・"&amp;FZ$8&amp;"・"&amp;FZ$7&amp;"・"&amp;$EG130),'(参考)本年作業予定'!$X$4:$AI$525,12,FALSE),"")</f>
        <v/>
      </c>
      <c r="GB130" s="33" t="str">
        <f t="shared" si="495"/>
        <v/>
      </c>
      <c r="GC130" s="96" t="str">
        <f>IFERROR(VLOOKUP(($EF130&amp;"・"&amp;GB$8&amp;"・"&amp;GB$7&amp;"・"&amp;$EG130),'(参考)本年作業予定'!$X$4:$AI$525,12,FALSE),"")</f>
        <v/>
      </c>
      <c r="GD130" s="33" t="str">
        <f t="shared" si="496"/>
        <v/>
      </c>
      <c r="GE130" s="96" t="str">
        <f>IFERROR(VLOOKUP(($EF130&amp;"・"&amp;GD$8&amp;"・"&amp;GD$7&amp;"・"&amp;$EG130),'(参考)本年作業予定'!$X$4:$AI$525,12,FALSE),"")</f>
        <v/>
      </c>
      <c r="GF130" s="33" t="str">
        <f t="shared" si="497"/>
        <v/>
      </c>
      <c r="GG130" s="96" t="str">
        <f>IFERROR(VLOOKUP(($EF130&amp;"・"&amp;GF$8&amp;"・"&amp;GF$7&amp;"・"&amp;$EG130),'(参考)本年作業予定'!$X$4:$AI$525,12,FALSE),"")</f>
        <v/>
      </c>
      <c r="GH130" s="33" t="str">
        <f t="shared" si="498"/>
        <v/>
      </c>
      <c r="GI130" s="96" t="str">
        <f>IFERROR(VLOOKUP(($EF130&amp;"・"&amp;GH$8&amp;"・"&amp;GH$7&amp;"・"&amp;$EG130),'(参考)本年作業予定'!$X$4:$AI$525,12,FALSE),"")</f>
        <v/>
      </c>
      <c r="GJ130" s="33" t="str">
        <f t="shared" si="499"/>
        <v/>
      </c>
      <c r="GK130" s="96" t="str">
        <f>IFERROR(VLOOKUP(($EF130&amp;"・"&amp;GJ$8&amp;"・"&amp;GJ$7&amp;"・"&amp;$EG130),'(参考)本年作業予定'!$X$4:$AI$525,12,FALSE),"")</f>
        <v/>
      </c>
      <c r="GM130" s="72" t="str">
        <f t="shared" si="431"/>
        <v/>
      </c>
      <c r="GN130" s="74">
        <f>IFERROR(VLOOKUP(($EF130&amp;"・"&amp;GM$8&amp;"・"&amp;GM$7&amp;"・"&amp;$EG130),'(参考)本年作業予定'!$X$4:$AI$525,11,FALSE)/100,0)</f>
        <v>0</v>
      </c>
      <c r="GO130" s="72" t="str">
        <f t="shared" si="432"/>
        <v/>
      </c>
      <c r="GP130" s="74">
        <f>IFERROR(VLOOKUP(($EF130&amp;"・"&amp;GO$8&amp;"・"&amp;GO$7&amp;"・"&amp;$EG130),'(参考)本年作業予定'!$X$4:$AI$525,11,FALSE)/100,0)</f>
        <v>0</v>
      </c>
      <c r="GQ130" s="72" t="str">
        <f t="shared" si="433"/>
        <v/>
      </c>
      <c r="GR130" s="74">
        <f>IFERROR(VLOOKUP(($EF130&amp;"・"&amp;GQ$8&amp;"・"&amp;GQ$7&amp;"・"&amp;$EG130),'(参考)本年作業予定'!$X$4:$AI$525,11,FALSE)/100,0)</f>
        <v>0</v>
      </c>
      <c r="GS130" s="72" t="str">
        <f t="shared" si="434"/>
        <v/>
      </c>
      <c r="GT130" s="74">
        <f>IFERROR(VLOOKUP(($EF130&amp;"・"&amp;GS$8&amp;"・"&amp;GS$7&amp;"・"&amp;$EG130),'(参考)本年作業予定'!$X$4:$AI$525,11,FALSE)/100,0)</f>
        <v>0</v>
      </c>
      <c r="GU130" s="72" t="str">
        <f t="shared" si="435"/>
        <v/>
      </c>
      <c r="GV130" s="74">
        <f>IFERROR(VLOOKUP(($EF130&amp;"・"&amp;GU$8&amp;"・"&amp;GU$7&amp;"・"&amp;$EG130),'(参考)本年作業予定'!$X$4:$AI$525,11,FALSE)/100,0)</f>
        <v>0</v>
      </c>
      <c r="GW130" s="72" t="str">
        <f t="shared" si="436"/>
        <v/>
      </c>
      <c r="GX130" s="74">
        <f>IFERROR(VLOOKUP(($EF130&amp;"・"&amp;GW$8&amp;"・"&amp;GW$7&amp;"・"&amp;$EG130),'(参考)本年作業予定'!$X$4:$AI$525,11,FALSE)/100,0)</f>
        <v>0</v>
      </c>
      <c r="GY130" s="72" t="str">
        <f t="shared" si="437"/>
        <v/>
      </c>
      <c r="GZ130" s="74">
        <f>IFERROR(VLOOKUP(($EF130&amp;"・"&amp;GY$8&amp;"・"&amp;GY$7&amp;"・"&amp;$EG130),'(参考)本年作業予定'!$X$4:$AI$525,11,FALSE)/100,0)</f>
        <v>0</v>
      </c>
      <c r="HA130" s="72" t="str">
        <f t="shared" si="438"/>
        <v/>
      </c>
      <c r="HB130" s="74">
        <f>IFERROR(VLOOKUP(($EF130&amp;"・"&amp;HA$8&amp;"・"&amp;HA$7&amp;"・"&amp;$EG130),'(参考)本年作業予定'!$X$4:$AI$525,11,FALSE)/100,0)</f>
        <v>0</v>
      </c>
      <c r="HC130" s="72" t="str">
        <f t="shared" si="439"/>
        <v/>
      </c>
      <c r="HD130" s="74">
        <f>IFERROR(VLOOKUP(($EF130&amp;"・"&amp;HC$8&amp;"・"&amp;HC$7&amp;"・"&amp;$EG130),'(参考)本年作業予定'!$X$4:$AI$525,11,FALSE)/100,0)</f>
        <v>0</v>
      </c>
      <c r="HE130" s="72" t="str">
        <f t="shared" si="440"/>
        <v/>
      </c>
      <c r="HF130" s="74">
        <f>IFERROR(VLOOKUP(($EF130&amp;"・"&amp;HE$8&amp;"・"&amp;HE$7&amp;"・"&amp;$EG130),'(参考)本年作業予定'!$X$4:$AI$525,11,FALSE)/100,0)</f>
        <v>0</v>
      </c>
      <c r="HG130" s="72" t="str">
        <f t="shared" si="441"/>
        <v/>
      </c>
      <c r="HH130" s="74">
        <f>IFERROR(VLOOKUP(($EF130&amp;"・"&amp;HG$8&amp;"・"&amp;HG$7&amp;"・"&amp;$EG130),'(参考)本年作業予定'!$X$4:$AI$525,11,FALSE)/100,0)</f>
        <v>0</v>
      </c>
      <c r="HI130" s="72" t="str">
        <f t="shared" si="442"/>
        <v/>
      </c>
      <c r="HJ130" s="74">
        <f>IFERROR(VLOOKUP(($EF130&amp;"・"&amp;HI$8&amp;"・"&amp;HI$7&amp;"・"&amp;$EG130),'(参考)本年作業予定'!$X$4:$AI$525,11,FALSE)/100,0)</f>
        <v>0</v>
      </c>
    </row>
    <row r="131" spans="1:218" ht="21.75" customHeight="1" x14ac:dyDescent="0.15">
      <c r="A131" s="541"/>
      <c r="B131" s="486" t="str">
        <f>IF(②元データ!$G$26="","",②元データ!$G$26)</f>
        <v>ニンジン・●◇▲</v>
      </c>
      <c r="C131" s="324" t="str">
        <f>IF(EF131="","",IF((GN131+GP131+GR131+GT131+GV131+GX131+GZ131+HB131+HD131+HF131+HH131+HJ131)=0,"",(GN131+GP131+GR131+GT131+GV131+GX131+GZ131+HB131+HD131+HF131+HH131+HJ131)))</f>
        <v/>
      </c>
      <c r="D131" s="331" t="str">
        <f t="shared" ref="D131:AI131" si="530">IF(D$5=$FG131,$FG$9,IF(D$5=$FH131,$FH$9,IF(D$5=$FI131,$FI$9,IF(D$5=$FJ131,$FJ$9,IF(D$5=$FK131,$FK$9,IF(D$5=$FL131,$FL$9,IF(D$5=$FN131,$FO131,IF(D$5=$FP131,$FQ131,IF(D$5=$FR131,$FS131,IF(D$5=$FT131,$FU131,IF(D$5=$FV131,$FW131,IF(D$5=$FX131,$FY131,IF(D$5=$FZ131,$GA131,IF(D$5=$GB131,$GC131,IF(D$5=$GD131,$GE131,IF(D$5=$GF131,$GG131,IF(D$5=$GH131,$GI131,IF(D$5=$GJ131,$GK131,""))))))))))))))))))</f>
        <v/>
      </c>
      <c r="E131" s="332" t="str">
        <f t="shared" si="530"/>
        <v/>
      </c>
      <c r="F131" s="332" t="str">
        <f t="shared" si="530"/>
        <v/>
      </c>
      <c r="G131" s="332" t="str">
        <f t="shared" si="530"/>
        <v/>
      </c>
      <c r="H131" s="332" t="str">
        <f t="shared" si="530"/>
        <v/>
      </c>
      <c r="I131" s="332" t="str">
        <f t="shared" si="530"/>
        <v/>
      </c>
      <c r="J131" s="332" t="str">
        <f t="shared" si="530"/>
        <v/>
      </c>
      <c r="K131" s="332" t="str">
        <f t="shared" si="530"/>
        <v/>
      </c>
      <c r="L131" s="332" t="str">
        <f t="shared" si="530"/>
        <v/>
      </c>
      <c r="M131" s="332" t="str">
        <f t="shared" si="530"/>
        <v/>
      </c>
      <c r="N131" s="332" t="str">
        <f t="shared" si="530"/>
        <v/>
      </c>
      <c r="O131" s="332" t="str">
        <f t="shared" si="530"/>
        <v/>
      </c>
      <c r="P131" s="332" t="str">
        <f t="shared" si="530"/>
        <v/>
      </c>
      <c r="Q131" s="332" t="str">
        <f t="shared" si="530"/>
        <v/>
      </c>
      <c r="R131" s="332" t="str">
        <f t="shared" si="530"/>
        <v/>
      </c>
      <c r="S131" s="332" t="str">
        <f t="shared" si="530"/>
        <v/>
      </c>
      <c r="T131" s="332" t="str">
        <f t="shared" si="530"/>
        <v/>
      </c>
      <c r="U131" s="332" t="str">
        <f t="shared" si="530"/>
        <v/>
      </c>
      <c r="V131" s="332" t="str">
        <f t="shared" si="530"/>
        <v/>
      </c>
      <c r="W131" s="332" t="str">
        <f t="shared" si="530"/>
        <v/>
      </c>
      <c r="X131" s="332" t="str">
        <f t="shared" si="530"/>
        <v/>
      </c>
      <c r="Y131" s="332" t="str">
        <f t="shared" si="530"/>
        <v/>
      </c>
      <c r="Z131" s="332" t="str">
        <f t="shared" si="530"/>
        <v/>
      </c>
      <c r="AA131" s="332" t="str">
        <f t="shared" si="530"/>
        <v/>
      </c>
      <c r="AB131" s="332" t="str">
        <f t="shared" si="530"/>
        <v/>
      </c>
      <c r="AC131" s="332" t="str">
        <f t="shared" si="530"/>
        <v/>
      </c>
      <c r="AD131" s="332" t="str">
        <f t="shared" si="530"/>
        <v/>
      </c>
      <c r="AE131" s="332" t="str">
        <f t="shared" si="530"/>
        <v/>
      </c>
      <c r="AF131" s="332" t="str">
        <f t="shared" si="530"/>
        <v/>
      </c>
      <c r="AG131" s="332" t="str">
        <f t="shared" si="530"/>
        <v/>
      </c>
      <c r="AH131" s="332" t="str">
        <f t="shared" si="530"/>
        <v/>
      </c>
      <c r="AI131" s="331" t="str">
        <f t="shared" si="530"/>
        <v/>
      </c>
      <c r="AJ131" s="332" t="str">
        <f t="shared" ref="AJ131:BQ131" si="531">IF(AJ$5=$FG131,$FG$9,IF(AJ$5=$FH131,$FH$9,IF(AJ$5=$FI131,$FI$9,IF(AJ$5=$FJ131,$FJ$9,IF(AJ$5=$FK131,$FK$9,IF(AJ$5=$FL131,$FL$9,IF(AJ$5=$FN131,$FO131,IF(AJ$5=$FP131,$FQ131,IF(AJ$5=$FR131,$FS131,IF(AJ$5=$FT131,$FU131,IF(AJ$5=$FV131,$FW131,IF(AJ$5=$FX131,$FY131,IF(AJ$5=$FZ131,$GA131,IF(AJ$5=$GB131,$GC131,IF(AJ$5=$GD131,$GE131,IF(AJ$5=$GF131,$GG131,IF(AJ$5=$GH131,$GI131,IF(AJ$5=$GJ131,$GK131,""))))))))))))))))))</f>
        <v/>
      </c>
      <c r="AK131" s="332" t="str">
        <f t="shared" si="531"/>
        <v/>
      </c>
      <c r="AL131" s="332" t="str">
        <f t="shared" si="531"/>
        <v/>
      </c>
      <c r="AM131" s="332" t="str">
        <f t="shared" si="531"/>
        <v/>
      </c>
      <c r="AN131" s="332" t="str">
        <f t="shared" si="531"/>
        <v/>
      </c>
      <c r="AO131" s="332" t="str">
        <f t="shared" si="531"/>
        <v/>
      </c>
      <c r="AP131" s="332" t="str">
        <f t="shared" si="531"/>
        <v/>
      </c>
      <c r="AQ131" s="332" t="str">
        <f t="shared" si="531"/>
        <v/>
      </c>
      <c r="AR131" s="332" t="str">
        <f t="shared" si="531"/>
        <v/>
      </c>
      <c r="AS131" s="332" t="str">
        <f t="shared" si="531"/>
        <v/>
      </c>
      <c r="AT131" s="332" t="str">
        <f t="shared" si="531"/>
        <v/>
      </c>
      <c r="AU131" s="332" t="str">
        <f t="shared" si="531"/>
        <v/>
      </c>
      <c r="AV131" s="332" t="str">
        <f t="shared" si="531"/>
        <v/>
      </c>
      <c r="AW131" s="332" t="str">
        <f t="shared" si="531"/>
        <v/>
      </c>
      <c r="AX131" s="332" t="str">
        <f t="shared" si="531"/>
        <v/>
      </c>
      <c r="AY131" s="332" t="str">
        <f t="shared" si="531"/>
        <v/>
      </c>
      <c r="AZ131" s="332" t="str">
        <f t="shared" si="531"/>
        <v/>
      </c>
      <c r="BA131" s="332" t="str">
        <f t="shared" si="531"/>
        <v/>
      </c>
      <c r="BB131" s="332" t="str">
        <f t="shared" si="531"/>
        <v/>
      </c>
      <c r="BC131" s="332" t="str">
        <f t="shared" si="531"/>
        <v/>
      </c>
      <c r="BD131" s="332" t="str">
        <f t="shared" si="531"/>
        <v/>
      </c>
      <c r="BE131" s="332" t="str">
        <f t="shared" si="531"/>
        <v/>
      </c>
      <c r="BF131" s="332" t="str">
        <f t="shared" si="531"/>
        <v/>
      </c>
      <c r="BG131" s="332" t="str">
        <f t="shared" si="531"/>
        <v/>
      </c>
      <c r="BH131" s="332" t="str">
        <f t="shared" si="531"/>
        <v/>
      </c>
      <c r="BI131" s="332" t="str">
        <f t="shared" si="531"/>
        <v/>
      </c>
      <c r="BJ131" s="332" t="str">
        <f t="shared" si="531"/>
        <v/>
      </c>
      <c r="BK131" s="332" t="str">
        <f t="shared" si="531"/>
        <v/>
      </c>
      <c r="BL131" s="332" t="str">
        <f t="shared" si="531"/>
        <v/>
      </c>
      <c r="BM131" s="333" t="str">
        <f t="shared" si="531"/>
        <v/>
      </c>
      <c r="BN131" s="331" t="str">
        <f t="shared" si="531"/>
        <v/>
      </c>
      <c r="BO131" s="332" t="str">
        <f t="shared" si="531"/>
        <v/>
      </c>
      <c r="BP131" s="332" t="str">
        <f t="shared" si="531"/>
        <v/>
      </c>
      <c r="BQ131" s="332" t="str">
        <f t="shared" si="531"/>
        <v/>
      </c>
      <c r="BR131" s="332" t="str">
        <f t="shared" ref="BR131:DW131" si="532">IF(BR$5=$FG131,$FG$9,IF(BR$5=$FH131,$FH$9,IF(BR$5=$FI131,$FI$9,IF(BR$5=$FJ131,$FJ$9,IF(BR$5=$FK131,$FK$9,IF(BR$5=$FL131,$FL$9,IF(BR$5=$FN131,$FO131,IF(BR$5=$FP131,$FQ131,IF(BR$5=$FR131,$FS131,IF(BR$5=$FT131,$FU131,IF(BR$5=$FV131,$FW131,IF(BR$5=$FX131,$FY131,IF(BR$5=$FZ131,$GA131,IF(BR$5=$GB131,$GC131,IF(BR$5=$GD131,$GE131,IF(BR$5=$GF131,$GG131,IF(BR$5=$GH131,$GI131,IF(BR$5=$GJ131,$GK131,""))))))))))))))))))</f>
        <v/>
      </c>
      <c r="BS131" s="332" t="str">
        <f t="shared" si="532"/>
        <v/>
      </c>
      <c r="BT131" s="332" t="str">
        <f t="shared" si="532"/>
        <v/>
      </c>
      <c r="BU131" s="332" t="str">
        <f t="shared" si="532"/>
        <v/>
      </c>
      <c r="BV131" s="332" t="str">
        <f t="shared" si="532"/>
        <v/>
      </c>
      <c r="BW131" s="332" t="str">
        <f t="shared" si="532"/>
        <v/>
      </c>
      <c r="BX131" s="332" t="str">
        <f t="shared" si="532"/>
        <v/>
      </c>
      <c r="BY131" s="332" t="str">
        <f t="shared" si="532"/>
        <v/>
      </c>
      <c r="BZ131" s="332" t="str">
        <f t="shared" si="532"/>
        <v/>
      </c>
      <c r="CA131" s="332" t="str">
        <f t="shared" si="532"/>
        <v/>
      </c>
      <c r="CB131" s="332" t="str">
        <f t="shared" si="532"/>
        <v/>
      </c>
      <c r="CC131" s="332" t="str">
        <f t="shared" si="532"/>
        <v/>
      </c>
      <c r="CD131" s="332" t="str">
        <f t="shared" si="532"/>
        <v/>
      </c>
      <c r="CE131" s="332" t="str">
        <f t="shared" si="532"/>
        <v/>
      </c>
      <c r="CF131" s="332" t="str">
        <f t="shared" si="532"/>
        <v/>
      </c>
      <c r="CG131" s="332" t="str">
        <f t="shared" si="532"/>
        <v/>
      </c>
      <c r="CH131" s="332" t="str">
        <f t="shared" si="532"/>
        <v/>
      </c>
      <c r="CI131" s="332" t="str">
        <f t="shared" si="532"/>
        <v/>
      </c>
      <c r="CJ131" s="332" t="str">
        <f t="shared" si="532"/>
        <v/>
      </c>
      <c r="CK131" s="332" t="str">
        <f t="shared" si="532"/>
        <v/>
      </c>
      <c r="CL131" s="332" t="str">
        <f t="shared" si="532"/>
        <v/>
      </c>
      <c r="CM131" s="332" t="str">
        <f t="shared" si="532"/>
        <v/>
      </c>
      <c r="CN131" s="332" t="str">
        <f t="shared" si="532"/>
        <v/>
      </c>
      <c r="CO131" s="332" t="str">
        <f t="shared" si="532"/>
        <v/>
      </c>
      <c r="CP131" s="332" t="str">
        <f t="shared" si="532"/>
        <v/>
      </c>
      <c r="CQ131" s="334" t="str">
        <f t="shared" si="532"/>
        <v/>
      </c>
      <c r="CR131" s="335" t="str">
        <f t="shared" si="532"/>
        <v/>
      </c>
      <c r="CS131" s="336" t="str">
        <f t="shared" si="532"/>
        <v/>
      </c>
      <c r="CT131" s="332" t="str">
        <f t="shared" si="532"/>
        <v/>
      </c>
      <c r="CU131" s="332" t="str">
        <f t="shared" si="532"/>
        <v/>
      </c>
      <c r="CV131" s="332" t="str">
        <f t="shared" si="532"/>
        <v/>
      </c>
      <c r="CW131" s="332" t="str">
        <f t="shared" si="532"/>
        <v/>
      </c>
      <c r="CX131" s="332" t="str">
        <f t="shared" si="532"/>
        <v/>
      </c>
      <c r="CY131" s="332" t="str">
        <f t="shared" si="532"/>
        <v/>
      </c>
      <c r="CZ131" s="332" t="str">
        <f t="shared" si="532"/>
        <v/>
      </c>
      <c r="DA131" s="332" t="str">
        <f t="shared" si="532"/>
        <v/>
      </c>
      <c r="DB131" s="332" t="str">
        <f t="shared" si="532"/>
        <v/>
      </c>
      <c r="DC131" s="332" t="str">
        <f t="shared" si="532"/>
        <v/>
      </c>
      <c r="DD131" s="332" t="str">
        <f t="shared" si="532"/>
        <v/>
      </c>
      <c r="DE131" s="332" t="str">
        <f t="shared" si="532"/>
        <v/>
      </c>
      <c r="DF131" s="332" t="str">
        <f t="shared" si="532"/>
        <v/>
      </c>
      <c r="DG131" s="332" t="str">
        <f t="shared" si="532"/>
        <v/>
      </c>
      <c r="DH131" s="332" t="str">
        <f t="shared" si="532"/>
        <v/>
      </c>
      <c r="DI131" s="332" t="str">
        <f t="shared" si="532"/>
        <v/>
      </c>
      <c r="DJ131" s="332" t="str">
        <f t="shared" si="532"/>
        <v/>
      </c>
      <c r="DK131" s="332" t="str">
        <f t="shared" si="532"/>
        <v/>
      </c>
      <c r="DL131" s="332" t="str">
        <f t="shared" si="532"/>
        <v/>
      </c>
      <c r="DM131" s="332" t="str">
        <f t="shared" si="532"/>
        <v/>
      </c>
      <c r="DN131" s="332" t="str">
        <f t="shared" si="532"/>
        <v/>
      </c>
      <c r="DO131" s="332" t="str">
        <f t="shared" si="532"/>
        <v/>
      </c>
      <c r="DP131" s="332" t="str">
        <f t="shared" si="532"/>
        <v/>
      </c>
      <c r="DQ131" s="332" t="str">
        <f t="shared" si="532"/>
        <v/>
      </c>
      <c r="DR131" s="332" t="str">
        <f t="shared" si="532"/>
        <v/>
      </c>
      <c r="DS131" s="332" t="str">
        <f t="shared" si="532"/>
        <v/>
      </c>
      <c r="DT131" s="332" t="str">
        <f t="shared" si="532"/>
        <v/>
      </c>
      <c r="DU131" s="334" t="str">
        <f t="shared" si="532"/>
        <v/>
      </c>
      <c r="DV131" s="390" t="str">
        <f t="shared" si="532"/>
        <v/>
      </c>
      <c r="DW131" s="423" t="str">
        <f t="shared" si="532"/>
        <v/>
      </c>
      <c r="EE131" s="12"/>
      <c r="EF131" s="13" t="str">
        <f>IF(EF133="","",EF133&amp;2)</f>
        <v>ニンジン・●◇▲2</v>
      </c>
      <c r="EG131" s="13" t="str">
        <f>②元データ!$G$8</f>
        <v>露地野菜Ｂ</v>
      </c>
      <c r="EH131" s="32" t="str">
        <f>IFERROR(VLOOKUP(($EF131&amp;"・"&amp;EH$8&amp;"・"&amp;EH$7&amp;"・"&amp;$EG131),'(参考)本年作業予定'!$X$4:$AI$525,8,FALSE),"")</f>
        <v/>
      </c>
      <c r="EI131" s="32" t="str">
        <f>IFERROR(VLOOKUP(($EF131&amp;"・"&amp;EH$8&amp;"・"&amp;EH$7&amp;"・"&amp;$EG131),'(参考)本年作業予定'!$X$4:$AI$525,10,FALSE),"")</f>
        <v/>
      </c>
      <c r="EJ131" s="32" t="str">
        <f>IFERROR(VLOOKUP(($EF131&amp;"・"&amp;EJ$8&amp;"・"&amp;EJ$7&amp;"・"&amp;$EG131),'(参考)本年作業予定'!$X$4:$AI$525,8,FALSE),"")</f>
        <v/>
      </c>
      <c r="EK131" s="32" t="str">
        <f>IFERROR(VLOOKUP(($EF131&amp;"・"&amp;EJ$8&amp;"・"&amp;EJ$7&amp;"・"&amp;$EG131),'(参考)本年作業予定'!$X$4:$AI$525,10,FALSE),"")</f>
        <v/>
      </c>
      <c r="EL131" s="32" t="str">
        <f>IFERROR(VLOOKUP(($EF131&amp;"・"&amp;EL$8&amp;"・"&amp;EL$7&amp;"・"&amp;$EG131),'(参考)本年作業予定'!$X$4:$AI$525,8,FALSE),"")</f>
        <v/>
      </c>
      <c r="EM131" s="32" t="str">
        <f>IFERROR(VLOOKUP(($EF131&amp;"・"&amp;EL$8&amp;"・"&amp;EL$7&amp;"・"&amp;$EG131),'(参考)本年作業予定'!$X$4:$AI$525,10,FALSE),"")</f>
        <v/>
      </c>
      <c r="EN131" s="32" t="str">
        <f>IFERROR(VLOOKUP(($EF131&amp;"・"&amp;EN$8&amp;"・"&amp;EN$7&amp;"・"&amp;$EG131),'(参考)本年作業予定'!$X$4:$AI$525,8,FALSE),"")</f>
        <v/>
      </c>
      <c r="EO131" s="32" t="str">
        <f>IFERROR(VLOOKUP(($EF131&amp;"・"&amp;EN$8&amp;"・"&amp;EN$7&amp;"・"&amp;$EG131),'(参考)本年作業予定'!$X$4:$AI$525,10,FALSE),"")</f>
        <v/>
      </c>
      <c r="EP131" s="32" t="str">
        <f>IFERROR(VLOOKUP(($EF131&amp;"・"&amp;EP$8&amp;"・"&amp;EP$7&amp;"・"&amp;$EG131),'(参考)本年作業予定'!$X$4:$AI$525,8,FALSE),"")</f>
        <v/>
      </c>
      <c r="EQ131" s="32" t="str">
        <f>IFERROR(VLOOKUP(($EF131&amp;"・"&amp;EP$8&amp;"・"&amp;EP$7&amp;"・"&amp;$EG131),'(参考)本年作業予定'!$X$4:$AI$525,10,FALSE),"")</f>
        <v/>
      </c>
      <c r="ER131" s="32" t="str">
        <f>IFERROR(VLOOKUP(($EF131&amp;"・"&amp;ER$8&amp;"・"&amp;ER$7&amp;"・"&amp;$EG131),'(参考)本年作業予定'!$X$4:$AI$525,8,FALSE),"")</f>
        <v/>
      </c>
      <c r="ES131" s="32" t="str">
        <f>IFERROR(VLOOKUP(($EF131&amp;"・"&amp;ER$8&amp;"・"&amp;ER$7&amp;"・"&amp;$EG131),'(参考)本年作業予定'!$X$4:$AI$525,10,FALSE),"")</f>
        <v/>
      </c>
      <c r="ET131" s="32" t="str">
        <f>IFERROR(VLOOKUP(($EF131&amp;"・"&amp;ET$8&amp;"・"&amp;ET$7&amp;"・"&amp;$EG131),'(参考)本年作業予定'!$X$4:$AI$525,8,FALSE),"")</f>
        <v/>
      </c>
      <c r="EU131" s="32" t="str">
        <f>IFERROR(VLOOKUP(($EF131&amp;"・"&amp;ET$8&amp;"・"&amp;ET$7&amp;"・"&amp;$EG131),'(参考)本年作業予定'!$X$4:$AI$525,10,FALSE),"")</f>
        <v/>
      </c>
      <c r="EV131" s="32" t="str">
        <f>IFERROR(VLOOKUP(($EF131&amp;"・"&amp;EV$8&amp;"・"&amp;EV$7&amp;"・"&amp;$EG131),'(参考)本年作業予定'!$X$4:$AI$525,8,FALSE),"")</f>
        <v/>
      </c>
      <c r="EW131" s="32" t="str">
        <f>IFERROR(VLOOKUP(($EF131&amp;"・"&amp;EV$8&amp;"・"&amp;EV$7&amp;"・"&amp;$EG131),'(参考)本年作業予定'!$X$4:$AI$525,10,FALSE),"")</f>
        <v/>
      </c>
      <c r="EX131" s="32" t="str">
        <f>IFERROR(VLOOKUP(($EF131&amp;"・"&amp;EX$8&amp;"・"&amp;EX$7&amp;"・"&amp;$EG131),'(参考)本年作業予定'!$X$4:$AI$525,8,FALSE),"")</f>
        <v/>
      </c>
      <c r="EY131" s="32" t="str">
        <f>IFERROR(VLOOKUP(($EF131&amp;"・"&amp;EX$8&amp;"・"&amp;EX$7&amp;"・"&amp;$EG131),'(参考)本年作業予定'!$X$4:$AI$525,10,FALSE),"")</f>
        <v/>
      </c>
      <c r="EZ131" s="32" t="str">
        <f>IFERROR(VLOOKUP(($EF131&amp;"・"&amp;EZ$8&amp;"・"&amp;EZ$7&amp;"・"&amp;$EG131),'(参考)本年作業予定'!$X$4:$AI$525,8,FALSE),"")</f>
        <v/>
      </c>
      <c r="FA131" s="32" t="str">
        <f>IFERROR(VLOOKUP(($EF131&amp;"・"&amp;EZ$8&amp;"・"&amp;EZ$7&amp;"・"&amp;$EG131),'(参考)本年作業予定'!$X$4:$AI$525,10,FALSE),"")</f>
        <v/>
      </c>
      <c r="FB131" s="32" t="str">
        <f>IFERROR(VLOOKUP(($EF131&amp;"・"&amp;FB$8&amp;"・"&amp;FB$7&amp;"・"&amp;$EG131),'(参考)本年作業予定'!$X$4:$AI$525,8,FALSE),"")</f>
        <v/>
      </c>
      <c r="FC131" s="32" t="str">
        <f>IFERROR(VLOOKUP(($EF131&amp;"・"&amp;FB$8&amp;"・"&amp;FB$7&amp;"・"&amp;$EG131),'(参考)本年作業予定'!$X$4:$AI$525,10,FALSE),"")</f>
        <v/>
      </c>
      <c r="FD131" s="32" t="str">
        <f>IFERROR(VLOOKUP(($EF131&amp;"・"&amp;FD$8&amp;"・"&amp;FD$7&amp;"・"&amp;$EG131),'(参考)本年作業予定'!$X$4:$AI$525,8,FALSE),"")</f>
        <v/>
      </c>
      <c r="FE131" s="32" t="str">
        <f>IFERROR(VLOOKUP(($EF131&amp;"・"&amp;FD$8&amp;"・"&amp;FD$7&amp;"・"&amp;$EG131),'(参考)本年作業予定'!$X$4:$AI$525,10,FALSE),"")</f>
        <v/>
      </c>
      <c r="FG131" s="32" t="str">
        <f>IFERROR(VLOOKUP(($EF131&amp;"・"&amp;FG$81&amp;"・"&amp;FG$80&amp;"・"&amp;$EG131),'(参考)本年作業予定'!$X$4:$AI$525,4,FALSE),"")</f>
        <v/>
      </c>
      <c r="FH131" s="32" t="str">
        <f>IFERROR(VLOOKUP(($EF131&amp;"・"&amp;FH$81&amp;"・"&amp;FH$80&amp;"・"&amp;$EG131),'(参考)本年作業予定'!$X$4:$AI$525,4,FALSE),"")</f>
        <v/>
      </c>
      <c r="FI131" s="32" t="str">
        <f>IFERROR(VLOOKUP(($EF131&amp;"・"&amp;FI$81&amp;"・"&amp;FI$80&amp;"・"&amp;$EG131),'(参考)本年作業予定'!$X$4:$AI$525,4,FALSE),"")</f>
        <v/>
      </c>
      <c r="FJ131" s="32" t="str">
        <f>IFERROR(VLOOKUP(($EF131&amp;"・"&amp;FJ$81&amp;"・"&amp;FJ$80&amp;"・"&amp;$EG131),'(参考)本年作業予定'!$X$4:$AI$525,4,FALSE),"")</f>
        <v/>
      </c>
      <c r="FK131" s="32" t="str">
        <f>IFERROR(VLOOKUP(($EF131&amp;"・"&amp;FK$81&amp;"・"&amp;FK$80&amp;"・"&amp;$EG131),'(参考)本年作業予定'!$X$4:$AI$525,4,FALSE),"")</f>
        <v/>
      </c>
      <c r="FL131" s="32" t="str">
        <f>IFERROR(VLOOKUP(($EF131&amp;"・"&amp;FL$81&amp;"・"&amp;FL$80&amp;"・"&amp;$EG131),'(参考)本年作業予定'!$X$4:$AI$525,4,FALSE),"")</f>
        <v/>
      </c>
      <c r="FN131" s="33" t="str">
        <f t="shared" si="488"/>
        <v/>
      </c>
      <c r="FO131" s="96" t="str">
        <f>IFERROR(VLOOKUP(($EF131&amp;"・"&amp;FN$8&amp;"・"&amp;FN$7&amp;"・"&amp;$EG131),'(参考)本年作業予定'!$X$4:$AI$525,12,FALSE),"")</f>
        <v/>
      </c>
      <c r="FP131" s="33" t="str">
        <f t="shared" si="489"/>
        <v/>
      </c>
      <c r="FQ131" s="96" t="str">
        <f>IFERROR(VLOOKUP(($EF131&amp;"・"&amp;FP$8&amp;"・"&amp;FP$7&amp;"・"&amp;$EG131),'(参考)本年作業予定'!$X$4:$AI$525,12,FALSE),"")</f>
        <v/>
      </c>
      <c r="FR131" s="33" t="str">
        <f t="shared" si="490"/>
        <v/>
      </c>
      <c r="FS131" s="96" t="str">
        <f>IFERROR(VLOOKUP(($EF131&amp;"・"&amp;FR$8&amp;"・"&amp;FR$7&amp;"・"&amp;$EG131),'(参考)本年作業予定'!$X$4:$AI$525,12,FALSE),"")</f>
        <v/>
      </c>
      <c r="FT131" s="33" t="str">
        <f t="shared" si="491"/>
        <v/>
      </c>
      <c r="FU131" s="96" t="str">
        <f>IFERROR(VLOOKUP(($EF131&amp;"・"&amp;FT$8&amp;"・"&amp;FT$7&amp;"・"&amp;$EG131),'(参考)本年作業予定'!$X$4:$AI$525,12,FALSE),"")</f>
        <v/>
      </c>
      <c r="FV131" s="33" t="str">
        <f t="shared" si="492"/>
        <v/>
      </c>
      <c r="FW131" s="96" t="str">
        <f>IFERROR(VLOOKUP(($EF131&amp;"・"&amp;FV$8&amp;"・"&amp;FV$7&amp;"・"&amp;$EG131),'(参考)本年作業予定'!$X$4:$AI$525,12,FALSE),"")</f>
        <v/>
      </c>
      <c r="FX131" s="33" t="str">
        <f t="shared" si="493"/>
        <v/>
      </c>
      <c r="FY131" s="96" t="str">
        <f>IFERROR(VLOOKUP(($EF131&amp;"・"&amp;FX$8&amp;"・"&amp;FX$7&amp;"・"&amp;$EG131),'(参考)本年作業予定'!$X$4:$AI$525,12,FALSE),"")</f>
        <v/>
      </c>
      <c r="FZ131" s="33" t="str">
        <f t="shared" si="494"/>
        <v/>
      </c>
      <c r="GA131" s="96" t="str">
        <f>IFERROR(VLOOKUP(($EF131&amp;"・"&amp;FZ$8&amp;"・"&amp;FZ$7&amp;"・"&amp;$EG131),'(参考)本年作業予定'!$X$4:$AI$525,12,FALSE),"")</f>
        <v/>
      </c>
      <c r="GB131" s="33" t="str">
        <f t="shared" si="495"/>
        <v/>
      </c>
      <c r="GC131" s="96" t="str">
        <f>IFERROR(VLOOKUP(($EF131&amp;"・"&amp;GB$8&amp;"・"&amp;GB$7&amp;"・"&amp;$EG131),'(参考)本年作業予定'!$X$4:$AI$525,12,FALSE),"")</f>
        <v/>
      </c>
      <c r="GD131" s="33" t="str">
        <f t="shared" si="496"/>
        <v/>
      </c>
      <c r="GE131" s="96" t="str">
        <f>IFERROR(VLOOKUP(($EF131&amp;"・"&amp;GD$8&amp;"・"&amp;GD$7&amp;"・"&amp;$EG131),'(参考)本年作業予定'!$X$4:$AI$525,12,FALSE),"")</f>
        <v/>
      </c>
      <c r="GF131" s="33" t="str">
        <f t="shared" si="497"/>
        <v/>
      </c>
      <c r="GG131" s="96" t="str">
        <f>IFERROR(VLOOKUP(($EF131&amp;"・"&amp;GF$8&amp;"・"&amp;GF$7&amp;"・"&amp;$EG131),'(参考)本年作業予定'!$X$4:$AI$525,12,FALSE),"")</f>
        <v/>
      </c>
      <c r="GH131" s="33" t="str">
        <f t="shared" si="498"/>
        <v/>
      </c>
      <c r="GI131" s="96" t="str">
        <f>IFERROR(VLOOKUP(($EF131&amp;"・"&amp;GH$8&amp;"・"&amp;GH$7&amp;"・"&amp;$EG131),'(参考)本年作業予定'!$X$4:$AI$525,12,FALSE),"")</f>
        <v/>
      </c>
      <c r="GJ131" s="33" t="str">
        <f t="shared" si="499"/>
        <v/>
      </c>
      <c r="GK131" s="96" t="str">
        <f>IFERROR(VLOOKUP(($EF131&amp;"・"&amp;GJ$8&amp;"・"&amp;GJ$7&amp;"・"&amp;$EG131),'(参考)本年作業予定'!$X$4:$AI$525,12,FALSE),"")</f>
        <v/>
      </c>
      <c r="GM131" s="72" t="str">
        <f t="shared" si="431"/>
        <v/>
      </c>
      <c r="GN131" s="74">
        <f>IFERROR(VLOOKUP(($EF131&amp;"・"&amp;GM$8&amp;"・"&amp;GM$7&amp;"・"&amp;$EG131),'(参考)本年作業予定'!$X$4:$AI$525,11,FALSE)/100,0)</f>
        <v>0</v>
      </c>
      <c r="GO131" s="72" t="str">
        <f t="shared" si="432"/>
        <v/>
      </c>
      <c r="GP131" s="74">
        <f>IFERROR(VLOOKUP(($EF131&amp;"・"&amp;GO$8&amp;"・"&amp;GO$7&amp;"・"&amp;$EG131),'(参考)本年作業予定'!$X$4:$AI$525,11,FALSE)/100,0)</f>
        <v>0</v>
      </c>
      <c r="GQ131" s="72" t="str">
        <f t="shared" si="433"/>
        <v/>
      </c>
      <c r="GR131" s="74">
        <f>IFERROR(VLOOKUP(($EF131&amp;"・"&amp;GQ$8&amp;"・"&amp;GQ$7&amp;"・"&amp;$EG131),'(参考)本年作業予定'!$X$4:$AI$525,11,FALSE)/100,0)</f>
        <v>0</v>
      </c>
      <c r="GS131" s="72" t="str">
        <f t="shared" si="434"/>
        <v/>
      </c>
      <c r="GT131" s="74">
        <f>IFERROR(VLOOKUP(($EF131&amp;"・"&amp;GS$8&amp;"・"&amp;GS$7&amp;"・"&amp;$EG131),'(参考)本年作業予定'!$X$4:$AI$525,11,FALSE)/100,0)</f>
        <v>0</v>
      </c>
      <c r="GU131" s="72" t="str">
        <f t="shared" si="435"/>
        <v/>
      </c>
      <c r="GV131" s="74">
        <f>IFERROR(VLOOKUP(($EF131&amp;"・"&amp;GU$8&amp;"・"&amp;GU$7&amp;"・"&amp;$EG131),'(参考)本年作業予定'!$X$4:$AI$525,11,FALSE)/100,0)</f>
        <v>0</v>
      </c>
      <c r="GW131" s="72" t="str">
        <f t="shared" si="436"/>
        <v/>
      </c>
      <c r="GX131" s="74">
        <f>IFERROR(VLOOKUP(($EF131&amp;"・"&amp;GW$8&amp;"・"&amp;GW$7&amp;"・"&amp;$EG131),'(参考)本年作業予定'!$X$4:$AI$525,11,FALSE)/100,0)</f>
        <v>0</v>
      </c>
      <c r="GY131" s="72" t="str">
        <f t="shared" si="437"/>
        <v/>
      </c>
      <c r="GZ131" s="74">
        <f>IFERROR(VLOOKUP(($EF131&amp;"・"&amp;GY$8&amp;"・"&amp;GY$7&amp;"・"&amp;$EG131),'(参考)本年作業予定'!$X$4:$AI$525,11,FALSE)/100,0)</f>
        <v>0</v>
      </c>
      <c r="HA131" s="72" t="str">
        <f t="shared" si="438"/>
        <v/>
      </c>
      <c r="HB131" s="74">
        <f>IFERROR(VLOOKUP(($EF131&amp;"・"&amp;HA$8&amp;"・"&amp;HA$7&amp;"・"&amp;$EG131),'(参考)本年作業予定'!$X$4:$AI$525,11,FALSE)/100,0)</f>
        <v>0</v>
      </c>
      <c r="HC131" s="72" t="str">
        <f t="shared" si="439"/>
        <v/>
      </c>
      <c r="HD131" s="74">
        <f>IFERROR(VLOOKUP(($EF131&amp;"・"&amp;HC$8&amp;"・"&amp;HC$7&amp;"・"&amp;$EG131),'(参考)本年作業予定'!$X$4:$AI$525,11,FALSE)/100,0)</f>
        <v>0</v>
      </c>
      <c r="HE131" s="72" t="str">
        <f t="shared" si="440"/>
        <v/>
      </c>
      <c r="HF131" s="74">
        <f>IFERROR(VLOOKUP(($EF131&amp;"・"&amp;HE$8&amp;"・"&amp;HE$7&amp;"・"&amp;$EG131),'(参考)本年作業予定'!$X$4:$AI$525,11,FALSE)/100,0)</f>
        <v>0</v>
      </c>
      <c r="HG131" s="72" t="str">
        <f t="shared" si="441"/>
        <v/>
      </c>
      <c r="HH131" s="74">
        <f>IFERROR(VLOOKUP(($EF131&amp;"・"&amp;HG$8&amp;"・"&amp;HG$7&amp;"・"&amp;$EG131),'(参考)本年作業予定'!$X$4:$AI$525,11,FALSE)/100,0)</f>
        <v>0</v>
      </c>
      <c r="HI131" s="72" t="str">
        <f t="shared" si="442"/>
        <v/>
      </c>
      <c r="HJ131" s="74">
        <f>IFERROR(VLOOKUP(($EF131&amp;"・"&amp;HI$8&amp;"・"&amp;HI$7&amp;"・"&amp;$EG131),'(参考)本年作業予定'!$X$4:$AI$525,11,FALSE)/100,0)</f>
        <v>0</v>
      </c>
    </row>
    <row r="132" spans="1:218" ht="11.25" customHeight="1" x14ac:dyDescent="0.15">
      <c r="A132" s="541"/>
      <c r="B132" s="487"/>
      <c r="C132" s="325" t="str">
        <f>IF(B132="","",GN132+GP132+GR132+GT132+GV132+GX132+GZ132+HB132+HD132)</f>
        <v/>
      </c>
      <c r="D132" s="337"/>
      <c r="E132" s="338"/>
      <c r="F132" s="338"/>
      <c r="G132" s="338"/>
      <c r="H132" s="338"/>
      <c r="I132" s="338"/>
      <c r="J132" s="338"/>
      <c r="K132" s="338"/>
      <c r="L132" s="338"/>
      <c r="M132" s="338"/>
      <c r="N132" s="338"/>
      <c r="O132" s="338"/>
      <c r="P132" s="338"/>
      <c r="Q132" s="338"/>
      <c r="R132" s="338"/>
      <c r="S132" s="338"/>
      <c r="T132" s="338"/>
      <c r="U132" s="338"/>
      <c r="V132" s="338"/>
      <c r="W132" s="338"/>
      <c r="X132" s="338"/>
      <c r="Y132" s="338"/>
      <c r="Z132" s="338"/>
      <c r="AA132" s="338"/>
      <c r="AB132" s="338"/>
      <c r="AC132" s="338"/>
      <c r="AD132" s="338"/>
      <c r="AE132" s="338"/>
      <c r="AF132" s="338"/>
      <c r="AG132" s="339"/>
      <c r="AH132" s="339"/>
      <c r="AI132" s="337"/>
      <c r="AJ132" s="338"/>
      <c r="AK132" s="338"/>
      <c r="AL132" s="338"/>
      <c r="AM132" s="338"/>
      <c r="AN132" s="338"/>
      <c r="AO132" s="338"/>
      <c r="AP132" s="338"/>
      <c r="AQ132" s="338"/>
      <c r="AR132" s="338"/>
      <c r="AS132" s="338"/>
      <c r="AT132" s="338"/>
      <c r="AU132" s="338"/>
      <c r="AV132" s="338"/>
      <c r="AW132" s="338"/>
      <c r="AX132" s="338"/>
      <c r="AY132" s="338"/>
      <c r="AZ132" s="338"/>
      <c r="BA132" s="338"/>
      <c r="BB132" s="338"/>
      <c r="BC132" s="338"/>
      <c r="BD132" s="338"/>
      <c r="BE132" s="338"/>
      <c r="BF132" s="338"/>
      <c r="BG132" s="338"/>
      <c r="BH132" s="338"/>
      <c r="BI132" s="338"/>
      <c r="BJ132" s="338"/>
      <c r="BK132" s="338"/>
      <c r="BL132" s="338"/>
      <c r="BM132" s="339"/>
      <c r="BN132" s="337"/>
      <c r="BO132" s="338"/>
      <c r="BP132" s="338"/>
      <c r="BQ132" s="338"/>
      <c r="BR132" s="338"/>
      <c r="BS132" s="338"/>
      <c r="BT132" s="338"/>
      <c r="BU132" s="338"/>
      <c r="BV132" s="338"/>
      <c r="BW132" s="338"/>
      <c r="BX132" s="338"/>
      <c r="BY132" s="338"/>
      <c r="BZ132" s="338"/>
      <c r="CA132" s="338"/>
      <c r="CB132" s="338"/>
      <c r="CC132" s="338"/>
      <c r="CD132" s="338"/>
      <c r="CE132" s="338"/>
      <c r="CF132" s="338"/>
      <c r="CG132" s="338"/>
      <c r="CH132" s="338"/>
      <c r="CI132" s="338"/>
      <c r="CJ132" s="338"/>
      <c r="CK132" s="338"/>
      <c r="CL132" s="338"/>
      <c r="CM132" s="338"/>
      <c r="CN132" s="338"/>
      <c r="CO132" s="338"/>
      <c r="CP132" s="338"/>
      <c r="CQ132" s="339"/>
      <c r="CR132" s="340"/>
      <c r="CS132" s="341"/>
      <c r="CT132" s="338"/>
      <c r="CU132" s="338"/>
      <c r="CV132" s="338"/>
      <c r="CW132" s="338"/>
      <c r="CX132" s="338"/>
      <c r="CY132" s="338"/>
      <c r="CZ132" s="338"/>
      <c r="DA132" s="338"/>
      <c r="DB132" s="338"/>
      <c r="DC132" s="338"/>
      <c r="DD132" s="338"/>
      <c r="DE132" s="338"/>
      <c r="DF132" s="338"/>
      <c r="DG132" s="338"/>
      <c r="DH132" s="338"/>
      <c r="DI132" s="338"/>
      <c r="DJ132" s="338"/>
      <c r="DK132" s="338"/>
      <c r="DL132" s="338"/>
      <c r="DM132" s="338"/>
      <c r="DN132" s="338"/>
      <c r="DO132" s="338"/>
      <c r="DP132" s="338"/>
      <c r="DQ132" s="338"/>
      <c r="DR132" s="338"/>
      <c r="DS132" s="338"/>
      <c r="DT132" s="338"/>
      <c r="DU132" s="339"/>
      <c r="DV132" s="391"/>
      <c r="DW132" s="424"/>
      <c r="EE132" s="12"/>
      <c r="EF132" s="13"/>
      <c r="EG132" s="13"/>
      <c r="EH132" s="32" t="str">
        <f>IFERROR(VLOOKUP(($EF132&amp;"・"&amp;EH$8&amp;"・"&amp;EH$7&amp;"・"&amp;$EG132),'(参考)本年作業予定'!$X$4:$AI$525,8,FALSE),"")</f>
        <v/>
      </c>
      <c r="EI132" s="32" t="str">
        <f>IFERROR(VLOOKUP(($EF132&amp;"・"&amp;EH$8&amp;"・"&amp;EH$7&amp;"・"&amp;$EG132),'(参考)本年作業予定'!$X$4:$AI$525,10,FALSE),"")</f>
        <v/>
      </c>
      <c r="EJ132" s="32" t="str">
        <f>IFERROR(VLOOKUP(($EF132&amp;"・"&amp;EJ$8&amp;"・"&amp;EJ$7&amp;"・"&amp;$EG132),'(参考)本年作業予定'!$X$4:$AI$525,8,FALSE),"")</f>
        <v/>
      </c>
      <c r="EK132" s="32" t="str">
        <f>IFERROR(VLOOKUP(($EF132&amp;"・"&amp;EJ$8&amp;"・"&amp;EJ$7&amp;"・"&amp;$EG132),'(参考)本年作業予定'!$X$4:$AI$525,10,FALSE),"")</f>
        <v/>
      </c>
      <c r="EL132" s="32" t="str">
        <f>IFERROR(VLOOKUP(($EF132&amp;"・"&amp;EL$8&amp;"・"&amp;EL$7&amp;"・"&amp;$EG132),'(参考)本年作業予定'!$X$4:$AI$525,8,FALSE),"")</f>
        <v/>
      </c>
      <c r="EM132" s="32" t="str">
        <f>IFERROR(VLOOKUP(($EF132&amp;"・"&amp;EL$8&amp;"・"&amp;EL$7&amp;"・"&amp;$EG132),'(参考)本年作業予定'!$X$4:$AI$525,10,FALSE),"")</f>
        <v/>
      </c>
      <c r="EN132" s="32" t="str">
        <f>IFERROR(VLOOKUP(($EF132&amp;"・"&amp;EN$8&amp;"・"&amp;EN$7&amp;"・"&amp;$EG132),'(参考)本年作業予定'!$X$4:$AI$525,8,FALSE),"")</f>
        <v/>
      </c>
      <c r="EO132" s="32" t="str">
        <f>IFERROR(VLOOKUP(($EF132&amp;"・"&amp;EN$8&amp;"・"&amp;EN$7&amp;"・"&amp;$EG132),'(参考)本年作業予定'!$X$4:$AI$525,10,FALSE),"")</f>
        <v/>
      </c>
      <c r="EP132" s="32" t="str">
        <f>IFERROR(VLOOKUP(($EF132&amp;"・"&amp;EP$8&amp;"・"&amp;EP$7&amp;"・"&amp;$EG132),'(参考)本年作業予定'!$X$4:$AI$525,8,FALSE),"")</f>
        <v/>
      </c>
      <c r="EQ132" s="32" t="str">
        <f>IFERROR(VLOOKUP(($EF132&amp;"・"&amp;EP$8&amp;"・"&amp;EP$7&amp;"・"&amp;$EG132),'(参考)本年作業予定'!$X$4:$AI$525,10,FALSE),"")</f>
        <v/>
      </c>
      <c r="ER132" s="32" t="str">
        <f>IFERROR(VLOOKUP(($EF132&amp;"・"&amp;ER$8&amp;"・"&amp;ER$7&amp;"・"&amp;$EG132),'(参考)本年作業予定'!$X$4:$AI$525,8,FALSE),"")</f>
        <v/>
      </c>
      <c r="ES132" s="32" t="str">
        <f>IFERROR(VLOOKUP(($EF132&amp;"・"&amp;ER$8&amp;"・"&amp;ER$7&amp;"・"&amp;$EG132),'(参考)本年作業予定'!$X$4:$AI$525,10,FALSE),"")</f>
        <v/>
      </c>
      <c r="ET132" s="32" t="str">
        <f>IFERROR(VLOOKUP(($EF132&amp;"・"&amp;ET$8&amp;"・"&amp;ET$7&amp;"・"&amp;$EG132),'(参考)本年作業予定'!$X$4:$AI$525,8,FALSE),"")</f>
        <v/>
      </c>
      <c r="EU132" s="32" t="str">
        <f>IFERROR(VLOOKUP(($EF132&amp;"・"&amp;ET$8&amp;"・"&amp;ET$7&amp;"・"&amp;$EG132),'(参考)本年作業予定'!$X$4:$AI$525,10,FALSE),"")</f>
        <v/>
      </c>
      <c r="EV132" s="32" t="str">
        <f>IFERROR(VLOOKUP(($EF132&amp;"・"&amp;EV$8&amp;"・"&amp;EV$7&amp;"・"&amp;$EG132),'(参考)本年作業予定'!$X$4:$AI$525,8,FALSE),"")</f>
        <v/>
      </c>
      <c r="EW132" s="32" t="str">
        <f>IFERROR(VLOOKUP(($EF132&amp;"・"&amp;EV$8&amp;"・"&amp;EV$7&amp;"・"&amp;$EG132),'(参考)本年作業予定'!$X$4:$AI$525,10,FALSE),"")</f>
        <v/>
      </c>
      <c r="EX132" s="32" t="str">
        <f>IFERROR(VLOOKUP(($EF132&amp;"・"&amp;EX$8&amp;"・"&amp;EX$7&amp;"・"&amp;$EG132),'(参考)本年作業予定'!$X$4:$AI$525,8,FALSE),"")</f>
        <v/>
      </c>
      <c r="EY132" s="32" t="str">
        <f>IFERROR(VLOOKUP(($EF132&amp;"・"&amp;EX$8&amp;"・"&amp;EX$7&amp;"・"&amp;$EG132),'(参考)本年作業予定'!$X$4:$AI$525,10,FALSE),"")</f>
        <v/>
      </c>
      <c r="EZ132" s="32" t="str">
        <f>IFERROR(VLOOKUP(($EF132&amp;"・"&amp;EZ$8&amp;"・"&amp;EZ$7&amp;"・"&amp;$EG132),'(参考)本年作業予定'!$X$4:$AI$525,8,FALSE),"")</f>
        <v/>
      </c>
      <c r="FA132" s="32" t="str">
        <f>IFERROR(VLOOKUP(($EF132&amp;"・"&amp;EZ$8&amp;"・"&amp;EZ$7&amp;"・"&amp;$EG132),'(参考)本年作業予定'!$X$4:$AI$525,10,FALSE),"")</f>
        <v/>
      </c>
      <c r="FB132" s="32" t="str">
        <f>IFERROR(VLOOKUP(($EF132&amp;"・"&amp;FB$8&amp;"・"&amp;FB$7&amp;"・"&amp;$EG132),'(参考)本年作業予定'!$X$4:$AI$525,8,FALSE),"")</f>
        <v/>
      </c>
      <c r="FC132" s="32" t="str">
        <f>IFERROR(VLOOKUP(($EF132&amp;"・"&amp;FB$8&amp;"・"&amp;FB$7&amp;"・"&amp;$EG132),'(参考)本年作業予定'!$X$4:$AI$525,10,FALSE),"")</f>
        <v/>
      </c>
      <c r="FD132" s="32" t="str">
        <f>IFERROR(VLOOKUP(($EF132&amp;"・"&amp;FD$8&amp;"・"&amp;FD$7&amp;"・"&amp;$EG132),'(参考)本年作業予定'!$X$4:$AI$525,8,FALSE),"")</f>
        <v/>
      </c>
      <c r="FE132" s="32" t="str">
        <f>IFERROR(VLOOKUP(($EF132&amp;"・"&amp;FD$8&amp;"・"&amp;FD$7&amp;"・"&amp;$EG132),'(参考)本年作業予定'!$X$4:$AI$525,10,FALSE),"")</f>
        <v/>
      </c>
      <c r="FG132" s="32" t="str">
        <f>IFERROR(VLOOKUP(($EF132&amp;"・"&amp;FG$81&amp;"・"&amp;FG$80&amp;"・"&amp;$EG132),'(参考)本年作業予定'!$X$4:$AI$525,4,FALSE),"")</f>
        <v/>
      </c>
      <c r="FH132" s="32" t="str">
        <f>IFERROR(VLOOKUP(($EF132&amp;"・"&amp;FH$81&amp;"・"&amp;FH$80&amp;"・"&amp;$EG132),'(参考)本年作業予定'!$X$4:$AI$525,4,FALSE),"")</f>
        <v/>
      </c>
      <c r="FI132" s="32" t="str">
        <f>IFERROR(VLOOKUP(($EF132&amp;"・"&amp;FI$81&amp;"・"&amp;FI$80&amp;"・"&amp;$EG132),'(参考)本年作業予定'!$X$4:$AI$525,4,FALSE),"")</f>
        <v/>
      </c>
      <c r="FJ132" s="32" t="str">
        <f>IFERROR(VLOOKUP(($EF132&amp;"・"&amp;FJ$81&amp;"・"&amp;FJ$80&amp;"・"&amp;$EG132),'(参考)本年作業予定'!$X$4:$AI$525,4,FALSE),"")</f>
        <v/>
      </c>
      <c r="FK132" s="32" t="str">
        <f>IFERROR(VLOOKUP(($EF132&amp;"・"&amp;FK$81&amp;"・"&amp;FK$80&amp;"・"&amp;$EG132),'(参考)本年作業予定'!$X$4:$AI$525,4,FALSE),"")</f>
        <v/>
      </c>
      <c r="FL132" s="32" t="str">
        <f>IFERROR(VLOOKUP(($EF132&amp;"・"&amp;FL$81&amp;"・"&amp;FL$80&amp;"・"&amp;$EG132),'(参考)本年作業予定'!$X$4:$AI$525,4,FALSE),"")</f>
        <v/>
      </c>
      <c r="FN132" s="33" t="str">
        <f t="shared" si="488"/>
        <v/>
      </c>
      <c r="FO132" s="96" t="str">
        <f>IFERROR(VLOOKUP(($EF132&amp;"・"&amp;FN$8&amp;"・"&amp;FN$7&amp;"・"&amp;$EG132),'(参考)本年作業予定'!$X$4:$AI$525,12,FALSE),"")</f>
        <v/>
      </c>
      <c r="FP132" s="33" t="str">
        <f t="shared" si="489"/>
        <v/>
      </c>
      <c r="FQ132" s="96" t="str">
        <f>IFERROR(VLOOKUP(($EF132&amp;"・"&amp;FP$8&amp;"・"&amp;FP$7&amp;"・"&amp;$EG132),'(参考)本年作業予定'!$X$4:$AI$525,12,FALSE),"")</f>
        <v/>
      </c>
      <c r="FR132" s="33" t="str">
        <f t="shared" si="490"/>
        <v/>
      </c>
      <c r="FS132" s="96" t="str">
        <f>IFERROR(VLOOKUP(($EF132&amp;"・"&amp;FR$8&amp;"・"&amp;FR$7&amp;"・"&amp;$EG132),'(参考)本年作業予定'!$X$4:$AI$525,12,FALSE),"")</f>
        <v/>
      </c>
      <c r="FT132" s="33" t="str">
        <f t="shared" si="491"/>
        <v/>
      </c>
      <c r="FU132" s="96" t="str">
        <f>IFERROR(VLOOKUP(($EF132&amp;"・"&amp;FT$8&amp;"・"&amp;FT$7&amp;"・"&amp;$EG132),'(参考)本年作業予定'!$X$4:$AI$525,12,FALSE),"")</f>
        <v/>
      </c>
      <c r="FV132" s="33" t="str">
        <f t="shared" si="492"/>
        <v/>
      </c>
      <c r="FW132" s="96" t="str">
        <f>IFERROR(VLOOKUP(($EF132&amp;"・"&amp;FV$8&amp;"・"&amp;FV$7&amp;"・"&amp;$EG132),'(参考)本年作業予定'!$X$4:$AI$525,12,FALSE),"")</f>
        <v/>
      </c>
      <c r="FX132" s="33" t="str">
        <f t="shared" si="493"/>
        <v/>
      </c>
      <c r="FY132" s="96" t="str">
        <f>IFERROR(VLOOKUP(($EF132&amp;"・"&amp;FX$8&amp;"・"&amp;FX$7&amp;"・"&amp;$EG132),'(参考)本年作業予定'!$X$4:$AI$525,12,FALSE),"")</f>
        <v/>
      </c>
      <c r="FZ132" s="33" t="str">
        <f t="shared" si="494"/>
        <v/>
      </c>
      <c r="GA132" s="96" t="str">
        <f>IFERROR(VLOOKUP(($EF132&amp;"・"&amp;FZ$8&amp;"・"&amp;FZ$7&amp;"・"&amp;$EG132),'(参考)本年作業予定'!$X$4:$AI$525,12,FALSE),"")</f>
        <v/>
      </c>
      <c r="GB132" s="33" t="str">
        <f t="shared" si="495"/>
        <v/>
      </c>
      <c r="GC132" s="96" t="str">
        <f>IFERROR(VLOOKUP(($EF132&amp;"・"&amp;GB$8&amp;"・"&amp;GB$7&amp;"・"&amp;$EG132),'(参考)本年作業予定'!$X$4:$AI$525,12,FALSE),"")</f>
        <v/>
      </c>
      <c r="GD132" s="33" t="str">
        <f t="shared" si="496"/>
        <v/>
      </c>
      <c r="GE132" s="96" t="str">
        <f>IFERROR(VLOOKUP(($EF132&amp;"・"&amp;GD$8&amp;"・"&amp;GD$7&amp;"・"&amp;$EG132),'(参考)本年作業予定'!$X$4:$AI$525,12,FALSE),"")</f>
        <v/>
      </c>
      <c r="GF132" s="33" t="str">
        <f t="shared" si="497"/>
        <v/>
      </c>
      <c r="GG132" s="96" t="str">
        <f>IFERROR(VLOOKUP(($EF132&amp;"・"&amp;GF$8&amp;"・"&amp;GF$7&amp;"・"&amp;$EG132),'(参考)本年作業予定'!$X$4:$AI$525,12,FALSE),"")</f>
        <v/>
      </c>
      <c r="GH132" s="33" t="str">
        <f t="shared" si="498"/>
        <v/>
      </c>
      <c r="GI132" s="96" t="str">
        <f>IFERROR(VLOOKUP(($EF132&amp;"・"&amp;GH$8&amp;"・"&amp;GH$7&amp;"・"&amp;$EG132),'(参考)本年作業予定'!$X$4:$AI$525,12,FALSE),"")</f>
        <v/>
      </c>
      <c r="GJ132" s="33" t="str">
        <f t="shared" si="499"/>
        <v/>
      </c>
      <c r="GK132" s="96" t="str">
        <f>IFERROR(VLOOKUP(($EF132&amp;"・"&amp;GJ$8&amp;"・"&amp;GJ$7&amp;"・"&amp;$EG132),'(参考)本年作業予定'!$X$4:$AI$525,12,FALSE),"")</f>
        <v/>
      </c>
      <c r="GM132" s="72" t="str">
        <f t="shared" si="431"/>
        <v/>
      </c>
      <c r="GN132" s="74">
        <f>IFERROR(VLOOKUP(($EF132&amp;"・"&amp;GM$8&amp;"・"&amp;GM$7&amp;"・"&amp;$EG132),'(参考)本年作業予定'!$X$4:$AI$525,11,FALSE)/100,0)</f>
        <v>0</v>
      </c>
      <c r="GO132" s="72" t="str">
        <f t="shared" si="432"/>
        <v/>
      </c>
      <c r="GP132" s="74">
        <f>IFERROR(VLOOKUP(($EF132&amp;"・"&amp;GO$8&amp;"・"&amp;GO$7&amp;"・"&amp;$EG132),'(参考)本年作業予定'!$X$4:$AI$525,11,FALSE)/100,0)</f>
        <v>0</v>
      </c>
      <c r="GQ132" s="72" t="str">
        <f t="shared" si="433"/>
        <v/>
      </c>
      <c r="GR132" s="74">
        <f>IFERROR(VLOOKUP(($EF132&amp;"・"&amp;GQ$8&amp;"・"&amp;GQ$7&amp;"・"&amp;$EG132),'(参考)本年作業予定'!$X$4:$AI$525,11,FALSE)/100,0)</f>
        <v>0</v>
      </c>
      <c r="GS132" s="72" t="str">
        <f t="shared" si="434"/>
        <v/>
      </c>
      <c r="GT132" s="74">
        <f>IFERROR(VLOOKUP(($EF132&amp;"・"&amp;GS$8&amp;"・"&amp;GS$7&amp;"・"&amp;$EG132),'(参考)本年作業予定'!$X$4:$AI$525,11,FALSE)/100,0)</f>
        <v>0</v>
      </c>
      <c r="GU132" s="72" t="str">
        <f t="shared" si="435"/>
        <v/>
      </c>
      <c r="GV132" s="74">
        <f>IFERROR(VLOOKUP(($EF132&amp;"・"&amp;GU$8&amp;"・"&amp;GU$7&amp;"・"&amp;$EG132),'(参考)本年作業予定'!$X$4:$AI$525,11,FALSE)/100,0)</f>
        <v>0</v>
      </c>
      <c r="GW132" s="72" t="str">
        <f t="shared" si="436"/>
        <v/>
      </c>
      <c r="GX132" s="74">
        <f>IFERROR(VLOOKUP(($EF132&amp;"・"&amp;GW$8&amp;"・"&amp;GW$7&amp;"・"&amp;$EG132),'(参考)本年作業予定'!$X$4:$AI$525,11,FALSE)/100,0)</f>
        <v>0</v>
      </c>
      <c r="GY132" s="72" t="str">
        <f t="shared" si="437"/>
        <v/>
      </c>
      <c r="GZ132" s="74">
        <f>IFERROR(VLOOKUP(($EF132&amp;"・"&amp;GY$8&amp;"・"&amp;GY$7&amp;"・"&amp;$EG132),'(参考)本年作業予定'!$X$4:$AI$525,11,FALSE)/100,0)</f>
        <v>0</v>
      </c>
      <c r="HA132" s="72" t="str">
        <f t="shared" si="438"/>
        <v/>
      </c>
      <c r="HB132" s="74">
        <f>IFERROR(VLOOKUP(($EF132&amp;"・"&amp;HA$8&amp;"・"&amp;HA$7&amp;"・"&amp;$EG132),'(参考)本年作業予定'!$X$4:$AI$525,11,FALSE)/100,0)</f>
        <v>0</v>
      </c>
      <c r="HC132" s="72" t="str">
        <f t="shared" si="439"/>
        <v/>
      </c>
      <c r="HD132" s="74">
        <f>IFERROR(VLOOKUP(($EF132&amp;"・"&amp;HC$8&amp;"・"&amp;HC$7&amp;"・"&amp;$EG132),'(参考)本年作業予定'!$X$4:$AI$525,11,FALSE)/100,0)</f>
        <v>0</v>
      </c>
      <c r="HE132" s="72" t="str">
        <f t="shared" si="440"/>
        <v/>
      </c>
      <c r="HF132" s="74">
        <f>IFERROR(VLOOKUP(($EF132&amp;"・"&amp;HE$8&amp;"・"&amp;HE$7&amp;"・"&amp;$EG132),'(参考)本年作業予定'!$X$4:$AI$525,11,FALSE)/100,0)</f>
        <v>0</v>
      </c>
      <c r="HG132" s="72" t="str">
        <f t="shared" si="441"/>
        <v/>
      </c>
      <c r="HH132" s="74">
        <f>IFERROR(VLOOKUP(($EF132&amp;"・"&amp;HG$8&amp;"・"&amp;HG$7&amp;"・"&amp;$EG132),'(参考)本年作業予定'!$X$4:$AI$525,11,FALSE)/100,0)</f>
        <v>0</v>
      </c>
      <c r="HI132" s="72" t="str">
        <f t="shared" si="442"/>
        <v/>
      </c>
      <c r="HJ132" s="74">
        <f>IFERROR(VLOOKUP(($EF132&amp;"・"&amp;HI$8&amp;"・"&amp;HI$7&amp;"・"&amp;$EG132),'(参考)本年作業予定'!$X$4:$AI$525,11,FALSE)/100,0)</f>
        <v>0</v>
      </c>
    </row>
    <row r="133" spans="1:218" ht="27.75" customHeight="1" x14ac:dyDescent="0.15">
      <c r="A133" s="541"/>
      <c r="B133" s="487"/>
      <c r="C133" s="325">
        <f>IF(②元データ!$K$26="","",②元データ!$K$26)</f>
        <v>40</v>
      </c>
      <c r="D133" s="342" t="str">
        <f t="shared" ref="D133:AI133" si="533">IF(D$5=$FG133,$FG$9,IF(D$5=$FH133,$FH$9,IF(D$5=$FI133,$FI$9,IF(D$5=$FJ133,$FJ$9,IF(D$5=$FK133,$FK$9,IF(D$5=$FL133,$FL$9,IF(D$5=$FN133,$FO133,IF(D$5=$FP133,$FQ133,IF(D$5=$FR133,$FS133,IF(D$5=$FT133,$FU133,IF(D$5=$FV133,$FW133,IF(D$5=$FX133,$FY133,IF(D$5=$FZ133,$GA133,IF(D$5=$GB133,$GC133,IF(D$5=$GD133,$GE133,IF(D$5=$GF133,$GG133,IF(D$5=$GH133,$GI133,IF(D$5=$GJ133,$GK133,""))))))))))))))))))</f>
        <v/>
      </c>
      <c r="E133" s="343" t="str">
        <f t="shared" si="533"/>
        <v/>
      </c>
      <c r="F133" s="343" t="str">
        <f t="shared" si="533"/>
        <v/>
      </c>
      <c r="G133" s="343" t="str">
        <f t="shared" si="533"/>
        <v/>
      </c>
      <c r="H133" s="343" t="str">
        <f t="shared" si="533"/>
        <v/>
      </c>
      <c r="I133" s="343" t="str">
        <f t="shared" si="533"/>
        <v/>
      </c>
      <c r="J133" s="343" t="str">
        <f t="shared" si="533"/>
        <v/>
      </c>
      <c r="K133" s="343" t="str">
        <f t="shared" si="533"/>
        <v/>
      </c>
      <c r="L133" s="343" t="str">
        <f t="shared" si="533"/>
        <v/>
      </c>
      <c r="M133" s="343" t="str">
        <f t="shared" si="533"/>
        <v/>
      </c>
      <c r="N133" s="343" t="str">
        <f t="shared" si="533"/>
        <v/>
      </c>
      <c r="O133" s="343" t="str">
        <f t="shared" si="533"/>
        <v/>
      </c>
      <c r="P133" s="343" t="str">
        <f t="shared" si="533"/>
        <v/>
      </c>
      <c r="Q133" s="343" t="str">
        <f t="shared" si="533"/>
        <v/>
      </c>
      <c r="R133" s="343" t="str">
        <f t="shared" si="533"/>
        <v/>
      </c>
      <c r="S133" s="343" t="str">
        <f t="shared" si="533"/>
        <v/>
      </c>
      <c r="T133" s="343" t="str">
        <f t="shared" si="533"/>
        <v/>
      </c>
      <c r="U133" s="343" t="str">
        <f t="shared" si="533"/>
        <v/>
      </c>
      <c r="V133" s="343" t="str">
        <f t="shared" si="533"/>
        <v/>
      </c>
      <c r="W133" s="343" t="str">
        <f t="shared" si="533"/>
        <v/>
      </c>
      <c r="X133" s="343" t="str">
        <f t="shared" si="533"/>
        <v/>
      </c>
      <c r="Y133" s="343" t="str">
        <f t="shared" si="533"/>
        <v/>
      </c>
      <c r="Z133" s="343" t="str">
        <f t="shared" si="533"/>
        <v/>
      </c>
      <c r="AA133" s="343" t="str">
        <f t="shared" si="533"/>
        <v/>
      </c>
      <c r="AB133" s="343" t="str">
        <f t="shared" si="533"/>
        <v/>
      </c>
      <c r="AC133" s="343" t="str">
        <f t="shared" si="533"/>
        <v/>
      </c>
      <c r="AD133" s="343" t="str">
        <f t="shared" si="533"/>
        <v/>
      </c>
      <c r="AE133" s="343" t="str">
        <f t="shared" si="533"/>
        <v/>
      </c>
      <c r="AF133" s="343" t="str">
        <f t="shared" si="533"/>
        <v>▲</v>
      </c>
      <c r="AG133" s="343" t="str">
        <f t="shared" si="533"/>
        <v/>
      </c>
      <c r="AH133" s="343" t="str">
        <f t="shared" si="533"/>
        <v/>
      </c>
      <c r="AI133" s="342" t="str">
        <f t="shared" si="533"/>
        <v/>
      </c>
      <c r="AJ133" s="343">
        <f t="shared" ref="AJ133:BQ133" si="534">IF(AJ$5=$FG133,$FG$9,IF(AJ$5=$FH133,$FH$9,IF(AJ$5=$FI133,$FI$9,IF(AJ$5=$FJ133,$FJ$9,IF(AJ$5=$FK133,$FK$9,IF(AJ$5=$FL133,$FL$9,IF(AJ$5=$FN133,$FO133,IF(AJ$5=$FP133,$FQ133,IF(AJ$5=$FR133,$FS133,IF(AJ$5=$FT133,$FU133,IF(AJ$5=$FV133,$FW133,IF(AJ$5=$FX133,$FY133,IF(AJ$5=$FZ133,$GA133,IF(AJ$5=$GB133,$GC133,IF(AJ$5=$GD133,$GE133,IF(AJ$5=$GF133,$GG133,IF(AJ$5=$GH133,$GI133,IF(AJ$5=$GJ133,$GK133,""))))))))))))))))))</f>
        <v>32</v>
      </c>
      <c r="AK133" s="343" t="str">
        <f t="shared" si="534"/>
        <v/>
      </c>
      <c r="AL133" s="343" t="str">
        <f t="shared" si="534"/>
        <v/>
      </c>
      <c r="AM133" s="343">
        <f t="shared" si="534"/>
        <v>16</v>
      </c>
      <c r="AN133" s="343" t="str">
        <f t="shared" si="534"/>
        <v/>
      </c>
      <c r="AO133" s="343" t="str">
        <f t="shared" si="534"/>
        <v/>
      </c>
      <c r="AP133" s="343" t="str">
        <f t="shared" si="534"/>
        <v/>
      </c>
      <c r="AQ133" s="343" t="str">
        <f t="shared" si="534"/>
        <v/>
      </c>
      <c r="AR133" s="343" t="str">
        <f t="shared" si="534"/>
        <v/>
      </c>
      <c r="AS133" s="343" t="str">
        <f t="shared" si="534"/>
        <v/>
      </c>
      <c r="AT133" s="343" t="str">
        <f t="shared" si="534"/>
        <v/>
      </c>
      <c r="AU133" s="343" t="str">
        <f t="shared" si="534"/>
        <v/>
      </c>
      <c r="AV133" s="343" t="str">
        <f t="shared" si="534"/>
        <v/>
      </c>
      <c r="AW133" s="343" t="str">
        <f t="shared" si="534"/>
        <v/>
      </c>
      <c r="AX133" s="343" t="str">
        <f t="shared" si="534"/>
        <v/>
      </c>
      <c r="AY133" s="343" t="str">
        <f t="shared" si="534"/>
        <v/>
      </c>
      <c r="AZ133" s="343" t="str">
        <f t="shared" si="534"/>
        <v/>
      </c>
      <c r="BA133" s="343" t="str">
        <f t="shared" si="534"/>
        <v/>
      </c>
      <c r="BB133" s="343" t="str">
        <f t="shared" si="534"/>
        <v/>
      </c>
      <c r="BC133" s="343" t="str">
        <f t="shared" si="534"/>
        <v/>
      </c>
      <c r="BD133" s="343" t="str">
        <f t="shared" si="534"/>
        <v/>
      </c>
      <c r="BE133" s="343" t="str">
        <f t="shared" si="534"/>
        <v/>
      </c>
      <c r="BF133" s="343" t="str">
        <f t="shared" si="534"/>
        <v/>
      </c>
      <c r="BG133" s="343" t="str">
        <f t="shared" si="534"/>
        <v/>
      </c>
      <c r="BH133" s="343" t="str">
        <f t="shared" si="534"/>
        <v/>
      </c>
      <c r="BI133" s="343" t="str">
        <f t="shared" si="534"/>
        <v/>
      </c>
      <c r="BJ133" s="343" t="str">
        <f t="shared" si="534"/>
        <v/>
      </c>
      <c r="BK133" s="343" t="str">
        <f t="shared" si="534"/>
        <v/>
      </c>
      <c r="BL133" s="343" t="str">
        <f t="shared" si="534"/>
        <v/>
      </c>
      <c r="BM133" s="344" t="str">
        <f t="shared" si="534"/>
        <v/>
      </c>
      <c r="BN133" s="342" t="str">
        <f t="shared" si="534"/>
        <v/>
      </c>
      <c r="BO133" s="343" t="str">
        <f t="shared" si="534"/>
        <v/>
      </c>
      <c r="BP133" s="343" t="str">
        <f t="shared" si="534"/>
        <v/>
      </c>
      <c r="BQ133" s="343" t="str">
        <f t="shared" si="534"/>
        <v/>
      </c>
      <c r="BR133" s="343" t="str">
        <f t="shared" ref="BR133:DW133" si="535">IF(BR$5=$FG133,$FG$9,IF(BR$5=$FH133,$FH$9,IF(BR$5=$FI133,$FI$9,IF(BR$5=$FJ133,$FJ$9,IF(BR$5=$FK133,$FK$9,IF(BR$5=$FL133,$FL$9,IF(BR$5=$FN133,$FO133,IF(BR$5=$FP133,$FQ133,IF(BR$5=$FR133,$FS133,IF(BR$5=$FT133,$FU133,IF(BR$5=$FV133,$FW133,IF(BR$5=$FX133,$FY133,IF(BR$5=$FZ133,$GA133,IF(BR$5=$GB133,$GC133,IF(BR$5=$GD133,$GE133,IF(BR$5=$GF133,$GG133,IF(BR$5=$GH133,$GI133,IF(BR$5=$GJ133,$GK133,""))))))))))))))))))</f>
        <v/>
      </c>
      <c r="BS133" s="343">
        <f t="shared" si="535"/>
        <v>16</v>
      </c>
      <c r="BT133" s="343" t="str">
        <f t="shared" si="535"/>
        <v/>
      </c>
      <c r="BU133" s="343" t="str">
        <f t="shared" si="535"/>
        <v/>
      </c>
      <c r="BV133" s="343" t="str">
        <f t="shared" si="535"/>
        <v/>
      </c>
      <c r="BW133" s="343" t="str">
        <f t="shared" si="535"/>
        <v/>
      </c>
      <c r="BX133" s="343" t="str">
        <f t="shared" si="535"/>
        <v/>
      </c>
      <c r="BY133" s="343" t="str">
        <f t="shared" si="535"/>
        <v/>
      </c>
      <c r="BZ133" s="343" t="str">
        <f t="shared" si="535"/>
        <v/>
      </c>
      <c r="CA133" s="343" t="str">
        <f t="shared" si="535"/>
        <v/>
      </c>
      <c r="CB133" s="343" t="str">
        <f t="shared" si="535"/>
        <v/>
      </c>
      <c r="CC133" s="343" t="str">
        <f t="shared" si="535"/>
        <v/>
      </c>
      <c r="CD133" s="343" t="str">
        <f t="shared" si="535"/>
        <v/>
      </c>
      <c r="CE133" s="343" t="str">
        <f t="shared" si="535"/>
        <v/>
      </c>
      <c r="CF133" s="343" t="str">
        <f t="shared" si="535"/>
        <v/>
      </c>
      <c r="CG133" s="343" t="str">
        <f t="shared" si="535"/>
        <v/>
      </c>
      <c r="CH133" s="343" t="str">
        <f t="shared" si="535"/>
        <v/>
      </c>
      <c r="CI133" s="343" t="str">
        <f t="shared" si="535"/>
        <v/>
      </c>
      <c r="CJ133" s="343" t="str">
        <f t="shared" si="535"/>
        <v/>
      </c>
      <c r="CK133" s="343" t="str">
        <f t="shared" si="535"/>
        <v/>
      </c>
      <c r="CL133" s="343" t="str">
        <f t="shared" si="535"/>
        <v/>
      </c>
      <c r="CM133" s="343" t="str">
        <f t="shared" si="535"/>
        <v/>
      </c>
      <c r="CN133" s="343" t="str">
        <f t="shared" si="535"/>
        <v/>
      </c>
      <c r="CO133" s="343" t="str">
        <f t="shared" si="535"/>
        <v/>
      </c>
      <c r="CP133" s="343" t="str">
        <f t="shared" si="535"/>
        <v/>
      </c>
      <c r="CQ133" s="345" t="str">
        <f t="shared" si="535"/>
        <v/>
      </c>
      <c r="CR133" s="346" t="str">
        <f t="shared" si="535"/>
        <v/>
      </c>
      <c r="CS133" s="347" t="str">
        <f t="shared" si="535"/>
        <v/>
      </c>
      <c r="CT133" s="343" t="str">
        <f t="shared" si="535"/>
        <v/>
      </c>
      <c r="CU133" s="343" t="str">
        <f t="shared" si="535"/>
        <v/>
      </c>
      <c r="CV133" s="343" t="str">
        <f t="shared" si="535"/>
        <v/>
      </c>
      <c r="CW133" s="343">
        <f t="shared" si="535"/>
        <v>20</v>
      </c>
      <c r="CX133" s="343" t="str">
        <f t="shared" si="535"/>
        <v/>
      </c>
      <c r="CY133" s="343" t="str">
        <f t="shared" si="535"/>
        <v/>
      </c>
      <c r="CZ133" s="343" t="str">
        <f t="shared" si="535"/>
        <v/>
      </c>
      <c r="DA133" s="343" t="str">
        <f t="shared" si="535"/>
        <v/>
      </c>
      <c r="DB133" s="343" t="str">
        <f t="shared" si="535"/>
        <v/>
      </c>
      <c r="DC133" s="343" t="str">
        <f t="shared" si="535"/>
        <v/>
      </c>
      <c r="DD133" s="343" t="str">
        <f t="shared" si="535"/>
        <v/>
      </c>
      <c r="DE133" s="343" t="str">
        <f t="shared" si="535"/>
        <v/>
      </c>
      <c r="DF133" s="343" t="str">
        <f t="shared" si="535"/>
        <v/>
      </c>
      <c r="DG133" s="343" t="str">
        <f t="shared" si="535"/>
        <v/>
      </c>
      <c r="DH133" s="343" t="str">
        <f t="shared" si="535"/>
        <v/>
      </c>
      <c r="DI133" s="343" t="str">
        <f t="shared" si="535"/>
        <v/>
      </c>
      <c r="DJ133" s="343" t="str">
        <f t="shared" si="535"/>
        <v/>
      </c>
      <c r="DK133" s="343" t="str">
        <f t="shared" si="535"/>
        <v/>
      </c>
      <c r="DL133" s="343" t="str">
        <f t="shared" si="535"/>
        <v/>
      </c>
      <c r="DM133" s="343" t="str">
        <f t="shared" si="535"/>
        <v/>
      </c>
      <c r="DN133" s="343" t="str">
        <f t="shared" si="535"/>
        <v/>
      </c>
      <c r="DO133" s="343" t="str">
        <f t="shared" si="535"/>
        <v/>
      </c>
      <c r="DP133" s="343" t="str">
        <f t="shared" si="535"/>
        <v/>
      </c>
      <c r="DQ133" s="343" t="str">
        <f t="shared" si="535"/>
        <v/>
      </c>
      <c r="DR133" s="343" t="str">
        <f t="shared" si="535"/>
        <v/>
      </c>
      <c r="DS133" s="343" t="str">
        <f t="shared" si="535"/>
        <v/>
      </c>
      <c r="DT133" s="343" t="str">
        <f t="shared" si="535"/>
        <v/>
      </c>
      <c r="DU133" s="345" t="str">
        <f t="shared" si="535"/>
        <v/>
      </c>
      <c r="DV133" s="392" t="str">
        <f t="shared" si="535"/>
        <v/>
      </c>
      <c r="DW133" s="425" t="str">
        <f t="shared" si="535"/>
        <v/>
      </c>
      <c r="EE133" s="12">
        <v>12</v>
      </c>
      <c r="EF133" s="13" t="str">
        <f>IF(②元データ!$G$26="","",②元データ!$G$26)</f>
        <v>ニンジン・●◇▲</v>
      </c>
      <c r="EG133" s="13" t="str">
        <f>②元データ!$G$8</f>
        <v>露地野菜Ｂ</v>
      </c>
      <c r="EH133" s="32" t="str">
        <f>IFERROR(VLOOKUP(($EF133&amp;"・"&amp;EH$8&amp;"・"&amp;EH$7&amp;"・"&amp;$EG133),'(参考)本年作業予定'!$X$4:$AI$525,8,FALSE),"")</f>
        <v/>
      </c>
      <c r="EI133" s="32" t="str">
        <f>IFERROR(VLOOKUP(($EF133&amp;"・"&amp;EH$8&amp;"・"&amp;EH$7&amp;"・"&amp;$EG133),'(参考)本年作業予定'!$X$4:$AI$525,10,FALSE),"")</f>
        <v/>
      </c>
      <c r="EJ133" s="32">
        <f>IFERROR(VLOOKUP(($EF133&amp;"・"&amp;EJ$8&amp;"・"&amp;EJ$7&amp;"・"&amp;$EG133),'(参考)本年作業予定'!$X$4:$AI$525,8,FALSE),"")</f>
        <v>45537</v>
      </c>
      <c r="EK133" s="32">
        <f>IFERROR(VLOOKUP(($EF133&amp;"・"&amp;EJ$8&amp;"・"&amp;EJ$7&amp;"・"&amp;$EG133),'(参考)本年作業予定'!$X$4:$AI$525,10,FALSE),"")</f>
        <v>45538</v>
      </c>
      <c r="EL133" s="32">
        <f>IFERROR(VLOOKUP(($EF133&amp;"・"&amp;EL$8&amp;"・"&amp;EL$7&amp;"・"&amp;$EG133),'(参考)本年作業予定'!$X$4:$AI$525,8,FALSE),"")</f>
        <v>45540</v>
      </c>
      <c r="EM133" s="32">
        <f>IFERROR(VLOOKUP(($EF133&amp;"・"&amp;EL$8&amp;"・"&amp;EL$7&amp;"・"&amp;$EG133),'(参考)本年作業予定'!$X$4:$AI$525,10,FALSE),"")</f>
        <v>45540</v>
      </c>
      <c r="EN133" s="32">
        <f>IFERROR(VLOOKUP(($EF133&amp;"・"&amp;EN$8&amp;"・"&amp;EN$7&amp;"・"&amp;$EG133),'(参考)本年作業予定'!$X$4:$AI$525,8,FALSE),"")</f>
        <v>45571</v>
      </c>
      <c r="EO133" s="32">
        <f>IFERROR(VLOOKUP(($EF133&amp;"・"&amp;EN$8&amp;"・"&amp;EN$7&amp;"・"&amp;$EG133),'(参考)本年作業予定'!$X$4:$AI$525,10,FALSE),"")</f>
        <v>45571</v>
      </c>
      <c r="EP133" s="32">
        <f>IFERROR(VLOOKUP(($EF133&amp;"・"&amp;EP$8&amp;"・"&amp;EP$7&amp;"・"&amp;$EG133),'(参考)本年作業予定'!$X$4:$AI$525,8,FALSE),"")</f>
        <v>45601</v>
      </c>
      <c r="EQ133" s="32">
        <f>IFERROR(VLOOKUP(($EF133&amp;"・"&amp;EP$8&amp;"・"&amp;EP$7&amp;"・"&amp;$EG133),'(参考)本年作業予定'!$X$4:$AI$525,10,FALSE),"")</f>
        <v>45601</v>
      </c>
      <c r="ER133" s="32" t="str">
        <f>IFERROR(VLOOKUP(($EF133&amp;"・"&amp;ER$8&amp;"・"&amp;ER$7&amp;"・"&amp;$EG133),'(参考)本年作業予定'!$X$4:$AI$525,8,FALSE),"")</f>
        <v/>
      </c>
      <c r="ES133" s="32" t="str">
        <f>IFERROR(VLOOKUP(($EF133&amp;"・"&amp;ER$8&amp;"・"&amp;ER$7&amp;"・"&amp;$EG133),'(参考)本年作業予定'!$X$4:$AI$525,10,FALSE),"")</f>
        <v/>
      </c>
      <c r="ET133" s="32" t="str">
        <f>IFERROR(VLOOKUP(($EF133&amp;"・"&amp;ET$8&amp;"・"&amp;ET$7&amp;"・"&amp;$EG133),'(参考)本年作業予定'!$X$4:$AI$525,8,FALSE),"")</f>
        <v/>
      </c>
      <c r="EU133" s="32" t="str">
        <f>IFERROR(VLOOKUP(($EF133&amp;"・"&amp;ET$8&amp;"・"&amp;ET$7&amp;"・"&amp;$EG133),'(参考)本年作業予定'!$X$4:$AI$525,10,FALSE),"")</f>
        <v/>
      </c>
      <c r="EV133" s="32" t="str">
        <f>IFERROR(VLOOKUP(($EF133&amp;"・"&amp;EV$8&amp;"・"&amp;EV$7&amp;"・"&amp;$EG133),'(参考)本年作業予定'!$X$4:$AI$525,8,FALSE),"")</f>
        <v/>
      </c>
      <c r="EW133" s="32" t="str">
        <f>IFERROR(VLOOKUP(($EF133&amp;"・"&amp;EV$8&amp;"・"&amp;EV$7&amp;"・"&amp;$EG133),'(参考)本年作業予定'!$X$4:$AI$525,10,FALSE),"")</f>
        <v/>
      </c>
      <c r="EX133" s="32" t="str">
        <f>IFERROR(VLOOKUP(($EF133&amp;"・"&amp;EX$8&amp;"・"&amp;EX$7&amp;"・"&amp;$EG133),'(参考)本年作業予定'!$X$4:$AI$525,8,FALSE),"")</f>
        <v/>
      </c>
      <c r="EY133" s="32" t="str">
        <f>IFERROR(VLOOKUP(($EF133&amp;"・"&amp;EX$8&amp;"・"&amp;EX$7&amp;"・"&amp;$EG133),'(参考)本年作業予定'!$X$4:$AI$525,10,FALSE),"")</f>
        <v/>
      </c>
      <c r="EZ133" s="32" t="str">
        <f>IFERROR(VLOOKUP(($EF133&amp;"・"&amp;EZ$8&amp;"・"&amp;EZ$7&amp;"・"&amp;$EG133),'(参考)本年作業予定'!$X$4:$AI$525,8,FALSE),"")</f>
        <v/>
      </c>
      <c r="FA133" s="32" t="str">
        <f>IFERROR(VLOOKUP(($EF133&amp;"・"&amp;EZ$8&amp;"・"&amp;EZ$7&amp;"・"&amp;$EG133),'(参考)本年作業予定'!$X$4:$AI$525,10,FALSE),"")</f>
        <v/>
      </c>
      <c r="FB133" s="32" t="str">
        <f>IFERROR(VLOOKUP(($EF133&amp;"・"&amp;FB$8&amp;"・"&amp;FB$7&amp;"・"&amp;$EG133),'(参考)本年作業予定'!$X$4:$AI$525,8,FALSE),"")</f>
        <v/>
      </c>
      <c r="FC133" s="32" t="str">
        <f>IFERROR(VLOOKUP(($EF133&amp;"・"&amp;FB$8&amp;"・"&amp;FB$7&amp;"・"&amp;$EG133),'(参考)本年作業予定'!$X$4:$AI$525,10,FALSE),"")</f>
        <v/>
      </c>
      <c r="FD133" s="32" t="str">
        <f>IFERROR(VLOOKUP(($EF133&amp;"・"&amp;FD$8&amp;"・"&amp;FD$7&amp;"・"&amp;$EG133),'(参考)本年作業予定'!$X$4:$AI$525,8,FALSE),"")</f>
        <v/>
      </c>
      <c r="FE133" s="32" t="str">
        <f>IFERROR(VLOOKUP(($EF133&amp;"・"&amp;FD$8&amp;"・"&amp;FD$7&amp;"・"&amp;$EG133),'(参考)本年作業予定'!$X$4:$AI$525,10,FALSE),"")</f>
        <v/>
      </c>
      <c r="FG133" s="32" t="str">
        <f>IFERROR(VLOOKUP(($EF133&amp;"・"&amp;FG$81&amp;"・"&amp;FG$80&amp;"・"&amp;$EG133),'(参考)本年作業予定'!$X$4:$AI$525,4,FALSE),"")</f>
        <v/>
      </c>
      <c r="FH133" s="32">
        <f>IFERROR(VLOOKUP(($EF133&amp;"・"&amp;FH$81&amp;"・"&amp;FH$80&amp;"・"&amp;$EG133),'(参考)本年作業予定'!$X$4:$AI$525,4,FALSE),"")</f>
        <v>45533</v>
      </c>
      <c r="FI133" s="32" t="str">
        <f>IFERROR(VLOOKUP(($EF133&amp;"・"&amp;FI$81&amp;"・"&amp;FI$80&amp;"・"&amp;$EG133),'(参考)本年作業予定'!$X$4:$AI$525,4,FALSE),"")</f>
        <v/>
      </c>
      <c r="FJ133" s="32" t="str">
        <f>IFERROR(VLOOKUP(($EF133&amp;"・"&amp;FJ$81&amp;"・"&amp;FJ$80&amp;"・"&amp;$EG133),'(参考)本年作業予定'!$X$4:$AI$525,4,FALSE),"")</f>
        <v/>
      </c>
      <c r="FK133" s="32" t="str">
        <f>IFERROR(VLOOKUP(($EF133&amp;"・"&amp;FK$81&amp;"・"&amp;FK$80&amp;"・"&amp;$EG133),'(参考)本年作業予定'!$X$4:$AI$525,4,FALSE),"")</f>
        <v/>
      </c>
      <c r="FL133" s="32" t="str">
        <f>IFERROR(VLOOKUP(($EF133&amp;"・"&amp;FL$81&amp;"・"&amp;FL$80&amp;"・"&amp;$EG133),'(参考)本年作業予定'!$X$4:$AI$525,4,FALSE),"")</f>
        <v/>
      </c>
      <c r="FN133" s="33" t="str">
        <f t="shared" si="488"/>
        <v/>
      </c>
      <c r="FO133" s="96">
        <f>IFERROR(VLOOKUP(($EF133&amp;"・"&amp;FN$8&amp;"・"&amp;FN$7&amp;"・"&amp;$EG133),'(参考)本年作業予定'!$X$4:$AI$525,12,FALSE),"")</f>
        <v>0</v>
      </c>
      <c r="FP133" s="33">
        <f t="shared" si="489"/>
        <v>45537</v>
      </c>
      <c r="FQ133" s="96">
        <f>IFERROR(VLOOKUP(($EF133&amp;"・"&amp;FP$8&amp;"・"&amp;FP$7&amp;"・"&amp;$EG133),'(参考)本年作業予定'!$X$4:$AI$525,12,FALSE),"")</f>
        <v>32</v>
      </c>
      <c r="FR133" s="33">
        <f t="shared" si="490"/>
        <v>45540</v>
      </c>
      <c r="FS133" s="96">
        <f>IFERROR(VLOOKUP(($EF133&amp;"・"&amp;FR$8&amp;"・"&amp;FR$7&amp;"・"&amp;$EG133),'(参考)本年作業予定'!$X$4:$AI$525,12,FALSE),"")</f>
        <v>16</v>
      </c>
      <c r="FT133" s="33">
        <f t="shared" si="491"/>
        <v>45571</v>
      </c>
      <c r="FU133" s="96">
        <f>IFERROR(VLOOKUP(($EF133&amp;"・"&amp;FT$8&amp;"・"&amp;FT$7&amp;"・"&amp;$EG133),'(参考)本年作業予定'!$X$4:$AI$525,12,FALSE),"")</f>
        <v>16</v>
      </c>
      <c r="FV133" s="33">
        <f t="shared" si="492"/>
        <v>45601</v>
      </c>
      <c r="FW133" s="96">
        <f>IFERROR(VLOOKUP(($EF133&amp;"・"&amp;FV$8&amp;"・"&amp;FV$7&amp;"・"&amp;$EG133),'(参考)本年作業予定'!$X$4:$AI$525,12,FALSE),"")</f>
        <v>20</v>
      </c>
      <c r="FX133" s="33" t="str">
        <f t="shared" si="493"/>
        <v/>
      </c>
      <c r="FY133" s="96">
        <f>IFERROR(VLOOKUP(($EF133&amp;"・"&amp;FX$8&amp;"・"&amp;FX$7&amp;"・"&amp;$EG133),'(参考)本年作業予定'!$X$4:$AI$525,12,FALSE),"")</f>
        <v>0</v>
      </c>
      <c r="FZ133" s="33" t="str">
        <f t="shared" si="494"/>
        <v/>
      </c>
      <c r="GA133" s="96" t="str">
        <f>IFERROR(VLOOKUP(($EF133&amp;"・"&amp;FZ$8&amp;"・"&amp;FZ$7&amp;"・"&amp;$EG133),'(参考)本年作業予定'!$X$4:$AI$525,12,FALSE),"")</f>
        <v/>
      </c>
      <c r="GB133" s="33" t="str">
        <f t="shared" si="495"/>
        <v/>
      </c>
      <c r="GC133" s="96" t="str">
        <f>IFERROR(VLOOKUP(($EF133&amp;"・"&amp;GB$8&amp;"・"&amp;GB$7&amp;"・"&amp;$EG133),'(参考)本年作業予定'!$X$4:$AI$525,12,FALSE),"")</f>
        <v/>
      </c>
      <c r="GD133" s="33" t="str">
        <f t="shared" si="496"/>
        <v/>
      </c>
      <c r="GE133" s="96" t="str">
        <f>IFERROR(VLOOKUP(($EF133&amp;"・"&amp;GD$8&amp;"・"&amp;GD$7&amp;"・"&amp;$EG133),'(参考)本年作業予定'!$X$4:$AI$525,12,FALSE),"")</f>
        <v/>
      </c>
      <c r="GF133" s="33" t="str">
        <f t="shared" si="497"/>
        <v/>
      </c>
      <c r="GG133" s="96" t="str">
        <f>IFERROR(VLOOKUP(($EF133&amp;"・"&amp;GF$8&amp;"・"&amp;GF$7&amp;"・"&amp;$EG133),'(参考)本年作業予定'!$X$4:$AI$525,12,FALSE),"")</f>
        <v/>
      </c>
      <c r="GH133" s="33" t="str">
        <f t="shared" si="498"/>
        <v/>
      </c>
      <c r="GI133" s="96" t="str">
        <f>IFERROR(VLOOKUP(($EF133&amp;"・"&amp;GH$8&amp;"・"&amp;GH$7&amp;"・"&amp;$EG133),'(参考)本年作業予定'!$X$4:$AI$525,12,FALSE),"")</f>
        <v/>
      </c>
      <c r="GJ133" s="33" t="str">
        <f t="shared" si="499"/>
        <v/>
      </c>
      <c r="GK133" s="96" t="str">
        <f>IFERROR(VLOOKUP(($EF133&amp;"・"&amp;GJ$8&amp;"・"&amp;GJ$7&amp;"・"&amp;$EG133),'(参考)本年作業予定'!$X$4:$AI$525,12,FALSE),"")</f>
        <v/>
      </c>
      <c r="GM133" s="72" t="str">
        <f t="shared" si="431"/>
        <v/>
      </c>
      <c r="GN133" s="74">
        <f>IFERROR(VLOOKUP(($EF133&amp;"・"&amp;GM$8&amp;"・"&amp;GM$7&amp;"・"&amp;$EG133),'(参考)本年作業予定'!$X$4:$AI$525,11,FALSE)/100,0)</f>
        <v>40</v>
      </c>
      <c r="GO133" s="72">
        <f t="shared" si="432"/>
        <v>2</v>
      </c>
      <c r="GP133" s="74">
        <f>IFERROR(VLOOKUP(($EF133&amp;"・"&amp;GO$8&amp;"・"&amp;GO$7&amp;"・"&amp;$EG133),'(参考)本年作業予定'!$X$4:$AI$525,11,FALSE)/100,0)</f>
        <v>40</v>
      </c>
      <c r="GQ133" s="72">
        <f t="shared" si="433"/>
        <v>1</v>
      </c>
      <c r="GR133" s="74">
        <f>IFERROR(VLOOKUP(($EF133&amp;"・"&amp;GQ$8&amp;"・"&amp;GQ$7&amp;"・"&amp;$EG133),'(参考)本年作業予定'!$X$4:$AI$525,11,FALSE)/100,0)</f>
        <v>40</v>
      </c>
      <c r="GS133" s="72">
        <f t="shared" si="434"/>
        <v>1</v>
      </c>
      <c r="GT133" s="74">
        <f>IFERROR(VLOOKUP(($EF133&amp;"・"&amp;GS$8&amp;"・"&amp;GS$7&amp;"・"&amp;$EG133),'(参考)本年作業予定'!$X$4:$AI$525,11,FALSE)/100,0)</f>
        <v>40</v>
      </c>
      <c r="GU133" s="72">
        <f t="shared" si="435"/>
        <v>1</v>
      </c>
      <c r="GV133" s="74">
        <f>IFERROR(VLOOKUP(($EF133&amp;"・"&amp;GU$8&amp;"・"&amp;GU$7&amp;"・"&amp;$EG133),'(参考)本年作業予定'!$X$4:$AI$525,11,FALSE)/100,0)</f>
        <v>40</v>
      </c>
      <c r="GW133" s="72" t="str">
        <f t="shared" si="436"/>
        <v/>
      </c>
      <c r="GX133" s="74">
        <f>IFERROR(VLOOKUP(($EF133&amp;"・"&amp;GW$8&amp;"・"&amp;GW$7&amp;"・"&amp;$EG133),'(参考)本年作業予定'!$X$4:$AI$525,11,FALSE)/100,0)</f>
        <v>40</v>
      </c>
      <c r="GY133" s="72" t="str">
        <f t="shared" si="437"/>
        <v/>
      </c>
      <c r="GZ133" s="74">
        <f>IFERROR(VLOOKUP(($EF133&amp;"・"&amp;GY$8&amp;"・"&amp;GY$7&amp;"・"&amp;$EG133),'(参考)本年作業予定'!$X$4:$AI$525,11,FALSE)/100,0)</f>
        <v>0</v>
      </c>
      <c r="HA133" s="72" t="str">
        <f t="shared" si="438"/>
        <v/>
      </c>
      <c r="HB133" s="74">
        <f>IFERROR(VLOOKUP(($EF133&amp;"・"&amp;HA$8&amp;"・"&amp;HA$7&amp;"・"&amp;$EG133),'(参考)本年作業予定'!$X$4:$AI$525,11,FALSE)/100,0)</f>
        <v>0</v>
      </c>
      <c r="HC133" s="72" t="str">
        <f t="shared" si="439"/>
        <v/>
      </c>
      <c r="HD133" s="74">
        <f>IFERROR(VLOOKUP(($EF133&amp;"・"&amp;HC$8&amp;"・"&amp;HC$7&amp;"・"&amp;$EG133),'(参考)本年作業予定'!$X$4:$AI$525,11,FALSE)/100,0)</f>
        <v>0</v>
      </c>
      <c r="HE133" s="72" t="str">
        <f t="shared" si="440"/>
        <v/>
      </c>
      <c r="HF133" s="74">
        <f>IFERROR(VLOOKUP(($EF133&amp;"・"&amp;HE$8&amp;"・"&amp;HE$7&amp;"・"&amp;$EG133),'(参考)本年作業予定'!$X$4:$AI$525,11,FALSE)/100,0)</f>
        <v>0</v>
      </c>
      <c r="HG133" s="72" t="str">
        <f t="shared" si="441"/>
        <v/>
      </c>
      <c r="HH133" s="74">
        <f>IFERROR(VLOOKUP(($EF133&amp;"・"&amp;HG$8&amp;"・"&amp;HG$7&amp;"・"&amp;$EG133),'(参考)本年作業予定'!$X$4:$AI$525,11,FALSE)/100,0)</f>
        <v>0</v>
      </c>
      <c r="HI133" s="72" t="str">
        <f t="shared" si="442"/>
        <v/>
      </c>
      <c r="HJ133" s="74">
        <f>IFERROR(VLOOKUP(($EF133&amp;"・"&amp;HI$8&amp;"・"&amp;HI$7&amp;"・"&amp;$EG133),'(参考)本年作業予定'!$X$4:$AI$525,11,FALSE)/100,0)</f>
        <v>0</v>
      </c>
    </row>
    <row r="134" spans="1:218" ht="15" customHeight="1" thickBot="1" x14ac:dyDescent="0.2">
      <c r="A134" s="541"/>
      <c r="B134" s="488"/>
      <c r="C134" s="326" t="str">
        <f>IF(B134="","",GN134+GP134+GR134+GT134+GV134+GX134+GZ134+HB134+HD134)</f>
        <v/>
      </c>
      <c r="D134" s="348"/>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50"/>
      <c r="AH134" s="350"/>
      <c r="AI134" s="348"/>
      <c r="AJ134" s="349"/>
      <c r="AK134" s="349"/>
      <c r="AL134" s="349"/>
      <c r="AM134" s="349"/>
      <c r="AN134" s="349"/>
      <c r="AO134" s="349"/>
      <c r="AP134" s="349"/>
      <c r="AQ134" s="349"/>
      <c r="AR134" s="349"/>
      <c r="AS134" s="349"/>
      <c r="AT134" s="349"/>
      <c r="AU134" s="349"/>
      <c r="AV134" s="349"/>
      <c r="AW134" s="349"/>
      <c r="AX134" s="349"/>
      <c r="AY134" s="349"/>
      <c r="AZ134" s="349"/>
      <c r="BA134" s="349"/>
      <c r="BB134" s="349"/>
      <c r="BC134" s="349"/>
      <c r="BD134" s="349"/>
      <c r="BE134" s="349"/>
      <c r="BF134" s="349"/>
      <c r="BG134" s="349"/>
      <c r="BH134" s="349"/>
      <c r="BI134" s="349"/>
      <c r="BJ134" s="349"/>
      <c r="BK134" s="349"/>
      <c r="BL134" s="349"/>
      <c r="BM134" s="350"/>
      <c r="BN134" s="348"/>
      <c r="BO134" s="349"/>
      <c r="BP134" s="349"/>
      <c r="BQ134" s="349"/>
      <c r="BR134" s="349"/>
      <c r="BS134" s="349"/>
      <c r="BT134" s="349"/>
      <c r="BU134" s="349"/>
      <c r="BV134" s="349"/>
      <c r="BW134" s="349"/>
      <c r="BX134" s="349"/>
      <c r="BY134" s="349"/>
      <c r="BZ134" s="349"/>
      <c r="CA134" s="349"/>
      <c r="CB134" s="349"/>
      <c r="CC134" s="349"/>
      <c r="CD134" s="349"/>
      <c r="CE134" s="349"/>
      <c r="CF134" s="349"/>
      <c r="CG134" s="349"/>
      <c r="CH134" s="349"/>
      <c r="CI134" s="349"/>
      <c r="CJ134" s="349"/>
      <c r="CK134" s="349"/>
      <c r="CL134" s="349"/>
      <c r="CM134" s="349"/>
      <c r="CN134" s="349"/>
      <c r="CO134" s="349"/>
      <c r="CP134" s="349"/>
      <c r="CQ134" s="350"/>
      <c r="CR134" s="351"/>
      <c r="CS134" s="352"/>
      <c r="CT134" s="349"/>
      <c r="CU134" s="349"/>
      <c r="CV134" s="349"/>
      <c r="CW134" s="349"/>
      <c r="CX134" s="349"/>
      <c r="CY134" s="349"/>
      <c r="CZ134" s="349"/>
      <c r="DA134" s="349"/>
      <c r="DB134" s="349"/>
      <c r="DC134" s="349"/>
      <c r="DD134" s="349"/>
      <c r="DE134" s="349"/>
      <c r="DF134" s="349"/>
      <c r="DG134" s="349"/>
      <c r="DH134" s="349"/>
      <c r="DI134" s="349"/>
      <c r="DJ134" s="349"/>
      <c r="DK134" s="349"/>
      <c r="DL134" s="349"/>
      <c r="DM134" s="349"/>
      <c r="DN134" s="349"/>
      <c r="DO134" s="349"/>
      <c r="DP134" s="349"/>
      <c r="DQ134" s="349"/>
      <c r="DR134" s="349"/>
      <c r="DS134" s="349"/>
      <c r="DT134" s="349"/>
      <c r="DU134" s="350"/>
      <c r="DV134" s="393"/>
      <c r="DW134" s="426"/>
      <c r="EE134" s="12"/>
      <c r="EF134" s="13"/>
      <c r="EG134" s="13"/>
      <c r="EH134" s="32" t="str">
        <f>IFERROR(VLOOKUP(($EF134&amp;"・"&amp;EH$8&amp;"・"&amp;EH$7&amp;"・"&amp;$EG134),'(参考)本年作業予定'!$X$4:$AI$525,8,FALSE),"")</f>
        <v/>
      </c>
      <c r="EI134" s="32" t="str">
        <f>IFERROR(VLOOKUP(($EF134&amp;"・"&amp;EH$8&amp;"・"&amp;EH$7&amp;"・"&amp;$EG134),'(参考)本年作業予定'!$X$4:$AI$525,10,FALSE),"")</f>
        <v/>
      </c>
      <c r="EJ134" s="32" t="str">
        <f>IFERROR(VLOOKUP(($EF134&amp;"・"&amp;EJ$8&amp;"・"&amp;EJ$7&amp;"・"&amp;$EG134),'(参考)本年作業予定'!$X$4:$AI$525,8,FALSE),"")</f>
        <v/>
      </c>
      <c r="EK134" s="32" t="str">
        <f>IFERROR(VLOOKUP(($EF134&amp;"・"&amp;EJ$8&amp;"・"&amp;EJ$7&amp;"・"&amp;$EG134),'(参考)本年作業予定'!$X$4:$AI$525,10,FALSE),"")</f>
        <v/>
      </c>
      <c r="EL134" s="32" t="str">
        <f>IFERROR(VLOOKUP(($EF134&amp;"・"&amp;EL$8&amp;"・"&amp;EL$7&amp;"・"&amp;$EG134),'(参考)本年作業予定'!$X$4:$AI$525,8,FALSE),"")</f>
        <v/>
      </c>
      <c r="EM134" s="32" t="str">
        <f>IFERROR(VLOOKUP(($EF134&amp;"・"&amp;EL$8&amp;"・"&amp;EL$7&amp;"・"&amp;$EG134),'(参考)本年作業予定'!$X$4:$AI$525,10,FALSE),"")</f>
        <v/>
      </c>
      <c r="EN134" s="32" t="str">
        <f>IFERROR(VLOOKUP(($EF134&amp;"・"&amp;EN$8&amp;"・"&amp;EN$7&amp;"・"&amp;$EG134),'(参考)本年作業予定'!$X$4:$AI$525,8,FALSE),"")</f>
        <v/>
      </c>
      <c r="EO134" s="32" t="str">
        <f>IFERROR(VLOOKUP(($EF134&amp;"・"&amp;EN$8&amp;"・"&amp;EN$7&amp;"・"&amp;$EG134),'(参考)本年作業予定'!$X$4:$AI$525,10,FALSE),"")</f>
        <v/>
      </c>
      <c r="EP134" s="32" t="str">
        <f>IFERROR(VLOOKUP(($EF134&amp;"・"&amp;EP$8&amp;"・"&amp;EP$7&amp;"・"&amp;$EG134),'(参考)本年作業予定'!$X$4:$AI$525,8,FALSE),"")</f>
        <v/>
      </c>
      <c r="EQ134" s="32" t="str">
        <f>IFERROR(VLOOKUP(($EF134&amp;"・"&amp;EP$8&amp;"・"&amp;EP$7&amp;"・"&amp;$EG134),'(参考)本年作業予定'!$X$4:$AI$525,10,FALSE),"")</f>
        <v/>
      </c>
      <c r="ER134" s="32" t="str">
        <f>IFERROR(VLOOKUP(($EF134&amp;"・"&amp;ER$8&amp;"・"&amp;ER$7&amp;"・"&amp;$EG134),'(参考)本年作業予定'!$X$4:$AI$525,8,FALSE),"")</f>
        <v/>
      </c>
      <c r="ES134" s="32" t="str">
        <f>IFERROR(VLOOKUP(($EF134&amp;"・"&amp;ER$8&amp;"・"&amp;ER$7&amp;"・"&amp;$EG134),'(参考)本年作業予定'!$X$4:$AI$525,10,FALSE),"")</f>
        <v/>
      </c>
      <c r="ET134" s="32" t="str">
        <f>IFERROR(VLOOKUP(($EF134&amp;"・"&amp;ET$8&amp;"・"&amp;ET$7&amp;"・"&amp;$EG134),'(参考)本年作業予定'!$X$4:$AI$525,8,FALSE),"")</f>
        <v/>
      </c>
      <c r="EU134" s="32" t="str">
        <f>IFERROR(VLOOKUP(($EF134&amp;"・"&amp;ET$8&amp;"・"&amp;ET$7&amp;"・"&amp;$EG134),'(参考)本年作業予定'!$X$4:$AI$525,10,FALSE),"")</f>
        <v/>
      </c>
      <c r="EV134" s="32" t="str">
        <f>IFERROR(VLOOKUP(($EF134&amp;"・"&amp;EV$8&amp;"・"&amp;EV$7&amp;"・"&amp;$EG134),'(参考)本年作業予定'!$X$4:$AI$525,8,FALSE),"")</f>
        <v/>
      </c>
      <c r="EW134" s="32" t="str">
        <f>IFERROR(VLOOKUP(($EF134&amp;"・"&amp;EV$8&amp;"・"&amp;EV$7&amp;"・"&amp;$EG134),'(参考)本年作業予定'!$X$4:$AI$525,10,FALSE),"")</f>
        <v/>
      </c>
      <c r="EX134" s="32" t="str">
        <f>IFERROR(VLOOKUP(($EF134&amp;"・"&amp;EX$8&amp;"・"&amp;EX$7&amp;"・"&amp;$EG134),'(参考)本年作業予定'!$X$4:$AI$525,8,FALSE),"")</f>
        <v/>
      </c>
      <c r="EY134" s="32" t="str">
        <f>IFERROR(VLOOKUP(($EF134&amp;"・"&amp;EX$8&amp;"・"&amp;EX$7&amp;"・"&amp;$EG134),'(参考)本年作業予定'!$X$4:$AI$525,10,FALSE),"")</f>
        <v/>
      </c>
      <c r="EZ134" s="32" t="str">
        <f>IFERROR(VLOOKUP(($EF134&amp;"・"&amp;EZ$8&amp;"・"&amp;EZ$7&amp;"・"&amp;$EG134),'(参考)本年作業予定'!$X$4:$AI$525,8,FALSE),"")</f>
        <v/>
      </c>
      <c r="FA134" s="32" t="str">
        <f>IFERROR(VLOOKUP(($EF134&amp;"・"&amp;EZ$8&amp;"・"&amp;EZ$7&amp;"・"&amp;$EG134),'(参考)本年作業予定'!$X$4:$AI$525,10,FALSE),"")</f>
        <v/>
      </c>
      <c r="FB134" s="32" t="str">
        <f>IFERROR(VLOOKUP(($EF134&amp;"・"&amp;FB$8&amp;"・"&amp;FB$7&amp;"・"&amp;$EG134),'(参考)本年作業予定'!$X$4:$AI$525,8,FALSE),"")</f>
        <v/>
      </c>
      <c r="FC134" s="32" t="str">
        <f>IFERROR(VLOOKUP(($EF134&amp;"・"&amp;FB$8&amp;"・"&amp;FB$7&amp;"・"&amp;$EG134),'(参考)本年作業予定'!$X$4:$AI$525,10,FALSE),"")</f>
        <v/>
      </c>
      <c r="FD134" s="32" t="str">
        <f>IFERROR(VLOOKUP(($EF134&amp;"・"&amp;FD$8&amp;"・"&amp;FD$7&amp;"・"&amp;$EG134),'(参考)本年作業予定'!$X$4:$AI$525,8,FALSE),"")</f>
        <v/>
      </c>
      <c r="FE134" s="32" t="str">
        <f>IFERROR(VLOOKUP(($EF134&amp;"・"&amp;FD$8&amp;"・"&amp;FD$7&amp;"・"&amp;$EG134),'(参考)本年作業予定'!$X$4:$AI$525,10,FALSE),"")</f>
        <v/>
      </c>
      <c r="FG134" s="32" t="str">
        <f>IFERROR(VLOOKUP(($EF134&amp;"・"&amp;FG$81&amp;"・"&amp;FG$80&amp;"・"&amp;$EG134),'(参考)本年作業予定'!$X$4:$AI$525,4,FALSE),"")</f>
        <v/>
      </c>
      <c r="FH134" s="32" t="str">
        <f>IFERROR(VLOOKUP(($EF134&amp;"・"&amp;FH$81&amp;"・"&amp;FH$80&amp;"・"&amp;$EG134),'(参考)本年作業予定'!$X$4:$AI$525,4,FALSE),"")</f>
        <v/>
      </c>
      <c r="FI134" s="32" t="str">
        <f>IFERROR(VLOOKUP(($EF134&amp;"・"&amp;FI$81&amp;"・"&amp;FI$80&amp;"・"&amp;$EG134),'(参考)本年作業予定'!$X$4:$AI$525,4,FALSE),"")</f>
        <v/>
      </c>
      <c r="FJ134" s="32" t="str">
        <f>IFERROR(VLOOKUP(($EF134&amp;"・"&amp;FJ$81&amp;"・"&amp;FJ$80&amp;"・"&amp;$EG134),'(参考)本年作業予定'!$X$4:$AI$525,4,FALSE),"")</f>
        <v/>
      </c>
      <c r="FK134" s="32" t="str">
        <f>IFERROR(VLOOKUP(($EF134&amp;"・"&amp;FK$81&amp;"・"&amp;FK$80&amp;"・"&amp;$EG134),'(参考)本年作業予定'!$X$4:$AI$525,4,FALSE),"")</f>
        <v/>
      </c>
      <c r="FL134" s="32" t="str">
        <f>IFERROR(VLOOKUP(($EF134&amp;"・"&amp;FL$81&amp;"・"&amp;FL$80&amp;"・"&amp;$EG134),'(参考)本年作業予定'!$X$4:$AI$525,4,FALSE),"")</f>
        <v/>
      </c>
      <c r="FN134" s="33" t="str">
        <f t="shared" si="488"/>
        <v/>
      </c>
      <c r="FO134" s="96" t="str">
        <f>IFERROR(VLOOKUP(($EF134&amp;"・"&amp;FN$8&amp;"・"&amp;FN$7&amp;"・"&amp;$EG134),'(参考)本年作業予定'!$X$4:$AI$525,12,FALSE),"")</f>
        <v/>
      </c>
      <c r="FP134" s="33" t="str">
        <f t="shared" si="489"/>
        <v/>
      </c>
      <c r="FQ134" s="96" t="str">
        <f>IFERROR(VLOOKUP(($EF134&amp;"・"&amp;FP$8&amp;"・"&amp;FP$7&amp;"・"&amp;$EG134),'(参考)本年作業予定'!$X$4:$AI$525,12,FALSE),"")</f>
        <v/>
      </c>
      <c r="FR134" s="33" t="str">
        <f t="shared" si="490"/>
        <v/>
      </c>
      <c r="FS134" s="96" t="str">
        <f>IFERROR(VLOOKUP(($EF134&amp;"・"&amp;FR$8&amp;"・"&amp;FR$7&amp;"・"&amp;$EG134),'(参考)本年作業予定'!$X$4:$AI$525,12,FALSE),"")</f>
        <v/>
      </c>
      <c r="FT134" s="33" t="str">
        <f t="shared" si="491"/>
        <v/>
      </c>
      <c r="FU134" s="96" t="str">
        <f>IFERROR(VLOOKUP(($EF134&amp;"・"&amp;FT$8&amp;"・"&amp;FT$7&amp;"・"&amp;$EG134),'(参考)本年作業予定'!$X$4:$AI$525,12,FALSE),"")</f>
        <v/>
      </c>
      <c r="FV134" s="33" t="str">
        <f t="shared" si="492"/>
        <v/>
      </c>
      <c r="FW134" s="96" t="str">
        <f>IFERROR(VLOOKUP(($EF134&amp;"・"&amp;FV$8&amp;"・"&amp;FV$7&amp;"・"&amp;$EG134),'(参考)本年作業予定'!$X$4:$AI$525,12,FALSE),"")</f>
        <v/>
      </c>
      <c r="FX134" s="33" t="str">
        <f t="shared" si="493"/>
        <v/>
      </c>
      <c r="FY134" s="96" t="str">
        <f>IFERROR(VLOOKUP(($EF134&amp;"・"&amp;FX$8&amp;"・"&amp;FX$7&amp;"・"&amp;$EG134),'(参考)本年作業予定'!$X$4:$AI$525,12,FALSE),"")</f>
        <v/>
      </c>
      <c r="FZ134" s="33" t="str">
        <f t="shared" si="494"/>
        <v/>
      </c>
      <c r="GA134" s="96" t="str">
        <f>IFERROR(VLOOKUP(($EF134&amp;"・"&amp;FZ$8&amp;"・"&amp;FZ$7&amp;"・"&amp;$EG134),'(参考)本年作業予定'!$X$4:$AI$525,12,FALSE),"")</f>
        <v/>
      </c>
      <c r="GB134" s="33" t="str">
        <f t="shared" si="495"/>
        <v/>
      </c>
      <c r="GC134" s="96" t="str">
        <f>IFERROR(VLOOKUP(($EF134&amp;"・"&amp;GB$8&amp;"・"&amp;GB$7&amp;"・"&amp;$EG134),'(参考)本年作業予定'!$X$4:$AI$525,12,FALSE),"")</f>
        <v/>
      </c>
      <c r="GD134" s="33" t="str">
        <f t="shared" si="496"/>
        <v/>
      </c>
      <c r="GE134" s="96" t="str">
        <f>IFERROR(VLOOKUP(($EF134&amp;"・"&amp;GD$8&amp;"・"&amp;GD$7&amp;"・"&amp;$EG134),'(参考)本年作業予定'!$X$4:$AI$525,12,FALSE),"")</f>
        <v/>
      </c>
      <c r="GF134" s="33" t="str">
        <f t="shared" si="497"/>
        <v/>
      </c>
      <c r="GG134" s="96" t="str">
        <f>IFERROR(VLOOKUP(($EF134&amp;"・"&amp;GF$8&amp;"・"&amp;GF$7&amp;"・"&amp;$EG134),'(参考)本年作業予定'!$X$4:$AI$525,12,FALSE),"")</f>
        <v/>
      </c>
      <c r="GH134" s="33" t="str">
        <f t="shared" si="498"/>
        <v/>
      </c>
      <c r="GI134" s="96" t="str">
        <f>IFERROR(VLOOKUP(($EF134&amp;"・"&amp;GH$8&amp;"・"&amp;GH$7&amp;"・"&amp;$EG134),'(参考)本年作業予定'!$X$4:$AI$525,12,FALSE),"")</f>
        <v/>
      </c>
      <c r="GJ134" s="33" t="str">
        <f t="shared" si="499"/>
        <v/>
      </c>
      <c r="GK134" s="96" t="str">
        <f>IFERROR(VLOOKUP(($EF134&amp;"・"&amp;GJ$8&amp;"・"&amp;GJ$7&amp;"・"&amp;$EG134),'(参考)本年作業予定'!$X$4:$AI$525,12,FALSE),"")</f>
        <v/>
      </c>
      <c r="GM134" s="72" t="str">
        <f t="shared" si="431"/>
        <v/>
      </c>
      <c r="GN134" s="74">
        <f>IFERROR(VLOOKUP(($EF134&amp;"・"&amp;GM$8&amp;"・"&amp;GM$7&amp;"・"&amp;$EG134),'(参考)本年作業予定'!$X$4:$AI$525,11,FALSE)/100,0)</f>
        <v>0</v>
      </c>
      <c r="GO134" s="72" t="str">
        <f t="shared" si="432"/>
        <v/>
      </c>
      <c r="GP134" s="74">
        <f>IFERROR(VLOOKUP(($EF134&amp;"・"&amp;GO$8&amp;"・"&amp;GO$7&amp;"・"&amp;$EG134),'(参考)本年作業予定'!$X$4:$AI$525,11,FALSE)/100,0)</f>
        <v>0</v>
      </c>
      <c r="GQ134" s="72" t="str">
        <f t="shared" si="433"/>
        <v/>
      </c>
      <c r="GR134" s="74">
        <f>IFERROR(VLOOKUP(($EF134&amp;"・"&amp;GQ$8&amp;"・"&amp;GQ$7&amp;"・"&amp;$EG134),'(参考)本年作業予定'!$X$4:$AI$525,11,FALSE)/100,0)</f>
        <v>0</v>
      </c>
      <c r="GS134" s="72" t="str">
        <f t="shared" si="434"/>
        <v/>
      </c>
      <c r="GT134" s="74">
        <f>IFERROR(VLOOKUP(($EF134&amp;"・"&amp;GS$8&amp;"・"&amp;GS$7&amp;"・"&amp;$EG134),'(参考)本年作業予定'!$X$4:$AI$525,11,FALSE)/100,0)</f>
        <v>0</v>
      </c>
      <c r="GU134" s="72" t="str">
        <f t="shared" si="435"/>
        <v/>
      </c>
      <c r="GV134" s="74">
        <f>IFERROR(VLOOKUP(($EF134&amp;"・"&amp;GU$8&amp;"・"&amp;GU$7&amp;"・"&amp;$EG134),'(参考)本年作業予定'!$X$4:$AI$525,11,FALSE)/100,0)</f>
        <v>0</v>
      </c>
      <c r="GW134" s="72" t="str">
        <f t="shared" si="436"/>
        <v/>
      </c>
      <c r="GX134" s="74">
        <f>IFERROR(VLOOKUP(($EF134&amp;"・"&amp;GW$8&amp;"・"&amp;GW$7&amp;"・"&amp;$EG134),'(参考)本年作業予定'!$X$4:$AI$525,11,FALSE)/100,0)</f>
        <v>0</v>
      </c>
      <c r="GY134" s="72" t="str">
        <f t="shared" si="437"/>
        <v/>
      </c>
      <c r="GZ134" s="74">
        <f>IFERROR(VLOOKUP(($EF134&amp;"・"&amp;GY$8&amp;"・"&amp;GY$7&amp;"・"&amp;$EG134),'(参考)本年作業予定'!$X$4:$AI$525,11,FALSE)/100,0)</f>
        <v>0</v>
      </c>
      <c r="HA134" s="72" t="str">
        <f t="shared" si="438"/>
        <v/>
      </c>
      <c r="HB134" s="74">
        <f>IFERROR(VLOOKUP(($EF134&amp;"・"&amp;HA$8&amp;"・"&amp;HA$7&amp;"・"&amp;$EG134),'(参考)本年作業予定'!$X$4:$AI$525,11,FALSE)/100,0)</f>
        <v>0</v>
      </c>
      <c r="HC134" s="72" t="str">
        <f t="shared" si="439"/>
        <v/>
      </c>
      <c r="HD134" s="74">
        <f>IFERROR(VLOOKUP(($EF134&amp;"・"&amp;HC$8&amp;"・"&amp;HC$7&amp;"・"&amp;$EG134),'(参考)本年作業予定'!$X$4:$AI$525,11,FALSE)/100,0)</f>
        <v>0</v>
      </c>
      <c r="HE134" s="72" t="str">
        <f t="shared" si="440"/>
        <v/>
      </c>
      <c r="HF134" s="74">
        <f>IFERROR(VLOOKUP(($EF134&amp;"・"&amp;HE$8&amp;"・"&amp;HE$7&amp;"・"&amp;$EG134),'(参考)本年作業予定'!$X$4:$AI$525,11,FALSE)/100,0)</f>
        <v>0</v>
      </c>
      <c r="HG134" s="72" t="str">
        <f t="shared" si="441"/>
        <v/>
      </c>
      <c r="HH134" s="74">
        <f>IFERROR(VLOOKUP(($EF134&amp;"・"&amp;HG$8&amp;"・"&amp;HG$7&amp;"・"&amp;$EG134),'(参考)本年作業予定'!$X$4:$AI$525,11,FALSE)/100,0)</f>
        <v>0</v>
      </c>
      <c r="HI134" s="72" t="str">
        <f t="shared" si="442"/>
        <v/>
      </c>
      <c r="HJ134" s="74">
        <f>IFERROR(VLOOKUP(($EF134&amp;"・"&amp;HI$8&amp;"・"&amp;HI$7&amp;"・"&amp;$EG134),'(参考)本年作業予定'!$X$4:$AI$525,11,FALSE)/100,0)</f>
        <v>0</v>
      </c>
    </row>
    <row r="135" spans="1:218" ht="21.75" customHeight="1" x14ac:dyDescent="0.15">
      <c r="A135" s="541"/>
      <c r="B135" s="486" t="str">
        <f>IF(②元データ!$G$27="","",②元データ!$G$27)</f>
        <v>産直ニンジン・▲▲◇</v>
      </c>
      <c r="C135" s="324" t="str">
        <f>IF(EF135="","",IF((GN135+GP135+GR135+GT135+GV135+GX135+GZ135+HB135+HD135+HF135+HH135+HJ135)=0,"",(GN135+GP135+GR135+GT135+GV135+GX135+GZ135+HB135+HD135+HF135+HH135+HJ135)))</f>
        <v/>
      </c>
      <c r="D135" s="331" t="str">
        <f t="shared" ref="D135:AI135" si="536">IF(D$5=$FG135,$FG$9,IF(D$5=$FH135,$FH$9,IF(D$5=$FI135,$FI$9,IF(D$5=$FJ135,$FJ$9,IF(D$5=$FK135,$FK$9,IF(D$5=$FL135,$FL$9,IF(D$5=$FN135,$FO135,IF(D$5=$FP135,$FQ135,IF(D$5=$FR135,$FS135,IF(D$5=$FT135,$FU135,IF(D$5=$FV135,$FW135,IF(D$5=$FX135,$FY135,IF(D$5=$FZ135,$GA135,IF(D$5=$GB135,$GC135,IF(D$5=$GD135,$GE135,IF(D$5=$GF135,$GG135,IF(D$5=$GH135,$GI135,IF(D$5=$GJ135,$GK135,""))))))))))))))))))</f>
        <v/>
      </c>
      <c r="E135" s="332" t="str">
        <f t="shared" si="536"/>
        <v/>
      </c>
      <c r="F135" s="332" t="str">
        <f t="shared" si="536"/>
        <v/>
      </c>
      <c r="G135" s="332" t="str">
        <f t="shared" si="536"/>
        <v/>
      </c>
      <c r="H135" s="332" t="str">
        <f t="shared" si="536"/>
        <v/>
      </c>
      <c r="I135" s="332" t="str">
        <f t="shared" si="536"/>
        <v/>
      </c>
      <c r="J135" s="332" t="str">
        <f t="shared" si="536"/>
        <v/>
      </c>
      <c r="K135" s="332" t="str">
        <f t="shared" si="536"/>
        <v/>
      </c>
      <c r="L135" s="332" t="str">
        <f t="shared" si="536"/>
        <v/>
      </c>
      <c r="M135" s="332" t="str">
        <f t="shared" si="536"/>
        <v/>
      </c>
      <c r="N135" s="332" t="str">
        <f t="shared" si="536"/>
        <v/>
      </c>
      <c r="O135" s="332" t="str">
        <f t="shared" si="536"/>
        <v/>
      </c>
      <c r="P135" s="332" t="str">
        <f t="shared" si="536"/>
        <v/>
      </c>
      <c r="Q135" s="332" t="str">
        <f t="shared" si="536"/>
        <v/>
      </c>
      <c r="R135" s="332" t="str">
        <f t="shared" si="536"/>
        <v/>
      </c>
      <c r="S135" s="332" t="str">
        <f t="shared" si="536"/>
        <v/>
      </c>
      <c r="T135" s="332" t="str">
        <f t="shared" si="536"/>
        <v/>
      </c>
      <c r="U135" s="332" t="str">
        <f t="shared" si="536"/>
        <v/>
      </c>
      <c r="V135" s="332" t="str">
        <f t="shared" si="536"/>
        <v/>
      </c>
      <c r="W135" s="332" t="str">
        <f t="shared" si="536"/>
        <v/>
      </c>
      <c r="X135" s="332" t="str">
        <f t="shared" si="536"/>
        <v/>
      </c>
      <c r="Y135" s="332" t="str">
        <f t="shared" si="536"/>
        <v/>
      </c>
      <c r="Z135" s="332" t="str">
        <f t="shared" si="536"/>
        <v/>
      </c>
      <c r="AA135" s="332" t="str">
        <f t="shared" si="536"/>
        <v/>
      </c>
      <c r="AB135" s="332" t="str">
        <f t="shared" si="536"/>
        <v/>
      </c>
      <c r="AC135" s="332" t="str">
        <f t="shared" si="536"/>
        <v/>
      </c>
      <c r="AD135" s="332" t="str">
        <f t="shared" si="536"/>
        <v/>
      </c>
      <c r="AE135" s="332" t="str">
        <f t="shared" si="536"/>
        <v/>
      </c>
      <c r="AF135" s="332" t="str">
        <f t="shared" si="536"/>
        <v/>
      </c>
      <c r="AG135" s="332" t="str">
        <f t="shared" si="536"/>
        <v/>
      </c>
      <c r="AH135" s="332" t="str">
        <f t="shared" si="536"/>
        <v/>
      </c>
      <c r="AI135" s="331" t="str">
        <f t="shared" si="536"/>
        <v/>
      </c>
      <c r="AJ135" s="332" t="str">
        <f t="shared" ref="AJ135:BQ135" si="537">IF(AJ$5=$FG135,$FG$9,IF(AJ$5=$FH135,$FH$9,IF(AJ$5=$FI135,$FI$9,IF(AJ$5=$FJ135,$FJ$9,IF(AJ$5=$FK135,$FK$9,IF(AJ$5=$FL135,$FL$9,IF(AJ$5=$FN135,$FO135,IF(AJ$5=$FP135,$FQ135,IF(AJ$5=$FR135,$FS135,IF(AJ$5=$FT135,$FU135,IF(AJ$5=$FV135,$FW135,IF(AJ$5=$FX135,$FY135,IF(AJ$5=$FZ135,$GA135,IF(AJ$5=$GB135,$GC135,IF(AJ$5=$GD135,$GE135,IF(AJ$5=$GF135,$GG135,IF(AJ$5=$GH135,$GI135,IF(AJ$5=$GJ135,$GK135,""))))))))))))))))))</f>
        <v/>
      </c>
      <c r="AK135" s="332" t="str">
        <f t="shared" si="537"/>
        <v/>
      </c>
      <c r="AL135" s="332" t="str">
        <f t="shared" si="537"/>
        <v/>
      </c>
      <c r="AM135" s="332" t="str">
        <f t="shared" si="537"/>
        <v/>
      </c>
      <c r="AN135" s="332" t="str">
        <f t="shared" si="537"/>
        <v/>
      </c>
      <c r="AO135" s="332" t="str">
        <f t="shared" si="537"/>
        <v/>
      </c>
      <c r="AP135" s="332" t="str">
        <f t="shared" si="537"/>
        <v/>
      </c>
      <c r="AQ135" s="332" t="str">
        <f t="shared" si="537"/>
        <v/>
      </c>
      <c r="AR135" s="332" t="str">
        <f t="shared" si="537"/>
        <v/>
      </c>
      <c r="AS135" s="332" t="str">
        <f t="shared" si="537"/>
        <v/>
      </c>
      <c r="AT135" s="332" t="str">
        <f t="shared" si="537"/>
        <v/>
      </c>
      <c r="AU135" s="332" t="str">
        <f t="shared" si="537"/>
        <v/>
      </c>
      <c r="AV135" s="332" t="str">
        <f t="shared" si="537"/>
        <v/>
      </c>
      <c r="AW135" s="332" t="str">
        <f t="shared" si="537"/>
        <v/>
      </c>
      <c r="AX135" s="332" t="str">
        <f t="shared" si="537"/>
        <v/>
      </c>
      <c r="AY135" s="332" t="str">
        <f t="shared" si="537"/>
        <v/>
      </c>
      <c r="AZ135" s="332" t="str">
        <f t="shared" si="537"/>
        <v/>
      </c>
      <c r="BA135" s="332" t="str">
        <f t="shared" si="537"/>
        <v/>
      </c>
      <c r="BB135" s="332" t="str">
        <f t="shared" si="537"/>
        <v/>
      </c>
      <c r="BC135" s="332" t="str">
        <f t="shared" si="537"/>
        <v/>
      </c>
      <c r="BD135" s="332" t="str">
        <f t="shared" si="537"/>
        <v/>
      </c>
      <c r="BE135" s="332" t="str">
        <f t="shared" si="537"/>
        <v/>
      </c>
      <c r="BF135" s="332" t="str">
        <f t="shared" si="537"/>
        <v/>
      </c>
      <c r="BG135" s="332" t="str">
        <f t="shared" si="537"/>
        <v/>
      </c>
      <c r="BH135" s="332" t="str">
        <f t="shared" si="537"/>
        <v/>
      </c>
      <c r="BI135" s="332" t="str">
        <f t="shared" si="537"/>
        <v/>
      </c>
      <c r="BJ135" s="332" t="str">
        <f t="shared" si="537"/>
        <v/>
      </c>
      <c r="BK135" s="332" t="str">
        <f t="shared" si="537"/>
        <v/>
      </c>
      <c r="BL135" s="332" t="str">
        <f t="shared" si="537"/>
        <v/>
      </c>
      <c r="BM135" s="333" t="str">
        <f t="shared" si="537"/>
        <v/>
      </c>
      <c r="BN135" s="331" t="str">
        <f t="shared" si="537"/>
        <v/>
      </c>
      <c r="BO135" s="332" t="str">
        <f t="shared" si="537"/>
        <v/>
      </c>
      <c r="BP135" s="332" t="str">
        <f t="shared" si="537"/>
        <v/>
      </c>
      <c r="BQ135" s="332" t="str">
        <f t="shared" si="537"/>
        <v/>
      </c>
      <c r="BR135" s="332" t="str">
        <f t="shared" ref="BR135:DW135" si="538">IF(BR$5=$FG135,$FG$9,IF(BR$5=$FH135,$FH$9,IF(BR$5=$FI135,$FI$9,IF(BR$5=$FJ135,$FJ$9,IF(BR$5=$FK135,$FK$9,IF(BR$5=$FL135,$FL$9,IF(BR$5=$FN135,$FO135,IF(BR$5=$FP135,$FQ135,IF(BR$5=$FR135,$FS135,IF(BR$5=$FT135,$FU135,IF(BR$5=$FV135,$FW135,IF(BR$5=$FX135,$FY135,IF(BR$5=$FZ135,$GA135,IF(BR$5=$GB135,$GC135,IF(BR$5=$GD135,$GE135,IF(BR$5=$GF135,$GG135,IF(BR$5=$GH135,$GI135,IF(BR$5=$GJ135,$GK135,""))))))))))))))))))</f>
        <v/>
      </c>
      <c r="BS135" s="332" t="str">
        <f t="shared" si="538"/>
        <v/>
      </c>
      <c r="BT135" s="332" t="str">
        <f t="shared" si="538"/>
        <v/>
      </c>
      <c r="BU135" s="332" t="str">
        <f t="shared" si="538"/>
        <v/>
      </c>
      <c r="BV135" s="332" t="str">
        <f t="shared" si="538"/>
        <v/>
      </c>
      <c r="BW135" s="332" t="str">
        <f t="shared" si="538"/>
        <v/>
      </c>
      <c r="BX135" s="332" t="str">
        <f t="shared" si="538"/>
        <v/>
      </c>
      <c r="BY135" s="332" t="str">
        <f t="shared" si="538"/>
        <v/>
      </c>
      <c r="BZ135" s="332" t="str">
        <f t="shared" si="538"/>
        <v/>
      </c>
      <c r="CA135" s="332" t="str">
        <f t="shared" si="538"/>
        <v/>
      </c>
      <c r="CB135" s="332" t="str">
        <f t="shared" si="538"/>
        <v/>
      </c>
      <c r="CC135" s="332" t="str">
        <f t="shared" si="538"/>
        <v/>
      </c>
      <c r="CD135" s="332" t="str">
        <f t="shared" si="538"/>
        <v/>
      </c>
      <c r="CE135" s="332" t="str">
        <f t="shared" si="538"/>
        <v/>
      </c>
      <c r="CF135" s="332" t="str">
        <f t="shared" si="538"/>
        <v/>
      </c>
      <c r="CG135" s="332" t="str">
        <f t="shared" si="538"/>
        <v/>
      </c>
      <c r="CH135" s="332" t="str">
        <f t="shared" si="538"/>
        <v/>
      </c>
      <c r="CI135" s="332" t="str">
        <f t="shared" si="538"/>
        <v/>
      </c>
      <c r="CJ135" s="332" t="str">
        <f t="shared" si="538"/>
        <v/>
      </c>
      <c r="CK135" s="332" t="str">
        <f t="shared" si="538"/>
        <v/>
      </c>
      <c r="CL135" s="332" t="str">
        <f t="shared" si="538"/>
        <v/>
      </c>
      <c r="CM135" s="332" t="str">
        <f t="shared" si="538"/>
        <v/>
      </c>
      <c r="CN135" s="332" t="str">
        <f t="shared" si="538"/>
        <v/>
      </c>
      <c r="CO135" s="332" t="str">
        <f t="shared" si="538"/>
        <v/>
      </c>
      <c r="CP135" s="332" t="str">
        <f t="shared" si="538"/>
        <v/>
      </c>
      <c r="CQ135" s="334" t="str">
        <f t="shared" si="538"/>
        <v/>
      </c>
      <c r="CR135" s="335" t="str">
        <f t="shared" si="538"/>
        <v/>
      </c>
      <c r="CS135" s="336" t="str">
        <f t="shared" si="538"/>
        <v/>
      </c>
      <c r="CT135" s="332" t="str">
        <f t="shared" si="538"/>
        <v/>
      </c>
      <c r="CU135" s="332" t="str">
        <f t="shared" si="538"/>
        <v/>
      </c>
      <c r="CV135" s="332" t="str">
        <f t="shared" si="538"/>
        <v/>
      </c>
      <c r="CW135" s="332" t="str">
        <f t="shared" si="538"/>
        <v/>
      </c>
      <c r="CX135" s="332" t="str">
        <f t="shared" si="538"/>
        <v/>
      </c>
      <c r="CY135" s="332" t="str">
        <f t="shared" si="538"/>
        <v/>
      </c>
      <c r="CZ135" s="332" t="str">
        <f t="shared" si="538"/>
        <v/>
      </c>
      <c r="DA135" s="332" t="str">
        <f t="shared" si="538"/>
        <v/>
      </c>
      <c r="DB135" s="332" t="str">
        <f t="shared" si="538"/>
        <v/>
      </c>
      <c r="DC135" s="332" t="str">
        <f t="shared" si="538"/>
        <v/>
      </c>
      <c r="DD135" s="332" t="str">
        <f t="shared" si="538"/>
        <v/>
      </c>
      <c r="DE135" s="332" t="str">
        <f t="shared" si="538"/>
        <v/>
      </c>
      <c r="DF135" s="332" t="str">
        <f t="shared" si="538"/>
        <v/>
      </c>
      <c r="DG135" s="332" t="str">
        <f t="shared" si="538"/>
        <v/>
      </c>
      <c r="DH135" s="332" t="str">
        <f t="shared" si="538"/>
        <v/>
      </c>
      <c r="DI135" s="332" t="str">
        <f t="shared" si="538"/>
        <v/>
      </c>
      <c r="DJ135" s="332" t="str">
        <f t="shared" si="538"/>
        <v/>
      </c>
      <c r="DK135" s="332" t="str">
        <f t="shared" si="538"/>
        <v/>
      </c>
      <c r="DL135" s="332" t="str">
        <f t="shared" si="538"/>
        <v/>
      </c>
      <c r="DM135" s="332" t="str">
        <f t="shared" si="538"/>
        <v/>
      </c>
      <c r="DN135" s="332" t="str">
        <f t="shared" si="538"/>
        <v/>
      </c>
      <c r="DO135" s="332" t="str">
        <f t="shared" si="538"/>
        <v/>
      </c>
      <c r="DP135" s="332" t="str">
        <f t="shared" si="538"/>
        <v/>
      </c>
      <c r="DQ135" s="332" t="str">
        <f t="shared" si="538"/>
        <v/>
      </c>
      <c r="DR135" s="332" t="str">
        <f t="shared" si="538"/>
        <v/>
      </c>
      <c r="DS135" s="332" t="str">
        <f t="shared" si="538"/>
        <v/>
      </c>
      <c r="DT135" s="332" t="str">
        <f t="shared" si="538"/>
        <v/>
      </c>
      <c r="DU135" s="334" t="str">
        <f t="shared" si="538"/>
        <v/>
      </c>
      <c r="DV135" s="390" t="str">
        <f t="shared" si="538"/>
        <v/>
      </c>
      <c r="DW135" s="423" t="str">
        <f t="shared" si="538"/>
        <v/>
      </c>
      <c r="EE135" s="12"/>
      <c r="EF135" s="13" t="str">
        <f>IF(EF137="","",EF137&amp;2)</f>
        <v>産直ニンジン・▲▲◇2</v>
      </c>
      <c r="EG135" s="13" t="str">
        <f>②元データ!$G$8</f>
        <v>露地野菜Ｂ</v>
      </c>
      <c r="EH135" s="32" t="str">
        <f>IFERROR(VLOOKUP(($EF135&amp;"・"&amp;EH$8&amp;"・"&amp;EH$7&amp;"・"&amp;$EG135),'(参考)本年作業予定'!$X$4:$AI$525,8,FALSE),"")</f>
        <v/>
      </c>
      <c r="EI135" s="32" t="str">
        <f>IFERROR(VLOOKUP(($EF135&amp;"・"&amp;EH$8&amp;"・"&amp;EH$7&amp;"・"&amp;$EG135),'(参考)本年作業予定'!$X$4:$AI$525,10,FALSE),"")</f>
        <v/>
      </c>
      <c r="EJ135" s="32" t="str">
        <f>IFERROR(VLOOKUP(($EF135&amp;"・"&amp;EJ$8&amp;"・"&amp;EJ$7&amp;"・"&amp;$EG135),'(参考)本年作業予定'!$X$4:$AI$525,8,FALSE),"")</f>
        <v/>
      </c>
      <c r="EK135" s="32" t="str">
        <f>IFERROR(VLOOKUP(($EF135&amp;"・"&amp;EJ$8&amp;"・"&amp;EJ$7&amp;"・"&amp;$EG135),'(参考)本年作業予定'!$X$4:$AI$525,10,FALSE),"")</f>
        <v/>
      </c>
      <c r="EL135" s="32" t="str">
        <f>IFERROR(VLOOKUP(($EF135&amp;"・"&amp;EL$8&amp;"・"&amp;EL$7&amp;"・"&amp;$EG135),'(参考)本年作業予定'!$X$4:$AI$525,8,FALSE),"")</f>
        <v/>
      </c>
      <c r="EM135" s="32" t="str">
        <f>IFERROR(VLOOKUP(($EF135&amp;"・"&amp;EL$8&amp;"・"&amp;EL$7&amp;"・"&amp;$EG135),'(参考)本年作業予定'!$X$4:$AI$525,10,FALSE),"")</f>
        <v/>
      </c>
      <c r="EN135" s="32" t="str">
        <f>IFERROR(VLOOKUP(($EF135&amp;"・"&amp;EN$8&amp;"・"&amp;EN$7&amp;"・"&amp;$EG135),'(参考)本年作業予定'!$X$4:$AI$525,8,FALSE),"")</f>
        <v/>
      </c>
      <c r="EO135" s="32" t="str">
        <f>IFERROR(VLOOKUP(($EF135&amp;"・"&amp;EN$8&amp;"・"&amp;EN$7&amp;"・"&amp;$EG135),'(参考)本年作業予定'!$X$4:$AI$525,10,FALSE),"")</f>
        <v/>
      </c>
      <c r="EP135" s="32" t="str">
        <f>IFERROR(VLOOKUP(($EF135&amp;"・"&amp;EP$8&amp;"・"&amp;EP$7&amp;"・"&amp;$EG135),'(参考)本年作業予定'!$X$4:$AI$525,8,FALSE),"")</f>
        <v/>
      </c>
      <c r="EQ135" s="32" t="str">
        <f>IFERROR(VLOOKUP(($EF135&amp;"・"&amp;EP$8&amp;"・"&amp;EP$7&amp;"・"&amp;$EG135),'(参考)本年作業予定'!$X$4:$AI$525,10,FALSE),"")</f>
        <v/>
      </c>
      <c r="ER135" s="32" t="str">
        <f>IFERROR(VLOOKUP(($EF135&amp;"・"&amp;ER$8&amp;"・"&amp;ER$7&amp;"・"&amp;$EG135),'(参考)本年作業予定'!$X$4:$AI$525,8,FALSE),"")</f>
        <v/>
      </c>
      <c r="ES135" s="32" t="str">
        <f>IFERROR(VLOOKUP(($EF135&amp;"・"&amp;ER$8&amp;"・"&amp;ER$7&amp;"・"&amp;$EG135),'(参考)本年作業予定'!$X$4:$AI$525,10,FALSE),"")</f>
        <v/>
      </c>
      <c r="ET135" s="32" t="str">
        <f>IFERROR(VLOOKUP(($EF135&amp;"・"&amp;ET$8&amp;"・"&amp;ET$7&amp;"・"&amp;$EG135),'(参考)本年作業予定'!$X$4:$AI$525,8,FALSE),"")</f>
        <v/>
      </c>
      <c r="EU135" s="32" t="str">
        <f>IFERROR(VLOOKUP(($EF135&amp;"・"&amp;ET$8&amp;"・"&amp;ET$7&amp;"・"&amp;$EG135),'(参考)本年作業予定'!$X$4:$AI$525,10,FALSE),"")</f>
        <v/>
      </c>
      <c r="EV135" s="32" t="str">
        <f>IFERROR(VLOOKUP(($EF135&amp;"・"&amp;EV$8&amp;"・"&amp;EV$7&amp;"・"&amp;$EG135),'(参考)本年作業予定'!$X$4:$AI$525,8,FALSE),"")</f>
        <v/>
      </c>
      <c r="EW135" s="32" t="str">
        <f>IFERROR(VLOOKUP(($EF135&amp;"・"&amp;EV$8&amp;"・"&amp;EV$7&amp;"・"&amp;$EG135),'(参考)本年作業予定'!$X$4:$AI$525,10,FALSE),"")</f>
        <v/>
      </c>
      <c r="EX135" s="32" t="str">
        <f>IFERROR(VLOOKUP(($EF135&amp;"・"&amp;EX$8&amp;"・"&amp;EX$7&amp;"・"&amp;$EG135),'(参考)本年作業予定'!$X$4:$AI$525,8,FALSE),"")</f>
        <v/>
      </c>
      <c r="EY135" s="32" t="str">
        <f>IFERROR(VLOOKUP(($EF135&amp;"・"&amp;EX$8&amp;"・"&amp;EX$7&amp;"・"&amp;$EG135),'(参考)本年作業予定'!$X$4:$AI$525,10,FALSE),"")</f>
        <v/>
      </c>
      <c r="EZ135" s="32" t="str">
        <f>IFERROR(VLOOKUP(($EF135&amp;"・"&amp;EZ$8&amp;"・"&amp;EZ$7&amp;"・"&amp;$EG135),'(参考)本年作業予定'!$X$4:$AI$525,8,FALSE),"")</f>
        <v/>
      </c>
      <c r="FA135" s="32" t="str">
        <f>IFERROR(VLOOKUP(($EF135&amp;"・"&amp;EZ$8&amp;"・"&amp;EZ$7&amp;"・"&amp;$EG135),'(参考)本年作業予定'!$X$4:$AI$525,10,FALSE),"")</f>
        <v/>
      </c>
      <c r="FB135" s="32" t="str">
        <f>IFERROR(VLOOKUP(($EF135&amp;"・"&amp;FB$8&amp;"・"&amp;FB$7&amp;"・"&amp;$EG135),'(参考)本年作業予定'!$X$4:$AI$525,8,FALSE),"")</f>
        <v/>
      </c>
      <c r="FC135" s="32" t="str">
        <f>IFERROR(VLOOKUP(($EF135&amp;"・"&amp;FB$8&amp;"・"&amp;FB$7&amp;"・"&amp;$EG135),'(参考)本年作業予定'!$X$4:$AI$525,10,FALSE),"")</f>
        <v/>
      </c>
      <c r="FD135" s="32" t="str">
        <f>IFERROR(VLOOKUP(($EF135&amp;"・"&amp;FD$8&amp;"・"&amp;FD$7&amp;"・"&amp;$EG135),'(参考)本年作業予定'!$X$4:$AI$525,8,FALSE),"")</f>
        <v/>
      </c>
      <c r="FE135" s="32" t="str">
        <f>IFERROR(VLOOKUP(($EF135&amp;"・"&amp;FD$8&amp;"・"&amp;FD$7&amp;"・"&amp;$EG135),'(参考)本年作業予定'!$X$4:$AI$525,10,FALSE),"")</f>
        <v/>
      </c>
      <c r="FG135" s="32" t="str">
        <f>IFERROR(VLOOKUP(($EF135&amp;"・"&amp;FG$81&amp;"・"&amp;FG$80&amp;"・"&amp;$EG135),'(参考)本年作業予定'!$X$4:$AI$525,4,FALSE),"")</f>
        <v/>
      </c>
      <c r="FH135" s="32" t="str">
        <f>IFERROR(VLOOKUP(($EF135&amp;"・"&amp;FH$81&amp;"・"&amp;FH$80&amp;"・"&amp;$EG135),'(参考)本年作業予定'!$X$4:$AI$525,4,FALSE),"")</f>
        <v/>
      </c>
      <c r="FI135" s="32" t="str">
        <f>IFERROR(VLOOKUP(($EF135&amp;"・"&amp;FI$81&amp;"・"&amp;FI$80&amp;"・"&amp;$EG135),'(参考)本年作業予定'!$X$4:$AI$525,4,FALSE),"")</f>
        <v/>
      </c>
      <c r="FJ135" s="32" t="str">
        <f>IFERROR(VLOOKUP(($EF135&amp;"・"&amp;FJ$81&amp;"・"&amp;FJ$80&amp;"・"&amp;$EG135),'(参考)本年作業予定'!$X$4:$AI$525,4,FALSE),"")</f>
        <v/>
      </c>
      <c r="FK135" s="32" t="str">
        <f>IFERROR(VLOOKUP(($EF135&amp;"・"&amp;FK$81&amp;"・"&amp;FK$80&amp;"・"&amp;$EG135),'(参考)本年作業予定'!$X$4:$AI$525,4,FALSE),"")</f>
        <v/>
      </c>
      <c r="FL135" s="32" t="str">
        <f>IFERROR(VLOOKUP(($EF135&amp;"・"&amp;FL$81&amp;"・"&amp;FL$80&amp;"・"&amp;$EG135),'(参考)本年作業予定'!$X$4:$AI$525,4,FALSE),"")</f>
        <v/>
      </c>
      <c r="FN135" s="33" t="str">
        <f t="shared" si="488"/>
        <v/>
      </c>
      <c r="FO135" s="96" t="str">
        <f>IFERROR(VLOOKUP(($EF135&amp;"・"&amp;FN$8&amp;"・"&amp;FN$7&amp;"・"&amp;$EG135),'(参考)本年作業予定'!$X$4:$AI$525,12,FALSE),"")</f>
        <v/>
      </c>
      <c r="FP135" s="33" t="str">
        <f t="shared" si="489"/>
        <v/>
      </c>
      <c r="FQ135" s="96" t="str">
        <f>IFERROR(VLOOKUP(($EF135&amp;"・"&amp;FP$8&amp;"・"&amp;FP$7&amp;"・"&amp;$EG135),'(参考)本年作業予定'!$X$4:$AI$525,12,FALSE),"")</f>
        <v/>
      </c>
      <c r="FR135" s="33" t="str">
        <f t="shared" si="490"/>
        <v/>
      </c>
      <c r="FS135" s="96" t="str">
        <f>IFERROR(VLOOKUP(($EF135&amp;"・"&amp;FR$8&amp;"・"&amp;FR$7&amp;"・"&amp;$EG135),'(参考)本年作業予定'!$X$4:$AI$525,12,FALSE),"")</f>
        <v/>
      </c>
      <c r="FT135" s="33" t="str">
        <f t="shared" si="491"/>
        <v/>
      </c>
      <c r="FU135" s="96" t="str">
        <f>IFERROR(VLOOKUP(($EF135&amp;"・"&amp;FT$8&amp;"・"&amp;FT$7&amp;"・"&amp;$EG135),'(参考)本年作業予定'!$X$4:$AI$525,12,FALSE),"")</f>
        <v/>
      </c>
      <c r="FV135" s="33" t="str">
        <f t="shared" si="492"/>
        <v/>
      </c>
      <c r="FW135" s="96" t="str">
        <f>IFERROR(VLOOKUP(($EF135&amp;"・"&amp;FV$8&amp;"・"&amp;FV$7&amp;"・"&amp;$EG135),'(参考)本年作業予定'!$X$4:$AI$525,12,FALSE),"")</f>
        <v/>
      </c>
      <c r="FX135" s="33" t="str">
        <f t="shared" si="493"/>
        <v/>
      </c>
      <c r="FY135" s="96" t="str">
        <f>IFERROR(VLOOKUP(($EF135&amp;"・"&amp;FX$8&amp;"・"&amp;FX$7&amp;"・"&amp;$EG135),'(参考)本年作業予定'!$X$4:$AI$525,12,FALSE),"")</f>
        <v/>
      </c>
      <c r="FZ135" s="33" t="str">
        <f t="shared" si="494"/>
        <v/>
      </c>
      <c r="GA135" s="96" t="str">
        <f>IFERROR(VLOOKUP(($EF135&amp;"・"&amp;FZ$8&amp;"・"&amp;FZ$7&amp;"・"&amp;$EG135),'(参考)本年作業予定'!$X$4:$AI$525,12,FALSE),"")</f>
        <v/>
      </c>
      <c r="GB135" s="33" t="str">
        <f t="shared" si="495"/>
        <v/>
      </c>
      <c r="GC135" s="96" t="str">
        <f>IFERROR(VLOOKUP(($EF135&amp;"・"&amp;GB$8&amp;"・"&amp;GB$7&amp;"・"&amp;$EG135),'(参考)本年作業予定'!$X$4:$AI$525,12,FALSE),"")</f>
        <v/>
      </c>
      <c r="GD135" s="33" t="str">
        <f t="shared" si="496"/>
        <v/>
      </c>
      <c r="GE135" s="96" t="str">
        <f>IFERROR(VLOOKUP(($EF135&amp;"・"&amp;GD$8&amp;"・"&amp;GD$7&amp;"・"&amp;$EG135),'(参考)本年作業予定'!$X$4:$AI$525,12,FALSE),"")</f>
        <v/>
      </c>
      <c r="GF135" s="33" t="str">
        <f t="shared" si="497"/>
        <v/>
      </c>
      <c r="GG135" s="96" t="str">
        <f>IFERROR(VLOOKUP(($EF135&amp;"・"&amp;GF$8&amp;"・"&amp;GF$7&amp;"・"&amp;$EG135),'(参考)本年作業予定'!$X$4:$AI$525,12,FALSE),"")</f>
        <v/>
      </c>
      <c r="GH135" s="33" t="str">
        <f t="shared" si="498"/>
        <v/>
      </c>
      <c r="GI135" s="96" t="str">
        <f>IFERROR(VLOOKUP(($EF135&amp;"・"&amp;GH$8&amp;"・"&amp;GH$7&amp;"・"&amp;$EG135),'(参考)本年作業予定'!$X$4:$AI$525,12,FALSE),"")</f>
        <v/>
      </c>
      <c r="GJ135" s="33" t="str">
        <f t="shared" si="499"/>
        <v/>
      </c>
      <c r="GK135" s="96" t="str">
        <f>IFERROR(VLOOKUP(($EF135&amp;"・"&amp;GJ$8&amp;"・"&amp;GJ$7&amp;"・"&amp;$EG135),'(参考)本年作業予定'!$X$4:$AI$525,12,FALSE),"")</f>
        <v/>
      </c>
      <c r="GM135" s="72" t="str">
        <f t="shared" si="431"/>
        <v/>
      </c>
      <c r="GN135" s="74">
        <f>IFERROR(VLOOKUP(($EF135&amp;"・"&amp;GM$8&amp;"・"&amp;GM$7&amp;"・"&amp;$EG135),'(参考)本年作業予定'!$X$4:$AI$525,11,FALSE)/100,0)</f>
        <v>0</v>
      </c>
      <c r="GO135" s="72" t="str">
        <f t="shared" si="432"/>
        <v/>
      </c>
      <c r="GP135" s="74">
        <f>IFERROR(VLOOKUP(($EF135&amp;"・"&amp;GO$8&amp;"・"&amp;GO$7&amp;"・"&amp;$EG135),'(参考)本年作業予定'!$X$4:$AI$525,11,FALSE)/100,0)</f>
        <v>0</v>
      </c>
      <c r="GQ135" s="72" t="str">
        <f t="shared" si="433"/>
        <v/>
      </c>
      <c r="GR135" s="74">
        <f>IFERROR(VLOOKUP(($EF135&amp;"・"&amp;GQ$8&amp;"・"&amp;GQ$7&amp;"・"&amp;$EG135),'(参考)本年作業予定'!$X$4:$AI$525,11,FALSE)/100,0)</f>
        <v>0</v>
      </c>
      <c r="GS135" s="72" t="str">
        <f t="shared" si="434"/>
        <v/>
      </c>
      <c r="GT135" s="74">
        <f>IFERROR(VLOOKUP(($EF135&amp;"・"&amp;GS$8&amp;"・"&amp;GS$7&amp;"・"&amp;$EG135),'(参考)本年作業予定'!$X$4:$AI$525,11,FALSE)/100,0)</f>
        <v>0</v>
      </c>
      <c r="GU135" s="72" t="str">
        <f t="shared" si="435"/>
        <v/>
      </c>
      <c r="GV135" s="74">
        <f>IFERROR(VLOOKUP(($EF135&amp;"・"&amp;GU$8&amp;"・"&amp;GU$7&amp;"・"&amp;$EG135),'(参考)本年作業予定'!$X$4:$AI$525,11,FALSE)/100,0)</f>
        <v>0</v>
      </c>
      <c r="GW135" s="72" t="str">
        <f t="shared" si="436"/>
        <v/>
      </c>
      <c r="GX135" s="74">
        <f>IFERROR(VLOOKUP(($EF135&amp;"・"&amp;GW$8&amp;"・"&amp;GW$7&amp;"・"&amp;$EG135),'(参考)本年作業予定'!$X$4:$AI$525,11,FALSE)/100,0)</f>
        <v>0</v>
      </c>
      <c r="GY135" s="72" t="str">
        <f t="shared" si="437"/>
        <v/>
      </c>
      <c r="GZ135" s="74">
        <f>IFERROR(VLOOKUP(($EF135&amp;"・"&amp;GY$8&amp;"・"&amp;GY$7&amp;"・"&amp;$EG135),'(参考)本年作業予定'!$X$4:$AI$525,11,FALSE)/100,0)</f>
        <v>0</v>
      </c>
      <c r="HA135" s="72" t="str">
        <f t="shared" si="438"/>
        <v/>
      </c>
      <c r="HB135" s="74">
        <f>IFERROR(VLOOKUP(($EF135&amp;"・"&amp;HA$8&amp;"・"&amp;HA$7&amp;"・"&amp;$EG135),'(参考)本年作業予定'!$X$4:$AI$525,11,FALSE)/100,0)</f>
        <v>0</v>
      </c>
      <c r="HC135" s="72" t="str">
        <f t="shared" si="439"/>
        <v/>
      </c>
      <c r="HD135" s="74">
        <f>IFERROR(VLOOKUP(($EF135&amp;"・"&amp;HC$8&amp;"・"&amp;HC$7&amp;"・"&amp;$EG135),'(参考)本年作業予定'!$X$4:$AI$525,11,FALSE)/100,0)</f>
        <v>0</v>
      </c>
      <c r="HE135" s="72" t="str">
        <f t="shared" si="440"/>
        <v/>
      </c>
      <c r="HF135" s="74">
        <f>IFERROR(VLOOKUP(($EF135&amp;"・"&amp;HE$8&amp;"・"&amp;HE$7&amp;"・"&amp;$EG135),'(参考)本年作業予定'!$X$4:$AI$525,11,FALSE)/100,0)</f>
        <v>0</v>
      </c>
      <c r="HG135" s="72" t="str">
        <f t="shared" si="441"/>
        <v/>
      </c>
      <c r="HH135" s="74">
        <f>IFERROR(VLOOKUP(($EF135&amp;"・"&amp;HG$8&amp;"・"&amp;HG$7&amp;"・"&amp;$EG135),'(参考)本年作業予定'!$X$4:$AI$525,11,FALSE)/100,0)</f>
        <v>0</v>
      </c>
      <c r="HI135" s="72" t="str">
        <f t="shared" si="442"/>
        <v/>
      </c>
      <c r="HJ135" s="74">
        <f>IFERROR(VLOOKUP(($EF135&amp;"・"&amp;HI$8&amp;"・"&amp;HI$7&amp;"・"&amp;$EG135),'(参考)本年作業予定'!$X$4:$AI$525,11,FALSE)/100,0)</f>
        <v>0</v>
      </c>
    </row>
    <row r="136" spans="1:218" ht="11.25" customHeight="1" x14ac:dyDescent="0.15">
      <c r="A136" s="541"/>
      <c r="B136" s="487"/>
      <c r="C136" s="325" t="str">
        <f>IF(B136="","",GN136+GP136+GR136+GT136+GV136+GX136+GZ136+HB136+HD136)</f>
        <v/>
      </c>
      <c r="D136" s="337"/>
      <c r="E136" s="338"/>
      <c r="F136" s="338"/>
      <c r="G136" s="338"/>
      <c r="H136" s="338"/>
      <c r="I136" s="338"/>
      <c r="J136" s="338"/>
      <c r="K136" s="338"/>
      <c r="L136" s="338"/>
      <c r="M136" s="338"/>
      <c r="N136" s="338"/>
      <c r="O136" s="338"/>
      <c r="P136" s="338"/>
      <c r="Q136" s="338"/>
      <c r="R136" s="338"/>
      <c r="S136" s="338"/>
      <c r="T136" s="338"/>
      <c r="U136" s="338"/>
      <c r="V136" s="338"/>
      <c r="W136" s="338"/>
      <c r="X136" s="338"/>
      <c r="Y136" s="338"/>
      <c r="Z136" s="338"/>
      <c r="AA136" s="338"/>
      <c r="AB136" s="338"/>
      <c r="AC136" s="338"/>
      <c r="AD136" s="338"/>
      <c r="AE136" s="338"/>
      <c r="AF136" s="338"/>
      <c r="AG136" s="339"/>
      <c r="AH136" s="339"/>
      <c r="AI136" s="337"/>
      <c r="AJ136" s="338"/>
      <c r="AK136" s="338"/>
      <c r="AL136" s="338"/>
      <c r="AM136" s="338"/>
      <c r="AN136" s="338"/>
      <c r="AO136" s="338"/>
      <c r="AP136" s="338"/>
      <c r="AQ136" s="338"/>
      <c r="AR136" s="338"/>
      <c r="AS136" s="338"/>
      <c r="AT136" s="338"/>
      <c r="AU136" s="338"/>
      <c r="AV136" s="338"/>
      <c r="AW136" s="338"/>
      <c r="AX136" s="338"/>
      <c r="AY136" s="338"/>
      <c r="AZ136" s="338"/>
      <c r="BA136" s="338"/>
      <c r="BB136" s="338"/>
      <c r="BC136" s="338"/>
      <c r="BD136" s="338"/>
      <c r="BE136" s="338"/>
      <c r="BF136" s="338"/>
      <c r="BG136" s="338"/>
      <c r="BH136" s="338"/>
      <c r="BI136" s="338"/>
      <c r="BJ136" s="338"/>
      <c r="BK136" s="338"/>
      <c r="BL136" s="338"/>
      <c r="BM136" s="339"/>
      <c r="BN136" s="337"/>
      <c r="BO136" s="338"/>
      <c r="BP136" s="338"/>
      <c r="BQ136" s="338"/>
      <c r="BR136" s="338"/>
      <c r="BS136" s="338"/>
      <c r="BT136" s="338"/>
      <c r="BU136" s="338"/>
      <c r="BV136" s="338"/>
      <c r="BW136" s="338"/>
      <c r="BX136" s="338"/>
      <c r="BY136" s="338"/>
      <c r="BZ136" s="338"/>
      <c r="CA136" s="338"/>
      <c r="CB136" s="338"/>
      <c r="CC136" s="338"/>
      <c r="CD136" s="338"/>
      <c r="CE136" s="338"/>
      <c r="CF136" s="338"/>
      <c r="CG136" s="338"/>
      <c r="CH136" s="338"/>
      <c r="CI136" s="338"/>
      <c r="CJ136" s="338"/>
      <c r="CK136" s="338"/>
      <c r="CL136" s="338"/>
      <c r="CM136" s="338"/>
      <c r="CN136" s="338"/>
      <c r="CO136" s="338"/>
      <c r="CP136" s="338"/>
      <c r="CQ136" s="339"/>
      <c r="CR136" s="340"/>
      <c r="CS136" s="341"/>
      <c r="CT136" s="338"/>
      <c r="CU136" s="338"/>
      <c r="CV136" s="338"/>
      <c r="CW136" s="338"/>
      <c r="CX136" s="338"/>
      <c r="CY136" s="338"/>
      <c r="CZ136" s="338"/>
      <c r="DA136" s="338"/>
      <c r="DB136" s="338"/>
      <c r="DC136" s="338"/>
      <c r="DD136" s="338"/>
      <c r="DE136" s="338"/>
      <c r="DF136" s="338"/>
      <c r="DG136" s="338"/>
      <c r="DH136" s="338"/>
      <c r="DI136" s="338"/>
      <c r="DJ136" s="338"/>
      <c r="DK136" s="338"/>
      <c r="DL136" s="338"/>
      <c r="DM136" s="338"/>
      <c r="DN136" s="338"/>
      <c r="DO136" s="338"/>
      <c r="DP136" s="338"/>
      <c r="DQ136" s="338"/>
      <c r="DR136" s="338"/>
      <c r="DS136" s="338"/>
      <c r="DT136" s="338"/>
      <c r="DU136" s="339"/>
      <c r="DV136" s="391"/>
      <c r="DW136" s="424"/>
      <c r="EE136" s="12"/>
      <c r="EF136" s="13"/>
      <c r="EG136" s="13"/>
      <c r="EH136" s="32" t="str">
        <f>IFERROR(VLOOKUP(($EF136&amp;"・"&amp;EH$8&amp;"・"&amp;EH$7&amp;"・"&amp;$EG136),'(参考)本年作業予定'!$X$4:$AI$525,8,FALSE),"")</f>
        <v/>
      </c>
      <c r="EI136" s="32" t="str">
        <f>IFERROR(VLOOKUP(($EF136&amp;"・"&amp;EH$8&amp;"・"&amp;EH$7&amp;"・"&amp;$EG136),'(参考)本年作業予定'!$X$4:$AI$525,10,FALSE),"")</f>
        <v/>
      </c>
      <c r="EJ136" s="32" t="str">
        <f>IFERROR(VLOOKUP(($EF136&amp;"・"&amp;EJ$8&amp;"・"&amp;EJ$7&amp;"・"&amp;$EG136),'(参考)本年作業予定'!$X$4:$AI$525,8,FALSE),"")</f>
        <v/>
      </c>
      <c r="EK136" s="32" t="str">
        <f>IFERROR(VLOOKUP(($EF136&amp;"・"&amp;EJ$8&amp;"・"&amp;EJ$7&amp;"・"&amp;$EG136),'(参考)本年作業予定'!$X$4:$AI$525,10,FALSE),"")</f>
        <v/>
      </c>
      <c r="EL136" s="32" t="str">
        <f>IFERROR(VLOOKUP(($EF136&amp;"・"&amp;EL$8&amp;"・"&amp;EL$7&amp;"・"&amp;$EG136),'(参考)本年作業予定'!$X$4:$AI$525,8,FALSE),"")</f>
        <v/>
      </c>
      <c r="EM136" s="32" t="str">
        <f>IFERROR(VLOOKUP(($EF136&amp;"・"&amp;EL$8&amp;"・"&amp;EL$7&amp;"・"&amp;$EG136),'(参考)本年作業予定'!$X$4:$AI$525,10,FALSE),"")</f>
        <v/>
      </c>
      <c r="EN136" s="32" t="str">
        <f>IFERROR(VLOOKUP(($EF136&amp;"・"&amp;EN$8&amp;"・"&amp;EN$7&amp;"・"&amp;$EG136),'(参考)本年作業予定'!$X$4:$AI$525,8,FALSE),"")</f>
        <v/>
      </c>
      <c r="EO136" s="32" t="str">
        <f>IFERROR(VLOOKUP(($EF136&amp;"・"&amp;EN$8&amp;"・"&amp;EN$7&amp;"・"&amp;$EG136),'(参考)本年作業予定'!$X$4:$AI$525,10,FALSE),"")</f>
        <v/>
      </c>
      <c r="EP136" s="32" t="str">
        <f>IFERROR(VLOOKUP(($EF136&amp;"・"&amp;EP$8&amp;"・"&amp;EP$7&amp;"・"&amp;$EG136),'(参考)本年作業予定'!$X$4:$AI$525,8,FALSE),"")</f>
        <v/>
      </c>
      <c r="EQ136" s="32" t="str">
        <f>IFERROR(VLOOKUP(($EF136&amp;"・"&amp;EP$8&amp;"・"&amp;EP$7&amp;"・"&amp;$EG136),'(参考)本年作業予定'!$X$4:$AI$525,10,FALSE),"")</f>
        <v/>
      </c>
      <c r="ER136" s="32" t="str">
        <f>IFERROR(VLOOKUP(($EF136&amp;"・"&amp;ER$8&amp;"・"&amp;ER$7&amp;"・"&amp;$EG136),'(参考)本年作業予定'!$X$4:$AI$525,8,FALSE),"")</f>
        <v/>
      </c>
      <c r="ES136" s="32" t="str">
        <f>IFERROR(VLOOKUP(($EF136&amp;"・"&amp;ER$8&amp;"・"&amp;ER$7&amp;"・"&amp;$EG136),'(参考)本年作業予定'!$X$4:$AI$525,10,FALSE),"")</f>
        <v/>
      </c>
      <c r="ET136" s="32" t="str">
        <f>IFERROR(VLOOKUP(($EF136&amp;"・"&amp;ET$8&amp;"・"&amp;ET$7&amp;"・"&amp;$EG136),'(参考)本年作業予定'!$X$4:$AI$525,8,FALSE),"")</f>
        <v/>
      </c>
      <c r="EU136" s="32" t="str">
        <f>IFERROR(VLOOKUP(($EF136&amp;"・"&amp;ET$8&amp;"・"&amp;ET$7&amp;"・"&amp;$EG136),'(参考)本年作業予定'!$X$4:$AI$525,10,FALSE),"")</f>
        <v/>
      </c>
      <c r="EV136" s="32" t="str">
        <f>IFERROR(VLOOKUP(($EF136&amp;"・"&amp;EV$8&amp;"・"&amp;EV$7&amp;"・"&amp;$EG136),'(参考)本年作業予定'!$X$4:$AI$525,8,FALSE),"")</f>
        <v/>
      </c>
      <c r="EW136" s="32" t="str">
        <f>IFERROR(VLOOKUP(($EF136&amp;"・"&amp;EV$8&amp;"・"&amp;EV$7&amp;"・"&amp;$EG136),'(参考)本年作業予定'!$X$4:$AI$525,10,FALSE),"")</f>
        <v/>
      </c>
      <c r="EX136" s="32" t="str">
        <f>IFERROR(VLOOKUP(($EF136&amp;"・"&amp;EX$8&amp;"・"&amp;EX$7&amp;"・"&amp;$EG136),'(参考)本年作業予定'!$X$4:$AI$525,8,FALSE),"")</f>
        <v/>
      </c>
      <c r="EY136" s="32" t="str">
        <f>IFERROR(VLOOKUP(($EF136&amp;"・"&amp;EX$8&amp;"・"&amp;EX$7&amp;"・"&amp;$EG136),'(参考)本年作業予定'!$X$4:$AI$525,10,FALSE),"")</f>
        <v/>
      </c>
      <c r="EZ136" s="32" t="str">
        <f>IFERROR(VLOOKUP(($EF136&amp;"・"&amp;EZ$8&amp;"・"&amp;EZ$7&amp;"・"&amp;$EG136),'(参考)本年作業予定'!$X$4:$AI$525,8,FALSE),"")</f>
        <v/>
      </c>
      <c r="FA136" s="32" t="str">
        <f>IFERROR(VLOOKUP(($EF136&amp;"・"&amp;EZ$8&amp;"・"&amp;EZ$7&amp;"・"&amp;$EG136),'(参考)本年作業予定'!$X$4:$AI$525,10,FALSE),"")</f>
        <v/>
      </c>
      <c r="FB136" s="32" t="str">
        <f>IFERROR(VLOOKUP(($EF136&amp;"・"&amp;FB$8&amp;"・"&amp;FB$7&amp;"・"&amp;$EG136),'(参考)本年作業予定'!$X$4:$AI$525,8,FALSE),"")</f>
        <v/>
      </c>
      <c r="FC136" s="32" t="str">
        <f>IFERROR(VLOOKUP(($EF136&amp;"・"&amp;FB$8&amp;"・"&amp;FB$7&amp;"・"&amp;$EG136),'(参考)本年作業予定'!$X$4:$AI$525,10,FALSE),"")</f>
        <v/>
      </c>
      <c r="FD136" s="32" t="str">
        <f>IFERROR(VLOOKUP(($EF136&amp;"・"&amp;FD$8&amp;"・"&amp;FD$7&amp;"・"&amp;$EG136),'(参考)本年作業予定'!$X$4:$AI$525,8,FALSE),"")</f>
        <v/>
      </c>
      <c r="FE136" s="32" t="str">
        <f>IFERROR(VLOOKUP(($EF136&amp;"・"&amp;FD$8&amp;"・"&amp;FD$7&amp;"・"&amp;$EG136),'(参考)本年作業予定'!$X$4:$AI$525,10,FALSE),"")</f>
        <v/>
      </c>
      <c r="FG136" s="32" t="str">
        <f>IFERROR(VLOOKUP(($EF136&amp;"・"&amp;FG$81&amp;"・"&amp;FG$80&amp;"・"&amp;$EG136),'(参考)本年作業予定'!$X$4:$AI$525,4,FALSE),"")</f>
        <v/>
      </c>
      <c r="FH136" s="32" t="str">
        <f>IFERROR(VLOOKUP(($EF136&amp;"・"&amp;FH$81&amp;"・"&amp;FH$80&amp;"・"&amp;$EG136),'(参考)本年作業予定'!$X$4:$AI$525,4,FALSE),"")</f>
        <v/>
      </c>
      <c r="FI136" s="32" t="str">
        <f>IFERROR(VLOOKUP(($EF136&amp;"・"&amp;FI$81&amp;"・"&amp;FI$80&amp;"・"&amp;$EG136),'(参考)本年作業予定'!$X$4:$AI$525,4,FALSE),"")</f>
        <v/>
      </c>
      <c r="FJ136" s="32" t="str">
        <f>IFERROR(VLOOKUP(($EF136&amp;"・"&amp;FJ$81&amp;"・"&amp;FJ$80&amp;"・"&amp;$EG136),'(参考)本年作業予定'!$X$4:$AI$525,4,FALSE),"")</f>
        <v/>
      </c>
      <c r="FK136" s="32" t="str">
        <f>IFERROR(VLOOKUP(($EF136&amp;"・"&amp;FK$81&amp;"・"&amp;FK$80&amp;"・"&amp;$EG136),'(参考)本年作業予定'!$X$4:$AI$525,4,FALSE),"")</f>
        <v/>
      </c>
      <c r="FL136" s="32" t="str">
        <f>IFERROR(VLOOKUP(($EF136&amp;"・"&amp;FL$81&amp;"・"&amp;FL$80&amp;"・"&amp;$EG136),'(参考)本年作業予定'!$X$4:$AI$525,4,FALSE),"")</f>
        <v/>
      </c>
      <c r="FN136" s="33" t="str">
        <f t="shared" si="488"/>
        <v/>
      </c>
      <c r="FO136" s="96" t="str">
        <f>IFERROR(VLOOKUP(($EF136&amp;"・"&amp;FN$8&amp;"・"&amp;FN$7&amp;"・"&amp;$EG136),'(参考)本年作業予定'!$X$4:$AI$525,12,FALSE),"")</f>
        <v/>
      </c>
      <c r="FP136" s="33" t="str">
        <f t="shared" si="489"/>
        <v/>
      </c>
      <c r="FQ136" s="96" t="str">
        <f>IFERROR(VLOOKUP(($EF136&amp;"・"&amp;FP$8&amp;"・"&amp;FP$7&amp;"・"&amp;$EG136),'(参考)本年作業予定'!$X$4:$AI$525,12,FALSE),"")</f>
        <v/>
      </c>
      <c r="FR136" s="33" t="str">
        <f t="shared" si="490"/>
        <v/>
      </c>
      <c r="FS136" s="96" t="str">
        <f>IFERROR(VLOOKUP(($EF136&amp;"・"&amp;FR$8&amp;"・"&amp;FR$7&amp;"・"&amp;$EG136),'(参考)本年作業予定'!$X$4:$AI$525,12,FALSE),"")</f>
        <v/>
      </c>
      <c r="FT136" s="33" t="str">
        <f t="shared" si="491"/>
        <v/>
      </c>
      <c r="FU136" s="96" t="str">
        <f>IFERROR(VLOOKUP(($EF136&amp;"・"&amp;FT$8&amp;"・"&amp;FT$7&amp;"・"&amp;$EG136),'(参考)本年作業予定'!$X$4:$AI$525,12,FALSE),"")</f>
        <v/>
      </c>
      <c r="FV136" s="33" t="str">
        <f t="shared" si="492"/>
        <v/>
      </c>
      <c r="FW136" s="96" t="str">
        <f>IFERROR(VLOOKUP(($EF136&amp;"・"&amp;FV$8&amp;"・"&amp;FV$7&amp;"・"&amp;$EG136),'(参考)本年作業予定'!$X$4:$AI$525,12,FALSE),"")</f>
        <v/>
      </c>
      <c r="FX136" s="33" t="str">
        <f t="shared" si="493"/>
        <v/>
      </c>
      <c r="FY136" s="96" t="str">
        <f>IFERROR(VLOOKUP(($EF136&amp;"・"&amp;FX$8&amp;"・"&amp;FX$7&amp;"・"&amp;$EG136),'(参考)本年作業予定'!$X$4:$AI$525,12,FALSE),"")</f>
        <v/>
      </c>
      <c r="FZ136" s="33" t="str">
        <f t="shared" si="494"/>
        <v/>
      </c>
      <c r="GA136" s="96" t="str">
        <f>IFERROR(VLOOKUP(($EF136&amp;"・"&amp;FZ$8&amp;"・"&amp;FZ$7&amp;"・"&amp;$EG136),'(参考)本年作業予定'!$X$4:$AI$525,12,FALSE),"")</f>
        <v/>
      </c>
      <c r="GB136" s="33" t="str">
        <f t="shared" si="495"/>
        <v/>
      </c>
      <c r="GC136" s="96" t="str">
        <f>IFERROR(VLOOKUP(($EF136&amp;"・"&amp;GB$8&amp;"・"&amp;GB$7&amp;"・"&amp;$EG136),'(参考)本年作業予定'!$X$4:$AI$525,12,FALSE),"")</f>
        <v/>
      </c>
      <c r="GD136" s="33" t="str">
        <f t="shared" si="496"/>
        <v/>
      </c>
      <c r="GE136" s="96" t="str">
        <f>IFERROR(VLOOKUP(($EF136&amp;"・"&amp;GD$8&amp;"・"&amp;GD$7&amp;"・"&amp;$EG136),'(参考)本年作業予定'!$X$4:$AI$525,12,FALSE),"")</f>
        <v/>
      </c>
      <c r="GF136" s="33" t="str">
        <f t="shared" si="497"/>
        <v/>
      </c>
      <c r="GG136" s="96" t="str">
        <f>IFERROR(VLOOKUP(($EF136&amp;"・"&amp;GF$8&amp;"・"&amp;GF$7&amp;"・"&amp;$EG136),'(参考)本年作業予定'!$X$4:$AI$525,12,FALSE),"")</f>
        <v/>
      </c>
      <c r="GH136" s="33" t="str">
        <f t="shared" si="498"/>
        <v/>
      </c>
      <c r="GI136" s="96" t="str">
        <f>IFERROR(VLOOKUP(($EF136&amp;"・"&amp;GH$8&amp;"・"&amp;GH$7&amp;"・"&amp;$EG136),'(参考)本年作業予定'!$X$4:$AI$525,12,FALSE),"")</f>
        <v/>
      </c>
      <c r="GJ136" s="33" t="str">
        <f t="shared" si="499"/>
        <v/>
      </c>
      <c r="GK136" s="96" t="str">
        <f>IFERROR(VLOOKUP(($EF136&amp;"・"&amp;GJ$8&amp;"・"&amp;GJ$7&amp;"・"&amp;$EG136),'(参考)本年作業予定'!$X$4:$AI$525,12,FALSE),"")</f>
        <v/>
      </c>
      <c r="GM136" s="72" t="str">
        <f t="shared" si="431"/>
        <v/>
      </c>
      <c r="GN136" s="74">
        <f>IFERROR(VLOOKUP(($EF136&amp;"・"&amp;GM$8&amp;"・"&amp;GM$7&amp;"・"&amp;$EG136),'(参考)本年作業予定'!$X$4:$AI$525,11,FALSE)/100,0)</f>
        <v>0</v>
      </c>
      <c r="GO136" s="72" t="str">
        <f t="shared" si="432"/>
        <v/>
      </c>
      <c r="GP136" s="74">
        <f>IFERROR(VLOOKUP(($EF136&amp;"・"&amp;GO$8&amp;"・"&amp;GO$7&amp;"・"&amp;$EG136),'(参考)本年作業予定'!$X$4:$AI$525,11,FALSE)/100,0)</f>
        <v>0</v>
      </c>
      <c r="GQ136" s="72" t="str">
        <f t="shared" si="433"/>
        <v/>
      </c>
      <c r="GR136" s="74">
        <f>IFERROR(VLOOKUP(($EF136&amp;"・"&amp;GQ$8&amp;"・"&amp;GQ$7&amp;"・"&amp;$EG136),'(参考)本年作業予定'!$X$4:$AI$525,11,FALSE)/100,0)</f>
        <v>0</v>
      </c>
      <c r="GS136" s="72" t="str">
        <f t="shared" si="434"/>
        <v/>
      </c>
      <c r="GT136" s="74">
        <f>IFERROR(VLOOKUP(($EF136&amp;"・"&amp;GS$8&amp;"・"&amp;GS$7&amp;"・"&amp;$EG136),'(参考)本年作業予定'!$X$4:$AI$525,11,FALSE)/100,0)</f>
        <v>0</v>
      </c>
      <c r="GU136" s="72" t="str">
        <f t="shared" si="435"/>
        <v/>
      </c>
      <c r="GV136" s="74">
        <f>IFERROR(VLOOKUP(($EF136&amp;"・"&amp;GU$8&amp;"・"&amp;GU$7&amp;"・"&amp;$EG136),'(参考)本年作業予定'!$X$4:$AI$525,11,FALSE)/100,0)</f>
        <v>0</v>
      </c>
      <c r="GW136" s="72" t="str">
        <f t="shared" si="436"/>
        <v/>
      </c>
      <c r="GX136" s="74">
        <f>IFERROR(VLOOKUP(($EF136&amp;"・"&amp;GW$8&amp;"・"&amp;GW$7&amp;"・"&amp;$EG136),'(参考)本年作業予定'!$X$4:$AI$525,11,FALSE)/100,0)</f>
        <v>0</v>
      </c>
      <c r="GY136" s="72" t="str">
        <f t="shared" si="437"/>
        <v/>
      </c>
      <c r="GZ136" s="74">
        <f>IFERROR(VLOOKUP(($EF136&amp;"・"&amp;GY$8&amp;"・"&amp;GY$7&amp;"・"&amp;$EG136),'(参考)本年作業予定'!$X$4:$AI$525,11,FALSE)/100,0)</f>
        <v>0</v>
      </c>
      <c r="HA136" s="72" t="str">
        <f t="shared" si="438"/>
        <v/>
      </c>
      <c r="HB136" s="74">
        <f>IFERROR(VLOOKUP(($EF136&amp;"・"&amp;HA$8&amp;"・"&amp;HA$7&amp;"・"&amp;$EG136),'(参考)本年作業予定'!$X$4:$AI$525,11,FALSE)/100,0)</f>
        <v>0</v>
      </c>
      <c r="HC136" s="72" t="str">
        <f t="shared" si="439"/>
        <v/>
      </c>
      <c r="HD136" s="74">
        <f>IFERROR(VLOOKUP(($EF136&amp;"・"&amp;HC$8&amp;"・"&amp;HC$7&amp;"・"&amp;$EG136),'(参考)本年作業予定'!$X$4:$AI$525,11,FALSE)/100,0)</f>
        <v>0</v>
      </c>
      <c r="HE136" s="72" t="str">
        <f t="shared" si="440"/>
        <v/>
      </c>
      <c r="HF136" s="74">
        <f>IFERROR(VLOOKUP(($EF136&amp;"・"&amp;HE$8&amp;"・"&amp;HE$7&amp;"・"&amp;$EG136),'(参考)本年作業予定'!$X$4:$AI$525,11,FALSE)/100,0)</f>
        <v>0</v>
      </c>
      <c r="HG136" s="72" t="str">
        <f t="shared" si="441"/>
        <v/>
      </c>
      <c r="HH136" s="74">
        <f>IFERROR(VLOOKUP(($EF136&amp;"・"&amp;HG$8&amp;"・"&amp;HG$7&amp;"・"&amp;$EG136),'(参考)本年作業予定'!$X$4:$AI$525,11,FALSE)/100,0)</f>
        <v>0</v>
      </c>
      <c r="HI136" s="72" t="str">
        <f t="shared" si="442"/>
        <v/>
      </c>
      <c r="HJ136" s="74">
        <f>IFERROR(VLOOKUP(($EF136&amp;"・"&amp;HI$8&amp;"・"&amp;HI$7&amp;"・"&amp;$EG136),'(参考)本年作業予定'!$X$4:$AI$525,11,FALSE)/100,0)</f>
        <v>0</v>
      </c>
    </row>
    <row r="137" spans="1:218" ht="27.75" customHeight="1" x14ac:dyDescent="0.15">
      <c r="A137" s="541"/>
      <c r="B137" s="487"/>
      <c r="C137" s="325">
        <f>IF(②元データ!$K$27="","",②元データ!$K$27)</f>
        <v>20</v>
      </c>
      <c r="D137" s="342" t="str">
        <f t="shared" ref="D137:AI137" si="539">IF(D$5=$FG137,$FG$9,IF(D$5=$FH137,$FH$9,IF(D$5=$FI137,$FI$9,IF(D$5=$FJ137,$FJ$9,IF(D$5=$FK137,$FK$9,IF(D$5=$FL137,$FL$9,IF(D$5=$FN137,$FO137,IF(D$5=$FP137,$FQ137,IF(D$5=$FR137,$FS137,IF(D$5=$FT137,$FU137,IF(D$5=$FV137,$FW137,IF(D$5=$FX137,$FY137,IF(D$5=$FZ137,$GA137,IF(D$5=$GB137,$GC137,IF(D$5=$GD137,$GE137,IF(D$5=$GF137,$GG137,IF(D$5=$GH137,$GI137,IF(D$5=$GJ137,$GK137,""))))))))))))))))))</f>
        <v/>
      </c>
      <c r="E137" s="343" t="str">
        <f t="shared" si="539"/>
        <v/>
      </c>
      <c r="F137" s="343" t="str">
        <f t="shared" si="539"/>
        <v/>
      </c>
      <c r="G137" s="343" t="str">
        <f t="shared" si="539"/>
        <v/>
      </c>
      <c r="H137" s="343" t="str">
        <f t="shared" si="539"/>
        <v/>
      </c>
      <c r="I137" s="343" t="str">
        <f t="shared" si="539"/>
        <v/>
      </c>
      <c r="J137" s="343" t="str">
        <f t="shared" si="539"/>
        <v/>
      </c>
      <c r="K137" s="343" t="str">
        <f t="shared" si="539"/>
        <v/>
      </c>
      <c r="L137" s="343" t="str">
        <f t="shared" si="539"/>
        <v/>
      </c>
      <c r="M137" s="343" t="str">
        <f t="shared" si="539"/>
        <v/>
      </c>
      <c r="N137" s="343" t="str">
        <f t="shared" si="539"/>
        <v/>
      </c>
      <c r="O137" s="343" t="str">
        <f t="shared" si="539"/>
        <v/>
      </c>
      <c r="P137" s="343" t="str">
        <f t="shared" si="539"/>
        <v/>
      </c>
      <c r="Q137" s="343" t="str">
        <f t="shared" si="539"/>
        <v/>
      </c>
      <c r="R137" s="343" t="str">
        <f t="shared" si="539"/>
        <v/>
      </c>
      <c r="S137" s="343" t="str">
        <f t="shared" si="539"/>
        <v/>
      </c>
      <c r="T137" s="343" t="str">
        <f t="shared" si="539"/>
        <v/>
      </c>
      <c r="U137" s="343" t="str">
        <f t="shared" si="539"/>
        <v>▲</v>
      </c>
      <c r="V137" s="343" t="str">
        <f t="shared" si="539"/>
        <v/>
      </c>
      <c r="W137" s="343" t="str">
        <f t="shared" si="539"/>
        <v/>
      </c>
      <c r="X137" s="343" t="str">
        <f t="shared" si="539"/>
        <v/>
      </c>
      <c r="Y137" s="343">
        <f t="shared" si="539"/>
        <v>16</v>
      </c>
      <c r="Z137" s="343" t="str">
        <f t="shared" si="539"/>
        <v/>
      </c>
      <c r="AA137" s="343" t="str">
        <f t="shared" si="539"/>
        <v/>
      </c>
      <c r="AB137" s="343">
        <f t="shared" si="539"/>
        <v>8</v>
      </c>
      <c r="AC137" s="343" t="str">
        <f t="shared" si="539"/>
        <v/>
      </c>
      <c r="AD137" s="343" t="str">
        <f t="shared" si="539"/>
        <v/>
      </c>
      <c r="AE137" s="343" t="str">
        <f t="shared" si="539"/>
        <v/>
      </c>
      <c r="AF137" s="343" t="str">
        <f t="shared" si="539"/>
        <v/>
      </c>
      <c r="AG137" s="343" t="str">
        <f t="shared" si="539"/>
        <v/>
      </c>
      <c r="AH137" s="343" t="str">
        <f t="shared" si="539"/>
        <v/>
      </c>
      <c r="AI137" s="342" t="str">
        <f t="shared" si="539"/>
        <v/>
      </c>
      <c r="AJ137" s="343" t="str">
        <f t="shared" ref="AJ137:BQ137" si="540">IF(AJ$5=$FG137,$FG$9,IF(AJ$5=$FH137,$FH$9,IF(AJ$5=$FI137,$FI$9,IF(AJ$5=$FJ137,$FJ$9,IF(AJ$5=$FK137,$FK$9,IF(AJ$5=$FL137,$FL$9,IF(AJ$5=$FN137,$FO137,IF(AJ$5=$FP137,$FQ137,IF(AJ$5=$FR137,$FS137,IF(AJ$5=$FT137,$FU137,IF(AJ$5=$FV137,$FW137,IF(AJ$5=$FX137,$FY137,IF(AJ$5=$FZ137,$GA137,IF(AJ$5=$GB137,$GC137,IF(AJ$5=$GD137,$GE137,IF(AJ$5=$GF137,$GG137,IF(AJ$5=$GH137,$GI137,IF(AJ$5=$GJ137,$GK137,""))))))))))))))))))</f>
        <v/>
      </c>
      <c r="AK137" s="343" t="str">
        <f t="shared" si="540"/>
        <v/>
      </c>
      <c r="AL137" s="343" t="str">
        <f t="shared" si="540"/>
        <v/>
      </c>
      <c r="AM137" s="343" t="str">
        <f t="shared" si="540"/>
        <v/>
      </c>
      <c r="AN137" s="343" t="str">
        <f t="shared" si="540"/>
        <v/>
      </c>
      <c r="AO137" s="343" t="str">
        <f t="shared" si="540"/>
        <v/>
      </c>
      <c r="AP137" s="343" t="str">
        <f t="shared" si="540"/>
        <v/>
      </c>
      <c r="AQ137" s="343" t="str">
        <f t="shared" si="540"/>
        <v/>
      </c>
      <c r="AR137" s="343" t="str">
        <f t="shared" si="540"/>
        <v/>
      </c>
      <c r="AS137" s="343" t="str">
        <f t="shared" si="540"/>
        <v/>
      </c>
      <c r="AT137" s="343" t="str">
        <f t="shared" si="540"/>
        <v/>
      </c>
      <c r="AU137" s="343" t="str">
        <f t="shared" si="540"/>
        <v/>
      </c>
      <c r="AV137" s="343" t="str">
        <f t="shared" si="540"/>
        <v/>
      </c>
      <c r="AW137" s="343" t="str">
        <f t="shared" si="540"/>
        <v/>
      </c>
      <c r="AX137" s="343" t="str">
        <f t="shared" si="540"/>
        <v/>
      </c>
      <c r="AY137" s="343" t="str">
        <f t="shared" si="540"/>
        <v/>
      </c>
      <c r="AZ137" s="343" t="str">
        <f t="shared" si="540"/>
        <v/>
      </c>
      <c r="BA137" s="343" t="str">
        <f t="shared" si="540"/>
        <v/>
      </c>
      <c r="BB137" s="343" t="str">
        <f t="shared" si="540"/>
        <v/>
      </c>
      <c r="BC137" s="343" t="str">
        <f t="shared" si="540"/>
        <v/>
      </c>
      <c r="BD137" s="343" t="str">
        <f t="shared" si="540"/>
        <v/>
      </c>
      <c r="BE137" s="343" t="str">
        <f t="shared" si="540"/>
        <v/>
      </c>
      <c r="BF137" s="343" t="str">
        <f t="shared" si="540"/>
        <v/>
      </c>
      <c r="BG137" s="343">
        <f t="shared" si="540"/>
        <v>8</v>
      </c>
      <c r="BH137" s="343" t="str">
        <f t="shared" si="540"/>
        <v/>
      </c>
      <c r="BI137" s="343" t="str">
        <f t="shared" si="540"/>
        <v/>
      </c>
      <c r="BJ137" s="343" t="str">
        <f t="shared" si="540"/>
        <v/>
      </c>
      <c r="BK137" s="343" t="str">
        <f t="shared" si="540"/>
        <v/>
      </c>
      <c r="BL137" s="343" t="str">
        <f t="shared" si="540"/>
        <v/>
      </c>
      <c r="BM137" s="344" t="str">
        <f t="shared" si="540"/>
        <v/>
      </c>
      <c r="BN137" s="342" t="str">
        <f t="shared" si="540"/>
        <v/>
      </c>
      <c r="BO137" s="343" t="str">
        <f t="shared" si="540"/>
        <v/>
      </c>
      <c r="BP137" s="343" t="str">
        <f t="shared" si="540"/>
        <v/>
      </c>
      <c r="BQ137" s="343" t="str">
        <f t="shared" si="540"/>
        <v/>
      </c>
      <c r="BR137" s="343" t="str">
        <f t="shared" ref="BR137:DW137" si="541">IF(BR$5=$FG137,$FG$9,IF(BR$5=$FH137,$FH$9,IF(BR$5=$FI137,$FI$9,IF(BR$5=$FJ137,$FJ$9,IF(BR$5=$FK137,$FK$9,IF(BR$5=$FL137,$FL$9,IF(BR$5=$FN137,$FO137,IF(BR$5=$FP137,$FQ137,IF(BR$5=$FR137,$FS137,IF(BR$5=$FT137,$FU137,IF(BR$5=$FV137,$FW137,IF(BR$5=$FX137,$FY137,IF(BR$5=$FZ137,$GA137,IF(BR$5=$GB137,$GC137,IF(BR$5=$GD137,$GE137,IF(BR$5=$GF137,$GG137,IF(BR$5=$GH137,$GI137,IF(BR$5=$GJ137,$GK137,""))))))))))))))))))</f>
        <v/>
      </c>
      <c r="BS137" s="343" t="str">
        <f t="shared" si="541"/>
        <v/>
      </c>
      <c r="BT137" s="343" t="str">
        <f t="shared" si="541"/>
        <v/>
      </c>
      <c r="BU137" s="343" t="str">
        <f t="shared" si="541"/>
        <v/>
      </c>
      <c r="BV137" s="343" t="str">
        <f t="shared" si="541"/>
        <v/>
      </c>
      <c r="BW137" s="343" t="str">
        <f t="shared" si="541"/>
        <v/>
      </c>
      <c r="BX137" s="343" t="str">
        <f t="shared" si="541"/>
        <v/>
      </c>
      <c r="BY137" s="343" t="str">
        <f t="shared" si="541"/>
        <v/>
      </c>
      <c r="BZ137" s="343" t="str">
        <f t="shared" si="541"/>
        <v/>
      </c>
      <c r="CA137" s="343" t="str">
        <f t="shared" si="541"/>
        <v/>
      </c>
      <c r="CB137" s="343" t="str">
        <f t="shared" si="541"/>
        <v/>
      </c>
      <c r="CC137" s="343" t="str">
        <f t="shared" si="541"/>
        <v/>
      </c>
      <c r="CD137" s="343" t="str">
        <f t="shared" si="541"/>
        <v/>
      </c>
      <c r="CE137" s="343" t="str">
        <f t="shared" si="541"/>
        <v/>
      </c>
      <c r="CF137" s="343" t="str">
        <f t="shared" si="541"/>
        <v/>
      </c>
      <c r="CG137" s="343" t="str">
        <f t="shared" si="541"/>
        <v/>
      </c>
      <c r="CH137" s="343" t="str">
        <f t="shared" si="541"/>
        <v/>
      </c>
      <c r="CI137" s="343" t="str">
        <f t="shared" si="541"/>
        <v/>
      </c>
      <c r="CJ137" s="343" t="str">
        <f t="shared" si="541"/>
        <v/>
      </c>
      <c r="CK137" s="343" t="str">
        <f t="shared" si="541"/>
        <v/>
      </c>
      <c r="CL137" s="343">
        <f t="shared" si="541"/>
        <v>10</v>
      </c>
      <c r="CM137" s="343" t="str">
        <f t="shared" si="541"/>
        <v/>
      </c>
      <c r="CN137" s="343" t="str">
        <f t="shared" si="541"/>
        <v/>
      </c>
      <c r="CO137" s="343" t="str">
        <f t="shared" si="541"/>
        <v/>
      </c>
      <c r="CP137" s="343" t="str">
        <f t="shared" si="541"/>
        <v/>
      </c>
      <c r="CQ137" s="345" t="str">
        <f t="shared" si="541"/>
        <v/>
      </c>
      <c r="CR137" s="346" t="str">
        <f t="shared" si="541"/>
        <v/>
      </c>
      <c r="CS137" s="347" t="str">
        <f t="shared" si="541"/>
        <v/>
      </c>
      <c r="CT137" s="343" t="str">
        <f t="shared" si="541"/>
        <v/>
      </c>
      <c r="CU137" s="343" t="str">
        <f t="shared" si="541"/>
        <v/>
      </c>
      <c r="CV137" s="343" t="str">
        <f t="shared" si="541"/>
        <v/>
      </c>
      <c r="CW137" s="343" t="str">
        <f t="shared" si="541"/>
        <v/>
      </c>
      <c r="CX137" s="343" t="str">
        <f t="shared" si="541"/>
        <v/>
      </c>
      <c r="CY137" s="343" t="str">
        <f t="shared" si="541"/>
        <v/>
      </c>
      <c r="CZ137" s="343" t="str">
        <f t="shared" si="541"/>
        <v/>
      </c>
      <c r="DA137" s="343" t="str">
        <f t="shared" si="541"/>
        <v/>
      </c>
      <c r="DB137" s="343" t="str">
        <f t="shared" si="541"/>
        <v/>
      </c>
      <c r="DC137" s="343" t="str">
        <f t="shared" si="541"/>
        <v/>
      </c>
      <c r="DD137" s="343" t="str">
        <f t="shared" si="541"/>
        <v/>
      </c>
      <c r="DE137" s="343" t="str">
        <f t="shared" si="541"/>
        <v/>
      </c>
      <c r="DF137" s="343" t="str">
        <f t="shared" si="541"/>
        <v/>
      </c>
      <c r="DG137" s="343" t="str">
        <f t="shared" si="541"/>
        <v/>
      </c>
      <c r="DH137" s="343" t="str">
        <f t="shared" si="541"/>
        <v/>
      </c>
      <c r="DI137" s="343" t="str">
        <f t="shared" si="541"/>
        <v/>
      </c>
      <c r="DJ137" s="343" t="str">
        <f t="shared" si="541"/>
        <v/>
      </c>
      <c r="DK137" s="343" t="str">
        <f t="shared" si="541"/>
        <v/>
      </c>
      <c r="DL137" s="343" t="str">
        <f t="shared" si="541"/>
        <v/>
      </c>
      <c r="DM137" s="343" t="str">
        <f t="shared" si="541"/>
        <v/>
      </c>
      <c r="DN137" s="343" t="str">
        <f t="shared" si="541"/>
        <v/>
      </c>
      <c r="DO137" s="343" t="str">
        <f t="shared" si="541"/>
        <v/>
      </c>
      <c r="DP137" s="343" t="str">
        <f t="shared" si="541"/>
        <v/>
      </c>
      <c r="DQ137" s="343" t="str">
        <f t="shared" si="541"/>
        <v/>
      </c>
      <c r="DR137" s="343" t="str">
        <f t="shared" si="541"/>
        <v/>
      </c>
      <c r="DS137" s="343" t="str">
        <f t="shared" si="541"/>
        <v/>
      </c>
      <c r="DT137" s="343" t="str">
        <f t="shared" si="541"/>
        <v/>
      </c>
      <c r="DU137" s="345" t="str">
        <f t="shared" si="541"/>
        <v/>
      </c>
      <c r="DV137" s="392" t="str">
        <f t="shared" si="541"/>
        <v/>
      </c>
      <c r="DW137" s="425" t="str">
        <f t="shared" si="541"/>
        <v/>
      </c>
      <c r="EE137" s="12">
        <v>13</v>
      </c>
      <c r="EF137" s="13" t="str">
        <f>IF(②元データ!$G$27="","",②元データ!$G$27)</f>
        <v>産直ニンジン・▲▲◇</v>
      </c>
      <c r="EG137" s="13" t="str">
        <f>②元データ!$G$8</f>
        <v>露地野菜Ｂ</v>
      </c>
      <c r="EH137" s="32" t="str">
        <f>IFERROR(VLOOKUP(($EF137&amp;"・"&amp;EH$8&amp;"・"&amp;EH$7&amp;"・"&amp;$EG137),'(参考)本年作業予定'!$X$4:$AI$525,8,FALSE),"")</f>
        <v/>
      </c>
      <c r="EI137" s="32" t="str">
        <f>IFERROR(VLOOKUP(($EF137&amp;"・"&amp;EH$8&amp;"・"&amp;EH$7&amp;"・"&amp;$EG137),'(参考)本年作業予定'!$X$4:$AI$525,10,FALSE),"")</f>
        <v/>
      </c>
      <c r="EJ137" s="32">
        <f>IFERROR(VLOOKUP(($EF137&amp;"・"&amp;EJ$8&amp;"・"&amp;EJ$7&amp;"・"&amp;$EG137),'(参考)本年作業予定'!$X$4:$AI$525,8,FALSE),"")</f>
        <v>45526</v>
      </c>
      <c r="EK137" s="32">
        <f>IFERROR(VLOOKUP(($EF137&amp;"・"&amp;EJ$8&amp;"・"&amp;EJ$7&amp;"・"&amp;$EG137),'(参考)本年作業予定'!$X$4:$AI$525,10,FALSE),"")</f>
        <v>45527</v>
      </c>
      <c r="EL137" s="32">
        <f>IFERROR(VLOOKUP(($EF137&amp;"・"&amp;EL$8&amp;"・"&amp;EL$7&amp;"・"&amp;$EG137),'(参考)本年作業予定'!$X$4:$AI$525,8,FALSE),"")</f>
        <v>45529</v>
      </c>
      <c r="EM137" s="32">
        <f>IFERROR(VLOOKUP(($EF137&amp;"・"&amp;EL$8&amp;"・"&amp;EL$7&amp;"・"&amp;$EG137),'(参考)本年作業予定'!$X$4:$AI$525,10,FALSE),"")</f>
        <v>45529</v>
      </c>
      <c r="EN137" s="32">
        <f>IFERROR(VLOOKUP(($EF137&amp;"・"&amp;EN$8&amp;"・"&amp;EN$7&amp;"・"&amp;$EG137),'(参考)本年作業予定'!$X$4:$AI$525,8,FALSE),"")</f>
        <v>45560</v>
      </c>
      <c r="EO137" s="32">
        <f>IFERROR(VLOOKUP(($EF137&amp;"・"&amp;EN$8&amp;"・"&amp;EN$7&amp;"・"&amp;$EG137),'(参考)本年作業予定'!$X$4:$AI$525,10,FALSE),"")</f>
        <v>45560</v>
      </c>
      <c r="EP137" s="32">
        <f>IFERROR(VLOOKUP(($EF137&amp;"・"&amp;EP$8&amp;"・"&amp;EP$7&amp;"・"&amp;$EG137),'(参考)本年作業予定'!$X$4:$AI$525,8,FALSE),"")</f>
        <v>45590</v>
      </c>
      <c r="EQ137" s="32">
        <f>IFERROR(VLOOKUP(($EF137&amp;"・"&amp;EP$8&amp;"・"&amp;EP$7&amp;"・"&amp;$EG137),'(参考)本年作業予定'!$X$4:$AI$525,10,FALSE),"")</f>
        <v>45590</v>
      </c>
      <c r="ER137" s="32" t="str">
        <f>IFERROR(VLOOKUP(($EF137&amp;"・"&amp;ER$8&amp;"・"&amp;ER$7&amp;"・"&amp;$EG137),'(参考)本年作業予定'!$X$4:$AI$525,8,FALSE),"")</f>
        <v/>
      </c>
      <c r="ES137" s="32" t="str">
        <f>IFERROR(VLOOKUP(($EF137&amp;"・"&amp;ER$8&amp;"・"&amp;ER$7&amp;"・"&amp;$EG137),'(参考)本年作業予定'!$X$4:$AI$525,10,FALSE),"")</f>
        <v/>
      </c>
      <c r="ET137" s="32" t="str">
        <f>IFERROR(VLOOKUP(($EF137&amp;"・"&amp;ET$8&amp;"・"&amp;ET$7&amp;"・"&amp;$EG137),'(参考)本年作業予定'!$X$4:$AI$525,8,FALSE),"")</f>
        <v/>
      </c>
      <c r="EU137" s="32" t="str">
        <f>IFERROR(VLOOKUP(($EF137&amp;"・"&amp;ET$8&amp;"・"&amp;ET$7&amp;"・"&amp;$EG137),'(参考)本年作業予定'!$X$4:$AI$525,10,FALSE),"")</f>
        <v/>
      </c>
      <c r="EV137" s="32" t="str">
        <f>IFERROR(VLOOKUP(($EF137&amp;"・"&amp;EV$8&amp;"・"&amp;EV$7&amp;"・"&amp;$EG137),'(参考)本年作業予定'!$X$4:$AI$525,8,FALSE),"")</f>
        <v/>
      </c>
      <c r="EW137" s="32" t="str">
        <f>IFERROR(VLOOKUP(($EF137&amp;"・"&amp;EV$8&amp;"・"&amp;EV$7&amp;"・"&amp;$EG137),'(参考)本年作業予定'!$X$4:$AI$525,10,FALSE),"")</f>
        <v/>
      </c>
      <c r="EX137" s="32" t="str">
        <f>IFERROR(VLOOKUP(($EF137&amp;"・"&amp;EX$8&amp;"・"&amp;EX$7&amp;"・"&amp;$EG137),'(参考)本年作業予定'!$X$4:$AI$525,8,FALSE),"")</f>
        <v/>
      </c>
      <c r="EY137" s="32" t="str">
        <f>IFERROR(VLOOKUP(($EF137&amp;"・"&amp;EX$8&amp;"・"&amp;EX$7&amp;"・"&amp;$EG137),'(参考)本年作業予定'!$X$4:$AI$525,10,FALSE),"")</f>
        <v/>
      </c>
      <c r="EZ137" s="32" t="str">
        <f>IFERROR(VLOOKUP(($EF137&amp;"・"&amp;EZ$8&amp;"・"&amp;EZ$7&amp;"・"&amp;$EG137),'(参考)本年作業予定'!$X$4:$AI$525,8,FALSE),"")</f>
        <v/>
      </c>
      <c r="FA137" s="32" t="str">
        <f>IFERROR(VLOOKUP(($EF137&amp;"・"&amp;EZ$8&amp;"・"&amp;EZ$7&amp;"・"&amp;$EG137),'(参考)本年作業予定'!$X$4:$AI$525,10,FALSE),"")</f>
        <v/>
      </c>
      <c r="FB137" s="32" t="str">
        <f>IFERROR(VLOOKUP(($EF137&amp;"・"&amp;FB$8&amp;"・"&amp;FB$7&amp;"・"&amp;$EG137),'(参考)本年作業予定'!$X$4:$AI$525,8,FALSE),"")</f>
        <v/>
      </c>
      <c r="FC137" s="32" t="str">
        <f>IFERROR(VLOOKUP(($EF137&amp;"・"&amp;FB$8&amp;"・"&amp;FB$7&amp;"・"&amp;$EG137),'(参考)本年作業予定'!$X$4:$AI$525,10,FALSE),"")</f>
        <v/>
      </c>
      <c r="FD137" s="32" t="str">
        <f>IFERROR(VLOOKUP(($EF137&amp;"・"&amp;FD$8&amp;"・"&amp;FD$7&amp;"・"&amp;$EG137),'(参考)本年作業予定'!$X$4:$AI$525,8,FALSE),"")</f>
        <v/>
      </c>
      <c r="FE137" s="32" t="str">
        <f>IFERROR(VLOOKUP(($EF137&amp;"・"&amp;FD$8&amp;"・"&amp;FD$7&amp;"・"&amp;$EG137),'(参考)本年作業予定'!$X$4:$AI$525,10,FALSE),"")</f>
        <v/>
      </c>
      <c r="FG137" s="32" t="str">
        <f>IFERROR(VLOOKUP(($EF137&amp;"・"&amp;FG$81&amp;"・"&amp;FG$80&amp;"・"&amp;$EG137),'(参考)本年作業予定'!$X$4:$AI$525,4,FALSE),"")</f>
        <v/>
      </c>
      <c r="FH137" s="32">
        <f>IFERROR(VLOOKUP(($EF137&amp;"・"&amp;FH$81&amp;"・"&amp;FH$80&amp;"・"&amp;$EG137),'(参考)本年作業予定'!$X$4:$AI$525,4,FALSE),"")</f>
        <v>45522</v>
      </c>
      <c r="FI137" s="32" t="str">
        <f>IFERROR(VLOOKUP(($EF137&amp;"・"&amp;FI$81&amp;"・"&amp;FI$80&amp;"・"&amp;$EG137),'(参考)本年作業予定'!$X$4:$AI$525,4,FALSE),"")</f>
        <v/>
      </c>
      <c r="FJ137" s="32" t="str">
        <f>IFERROR(VLOOKUP(($EF137&amp;"・"&amp;FJ$81&amp;"・"&amp;FJ$80&amp;"・"&amp;$EG137),'(参考)本年作業予定'!$X$4:$AI$525,4,FALSE),"")</f>
        <v/>
      </c>
      <c r="FK137" s="32" t="str">
        <f>IFERROR(VLOOKUP(($EF137&amp;"・"&amp;FK$81&amp;"・"&amp;FK$80&amp;"・"&amp;$EG137),'(参考)本年作業予定'!$X$4:$AI$525,4,FALSE),"")</f>
        <v/>
      </c>
      <c r="FL137" s="32" t="str">
        <f>IFERROR(VLOOKUP(($EF137&amp;"・"&amp;FL$81&amp;"・"&amp;FL$80&amp;"・"&amp;$EG137),'(参考)本年作業予定'!$X$4:$AI$525,4,FALSE),"")</f>
        <v/>
      </c>
      <c r="FN137" s="33" t="str">
        <f t="shared" si="488"/>
        <v/>
      </c>
      <c r="FO137" s="96">
        <f>IFERROR(VLOOKUP(($EF137&amp;"・"&amp;FN$8&amp;"・"&amp;FN$7&amp;"・"&amp;$EG137),'(参考)本年作業予定'!$X$4:$AI$525,12,FALSE),"")</f>
        <v>0</v>
      </c>
      <c r="FP137" s="33">
        <f t="shared" si="489"/>
        <v>45526</v>
      </c>
      <c r="FQ137" s="96">
        <f>IFERROR(VLOOKUP(($EF137&amp;"・"&amp;FP$8&amp;"・"&amp;FP$7&amp;"・"&amp;$EG137),'(参考)本年作業予定'!$X$4:$AI$525,12,FALSE),"")</f>
        <v>16</v>
      </c>
      <c r="FR137" s="33">
        <f t="shared" si="490"/>
        <v>45529</v>
      </c>
      <c r="FS137" s="96">
        <f>IFERROR(VLOOKUP(($EF137&amp;"・"&amp;FR$8&amp;"・"&amp;FR$7&amp;"・"&amp;$EG137),'(参考)本年作業予定'!$X$4:$AI$525,12,FALSE),"")</f>
        <v>8</v>
      </c>
      <c r="FT137" s="33">
        <f t="shared" si="491"/>
        <v>45560</v>
      </c>
      <c r="FU137" s="96">
        <f>IFERROR(VLOOKUP(($EF137&amp;"・"&amp;FT$8&amp;"・"&amp;FT$7&amp;"・"&amp;$EG137),'(参考)本年作業予定'!$X$4:$AI$525,12,FALSE),"")</f>
        <v>8</v>
      </c>
      <c r="FV137" s="33">
        <f t="shared" si="492"/>
        <v>45590</v>
      </c>
      <c r="FW137" s="96">
        <f>IFERROR(VLOOKUP(($EF137&amp;"・"&amp;FV$8&amp;"・"&amp;FV$7&amp;"・"&amp;$EG137),'(参考)本年作業予定'!$X$4:$AI$525,12,FALSE),"")</f>
        <v>10</v>
      </c>
      <c r="FX137" s="33" t="str">
        <f t="shared" si="493"/>
        <v/>
      </c>
      <c r="FY137" s="96">
        <f>IFERROR(VLOOKUP(($EF137&amp;"・"&amp;FX$8&amp;"・"&amp;FX$7&amp;"・"&amp;$EG137),'(参考)本年作業予定'!$X$4:$AI$525,12,FALSE),"")</f>
        <v>0</v>
      </c>
      <c r="FZ137" s="33" t="str">
        <f t="shared" si="494"/>
        <v/>
      </c>
      <c r="GA137" s="96" t="str">
        <f>IFERROR(VLOOKUP(($EF137&amp;"・"&amp;FZ$8&amp;"・"&amp;FZ$7&amp;"・"&amp;$EG137),'(参考)本年作業予定'!$X$4:$AI$525,12,FALSE),"")</f>
        <v/>
      </c>
      <c r="GB137" s="33" t="str">
        <f t="shared" si="495"/>
        <v/>
      </c>
      <c r="GC137" s="96" t="str">
        <f>IFERROR(VLOOKUP(($EF137&amp;"・"&amp;GB$8&amp;"・"&amp;GB$7&amp;"・"&amp;$EG137),'(参考)本年作業予定'!$X$4:$AI$525,12,FALSE),"")</f>
        <v/>
      </c>
      <c r="GD137" s="33" t="str">
        <f t="shared" si="496"/>
        <v/>
      </c>
      <c r="GE137" s="96" t="str">
        <f>IFERROR(VLOOKUP(($EF137&amp;"・"&amp;GD$8&amp;"・"&amp;GD$7&amp;"・"&amp;$EG137),'(参考)本年作業予定'!$X$4:$AI$525,12,FALSE),"")</f>
        <v/>
      </c>
      <c r="GF137" s="33" t="str">
        <f t="shared" si="497"/>
        <v/>
      </c>
      <c r="GG137" s="96" t="str">
        <f>IFERROR(VLOOKUP(($EF137&amp;"・"&amp;GF$8&amp;"・"&amp;GF$7&amp;"・"&amp;$EG137),'(参考)本年作業予定'!$X$4:$AI$525,12,FALSE),"")</f>
        <v/>
      </c>
      <c r="GH137" s="33" t="str">
        <f t="shared" si="498"/>
        <v/>
      </c>
      <c r="GI137" s="96" t="str">
        <f>IFERROR(VLOOKUP(($EF137&amp;"・"&amp;GH$8&amp;"・"&amp;GH$7&amp;"・"&amp;$EG137),'(参考)本年作業予定'!$X$4:$AI$525,12,FALSE),"")</f>
        <v/>
      </c>
      <c r="GJ137" s="33" t="str">
        <f t="shared" si="499"/>
        <v/>
      </c>
      <c r="GK137" s="96" t="str">
        <f>IFERROR(VLOOKUP(($EF137&amp;"・"&amp;GJ$8&amp;"・"&amp;GJ$7&amp;"・"&amp;$EG137),'(参考)本年作業予定'!$X$4:$AI$525,12,FALSE),"")</f>
        <v/>
      </c>
      <c r="GM137" s="72" t="str">
        <f t="shared" si="431"/>
        <v/>
      </c>
      <c r="GN137" s="74">
        <f>IFERROR(VLOOKUP(($EF137&amp;"・"&amp;GM$8&amp;"・"&amp;GM$7&amp;"・"&amp;$EG137),'(参考)本年作業予定'!$X$4:$AI$525,11,FALSE)/100,0)</f>
        <v>20</v>
      </c>
      <c r="GO137" s="72">
        <f t="shared" si="432"/>
        <v>2</v>
      </c>
      <c r="GP137" s="74">
        <f>IFERROR(VLOOKUP(($EF137&amp;"・"&amp;GO$8&amp;"・"&amp;GO$7&amp;"・"&amp;$EG137),'(参考)本年作業予定'!$X$4:$AI$525,11,FALSE)/100,0)</f>
        <v>20</v>
      </c>
      <c r="GQ137" s="72">
        <f t="shared" si="433"/>
        <v>1</v>
      </c>
      <c r="GR137" s="74">
        <f>IFERROR(VLOOKUP(($EF137&amp;"・"&amp;GQ$8&amp;"・"&amp;GQ$7&amp;"・"&amp;$EG137),'(参考)本年作業予定'!$X$4:$AI$525,11,FALSE)/100,0)</f>
        <v>20</v>
      </c>
      <c r="GS137" s="72">
        <f t="shared" si="434"/>
        <v>1</v>
      </c>
      <c r="GT137" s="74">
        <f>IFERROR(VLOOKUP(($EF137&amp;"・"&amp;GS$8&amp;"・"&amp;GS$7&amp;"・"&amp;$EG137),'(参考)本年作業予定'!$X$4:$AI$525,11,FALSE)/100,0)</f>
        <v>20</v>
      </c>
      <c r="GU137" s="72">
        <f t="shared" si="435"/>
        <v>1</v>
      </c>
      <c r="GV137" s="74">
        <f>IFERROR(VLOOKUP(($EF137&amp;"・"&amp;GU$8&amp;"・"&amp;GU$7&amp;"・"&amp;$EG137),'(参考)本年作業予定'!$X$4:$AI$525,11,FALSE)/100,0)</f>
        <v>20</v>
      </c>
      <c r="GW137" s="72" t="str">
        <f t="shared" si="436"/>
        <v/>
      </c>
      <c r="GX137" s="74">
        <f>IFERROR(VLOOKUP(($EF137&amp;"・"&amp;GW$8&amp;"・"&amp;GW$7&amp;"・"&amp;$EG137),'(参考)本年作業予定'!$X$4:$AI$525,11,FALSE)/100,0)</f>
        <v>20</v>
      </c>
      <c r="GY137" s="72" t="str">
        <f t="shared" si="437"/>
        <v/>
      </c>
      <c r="GZ137" s="74">
        <f>IFERROR(VLOOKUP(($EF137&amp;"・"&amp;GY$8&amp;"・"&amp;GY$7&amp;"・"&amp;$EG137),'(参考)本年作業予定'!$X$4:$AI$525,11,FALSE)/100,0)</f>
        <v>0</v>
      </c>
      <c r="HA137" s="72" t="str">
        <f t="shared" si="438"/>
        <v/>
      </c>
      <c r="HB137" s="74">
        <f>IFERROR(VLOOKUP(($EF137&amp;"・"&amp;HA$8&amp;"・"&amp;HA$7&amp;"・"&amp;$EG137),'(参考)本年作業予定'!$X$4:$AI$525,11,FALSE)/100,0)</f>
        <v>0</v>
      </c>
      <c r="HC137" s="72" t="str">
        <f t="shared" si="439"/>
        <v/>
      </c>
      <c r="HD137" s="74">
        <f>IFERROR(VLOOKUP(($EF137&amp;"・"&amp;HC$8&amp;"・"&amp;HC$7&amp;"・"&amp;$EG137),'(参考)本年作業予定'!$X$4:$AI$525,11,FALSE)/100,0)</f>
        <v>0</v>
      </c>
      <c r="HE137" s="72" t="str">
        <f t="shared" si="440"/>
        <v/>
      </c>
      <c r="HF137" s="74">
        <f>IFERROR(VLOOKUP(($EF137&amp;"・"&amp;HE$8&amp;"・"&amp;HE$7&amp;"・"&amp;$EG137),'(参考)本年作業予定'!$X$4:$AI$525,11,FALSE)/100,0)</f>
        <v>0</v>
      </c>
      <c r="HG137" s="72" t="str">
        <f t="shared" si="441"/>
        <v/>
      </c>
      <c r="HH137" s="74">
        <f>IFERROR(VLOOKUP(($EF137&amp;"・"&amp;HG$8&amp;"・"&amp;HG$7&amp;"・"&amp;$EG137),'(参考)本年作業予定'!$X$4:$AI$525,11,FALSE)/100,0)</f>
        <v>0</v>
      </c>
      <c r="HI137" s="72" t="str">
        <f t="shared" si="442"/>
        <v/>
      </c>
      <c r="HJ137" s="74">
        <f>IFERROR(VLOOKUP(($EF137&amp;"・"&amp;HI$8&amp;"・"&amp;HI$7&amp;"・"&amp;$EG137),'(参考)本年作業予定'!$X$4:$AI$525,11,FALSE)/100,0)</f>
        <v>0</v>
      </c>
    </row>
    <row r="138" spans="1:218" ht="15" customHeight="1" thickBot="1" x14ac:dyDescent="0.2">
      <c r="A138" s="541"/>
      <c r="B138" s="488"/>
      <c r="C138" s="326" t="str">
        <f>IF(B138="","",GN138+GP138+GR138+GT138+GV138+GX138+GZ138+HB138+HD138)</f>
        <v/>
      </c>
      <c r="D138" s="348"/>
      <c r="E138" s="349"/>
      <c r="F138" s="349"/>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50"/>
      <c r="AH138" s="350"/>
      <c r="AI138" s="348"/>
      <c r="AJ138" s="349"/>
      <c r="AK138" s="349"/>
      <c r="AL138" s="349"/>
      <c r="AM138" s="349"/>
      <c r="AN138" s="349"/>
      <c r="AO138" s="349"/>
      <c r="AP138" s="349"/>
      <c r="AQ138" s="349"/>
      <c r="AR138" s="349"/>
      <c r="AS138" s="349"/>
      <c r="AT138" s="349"/>
      <c r="AU138" s="349"/>
      <c r="AV138" s="349"/>
      <c r="AW138" s="349"/>
      <c r="AX138" s="349"/>
      <c r="AY138" s="349"/>
      <c r="AZ138" s="349"/>
      <c r="BA138" s="349"/>
      <c r="BB138" s="349"/>
      <c r="BC138" s="349"/>
      <c r="BD138" s="349"/>
      <c r="BE138" s="349"/>
      <c r="BF138" s="349"/>
      <c r="BG138" s="349"/>
      <c r="BH138" s="349"/>
      <c r="BI138" s="349"/>
      <c r="BJ138" s="349"/>
      <c r="BK138" s="349"/>
      <c r="BL138" s="349"/>
      <c r="BM138" s="350"/>
      <c r="BN138" s="348"/>
      <c r="BO138" s="349"/>
      <c r="BP138" s="349"/>
      <c r="BQ138" s="349"/>
      <c r="BR138" s="349"/>
      <c r="BS138" s="349"/>
      <c r="BT138" s="349"/>
      <c r="BU138" s="349"/>
      <c r="BV138" s="349"/>
      <c r="BW138" s="349"/>
      <c r="BX138" s="349"/>
      <c r="BY138" s="349"/>
      <c r="BZ138" s="349"/>
      <c r="CA138" s="349"/>
      <c r="CB138" s="349"/>
      <c r="CC138" s="349"/>
      <c r="CD138" s="349"/>
      <c r="CE138" s="349"/>
      <c r="CF138" s="349"/>
      <c r="CG138" s="349"/>
      <c r="CH138" s="349"/>
      <c r="CI138" s="349"/>
      <c r="CJ138" s="349"/>
      <c r="CK138" s="349"/>
      <c r="CL138" s="349"/>
      <c r="CM138" s="349"/>
      <c r="CN138" s="349"/>
      <c r="CO138" s="349"/>
      <c r="CP138" s="349"/>
      <c r="CQ138" s="350"/>
      <c r="CR138" s="351"/>
      <c r="CS138" s="352"/>
      <c r="CT138" s="349"/>
      <c r="CU138" s="349"/>
      <c r="CV138" s="349"/>
      <c r="CW138" s="349"/>
      <c r="CX138" s="349"/>
      <c r="CY138" s="349"/>
      <c r="CZ138" s="349"/>
      <c r="DA138" s="349"/>
      <c r="DB138" s="349"/>
      <c r="DC138" s="349"/>
      <c r="DD138" s="349"/>
      <c r="DE138" s="349"/>
      <c r="DF138" s="349"/>
      <c r="DG138" s="349"/>
      <c r="DH138" s="349"/>
      <c r="DI138" s="349"/>
      <c r="DJ138" s="349"/>
      <c r="DK138" s="349"/>
      <c r="DL138" s="349"/>
      <c r="DM138" s="349"/>
      <c r="DN138" s="349"/>
      <c r="DO138" s="349"/>
      <c r="DP138" s="349"/>
      <c r="DQ138" s="349"/>
      <c r="DR138" s="349"/>
      <c r="DS138" s="349"/>
      <c r="DT138" s="349"/>
      <c r="DU138" s="350"/>
      <c r="DV138" s="393"/>
      <c r="DW138" s="426"/>
      <c r="EE138" s="12"/>
      <c r="EF138" s="13"/>
      <c r="EG138" s="13"/>
      <c r="EH138" s="32" t="str">
        <f>IFERROR(VLOOKUP(($EF138&amp;"・"&amp;EH$8&amp;"・"&amp;EH$7&amp;"・"&amp;$EG138),'(参考)本年作業予定'!$X$4:$AI$525,8,FALSE),"")</f>
        <v/>
      </c>
      <c r="EI138" s="32" t="str">
        <f>IFERROR(VLOOKUP(($EF138&amp;"・"&amp;EH$8&amp;"・"&amp;EH$7&amp;"・"&amp;$EG138),'(参考)本年作業予定'!$X$4:$AI$525,10,FALSE),"")</f>
        <v/>
      </c>
      <c r="EJ138" s="32" t="str">
        <f>IFERROR(VLOOKUP(($EF138&amp;"・"&amp;EJ$8&amp;"・"&amp;EJ$7&amp;"・"&amp;$EG138),'(参考)本年作業予定'!$X$4:$AI$525,8,FALSE),"")</f>
        <v/>
      </c>
      <c r="EK138" s="32" t="str">
        <f>IFERROR(VLOOKUP(($EF138&amp;"・"&amp;EJ$8&amp;"・"&amp;EJ$7&amp;"・"&amp;$EG138),'(参考)本年作業予定'!$X$4:$AI$525,10,FALSE),"")</f>
        <v/>
      </c>
      <c r="EL138" s="32" t="str">
        <f>IFERROR(VLOOKUP(($EF138&amp;"・"&amp;EL$8&amp;"・"&amp;EL$7&amp;"・"&amp;$EG138),'(参考)本年作業予定'!$X$4:$AI$525,8,FALSE),"")</f>
        <v/>
      </c>
      <c r="EM138" s="32" t="str">
        <f>IFERROR(VLOOKUP(($EF138&amp;"・"&amp;EL$8&amp;"・"&amp;EL$7&amp;"・"&amp;$EG138),'(参考)本年作業予定'!$X$4:$AI$525,10,FALSE),"")</f>
        <v/>
      </c>
      <c r="EN138" s="32" t="str">
        <f>IFERROR(VLOOKUP(($EF138&amp;"・"&amp;EN$8&amp;"・"&amp;EN$7&amp;"・"&amp;$EG138),'(参考)本年作業予定'!$X$4:$AI$525,8,FALSE),"")</f>
        <v/>
      </c>
      <c r="EO138" s="32" t="str">
        <f>IFERROR(VLOOKUP(($EF138&amp;"・"&amp;EN$8&amp;"・"&amp;EN$7&amp;"・"&amp;$EG138),'(参考)本年作業予定'!$X$4:$AI$525,10,FALSE),"")</f>
        <v/>
      </c>
      <c r="EP138" s="32" t="str">
        <f>IFERROR(VLOOKUP(($EF138&amp;"・"&amp;EP$8&amp;"・"&amp;EP$7&amp;"・"&amp;$EG138),'(参考)本年作業予定'!$X$4:$AI$525,8,FALSE),"")</f>
        <v/>
      </c>
      <c r="EQ138" s="32" t="str">
        <f>IFERROR(VLOOKUP(($EF138&amp;"・"&amp;EP$8&amp;"・"&amp;EP$7&amp;"・"&amp;$EG138),'(参考)本年作業予定'!$X$4:$AI$525,10,FALSE),"")</f>
        <v/>
      </c>
      <c r="ER138" s="32" t="str">
        <f>IFERROR(VLOOKUP(($EF138&amp;"・"&amp;ER$8&amp;"・"&amp;ER$7&amp;"・"&amp;$EG138),'(参考)本年作業予定'!$X$4:$AI$525,8,FALSE),"")</f>
        <v/>
      </c>
      <c r="ES138" s="32" t="str">
        <f>IFERROR(VLOOKUP(($EF138&amp;"・"&amp;ER$8&amp;"・"&amp;ER$7&amp;"・"&amp;$EG138),'(参考)本年作業予定'!$X$4:$AI$525,10,FALSE),"")</f>
        <v/>
      </c>
      <c r="ET138" s="32" t="str">
        <f>IFERROR(VLOOKUP(($EF138&amp;"・"&amp;ET$8&amp;"・"&amp;ET$7&amp;"・"&amp;$EG138),'(参考)本年作業予定'!$X$4:$AI$525,8,FALSE),"")</f>
        <v/>
      </c>
      <c r="EU138" s="32" t="str">
        <f>IFERROR(VLOOKUP(($EF138&amp;"・"&amp;ET$8&amp;"・"&amp;ET$7&amp;"・"&amp;$EG138),'(参考)本年作業予定'!$X$4:$AI$525,10,FALSE),"")</f>
        <v/>
      </c>
      <c r="EV138" s="32" t="str">
        <f>IFERROR(VLOOKUP(($EF138&amp;"・"&amp;EV$8&amp;"・"&amp;EV$7&amp;"・"&amp;$EG138),'(参考)本年作業予定'!$X$4:$AI$525,8,FALSE),"")</f>
        <v/>
      </c>
      <c r="EW138" s="32" t="str">
        <f>IFERROR(VLOOKUP(($EF138&amp;"・"&amp;EV$8&amp;"・"&amp;EV$7&amp;"・"&amp;$EG138),'(参考)本年作業予定'!$X$4:$AI$525,10,FALSE),"")</f>
        <v/>
      </c>
      <c r="EX138" s="32" t="str">
        <f>IFERROR(VLOOKUP(($EF138&amp;"・"&amp;EX$8&amp;"・"&amp;EX$7&amp;"・"&amp;$EG138),'(参考)本年作業予定'!$X$4:$AI$525,8,FALSE),"")</f>
        <v/>
      </c>
      <c r="EY138" s="32" t="str">
        <f>IFERROR(VLOOKUP(($EF138&amp;"・"&amp;EX$8&amp;"・"&amp;EX$7&amp;"・"&amp;$EG138),'(参考)本年作業予定'!$X$4:$AI$525,10,FALSE),"")</f>
        <v/>
      </c>
      <c r="EZ138" s="32" t="str">
        <f>IFERROR(VLOOKUP(($EF138&amp;"・"&amp;EZ$8&amp;"・"&amp;EZ$7&amp;"・"&amp;$EG138),'(参考)本年作業予定'!$X$4:$AI$525,8,FALSE),"")</f>
        <v/>
      </c>
      <c r="FA138" s="32" t="str">
        <f>IFERROR(VLOOKUP(($EF138&amp;"・"&amp;EZ$8&amp;"・"&amp;EZ$7&amp;"・"&amp;$EG138),'(参考)本年作業予定'!$X$4:$AI$525,10,FALSE),"")</f>
        <v/>
      </c>
      <c r="FB138" s="32" t="str">
        <f>IFERROR(VLOOKUP(($EF138&amp;"・"&amp;FB$8&amp;"・"&amp;FB$7&amp;"・"&amp;$EG138),'(参考)本年作業予定'!$X$4:$AI$525,8,FALSE),"")</f>
        <v/>
      </c>
      <c r="FC138" s="32" t="str">
        <f>IFERROR(VLOOKUP(($EF138&amp;"・"&amp;FB$8&amp;"・"&amp;FB$7&amp;"・"&amp;$EG138),'(参考)本年作業予定'!$X$4:$AI$525,10,FALSE),"")</f>
        <v/>
      </c>
      <c r="FD138" s="32" t="str">
        <f>IFERROR(VLOOKUP(($EF138&amp;"・"&amp;FD$8&amp;"・"&amp;FD$7&amp;"・"&amp;$EG138),'(参考)本年作業予定'!$X$4:$AI$525,8,FALSE),"")</f>
        <v/>
      </c>
      <c r="FE138" s="32" t="str">
        <f>IFERROR(VLOOKUP(($EF138&amp;"・"&amp;FD$8&amp;"・"&amp;FD$7&amp;"・"&amp;$EG138),'(参考)本年作業予定'!$X$4:$AI$525,10,FALSE),"")</f>
        <v/>
      </c>
      <c r="FG138" s="32" t="str">
        <f>IFERROR(VLOOKUP(($EF138&amp;"・"&amp;FG$81&amp;"・"&amp;FG$80&amp;"・"&amp;$EG138),'(参考)本年作業予定'!$X$4:$AI$525,4,FALSE),"")</f>
        <v/>
      </c>
      <c r="FH138" s="32" t="str">
        <f>IFERROR(VLOOKUP(($EF138&amp;"・"&amp;FH$81&amp;"・"&amp;FH$80&amp;"・"&amp;$EG138),'(参考)本年作業予定'!$X$4:$AI$525,4,FALSE),"")</f>
        <v/>
      </c>
      <c r="FI138" s="32" t="str">
        <f>IFERROR(VLOOKUP(($EF138&amp;"・"&amp;FI$81&amp;"・"&amp;FI$80&amp;"・"&amp;$EG138),'(参考)本年作業予定'!$X$4:$AI$525,4,FALSE),"")</f>
        <v/>
      </c>
      <c r="FJ138" s="32" t="str">
        <f>IFERROR(VLOOKUP(($EF138&amp;"・"&amp;FJ$81&amp;"・"&amp;FJ$80&amp;"・"&amp;$EG138),'(参考)本年作業予定'!$X$4:$AI$525,4,FALSE),"")</f>
        <v/>
      </c>
      <c r="FK138" s="32" t="str">
        <f>IFERROR(VLOOKUP(($EF138&amp;"・"&amp;FK$81&amp;"・"&amp;FK$80&amp;"・"&amp;$EG138),'(参考)本年作業予定'!$X$4:$AI$525,4,FALSE),"")</f>
        <v/>
      </c>
      <c r="FL138" s="32" t="str">
        <f>IFERROR(VLOOKUP(($EF138&amp;"・"&amp;FL$81&amp;"・"&amp;FL$80&amp;"・"&amp;$EG138),'(参考)本年作業予定'!$X$4:$AI$525,4,FALSE),"")</f>
        <v/>
      </c>
      <c r="FN138" s="33" t="str">
        <f t="shared" si="488"/>
        <v/>
      </c>
      <c r="FO138" s="96" t="str">
        <f>IFERROR(VLOOKUP(($EF138&amp;"・"&amp;FN$8&amp;"・"&amp;FN$7&amp;"・"&amp;$EG138),'(参考)本年作業予定'!$X$4:$AI$525,12,FALSE),"")</f>
        <v/>
      </c>
      <c r="FP138" s="33" t="str">
        <f t="shared" si="489"/>
        <v/>
      </c>
      <c r="FQ138" s="96" t="str">
        <f>IFERROR(VLOOKUP(($EF138&amp;"・"&amp;FP$8&amp;"・"&amp;FP$7&amp;"・"&amp;$EG138),'(参考)本年作業予定'!$X$4:$AI$525,12,FALSE),"")</f>
        <v/>
      </c>
      <c r="FR138" s="33" t="str">
        <f t="shared" si="490"/>
        <v/>
      </c>
      <c r="FS138" s="96" t="str">
        <f>IFERROR(VLOOKUP(($EF138&amp;"・"&amp;FR$8&amp;"・"&amp;FR$7&amp;"・"&amp;$EG138),'(参考)本年作業予定'!$X$4:$AI$525,12,FALSE),"")</f>
        <v/>
      </c>
      <c r="FT138" s="33" t="str">
        <f t="shared" si="491"/>
        <v/>
      </c>
      <c r="FU138" s="96" t="str">
        <f>IFERROR(VLOOKUP(($EF138&amp;"・"&amp;FT$8&amp;"・"&amp;FT$7&amp;"・"&amp;$EG138),'(参考)本年作業予定'!$X$4:$AI$525,12,FALSE),"")</f>
        <v/>
      </c>
      <c r="FV138" s="33" t="str">
        <f t="shared" si="492"/>
        <v/>
      </c>
      <c r="FW138" s="96" t="str">
        <f>IFERROR(VLOOKUP(($EF138&amp;"・"&amp;FV$8&amp;"・"&amp;FV$7&amp;"・"&amp;$EG138),'(参考)本年作業予定'!$X$4:$AI$525,12,FALSE),"")</f>
        <v/>
      </c>
      <c r="FX138" s="33" t="str">
        <f t="shared" si="493"/>
        <v/>
      </c>
      <c r="FY138" s="96" t="str">
        <f>IFERROR(VLOOKUP(($EF138&amp;"・"&amp;FX$8&amp;"・"&amp;FX$7&amp;"・"&amp;$EG138),'(参考)本年作業予定'!$X$4:$AI$525,12,FALSE),"")</f>
        <v/>
      </c>
      <c r="FZ138" s="33" t="str">
        <f t="shared" si="494"/>
        <v/>
      </c>
      <c r="GA138" s="96" t="str">
        <f>IFERROR(VLOOKUP(($EF138&amp;"・"&amp;FZ$8&amp;"・"&amp;FZ$7&amp;"・"&amp;$EG138),'(参考)本年作業予定'!$X$4:$AI$525,12,FALSE),"")</f>
        <v/>
      </c>
      <c r="GB138" s="33" t="str">
        <f t="shared" si="495"/>
        <v/>
      </c>
      <c r="GC138" s="96" t="str">
        <f>IFERROR(VLOOKUP(($EF138&amp;"・"&amp;GB$8&amp;"・"&amp;GB$7&amp;"・"&amp;$EG138),'(参考)本年作業予定'!$X$4:$AI$525,12,FALSE),"")</f>
        <v/>
      </c>
      <c r="GD138" s="33" t="str">
        <f t="shared" si="496"/>
        <v/>
      </c>
      <c r="GE138" s="96" t="str">
        <f>IFERROR(VLOOKUP(($EF138&amp;"・"&amp;GD$8&amp;"・"&amp;GD$7&amp;"・"&amp;$EG138),'(参考)本年作業予定'!$X$4:$AI$525,12,FALSE),"")</f>
        <v/>
      </c>
      <c r="GF138" s="33" t="str">
        <f t="shared" si="497"/>
        <v/>
      </c>
      <c r="GG138" s="96" t="str">
        <f>IFERROR(VLOOKUP(($EF138&amp;"・"&amp;GF$8&amp;"・"&amp;GF$7&amp;"・"&amp;$EG138),'(参考)本年作業予定'!$X$4:$AI$525,12,FALSE),"")</f>
        <v/>
      </c>
      <c r="GH138" s="33" t="str">
        <f t="shared" si="498"/>
        <v/>
      </c>
      <c r="GI138" s="96" t="str">
        <f>IFERROR(VLOOKUP(($EF138&amp;"・"&amp;GH$8&amp;"・"&amp;GH$7&amp;"・"&amp;$EG138),'(参考)本年作業予定'!$X$4:$AI$525,12,FALSE),"")</f>
        <v/>
      </c>
      <c r="GJ138" s="33" t="str">
        <f t="shared" si="499"/>
        <v/>
      </c>
      <c r="GK138" s="96" t="str">
        <f>IFERROR(VLOOKUP(($EF138&amp;"・"&amp;GJ$8&amp;"・"&amp;GJ$7&amp;"・"&amp;$EG138),'(参考)本年作業予定'!$X$4:$AI$525,12,FALSE),"")</f>
        <v/>
      </c>
      <c r="GM138" s="72" t="str">
        <f t="shared" si="431"/>
        <v/>
      </c>
      <c r="GN138" s="74">
        <f>IFERROR(VLOOKUP(($EF138&amp;"・"&amp;GM$8&amp;"・"&amp;GM$7&amp;"・"&amp;$EG138),'(参考)本年作業予定'!$X$4:$AI$525,11,FALSE)/100,0)</f>
        <v>0</v>
      </c>
      <c r="GO138" s="72" t="str">
        <f t="shared" si="432"/>
        <v/>
      </c>
      <c r="GP138" s="74">
        <f>IFERROR(VLOOKUP(($EF138&amp;"・"&amp;GO$8&amp;"・"&amp;GO$7&amp;"・"&amp;$EG138),'(参考)本年作業予定'!$X$4:$AI$525,11,FALSE)/100,0)</f>
        <v>0</v>
      </c>
      <c r="GQ138" s="72" t="str">
        <f t="shared" si="433"/>
        <v/>
      </c>
      <c r="GR138" s="74">
        <f>IFERROR(VLOOKUP(($EF138&amp;"・"&amp;GQ$8&amp;"・"&amp;GQ$7&amp;"・"&amp;$EG138),'(参考)本年作業予定'!$X$4:$AI$525,11,FALSE)/100,0)</f>
        <v>0</v>
      </c>
      <c r="GS138" s="72" t="str">
        <f t="shared" si="434"/>
        <v/>
      </c>
      <c r="GT138" s="74">
        <f>IFERROR(VLOOKUP(($EF138&amp;"・"&amp;GS$8&amp;"・"&amp;GS$7&amp;"・"&amp;$EG138),'(参考)本年作業予定'!$X$4:$AI$525,11,FALSE)/100,0)</f>
        <v>0</v>
      </c>
      <c r="GU138" s="72" t="str">
        <f t="shared" si="435"/>
        <v/>
      </c>
      <c r="GV138" s="74">
        <f>IFERROR(VLOOKUP(($EF138&amp;"・"&amp;GU$8&amp;"・"&amp;GU$7&amp;"・"&amp;$EG138),'(参考)本年作業予定'!$X$4:$AI$525,11,FALSE)/100,0)</f>
        <v>0</v>
      </c>
      <c r="GW138" s="72" t="str">
        <f t="shared" si="436"/>
        <v/>
      </c>
      <c r="GX138" s="74">
        <f>IFERROR(VLOOKUP(($EF138&amp;"・"&amp;GW$8&amp;"・"&amp;GW$7&amp;"・"&amp;$EG138),'(参考)本年作業予定'!$X$4:$AI$525,11,FALSE)/100,0)</f>
        <v>0</v>
      </c>
      <c r="GY138" s="72" t="str">
        <f t="shared" si="437"/>
        <v/>
      </c>
      <c r="GZ138" s="74">
        <f>IFERROR(VLOOKUP(($EF138&amp;"・"&amp;GY$8&amp;"・"&amp;GY$7&amp;"・"&amp;$EG138),'(参考)本年作業予定'!$X$4:$AI$525,11,FALSE)/100,0)</f>
        <v>0</v>
      </c>
      <c r="HA138" s="72" t="str">
        <f t="shared" si="438"/>
        <v/>
      </c>
      <c r="HB138" s="74">
        <f>IFERROR(VLOOKUP(($EF138&amp;"・"&amp;HA$8&amp;"・"&amp;HA$7&amp;"・"&amp;$EG138),'(参考)本年作業予定'!$X$4:$AI$525,11,FALSE)/100,0)</f>
        <v>0</v>
      </c>
      <c r="HC138" s="72" t="str">
        <f t="shared" si="439"/>
        <v/>
      </c>
      <c r="HD138" s="74">
        <f>IFERROR(VLOOKUP(($EF138&amp;"・"&amp;HC$8&amp;"・"&amp;HC$7&amp;"・"&amp;$EG138),'(参考)本年作業予定'!$X$4:$AI$525,11,FALSE)/100,0)</f>
        <v>0</v>
      </c>
      <c r="HE138" s="72" t="str">
        <f t="shared" si="440"/>
        <v/>
      </c>
      <c r="HF138" s="74">
        <f>IFERROR(VLOOKUP(($EF138&amp;"・"&amp;HE$8&amp;"・"&amp;HE$7&amp;"・"&amp;$EG138),'(参考)本年作業予定'!$X$4:$AI$525,11,FALSE)/100,0)</f>
        <v>0</v>
      </c>
      <c r="HG138" s="72" t="str">
        <f t="shared" si="441"/>
        <v/>
      </c>
      <c r="HH138" s="74">
        <f>IFERROR(VLOOKUP(($EF138&amp;"・"&amp;HG$8&amp;"・"&amp;HG$7&amp;"・"&amp;$EG138),'(参考)本年作業予定'!$X$4:$AI$525,11,FALSE)/100,0)</f>
        <v>0</v>
      </c>
      <c r="HI138" s="72" t="str">
        <f t="shared" si="442"/>
        <v/>
      </c>
      <c r="HJ138" s="74">
        <f>IFERROR(VLOOKUP(($EF138&amp;"・"&amp;HI$8&amp;"・"&amp;HI$7&amp;"・"&amp;$EG138),'(参考)本年作業予定'!$X$4:$AI$525,11,FALSE)/100,0)</f>
        <v>0</v>
      </c>
    </row>
    <row r="139" spans="1:218" ht="21.75" customHeight="1" x14ac:dyDescent="0.15">
      <c r="A139" s="541"/>
      <c r="B139" s="486" t="str">
        <f>IF(②元データ!$G$28="","",②元データ!$G$28)</f>
        <v>産直ニンジン・▲▲◇</v>
      </c>
      <c r="C139" s="324" t="str">
        <f>IF(EF139="","",IF((GN139+GP139+GR139+GT139+GV139+GX139+GZ139+HB139+HD139+HF139+HH139+HJ139)=0,"",(GN139+GP139+GR139+GT139+GV139+GX139+GZ139+HB139+HD139+HF139+HH139+HJ139)))</f>
        <v/>
      </c>
      <c r="D139" s="331" t="str">
        <f t="shared" ref="D139:AI139" si="542">IF(D$5=$FG139,$FG$9,IF(D$5=$FH139,$FH$9,IF(D$5=$FI139,$FI$9,IF(D$5=$FJ139,$FJ$9,IF(D$5=$FK139,$FK$9,IF(D$5=$FL139,$FL$9,IF(D$5=$FN139,$FO139,IF(D$5=$FP139,$FQ139,IF(D$5=$FR139,$FS139,IF(D$5=$FT139,$FU139,IF(D$5=$FV139,$FW139,IF(D$5=$FX139,$FY139,IF(D$5=$FZ139,$GA139,IF(D$5=$GB139,$GC139,IF(D$5=$GD139,$GE139,IF(D$5=$GF139,$GG139,IF(D$5=$GH139,$GI139,IF(D$5=$GJ139,$GK139,""))))))))))))))))))</f>
        <v/>
      </c>
      <c r="E139" s="332" t="str">
        <f t="shared" si="542"/>
        <v/>
      </c>
      <c r="F139" s="332" t="str">
        <f t="shared" si="542"/>
        <v/>
      </c>
      <c r="G139" s="332" t="str">
        <f t="shared" si="542"/>
        <v/>
      </c>
      <c r="H139" s="332" t="str">
        <f t="shared" si="542"/>
        <v/>
      </c>
      <c r="I139" s="332" t="str">
        <f t="shared" si="542"/>
        <v/>
      </c>
      <c r="J139" s="332" t="str">
        <f t="shared" si="542"/>
        <v/>
      </c>
      <c r="K139" s="332" t="str">
        <f t="shared" si="542"/>
        <v/>
      </c>
      <c r="L139" s="332" t="str">
        <f t="shared" si="542"/>
        <v/>
      </c>
      <c r="M139" s="332" t="str">
        <f t="shared" si="542"/>
        <v/>
      </c>
      <c r="N139" s="332" t="str">
        <f t="shared" si="542"/>
        <v/>
      </c>
      <c r="O139" s="332" t="str">
        <f t="shared" si="542"/>
        <v/>
      </c>
      <c r="P139" s="332" t="str">
        <f t="shared" si="542"/>
        <v/>
      </c>
      <c r="Q139" s="332" t="str">
        <f t="shared" si="542"/>
        <v/>
      </c>
      <c r="R139" s="332" t="str">
        <f t="shared" si="542"/>
        <v/>
      </c>
      <c r="S139" s="332" t="str">
        <f t="shared" si="542"/>
        <v/>
      </c>
      <c r="T139" s="332" t="str">
        <f t="shared" si="542"/>
        <v/>
      </c>
      <c r="U139" s="332" t="str">
        <f t="shared" si="542"/>
        <v/>
      </c>
      <c r="V139" s="332" t="str">
        <f t="shared" si="542"/>
        <v/>
      </c>
      <c r="W139" s="332" t="str">
        <f t="shared" si="542"/>
        <v/>
      </c>
      <c r="X139" s="332" t="str">
        <f t="shared" si="542"/>
        <v/>
      </c>
      <c r="Y139" s="332" t="str">
        <f t="shared" si="542"/>
        <v/>
      </c>
      <c r="Z139" s="332" t="str">
        <f t="shared" si="542"/>
        <v/>
      </c>
      <c r="AA139" s="332" t="str">
        <f t="shared" si="542"/>
        <v/>
      </c>
      <c r="AB139" s="332" t="str">
        <f t="shared" si="542"/>
        <v/>
      </c>
      <c r="AC139" s="332" t="str">
        <f t="shared" si="542"/>
        <v/>
      </c>
      <c r="AD139" s="332" t="str">
        <f t="shared" si="542"/>
        <v/>
      </c>
      <c r="AE139" s="332" t="str">
        <f t="shared" si="542"/>
        <v/>
      </c>
      <c r="AF139" s="332" t="str">
        <f t="shared" si="542"/>
        <v/>
      </c>
      <c r="AG139" s="332" t="str">
        <f t="shared" si="542"/>
        <v/>
      </c>
      <c r="AH139" s="332" t="str">
        <f t="shared" si="542"/>
        <v/>
      </c>
      <c r="AI139" s="331" t="str">
        <f t="shared" si="542"/>
        <v/>
      </c>
      <c r="AJ139" s="332" t="str">
        <f t="shared" ref="AJ139:BQ139" si="543">IF(AJ$5=$FG139,$FG$9,IF(AJ$5=$FH139,$FH$9,IF(AJ$5=$FI139,$FI$9,IF(AJ$5=$FJ139,$FJ$9,IF(AJ$5=$FK139,$FK$9,IF(AJ$5=$FL139,$FL$9,IF(AJ$5=$FN139,$FO139,IF(AJ$5=$FP139,$FQ139,IF(AJ$5=$FR139,$FS139,IF(AJ$5=$FT139,$FU139,IF(AJ$5=$FV139,$FW139,IF(AJ$5=$FX139,$FY139,IF(AJ$5=$FZ139,$GA139,IF(AJ$5=$GB139,$GC139,IF(AJ$5=$GD139,$GE139,IF(AJ$5=$GF139,$GG139,IF(AJ$5=$GH139,$GI139,IF(AJ$5=$GJ139,$GK139,""))))))))))))))))))</f>
        <v/>
      </c>
      <c r="AK139" s="332" t="str">
        <f t="shared" si="543"/>
        <v/>
      </c>
      <c r="AL139" s="332" t="str">
        <f t="shared" si="543"/>
        <v/>
      </c>
      <c r="AM139" s="332" t="str">
        <f t="shared" si="543"/>
        <v/>
      </c>
      <c r="AN139" s="332" t="str">
        <f t="shared" si="543"/>
        <v/>
      </c>
      <c r="AO139" s="332" t="str">
        <f t="shared" si="543"/>
        <v/>
      </c>
      <c r="AP139" s="332" t="str">
        <f t="shared" si="543"/>
        <v/>
      </c>
      <c r="AQ139" s="332" t="str">
        <f t="shared" si="543"/>
        <v/>
      </c>
      <c r="AR139" s="332" t="str">
        <f t="shared" si="543"/>
        <v/>
      </c>
      <c r="AS139" s="332" t="str">
        <f t="shared" si="543"/>
        <v/>
      </c>
      <c r="AT139" s="332" t="str">
        <f t="shared" si="543"/>
        <v/>
      </c>
      <c r="AU139" s="332" t="str">
        <f t="shared" si="543"/>
        <v/>
      </c>
      <c r="AV139" s="332" t="str">
        <f t="shared" si="543"/>
        <v/>
      </c>
      <c r="AW139" s="332" t="str">
        <f t="shared" si="543"/>
        <v/>
      </c>
      <c r="AX139" s="332" t="str">
        <f t="shared" si="543"/>
        <v/>
      </c>
      <c r="AY139" s="332" t="str">
        <f t="shared" si="543"/>
        <v/>
      </c>
      <c r="AZ139" s="332" t="str">
        <f t="shared" si="543"/>
        <v/>
      </c>
      <c r="BA139" s="332" t="str">
        <f t="shared" si="543"/>
        <v/>
      </c>
      <c r="BB139" s="332" t="str">
        <f t="shared" si="543"/>
        <v/>
      </c>
      <c r="BC139" s="332" t="str">
        <f t="shared" si="543"/>
        <v/>
      </c>
      <c r="BD139" s="332" t="str">
        <f t="shared" si="543"/>
        <v/>
      </c>
      <c r="BE139" s="332" t="str">
        <f t="shared" si="543"/>
        <v/>
      </c>
      <c r="BF139" s="332" t="str">
        <f t="shared" si="543"/>
        <v/>
      </c>
      <c r="BG139" s="332" t="str">
        <f t="shared" si="543"/>
        <v/>
      </c>
      <c r="BH139" s="332" t="str">
        <f t="shared" si="543"/>
        <v/>
      </c>
      <c r="BI139" s="332" t="str">
        <f t="shared" si="543"/>
        <v/>
      </c>
      <c r="BJ139" s="332" t="str">
        <f t="shared" si="543"/>
        <v/>
      </c>
      <c r="BK139" s="332" t="str">
        <f t="shared" si="543"/>
        <v/>
      </c>
      <c r="BL139" s="332" t="str">
        <f t="shared" si="543"/>
        <v/>
      </c>
      <c r="BM139" s="333" t="str">
        <f t="shared" si="543"/>
        <v/>
      </c>
      <c r="BN139" s="331" t="str">
        <f t="shared" si="543"/>
        <v/>
      </c>
      <c r="BO139" s="332" t="str">
        <f t="shared" si="543"/>
        <v/>
      </c>
      <c r="BP139" s="332" t="str">
        <f t="shared" si="543"/>
        <v/>
      </c>
      <c r="BQ139" s="332" t="str">
        <f t="shared" si="543"/>
        <v/>
      </c>
      <c r="BR139" s="332" t="str">
        <f t="shared" ref="BR139:DW139" si="544">IF(BR$5=$FG139,$FG$9,IF(BR$5=$FH139,$FH$9,IF(BR$5=$FI139,$FI$9,IF(BR$5=$FJ139,$FJ$9,IF(BR$5=$FK139,$FK$9,IF(BR$5=$FL139,$FL$9,IF(BR$5=$FN139,$FO139,IF(BR$5=$FP139,$FQ139,IF(BR$5=$FR139,$FS139,IF(BR$5=$FT139,$FU139,IF(BR$5=$FV139,$FW139,IF(BR$5=$FX139,$FY139,IF(BR$5=$FZ139,$GA139,IF(BR$5=$GB139,$GC139,IF(BR$5=$GD139,$GE139,IF(BR$5=$GF139,$GG139,IF(BR$5=$GH139,$GI139,IF(BR$5=$GJ139,$GK139,""))))))))))))))))))</f>
        <v/>
      </c>
      <c r="BS139" s="332" t="str">
        <f t="shared" si="544"/>
        <v/>
      </c>
      <c r="BT139" s="332" t="str">
        <f t="shared" si="544"/>
        <v/>
      </c>
      <c r="BU139" s="332" t="str">
        <f t="shared" si="544"/>
        <v/>
      </c>
      <c r="BV139" s="332" t="str">
        <f t="shared" si="544"/>
        <v/>
      </c>
      <c r="BW139" s="332" t="str">
        <f t="shared" si="544"/>
        <v/>
      </c>
      <c r="BX139" s="332" t="str">
        <f t="shared" si="544"/>
        <v/>
      </c>
      <c r="BY139" s="332" t="str">
        <f t="shared" si="544"/>
        <v/>
      </c>
      <c r="BZ139" s="332" t="str">
        <f t="shared" si="544"/>
        <v/>
      </c>
      <c r="CA139" s="332" t="str">
        <f t="shared" si="544"/>
        <v/>
      </c>
      <c r="CB139" s="332" t="str">
        <f t="shared" si="544"/>
        <v/>
      </c>
      <c r="CC139" s="332" t="str">
        <f t="shared" si="544"/>
        <v/>
      </c>
      <c r="CD139" s="332" t="str">
        <f t="shared" si="544"/>
        <v/>
      </c>
      <c r="CE139" s="332" t="str">
        <f t="shared" si="544"/>
        <v/>
      </c>
      <c r="CF139" s="332" t="str">
        <f t="shared" si="544"/>
        <v/>
      </c>
      <c r="CG139" s="332" t="str">
        <f t="shared" si="544"/>
        <v/>
      </c>
      <c r="CH139" s="332" t="str">
        <f t="shared" si="544"/>
        <v/>
      </c>
      <c r="CI139" s="332" t="str">
        <f t="shared" si="544"/>
        <v/>
      </c>
      <c r="CJ139" s="332" t="str">
        <f t="shared" si="544"/>
        <v/>
      </c>
      <c r="CK139" s="332" t="str">
        <f t="shared" si="544"/>
        <v/>
      </c>
      <c r="CL139" s="332" t="str">
        <f t="shared" si="544"/>
        <v/>
      </c>
      <c r="CM139" s="332" t="str">
        <f t="shared" si="544"/>
        <v/>
      </c>
      <c r="CN139" s="332" t="str">
        <f t="shared" si="544"/>
        <v/>
      </c>
      <c r="CO139" s="332" t="str">
        <f t="shared" si="544"/>
        <v/>
      </c>
      <c r="CP139" s="332" t="str">
        <f t="shared" si="544"/>
        <v/>
      </c>
      <c r="CQ139" s="334" t="str">
        <f t="shared" si="544"/>
        <v/>
      </c>
      <c r="CR139" s="335" t="str">
        <f t="shared" si="544"/>
        <v/>
      </c>
      <c r="CS139" s="336" t="str">
        <f t="shared" si="544"/>
        <v/>
      </c>
      <c r="CT139" s="332" t="str">
        <f t="shared" si="544"/>
        <v/>
      </c>
      <c r="CU139" s="332" t="str">
        <f t="shared" si="544"/>
        <v/>
      </c>
      <c r="CV139" s="332" t="str">
        <f t="shared" si="544"/>
        <v/>
      </c>
      <c r="CW139" s="332" t="str">
        <f t="shared" si="544"/>
        <v/>
      </c>
      <c r="CX139" s="332" t="str">
        <f t="shared" si="544"/>
        <v/>
      </c>
      <c r="CY139" s="332" t="str">
        <f t="shared" si="544"/>
        <v/>
      </c>
      <c r="CZ139" s="332" t="str">
        <f t="shared" si="544"/>
        <v/>
      </c>
      <c r="DA139" s="332" t="str">
        <f t="shared" si="544"/>
        <v/>
      </c>
      <c r="DB139" s="332" t="str">
        <f t="shared" si="544"/>
        <v/>
      </c>
      <c r="DC139" s="332" t="str">
        <f t="shared" si="544"/>
        <v/>
      </c>
      <c r="DD139" s="332" t="str">
        <f t="shared" si="544"/>
        <v/>
      </c>
      <c r="DE139" s="332" t="str">
        <f t="shared" si="544"/>
        <v/>
      </c>
      <c r="DF139" s="332" t="str">
        <f t="shared" si="544"/>
        <v/>
      </c>
      <c r="DG139" s="332" t="str">
        <f t="shared" si="544"/>
        <v/>
      </c>
      <c r="DH139" s="332" t="str">
        <f t="shared" si="544"/>
        <v/>
      </c>
      <c r="DI139" s="332" t="str">
        <f t="shared" si="544"/>
        <v/>
      </c>
      <c r="DJ139" s="332" t="str">
        <f t="shared" si="544"/>
        <v/>
      </c>
      <c r="DK139" s="332" t="str">
        <f t="shared" si="544"/>
        <v/>
      </c>
      <c r="DL139" s="332" t="str">
        <f t="shared" si="544"/>
        <v/>
      </c>
      <c r="DM139" s="332" t="str">
        <f t="shared" si="544"/>
        <v/>
      </c>
      <c r="DN139" s="332" t="str">
        <f t="shared" si="544"/>
        <v/>
      </c>
      <c r="DO139" s="332" t="str">
        <f t="shared" si="544"/>
        <v/>
      </c>
      <c r="DP139" s="332" t="str">
        <f t="shared" si="544"/>
        <v/>
      </c>
      <c r="DQ139" s="332" t="str">
        <f t="shared" si="544"/>
        <v/>
      </c>
      <c r="DR139" s="332" t="str">
        <f t="shared" si="544"/>
        <v/>
      </c>
      <c r="DS139" s="332" t="str">
        <f t="shared" si="544"/>
        <v/>
      </c>
      <c r="DT139" s="332" t="str">
        <f t="shared" si="544"/>
        <v/>
      </c>
      <c r="DU139" s="334" t="str">
        <f t="shared" si="544"/>
        <v/>
      </c>
      <c r="DV139" s="390" t="str">
        <f t="shared" si="544"/>
        <v/>
      </c>
      <c r="DW139" s="423" t="str">
        <f t="shared" si="544"/>
        <v/>
      </c>
      <c r="EE139" s="12"/>
      <c r="EF139" s="13" t="str">
        <f>IF(EF141="","",EF141&amp;2)</f>
        <v>産直ニンジン・▲▲◇2</v>
      </c>
      <c r="EG139" s="13" t="str">
        <f>②元データ!$G$8</f>
        <v>露地野菜Ｂ</v>
      </c>
      <c r="EH139" s="32" t="str">
        <f>IFERROR(VLOOKUP(($EF139&amp;"・"&amp;EH$8&amp;"・"&amp;EH$7&amp;"・"&amp;$EG139),'(参考)本年作業予定'!$X$4:$AI$525,8,FALSE),"")</f>
        <v/>
      </c>
      <c r="EI139" s="32" t="str">
        <f>IFERROR(VLOOKUP(($EF139&amp;"・"&amp;EH$8&amp;"・"&amp;EH$7&amp;"・"&amp;$EG139),'(参考)本年作業予定'!$X$4:$AI$525,10,FALSE),"")</f>
        <v/>
      </c>
      <c r="EJ139" s="32" t="str">
        <f>IFERROR(VLOOKUP(($EF139&amp;"・"&amp;EJ$8&amp;"・"&amp;EJ$7&amp;"・"&amp;$EG139),'(参考)本年作業予定'!$X$4:$AI$525,8,FALSE),"")</f>
        <v/>
      </c>
      <c r="EK139" s="32" t="str">
        <f>IFERROR(VLOOKUP(($EF139&amp;"・"&amp;EJ$8&amp;"・"&amp;EJ$7&amp;"・"&amp;$EG139),'(参考)本年作業予定'!$X$4:$AI$525,10,FALSE),"")</f>
        <v/>
      </c>
      <c r="EL139" s="32" t="str">
        <f>IFERROR(VLOOKUP(($EF139&amp;"・"&amp;EL$8&amp;"・"&amp;EL$7&amp;"・"&amp;$EG139),'(参考)本年作業予定'!$X$4:$AI$525,8,FALSE),"")</f>
        <v/>
      </c>
      <c r="EM139" s="32" t="str">
        <f>IFERROR(VLOOKUP(($EF139&amp;"・"&amp;EL$8&amp;"・"&amp;EL$7&amp;"・"&amp;$EG139),'(参考)本年作業予定'!$X$4:$AI$525,10,FALSE),"")</f>
        <v/>
      </c>
      <c r="EN139" s="32" t="str">
        <f>IFERROR(VLOOKUP(($EF139&amp;"・"&amp;EN$8&amp;"・"&amp;EN$7&amp;"・"&amp;$EG139),'(参考)本年作業予定'!$X$4:$AI$525,8,FALSE),"")</f>
        <v/>
      </c>
      <c r="EO139" s="32" t="str">
        <f>IFERROR(VLOOKUP(($EF139&amp;"・"&amp;EN$8&amp;"・"&amp;EN$7&amp;"・"&amp;$EG139),'(参考)本年作業予定'!$X$4:$AI$525,10,FALSE),"")</f>
        <v/>
      </c>
      <c r="EP139" s="32" t="str">
        <f>IFERROR(VLOOKUP(($EF139&amp;"・"&amp;EP$8&amp;"・"&amp;EP$7&amp;"・"&amp;$EG139),'(参考)本年作業予定'!$X$4:$AI$525,8,FALSE),"")</f>
        <v/>
      </c>
      <c r="EQ139" s="32" t="str">
        <f>IFERROR(VLOOKUP(($EF139&amp;"・"&amp;EP$8&amp;"・"&amp;EP$7&amp;"・"&amp;$EG139),'(参考)本年作業予定'!$X$4:$AI$525,10,FALSE),"")</f>
        <v/>
      </c>
      <c r="ER139" s="32" t="str">
        <f>IFERROR(VLOOKUP(($EF139&amp;"・"&amp;ER$8&amp;"・"&amp;ER$7&amp;"・"&amp;$EG139),'(参考)本年作業予定'!$X$4:$AI$525,8,FALSE),"")</f>
        <v/>
      </c>
      <c r="ES139" s="32" t="str">
        <f>IFERROR(VLOOKUP(($EF139&amp;"・"&amp;ER$8&amp;"・"&amp;ER$7&amp;"・"&amp;$EG139),'(参考)本年作業予定'!$X$4:$AI$525,10,FALSE),"")</f>
        <v/>
      </c>
      <c r="ET139" s="32" t="str">
        <f>IFERROR(VLOOKUP(($EF139&amp;"・"&amp;ET$8&amp;"・"&amp;ET$7&amp;"・"&amp;$EG139),'(参考)本年作業予定'!$X$4:$AI$525,8,FALSE),"")</f>
        <v/>
      </c>
      <c r="EU139" s="32" t="str">
        <f>IFERROR(VLOOKUP(($EF139&amp;"・"&amp;ET$8&amp;"・"&amp;ET$7&amp;"・"&amp;$EG139),'(参考)本年作業予定'!$X$4:$AI$525,10,FALSE),"")</f>
        <v/>
      </c>
      <c r="EV139" s="32" t="str">
        <f>IFERROR(VLOOKUP(($EF139&amp;"・"&amp;EV$8&amp;"・"&amp;EV$7&amp;"・"&amp;$EG139),'(参考)本年作業予定'!$X$4:$AI$525,8,FALSE),"")</f>
        <v/>
      </c>
      <c r="EW139" s="32" t="str">
        <f>IFERROR(VLOOKUP(($EF139&amp;"・"&amp;EV$8&amp;"・"&amp;EV$7&amp;"・"&amp;$EG139),'(参考)本年作業予定'!$X$4:$AI$525,10,FALSE),"")</f>
        <v/>
      </c>
      <c r="EX139" s="32" t="str">
        <f>IFERROR(VLOOKUP(($EF139&amp;"・"&amp;EX$8&amp;"・"&amp;EX$7&amp;"・"&amp;$EG139),'(参考)本年作業予定'!$X$4:$AI$525,8,FALSE),"")</f>
        <v/>
      </c>
      <c r="EY139" s="32" t="str">
        <f>IFERROR(VLOOKUP(($EF139&amp;"・"&amp;EX$8&amp;"・"&amp;EX$7&amp;"・"&amp;$EG139),'(参考)本年作業予定'!$X$4:$AI$525,10,FALSE),"")</f>
        <v/>
      </c>
      <c r="EZ139" s="32" t="str">
        <f>IFERROR(VLOOKUP(($EF139&amp;"・"&amp;EZ$8&amp;"・"&amp;EZ$7&amp;"・"&amp;$EG139),'(参考)本年作業予定'!$X$4:$AI$525,8,FALSE),"")</f>
        <v/>
      </c>
      <c r="FA139" s="32" t="str">
        <f>IFERROR(VLOOKUP(($EF139&amp;"・"&amp;EZ$8&amp;"・"&amp;EZ$7&amp;"・"&amp;$EG139),'(参考)本年作業予定'!$X$4:$AI$525,10,FALSE),"")</f>
        <v/>
      </c>
      <c r="FB139" s="32" t="str">
        <f>IFERROR(VLOOKUP(($EF139&amp;"・"&amp;FB$8&amp;"・"&amp;FB$7&amp;"・"&amp;$EG139),'(参考)本年作業予定'!$X$4:$AI$525,8,FALSE),"")</f>
        <v/>
      </c>
      <c r="FC139" s="32" t="str">
        <f>IFERROR(VLOOKUP(($EF139&amp;"・"&amp;FB$8&amp;"・"&amp;FB$7&amp;"・"&amp;$EG139),'(参考)本年作業予定'!$X$4:$AI$525,10,FALSE),"")</f>
        <v/>
      </c>
      <c r="FD139" s="32" t="str">
        <f>IFERROR(VLOOKUP(($EF139&amp;"・"&amp;FD$8&amp;"・"&amp;FD$7&amp;"・"&amp;$EG139),'(参考)本年作業予定'!$X$4:$AI$525,8,FALSE),"")</f>
        <v/>
      </c>
      <c r="FE139" s="32" t="str">
        <f>IFERROR(VLOOKUP(($EF139&amp;"・"&amp;FD$8&amp;"・"&amp;FD$7&amp;"・"&amp;$EG139),'(参考)本年作業予定'!$X$4:$AI$525,10,FALSE),"")</f>
        <v/>
      </c>
      <c r="FG139" s="32" t="str">
        <f>IFERROR(VLOOKUP(($EF139&amp;"・"&amp;FG$81&amp;"・"&amp;FG$80&amp;"・"&amp;$EG139),'(参考)本年作業予定'!$X$4:$AI$525,4,FALSE),"")</f>
        <v/>
      </c>
      <c r="FH139" s="32" t="str">
        <f>IFERROR(VLOOKUP(($EF139&amp;"・"&amp;FH$81&amp;"・"&amp;FH$80&amp;"・"&amp;$EG139),'(参考)本年作業予定'!$X$4:$AI$525,4,FALSE),"")</f>
        <v/>
      </c>
      <c r="FI139" s="32" t="str">
        <f>IFERROR(VLOOKUP(($EF139&amp;"・"&amp;FI$81&amp;"・"&amp;FI$80&amp;"・"&amp;$EG139),'(参考)本年作業予定'!$X$4:$AI$525,4,FALSE),"")</f>
        <v/>
      </c>
      <c r="FJ139" s="32" t="str">
        <f>IFERROR(VLOOKUP(($EF139&amp;"・"&amp;FJ$81&amp;"・"&amp;FJ$80&amp;"・"&amp;$EG139),'(参考)本年作業予定'!$X$4:$AI$525,4,FALSE),"")</f>
        <v/>
      </c>
      <c r="FK139" s="32" t="str">
        <f>IFERROR(VLOOKUP(($EF139&amp;"・"&amp;FK$81&amp;"・"&amp;FK$80&amp;"・"&amp;$EG139),'(参考)本年作業予定'!$X$4:$AI$525,4,FALSE),"")</f>
        <v/>
      </c>
      <c r="FL139" s="32" t="str">
        <f>IFERROR(VLOOKUP(($EF139&amp;"・"&amp;FL$81&amp;"・"&amp;FL$80&amp;"・"&amp;$EG139),'(参考)本年作業予定'!$X$4:$AI$525,4,FALSE),"")</f>
        <v/>
      </c>
      <c r="FN139" s="33" t="str">
        <f t="shared" si="488"/>
        <v/>
      </c>
      <c r="FO139" s="96" t="str">
        <f>IFERROR(VLOOKUP(($EF139&amp;"・"&amp;FN$8&amp;"・"&amp;FN$7&amp;"・"&amp;$EG139),'(参考)本年作業予定'!$X$4:$AI$525,12,FALSE),"")</f>
        <v/>
      </c>
      <c r="FP139" s="33" t="str">
        <f t="shared" si="489"/>
        <v/>
      </c>
      <c r="FQ139" s="96" t="str">
        <f>IFERROR(VLOOKUP(($EF139&amp;"・"&amp;FP$8&amp;"・"&amp;FP$7&amp;"・"&amp;$EG139),'(参考)本年作業予定'!$X$4:$AI$525,12,FALSE),"")</f>
        <v/>
      </c>
      <c r="FR139" s="33" t="str">
        <f t="shared" si="490"/>
        <v/>
      </c>
      <c r="FS139" s="96" t="str">
        <f>IFERROR(VLOOKUP(($EF139&amp;"・"&amp;FR$8&amp;"・"&amp;FR$7&amp;"・"&amp;$EG139),'(参考)本年作業予定'!$X$4:$AI$525,12,FALSE),"")</f>
        <v/>
      </c>
      <c r="FT139" s="33" t="str">
        <f t="shared" si="491"/>
        <v/>
      </c>
      <c r="FU139" s="96" t="str">
        <f>IFERROR(VLOOKUP(($EF139&amp;"・"&amp;FT$8&amp;"・"&amp;FT$7&amp;"・"&amp;$EG139),'(参考)本年作業予定'!$X$4:$AI$525,12,FALSE),"")</f>
        <v/>
      </c>
      <c r="FV139" s="33" t="str">
        <f t="shared" si="492"/>
        <v/>
      </c>
      <c r="FW139" s="96" t="str">
        <f>IFERROR(VLOOKUP(($EF139&amp;"・"&amp;FV$8&amp;"・"&amp;FV$7&amp;"・"&amp;$EG139),'(参考)本年作業予定'!$X$4:$AI$525,12,FALSE),"")</f>
        <v/>
      </c>
      <c r="FX139" s="33" t="str">
        <f t="shared" si="493"/>
        <v/>
      </c>
      <c r="FY139" s="96" t="str">
        <f>IFERROR(VLOOKUP(($EF139&amp;"・"&amp;FX$8&amp;"・"&amp;FX$7&amp;"・"&amp;$EG139),'(参考)本年作業予定'!$X$4:$AI$525,12,FALSE),"")</f>
        <v/>
      </c>
      <c r="FZ139" s="33" t="str">
        <f t="shared" si="494"/>
        <v/>
      </c>
      <c r="GA139" s="96" t="str">
        <f>IFERROR(VLOOKUP(($EF139&amp;"・"&amp;FZ$8&amp;"・"&amp;FZ$7&amp;"・"&amp;$EG139),'(参考)本年作業予定'!$X$4:$AI$525,12,FALSE),"")</f>
        <v/>
      </c>
      <c r="GB139" s="33" t="str">
        <f t="shared" si="495"/>
        <v/>
      </c>
      <c r="GC139" s="96" t="str">
        <f>IFERROR(VLOOKUP(($EF139&amp;"・"&amp;GB$8&amp;"・"&amp;GB$7&amp;"・"&amp;$EG139),'(参考)本年作業予定'!$X$4:$AI$525,12,FALSE),"")</f>
        <v/>
      </c>
      <c r="GD139" s="33" t="str">
        <f t="shared" si="496"/>
        <v/>
      </c>
      <c r="GE139" s="96" t="str">
        <f>IFERROR(VLOOKUP(($EF139&amp;"・"&amp;GD$8&amp;"・"&amp;GD$7&amp;"・"&amp;$EG139),'(参考)本年作業予定'!$X$4:$AI$525,12,FALSE),"")</f>
        <v/>
      </c>
      <c r="GF139" s="33" t="str">
        <f t="shared" si="497"/>
        <v/>
      </c>
      <c r="GG139" s="96" t="str">
        <f>IFERROR(VLOOKUP(($EF139&amp;"・"&amp;GF$8&amp;"・"&amp;GF$7&amp;"・"&amp;$EG139),'(参考)本年作業予定'!$X$4:$AI$525,12,FALSE),"")</f>
        <v/>
      </c>
      <c r="GH139" s="33" t="str">
        <f t="shared" si="498"/>
        <v/>
      </c>
      <c r="GI139" s="96" t="str">
        <f>IFERROR(VLOOKUP(($EF139&amp;"・"&amp;GH$8&amp;"・"&amp;GH$7&amp;"・"&amp;$EG139),'(参考)本年作業予定'!$X$4:$AI$525,12,FALSE),"")</f>
        <v/>
      </c>
      <c r="GJ139" s="33" t="str">
        <f t="shared" si="499"/>
        <v/>
      </c>
      <c r="GK139" s="96" t="str">
        <f>IFERROR(VLOOKUP(($EF139&amp;"・"&amp;GJ$8&amp;"・"&amp;GJ$7&amp;"・"&amp;$EG139),'(参考)本年作業予定'!$X$4:$AI$525,12,FALSE),"")</f>
        <v/>
      </c>
      <c r="GM139" s="72" t="str">
        <f t="shared" si="431"/>
        <v/>
      </c>
      <c r="GN139" s="74">
        <f>IFERROR(VLOOKUP(($EF139&amp;"・"&amp;GM$8&amp;"・"&amp;GM$7&amp;"・"&amp;$EG139),'(参考)本年作業予定'!$X$4:$AI$525,11,FALSE)/100,0)</f>
        <v>0</v>
      </c>
      <c r="GO139" s="72" t="str">
        <f t="shared" si="432"/>
        <v/>
      </c>
      <c r="GP139" s="74">
        <f>IFERROR(VLOOKUP(($EF139&amp;"・"&amp;GO$8&amp;"・"&amp;GO$7&amp;"・"&amp;$EG139),'(参考)本年作業予定'!$X$4:$AI$525,11,FALSE)/100,0)</f>
        <v>0</v>
      </c>
      <c r="GQ139" s="72" t="str">
        <f t="shared" si="433"/>
        <v/>
      </c>
      <c r="GR139" s="74">
        <f>IFERROR(VLOOKUP(($EF139&amp;"・"&amp;GQ$8&amp;"・"&amp;GQ$7&amp;"・"&amp;$EG139),'(参考)本年作業予定'!$X$4:$AI$525,11,FALSE)/100,0)</f>
        <v>0</v>
      </c>
      <c r="GS139" s="72" t="str">
        <f t="shared" si="434"/>
        <v/>
      </c>
      <c r="GT139" s="74">
        <f>IFERROR(VLOOKUP(($EF139&amp;"・"&amp;GS$8&amp;"・"&amp;GS$7&amp;"・"&amp;$EG139),'(参考)本年作業予定'!$X$4:$AI$525,11,FALSE)/100,0)</f>
        <v>0</v>
      </c>
      <c r="GU139" s="72" t="str">
        <f t="shared" si="435"/>
        <v/>
      </c>
      <c r="GV139" s="74">
        <f>IFERROR(VLOOKUP(($EF139&amp;"・"&amp;GU$8&amp;"・"&amp;GU$7&amp;"・"&amp;$EG139),'(参考)本年作業予定'!$X$4:$AI$525,11,FALSE)/100,0)</f>
        <v>0</v>
      </c>
      <c r="GW139" s="72" t="str">
        <f t="shared" si="436"/>
        <v/>
      </c>
      <c r="GX139" s="74">
        <f>IFERROR(VLOOKUP(($EF139&amp;"・"&amp;GW$8&amp;"・"&amp;GW$7&amp;"・"&amp;$EG139),'(参考)本年作業予定'!$X$4:$AI$525,11,FALSE)/100,0)</f>
        <v>0</v>
      </c>
      <c r="GY139" s="72" t="str">
        <f t="shared" si="437"/>
        <v/>
      </c>
      <c r="GZ139" s="74">
        <f>IFERROR(VLOOKUP(($EF139&amp;"・"&amp;GY$8&amp;"・"&amp;GY$7&amp;"・"&amp;$EG139),'(参考)本年作業予定'!$X$4:$AI$525,11,FALSE)/100,0)</f>
        <v>0</v>
      </c>
      <c r="HA139" s="72" t="str">
        <f t="shared" si="438"/>
        <v/>
      </c>
      <c r="HB139" s="74">
        <f>IFERROR(VLOOKUP(($EF139&amp;"・"&amp;HA$8&amp;"・"&amp;HA$7&amp;"・"&amp;$EG139),'(参考)本年作業予定'!$X$4:$AI$525,11,FALSE)/100,0)</f>
        <v>0</v>
      </c>
      <c r="HC139" s="72" t="str">
        <f t="shared" si="439"/>
        <v/>
      </c>
      <c r="HD139" s="74">
        <f>IFERROR(VLOOKUP(($EF139&amp;"・"&amp;HC$8&amp;"・"&amp;HC$7&amp;"・"&amp;$EG139),'(参考)本年作業予定'!$X$4:$AI$525,11,FALSE)/100,0)</f>
        <v>0</v>
      </c>
      <c r="HE139" s="72" t="str">
        <f t="shared" si="440"/>
        <v/>
      </c>
      <c r="HF139" s="74">
        <f>IFERROR(VLOOKUP(($EF139&amp;"・"&amp;HE$8&amp;"・"&amp;HE$7&amp;"・"&amp;$EG139),'(参考)本年作業予定'!$X$4:$AI$525,11,FALSE)/100,0)</f>
        <v>0</v>
      </c>
      <c r="HG139" s="72" t="str">
        <f t="shared" si="441"/>
        <v/>
      </c>
      <c r="HH139" s="74">
        <f>IFERROR(VLOOKUP(($EF139&amp;"・"&amp;HG$8&amp;"・"&amp;HG$7&amp;"・"&amp;$EG139),'(参考)本年作業予定'!$X$4:$AI$525,11,FALSE)/100,0)</f>
        <v>0</v>
      </c>
      <c r="HI139" s="72" t="str">
        <f t="shared" si="442"/>
        <v/>
      </c>
      <c r="HJ139" s="74">
        <f>IFERROR(VLOOKUP(($EF139&amp;"・"&amp;HI$8&amp;"・"&amp;HI$7&amp;"・"&amp;$EG139),'(参考)本年作業予定'!$X$4:$AI$525,11,FALSE)/100,0)</f>
        <v>0</v>
      </c>
    </row>
    <row r="140" spans="1:218" ht="11.25" customHeight="1" x14ac:dyDescent="0.15">
      <c r="A140" s="541"/>
      <c r="B140" s="487"/>
      <c r="C140" s="325" t="str">
        <f>IF(B140="","",GN140+GP140+GR140+GT140+GV140+GX140+GZ140+HB140+HD140)</f>
        <v/>
      </c>
      <c r="D140" s="337"/>
      <c r="E140" s="338"/>
      <c r="F140" s="338"/>
      <c r="G140" s="338"/>
      <c r="H140" s="338"/>
      <c r="I140" s="338"/>
      <c r="J140" s="338"/>
      <c r="K140" s="338"/>
      <c r="L140" s="338"/>
      <c r="M140" s="338"/>
      <c r="N140" s="338"/>
      <c r="O140" s="338"/>
      <c r="P140" s="338"/>
      <c r="Q140" s="338"/>
      <c r="R140" s="338"/>
      <c r="S140" s="338"/>
      <c r="T140" s="338"/>
      <c r="U140" s="338"/>
      <c r="V140" s="338"/>
      <c r="W140" s="338"/>
      <c r="X140" s="338"/>
      <c r="Y140" s="338"/>
      <c r="Z140" s="338"/>
      <c r="AA140" s="338"/>
      <c r="AB140" s="338"/>
      <c r="AC140" s="338"/>
      <c r="AD140" s="338"/>
      <c r="AE140" s="338"/>
      <c r="AF140" s="338"/>
      <c r="AG140" s="339"/>
      <c r="AH140" s="339"/>
      <c r="AI140" s="337"/>
      <c r="AJ140" s="338"/>
      <c r="AK140" s="338"/>
      <c r="AL140" s="338"/>
      <c r="AM140" s="338"/>
      <c r="AN140" s="338"/>
      <c r="AO140" s="338"/>
      <c r="AP140" s="338"/>
      <c r="AQ140" s="338"/>
      <c r="AR140" s="338"/>
      <c r="AS140" s="338"/>
      <c r="AT140" s="338"/>
      <c r="AU140" s="338"/>
      <c r="AV140" s="338"/>
      <c r="AW140" s="338"/>
      <c r="AX140" s="338"/>
      <c r="AY140" s="338"/>
      <c r="AZ140" s="338"/>
      <c r="BA140" s="338"/>
      <c r="BB140" s="338"/>
      <c r="BC140" s="338"/>
      <c r="BD140" s="338"/>
      <c r="BE140" s="338"/>
      <c r="BF140" s="338"/>
      <c r="BG140" s="338"/>
      <c r="BH140" s="338"/>
      <c r="BI140" s="338"/>
      <c r="BJ140" s="338"/>
      <c r="BK140" s="338"/>
      <c r="BL140" s="338"/>
      <c r="BM140" s="339"/>
      <c r="BN140" s="337"/>
      <c r="BO140" s="338"/>
      <c r="BP140" s="338"/>
      <c r="BQ140" s="338"/>
      <c r="BR140" s="338"/>
      <c r="BS140" s="338"/>
      <c r="BT140" s="338"/>
      <c r="BU140" s="338"/>
      <c r="BV140" s="338"/>
      <c r="BW140" s="338"/>
      <c r="BX140" s="338"/>
      <c r="BY140" s="338"/>
      <c r="BZ140" s="338"/>
      <c r="CA140" s="338"/>
      <c r="CB140" s="338"/>
      <c r="CC140" s="338"/>
      <c r="CD140" s="338"/>
      <c r="CE140" s="338"/>
      <c r="CF140" s="338"/>
      <c r="CG140" s="338"/>
      <c r="CH140" s="338"/>
      <c r="CI140" s="338"/>
      <c r="CJ140" s="338"/>
      <c r="CK140" s="338"/>
      <c r="CL140" s="338"/>
      <c r="CM140" s="338"/>
      <c r="CN140" s="338"/>
      <c r="CO140" s="338"/>
      <c r="CP140" s="338"/>
      <c r="CQ140" s="339"/>
      <c r="CR140" s="340"/>
      <c r="CS140" s="341"/>
      <c r="CT140" s="338"/>
      <c r="CU140" s="338"/>
      <c r="CV140" s="338"/>
      <c r="CW140" s="338"/>
      <c r="CX140" s="338"/>
      <c r="CY140" s="338"/>
      <c r="CZ140" s="338"/>
      <c r="DA140" s="338"/>
      <c r="DB140" s="338"/>
      <c r="DC140" s="338"/>
      <c r="DD140" s="338"/>
      <c r="DE140" s="338"/>
      <c r="DF140" s="338"/>
      <c r="DG140" s="338"/>
      <c r="DH140" s="338"/>
      <c r="DI140" s="338"/>
      <c r="DJ140" s="338"/>
      <c r="DK140" s="338"/>
      <c r="DL140" s="338"/>
      <c r="DM140" s="338"/>
      <c r="DN140" s="338"/>
      <c r="DO140" s="338"/>
      <c r="DP140" s="338"/>
      <c r="DQ140" s="338"/>
      <c r="DR140" s="338"/>
      <c r="DS140" s="338"/>
      <c r="DT140" s="338"/>
      <c r="DU140" s="339"/>
      <c r="DV140" s="391"/>
      <c r="DW140" s="424"/>
      <c r="EE140" s="12"/>
      <c r="EF140" s="13"/>
      <c r="EG140" s="13"/>
      <c r="EH140" s="32" t="str">
        <f>IFERROR(VLOOKUP(($EF140&amp;"・"&amp;EH$8&amp;"・"&amp;EH$7&amp;"・"&amp;$EG140),'(参考)本年作業予定'!$X$4:$AI$525,8,FALSE),"")</f>
        <v/>
      </c>
      <c r="EI140" s="32" t="str">
        <f>IFERROR(VLOOKUP(($EF140&amp;"・"&amp;EH$8&amp;"・"&amp;EH$7&amp;"・"&amp;$EG140),'(参考)本年作業予定'!$X$4:$AI$525,10,FALSE),"")</f>
        <v/>
      </c>
      <c r="EJ140" s="32" t="str">
        <f>IFERROR(VLOOKUP(($EF140&amp;"・"&amp;EJ$8&amp;"・"&amp;EJ$7&amp;"・"&amp;$EG140),'(参考)本年作業予定'!$X$4:$AI$525,8,FALSE),"")</f>
        <v/>
      </c>
      <c r="EK140" s="32" t="str">
        <f>IFERROR(VLOOKUP(($EF140&amp;"・"&amp;EJ$8&amp;"・"&amp;EJ$7&amp;"・"&amp;$EG140),'(参考)本年作業予定'!$X$4:$AI$525,10,FALSE),"")</f>
        <v/>
      </c>
      <c r="EL140" s="32" t="str">
        <f>IFERROR(VLOOKUP(($EF140&amp;"・"&amp;EL$8&amp;"・"&amp;EL$7&amp;"・"&amp;$EG140),'(参考)本年作業予定'!$X$4:$AI$525,8,FALSE),"")</f>
        <v/>
      </c>
      <c r="EM140" s="32" t="str">
        <f>IFERROR(VLOOKUP(($EF140&amp;"・"&amp;EL$8&amp;"・"&amp;EL$7&amp;"・"&amp;$EG140),'(参考)本年作業予定'!$X$4:$AI$525,10,FALSE),"")</f>
        <v/>
      </c>
      <c r="EN140" s="32" t="str">
        <f>IFERROR(VLOOKUP(($EF140&amp;"・"&amp;EN$8&amp;"・"&amp;EN$7&amp;"・"&amp;$EG140),'(参考)本年作業予定'!$X$4:$AI$525,8,FALSE),"")</f>
        <v/>
      </c>
      <c r="EO140" s="32" t="str">
        <f>IFERROR(VLOOKUP(($EF140&amp;"・"&amp;EN$8&amp;"・"&amp;EN$7&amp;"・"&amp;$EG140),'(参考)本年作業予定'!$X$4:$AI$525,10,FALSE),"")</f>
        <v/>
      </c>
      <c r="EP140" s="32" t="str">
        <f>IFERROR(VLOOKUP(($EF140&amp;"・"&amp;EP$8&amp;"・"&amp;EP$7&amp;"・"&amp;$EG140),'(参考)本年作業予定'!$X$4:$AI$525,8,FALSE),"")</f>
        <v/>
      </c>
      <c r="EQ140" s="32" t="str">
        <f>IFERROR(VLOOKUP(($EF140&amp;"・"&amp;EP$8&amp;"・"&amp;EP$7&amp;"・"&amp;$EG140),'(参考)本年作業予定'!$X$4:$AI$525,10,FALSE),"")</f>
        <v/>
      </c>
      <c r="ER140" s="32" t="str">
        <f>IFERROR(VLOOKUP(($EF140&amp;"・"&amp;ER$8&amp;"・"&amp;ER$7&amp;"・"&amp;$EG140),'(参考)本年作業予定'!$X$4:$AI$525,8,FALSE),"")</f>
        <v/>
      </c>
      <c r="ES140" s="32" t="str">
        <f>IFERROR(VLOOKUP(($EF140&amp;"・"&amp;ER$8&amp;"・"&amp;ER$7&amp;"・"&amp;$EG140),'(参考)本年作業予定'!$X$4:$AI$525,10,FALSE),"")</f>
        <v/>
      </c>
      <c r="ET140" s="32" t="str">
        <f>IFERROR(VLOOKUP(($EF140&amp;"・"&amp;ET$8&amp;"・"&amp;ET$7&amp;"・"&amp;$EG140),'(参考)本年作業予定'!$X$4:$AI$525,8,FALSE),"")</f>
        <v/>
      </c>
      <c r="EU140" s="32" t="str">
        <f>IFERROR(VLOOKUP(($EF140&amp;"・"&amp;ET$8&amp;"・"&amp;ET$7&amp;"・"&amp;$EG140),'(参考)本年作業予定'!$X$4:$AI$525,10,FALSE),"")</f>
        <v/>
      </c>
      <c r="EV140" s="32" t="str">
        <f>IFERROR(VLOOKUP(($EF140&amp;"・"&amp;EV$8&amp;"・"&amp;EV$7&amp;"・"&amp;$EG140),'(参考)本年作業予定'!$X$4:$AI$525,8,FALSE),"")</f>
        <v/>
      </c>
      <c r="EW140" s="32" t="str">
        <f>IFERROR(VLOOKUP(($EF140&amp;"・"&amp;EV$8&amp;"・"&amp;EV$7&amp;"・"&amp;$EG140),'(参考)本年作業予定'!$X$4:$AI$525,10,FALSE),"")</f>
        <v/>
      </c>
      <c r="EX140" s="32" t="str">
        <f>IFERROR(VLOOKUP(($EF140&amp;"・"&amp;EX$8&amp;"・"&amp;EX$7&amp;"・"&amp;$EG140),'(参考)本年作業予定'!$X$4:$AI$525,8,FALSE),"")</f>
        <v/>
      </c>
      <c r="EY140" s="32" t="str">
        <f>IFERROR(VLOOKUP(($EF140&amp;"・"&amp;EX$8&amp;"・"&amp;EX$7&amp;"・"&amp;$EG140),'(参考)本年作業予定'!$X$4:$AI$525,10,FALSE),"")</f>
        <v/>
      </c>
      <c r="EZ140" s="32" t="str">
        <f>IFERROR(VLOOKUP(($EF140&amp;"・"&amp;EZ$8&amp;"・"&amp;EZ$7&amp;"・"&amp;$EG140),'(参考)本年作業予定'!$X$4:$AI$525,8,FALSE),"")</f>
        <v/>
      </c>
      <c r="FA140" s="32" t="str">
        <f>IFERROR(VLOOKUP(($EF140&amp;"・"&amp;EZ$8&amp;"・"&amp;EZ$7&amp;"・"&amp;$EG140),'(参考)本年作業予定'!$X$4:$AI$525,10,FALSE),"")</f>
        <v/>
      </c>
      <c r="FB140" s="32" t="str">
        <f>IFERROR(VLOOKUP(($EF140&amp;"・"&amp;FB$8&amp;"・"&amp;FB$7&amp;"・"&amp;$EG140),'(参考)本年作業予定'!$X$4:$AI$525,8,FALSE),"")</f>
        <v/>
      </c>
      <c r="FC140" s="32" t="str">
        <f>IFERROR(VLOOKUP(($EF140&amp;"・"&amp;FB$8&amp;"・"&amp;FB$7&amp;"・"&amp;$EG140),'(参考)本年作業予定'!$X$4:$AI$525,10,FALSE),"")</f>
        <v/>
      </c>
      <c r="FD140" s="32" t="str">
        <f>IFERROR(VLOOKUP(($EF140&amp;"・"&amp;FD$8&amp;"・"&amp;FD$7&amp;"・"&amp;$EG140),'(参考)本年作業予定'!$X$4:$AI$525,8,FALSE),"")</f>
        <v/>
      </c>
      <c r="FE140" s="32" t="str">
        <f>IFERROR(VLOOKUP(($EF140&amp;"・"&amp;FD$8&amp;"・"&amp;FD$7&amp;"・"&amp;$EG140),'(参考)本年作業予定'!$X$4:$AI$525,10,FALSE),"")</f>
        <v/>
      </c>
      <c r="FG140" s="32" t="str">
        <f>IFERROR(VLOOKUP(($EF140&amp;"・"&amp;FG$81&amp;"・"&amp;FG$80&amp;"・"&amp;$EG140),'(参考)本年作業予定'!$X$4:$AI$525,4,FALSE),"")</f>
        <v/>
      </c>
      <c r="FH140" s="32" t="str">
        <f>IFERROR(VLOOKUP(($EF140&amp;"・"&amp;FH$81&amp;"・"&amp;FH$80&amp;"・"&amp;$EG140),'(参考)本年作業予定'!$X$4:$AI$525,4,FALSE),"")</f>
        <v/>
      </c>
      <c r="FI140" s="32" t="str">
        <f>IFERROR(VLOOKUP(($EF140&amp;"・"&amp;FI$81&amp;"・"&amp;FI$80&amp;"・"&amp;$EG140),'(参考)本年作業予定'!$X$4:$AI$525,4,FALSE),"")</f>
        <v/>
      </c>
      <c r="FJ140" s="32" t="str">
        <f>IFERROR(VLOOKUP(($EF140&amp;"・"&amp;FJ$81&amp;"・"&amp;FJ$80&amp;"・"&amp;$EG140),'(参考)本年作業予定'!$X$4:$AI$525,4,FALSE),"")</f>
        <v/>
      </c>
      <c r="FK140" s="32" t="str">
        <f>IFERROR(VLOOKUP(($EF140&amp;"・"&amp;FK$81&amp;"・"&amp;FK$80&amp;"・"&amp;$EG140),'(参考)本年作業予定'!$X$4:$AI$525,4,FALSE),"")</f>
        <v/>
      </c>
      <c r="FL140" s="32" t="str">
        <f>IFERROR(VLOOKUP(($EF140&amp;"・"&amp;FL$81&amp;"・"&amp;FL$80&amp;"・"&amp;$EG140),'(参考)本年作業予定'!$X$4:$AI$525,4,FALSE),"")</f>
        <v/>
      </c>
      <c r="FN140" s="33" t="str">
        <f t="shared" si="488"/>
        <v/>
      </c>
      <c r="FO140" s="96" t="str">
        <f>IFERROR(VLOOKUP(($EF140&amp;"・"&amp;FN$8&amp;"・"&amp;FN$7&amp;"・"&amp;$EG140),'(参考)本年作業予定'!$X$4:$AI$525,12,FALSE),"")</f>
        <v/>
      </c>
      <c r="FP140" s="33" t="str">
        <f t="shared" si="489"/>
        <v/>
      </c>
      <c r="FQ140" s="96" t="str">
        <f>IFERROR(VLOOKUP(($EF140&amp;"・"&amp;FP$8&amp;"・"&amp;FP$7&amp;"・"&amp;$EG140),'(参考)本年作業予定'!$X$4:$AI$525,12,FALSE),"")</f>
        <v/>
      </c>
      <c r="FR140" s="33" t="str">
        <f t="shared" si="490"/>
        <v/>
      </c>
      <c r="FS140" s="96" t="str">
        <f>IFERROR(VLOOKUP(($EF140&amp;"・"&amp;FR$8&amp;"・"&amp;FR$7&amp;"・"&amp;$EG140),'(参考)本年作業予定'!$X$4:$AI$525,12,FALSE),"")</f>
        <v/>
      </c>
      <c r="FT140" s="33" t="str">
        <f t="shared" si="491"/>
        <v/>
      </c>
      <c r="FU140" s="96" t="str">
        <f>IFERROR(VLOOKUP(($EF140&amp;"・"&amp;FT$8&amp;"・"&amp;FT$7&amp;"・"&amp;$EG140),'(参考)本年作業予定'!$X$4:$AI$525,12,FALSE),"")</f>
        <v/>
      </c>
      <c r="FV140" s="33" t="str">
        <f t="shared" si="492"/>
        <v/>
      </c>
      <c r="FW140" s="96" t="str">
        <f>IFERROR(VLOOKUP(($EF140&amp;"・"&amp;FV$8&amp;"・"&amp;FV$7&amp;"・"&amp;$EG140),'(参考)本年作業予定'!$X$4:$AI$525,12,FALSE),"")</f>
        <v/>
      </c>
      <c r="FX140" s="33" t="str">
        <f t="shared" si="493"/>
        <v/>
      </c>
      <c r="FY140" s="96" t="str">
        <f>IFERROR(VLOOKUP(($EF140&amp;"・"&amp;FX$8&amp;"・"&amp;FX$7&amp;"・"&amp;$EG140),'(参考)本年作業予定'!$X$4:$AI$525,12,FALSE),"")</f>
        <v/>
      </c>
      <c r="FZ140" s="33" t="str">
        <f t="shared" si="494"/>
        <v/>
      </c>
      <c r="GA140" s="96" t="str">
        <f>IFERROR(VLOOKUP(($EF140&amp;"・"&amp;FZ$8&amp;"・"&amp;FZ$7&amp;"・"&amp;$EG140),'(参考)本年作業予定'!$X$4:$AI$525,12,FALSE),"")</f>
        <v/>
      </c>
      <c r="GB140" s="33" t="str">
        <f t="shared" si="495"/>
        <v/>
      </c>
      <c r="GC140" s="96" t="str">
        <f>IFERROR(VLOOKUP(($EF140&amp;"・"&amp;GB$8&amp;"・"&amp;GB$7&amp;"・"&amp;$EG140),'(参考)本年作業予定'!$X$4:$AI$525,12,FALSE),"")</f>
        <v/>
      </c>
      <c r="GD140" s="33" t="str">
        <f t="shared" si="496"/>
        <v/>
      </c>
      <c r="GE140" s="96" t="str">
        <f>IFERROR(VLOOKUP(($EF140&amp;"・"&amp;GD$8&amp;"・"&amp;GD$7&amp;"・"&amp;$EG140),'(参考)本年作業予定'!$X$4:$AI$525,12,FALSE),"")</f>
        <v/>
      </c>
      <c r="GF140" s="33" t="str">
        <f t="shared" si="497"/>
        <v/>
      </c>
      <c r="GG140" s="96" t="str">
        <f>IFERROR(VLOOKUP(($EF140&amp;"・"&amp;GF$8&amp;"・"&amp;GF$7&amp;"・"&amp;$EG140),'(参考)本年作業予定'!$X$4:$AI$525,12,FALSE),"")</f>
        <v/>
      </c>
      <c r="GH140" s="33" t="str">
        <f t="shared" si="498"/>
        <v/>
      </c>
      <c r="GI140" s="96" t="str">
        <f>IFERROR(VLOOKUP(($EF140&amp;"・"&amp;GH$8&amp;"・"&amp;GH$7&amp;"・"&amp;$EG140),'(参考)本年作業予定'!$X$4:$AI$525,12,FALSE),"")</f>
        <v/>
      </c>
      <c r="GJ140" s="33" t="str">
        <f t="shared" si="499"/>
        <v/>
      </c>
      <c r="GK140" s="96" t="str">
        <f>IFERROR(VLOOKUP(($EF140&amp;"・"&amp;GJ$8&amp;"・"&amp;GJ$7&amp;"・"&amp;$EG140),'(参考)本年作業予定'!$X$4:$AI$525,12,FALSE),"")</f>
        <v/>
      </c>
      <c r="GM140" s="72" t="str">
        <f t="shared" si="431"/>
        <v/>
      </c>
      <c r="GN140" s="74">
        <f>IFERROR(VLOOKUP(($EF140&amp;"・"&amp;GM$8&amp;"・"&amp;GM$7&amp;"・"&amp;$EG140),'(参考)本年作業予定'!$X$4:$AI$525,11,FALSE)/100,0)</f>
        <v>0</v>
      </c>
      <c r="GO140" s="72" t="str">
        <f t="shared" si="432"/>
        <v/>
      </c>
      <c r="GP140" s="74">
        <f>IFERROR(VLOOKUP(($EF140&amp;"・"&amp;GO$8&amp;"・"&amp;GO$7&amp;"・"&amp;$EG140),'(参考)本年作業予定'!$X$4:$AI$525,11,FALSE)/100,0)</f>
        <v>0</v>
      </c>
      <c r="GQ140" s="72" t="str">
        <f t="shared" si="433"/>
        <v/>
      </c>
      <c r="GR140" s="74">
        <f>IFERROR(VLOOKUP(($EF140&amp;"・"&amp;GQ$8&amp;"・"&amp;GQ$7&amp;"・"&amp;$EG140),'(参考)本年作業予定'!$X$4:$AI$525,11,FALSE)/100,0)</f>
        <v>0</v>
      </c>
      <c r="GS140" s="72" t="str">
        <f t="shared" si="434"/>
        <v/>
      </c>
      <c r="GT140" s="74">
        <f>IFERROR(VLOOKUP(($EF140&amp;"・"&amp;GS$8&amp;"・"&amp;GS$7&amp;"・"&amp;$EG140),'(参考)本年作業予定'!$X$4:$AI$525,11,FALSE)/100,0)</f>
        <v>0</v>
      </c>
      <c r="GU140" s="72" t="str">
        <f t="shared" si="435"/>
        <v/>
      </c>
      <c r="GV140" s="74">
        <f>IFERROR(VLOOKUP(($EF140&amp;"・"&amp;GU$8&amp;"・"&amp;GU$7&amp;"・"&amp;$EG140),'(参考)本年作業予定'!$X$4:$AI$525,11,FALSE)/100,0)</f>
        <v>0</v>
      </c>
      <c r="GW140" s="72" t="str">
        <f t="shared" si="436"/>
        <v/>
      </c>
      <c r="GX140" s="74">
        <f>IFERROR(VLOOKUP(($EF140&amp;"・"&amp;GW$8&amp;"・"&amp;GW$7&amp;"・"&amp;$EG140),'(参考)本年作業予定'!$X$4:$AI$525,11,FALSE)/100,0)</f>
        <v>0</v>
      </c>
      <c r="GY140" s="72" t="str">
        <f t="shared" si="437"/>
        <v/>
      </c>
      <c r="GZ140" s="74">
        <f>IFERROR(VLOOKUP(($EF140&amp;"・"&amp;GY$8&amp;"・"&amp;GY$7&amp;"・"&amp;$EG140),'(参考)本年作業予定'!$X$4:$AI$525,11,FALSE)/100,0)</f>
        <v>0</v>
      </c>
      <c r="HA140" s="72" t="str">
        <f t="shared" si="438"/>
        <v/>
      </c>
      <c r="HB140" s="74">
        <f>IFERROR(VLOOKUP(($EF140&amp;"・"&amp;HA$8&amp;"・"&amp;HA$7&amp;"・"&amp;$EG140),'(参考)本年作業予定'!$X$4:$AI$525,11,FALSE)/100,0)</f>
        <v>0</v>
      </c>
      <c r="HC140" s="72" t="str">
        <f t="shared" si="439"/>
        <v/>
      </c>
      <c r="HD140" s="74">
        <f>IFERROR(VLOOKUP(($EF140&amp;"・"&amp;HC$8&amp;"・"&amp;HC$7&amp;"・"&amp;$EG140),'(参考)本年作業予定'!$X$4:$AI$525,11,FALSE)/100,0)</f>
        <v>0</v>
      </c>
      <c r="HE140" s="72" t="str">
        <f t="shared" si="440"/>
        <v/>
      </c>
      <c r="HF140" s="74">
        <f>IFERROR(VLOOKUP(($EF140&amp;"・"&amp;HE$8&amp;"・"&amp;HE$7&amp;"・"&amp;$EG140),'(参考)本年作業予定'!$X$4:$AI$525,11,FALSE)/100,0)</f>
        <v>0</v>
      </c>
      <c r="HG140" s="72" t="str">
        <f t="shared" si="441"/>
        <v/>
      </c>
      <c r="HH140" s="74">
        <f>IFERROR(VLOOKUP(($EF140&amp;"・"&amp;HG$8&amp;"・"&amp;HG$7&amp;"・"&amp;$EG140),'(参考)本年作業予定'!$X$4:$AI$525,11,FALSE)/100,0)</f>
        <v>0</v>
      </c>
      <c r="HI140" s="72" t="str">
        <f t="shared" si="442"/>
        <v/>
      </c>
      <c r="HJ140" s="74">
        <f>IFERROR(VLOOKUP(($EF140&amp;"・"&amp;HI$8&amp;"・"&amp;HI$7&amp;"・"&amp;$EG140),'(参考)本年作業予定'!$X$4:$AI$525,11,FALSE)/100,0)</f>
        <v>0</v>
      </c>
    </row>
    <row r="141" spans="1:218" ht="27.75" customHeight="1" x14ac:dyDescent="0.15">
      <c r="A141" s="541"/>
      <c r="B141" s="487"/>
      <c r="C141" s="325">
        <f>IF(②元データ!$K$28="","",②元データ!$K$28)</f>
        <v>20</v>
      </c>
      <c r="D141" s="342" t="str">
        <f t="shared" ref="D141:AI141" si="545">IF(D$5=$FG141,$FG$9,IF(D$5=$FH141,$FH$9,IF(D$5=$FI141,$FI$9,IF(D$5=$FJ141,$FJ$9,IF(D$5=$FK141,$FK$9,IF(D$5=$FL141,$FL$9,IF(D$5=$FN141,$FO141,IF(D$5=$FP141,$FQ141,IF(D$5=$FR141,$FS141,IF(D$5=$FT141,$FU141,IF(D$5=$FV141,$FW141,IF(D$5=$FX141,$FY141,IF(D$5=$FZ141,$GA141,IF(D$5=$GB141,$GC141,IF(D$5=$GD141,$GE141,IF(D$5=$GF141,$GG141,IF(D$5=$GH141,$GI141,IF(D$5=$GJ141,$GK141,""))))))))))))))))))</f>
        <v/>
      </c>
      <c r="E141" s="343" t="str">
        <f t="shared" si="545"/>
        <v/>
      </c>
      <c r="F141" s="343" t="str">
        <f t="shared" si="545"/>
        <v/>
      </c>
      <c r="G141" s="343" t="str">
        <f t="shared" si="545"/>
        <v/>
      </c>
      <c r="H141" s="343" t="str">
        <f t="shared" si="545"/>
        <v/>
      </c>
      <c r="I141" s="343" t="str">
        <f t="shared" si="545"/>
        <v/>
      </c>
      <c r="J141" s="343" t="str">
        <f t="shared" si="545"/>
        <v/>
      </c>
      <c r="K141" s="343" t="str">
        <f t="shared" si="545"/>
        <v/>
      </c>
      <c r="L141" s="343" t="str">
        <f t="shared" si="545"/>
        <v/>
      </c>
      <c r="M141" s="343" t="str">
        <f t="shared" si="545"/>
        <v/>
      </c>
      <c r="N141" s="343" t="str">
        <f t="shared" si="545"/>
        <v/>
      </c>
      <c r="O141" s="343" t="str">
        <f t="shared" si="545"/>
        <v/>
      </c>
      <c r="P141" s="343" t="str">
        <f t="shared" si="545"/>
        <v/>
      </c>
      <c r="Q141" s="343" t="str">
        <f t="shared" si="545"/>
        <v/>
      </c>
      <c r="R141" s="343" t="str">
        <f t="shared" si="545"/>
        <v/>
      </c>
      <c r="S141" s="343" t="str">
        <f t="shared" si="545"/>
        <v/>
      </c>
      <c r="T141" s="343" t="str">
        <f t="shared" si="545"/>
        <v/>
      </c>
      <c r="U141" s="343" t="str">
        <f t="shared" si="545"/>
        <v>▲</v>
      </c>
      <c r="V141" s="343" t="str">
        <f t="shared" si="545"/>
        <v/>
      </c>
      <c r="W141" s="343" t="str">
        <f t="shared" si="545"/>
        <v/>
      </c>
      <c r="X141" s="343" t="str">
        <f t="shared" si="545"/>
        <v/>
      </c>
      <c r="Y141" s="343">
        <f t="shared" si="545"/>
        <v>16</v>
      </c>
      <c r="Z141" s="343" t="str">
        <f t="shared" si="545"/>
        <v/>
      </c>
      <c r="AA141" s="343" t="str">
        <f t="shared" si="545"/>
        <v/>
      </c>
      <c r="AB141" s="343">
        <f t="shared" si="545"/>
        <v>8</v>
      </c>
      <c r="AC141" s="343" t="str">
        <f t="shared" si="545"/>
        <v/>
      </c>
      <c r="AD141" s="343" t="str">
        <f t="shared" si="545"/>
        <v/>
      </c>
      <c r="AE141" s="343" t="str">
        <f t="shared" si="545"/>
        <v/>
      </c>
      <c r="AF141" s="343" t="str">
        <f t="shared" si="545"/>
        <v/>
      </c>
      <c r="AG141" s="343" t="str">
        <f t="shared" si="545"/>
        <v/>
      </c>
      <c r="AH141" s="343" t="str">
        <f t="shared" si="545"/>
        <v/>
      </c>
      <c r="AI141" s="342" t="str">
        <f t="shared" si="545"/>
        <v/>
      </c>
      <c r="AJ141" s="343" t="str">
        <f t="shared" ref="AJ141:BQ141" si="546">IF(AJ$5=$FG141,$FG$9,IF(AJ$5=$FH141,$FH$9,IF(AJ$5=$FI141,$FI$9,IF(AJ$5=$FJ141,$FJ$9,IF(AJ$5=$FK141,$FK$9,IF(AJ$5=$FL141,$FL$9,IF(AJ$5=$FN141,$FO141,IF(AJ$5=$FP141,$FQ141,IF(AJ$5=$FR141,$FS141,IF(AJ$5=$FT141,$FU141,IF(AJ$5=$FV141,$FW141,IF(AJ$5=$FX141,$FY141,IF(AJ$5=$FZ141,$GA141,IF(AJ$5=$GB141,$GC141,IF(AJ$5=$GD141,$GE141,IF(AJ$5=$GF141,$GG141,IF(AJ$5=$GH141,$GI141,IF(AJ$5=$GJ141,$GK141,""))))))))))))))))))</f>
        <v/>
      </c>
      <c r="AK141" s="343" t="str">
        <f t="shared" si="546"/>
        <v/>
      </c>
      <c r="AL141" s="343" t="str">
        <f t="shared" si="546"/>
        <v/>
      </c>
      <c r="AM141" s="343" t="str">
        <f t="shared" si="546"/>
        <v/>
      </c>
      <c r="AN141" s="343" t="str">
        <f t="shared" si="546"/>
        <v/>
      </c>
      <c r="AO141" s="343" t="str">
        <f t="shared" si="546"/>
        <v/>
      </c>
      <c r="AP141" s="343" t="str">
        <f t="shared" si="546"/>
        <v/>
      </c>
      <c r="AQ141" s="343" t="str">
        <f t="shared" si="546"/>
        <v/>
      </c>
      <c r="AR141" s="343" t="str">
        <f t="shared" si="546"/>
        <v/>
      </c>
      <c r="AS141" s="343" t="str">
        <f t="shared" si="546"/>
        <v/>
      </c>
      <c r="AT141" s="343" t="str">
        <f t="shared" si="546"/>
        <v/>
      </c>
      <c r="AU141" s="343" t="str">
        <f t="shared" si="546"/>
        <v/>
      </c>
      <c r="AV141" s="343" t="str">
        <f t="shared" si="546"/>
        <v/>
      </c>
      <c r="AW141" s="343" t="str">
        <f t="shared" si="546"/>
        <v/>
      </c>
      <c r="AX141" s="343" t="str">
        <f t="shared" si="546"/>
        <v/>
      </c>
      <c r="AY141" s="343" t="str">
        <f t="shared" si="546"/>
        <v/>
      </c>
      <c r="AZ141" s="343" t="str">
        <f t="shared" si="546"/>
        <v/>
      </c>
      <c r="BA141" s="343" t="str">
        <f t="shared" si="546"/>
        <v/>
      </c>
      <c r="BB141" s="343" t="str">
        <f t="shared" si="546"/>
        <v/>
      </c>
      <c r="BC141" s="343" t="str">
        <f t="shared" si="546"/>
        <v/>
      </c>
      <c r="BD141" s="343" t="str">
        <f t="shared" si="546"/>
        <v/>
      </c>
      <c r="BE141" s="343" t="str">
        <f t="shared" si="546"/>
        <v/>
      </c>
      <c r="BF141" s="343" t="str">
        <f t="shared" si="546"/>
        <v/>
      </c>
      <c r="BG141" s="343">
        <f t="shared" si="546"/>
        <v>8</v>
      </c>
      <c r="BH141" s="343" t="str">
        <f t="shared" si="546"/>
        <v/>
      </c>
      <c r="BI141" s="343" t="str">
        <f t="shared" si="546"/>
        <v/>
      </c>
      <c r="BJ141" s="343" t="str">
        <f t="shared" si="546"/>
        <v/>
      </c>
      <c r="BK141" s="343" t="str">
        <f t="shared" si="546"/>
        <v/>
      </c>
      <c r="BL141" s="343" t="str">
        <f t="shared" si="546"/>
        <v/>
      </c>
      <c r="BM141" s="344" t="str">
        <f t="shared" si="546"/>
        <v/>
      </c>
      <c r="BN141" s="342" t="str">
        <f t="shared" si="546"/>
        <v/>
      </c>
      <c r="BO141" s="343" t="str">
        <f t="shared" si="546"/>
        <v/>
      </c>
      <c r="BP141" s="343" t="str">
        <f t="shared" si="546"/>
        <v/>
      </c>
      <c r="BQ141" s="343" t="str">
        <f t="shared" si="546"/>
        <v/>
      </c>
      <c r="BR141" s="343" t="str">
        <f t="shared" ref="BR141:DW141" si="547">IF(BR$5=$FG141,$FG$9,IF(BR$5=$FH141,$FH$9,IF(BR$5=$FI141,$FI$9,IF(BR$5=$FJ141,$FJ$9,IF(BR$5=$FK141,$FK$9,IF(BR$5=$FL141,$FL$9,IF(BR$5=$FN141,$FO141,IF(BR$5=$FP141,$FQ141,IF(BR$5=$FR141,$FS141,IF(BR$5=$FT141,$FU141,IF(BR$5=$FV141,$FW141,IF(BR$5=$FX141,$FY141,IF(BR$5=$FZ141,$GA141,IF(BR$5=$GB141,$GC141,IF(BR$5=$GD141,$GE141,IF(BR$5=$GF141,$GG141,IF(BR$5=$GH141,$GI141,IF(BR$5=$GJ141,$GK141,""))))))))))))))))))</f>
        <v/>
      </c>
      <c r="BS141" s="343" t="str">
        <f t="shared" si="547"/>
        <v/>
      </c>
      <c r="BT141" s="343" t="str">
        <f t="shared" si="547"/>
        <v/>
      </c>
      <c r="BU141" s="343" t="str">
        <f t="shared" si="547"/>
        <v/>
      </c>
      <c r="BV141" s="343" t="str">
        <f t="shared" si="547"/>
        <v/>
      </c>
      <c r="BW141" s="343" t="str">
        <f t="shared" si="547"/>
        <v/>
      </c>
      <c r="BX141" s="343" t="str">
        <f t="shared" si="547"/>
        <v/>
      </c>
      <c r="BY141" s="343" t="str">
        <f t="shared" si="547"/>
        <v/>
      </c>
      <c r="BZ141" s="343" t="str">
        <f t="shared" si="547"/>
        <v/>
      </c>
      <c r="CA141" s="343" t="str">
        <f t="shared" si="547"/>
        <v/>
      </c>
      <c r="CB141" s="343" t="str">
        <f t="shared" si="547"/>
        <v/>
      </c>
      <c r="CC141" s="343" t="str">
        <f t="shared" si="547"/>
        <v/>
      </c>
      <c r="CD141" s="343" t="str">
        <f t="shared" si="547"/>
        <v/>
      </c>
      <c r="CE141" s="343" t="str">
        <f t="shared" si="547"/>
        <v/>
      </c>
      <c r="CF141" s="343" t="str">
        <f t="shared" si="547"/>
        <v/>
      </c>
      <c r="CG141" s="343" t="str">
        <f t="shared" si="547"/>
        <v/>
      </c>
      <c r="CH141" s="343" t="str">
        <f t="shared" si="547"/>
        <v/>
      </c>
      <c r="CI141" s="343" t="str">
        <f t="shared" si="547"/>
        <v/>
      </c>
      <c r="CJ141" s="343" t="str">
        <f t="shared" si="547"/>
        <v/>
      </c>
      <c r="CK141" s="343" t="str">
        <f t="shared" si="547"/>
        <v/>
      </c>
      <c r="CL141" s="343">
        <f t="shared" si="547"/>
        <v>10</v>
      </c>
      <c r="CM141" s="343" t="str">
        <f t="shared" si="547"/>
        <v/>
      </c>
      <c r="CN141" s="343" t="str">
        <f t="shared" si="547"/>
        <v/>
      </c>
      <c r="CO141" s="343" t="str">
        <f t="shared" si="547"/>
        <v/>
      </c>
      <c r="CP141" s="343" t="str">
        <f t="shared" si="547"/>
        <v/>
      </c>
      <c r="CQ141" s="345" t="str">
        <f t="shared" si="547"/>
        <v/>
      </c>
      <c r="CR141" s="346" t="str">
        <f t="shared" si="547"/>
        <v/>
      </c>
      <c r="CS141" s="347" t="str">
        <f t="shared" si="547"/>
        <v/>
      </c>
      <c r="CT141" s="343" t="str">
        <f t="shared" si="547"/>
        <v/>
      </c>
      <c r="CU141" s="343" t="str">
        <f t="shared" si="547"/>
        <v/>
      </c>
      <c r="CV141" s="343" t="str">
        <f t="shared" si="547"/>
        <v/>
      </c>
      <c r="CW141" s="343" t="str">
        <f t="shared" si="547"/>
        <v/>
      </c>
      <c r="CX141" s="343" t="str">
        <f t="shared" si="547"/>
        <v/>
      </c>
      <c r="CY141" s="343" t="str">
        <f t="shared" si="547"/>
        <v/>
      </c>
      <c r="CZ141" s="343" t="str">
        <f t="shared" si="547"/>
        <v/>
      </c>
      <c r="DA141" s="343" t="str">
        <f t="shared" si="547"/>
        <v/>
      </c>
      <c r="DB141" s="343" t="str">
        <f t="shared" si="547"/>
        <v/>
      </c>
      <c r="DC141" s="343" t="str">
        <f t="shared" si="547"/>
        <v/>
      </c>
      <c r="DD141" s="343" t="str">
        <f t="shared" si="547"/>
        <v/>
      </c>
      <c r="DE141" s="343" t="str">
        <f t="shared" si="547"/>
        <v/>
      </c>
      <c r="DF141" s="343" t="str">
        <f t="shared" si="547"/>
        <v/>
      </c>
      <c r="DG141" s="343" t="str">
        <f t="shared" si="547"/>
        <v/>
      </c>
      <c r="DH141" s="343" t="str">
        <f t="shared" si="547"/>
        <v/>
      </c>
      <c r="DI141" s="343" t="str">
        <f t="shared" si="547"/>
        <v/>
      </c>
      <c r="DJ141" s="343" t="str">
        <f t="shared" si="547"/>
        <v/>
      </c>
      <c r="DK141" s="343" t="str">
        <f t="shared" si="547"/>
        <v/>
      </c>
      <c r="DL141" s="343" t="str">
        <f t="shared" si="547"/>
        <v/>
      </c>
      <c r="DM141" s="343" t="str">
        <f t="shared" si="547"/>
        <v/>
      </c>
      <c r="DN141" s="343" t="str">
        <f t="shared" si="547"/>
        <v/>
      </c>
      <c r="DO141" s="343" t="str">
        <f t="shared" si="547"/>
        <v/>
      </c>
      <c r="DP141" s="343" t="str">
        <f t="shared" si="547"/>
        <v/>
      </c>
      <c r="DQ141" s="343" t="str">
        <f t="shared" si="547"/>
        <v/>
      </c>
      <c r="DR141" s="343" t="str">
        <f t="shared" si="547"/>
        <v/>
      </c>
      <c r="DS141" s="343" t="str">
        <f t="shared" si="547"/>
        <v/>
      </c>
      <c r="DT141" s="343" t="str">
        <f t="shared" si="547"/>
        <v/>
      </c>
      <c r="DU141" s="345" t="str">
        <f t="shared" si="547"/>
        <v/>
      </c>
      <c r="DV141" s="392" t="str">
        <f t="shared" si="547"/>
        <v/>
      </c>
      <c r="DW141" s="425" t="str">
        <f t="shared" si="547"/>
        <v/>
      </c>
      <c r="EE141" s="12">
        <v>14</v>
      </c>
      <c r="EF141" s="13" t="str">
        <f>IF(②元データ!$G$28="","",②元データ!$G$28)</f>
        <v>産直ニンジン・▲▲◇</v>
      </c>
      <c r="EG141" s="13" t="str">
        <f>②元データ!$G$8</f>
        <v>露地野菜Ｂ</v>
      </c>
      <c r="EH141" s="32" t="str">
        <f>IFERROR(VLOOKUP(($EF141&amp;"・"&amp;EH$8&amp;"・"&amp;EH$7&amp;"・"&amp;$EG141),'(参考)本年作業予定'!$X$4:$AI$525,8,FALSE),"")</f>
        <v/>
      </c>
      <c r="EI141" s="32" t="str">
        <f>IFERROR(VLOOKUP(($EF141&amp;"・"&amp;EH$8&amp;"・"&amp;EH$7&amp;"・"&amp;$EG141),'(参考)本年作業予定'!$X$4:$AI$525,10,FALSE),"")</f>
        <v/>
      </c>
      <c r="EJ141" s="32">
        <f>IFERROR(VLOOKUP(($EF141&amp;"・"&amp;EJ$8&amp;"・"&amp;EJ$7&amp;"・"&amp;$EG141),'(参考)本年作業予定'!$X$4:$AI$525,8,FALSE),"")</f>
        <v>45526</v>
      </c>
      <c r="EK141" s="32">
        <f>IFERROR(VLOOKUP(($EF141&amp;"・"&amp;EJ$8&amp;"・"&amp;EJ$7&amp;"・"&amp;$EG141),'(参考)本年作業予定'!$X$4:$AI$525,10,FALSE),"")</f>
        <v>45527</v>
      </c>
      <c r="EL141" s="32">
        <f>IFERROR(VLOOKUP(($EF141&amp;"・"&amp;EL$8&amp;"・"&amp;EL$7&amp;"・"&amp;$EG141),'(参考)本年作業予定'!$X$4:$AI$525,8,FALSE),"")</f>
        <v>45529</v>
      </c>
      <c r="EM141" s="32">
        <f>IFERROR(VLOOKUP(($EF141&amp;"・"&amp;EL$8&amp;"・"&amp;EL$7&amp;"・"&amp;$EG141),'(参考)本年作業予定'!$X$4:$AI$525,10,FALSE),"")</f>
        <v>45529</v>
      </c>
      <c r="EN141" s="32">
        <f>IFERROR(VLOOKUP(($EF141&amp;"・"&amp;EN$8&amp;"・"&amp;EN$7&amp;"・"&amp;$EG141),'(参考)本年作業予定'!$X$4:$AI$525,8,FALSE),"")</f>
        <v>45560</v>
      </c>
      <c r="EO141" s="32">
        <f>IFERROR(VLOOKUP(($EF141&amp;"・"&amp;EN$8&amp;"・"&amp;EN$7&amp;"・"&amp;$EG141),'(参考)本年作業予定'!$X$4:$AI$525,10,FALSE),"")</f>
        <v>45560</v>
      </c>
      <c r="EP141" s="32">
        <f>IFERROR(VLOOKUP(($EF141&amp;"・"&amp;EP$8&amp;"・"&amp;EP$7&amp;"・"&amp;$EG141),'(参考)本年作業予定'!$X$4:$AI$525,8,FALSE),"")</f>
        <v>45590</v>
      </c>
      <c r="EQ141" s="32">
        <f>IFERROR(VLOOKUP(($EF141&amp;"・"&amp;EP$8&amp;"・"&amp;EP$7&amp;"・"&amp;$EG141),'(参考)本年作業予定'!$X$4:$AI$525,10,FALSE),"")</f>
        <v>45590</v>
      </c>
      <c r="ER141" s="32" t="str">
        <f>IFERROR(VLOOKUP(($EF141&amp;"・"&amp;ER$8&amp;"・"&amp;ER$7&amp;"・"&amp;$EG141),'(参考)本年作業予定'!$X$4:$AI$525,8,FALSE),"")</f>
        <v/>
      </c>
      <c r="ES141" s="32" t="str">
        <f>IFERROR(VLOOKUP(($EF141&amp;"・"&amp;ER$8&amp;"・"&amp;ER$7&amp;"・"&amp;$EG141),'(参考)本年作業予定'!$X$4:$AI$525,10,FALSE),"")</f>
        <v/>
      </c>
      <c r="ET141" s="32" t="str">
        <f>IFERROR(VLOOKUP(($EF141&amp;"・"&amp;ET$8&amp;"・"&amp;ET$7&amp;"・"&amp;$EG141),'(参考)本年作業予定'!$X$4:$AI$525,8,FALSE),"")</f>
        <v/>
      </c>
      <c r="EU141" s="32" t="str">
        <f>IFERROR(VLOOKUP(($EF141&amp;"・"&amp;ET$8&amp;"・"&amp;ET$7&amp;"・"&amp;$EG141),'(参考)本年作業予定'!$X$4:$AI$525,10,FALSE),"")</f>
        <v/>
      </c>
      <c r="EV141" s="32" t="str">
        <f>IFERROR(VLOOKUP(($EF141&amp;"・"&amp;EV$8&amp;"・"&amp;EV$7&amp;"・"&amp;$EG141),'(参考)本年作業予定'!$X$4:$AI$525,8,FALSE),"")</f>
        <v/>
      </c>
      <c r="EW141" s="32" t="str">
        <f>IFERROR(VLOOKUP(($EF141&amp;"・"&amp;EV$8&amp;"・"&amp;EV$7&amp;"・"&amp;$EG141),'(参考)本年作業予定'!$X$4:$AI$525,10,FALSE),"")</f>
        <v/>
      </c>
      <c r="EX141" s="32" t="str">
        <f>IFERROR(VLOOKUP(($EF141&amp;"・"&amp;EX$8&amp;"・"&amp;EX$7&amp;"・"&amp;$EG141),'(参考)本年作業予定'!$X$4:$AI$525,8,FALSE),"")</f>
        <v/>
      </c>
      <c r="EY141" s="32" t="str">
        <f>IFERROR(VLOOKUP(($EF141&amp;"・"&amp;EX$8&amp;"・"&amp;EX$7&amp;"・"&amp;$EG141),'(参考)本年作業予定'!$X$4:$AI$525,10,FALSE),"")</f>
        <v/>
      </c>
      <c r="EZ141" s="32" t="str">
        <f>IFERROR(VLOOKUP(($EF141&amp;"・"&amp;EZ$8&amp;"・"&amp;EZ$7&amp;"・"&amp;$EG141),'(参考)本年作業予定'!$X$4:$AI$525,8,FALSE),"")</f>
        <v/>
      </c>
      <c r="FA141" s="32" t="str">
        <f>IFERROR(VLOOKUP(($EF141&amp;"・"&amp;EZ$8&amp;"・"&amp;EZ$7&amp;"・"&amp;$EG141),'(参考)本年作業予定'!$X$4:$AI$525,10,FALSE),"")</f>
        <v/>
      </c>
      <c r="FB141" s="32" t="str">
        <f>IFERROR(VLOOKUP(($EF141&amp;"・"&amp;FB$8&amp;"・"&amp;FB$7&amp;"・"&amp;$EG141),'(参考)本年作業予定'!$X$4:$AI$525,8,FALSE),"")</f>
        <v/>
      </c>
      <c r="FC141" s="32" t="str">
        <f>IFERROR(VLOOKUP(($EF141&amp;"・"&amp;FB$8&amp;"・"&amp;FB$7&amp;"・"&amp;$EG141),'(参考)本年作業予定'!$X$4:$AI$525,10,FALSE),"")</f>
        <v/>
      </c>
      <c r="FD141" s="32" t="str">
        <f>IFERROR(VLOOKUP(($EF141&amp;"・"&amp;FD$8&amp;"・"&amp;FD$7&amp;"・"&amp;$EG141),'(参考)本年作業予定'!$X$4:$AI$525,8,FALSE),"")</f>
        <v/>
      </c>
      <c r="FE141" s="32" t="str">
        <f>IFERROR(VLOOKUP(($EF141&amp;"・"&amp;FD$8&amp;"・"&amp;FD$7&amp;"・"&amp;$EG141),'(参考)本年作業予定'!$X$4:$AI$525,10,FALSE),"")</f>
        <v/>
      </c>
      <c r="FG141" s="32" t="str">
        <f>IFERROR(VLOOKUP(($EF141&amp;"・"&amp;FG$81&amp;"・"&amp;FG$80&amp;"・"&amp;$EG141),'(参考)本年作業予定'!$X$4:$AI$525,4,FALSE),"")</f>
        <v/>
      </c>
      <c r="FH141" s="32">
        <f>IFERROR(VLOOKUP(($EF141&amp;"・"&amp;FH$81&amp;"・"&amp;FH$80&amp;"・"&amp;$EG141),'(参考)本年作業予定'!$X$4:$AI$525,4,FALSE),"")</f>
        <v>45522</v>
      </c>
      <c r="FI141" s="32" t="str">
        <f>IFERROR(VLOOKUP(($EF141&amp;"・"&amp;FI$81&amp;"・"&amp;FI$80&amp;"・"&amp;$EG141),'(参考)本年作業予定'!$X$4:$AI$525,4,FALSE),"")</f>
        <v/>
      </c>
      <c r="FJ141" s="32" t="str">
        <f>IFERROR(VLOOKUP(($EF141&amp;"・"&amp;FJ$81&amp;"・"&amp;FJ$80&amp;"・"&amp;$EG141),'(参考)本年作業予定'!$X$4:$AI$525,4,FALSE),"")</f>
        <v/>
      </c>
      <c r="FK141" s="32" t="str">
        <f>IFERROR(VLOOKUP(($EF141&amp;"・"&amp;FK$81&amp;"・"&amp;FK$80&amp;"・"&amp;$EG141),'(参考)本年作業予定'!$X$4:$AI$525,4,FALSE),"")</f>
        <v/>
      </c>
      <c r="FL141" s="32" t="str">
        <f>IFERROR(VLOOKUP(($EF141&amp;"・"&amp;FL$81&amp;"・"&amp;FL$80&amp;"・"&amp;$EG141),'(参考)本年作業予定'!$X$4:$AI$525,4,FALSE),"")</f>
        <v/>
      </c>
      <c r="FN141" s="33" t="str">
        <f t="shared" si="488"/>
        <v/>
      </c>
      <c r="FO141" s="96">
        <f>IFERROR(VLOOKUP(($EF141&amp;"・"&amp;FN$8&amp;"・"&amp;FN$7&amp;"・"&amp;$EG141),'(参考)本年作業予定'!$X$4:$AI$525,12,FALSE),"")</f>
        <v>0</v>
      </c>
      <c r="FP141" s="33">
        <f t="shared" si="489"/>
        <v>45526</v>
      </c>
      <c r="FQ141" s="96">
        <f>IFERROR(VLOOKUP(($EF141&amp;"・"&amp;FP$8&amp;"・"&amp;FP$7&amp;"・"&amp;$EG141),'(参考)本年作業予定'!$X$4:$AI$525,12,FALSE),"")</f>
        <v>16</v>
      </c>
      <c r="FR141" s="33">
        <f t="shared" si="490"/>
        <v>45529</v>
      </c>
      <c r="FS141" s="96">
        <f>IFERROR(VLOOKUP(($EF141&amp;"・"&amp;FR$8&amp;"・"&amp;FR$7&amp;"・"&amp;$EG141),'(参考)本年作業予定'!$X$4:$AI$525,12,FALSE),"")</f>
        <v>8</v>
      </c>
      <c r="FT141" s="33">
        <f t="shared" si="491"/>
        <v>45560</v>
      </c>
      <c r="FU141" s="96">
        <f>IFERROR(VLOOKUP(($EF141&amp;"・"&amp;FT$8&amp;"・"&amp;FT$7&amp;"・"&amp;$EG141),'(参考)本年作業予定'!$X$4:$AI$525,12,FALSE),"")</f>
        <v>8</v>
      </c>
      <c r="FV141" s="33">
        <f t="shared" si="492"/>
        <v>45590</v>
      </c>
      <c r="FW141" s="96">
        <f>IFERROR(VLOOKUP(($EF141&amp;"・"&amp;FV$8&amp;"・"&amp;FV$7&amp;"・"&amp;$EG141),'(参考)本年作業予定'!$X$4:$AI$525,12,FALSE),"")</f>
        <v>10</v>
      </c>
      <c r="FX141" s="33" t="str">
        <f t="shared" si="493"/>
        <v/>
      </c>
      <c r="FY141" s="96">
        <f>IFERROR(VLOOKUP(($EF141&amp;"・"&amp;FX$8&amp;"・"&amp;FX$7&amp;"・"&amp;$EG141),'(参考)本年作業予定'!$X$4:$AI$525,12,FALSE),"")</f>
        <v>0</v>
      </c>
      <c r="FZ141" s="33" t="str">
        <f t="shared" si="494"/>
        <v/>
      </c>
      <c r="GA141" s="96" t="str">
        <f>IFERROR(VLOOKUP(($EF141&amp;"・"&amp;FZ$8&amp;"・"&amp;FZ$7&amp;"・"&amp;$EG141),'(参考)本年作業予定'!$X$4:$AI$525,12,FALSE),"")</f>
        <v/>
      </c>
      <c r="GB141" s="33" t="str">
        <f t="shared" si="495"/>
        <v/>
      </c>
      <c r="GC141" s="96" t="str">
        <f>IFERROR(VLOOKUP(($EF141&amp;"・"&amp;GB$8&amp;"・"&amp;GB$7&amp;"・"&amp;$EG141),'(参考)本年作業予定'!$X$4:$AI$525,12,FALSE),"")</f>
        <v/>
      </c>
      <c r="GD141" s="33" t="str">
        <f t="shared" si="496"/>
        <v/>
      </c>
      <c r="GE141" s="96" t="str">
        <f>IFERROR(VLOOKUP(($EF141&amp;"・"&amp;GD$8&amp;"・"&amp;GD$7&amp;"・"&amp;$EG141),'(参考)本年作業予定'!$X$4:$AI$525,12,FALSE),"")</f>
        <v/>
      </c>
      <c r="GF141" s="33" t="str">
        <f t="shared" si="497"/>
        <v/>
      </c>
      <c r="GG141" s="96" t="str">
        <f>IFERROR(VLOOKUP(($EF141&amp;"・"&amp;GF$8&amp;"・"&amp;GF$7&amp;"・"&amp;$EG141),'(参考)本年作業予定'!$X$4:$AI$525,12,FALSE),"")</f>
        <v/>
      </c>
      <c r="GH141" s="33" t="str">
        <f t="shared" si="498"/>
        <v/>
      </c>
      <c r="GI141" s="96" t="str">
        <f>IFERROR(VLOOKUP(($EF141&amp;"・"&amp;GH$8&amp;"・"&amp;GH$7&amp;"・"&amp;$EG141),'(参考)本年作業予定'!$X$4:$AI$525,12,FALSE),"")</f>
        <v/>
      </c>
      <c r="GJ141" s="33" t="str">
        <f t="shared" si="499"/>
        <v/>
      </c>
      <c r="GK141" s="96" t="str">
        <f>IFERROR(VLOOKUP(($EF141&amp;"・"&amp;GJ$8&amp;"・"&amp;GJ$7&amp;"・"&amp;$EG141),'(参考)本年作業予定'!$X$4:$AI$525,12,FALSE),"")</f>
        <v/>
      </c>
      <c r="GM141" s="72" t="str">
        <f t="shared" si="431"/>
        <v/>
      </c>
      <c r="GN141" s="74">
        <f>IFERROR(VLOOKUP(($EF141&amp;"・"&amp;GM$8&amp;"・"&amp;GM$7&amp;"・"&amp;$EG141),'(参考)本年作業予定'!$X$4:$AI$525,11,FALSE)/100,0)</f>
        <v>20</v>
      </c>
      <c r="GO141" s="72">
        <f t="shared" si="432"/>
        <v>2</v>
      </c>
      <c r="GP141" s="74">
        <f>IFERROR(VLOOKUP(($EF141&amp;"・"&amp;GO$8&amp;"・"&amp;GO$7&amp;"・"&amp;$EG141),'(参考)本年作業予定'!$X$4:$AI$525,11,FALSE)/100,0)</f>
        <v>20</v>
      </c>
      <c r="GQ141" s="72">
        <f t="shared" si="433"/>
        <v>1</v>
      </c>
      <c r="GR141" s="74">
        <f>IFERROR(VLOOKUP(($EF141&amp;"・"&amp;GQ$8&amp;"・"&amp;GQ$7&amp;"・"&amp;$EG141),'(参考)本年作業予定'!$X$4:$AI$525,11,FALSE)/100,0)</f>
        <v>20</v>
      </c>
      <c r="GS141" s="72">
        <f t="shared" si="434"/>
        <v>1</v>
      </c>
      <c r="GT141" s="74">
        <f>IFERROR(VLOOKUP(($EF141&amp;"・"&amp;GS$8&amp;"・"&amp;GS$7&amp;"・"&amp;$EG141),'(参考)本年作業予定'!$X$4:$AI$525,11,FALSE)/100,0)</f>
        <v>20</v>
      </c>
      <c r="GU141" s="72">
        <f t="shared" si="435"/>
        <v>1</v>
      </c>
      <c r="GV141" s="74">
        <f>IFERROR(VLOOKUP(($EF141&amp;"・"&amp;GU$8&amp;"・"&amp;GU$7&amp;"・"&amp;$EG141),'(参考)本年作業予定'!$X$4:$AI$525,11,FALSE)/100,0)</f>
        <v>20</v>
      </c>
      <c r="GW141" s="72" t="str">
        <f t="shared" si="436"/>
        <v/>
      </c>
      <c r="GX141" s="74">
        <f>IFERROR(VLOOKUP(($EF141&amp;"・"&amp;GW$8&amp;"・"&amp;GW$7&amp;"・"&amp;$EG141),'(参考)本年作業予定'!$X$4:$AI$525,11,FALSE)/100,0)</f>
        <v>20</v>
      </c>
      <c r="GY141" s="72" t="str">
        <f t="shared" si="437"/>
        <v/>
      </c>
      <c r="GZ141" s="74">
        <f>IFERROR(VLOOKUP(($EF141&amp;"・"&amp;GY$8&amp;"・"&amp;GY$7&amp;"・"&amp;$EG141),'(参考)本年作業予定'!$X$4:$AI$525,11,FALSE)/100,0)</f>
        <v>0</v>
      </c>
      <c r="HA141" s="72" t="str">
        <f t="shared" si="438"/>
        <v/>
      </c>
      <c r="HB141" s="74">
        <f>IFERROR(VLOOKUP(($EF141&amp;"・"&amp;HA$8&amp;"・"&amp;HA$7&amp;"・"&amp;$EG141),'(参考)本年作業予定'!$X$4:$AI$525,11,FALSE)/100,0)</f>
        <v>0</v>
      </c>
      <c r="HC141" s="72" t="str">
        <f t="shared" si="439"/>
        <v/>
      </c>
      <c r="HD141" s="74">
        <f>IFERROR(VLOOKUP(($EF141&amp;"・"&amp;HC$8&amp;"・"&amp;HC$7&amp;"・"&amp;$EG141),'(参考)本年作業予定'!$X$4:$AI$525,11,FALSE)/100,0)</f>
        <v>0</v>
      </c>
      <c r="HE141" s="72" t="str">
        <f t="shared" si="440"/>
        <v/>
      </c>
      <c r="HF141" s="74">
        <f>IFERROR(VLOOKUP(($EF141&amp;"・"&amp;HE$8&amp;"・"&amp;HE$7&amp;"・"&amp;$EG141),'(参考)本年作業予定'!$X$4:$AI$525,11,FALSE)/100,0)</f>
        <v>0</v>
      </c>
      <c r="HG141" s="72" t="str">
        <f t="shared" si="441"/>
        <v/>
      </c>
      <c r="HH141" s="74">
        <f>IFERROR(VLOOKUP(($EF141&amp;"・"&amp;HG$8&amp;"・"&amp;HG$7&amp;"・"&amp;$EG141),'(参考)本年作業予定'!$X$4:$AI$525,11,FALSE)/100,0)</f>
        <v>0</v>
      </c>
      <c r="HI141" s="72" t="str">
        <f t="shared" si="442"/>
        <v/>
      </c>
      <c r="HJ141" s="74">
        <f>IFERROR(VLOOKUP(($EF141&amp;"・"&amp;HI$8&amp;"・"&amp;HI$7&amp;"・"&amp;$EG141),'(参考)本年作業予定'!$X$4:$AI$525,11,FALSE)/100,0)</f>
        <v>0</v>
      </c>
    </row>
    <row r="142" spans="1:218" ht="15" customHeight="1" thickBot="1" x14ac:dyDescent="0.2">
      <c r="A142" s="541"/>
      <c r="B142" s="488"/>
      <c r="C142" s="326" t="str">
        <f>IF(B142="","",GN142+GP142+GR142+GT142+GV142+GX142+GZ142+HB142+HD142)</f>
        <v/>
      </c>
      <c r="D142" s="348"/>
      <c r="E142" s="349"/>
      <c r="F142" s="349"/>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50"/>
      <c r="AH142" s="350"/>
      <c r="AI142" s="348"/>
      <c r="AJ142" s="349"/>
      <c r="AK142" s="349"/>
      <c r="AL142" s="349"/>
      <c r="AM142" s="349"/>
      <c r="AN142" s="349"/>
      <c r="AO142" s="349"/>
      <c r="AP142" s="349"/>
      <c r="AQ142" s="349"/>
      <c r="AR142" s="349"/>
      <c r="AS142" s="349"/>
      <c r="AT142" s="349"/>
      <c r="AU142" s="349"/>
      <c r="AV142" s="349"/>
      <c r="AW142" s="349"/>
      <c r="AX142" s="349"/>
      <c r="AY142" s="349"/>
      <c r="AZ142" s="349"/>
      <c r="BA142" s="349"/>
      <c r="BB142" s="349"/>
      <c r="BC142" s="349"/>
      <c r="BD142" s="349"/>
      <c r="BE142" s="349"/>
      <c r="BF142" s="349"/>
      <c r="BG142" s="349"/>
      <c r="BH142" s="349"/>
      <c r="BI142" s="349"/>
      <c r="BJ142" s="349"/>
      <c r="BK142" s="349"/>
      <c r="BL142" s="349"/>
      <c r="BM142" s="350"/>
      <c r="BN142" s="348"/>
      <c r="BO142" s="349"/>
      <c r="BP142" s="349"/>
      <c r="BQ142" s="349"/>
      <c r="BR142" s="349"/>
      <c r="BS142" s="349"/>
      <c r="BT142" s="349"/>
      <c r="BU142" s="349"/>
      <c r="BV142" s="349"/>
      <c r="BW142" s="349"/>
      <c r="BX142" s="349"/>
      <c r="BY142" s="349"/>
      <c r="BZ142" s="349"/>
      <c r="CA142" s="349"/>
      <c r="CB142" s="349"/>
      <c r="CC142" s="349"/>
      <c r="CD142" s="349"/>
      <c r="CE142" s="349"/>
      <c r="CF142" s="349"/>
      <c r="CG142" s="349"/>
      <c r="CH142" s="349"/>
      <c r="CI142" s="349"/>
      <c r="CJ142" s="349"/>
      <c r="CK142" s="349"/>
      <c r="CL142" s="349"/>
      <c r="CM142" s="349"/>
      <c r="CN142" s="349"/>
      <c r="CO142" s="349"/>
      <c r="CP142" s="349"/>
      <c r="CQ142" s="350"/>
      <c r="CR142" s="351"/>
      <c r="CS142" s="352"/>
      <c r="CT142" s="349"/>
      <c r="CU142" s="349"/>
      <c r="CV142" s="349"/>
      <c r="CW142" s="349"/>
      <c r="CX142" s="349"/>
      <c r="CY142" s="349"/>
      <c r="CZ142" s="349"/>
      <c r="DA142" s="349"/>
      <c r="DB142" s="349"/>
      <c r="DC142" s="349"/>
      <c r="DD142" s="349"/>
      <c r="DE142" s="349"/>
      <c r="DF142" s="349"/>
      <c r="DG142" s="349"/>
      <c r="DH142" s="349"/>
      <c r="DI142" s="349"/>
      <c r="DJ142" s="349"/>
      <c r="DK142" s="349"/>
      <c r="DL142" s="349"/>
      <c r="DM142" s="349"/>
      <c r="DN142" s="349"/>
      <c r="DO142" s="349"/>
      <c r="DP142" s="349"/>
      <c r="DQ142" s="349"/>
      <c r="DR142" s="349"/>
      <c r="DS142" s="349"/>
      <c r="DT142" s="349"/>
      <c r="DU142" s="350"/>
      <c r="DV142" s="393"/>
      <c r="DW142" s="426"/>
      <c r="EE142" s="12"/>
      <c r="EF142" s="13"/>
      <c r="EG142" s="13"/>
      <c r="EH142" s="32" t="str">
        <f>IFERROR(VLOOKUP(($EF142&amp;"・"&amp;EH$8&amp;"・"&amp;EH$7&amp;"・"&amp;$EG142),'(参考)本年作業予定'!$X$4:$AI$525,8,FALSE),"")</f>
        <v/>
      </c>
      <c r="EI142" s="32" t="str">
        <f>IFERROR(VLOOKUP(($EF142&amp;"・"&amp;EH$8&amp;"・"&amp;EH$7&amp;"・"&amp;$EG142),'(参考)本年作業予定'!$X$4:$AI$525,10,FALSE),"")</f>
        <v/>
      </c>
      <c r="EJ142" s="32" t="str">
        <f>IFERROR(VLOOKUP(($EF142&amp;"・"&amp;EJ$8&amp;"・"&amp;EJ$7&amp;"・"&amp;$EG142),'(参考)本年作業予定'!$X$4:$AI$525,8,FALSE),"")</f>
        <v/>
      </c>
      <c r="EK142" s="32" t="str">
        <f>IFERROR(VLOOKUP(($EF142&amp;"・"&amp;EJ$8&amp;"・"&amp;EJ$7&amp;"・"&amp;$EG142),'(参考)本年作業予定'!$X$4:$AI$525,10,FALSE),"")</f>
        <v/>
      </c>
      <c r="EL142" s="32" t="str">
        <f>IFERROR(VLOOKUP(($EF142&amp;"・"&amp;EL$8&amp;"・"&amp;EL$7&amp;"・"&amp;$EG142),'(参考)本年作業予定'!$X$4:$AI$525,8,FALSE),"")</f>
        <v/>
      </c>
      <c r="EM142" s="32" t="str">
        <f>IFERROR(VLOOKUP(($EF142&amp;"・"&amp;EL$8&amp;"・"&amp;EL$7&amp;"・"&amp;$EG142),'(参考)本年作業予定'!$X$4:$AI$525,10,FALSE),"")</f>
        <v/>
      </c>
      <c r="EN142" s="32" t="str">
        <f>IFERROR(VLOOKUP(($EF142&amp;"・"&amp;EN$8&amp;"・"&amp;EN$7&amp;"・"&amp;$EG142),'(参考)本年作業予定'!$X$4:$AI$525,8,FALSE),"")</f>
        <v/>
      </c>
      <c r="EO142" s="32" t="str">
        <f>IFERROR(VLOOKUP(($EF142&amp;"・"&amp;EN$8&amp;"・"&amp;EN$7&amp;"・"&amp;$EG142),'(参考)本年作業予定'!$X$4:$AI$525,10,FALSE),"")</f>
        <v/>
      </c>
      <c r="EP142" s="32" t="str">
        <f>IFERROR(VLOOKUP(($EF142&amp;"・"&amp;EP$8&amp;"・"&amp;EP$7&amp;"・"&amp;$EG142),'(参考)本年作業予定'!$X$4:$AI$525,8,FALSE),"")</f>
        <v/>
      </c>
      <c r="EQ142" s="32" t="str">
        <f>IFERROR(VLOOKUP(($EF142&amp;"・"&amp;EP$8&amp;"・"&amp;EP$7&amp;"・"&amp;$EG142),'(参考)本年作業予定'!$X$4:$AI$525,10,FALSE),"")</f>
        <v/>
      </c>
      <c r="ER142" s="32" t="str">
        <f>IFERROR(VLOOKUP(($EF142&amp;"・"&amp;ER$8&amp;"・"&amp;ER$7&amp;"・"&amp;$EG142),'(参考)本年作業予定'!$X$4:$AI$525,8,FALSE),"")</f>
        <v/>
      </c>
      <c r="ES142" s="32" t="str">
        <f>IFERROR(VLOOKUP(($EF142&amp;"・"&amp;ER$8&amp;"・"&amp;ER$7&amp;"・"&amp;$EG142),'(参考)本年作業予定'!$X$4:$AI$525,10,FALSE),"")</f>
        <v/>
      </c>
      <c r="ET142" s="32" t="str">
        <f>IFERROR(VLOOKUP(($EF142&amp;"・"&amp;ET$8&amp;"・"&amp;ET$7&amp;"・"&amp;$EG142),'(参考)本年作業予定'!$X$4:$AI$525,8,FALSE),"")</f>
        <v/>
      </c>
      <c r="EU142" s="32" t="str">
        <f>IFERROR(VLOOKUP(($EF142&amp;"・"&amp;ET$8&amp;"・"&amp;ET$7&amp;"・"&amp;$EG142),'(参考)本年作業予定'!$X$4:$AI$525,10,FALSE),"")</f>
        <v/>
      </c>
      <c r="EV142" s="32" t="str">
        <f>IFERROR(VLOOKUP(($EF142&amp;"・"&amp;EV$8&amp;"・"&amp;EV$7&amp;"・"&amp;$EG142),'(参考)本年作業予定'!$X$4:$AI$525,8,FALSE),"")</f>
        <v/>
      </c>
      <c r="EW142" s="32" t="str">
        <f>IFERROR(VLOOKUP(($EF142&amp;"・"&amp;EV$8&amp;"・"&amp;EV$7&amp;"・"&amp;$EG142),'(参考)本年作業予定'!$X$4:$AI$525,10,FALSE),"")</f>
        <v/>
      </c>
      <c r="EX142" s="32" t="str">
        <f>IFERROR(VLOOKUP(($EF142&amp;"・"&amp;EX$8&amp;"・"&amp;EX$7&amp;"・"&amp;$EG142),'(参考)本年作業予定'!$X$4:$AI$525,8,FALSE),"")</f>
        <v/>
      </c>
      <c r="EY142" s="32" t="str">
        <f>IFERROR(VLOOKUP(($EF142&amp;"・"&amp;EX$8&amp;"・"&amp;EX$7&amp;"・"&amp;$EG142),'(参考)本年作業予定'!$X$4:$AI$525,10,FALSE),"")</f>
        <v/>
      </c>
      <c r="EZ142" s="32" t="str">
        <f>IFERROR(VLOOKUP(($EF142&amp;"・"&amp;EZ$8&amp;"・"&amp;EZ$7&amp;"・"&amp;$EG142),'(参考)本年作業予定'!$X$4:$AI$525,8,FALSE),"")</f>
        <v/>
      </c>
      <c r="FA142" s="32" t="str">
        <f>IFERROR(VLOOKUP(($EF142&amp;"・"&amp;EZ$8&amp;"・"&amp;EZ$7&amp;"・"&amp;$EG142),'(参考)本年作業予定'!$X$4:$AI$525,10,FALSE),"")</f>
        <v/>
      </c>
      <c r="FB142" s="32" t="str">
        <f>IFERROR(VLOOKUP(($EF142&amp;"・"&amp;FB$8&amp;"・"&amp;FB$7&amp;"・"&amp;$EG142),'(参考)本年作業予定'!$X$4:$AI$525,8,FALSE),"")</f>
        <v/>
      </c>
      <c r="FC142" s="32" t="str">
        <f>IFERROR(VLOOKUP(($EF142&amp;"・"&amp;FB$8&amp;"・"&amp;FB$7&amp;"・"&amp;$EG142),'(参考)本年作業予定'!$X$4:$AI$525,10,FALSE),"")</f>
        <v/>
      </c>
      <c r="FD142" s="32" t="str">
        <f>IFERROR(VLOOKUP(($EF142&amp;"・"&amp;FD$8&amp;"・"&amp;FD$7&amp;"・"&amp;$EG142),'(参考)本年作業予定'!$X$4:$AI$525,8,FALSE),"")</f>
        <v/>
      </c>
      <c r="FE142" s="32" t="str">
        <f>IFERROR(VLOOKUP(($EF142&amp;"・"&amp;FD$8&amp;"・"&amp;FD$7&amp;"・"&amp;$EG142),'(参考)本年作業予定'!$X$4:$AI$525,10,FALSE),"")</f>
        <v/>
      </c>
      <c r="FG142" s="32" t="str">
        <f>IFERROR(VLOOKUP(($EF142&amp;"・"&amp;FG$81&amp;"・"&amp;FG$80&amp;"・"&amp;$EG142),'(参考)本年作業予定'!$X$4:$AI$525,4,FALSE),"")</f>
        <v/>
      </c>
      <c r="FH142" s="32" t="str">
        <f>IFERROR(VLOOKUP(($EF142&amp;"・"&amp;FH$81&amp;"・"&amp;FH$80&amp;"・"&amp;$EG142),'(参考)本年作業予定'!$X$4:$AI$525,4,FALSE),"")</f>
        <v/>
      </c>
      <c r="FI142" s="32" t="str">
        <f>IFERROR(VLOOKUP(($EF142&amp;"・"&amp;FI$81&amp;"・"&amp;FI$80&amp;"・"&amp;$EG142),'(参考)本年作業予定'!$X$4:$AI$525,4,FALSE),"")</f>
        <v/>
      </c>
      <c r="FJ142" s="32" t="str">
        <f>IFERROR(VLOOKUP(($EF142&amp;"・"&amp;FJ$81&amp;"・"&amp;FJ$80&amp;"・"&amp;$EG142),'(参考)本年作業予定'!$X$4:$AI$525,4,FALSE),"")</f>
        <v/>
      </c>
      <c r="FK142" s="32" t="str">
        <f>IFERROR(VLOOKUP(($EF142&amp;"・"&amp;FK$81&amp;"・"&amp;FK$80&amp;"・"&amp;$EG142),'(参考)本年作業予定'!$X$4:$AI$525,4,FALSE),"")</f>
        <v/>
      </c>
      <c r="FL142" s="32" t="str">
        <f>IFERROR(VLOOKUP(($EF142&amp;"・"&amp;FL$81&amp;"・"&amp;FL$80&amp;"・"&amp;$EG142),'(参考)本年作業予定'!$X$4:$AI$525,4,FALSE),"")</f>
        <v/>
      </c>
      <c r="FN142" s="33" t="str">
        <f t="shared" si="488"/>
        <v/>
      </c>
      <c r="FO142" s="96" t="str">
        <f>IFERROR(VLOOKUP(($EF142&amp;"・"&amp;FN$8&amp;"・"&amp;FN$7&amp;"・"&amp;$EG142),'(参考)本年作業予定'!$X$4:$AI$525,12,FALSE),"")</f>
        <v/>
      </c>
      <c r="FP142" s="33" t="str">
        <f t="shared" si="489"/>
        <v/>
      </c>
      <c r="FQ142" s="96" t="str">
        <f>IFERROR(VLOOKUP(($EF142&amp;"・"&amp;FP$8&amp;"・"&amp;FP$7&amp;"・"&amp;$EG142),'(参考)本年作業予定'!$X$4:$AI$525,12,FALSE),"")</f>
        <v/>
      </c>
      <c r="FR142" s="33" t="str">
        <f t="shared" si="490"/>
        <v/>
      </c>
      <c r="FS142" s="96" t="str">
        <f>IFERROR(VLOOKUP(($EF142&amp;"・"&amp;FR$8&amp;"・"&amp;FR$7&amp;"・"&amp;$EG142),'(参考)本年作業予定'!$X$4:$AI$525,12,FALSE),"")</f>
        <v/>
      </c>
      <c r="FT142" s="33" t="str">
        <f t="shared" si="491"/>
        <v/>
      </c>
      <c r="FU142" s="96" t="str">
        <f>IFERROR(VLOOKUP(($EF142&amp;"・"&amp;FT$8&amp;"・"&amp;FT$7&amp;"・"&amp;$EG142),'(参考)本年作業予定'!$X$4:$AI$525,12,FALSE),"")</f>
        <v/>
      </c>
      <c r="FV142" s="33" t="str">
        <f t="shared" si="492"/>
        <v/>
      </c>
      <c r="FW142" s="96" t="str">
        <f>IFERROR(VLOOKUP(($EF142&amp;"・"&amp;FV$8&amp;"・"&amp;FV$7&amp;"・"&amp;$EG142),'(参考)本年作業予定'!$X$4:$AI$525,12,FALSE),"")</f>
        <v/>
      </c>
      <c r="FX142" s="33" t="str">
        <f t="shared" si="493"/>
        <v/>
      </c>
      <c r="FY142" s="96" t="str">
        <f>IFERROR(VLOOKUP(($EF142&amp;"・"&amp;FX$8&amp;"・"&amp;FX$7&amp;"・"&amp;$EG142),'(参考)本年作業予定'!$X$4:$AI$525,12,FALSE),"")</f>
        <v/>
      </c>
      <c r="FZ142" s="33" t="str">
        <f t="shared" si="494"/>
        <v/>
      </c>
      <c r="GA142" s="96" t="str">
        <f>IFERROR(VLOOKUP(($EF142&amp;"・"&amp;FZ$8&amp;"・"&amp;FZ$7&amp;"・"&amp;$EG142),'(参考)本年作業予定'!$X$4:$AI$525,12,FALSE),"")</f>
        <v/>
      </c>
      <c r="GB142" s="33" t="str">
        <f t="shared" si="495"/>
        <v/>
      </c>
      <c r="GC142" s="96" t="str">
        <f>IFERROR(VLOOKUP(($EF142&amp;"・"&amp;GB$8&amp;"・"&amp;GB$7&amp;"・"&amp;$EG142),'(参考)本年作業予定'!$X$4:$AI$525,12,FALSE),"")</f>
        <v/>
      </c>
      <c r="GD142" s="33" t="str">
        <f t="shared" si="496"/>
        <v/>
      </c>
      <c r="GE142" s="96" t="str">
        <f>IFERROR(VLOOKUP(($EF142&amp;"・"&amp;GD$8&amp;"・"&amp;GD$7&amp;"・"&amp;$EG142),'(参考)本年作業予定'!$X$4:$AI$525,12,FALSE),"")</f>
        <v/>
      </c>
      <c r="GF142" s="33" t="str">
        <f t="shared" si="497"/>
        <v/>
      </c>
      <c r="GG142" s="96" t="str">
        <f>IFERROR(VLOOKUP(($EF142&amp;"・"&amp;GF$8&amp;"・"&amp;GF$7&amp;"・"&amp;$EG142),'(参考)本年作業予定'!$X$4:$AI$525,12,FALSE),"")</f>
        <v/>
      </c>
      <c r="GH142" s="33" t="str">
        <f t="shared" si="498"/>
        <v/>
      </c>
      <c r="GI142" s="96" t="str">
        <f>IFERROR(VLOOKUP(($EF142&amp;"・"&amp;GH$8&amp;"・"&amp;GH$7&amp;"・"&amp;$EG142),'(参考)本年作業予定'!$X$4:$AI$525,12,FALSE),"")</f>
        <v/>
      </c>
      <c r="GJ142" s="33" t="str">
        <f t="shared" si="499"/>
        <v/>
      </c>
      <c r="GK142" s="96" t="str">
        <f>IFERROR(VLOOKUP(($EF142&amp;"・"&amp;GJ$8&amp;"・"&amp;GJ$7&amp;"・"&amp;$EG142),'(参考)本年作業予定'!$X$4:$AI$525,12,FALSE),"")</f>
        <v/>
      </c>
      <c r="GM142" s="72" t="str">
        <f t="shared" si="431"/>
        <v/>
      </c>
      <c r="GN142" s="74">
        <f>IFERROR(VLOOKUP(($EF142&amp;"・"&amp;GM$8&amp;"・"&amp;GM$7&amp;"・"&amp;$EG142),'(参考)本年作業予定'!$X$4:$AI$525,11,FALSE)/100,0)</f>
        <v>0</v>
      </c>
      <c r="GO142" s="72" t="str">
        <f t="shared" si="432"/>
        <v/>
      </c>
      <c r="GP142" s="74">
        <f>IFERROR(VLOOKUP(($EF142&amp;"・"&amp;GO$8&amp;"・"&amp;GO$7&amp;"・"&amp;$EG142),'(参考)本年作業予定'!$X$4:$AI$525,11,FALSE)/100,0)</f>
        <v>0</v>
      </c>
      <c r="GQ142" s="72" t="str">
        <f t="shared" si="433"/>
        <v/>
      </c>
      <c r="GR142" s="74">
        <f>IFERROR(VLOOKUP(($EF142&amp;"・"&amp;GQ$8&amp;"・"&amp;GQ$7&amp;"・"&amp;$EG142),'(参考)本年作業予定'!$X$4:$AI$525,11,FALSE)/100,0)</f>
        <v>0</v>
      </c>
      <c r="GS142" s="72" t="str">
        <f t="shared" si="434"/>
        <v/>
      </c>
      <c r="GT142" s="74">
        <f>IFERROR(VLOOKUP(($EF142&amp;"・"&amp;GS$8&amp;"・"&amp;GS$7&amp;"・"&amp;$EG142),'(参考)本年作業予定'!$X$4:$AI$525,11,FALSE)/100,0)</f>
        <v>0</v>
      </c>
      <c r="GU142" s="72" t="str">
        <f t="shared" si="435"/>
        <v/>
      </c>
      <c r="GV142" s="74">
        <f>IFERROR(VLOOKUP(($EF142&amp;"・"&amp;GU$8&amp;"・"&amp;GU$7&amp;"・"&amp;$EG142),'(参考)本年作業予定'!$X$4:$AI$525,11,FALSE)/100,0)</f>
        <v>0</v>
      </c>
      <c r="GW142" s="72" t="str">
        <f t="shared" si="436"/>
        <v/>
      </c>
      <c r="GX142" s="74">
        <f>IFERROR(VLOOKUP(($EF142&amp;"・"&amp;GW$8&amp;"・"&amp;GW$7&amp;"・"&amp;$EG142),'(参考)本年作業予定'!$X$4:$AI$525,11,FALSE)/100,0)</f>
        <v>0</v>
      </c>
      <c r="GY142" s="72" t="str">
        <f t="shared" si="437"/>
        <v/>
      </c>
      <c r="GZ142" s="74">
        <f>IFERROR(VLOOKUP(($EF142&amp;"・"&amp;GY$8&amp;"・"&amp;GY$7&amp;"・"&amp;$EG142),'(参考)本年作業予定'!$X$4:$AI$525,11,FALSE)/100,0)</f>
        <v>0</v>
      </c>
      <c r="HA142" s="72" t="str">
        <f t="shared" si="438"/>
        <v/>
      </c>
      <c r="HB142" s="74">
        <f>IFERROR(VLOOKUP(($EF142&amp;"・"&amp;HA$8&amp;"・"&amp;HA$7&amp;"・"&amp;$EG142),'(参考)本年作業予定'!$X$4:$AI$525,11,FALSE)/100,0)</f>
        <v>0</v>
      </c>
      <c r="HC142" s="72" t="str">
        <f t="shared" si="439"/>
        <v/>
      </c>
      <c r="HD142" s="74">
        <f>IFERROR(VLOOKUP(($EF142&amp;"・"&amp;HC$8&amp;"・"&amp;HC$7&amp;"・"&amp;$EG142),'(参考)本年作業予定'!$X$4:$AI$525,11,FALSE)/100,0)</f>
        <v>0</v>
      </c>
      <c r="HE142" s="72" t="str">
        <f t="shared" si="440"/>
        <v/>
      </c>
      <c r="HF142" s="74">
        <f>IFERROR(VLOOKUP(($EF142&amp;"・"&amp;HE$8&amp;"・"&amp;HE$7&amp;"・"&amp;$EG142),'(参考)本年作業予定'!$X$4:$AI$525,11,FALSE)/100,0)</f>
        <v>0</v>
      </c>
      <c r="HG142" s="72" t="str">
        <f t="shared" si="441"/>
        <v/>
      </c>
      <c r="HH142" s="74">
        <f>IFERROR(VLOOKUP(($EF142&amp;"・"&amp;HG$8&amp;"・"&amp;HG$7&amp;"・"&amp;$EG142),'(参考)本年作業予定'!$X$4:$AI$525,11,FALSE)/100,0)</f>
        <v>0</v>
      </c>
      <c r="HI142" s="72" t="str">
        <f t="shared" si="442"/>
        <v/>
      </c>
      <c r="HJ142" s="74">
        <f>IFERROR(VLOOKUP(($EF142&amp;"・"&amp;HI$8&amp;"・"&amp;HI$7&amp;"・"&amp;$EG142),'(参考)本年作業予定'!$X$4:$AI$525,11,FALSE)/100,0)</f>
        <v>0</v>
      </c>
    </row>
    <row r="143" spans="1:218" ht="21.75" customHeight="1" x14ac:dyDescent="0.15">
      <c r="A143" s="541"/>
      <c r="B143" s="486" t="str">
        <f>IF(②元データ!$G$29="","",②元データ!$G$29)</f>
        <v>産直野菜・◇◇●●</v>
      </c>
      <c r="C143" s="324" t="str">
        <f>IF(EF143="","",IF((GN143+GP143+GR143+GT143+GV143+GX143+GZ143+HB143+HD143+HF143+HH143+HJ143)=0,"",(GN143+GP143+GR143+GT143+GV143+GX143+GZ143+HB143+HD143+HF143+HH143+HJ143)))</f>
        <v/>
      </c>
      <c r="D143" s="331" t="str">
        <f t="shared" ref="D143:AI143" si="548">IF(D$5=$FG143,$FG$9,IF(D$5=$FH143,$FH$9,IF(D$5=$FI143,$FI$9,IF(D$5=$FJ143,$FJ$9,IF(D$5=$FK143,$FK$9,IF(D$5=$FL143,$FL$9,IF(D$5=$FN143,$FO143,IF(D$5=$FP143,$FQ143,IF(D$5=$FR143,$FS143,IF(D$5=$FT143,$FU143,IF(D$5=$FV143,$FW143,IF(D$5=$FX143,$FY143,IF(D$5=$FZ143,$GA143,IF(D$5=$GB143,$GC143,IF(D$5=$GD143,$GE143,IF(D$5=$GF143,$GG143,IF(D$5=$GH143,$GI143,IF(D$5=$GJ143,$GK143,""))))))))))))))))))</f>
        <v/>
      </c>
      <c r="E143" s="332" t="str">
        <f t="shared" si="548"/>
        <v/>
      </c>
      <c r="F143" s="332" t="str">
        <f t="shared" si="548"/>
        <v/>
      </c>
      <c r="G143" s="332" t="str">
        <f t="shared" si="548"/>
        <v/>
      </c>
      <c r="H143" s="332" t="str">
        <f t="shared" si="548"/>
        <v/>
      </c>
      <c r="I143" s="332" t="str">
        <f t="shared" si="548"/>
        <v/>
      </c>
      <c r="J143" s="332" t="str">
        <f t="shared" si="548"/>
        <v/>
      </c>
      <c r="K143" s="332" t="str">
        <f t="shared" si="548"/>
        <v/>
      </c>
      <c r="L143" s="332" t="str">
        <f t="shared" si="548"/>
        <v/>
      </c>
      <c r="M143" s="332" t="str">
        <f t="shared" si="548"/>
        <v/>
      </c>
      <c r="N143" s="332" t="str">
        <f t="shared" si="548"/>
        <v/>
      </c>
      <c r="O143" s="332" t="str">
        <f t="shared" si="548"/>
        <v/>
      </c>
      <c r="P143" s="332" t="str">
        <f t="shared" si="548"/>
        <v/>
      </c>
      <c r="Q143" s="332" t="str">
        <f t="shared" si="548"/>
        <v/>
      </c>
      <c r="R143" s="332" t="str">
        <f t="shared" si="548"/>
        <v/>
      </c>
      <c r="S143" s="332" t="str">
        <f t="shared" si="548"/>
        <v/>
      </c>
      <c r="T143" s="332" t="str">
        <f t="shared" si="548"/>
        <v/>
      </c>
      <c r="U143" s="332" t="str">
        <f t="shared" si="548"/>
        <v/>
      </c>
      <c r="V143" s="332" t="str">
        <f t="shared" si="548"/>
        <v/>
      </c>
      <c r="W143" s="332" t="str">
        <f t="shared" si="548"/>
        <v/>
      </c>
      <c r="X143" s="332" t="str">
        <f t="shared" si="548"/>
        <v/>
      </c>
      <c r="Y143" s="332" t="str">
        <f t="shared" si="548"/>
        <v/>
      </c>
      <c r="Z143" s="332" t="str">
        <f t="shared" si="548"/>
        <v/>
      </c>
      <c r="AA143" s="332" t="str">
        <f t="shared" si="548"/>
        <v/>
      </c>
      <c r="AB143" s="332" t="str">
        <f t="shared" si="548"/>
        <v/>
      </c>
      <c r="AC143" s="332" t="str">
        <f t="shared" si="548"/>
        <v/>
      </c>
      <c r="AD143" s="332" t="str">
        <f t="shared" si="548"/>
        <v/>
      </c>
      <c r="AE143" s="332" t="str">
        <f t="shared" si="548"/>
        <v/>
      </c>
      <c r="AF143" s="332" t="str">
        <f t="shared" si="548"/>
        <v/>
      </c>
      <c r="AG143" s="332" t="str">
        <f t="shared" si="548"/>
        <v/>
      </c>
      <c r="AH143" s="332" t="str">
        <f t="shared" si="548"/>
        <v/>
      </c>
      <c r="AI143" s="331" t="str">
        <f t="shared" si="548"/>
        <v/>
      </c>
      <c r="AJ143" s="332" t="str">
        <f t="shared" ref="AJ143:BQ143" si="549">IF(AJ$5=$FG143,$FG$9,IF(AJ$5=$FH143,$FH$9,IF(AJ$5=$FI143,$FI$9,IF(AJ$5=$FJ143,$FJ$9,IF(AJ$5=$FK143,$FK$9,IF(AJ$5=$FL143,$FL$9,IF(AJ$5=$FN143,$FO143,IF(AJ$5=$FP143,$FQ143,IF(AJ$5=$FR143,$FS143,IF(AJ$5=$FT143,$FU143,IF(AJ$5=$FV143,$FW143,IF(AJ$5=$FX143,$FY143,IF(AJ$5=$FZ143,$GA143,IF(AJ$5=$GB143,$GC143,IF(AJ$5=$GD143,$GE143,IF(AJ$5=$GF143,$GG143,IF(AJ$5=$GH143,$GI143,IF(AJ$5=$GJ143,$GK143,""))))))))))))))))))</f>
        <v/>
      </c>
      <c r="AK143" s="332" t="str">
        <f t="shared" si="549"/>
        <v/>
      </c>
      <c r="AL143" s="332" t="str">
        <f t="shared" si="549"/>
        <v/>
      </c>
      <c r="AM143" s="332" t="str">
        <f t="shared" si="549"/>
        <v/>
      </c>
      <c r="AN143" s="332" t="str">
        <f t="shared" si="549"/>
        <v/>
      </c>
      <c r="AO143" s="332" t="str">
        <f t="shared" si="549"/>
        <v/>
      </c>
      <c r="AP143" s="332" t="str">
        <f t="shared" si="549"/>
        <v/>
      </c>
      <c r="AQ143" s="332" t="str">
        <f t="shared" si="549"/>
        <v/>
      </c>
      <c r="AR143" s="332" t="str">
        <f t="shared" si="549"/>
        <v/>
      </c>
      <c r="AS143" s="332" t="str">
        <f t="shared" si="549"/>
        <v/>
      </c>
      <c r="AT143" s="332" t="str">
        <f t="shared" si="549"/>
        <v/>
      </c>
      <c r="AU143" s="332" t="str">
        <f t="shared" si="549"/>
        <v/>
      </c>
      <c r="AV143" s="332" t="str">
        <f t="shared" si="549"/>
        <v/>
      </c>
      <c r="AW143" s="332" t="str">
        <f t="shared" si="549"/>
        <v/>
      </c>
      <c r="AX143" s="332" t="str">
        <f t="shared" si="549"/>
        <v/>
      </c>
      <c r="AY143" s="332" t="str">
        <f t="shared" si="549"/>
        <v/>
      </c>
      <c r="AZ143" s="332" t="str">
        <f t="shared" si="549"/>
        <v/>
      </c>
      <c r="BA143" s="332" t="str">
        <f t="shared" si="549"/>
        <v/>
      </c>
      <c r="BB143" s="332" t="str">
        <f t="shared" si="549"/>
        <v/>
      </c>
      <c r="BC143" s="332" t="str">
        <f t="shared" si="549"/>
        <v/>
      </c>
      <c r="BD143" s="332" t="str">
        <f t="shared" si="549"/>
        <v/>
      </c>
      <c r="BE143" s="332" t="str">
        <f t="shared" si="549"/>
        <v/>
      </c>
      <c r="BF143" s="332" t="str">
        <f t="shared" si="549"/>
        <v/>
      </c>
      <c r="BG143" s="332" t="str">
        <f t="shared" si="549"/>
        <v/>
      </c>
      <c r="BH143" s="332" t="str">
        <f t="shared" si="549"/>
        <v/>
      </c>
      <c r="BI143" s="332" t="str">
        <f t="shared" si="549"/>
        <v/>
      </c>
      <c r="BJ143" s="332" t="str">
        <f t="shared" si="549"/>
        <v/>
      </c>
      <c r="BK143" s="332" t="str">
        <f t="shared" si="549"/>
        <v/>
      </c>
      <c r="BL143" s="332" t="str">
        <f t="shared" si="549"/>
        <v/>
      </c>
      <c r="BM143" s="333" t="str">
        <f t="shared" si="549"/>
        <v/>
      </c>
      <c r="BN143" s="331" t="str">
        <f t="shared" si="549"/>
        <v/>
      </c>
      <c r="BO143" s="332" t="str">
        <f t="shared" si="549"/>
        <v/>
      </c>
      <c r="BP143" s="332" t="str">
        <f t="shared" si="549"/>
        <v/>
      </c>
      <c r="BQ143" s="332" t="str">
        <f t="shared" si="549"/>
        <v/>
      </c>
      <c r="BR143" s="332" t="str">
        <f t="shared" ref="BR143:DW143" si="550">IF(BR$5=$FG143,$FG$9,IF(BR$5=$FH143,$FH$9,IF(BR$5=$FI143,$FI$9,IF(BR$5=$FJ143,$FJ$9,IF(BR$5=$FK143,$FK$9,IF(BR$5=$FL143,$FL$9,IF(BR$5=$FN143,$FO143,IF(BR$5=$FP143,$FQ143,IF(BR$5=$FR143,$FS143,IF(BR$5=$FT143,$FU143,IF(BR$5=$FV143,$FW143,IF(BR$5=$FX143,$FY143,IF(BR$5=$FZ143,$GA143,IF(BR$5=$GB143,$GC143,IF(BR$5=$GD143,$GE143,IF(BR$5=$GF143,$GG143,IF(BR$5=$GH143,$GI143,IF(BR$5=$GJ143,$GK143,""))))))))))))))))))</f>
        <v/>
      </c>
      <c r="BS143" s="332" t="str">
        <f t="shared" si="550"/>
        <v/>
      </c>
      <c r="BT143" s="332" t="str">
        <f t="shared" si="550"/>
        <v/>
      </c>
      <c r="BU143" s="332" t="str">
        <f t="shared" si="550"/>
        <v/>
      </c>
      <c r="BV143" s="332" t="str">
        <f t="shared" si="550"/>
        <v/>
      </c>
      <c r="BW143" s="332" t="str">
        <f t="shared" si="550"/>
        <v/>
      </c>
      <c r="BX143" s="332" t="str">
        <f t="shared" si="550"/>
        <v/>
      </c>
      <c r="BY143" s="332" t="str">
        <f t="shared" si="550"/>
        <v/>
      </c>
      <c r="BZ143" s="332" t="str">
        <f t="shared" si="550"/>
        <v/>
      </c>
      <c r="CA143" s="332" t="str">
        <f t="shared" si="550"/>
        <v/>
      </c>
      <c r="CB143" s="332" t="str">
        <f t="shared" si="550"/>
        <v/>
      </c>
      <c r="CC143" s="332" t="str">
        <f t="shared" si="550"/>
        <v/>
      </c>
      <c r="CD143" s="332" t="str">
        <f t="shared" si="550"/>
        <v/>
      </c>
      <c r="CE143" s="332" t="str">
        <f t="shared" si="550"/>
        <v/>
      </c>
      <c r="CF143" s="332" t="str">
        <f t="shared" si="550"/>
        <v/>
      </c>
      <c r="CG143" s="332" t="str">
        <f t="shared" si="550"/>
        <v/>
      </c>
      <c r="CH143" s="332" t="str">
        <f t="shared" si="550"/>
        <v/>
      </c>
      <c r="CI143" s="332" t="str">
        <f t="shared" si="550"/>
        <v/>
      </c>
      <c r="CJ143" s="332" t="str">
        <f t="shared" si="550"/>
        <v/>
      </c>
      <c r="CK143" s="332" t="str">
        <f t="shared" si="550"/>
        <v/>
      </c>
      <c r="CL143" s="332" t="str">
        <f t="shared" si="550"/>
        <v/>
      </c>
      <c r="CM143" s="332" t="str">
        <f t="shared" si="550"/>
        <v/>
      </c>
      <c r="CN143" s="332" t="str">
        <f t="shared" si="550"/>
        <v/>
      </c>
      <c r="CO143" s="332" t="str">
        <f t="shared" si="550"/>
        <v/>
      </c>
      <c r="CP143" s="332" t="str">
        <f t="shared" si="550"/>
        <v/>
      </c>
      <c r="CQ143" s="334" t="str">
        <f t="shared" si="550"/>
        <v/>
      </c>
      <c r="CR143" s="335" t="str">
        <f t="shared" si="550"/>
        <v/>
      </c>
      <c r="CS143" s="336" t="str">
        <f t="shared" si="550"/>
        <v/>
      </c>
      <c r="CT143" s="332" t="str">
        <f t="shared" si="550"/>
        <v/>
      </c>
      <c r="CU143" s="332" t="str">
        <f t="shared" si="550"/>
        <v/>
      </c>
      <c r="CV143" s="332" t="str">
        <f t="shared" si="550"/>
        <v/>
      </c>
      <c r="CW143" s="332" t="str">
        <f t="shared" si="550"/>
        <v/>
      </c>
      <c r="CX143" s="332" t="str">
        <f t="shared" si="550"/>
        <v/>
      </c>
      <c r="CY143" s="332" t="str">
        <f t="shared" si="550"/>
        <v/>
      </c>
      <c r="CZ143" s="332" t="str">
        <f t="shared" si="550"/>
        <v/>
      </c>
      <c r="DA143" s="332" t="str">
        <f t="shared" si="550"/>
        <v/>
      </c>
      <c r="DB143" s="332" t="str">
        <f t="shared" si="550"/>
        <v/>
      </c>
      <c r="DC143" s="332" t="str">
        <f t="shared" si="550"/>
        <v/>
      </c>
      <c r="DD143" s="332" t="str">
        <f t="shared" si="550"/>
        <v/>
      </c>
      <c r="DE143" s="332" t="str">
        <f t="shared" si="550"/>
        <v/>
      </c>
      <c r="DF143" s="332" t="str">
        <f t="shared" si="550"/>
        <v/>
      </c>
      <c r="DG143" s="332" t="str">
        <f t="shared" si="550"/>
        <v/>
      </c>
      <c r="DH143" s="332" t="str">
        <f t="shared" si="550"/>
        <v/>
      </c>
      <c r="DI143" s="332" t="str">
        <f t="shared" si="550"/>
        <v/>
      </c>
      <c r="DJ143" s="332" t="str">
        <f t="shared" si="550"/>
        <v/>
      </c>
      <c r="DK143" s="332" t="str">
        <f t="shared" si="550"/>
        <v/>
      </c>
      <c r="DL143" s="332" t="str">
        <f t="shared" si="550"/>
        <v/>
      </c>
      <c r="DM143" s="332" t="str">
        <f t="shared" si="550"/>
        <v/>
      </c>
      <c r="DN143" s="332" t="str">
        <f t="shared" si="550"/>
        <v/>
      </c>
      <c r="DO143" s="332" t="str">
        <f t="shared" si="550"/>
        <v/>
      </c>
      <c r="DP143" s="332" t="str">
        <f t="shared" si="550"/>
        <v/>
      </c>
      <c r="DQ143" s="332" t="str">
        <f t="shared" si="550"/>
        <v/>
      </c>
      <c r="DR143" s="332" t="str">
        <f t="shared" si="550"/>
        <v/>
      </c>
      <c r="DS143" s="332" t="str">
        <f t="shared" si="550"/>
        <v/>
      </c>
      <c r="DT143" s="332" t="str">
        <f t="shared" si="550"/>
        <v/>
      </c>
      <c r="DU143" s="334" t="str">
        <f t="shared" si="550"/>
        <v/>
      </c>
      <c r="DV143" s="390" t="str">
        <f t="shared" si="550"/>
        <v/>
      </c>
      <c r="DW143" s="423" t="str">
        <f t="shared" si="550"/>
        <v/>
      </c>
      <c r="EE143" s="12"/>
      <c r="EF143" s="13" t="str">
        <f>IF(EF145="","",EF145&amp;2)</f>
        <v>産直野菜・◇◇●●2</v>
      </c>
      <c r="EG143" s="13" t="str">
        <f>②元データ!$G$8</f>
        <v>露地野菜Ｂ</v>
      </c>
      <c r="EH143" s="32" t="str">
        <f>IFERROR(VLOOKUP(($EF143&amp;"・"&amp;EH$8&amp;"・"&amp;EH$7&amp;"・"&amp;$EG143),'(参考)本年作業予定'!$X$4:$AI$525,8,FALSE),"")</f>
        <v/>
      </c>
      <c r="EI143" s="32" t="str">
        <f>IFERROR(VLOOKUP(($EF143&amp;"・"&amp;EH$8&amp;"・"&amp;EH$7&amp;"・"&amp;$EG143),'(参考)本年作業予定'!$X$4:$AI$525,10,FALSE),"")</f>
        <v/>
      </c>
      <c r="EJ143" s="32" t="str">
        <f>IFERROR(VLOOKUP(($EF143&amp;"・"&amp;EJ$8&amp;"・"&amp;EJ$7&amp;"・"&amp;$EG143),'(参考)本年作業予定'!$X$4:$AI$525,8,FALSE),"")</f>
        <v/>
      </c>
      <c r="EK143" s="32" t="str">
        <f>IFERROR(VLOOKUP(($EF143&amp;"・"&amp;EJ$8&amp;"・"&amp;EJ$7&amp;"・"&amp;$EG143),'(参考)本年作業予定'!$X$4:$AI$525,10,FALSE),"")</f>
        <v/>
      </c>
      <c r="EL143" s="32" t="str">
        <f>IFERROR(VLOOKUP(($EF143&amp;"・"&amp;EL$8&amp;"・"&amp;EL$7&amp;"・"&amp;$EG143),'(参考)本年作業予定'!$X$4:$AI$525,8,FALSE),"")</f>
        <v/>
      </c>
      <c r="EM143" s="32" t="str">
        <f>IFERROR(VLOOKUP(($EF143&amp;"・"&amp;EL$8&amp;"・"&amp;EL$7&amp;"・"&amp;$EG143),'(参考)本年作業予定'!$X$4:$AI$525,10,FALSE),"")</f>
        <v/>
      </c>
      <c r="EN143" s="32" t="str">
        <f>IFERROR(VLOOKUP(($EF143&amp;"・"&amp;EN$8&amp;"・"&amp;EN$7&amp;"・"&amp;$EG143),'(参考)本年作業予定'!$X$4:$AI$525,8,FALSE),"")</f>
        <v/>
      </c>
      <c r="EO143" s="32" t="str">
        <f>IFERROR(VLOOKUP(($EF143&amp;"・"&amp;EN$8&amp;"・"&amp;EN$7&amp;"・"&amp;$EG143),'(参考)本年作業予定'!$X$4:$AI$525,10,FALSE),"")</f>
        <v/>
      </c>
      <c r="EP143" s="32" t="str">
        <f>IFERROR(VLOOKUP(($EF143&amp;"・"&amp;EP$8&amp;"・"&amp;EP$7&amp;"・"&amp;$EG143),'(参考)本年作業予定'!$X$4:$AI$525,8,FALSE),"")</f>
        <v/>
      </c>
      <c r="EQ143" s="32" t="str">
        <f>IFERROR(VLOOKUP(($EF143&amp;"・"&amp;EP$8&amp;"・"&amp;EP$7&amp;"・"&amp;$EG143),'(参考)本年作業予定'!$X$4:$AI$525,10,FALSE),"")</f>
        <v/>
      </c>
      <c r="ER143" s="32" t="str">
        <f>IFERROR(VLOOKUP(($EF143&amp;"・"&amp;ER$8&amp;"・"&amp;ER$7&amp;"・"&amp;$EG143),'(参考)本年作業予定'!$X$4:$AI$525,8,FALSE),"")</f>
        <v/>
      </c>
      <c r="ES143" s="32" t="str">
        <f>IFERROR(VLOOKUP(($EF143&amp;"・"&amp;ER$8&amp;"・"&amp;ER$7&amp;"・"&amp;$EG143),'(参考)本年作業予定'!$X$4:$AI$525,10,FALSE),"")</f>
        <v/>
      </c>
      <c r="ET143" s="32" t="str">
        <f>IFERROR(VLOOKUP(($EF143&amp;"・"&amp;ET$8&amp;"・"&amp;ET$7&amp;"・"&amp;$EG143),'(参考)本年作業予定'!$X$4:$AI$525,8,FALSE),"")</f>
        <v/>
      </c>
      <c r="EU143" s="32" t="str">
        <f>IFERROR(VLOOKUP(($EF143&amp;"・"&amp;ET$8&amp;"・"&amp;ET$7&amp;"・"&amp;$EG143),'(参考)本年作業予定'!$X$4:$AI$525,10,FALSE),"")</f>
        <v/>
      </c>
      <c r="EV143" s="32" t="str">
        <f>IFERROR(VLOOKUP(($EF143&amp;"・"&amp;EV$8&amp;"・"&amp;EV$7&amp;"・"&amp;$EG143),'(参考)本年作業予定'!$X$4:$AI$525,8,FALSE),"")</f>
        <v/>
      </c>
      <c r="EW143" s="32" t="str">
        <f>IFERROR(VLOOKUP(($EF143&amp;"・"&amp;EV$8&amp;"・"&amp;EV$7&amp;"・"&amp;$EG143),'(参考)本年作業予定'!$X$4:$AI$525,10,FALSE),"")</f>
        <v/>
      </c>
      <c r="EX143" s="32" t="str">
        <f>IFERROR(VLOOKUP(($EF143&amp;"・"&amp;EX$8&amp;"・"&amp;EX$7&amp;"・"&amp;$EG143),'(参考)本年作業予定'!$X$4:$AI$525,8,FALSE),"")</f>
        <v/>
      </c>
      <c r="EY143" s="32" t="str">
        <f>IFERROR(VLOOKUP(($EF143&amp;"・"&amp;EX$8&amp;"・"&amp;EX$7&amp;"・"&amp;$EG143),'(参考)本年作業予定'!$X$4:$AI$525,10,FALSE),"")</f>
        <v/>
      </c>
      <c r="EZ143" s="32" t="str">
        <f>IFERROR(VLOOKUP(($EF143&amp;"・"&amp;EZ$8&amp;"・"&amp;EZ$7&amp;"・"&amp;$EG143),'(参考)本年作業予定'!$X$4:$AI$525,8,FALSE),"")</f>
        <v/>
      </c>
      <c r="FA143" s="32" t="str">
        <f>IFERROR(VLOOKUP(($EF143&amp;"・"&amp;EZ$8&amp;"・"&amp;EZ$7&amp;"・"&amp;$EG143),'(参考)本年作業予定'!$X$4:$AI$525,10,FALSE),"")</f>
        <v/>
      </c>
      <c r="FB143" s="32" t="str">
        <f>IFERROR(VLOOKUP(($EF143&amp;"・"&amp;FB$8&amp;"・"&amp;FB$7&amp;"・"&amp;$EG143),'(参考)本年作業予定'!$X$4:$AI$525,8,FALSE),"")</f>
        <v/>
      </c>
      <c r="FC143" s="32" t="str">
        <f>IFERROR(VLOOKUP(($EF143&amp;"・"&amp;FB$8&amp;"・"&amp;FB$7&amp;"・"&amp;$EG143),'(参考)本年作業予定'!$X$4:$AI$525,10,FALSE),"")</f>
        <v/>
      </c>
      <c r="FD143" s="32" t="str">
        <f>IFERROR(VLOOKUP(($EF143&amp;"・"&amp;FD$8&amp;"・"&amp;FD$7&amp;"・"&amp;$EG143),'(参考)本年作業予定'!$X$4:$AI$525,8,FALSE),"")</f>
        <v/>
      </c>
      <c r="FE143" s="32" t="str">
        <f>IFERROR(VLOOKUP(($EF143&amp;"・"&amp;FD$8&amp;"・"&amp;FD$7&amp;"・"&amp;$EG143),'(参考)本年作業予定'!$X$4:$AI$525,10,FALSE),"")</f>
        <v/>
      </c>
      <c r="FG143" s="32" t="str">
        <f>IFERROR(VLOOKUP(($EF143&amp;"・"&amp;FG$81&amp;"・"&amp;FG$80&amp;"・"&amp;$EG143),'(参考)本年作業予定'!$X$4:$AI$525,4,FALSE),"")</f>
        <v/>
      </c>
      <c r="FH143" s="32" t="str">
        <f>IFERROR(VLOOKUP(($EF143&amp;"・"&amp;FH$81&amp;"・"&amp;FH$80&amp;"・"&amp;$EG143),'(参考)本年作業予定'!$X$4:$AI$525,4,FALSE),"")</f>
        <v/>
      </c>
      <c r="FI143" s="32" t="str">
        <f>IFERROR(VLOOKUP(($EF143&amp;"・"&amp;FI$81&amp;"・"&amp;FI$80&amp;"・"&amp;$EG143),'(参考)本年作業予定'!$X$4:$AI$525,4,FALSE),"")</f>
        <v/>
      </c>
      <c r="FJ143" s="32" t="str">
        <f>IFERROR(VLOOKUP(($EF143&amp;"・"&amp;FJ$81&amp;"・"&amp;FJ$80&amp;"・"&amp;$EG143),'(参考)本年作業予定'!$X$4:$AI$525,4,FALSE),"")</f>
        <v/>
      </c>
      <c r="FK143" s="32" t="str">
        <f>IFERROR(VLOOKUP(($EF143&amp;"・"&amp;FK$81&amp;"・"&amp;FK$80&amp;"・"&amp;$EG143),'(参考)本年作業予定'!$X$4:$AI$525,4,FALSE),"")</f>
        <v/>
      </c>
      <c r="FL143" s="32" t="str">
        <f>IFERROR(VLOOKUP(($EF143&amp;"・"&amp;FL$81&amp;"・"&amp;FL$80&amp;"・"&amp;$EG143),'(参考)本年作業予定'!$X$4:$AI$525,4,FALSE),"")</f>
        <v/>
      </c>
      <c r="FN143" s="33" t="str">
        <f t="shared" si="488"/>
        <v/>
      </c>
      <c r="FO143" s="96" t="str">
        <f>IFERROR(VLOOKUP(($EF143&amp;"・"&amp;FN$8&amp;"・"&amp;FN$7&amp;"・"&amp;$EG143),'(参考)本年作業予定'!$X$4:$AI$525,12,FALSE),"")</f>
        <v/>
      </c>
      <c r="FP143" s="33" t="str">
        <f t="shared" si="489"/>
        <v/>
      </c>
      <c r="FQ143" s="96" t="str">
        <f>IFERROR(VLOOKUP(($EF143&amp;"・"&amp;FP$8&amp;"・"&amp;FP$7&amp;"・"&amp;$EG143),'(参考)本年作業予定'!$X$4:$AI$525,12,FALSE),"")</f>
        <v/>
      </c>
      <c r="FR143" s="33" t="str">
        <f t="shared" si="490"/>
        <v/>
      </c>
      <c r="FS143" s="96" t="str">
        <f>IFERROR(VLOOKUP(($EF143&amp;"・"&amp;FR$8&amp;"・"&amp;FR$7&amp;"・"&amp;$EG143),'(参考)本年作業予定'!$X$4:$AI$525,12,FALSE),"")</f>
        <v/>
      </c>
      <c r="FT143" s="33" t="str">
        <f t="shared" si="491"/>
        <v/>
      </c>
      <c r="FU143" s="96" t="str">
        <f>IFERROR(VLOOKUP(($EF143&amp;"・"&amp;FT$8&amp;"・"&amp;FT$7&amp;"・"&amp;$EG143),'(参考)本年作業予定'!$X$4:$AI$525,12,FALSE),"")</f>
        <v/>
      </c>
      <c r="FV143" s="33" t="str">
        <f t="shared" si="492"/>
        <v/>
      </c>
      <c r="FW143" s="96" t="str">
        <f>IFERROR(VLOOKUP(($EF143&amp;"・"&amp;FV$8&amp;"・"&amp;FV$7&amp;"・"&amp;$EG143),'(参考)本年作業予定'!$X$4:$AI$525,12,FALSE),"")</f>
        <v/>
      </c>
      <c r="FX143" s="33" t="str">
        <f t="shared" si="493"/>
        <v/>
      </c>
      <c r="FY143" s="96" t="str">
        <f>IFERROR(VLOOKUP(($EF143&amp;"・"&amp;FX$8&amp;"・"&amp;FX$7&amp;"・"&amp;$EG143),'(参考)本年作業予定'!$X$4:$AI$525,12,FALSE),"")</f>
        <v/>
      </c>
      <c r="FZ143" s="33" t="str">
        <f t="shared" si="494"/>
        <v/>
      </c>
      <c r="GA143" s="96" t="str">
        <f>IFERROR(VLOOKUP(($EF143&amp;"・"&amp;FZ$8&amp;"・"&amp;FZ$7&amp;"・"&amp;$EG143),'(参考)本年作業予定'!$X$4:$AI$525,12,FALSE),"")</f>
        <v/>
      </c>
      <c r="GB143" s="33" t="str">
        <f t="shared" si="495"/>
        <v/>
      </c>
      <c r="GC143" s="96" t="str">
        <f>IFERROR(VLOOKUP(($EF143&amp;"・"&amp;GB$8&amp;"・"&amp;GB$7&amp;"・"&amp;$EG143),'(参考)本年作業予定'!$X$4:$AI$525,12,FALSE),"")</f>
        <v/>
      </c>
      <c r="GD143" s="33" t="str">
        <f t="shared" si="496"/>
        <v/>
      </c>
      <c r="GE143" s="96" t="str">
        <f>IFERROR(VLOOKUP(($EF143&amp;"・"&amp;GD$8&amp;"・"&amp;GD$7&amp;"・"&amp;$EG143),'(参考)本年作業予定'!$X$4:$AI$525,12,FALSE),"")</f>
        <v/>
      </c>
      <c r="GF143" s="33" t="str">
        <f t="shared" si="497"/>
        <v/>
      </c>
      <c r="GG143" s="96" t="str">
        <f>IFERROR(VLOOKUP(($EF143&amp;"・"&amp;GF$8&amp;"・"&amp;GF$7&amp;"・"&amp;$EG143),'(参考)本年作業予定'!$X$4:$AI$525,12,FALSE),"")</f>
        <v/>
      </c>
      <c r="GH143" s="33" t="str">
        <f t="shared" si="498"/>
        <v/>
      </c>
      <c r="GI143" s="96" t="str">
        <f>IFERROR(VLOOKUP(($EF143&amp;"・"&amp;GH$8&amp;"・"&amp;GH$7&amp;"・"&amp;$EG143),'(参考)本年作業予定'!$X$4:$AI$525,12,FALSE),"")</f>
        <v/>
      </c>
      <c r="GJ143" s="33" t="str">
        <f t="shared" si="499"/>
        <v/>
      </c>
      <c r="GK143" s="96" t="str">
        <f>IFERROR(VLOOKUP(($EF143&amp;"・"&amp;GJ$8&amp;"・"&amp;GJ$7&amp;"・"&amp;$EG143),'(参考)本年作業予定'!$X$4:$AI$525,12,FALSE),"")</f>
        <v/>
      </c>
      <c r="GM143" s="72" t="str">
        <f t="shared" si="431"/>
        <v/>
      </c>
      <c r="GN143" s="74">
        <f>IFERROR(VLOOKUP(($EF143&amp;"・"&amp;GM$8&amp;"・"&amp;GM$7&amp;"・"&amp;$EG143),'(参考)本年作業予定'!$X$4:$AI$525,11,FALSE)/100,0)</f>
        <v>0</v>
      </c>
      <c r="GO143" s="72" t="str">
        <f t="shared" si="432"/>
        <v/>
      </c>
      <c r="GP143" s="74">
        <f>IFERROR(VLOOKUP(($EF143&amp;"・"&amp;GO$8&amp;"・"&amp;GO$7&amp;"・"&amp;$EG143),'(参考)本年作業予定'!$X$4:$AI$525,11,FALSE)/100,0)</f>
        <v>0</v>
      </c>
      <c r="GQ143" s="72" t="str">
        <f t="shared" si="433"/>
        <v/>
      </c>
      <c r="GR143" s="74">
        <f>IFERROR(VLOOKUP(($EF143&amp;"・"&amp;GQ$8&amp;"・"&amp;GQ$7&amp;"・"&amp;$EG143),'(参考)本年作業予定'!$X$4:$AI$525,11,FALSE)/100,0)</f>
        <v>0</v>
      </c>
      <c r="GS143" s="72" t="str">
        <f t="shared" si="434"/>
        <v/>
      </c>
      <c r="GT143" s="74">
        <f>IFERROR(VLOOKUP(($EF143&amp;"・"&amp;GS$8&amp;"・"&amp;GS$7&amp;"・"&amp;$EG143),'(参考)本年作業予定'!$X$4:$AI$525,11,FALSE)/100,0)</f>
        <v>0</v>
      </c>
      <c r="GU143" s="72" t="str">
        <f t="shared" si="435"/>
        <v/>
      </c>
      <c r="GV143" s="74">
        <f>IFERROR(VLOOKUP(($EF143&amp;"・"&amp;GU$8&amp;"・"&amp;GU$7&amp;"・"&amp;$EG143),'(参考)本年作業予定'!$X$4:$AI$525,11,FALSE)/100,0)</f>
        <v>0</v>
      </c>
      <c r="GW143" s="72" t="str">
        <f t="shared" si="436"/>
        <v/>
      </c>
      <c r="GX143" s="74">
        <f>IFERROR(VLOOKUP(($EF143&amp;"・"&amp;GW$8&amp;"・"&amp;GW$7&amp;"・"&amp;$EG143),'(参考)本年作業予定'!$X$4:$AI$525,11,FALSE)/100,0)</f>
        <v>0</v>
      </c>
      <c r="GY143" s="72" t="str">
        <f t="shared" si="437"/>
        <v/>
      </c>
      <c r="GZ143" s="74">
        <f>IFERROR(VLOOKUP(($EF143&amp;"・"&amp;GY$8&amp;"・"&amp;GY$7&amp;"・"&amp;$EG143),'(参考)本年作業予定'!$X$4:$AI$525,11,FALSE)/100,0)</f>
        <v>0</v>
      </c>
      <c r="HA143" s="72" t="str">
        <f t="shared" si="438"/>
        <v/>
      </c>
      <c r="HB143" s="74">
        <f>IFERROR(VLOOKUP(($EF143&amp;"・"&amp;HA$8&amp;"・"&amp;HA$7&amp;"・"&amp;$EG143),'(参考)本年作業予定'!$X$4:$AI$525,11,FALSE)/100,0)</f>
        <v>0</v>
      </c>
      <c r="HC143" s="72" t="str">
        <f t="shared" si="439"/>
        <v/>
      </c>
      <c r="HD143" s="74">
        <f>IFERROR(VLOOKUP(($EF143&amp;"・"&amp;HC$8&amp;"・"&amp;HC$7&amp;"・"&amp;$EG143),'(参考)本年作業予定'!$X$4:$AI$525,11,FALSE)/100,0)</f>
        <v>0</v>
      </c>
      <c r="HE143" s="72" t="str">
        <f t="shared" si="440"/>
        <v/>
      </c>
      <c r="HF143" s="74">
        <f>IFERROR(VLOOKUP(($EF143&amp;"・"&amp;HE$8&amp;"・"&amp;HE$7&amp;"・"&amp;$EG143),'(参考)本年作業予定'!$X$4:$AI$525,11,FALSE)/100,0)</f>
        <v>0</v>
      </c>
      <c r="HG143" s="72" t="str">
        <f t="shared" si="441"/>
        <v/>
      </c>
      <c r="HH143" s="74">
        <f>IFERROR(VLOOKUP(($EF143&amp;"・"&amp;HG$8&amp;"・"&amp;HG$7&amp;"・"&amp;$EG143),'(参考)本年作業予定'!$X$4:$AI$525,11,FALSE)/100,0)</f>
        <v>0</v>
      </c>
      <c r="HI143" s="72" t="str">
        <f t="shared" si="442"/>
        <v/>
      </c>
      <c r="HJ143" s="74">
        <f>IFERROR(VLOOKUP(($EF143&amp;"・"&amp;HI$8&amp;"・"&amp;HI$7&amp;"・"&amp;$EG143),'(参考)本年作業予定'!$X$4:$AI$525,11,FALSE)/100,0)</f>
        <v>0</v>
      </c>
    </row>
    <row r="144" spans="1:218" ht="11.25" customHeight="1" x14ac:dyDescent="0.15">
      <c r="A144" s="541"/>
      <c r="B144" s="487"/>
      <c r="C144" s="325" t="str">
        <f>IF(B144="","",GN144+GP144+GR144+GT144+GV144+GX144+GZ144+HB144+HD144)</f>
        <v/>
      </c>
      <c r="D144" s="337"/>
      <c r="E144" s="338"/>
      <c r="F144" s="338"/>
      <c r="G144" s="338"/>
      <c r="H144" s="338"/>
      <c r="I144" s="338"/>
      <c r="J144" s="338"/>
      <c r="K144" s="338"/>
      <c r="L144" s="338"/>
      <c r="M144" s="338"/>
      <c r="N144" s="338"/>
      <c r="O144" s="338"/>
      <c r="P144" s="338"/>
      <c r="Q144" s="338"/>
      <c r="R144" s="338"/>
      <c r="S144" s="338"/>
      <c r="T144" s="338"/>
      <c r="U144" s="338"/>
      <c r="V144" s="338"/>
      <c r="W144" s="338"/>
      <c r="X144" s="338"/>
      <c r="Y144" s="338"/>
      <c r="Z144" s="338"/>
      <c r="AA144" s="338"/>
      <c r="AB144" s="338"/>
      <c r="AC144" s="338"/>
      <c r="AD144" s="338"/>
      <c r="AE144" s="338"/>
      <c r="AF144" s="338"/>
      <c r="AG144" s="339"/>
      <c r="AH144" s="339"/>
      <c r="AI144" s="337"/>
      <c r="AJ144" s="338"/>
      <c r="AK144" s="338"/>
      <c r="AL144" s="338"/>
      <c r="AM144" s="338"/>
      <c r="AN144" s="338"/>
      <c r="AO144" s="338"/>
      <c r="AP144" s="338"/>
      <c r="AQ144" s="338"/>
      <c r="AR144" s="338"/>
      <c r="AS144" s="338"/>
      <c r="AT144" s="338"/>
      <c r="AU144" s="338"/>
      <c r="AV144" s="338"/>
      <c r="AW144" s="338"/>
      <c r="AX144" s="338"/>
      <c r="AY144" s="338"/>
      <c r="AZ144" s="338"/>
      <c r="BA144" s="338"/>
      <c r="BB144" s="338"/>
      <c r="BC144" s="338"/>
      <c r="BD144" s="338"/>
      <c r="BE144" s="338"/>
      <c r="BF144" s="338"/>
      <c r="BG144" s="338"/>
      <c r="BH144" s="338"/>
      <c r="BI144" s="338"/>
      <c r="BJ144" s="338"/>
      <c r="BK144" s="338"/>
      <c r="BL144" s="338"/>
      <c r="BM144" s="339"/>
      <c r="BN144" s="337"/>
      <c r="BO144" s="338"/>
      <c r="BP144" s="338"/>
      <c r="BQ144" s="338"/>
      <c r="BR144" s="338"/>
      <c r="BS144" s="338"/>
      <c r="BT144" s="338"/>
      <c r="BU144" s="338"/>
      <c r="BV144" s="338"/>
      <c r="BW144" s="338"/>
      <c r="BX144" s="338"/>
      <c r="BY144" s="338"/>
      <c r="BZ144" s="338"/>
      <c r="CA144" s="338"/>
      <c r="CB144" s="338"/>
      <c r="CC144" s="338"/>
      <c r="CD144" s="338"/>
      <c r="CE144" s="338"/>
      <c r="CF144" s="338"/>
      <c r="CG144" s="338"/>
      <c r="CH144" s="338"/>
      <c r="CI144" s="338"/>
      <c r="CJ144" s="338"/>
      <c r="CK144" s="338"/>
      <c r="CL144" s="338"/>
      <c r="CM144" s="338"/>
      <c r="CN144" s="338"/>
      <c r="CO144" s="338"/>
      <c r="CP144" s="338"/>
      <c r="CQ144" s="339"/>
      <c r="CR144" s="340"/>
      <c r="CS144" s="341"/>
      <c r="CT144" s="338"/>
      <c r="CU144" s="338"/>
      <c r="CV144" s="338"/>
      <c r="CW144" s="338"/>
      <c r="CX144" s="338"/>
      <c r="CY144" s="338"/>
      <c r="CZ144" s="338"/>
      <c r="DA144" s="338"/>
      <c r="DB144" s="338"/>
      <c r="DC144" s="338"/>
      <c r="DD144" s="338"/>
      <c r="DE144" s="338"/>
      <c r="DF144" s="338"/>
      <c r="DG144" s="338"/>
      <c r="DH144" s="338"/>
      <c r="DI144" s="338"/>
      <c r="DJ144" s="338"/>
      <c r="DK144" s="338"/>
      <c r="DL144" s="338"/>
      <c r="DM144" s="338"/>
      <c r="DN144" s="338"/>
      <c r="DO144" s="338"/>
      <c r="DP144" s="338"/>
      <c r="DQ144" s="338"/>
      <c r="DR144" s="338"/>
      <c r="DS144" s="338"/>
      <c r="DT144" s="338"/>
      <c r="DU144" s="339"/>
      <c r="DV144" s="391"/>
      <c r="DW144" s="424"/>
      <c r="EE144" s="12"/>
      <c r="EF144" s="13"/>
      <c r="EG144" s="13"/>
      <c r="EH144" s="32" t="str">
        <f>IFERROR(VLOOKUP(($EF144&amp;"・"&amp;EH$8&amp;"・"&amp;EH$7&amp;"・"&amp;$EG144),'(参考)本年作業予定'!$X$4:$AI$525,8,FALSE),"")</f>
        <v/>
      </c>
      <c r="EI144" s="32" t="str">
        <f>IFERROR(VLOOKUP(($EF144&amp;"・"&amp;EH$8&amp;"・"&amp;EH$7&amp;"・"&amp;$EG144),'(参考)本年作業予定'!$X$4:$AI$525,10,FALSE),"")</f>
        <v/>
      </c>
      <c r="EJ144" s="32" t="str">
        <f>IFERROR(VLOOKUP(($EF144&amp;"・"&amp;EJ$8&amp;"・"&amp;EJ$7&amp;"・"&amp;$EG144),'(参考)本年作業予定'!$X$4:$AI$525,8,FALSE),"")</f>
        <v/>
      </c>
      <c r="EK144" s="32" t="str">
        <f>IFERROR(VLOOKUP(($EF144&amp;"・"&amp;EJ$8&amp;"・"&amp;EJ$7&amp;"・"&amp;$EG144),'(参考)本年作業予定'!$X$4:$AI$525,10,FALSE),"")</f>
        <v/>
      </c>
      <c r="EL144" s="32" t="str">
        <f>IFERROR(VLOOKUP(($EF144&amp;"・"&amp;EL$8&amp;"・"&amp;EL$7&amp;"・"&amp;$EG144),'(参考)本年作業予定'!$X$4:$AI$525,8,FALSE),"")</f>
        <v/>
      </c>
      <c r="EM144" s="32" t="str">
        <f>IFERROR(VLOOKUP(($EF144&amp;"・"&amp;EL$8&amp;"・"&amp;EL$7&amp;"・"&amp;$EG144),'(参考)本年作業予定'!$X$4:$AI$525,10,FALSE),"")</f>
        <v/>
      </c>
      <c r="EN144" s="32" t="str">
        <f>IFERROR(VLOOKUP(($EF144&amp;"・"&amp;EN$8&amp;"・"&amp;EN$7&amp;"・"&amp;$EG144),'(参考)本年作業予定'!$X$4:$AI$525,8,FALSE),"")</f>
        <v/>
      </c>
      <c r="EO144" s="32" t="str">
        <f>IFERROR(VLOOKUP(($EF144&amp;"・"&amp;EN$8&amp;"・"&amp;EN$7&amp;"・"&amp;$EG144),'(参考)本年作業予定'!$X$4:$AI$525,10,FALSE),"")</f>
        <v/>
      </c>
      <c r="EP144" s="32" t="str">
        <f>IFERROR(VLOOKUP(($EF144&amp;"・"&amp;EP$8&amp;"・"&amp;EP$7&amp;"・"&amp;$EG144),'(参考)本年作業予定'!$X$4:$AI$525,8,FALSE),"")</f>
        <v/>
      </c>
      <c r="EQ144" s="32" t="str">
        <f>IFERROR(VLOOKUP(($EF144&amp;"・"&amp;EP$8&amp;"・"&amp;EP$7&amp;"・"&amp;$EG144),'(参考)本年作業予定'!$X$4:$AI$525,10,FALSE),"")</f>
        <v/>
      </c>
      <c r="ER144" s="32" t="str">
        <f>IFERROR(VLOOKUP(($EF144&amp;"・"&amp;ER$8&amp;"・"&amp;ER$7&amp;"・"&amp;$EG144),'(参考)本年作業予定'!$X$4:$AI$525,8,FALSE),"")</f>
        <v/>
      </c>
      <c r="ES144" s="32" t="str">
        <f>IFERROR(VLOOKUP(($EF144&amp;"・"&amp;ER$8&amp;"・"&amp;ER$7&amp;"・"&amp;$EG144),'(参考)本年作業予定'!$X$4:$AI$525,10,FALSE),"")</f>
        <v/>
      </c>
      <c r="ET144" s="32" t="str">
        <f>IFERROR(VLOOKUP(($EF144&amp;"・"&amp;ET$8&amp;"・"&amp;ET$7&amp;"・"&amp;$EG144),'(参考)本年作業予定'!$X$4:$AI$525,8,FALSE),"")</f>
        <v/>
      </c>
      <c r="EU144" s="32" t="str">
        <f>IFERROR(VLOOKUP(($EF144&amp;"・"&amp;ET$8&amp;"・"&amp;ET$7&amp;"・"&amp;$EG144),'(参考)本年作業予定'!$X$4:$AI$525,10,FALSE),"")</f>
        <v/>
      </c>
      <c r="EV144" s="32" t="str">
        <f>IFERROR(VLOOKUP(($EF144&amp;"・"&amp;EV$8&amp;"・"&amp;EV$7&amp;"・"&amp;$EG144),'(参考)本年作業予定'!$X$4:$AI$525,8,FALSE),"")</f>
        <v/>
      </c>
      <c r="EW144" s="32" t="str">
        <f>IFERROR(VLOOKUP(($EF144&amp;"・"&amp;EV$8&amp;"・"&amp;EV$7&amp;"・"&amp;$EG144),'(参考)本年作業予定'!$X$4:$AI$525,10,FALSE),"")</f>
        <v/>
      </c>
      <c r="EX144" s="32" t="str">
        <f>IFERROR(VLOOKUP(($EF144&amp;"・"&amp;EX$8&amp;"・"&amp;EX$7&amp;"・"&amp;$EG144),'(参考)本年作業予定'!$X$4:$AI$525,8,FALSE),"")</f>
        <v/>
      </c>
      <c r="EY144" s="32" t="str">
        <f>IFERROR(VLOOKUP(($EF144&amp;"・"&amp;EX$8&amp;"・"&amp;EX$7&amp;"・"&amp;$EG144),'(参考)本年作業予定'!$X$4:$AI$525,10,FALSE),"")</f>
        <v/>
      </c>
      <c r="EZ144" s="32" t="str">
        <f>IFERROR(VLOOKUP(($EF144&amp;"・"&amp;EZ$8&amp;"・"&amp;EZ$7&amp;"・"&amp;$EG144),'(参考)本年作業予定'!$X$4:$AI$525,8,FALSE),"")</f>
        <v/>
      </c>
      <c r="FA144" s="32" t="str">
        <f>IFERROR(VLOOKUP(($EF144&amp;"・"&amp;EZ$8&amp;"・"&amp;EZ$7&amp;"・"&amp;$EG144),'(参考)本年作業予定'!$X$4:$AI$525,10,FALSE),"")</f>
        <v/>
      </c>
      <c r="FB144" s="32" t="str">
        <f>IFERROR(VLOOKUP(($EF144&amp;"・"&amp;FB$8&amp;"・"&amp;FB$7&amp;"・"&amp;$EG144),'(参考)本年作業予定'!$X$4:$AI$525,8,FALSE),"")</f>
        <v/>
      </c>
      <c r="FC144" s="32" t="str">
        <f>IFERROR(VLOOKUP(($EF144&amp;"・"&amp;FB$8&amp;"・"&amp;FB$7&amp;"・"&amp;$EG144),'(参考)本年作業予定'!$X$4:$AI$525,10,FALSE),"")</f>
        <v/>
      </c>
      <c r="FD144" s="32" t="str">
        <f>IFERROR(VLOOKUP(($EF144&amp;"・"&amp;FD$8&amp;"・"&amp;FD$7&amp;"・"&amp;$EG144),'(参考)本年作業予定'!$X$4:$AI$525,8,FALSE),"")</f>
        <v/>
      </c>
      <c r="FE144" s="32" t="str">
        <f>IFERROR(VLOOKUP(($EF144&amp;"・"&amp;FD$8&amp;"・"&amp;FD$7&amp;"・"&amp;$EG144),'(参考)本年作業予定'!$X$4:$AI$525,10,FALSE),"")</f>
        <v/>
      </c>
      <c r="FG144" s="32" t="str">
        <f>IFERROR(VLOOKUP(($EF144&amp;"・"&amp;FG$81&amp;"・"&amp;FG$80&amp;"・"&amp;$EG144),'(参考)本年作業予定'!$X$4:$AI$525,4,FALSE),"")</f>
        <v/>
      </c>
      <c r="FH144" s="32" t="str">
        <f>IFERROR(VLOOKUP(($EF144&amp;"・"&amp;FH$81&amp;"・"&amp;FH$80&amp;"・"&amp;$EG144),'(参考)本年作業予定'!$X$4:$AI$525,4,FALSE),"")</f>
        <v/>
      </c>
      <c r="FI144" s="32" t="str">
        <f>IFERROR(VLOOKUP(($EF144&amp;"・"&amp;FI$81&amp;"・"&amp;FI$80&amp;"・"&amp;$EG144),'(参考)本年作業予定'!$X$4:$AI$525,4,FALSE),"")</f>
        <v/>
      </c>
      <c r="FJ144" s="32" t="str">
        <f>IFERROR(VLOOKUP(($EF144&amp;"・"&amp;FJ$81&amp;"・"&amp;FJ$80&amp;"・"&amp;$EG144),'(参考)本年作業予定'!$X$4:$AI$525,4,FALSE),"")</f>
        <v/>
      </c>
      <c r="FK144" s="32" t="str">
        <f>IFERROR(VLOOKUP(($EF144&amp;"・"&amp;FK$81&amp;"・"&amp;FK$80&amp;"・"&amp;$EG144),'(参考)本年作業予定'!$X$4:$AI$525,4,FALSE),"")</f>
        <v/>
      </c>
      <c r="FL144" s="32" t="str">
        <f>IFERROR(VLOOKUP(($EF144&amp;"・"&amp;FL$81&amp;"・"&amp;FL$80&amp;"・"&amp;$EG144),'(参考)本年作業予定'!$X$4:$AI$525,4,FALSE),"")</f>
        <v/>
      </c>
      <c r="FN144" s="33" t="str">
        <f t="shared" si="488"/>
        <v/>
      </c>
      <c r="FO144" s="96" t="str">
        <f>IFERROR(VLOOKUP(($EF144&amp;"・"&amp;FN$8&amp;"・"&amp;FN$7&amp;"・"&amp;$EG144),'(参考)本年作業予定'!$X$4:$AI$525,12,FALSE),"")</f>
        <v/>
      </c>
      <c r="FP144" s="33" t="str">
        <f t="shared" si="489"/>
        <v/>
      </c>
      <c r="FQ144" s="96" t="str">
        <f>IFERROR(VLOOKUP(($EF144&amp;"・"&amp;FP$8&amp;"・"&amp;FP$7&amp;"・"&amp;$EG144),'(参考)本年作業予定'!$X$4:$AI$525,12,FALSE),"")</f>
        <v/>
      </c>
      <c r="FR144" s="33" t="str">
        <f t="shared" si="490"/>
        <v/>
      </c>
      <c r="FS144" s="96" t="str">
        <f>IFERROR(VLOOKUP(($EF144&amp;"・"&amp;FR$8&amp;"・"&amp;FR$7&amp;"・"&amp;$EG144),'(参考)本年作業予定'!$X$4:$AI$525,12,FALSE),"")</f>
        <v/>
      </c>
      <c r="FT144" s="33" t="str">
        <f t="shared" si="491"/>
        <v/>
      </c>
      <c r="FU144" s="96" t="str">
        <f>IFERROR(VLOOKUP(($EF144&amp;"・"&amp;FT$8&amp;"・"&amp;FT$7&amp;"・"&amp;$EG144),'(参考)本年作業予定'!$X$4:$AI$525,12,FALSE),"")</f>
        <v/>
      </c>
      <c r="FV144" s="33" t="str">
        <f t="shared" si="492"/>
        <v/>
      </c>
      <c r="FW144" s="96" t="str">
        <f>IFERROR(VLOOKUP(($EF144&amp;"・"&amp;FV$8&amp;"・"&amp;FV$7&amp;"・"&amp;$EG144),'(参考)本年作業予定'!$X$4:$AI$525,12,FALSE),"")</f>
        <v/>
      </c>
      <c r="FX144" s="33" t="str">
        <f t="shared" si="493"/>
        <v/>
      </c>
      <c r="FY144" s="96" t="str">
        <f>IFERROR(VLOOKUP(($EF144&amp;"・"&amp;FX$8&amp;"・"&amp;FX$7&amp;"・"&amp;$EG144),'(参考)本年作業予定'!$X$4:$AI$525,12,FALSE),"")</f>
        <v/>
      </c>
      <c r="FZ144" s="33" t="str">
        <f t="shared" si="494"/>
        <v/>
      </c>
      <c r="GA144" s="96" t="str">
        <f>IFERROR(VLOOKUP(($EF144&amp;"・"&amp;FZ$8&amp;"・"&amp;FZ$7&amp;"・"&amp;$EG144),'(参考)本年作業予定'!$X$4:$AI$525,12,FALSE),"")</f>
        <v/>
      </c>
      <c r="GB144" s="33" t="str">
        <f t="shared" si="495"/>
        <v/>
      </c>
      <c r="GC144" s="96" t="str">
        <f>IFERROR(VLOOKUP(($EF144&amp;"・"&amp;GB$8&amp;"・"&amp;GB$7&amp;"・"&amp;$EG144),'(参考)本年作業予定'!$X$4:$AI$525,12,FALSE),"")</f>
        <v/>
      </c>
      <c r="GD144" s="33" t="str">
        <f t="shared" si="496"/>
        <v/>
      </c>
      <c r="GE144" s="96" t="str">
        <f>IFERROR(VLOOKUP(($EF144&amp;"・"&amp;GD$8&amp;"・"&amp;GD$7&amp;"・"&amp;$EG144),'(参考)本年作業予定'!$X$4:$AI$525,12,FALSE),"")</f>
        <v/>
      </c>
      <c r="GF144" s="33" t="str">
        <f t="shared" si="497"/>
        <v/>
      </c>
      <c r="GG144" s="96" t="str">
        <f>IFERROR(VLOOKUP(($EF144&amp;"・"&amp;GF$8&amp;"・"&amp;GF$7&amp;"・"&amp;$EG144),'(参考)本年作業予定'!$X$4:$AI$525,12,FALSE),"")</f>
        <v/>
      </c>
      <c r="GH144" s="33" t="str">
        <f t="shared" si="498"/>
        <v/>
      </c>
      <c r="GI144" s="96" t="str">
        <f>IFERROR(VLOOKUP(($EF144&amp;"・"&amp;GH$8&amp;"・"&amp;GH$7&amp;"・"&amp;$EG144),'(参考)本年作業予定'!$X$4:$AI$525,12,FALSE),"")</f>
        <v/>
      </c>
      <c r="GJ144" s="33" t="str">
        <f t="shared" si="499"/>
        <v/>
      </c>
      <c r="GK144" s="96" t="str">
        <f>IFERROR(VLOOKUP(($EF144&amp;"・"&amp;GJ$8&amp;"・"&amp;GJ$7&amp;"・"&amp;$EG144),'(参考)本年作業予定'!$X$4:$AI$525,12,FALSE),"")</f>
        <v/>
      </c>
      <c r="GM144" s="72" t="str">
        <f t="shared" si="431"/>
        <v/>
      </c>
      <c r="GN144" s="74">
        <f>IFERROR(VLOOKUP(($EF144&amp;"・"&amp;GM$8&amp;"・"&amp;GM$7&amp;"・"&amp;$EG144),'(参考)本年作業予定'!$X$4:$AI$525,11,FALSE)/100,0)</f>
        <v>0</v>
      </c>
      <c r="GO144" s="72" t="str">
        <f t="shared" si="432"/>
        <v/>
      </c>
      <c r="GP144" s="74">
        <f>IFERROR(VLOOKUP(($EF144&amp;"・"&amp;GO$8&amp;"・"&amp;GO$7&amp;"・"&amp;$EG144),'(参考)本年作業予定'!$X$4:$AI$525,11,FALSE)/100,0)</f>
        <v>0</v>
      </c>
      <c r="GQ144" s="72" t="str">
        <f t="shared" si="433"/>
        <v/>
      </c>
      <c r="GR144" s="74">
        <f>IFERROR(VLOOKUP(($EF144&amp;"・"&amp;GQ$8&amp;"・"&amp;GQ$7&amp;"・"&amp;$EG144),'(参考)本年作業予定'!$X$4:$AI$525,11,FALSE)/100,0)</f>
        <v>0</v>
      </c>
      <c r="GS144" s="72" t="str">
        <f t="shared" si="434"/>
        <v/>
      </c>
      <c r="GT144" s="74">
        <f>IFERROR(VLOOKUP(($EF144&amp;"・"&amp;GS$8&amp;"・"&amp;GS$7&amp;"・"&amp;$EG144),'(参考)本年作業予定'!$X$4:$AI$525,11,FALSE)/100,0)</f>
        <v>0</v>
      </c>
      <c r="GU144" s="72" t="str">
        <f t="shared" si="435"/>
        <v/>
      </c>
      <c r="GV144" s="74">
        <f>IFERROR(VLOOKUP(($EF144&amp;"・"&amp;GU$8&amp;"・"&amp;GU$7&amp;"・"&amp;$EG144),'(参考)本年作業予定'!$X$4:$AI$525,11,FALSE)/100,0)</f>
        <v>0</v>
      </c>
      <c r="GW144" s="72" t="str">
        <f t="shared" si="436"/>
        <v/>
      </c>
      <c r="GX144" s="74">
        <f>IFERROR(VLOOKUP(($EF144&amp;"・"&amp;GW$8&amp;"・"&amp;GW$7&amp;"・"&amp;$EG144),'(参考)本年作業予定'!$X$4:$AI$525,11,FALSE)/100,0)</f>
        <v>0</v>
      </c>
      <c r="GY144" s="72" t="str">
        <f t="shared" si="437"/>
        <v/>
      </c>
      <c r="GZ144" s="74">
        <f>IFERROR(VLOOKUP(($EF144&amp;"・"&amp;GY$8&amp;"・"&amp;GY$7&amp;"・"&amp;$EG144),'(参考)本年作業予定'!$X$4:$AI$525,11,FALSE)/100,0)</f>
        <v>0</v>
      </c>
      <c r="HA144" s="72" t="str">
        <f t="shared" si="438"/>
        <v/>
      </c>
      <c r="HB144" s="74">
        <f>IFERROR(VLOOKUP(($EF144&amp;"・"&amp;HA$8&amp;"・"&amp;HA$7&amp;"・"&amp;$EG144),'(参考)本年作業予定'!$X$4:$AI$525,11,FALSE)/100,0)</f>
        <v>0</v>
      </c>
      <c r="HC144" s="72" t="str">
        <f t="shared" si="439"/>
        <v/>
      </c>
      <c r="HD144" s="74">
        <f>IFERROR(VLOOKUP(($EF144&amp;"・"&amp;HC$8&amp;"・"&amp;HC$7&amp;"・"&amp;$EG144),'(参考)本年作業予定'!$X$4:$AI$525,11,FALSE)/100,0)</f>
        <v>0</v>
      </c>
      <c r="HE144" s="72" t="str">
        <f t="shared" si="440"/>
        <v/>
      </c>
      <c r="HF144" s="74">
        <f>IFERROR(VLOOKUP(($EF144&amp;"・"&amp;HE$8&amp;"・"&amp;HE$7&amp;"・"&amp;$EG144),'(参考)本年作業予定'!$X$4:$AI$525,11,FALSE)/100,0)</f>
        <v>0</v>
      </c>
      <c r="HG144" s="72" t="str">
        <f t="shared" si="441"/>
        <v/>
      </c>
      <c r="HH144" s="74">
        <f>IFERROR(VLOOKUP(($EF144&amp;"・"&amp;HG$8&amp;"・"&amp;HG$7&amp;"・"&amp;$EG144),'(参考)本年作業予定'!$X$4:$AI$525,11,FALSE)/100,0)</f>
        <v>0</v>
      </c>
      <c r="HI144" s="72" t="str">
        <f t="shared" si="442"/>
        <v/>
      </c>
      <c r="HJ144" s="74">
        <f>IFERROR(VLOOKUP(($EF144&amp;"・"&amp;HI$8&amp;"・"&amp;HI$7&amp;"・"&amp;$EG144),'(参考)本年作業予定'!$X$4:$AI$525,11,FALSE)/100,0)</f>
        <v>0</v>
      </c>
    </row>
    <row r="145" spans="1:220" ht="27.75" customHeight="1" x14ac:dyDescent="0.15">
      <c r="A145" s="541"/>
      <c r="B145" s="487"/>
      <c r="C145" s="325">
        <f>IF(②元データ!$K$29="","",②元データ!$K$29)</f>
        <v>4</v>
      </c>
      <c r="D145" s="342" t="str">
        <f t="shared" ref="D145:AI145" si="551">IF(D$5=$FG145,$FG$9,IF(D$5=$FH145,$FH$9,IF(D$5=$FI145,$FI$9,IF(D$5=$FJ145,$FJ$9,IF(D$5=$FK145,$FK$9,IF(D$5=$FL145,$FL$9,IF(D$5=$FN145,$FO145,IF(D$5=$FP145,$FQ145,IF(D$5=$FR145,$FS145,IF(D$5=$FT145,$FU145,IF(D$5=$FV145,$FW145,IF(D$5=$FX145,$FY145,IF(D$5=$FZ145,$GA145,IF(D$5=$GB145,$GC145,IF(D$5=$GD145,$GE145,IF(D$5=$GF145,$GG145,IF(D$5=$GH145,$GI145,IF(D$5=$GJ145,$GK145,""))))))))))))))))))</f>
        <v/>
      </c>
      <c r="E145" s="343" t="str">
        <f t="shared" si="551"/>
        <v/>
      </c>
      <c r="F145" s="343" t="str">
        <f t="shared" si="551"/>
        <v/>
      </c>
      <c r="G145" s="343" t="str">
        <f t="shared" si="551"/>
        <v/>
      </c>
      <c r="H145" s="343" t="str">
        <f t="shared" si="551"/>
        <v/>
      </c>
      <c r="I145" s="343" t="str">
        <f t="shared" si="551"/>
        <v/>
      </c>
      <c r="J145" s="343" t="str">
        <f t="shared" si="551"/>
        <v/>
      </c>
      <c r="K145" s="343" t="str">
        <f t="shared" si="551"/>
        <v/>
      </c>
      <c r="L145" s="343" t="str">
        <f t="shared" si="551"/>
        <v/>
      </c>
      <c r="M145" s="343" t="str">
        <f t="shared" si="551"/>
        <v/>
      </c>
      <c r="N145" s="343" t="str">
        <f t="shared" si="551"/>
        <v/>
      </c>
      <c r="O145" s="343" t="str">
        <f t="shared" si="551"/>
        <v/>
      </c>
      <c r="P145" s="343" t="str">
        <f t="shared" si="551"/>
        <v/>
      </c>
      <c r="Q145" s="343" t="str">
        <f t="shared" si="551"/>
        <v/>
      </c>
      <c r="R145" s="343" t="str">
        <f t="shared" si="551"/>
        <v/>
      </c>
      <c r="S145" s="343" t="str">
        <f t="shared" si="551"/>
        <v/>
      </c>
      <c r="T145" s="343" t="str">
        <f t="shared" si="551"/>
        <v/>
      </c>
      <c r="U145" s="343" t="str">
        <f t="shared" si="551"/>
        <v/>
      </c>
      <c r="V145" s="343" t="str">
        <f t="shared" si="551"/>
        <v/>
      </c>
      <c r="W145" s="343" t="str">
        <f t="shared" si="551"/>
        <v/>
      </c>
      <c r="X145" s="343" t="str">
        <f t="shared" si="551"/>
        <v/>
      </c>
      <c r="Y145" s="343" t="str">
        <f t="shared" si="551"/>
        <v/>
      </c>
      <c r="Z145" s="343" t="str">
        <f t="shared" si="551"/>
        <v/>
      </c>
      <c r="AA145" s="343" t="str">
        <f t="shared" si="551"/>
        <v/>
      </c>
      <c r="AB145" s="343" t="str">
        <f t="shared" si="551"/>
        <v/>
      </c>
      <c r="AC145" s="343" t="str">
        <f t="shared" si="551"/>
        <v/>
      </c>
      <c r="AD145" s="343" t="str">
        <f t="shared" si="551"/>
        <v/>
      </c>
      <c r="AE145" s="343" t="str">
        <f t="shared" si="551"/>
        <v/>
      </c>
      <c r="AF145" s="343" t="str">
        <f t="shared" si="551"/>
        <v/>
      </c>
      <c r="AG145" s="343" t="str">
        <f t="shared" si="551"/>
        <v/>
      </c>
      <c r="AH145" s="343" t="str">
        <f t="shared" si="551"/>
        <v/>
      </c>
      <c r="AI145" s="342" t="str">
        <f t="shared" si="551"/>
        <v/>
      </c>
      <c r="AJ145" s="343" t="str">
        <f t="shared" ref="AJ145:BQ145" si="552">IF(AJ$5=$FG145,$FG$9,IF(AJ$5=$FH145,$FH$9,IF(AJ$5=$FI145,$FI$9,IF(AJ$5=$FJ145,$FJ$9,IF(AJ$5=$FK145,$FK$9,IF(AJ$5=$FL145,$FL$9,IF(AJ$5=$FN145,$FO145,IF(AJ$5=$FP145,$FQ145,IF(AJ$5=$FR145,$FS145,IF(AJ$5=$FT145,$FU145,IF(AJ$5=$FV145,$FW145,IF(AJ$5=$FX145,$FY145,IF(AJ$5=$FZ145,$GA145,IF(AJ$5=$GB145,$GC145,IF(AJ$5=$GD145,$GE145,IF(AJ$5=$GF145,$GG145,IF(AJ$5=$GH145,$GI145,IF(AJ$5=$GJ145,$GK145,""))))))))))))))))))</f>
        <v/>
      </c>
      <c r="AK145" s="343" t="str">
        <f t="shared" si="552"/>
        <v/>
      </c>
      <c r="AL145" s="343" t="str">
        <f t="shared" si="552"/>
        <v/>
      </c>
      <c r="AM145" s="343" t="str">
        <f t="shared" si="552"/>
        <v/>
      </c>
      <c r="AN145" s="343" t="str">
        <f t="shared" si="552"/>
        <v/>
      </c>
      <c r="AO145" s="343" t="str">
        <f t="shared" si="552"/>
        <v/>
      </c>
      <c r="AP145" s="343" t="str">
        <f t="shared" si="552"/>
        <v/>
      </c>
      <c r="AQ145" s="343" t="str">
        <f t="shared" si="552"/>
        <v/>
      </c>
      <c r="AR145" s="343" t="str">
        <f t="shared" si="552"/>
        <v/>
      </c>
      <c r="AS145" s="343" t="str">
        <f t="shared" si="552"/>
        <v/>
      </c>
      <c r="AT145" s="343" t="str">
        <f t="shared" si="552"/>
        <v/>
      </c>
      <c r="AU145" s="343" t="str">
        <f t="shared" si="552"/>
        <v/>
      </c>
      <c r="AV145" s="343" t="str">
        <f t="shared" si="552"/>
        <v/>
      </c>
      <c r="AW145" s="343" t="str">
        <f t="shared" si="552"/>
        <v/>
      </c>
      <c r="AX145" s="343" t="str">
        <f t="shared" si="552"/>
        <v/>
      </c>
      <c r="AY145" s="343" t="str">
        <f t="shared" si="552"/>
        <v/>
      </c>
      <c r="AZ145" s="343" t="str">
        <f t="shared" si="552"/>
        <v/>
      </c>
      <c r="BA145" s="343" t="str">
        <f t="shared" si="552"/>
        <v/>
      </c>
      <c r="BB145" s="343">
        <f t="shared" si="552"/>
        <v>4</v>
      </c>
      <c r="BC145" s="343" t="str">
        <f t="shared" si="552"/>
        <v/>
      </c>
      <c r="BD145" s="343" t="str">
        <f t="shared" si="552"/>
        <v/>
      </c>
      <c r="BE145" s="343" t="str">
        <f t="shared" si="552"/>
        <v/>
      </c>
      <c r="BF145" s="343" t="str">
        <f t="shared" si="552"/>
        <v/>
      </c>
      <c r="BG145" s="343" t="str">
        <f t="shared" si="552"/>
        <v/>
      </c>
      <c r="BH145" s="343" t="str">
        <f t="shared" si="552"/>
        <v/>
      </c>
      <c r="BI145" s="343" t="str">
        <f t="shared" si="552"/>
        <v/>
      </c>
      <c r="BJ145" s="343" t="str">
        <f t="shared" si="552"/>
        <v/>
      </c>
      <c r="BK145" s="343" t="str">
        <f t="shared" si="552"/>
        <v/>
      </c>
      <c r="BL145" s="343" t="str">
        <f t="shared" si="552"/>
        <v/>
      </c>
      <c r="BM145" s="344" t="str">
        <f t="shared" si="552"/>
        <v/>
      </c>
      <c r="BN145" s="342" t="str">
        <f t="shared" si="552"/>
        <v/>
      </c>
      <c r="BO145" s="343" t="str">
        <f t="shared" si="552"/>
        <v/>
      </c>
      <c r="BP145" s="343" t="str">
        <f t="shared" si="552"/>
        <v/>
      </c>
      <c r="BQ145" s="343" t="str">
        <f t="shared" si="552"/>
        <v/>
      </c>
      <c r="BR145" s="343" t="str">
        <f t="shared" ref="BR145:DW145" si="553">IF(BR$5=$FG145,$FG$9,IF(BR$5=$FH145,$FH$9,IF(BR$5=$FI145,$FI$9,IF(BR$5=$FJ145,$FJ$9,IF(BR$5=$FK145,$FK$9,IF(BR$5=$FL145,$FL$9,IF(BR$5=$FN145,$FO145,IF(BR$5=$FP145,$FQ145,IF(BR$5=$FR145,$FS145,IF(BR$5=$FT145,$FU145,IF(BR$5=$FV145,$FW145,IF(BR$5=$FX145,$FY145,IF(BR$5=$FZ145,$GA145,IF(BR$5=$GB145,$GC145,IF(BR$5=$GD145,$GE145,IF(BR$5=$GF145,$GG145,IF(BR$5=$GH145,$GI145,IF(BR$5=$GJ145,$GK145,""))))))))))))))))))</f>
        <v/>
      </c>
      <c r="BS145" s="343" t="str">
        <f t="shared" si="553"/>
        <v/>
      </c>
      <c r="BT145" s="343" t="str">
        <f t="shared" si="553"/>
        <v/>
      </c>
      <c r="BU145" s="343" t="str">
        <f t="shared" si="553"/>
        <v/>
      </c>
      <c r="BV145" s="343" t="str">
        <f t="shared" si="553"/>
        <v/>
      </c>
      <c r="BW145" s="343">
        <f t="shared" si="553"/>
        <v>4</v>
      </c>
      <c r="BX145" s="343" t="str">
        <f t="shared" si="553"/>
        <v/>
      </c>
      <c r="BY145" s="343" t="str">
        <f t="shared" si="553"/>
        <v/>
      </c>
      <c r="BZ145" s="343" t="str">
        <f t="shared" si="553"/>
        <v/>
      </c>
      <c r="CA145" s="343" t="str">
        <f t="shared" si="553"/>
        <v/>
      </c>
      <c r="CB145" s="343" t="str">
        <f t="shared" si="553"/>
        <v/>
      </c>
      <c r="CC145" s="343" t="str">
        <f t="shared" si="553"/>
        <v/>
      </c>
      <c r="CD145" s="343" t="str">
        <f t="shared" si="553"/>
        <v/>
      </c>
      <c r="CE145" s="343" t="str">
        <f t="shared" si="553"/>
        <v/>
      </c>
      <c r="CF145" s="343" t="str">
        <f t="shared" si="553"/>
        <v/>
      </c>
      <c r="CG145" s="343" t="str">
        <f t="shared" si="553"/>
        <v/>
      </c>
      <c r="CH145" s="343" t="str">
        <f t="shared" si="553"/>
        <v/>
      </c>
      <c r="CI145" s="343" t="str">
        <f t="shared" si="553"/>
        <v/>
      </c>
      <c r="CJ145" s="343" t="str">
        <f t="shared" si="553"/>
        <v/>
      </c>
      <c r="CK145" s="343" t="str">
        <f t="shared" si="553"/>
        <v/>
      </c>
      <c r="CL145" s="343" t="str">
        <f t="shared" si="553"/>
        <v/>
      </c>
      <c r="CM145" s="343" t="str">
        <f t="shared" si="553"/>
        <v/>
      </c>
      <c r="CN145" s="343" t="str">
        <f t="shared" si="553"/>
        <v/>
      </c>
      <c r="CO145" s="343" t="str">
        <f t="shared" si="553"/>
        <v/>
      </c>
      <c r="CP145" s="343" t="str">
        <f t="shared" si="553"/>
        <v/>
      </c>
      <c r="CQ145" s="345">
        <f t="shared" si="553"/>
        <v>4</v>
      </c>
      <c r="CR145" s="346" t="str">
        <f t="shared" si="553"/>
        <v/>
      </c>
      <c r="CS145" s="347" t="str">
        <f t="shared" si="553"/>
        <v/>
      </c>
      <c r="CT145" s="343" t="str">
        <f t="shared" si="553"/>
        <v/>
      </c>
      <c r="CU145" s="343" t="str">
        <f t="shared" si="553"/>
        <v/>
      </c>
      <c r="CV145" s="343" t="str">
        <f t="shared" si="553"/>
        <v/>
      </c>
      <c r="CW145" s="343" t="str">
        <f t="shared" si="553"/>
        <v/>
      </c>
      <c r="CX145" s="343" t="str">
        <f t="shared" si="553"/>
        <v/>
      </c>
      <c r="CY145" s="343" t="str">
        <f t="shared" si="553"/>
        <v/>
      </c>
      <c r="CZ145" s="343" t="str">
        <f t="shared" si="553"/>
        <v/>
      </c>
      <c r="DA145" s="343" t="str">
        <f t="shared" si="553"/>
        <v/>
      </c>
      <c r="DB145" s="343" t="str">
        <f t="shared" si="553"/>
        <v/>
      </c>
      <c r="DC145" s="343" t="str">
        <f t="shared" si="553"/>
        <v/>
      </c>
      <c r="DD145" s="343" t="str">
        <f t="shared" si="553"/>
        <v/>
      </c>
      <c r="DE145" s="343" t="str">
        <f t="shared" si="553"/>
        <v/>
      </c>
      <c r="DF145" s="343" t="str">
        <f t="shared" si="553"/>
        <v/>
      </c>
      <c r="DG145" s="343" t="str">
        <f t="shared" si="553"/>
        <v/>
      </c>
      <c r="DH145" s="343" t="str">
        <f t="shared" si="553"/>
        <v/>
      </c>
      <c r="DI145" s="343" t="str">
        <f t="shared" si="553"/>
        <v/>
      </c>
      <c r="DJ145" s="343" t="str">
        <f t="shared" si="553"/>
        <v/>
      </c>
      <c r="DK145" s="343" t="str">
        <f t="shared" si="553"/>
        <v/>
      </c>
      <c r="DL145" s="343" t="str">
        <f t="shared" si="553"/>
        <v/>
      </c>
      <c r="DM145" s="343" t="str">
        <f t="shared" si="553"/>
        <v/>
      </c>
      <c r="DN145" s="343" t="str">
        <f t="shared" si="553"/>
        <v/>
      </c>
      <c r="DO145" s="343" t="str">
        <f t="shared" si="553"/>
        <v/>
      </c>
      <c r="DP145" s="343" t="str">
        <f t="shared" si="553"/>
        <v/>
      </c>
      <c r="DQ145" s="343" t="str">
        <f t="shared" si="553"/>
        <v/>
      </c>
      <c r="DR145" s="343" t="str">
        <f t="shared" si="553"/>
        <v/>
      </c>
      <c r="DS145" s="343" t="str">
        <f t="shared" si="553"/>
        <v/>
      </c>
      <c r="DT145" s="343" t="str">
        <f t="shared" si="553"/>
        <v/>
      </c>
      <c r="DU145" s="345" t="str">
        <f t="shared" si="553"/>
        <v/>
      </c>
      <c r="DV145" s="392" t="str">
        <f t="shared" si="553"/>
        <v/>
      </c>
      <c r="DW145" s="425" t="str">
        <f t="shared" si="553"/>
        <v/>
      </c>
      <c r="EE145" s="12">
        <v>13</v>
      </c>
      <c r="EF145" s="13" t="str">
        <f>IF(②元データ!$G$29="","",②元データ!$G$29)</f>
        <v>産直野菜・◇◇●●</v>
      </c>
      <c r="EG145" s="13" t="str">
        <f>②元データ!$G$8</f>
        <v>露地野菜Ｂ</v>
      </c>
      <c r="EH145" s="32">
        <f>IFERROR(VLOOKUP(($EF145&amp;"・"&amp;EH$8&amp;"・"&amp;EH$7&amp;"・"&amp;$EG145),'(参考)本年作業予定'!$X$4:$AI$525,8,FALSE),"")</f>
        <v>45387</v>
      </c>
      <c r="EI145" s="32">
        <f>IFERROR(VLOOKUP(($EF145&amp;"・"&amp;EH$8&amp;"・"&amp;EH$7&amp;"・"&amp;$EG145),'(参考)本年作業予定'!$X$4:$AI$525,10,FALSE),"")</f>
        <v>45387</v>
      </c>
      <c r="EJ145" s="32" t="str">
        <f>IFERROR(VLOOKUP(($EF145&amp;"・"&amp;EJ$8&amp;"・"&amp;EJ$7&amp;"・"&amp;$EG145),'(参考)本年作業予定'!$X$4:$AI$525,8,FALSE),"")</f>
        <v/>
      </c>
      <c r="EK145" s="32" t="str">
        <f>IFERROR(VLOOKUP(($EF145&amp;"・"&amp;EJ$8&amp;"・"&amp;EJ$7&amp;"・"&amp;$EG145),'(参考)本年作業予定'!$X$4:$AI$525,10,FALSE),"")</f>
        <v/>
      </c>
      <c r="EL145" s="32">
        <f>IFERROR(VLOOKUP(($EF145&amp;"・"&amp;EL$8&amp;"・"&amp;EL$7&amp;"・"&amp;$EG145),'(参考)本年作業予定'!$X$4:$AI$525,8,FALSE),"")</f>
        <v>45465</v>
      </c>
      <c r="EM145" s="32">
        <f>IFERROR(VLOOKUP(($EF145&amp;"・"&amp;EL$8&amp;"・"&amp;EL$7&amp;"・"&amp;$EG145),'(参考)本年作業予定'!$X$4:$AI$525,10,FALSE),"")</f>
        <v>45476</v>
      </c>
      <c r="EN145" s="32">
        <f>IFERROR(VLOOKUP(($EF145&amp;"・"&amp;EN$8&amp;"・"&amp;EN$7&amp;"・"&amp;$EG145),'(参考)本年作業予定'!$X$4:$AI$525,8,FALSE),"")</f>
        <v>45555</v>
      </c>
      <c r="EO145" s="32">
        <f>IFERROR(VLOOKUP(($EF145&amp;"・"&amp;EN$8&amp;"・"&amp;EN$7&amp;"・"&amp;$EG145),'(参考)本年作業予定'!$X$4:$AI$525,10,FALSE),"")</f>
        <v>45555</v>
      </c>
      <c r="EP145" s="32">
        <f>IFERROR(VLOOKUP(($EF145&amp;"・"&amp;EP$8&amp;"・"&amp;EP$7&amp;"・"&amp;$EG145),'(参考)本年作業予定'!$X$4:$AI$525,8,FALSE),"")</f>
        <v>45575</v>
      </c>
      <c r="EQ145" s="32">
        <f>IFERROR(VLOOKUP(($EF145&amp;"・"&amp;EP$8&amp;"・"&amp;EP$7&amp;"・"&amp;$EG145),'(参考)本年作業予定'!$X$4:$AI$525,10,FALSE),"")</f>
        <v>45575</v>
      </c>
      <c r="ER145" s="32">
        <f>IFERROR(VLOOKUP(($EF145&amp;"・"&amp;ER$8&amp;"・"&amp;ER$7&amp;"・"&amp;$EG145),'(参考)本年作業予定'!$X$4:$AI$525,8,FALSE),"")</f>
        <v>45595</v>
      </c>
      <c r="ES145" s="32">
        <f>IFERROR(VLOOKUP(($EF145&amp;"・"&amp;ER$8&amp;"・"&amp;ER$7&amp;"・"&amp;$EG145),'(参考)本年作業予定'!$X$4:$AI$525,10,FALSE),"")</f>
        <v>45595</v>
      </c>
      <c r="ET145" s="32" t="str">
        <f>IFERROR(VLOOKUP(($EF145&amp;"・"&amp;ET$8&amp;"・"&amp;ET$7&amp;"・"&amp;$EG145),'(参考)本年作業予定'!$X$4:$AI$525,8,FALSE),"")</f>
        <v/>
      </c>
      <c r="EU145" s="32" t="str">
        <f>IFERROR(VLOOKUP(($EF145&amp;"・"&amp;ET$8&amp;"・"&amp;ET$7&amp;"・"&amp;$EG145),'(参考)本年作業予定'!$X$4:$AI$525,10,FALSE),"")</f>
        <v/>
      </c>
      <c r="EV145" s="32" t="str">
        <f>IFERROR(VLOOKUP(($EF145&amp;"・"&amp;EV$8&amp;"・"&amp;EV$7&amp;"・"&amp;$EG145),'(参考)本年作業予定'!$X$4:$AI$525,8,FALSE),"")</f>
        <v/>
      </c>
      <c r="EW145" s="32" t="str">
        <f>IFERROR(VLOOKUP(($EF145&amp;"・"&amp;EV$8&amp;"・"&amp;EV$7&amp;"・"&amp;$EG145),'(参考)本年作業予定'!$X$4:$AI$525,10,FALSE),"")</f>
        <v/>
      </c>
      <c r="EX145" s="32" t="str">
        <f>IFERROR(VLOOKUP(($EF145&amp;"・"&amp;EX$8&amp;"・"&amp;EX$7&amp;"・"&amp;$EG145),'(参考)本年作業予定'!$X$4:$AI$525,8,FALSE),"")</f>
        <v/>
      </c>
      <c r="EY145" s="32" t="str">
        <f>IFERROR(VLOOKUP(($EF145&amp;"・"&amp;EX$8&amp;"・"&amp;EX$7&amp;"・"&amp;$EG145),'(参考)本年作業予定'!$X$4:$AI$525,10,FALSE),"")</f>
        <v/>
      </c>
      <c r="EZ145" s="32" t="str">
        <f>IFERROR(VLOOKUP(($EF145&amp;"・"&amp;EZ$8&amp;"・"&amp;EZ$7&amp;"・"&amp;$EG145),'(参考)本年作業予定'!$X$4:$AI$525,8,FALSE),"")</f>
        <v/>
      </c>
      <c r="FA145" s="32" t="str">
        <f>IFERROR(VLOOKUP(($EF145&amp;"・"&amp;EZ$8&amp;"・"&amp;EZ$7&amp;"・"&amp;$EG145),'(参考)本年作業予定'!$X$4:$AI$525,10,FALSE),"")</f>
        <v/>
      </c>
      <c r="FB145" s="32" t="str">
        <f>IFERROR(VLOOKUP(($EF145&amp;"・"&amp;FB$8&amp;"・"&amp;FB$7&amp;"・"&amp;$EG145),'(参考)本年作業予定'!$X$4:$AI$525,8,FALSE),"")</f>
        <v/>
      </c>
      <c r="FC145" s="32" t="str">
        <f>IFERROR(VLOOKUP(($EF145&amp;"・"&amp;FB$8&amp;"・"&amp;FB$7&amp;"・"&amp;$EG145),'(参考)本年作業予定'!$X$4:$AI$525,10,FALSE),"")</f>
        <v/>
      </c>
      <c r="FD145" s="32" t="str">
        <f>IFERROR(VLOOKUP(($EF145&amp;"・"&amp;FD$8&amp;"・"&amp;FD$7&amp;"・"&amp;$EG145),'(参考)本年作業予定'!$X$4:$AI$525,8,FALSE),"")</f>
        <v/>
      </c>
      <c r="FE145" s="32" t="str">
        <f>IFERROR(VLOOKUP(($EF145&amp;"・"&amp;FD$8&amp;"・"&amp;FD$7&amp;"・"&amp;$EG145),'(参考)本年作業予定'!$X$4:$AI$525,10,FALSE),"")</f>
        <v/>
      </c>
      <c r="FG145" s="32" t="str">
        <f>IFERROR(VLOOKUP(($EF145&amp;"・"&amp;FG$81&amp;"・"&amp;FG$80&amp;"・"&amp;$EG145),'(参考)本年作業予定'!$X$4:$AI$525,4,FALSE),"")</f>
        <v/>
      </c>
      <c r="FH145" s="32" t="str">
        <f>IFERROR(VLOOKUP(($EF145&amp;"・"&amp;FH$81&amp;"・"&amp;FH$80&amp;"・"&amp;$EG145),'(参考)本年作業予定'!$X$4:$AI$525,4,FALSE),"")</f>
        <v/>
      </c>
      <c r="FI145" s="32" t="str">
        <f>IFERROR(VLOOKUP(($EF145&amp;"・"&amp;FI$81&amp;"・"&amp;FI$80&amp;"・"&amp;$EG145),'(参考)本年作業予定'!$X$4:$AI$525,4,FALSE),"")</f>
        <v/>
      </c>
      <c r="FJ145" s="32" t="str">
        <f>IFERROR(VLOOKUP(($EF145&amp;"・"&amp;FJ$81&amp;"・"&amp;FJ$80&amp;"・"&amp;$EG145),'(参考)本年作業予定'!$X$4:$AI$525,4,FALSE),"")</f>
        <v/>
      </c>
      <c r="FK145" s="32" t="str">
        <f>IFERROR(VLOOKUP(($EF145&amp;"・"&amp;FK$81&amp;"・"&amp;FK$80&amp;"・"&amp;$EG145),'(参考)本年作業予定'!$X$4:$AI$525,4,FALSE),"")</f>
        <v/>
      </c>
      <c r="FL145" s="32" t="str">
        <f>IFERROR(VLOOKUP(($EF145&amp;"・"&amp;FL$81&amp;"・"&amp;FL$80&amp;"・"&amp;$EG145),'(参考)本年作業予定'!$X$4:$AI$525,4,FALSE),"")</f>
        <v/>
      </c>
      <c r="FN145" s="33">
        <f t="shared" si="488"/>
        <v>45387</v>
      </c>
      <c r="FO145" s="96">
        <f>IFERROR(VLOOKUP(($EF145&amp;"・"&amp;FN$8&amp;"・"&amp;FN$7&amp;"・"&amp;$EG145),'(参考)本年作業予定'!$X$4:$AI$525,12,FALSE),"")</f>
        <v>0</v>
      </c>
      <c r="FP145" s="33" t="str">
        <f t="shared" si="489"/>
        <v/>
      </c>
      <c r="FQ145" s="96">
        <f>IFERROR(VLOOKUP(($EF145&amp;"・"&amp;FP$8&amp;"・"&amp;FP$7&amp;"・"&amp;$EG145),'(参考)本年作業予定'!$X$4:$AI$525,12,FALSE),"")</f>
        <v>0</v>
      </c>
      <c r="FR145" s="33">
        <f t="shared" si="490"/>
        <v>45465</v>
      </c>
      <c r="FS145" s="96">
        <f>IFERROR(VLOOKUP(($EF145&amp;"・"&amp;FR$8&amp;"・"&amp;FR$7&amp;"・"&amp;$EG145),'(参考)本年作業予定'!$X$4:$AI$525,12,FALSE),"")</f>
        <v>0.4</v>
      </c>
      <c r="FT145" s="33">
        <f t="shared" si="491"/>
        <v>45555</v>
      </c>
      <c r="FU145" s="96">
        <f>IFERROR(VLOOKUP(($EF145&amp;"・"&amp;FT$8&amp;"・"&amp;FT$7&amp;"・"&amp;$EG145),'(参考)本年作業予定'!$X$4:$AI$525,12,FALSE),"")</f>
        <v>4</v>
      </c>
      <c r="FV145" s="33">
        <f t="shared" si="492"/>
        <v>45575</v>
      </c>
      <c r="FW145" s="96">
        <f>IFERROR(VLOOKUP(($EF145&amp;"・"&amp;FV$8&amp;"・"&amp;FV$7&amp;"・"&amp;$EG145),'(参考)本年作業予定'!$X$4:$AI$525,12,FALSE),"")</f>
        <v>4</v>
      </c>
      <c r="FX145" s="33">
        <f t="shared" si="493"/>
        <v>45595</v>
      </c>
      <c r="FY145" s="96">
        <f>IFERROR(VLOOKUP(($EF145&amp;"・"&amp;FX$8&amp;"・"&amp;FX$7&amp;"・"&amp;$EG145),'(参考)本年作業予定'!$X$4:$AI$525,12,FALSE),"")</f>
        <v>4</v>
      </c>
      <c r="FZ145" s="33" t="str">
        <f t="shared" si="494"/>
        <v/>
      </c>
      <c r="GA145" s="96" t="str">
        <f>IFERROR(VLOOKUP(($EF145&amp;"・"&amp;FZ$8&amp;"・"&amp;FZ$7&amp;"・"&amp;$EG145),'(参考)本年作業予定'!$X$4:$AI$525,12,FALSE),"")</f>
        <v/>
      </c>
      <c r="GB145" s="33" t="str">
        <f t="shared" si="495"/>
        <v/>
      </c>
      <c r="GC145" s="96" t="str">
        <f>IFERROR(VLOOKUP(($EF145&amp;"・"&amp;GB$8&amp;"・"&amp;GB$7&amp;"・"&amp;$EG145),'(参考)本年作業予定'!$X$4:$AI$525,12,FALSE),"")</f>
        <v/>
      </c>
      <c r="GD145" s="33" t="str">
        <f t="shared" si="496"/>
        <v/>
      </c>
      <c r="GE145" s="96" t="str">
        <f>IFERROR(VLOOKUP(($EF145&amp;"・"&amp;GD$8&amp;"・"&amp;GD$7&amp;"・"&amp;$EG145),'(参考)本年作業予定'!$X$4:$AI$525,12,FALSE),"")</f>
        <v/>
      </c>
      <c r="GF145" s="33" t="str">
        <f t="shared" si="497"/>
        <v/>
      </c>
      <c r="GG145" s="96" t="str">
        <f>IFERROR(VLOOKUP(($EF145&amp;"・"&amp;GF$8&amp;"・"&amp;GF$7&amp;"・"&amp;$EG145),'(参考)本年作業予定'!$X$4:$AI$525,12,FALSE),"")</f>
        <v/>
      </c>
      <c r="GH145" s="33" t="str">
        <f t="shared" si="498"/>
        <v/>
      </c>
      <c r="GI145" s="96" t="str">
        <f>IFERROR(VLOOKUP(($EF145&amp;"・"&amp;GH$8&amp;"・"&amp;GH$7&amp;"・"&amp;$EG145),'(参考)本年作業予定'!$X$4:$AI$525,12,FALSE),"")</f>
        <v/>
      </c>
      <c r="GJ145" s="33" t="str">
        <f t="shared" si="499"/>
        <v/>
      </c>
      <c r="GK145" s="96" t="str">
        <f>IFERROR(VLOOKUP(($EF145&amp;"・"&amp;GJ$8&amp;"・"&amp;GJ$7&amp;"・"&amp;$EG145),'(参考)本年作業予定'!$X$4:$AI$525,12,FALSE),"")</f>
        <v/>
      </c>
      <c r="GM145" s="72">
        <f t="shared" si="431"/>
        <v>1</v>
      </c>
      <c r="GN145" s="74">
        <f>IFERROR(VLOOKUP(($EF145&amp;"・"&amp;GM$8&amp;"・"&amp;GM$7&amp;"・"&amp;$EG145),'(参考)本年作業予定'!$X$4:$AI$525,11,FALSE)/100,0)</f>
        <v>4</v>
      </c>
      <c r="GO145" s="72" t="str">
        <f t="shared" si="432"/>
        <v/>
      </c>
      <c r="GP145" s="74">
        <f>IFERROR(VLOOKUP(($EF145&amp;"・"&amp;GO$8&amp;"・"&amp;GO$7&amp;"・"&amp;$EG145),'(参考)本年作業予定'!$X$4:$AI$525,11,FALSE)/100,0)</f>
        <v>4</v>
      </c>
      <c r="GQ145" s="72">
        <f t="shared" si="433"/>
        <v>12</v>
      </c>
      <c r="GR145" s="74">
        <f>IFERROR(VLOOKUP(($EF145&amp;"・"&amp;GQ$8&amp;"・"&amp;GQ$7&amp;"・"&amp;$EG145),'(参考)本年作業予定'!$X$4:$AI$525,11,FALSE)/100,0)</f>
        <v>4</v>
      </c>
      <c r="GS145" s="72">
        <f t="shared" si="434"/>
        <v>1</v>
      </c>
      <c r="GT145" s="74">
        <f>IFERROR(VLOOKUP(($EF145&amp;"・"&amp;GS$8&amp;"・"&amp;GS$7&amp;"・"&amp;$EG145),'(参考)本年作業予定'!$X$4:$AI$525,11,FALSE)/100,0)</f>
        <v>4</v>
      </c>
      <c r="GU145" s="72">
        <f t="shared" si="435"/>
        <v>1</v>
      </c>
      <c r="GV145" s="74">
        <f>IFERROR(VLOOKUP(($EF145&amp;"・"&amp;GU$8&amp;"・"&amp;GU$7&amp;"・"&amp;$EG145),'(参考)本年作業予定'!$X$4:$AI$525,11,FALSE)/100,0)</f>
        <v>4</v>
      </c>
      <c r="GW145" s="72">
        <f t="shared" si="436"/>
        <v>1</v>
      </c>
      <c r="GX145" s="74">
        <f>IFERROR(VLOOKUP(($EF145&amp;"・"&amp;GW$8&amp;"・"&amp;GW$7&amp;"・"&amp;$EG145),'(参考)本年作業予定'!$X$4:$AI$525,11,FALSE)/100,0)</f>
        <v>4</v>
      </c>
      <c r="GY145" s="72" t="str">
        <f t="shared" si="437"/>
        <v/>
      </c>
      <c r="GZ145" s="74">
        <f>IFERROR(VLOOKUP(($EF145&amp;"・"&amp;GY$8&amp;"・"&amp;GY$7&amp;"・"&amp;$EG145),'(参考)本年作業予定'!$X$4:$AI$525,11,FALSE)/100,0)</f>
        <v>0</v>
      </c>
      <c r="HA145" s="72" t="str">
        <f t="shared" si="438"/>
        <v/>
      </c>
      <c r="HB145" s="74">
        <f>IFERROR(VLOOKUP(($EF145&amp;"・"&amp;HA$8&amp;"・"&amp;HA$7&amp;"・"&amp;$EG145),'(参考)本年作業予定'!$X$4:$AI$525,11,FALSE)/100,0)</f>
        <v>0</v>
      </c>
      <c r="HC145" s="72" t="str">
        <f t="shared" si="439"/>
        <v/>
      </c>
      <c r="HD145" s="74">
        <f>IFERROR(VLOOKUP(($EF145&amp;"・"&amp;HC$8&amp;"・"&amp;HC$7&amp;"・"&amp;$EG145),'(参考)本年作業予定'!$X$4:$AI$525,11,FALSE)/100,0)</f>
        <v>0</v>
      </c>
      <c r="HE145" s="72" t="str">
        <f t="shared" si="440"/>
        <v/>
      </c>
      <c r="HF145" s="74">
        <f>IFERROR(VLOOKUP(($EF145&amp;"・"&amp;HE$8&amp;"・"&amp;HE$7&amp;"・"&amp;$EG145),'(参考)本年作業予定'!$X$4:$AI$525,11,FALSE)/100,0)</f>
        <v>0</v>
      </c>
      <c r="HG145" s="72" t="str">
        <f t="shared" si="441"/>
        <v/>
      </c>
      <c r="HH145" s="74">
        <f>IFERROR(VLOOKUP(($EF145&amp;"・"&amp;HG$8&amp;"・"&amp;HG$7&amp;"・"&amp;$EG145),'(参考)本年作業予定'!$X$4:$AI$525,11,FALSE)/100,0)</f>
        <v>0</v>
      </c>
      <c r="HI145" s="72" t="str">
        <f t="shared" si="442"/>
        <v/>
      </c>
      <c r="HJ145" s="74">
        <f>IFERROR(VLOOKUP(($EF145&amp;"・"&amp;HI$8&amp;"・"&amp;HI$7&amp;"・"&amp;$EG145),'(参考)本年作業予定'!$X$4:$AI$525,11,FALSE)/100,0)</f>
        <v>0</v>
      </c>
    </row>
    <row r="146" spans="1:220" ht="15" customHeight="1" thickBot="1" x14ac:dyDescent="0.2">
      <c r="A146" s="541"/>
      <c r="B146" s="488"/>
      <c r="C146" s="326" t="str">
        <f>IF(B146="","",GN146+GP146+GR146+GT146+GV146+GX146+GZ146+HB146+HD146)</f>
        <v/>
      </c>
      <c r="D146" s="348"/>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50"/>
      <c r="AH146" s="350"/>
      <c r="AI146" s="348"/>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349"/>
      <c r="BF146" s="349"/>
      <c r="BG146" s="349"/>
      <c r="BH146" s="349"/>
      <c r="BI146" s="349"/>
      <c r="BJ146" s="349"/>
      <c r="BK146" s="349"/>
      <c r="BL146" s="349"/>
      <c r="BM146" s="350"/>
      <c r="BN146" s="348"/>
      <c r="BO146" s="349"/>
      <c r="BP146" s="349"/>
      <c r="BQ146" s="349"/>
      <c r="BR146" s="349"/>
      <c r="BS146" s="349"/>
      <c r="BT146" s="349"/>
      <c r="BU146" s="349"/>
      <c r="BV146" s="349"/>
      <c r="BW146" s="349"/>
      <c r="BX146" s="349"/>
      <c r="BY146" s="349"/>
      <c r="BZ146" s="349"/>
      <c r="CA146" s="349"/>
      <c r="CB146" s="349"/>
      <c r="CC146" s="349"/>
      <c r="CD146" s="349"/>
      <c r="CE146" s="349"/>
      <c r="CF146" s="349"/>
      <c r="CG146" s="349"/>
      <c r="CH146" s="349"/>
      <c r="CI146" s="349"/>
      <c r="CJ146" s="349"/>
      <c r="CK146" s="349"/>
      <c r="CL146" s="349"/>
      <c r="CM146" s="349"/>
      <c r="CN146" s="349"/>
      <c r="CO146" s="349"/>
      <c r="CP146" s="349"/>
      <c r="CQ146" s="350"/>
      <c r="CR146" s="351"/>
      <c r="CS146" s="352"/>
      <c r="CT146" s="349"/>
      <c r="CU146" s="349"/>
      <c r="CV146" s="349"/>
      <c r="CW146" s="349"/>
      <c r="CX146" s="349"/>
      <c r="CY146" s="349"/>
      <c r="CZ146" s="349"/>
      <c r="DA146" s="349"/>
      <c r="DB146" s="349"/>
      <c r="DC146" s="349"/>
      <c r="DD146" s="349"/>
      <c r="DE146" s="349"/>
      <c r="DF146" s="349"/>
      <c r="DG146" s="349"/>
      <c r="DH146" s="349"/>
      <c r="DI146" s="349"/>
      <c r="DJ146" s="349"/>
      <c r="DK146" s="349"/>
      <c r="DL146" s="349"/>
      <c r="DM146" s="349"/>
      <c r="DN146" s="349"/>
      <c r="DO146" s="349"/>
      <c r="DP146" s="349"/>
      <c r="DQ146" s="349"/>
      <c r="DR146" s="349"/>
      <c r="DS146" s="349"/>
      <c r="DT146" s="349"/>
      <c r="DU146" s="350"/>
      <c r="DV146" s="393"/>
      <c r="DW146" s="426"/>
      <c r="EE146" s="12"/>
      <c r="EF146" s="13"/>
      <c r="EG146" s="13"/>
      <c r="EH146" s="32" t="str">
        <f>IFERROR(VLOOKUP(($EF146&amp;"・"&amp;EH$8&amp;"・"&amp;EH$7&amp;"・"&amp;$EG146),'(参考)本年作業予定'!$X$4:$AI$525,8,FALSE),"")</f>
        <v/>
      </c>
      <c r="EI146" s="32" t="str">
        <f>IFERROR(VLOOKUP(($EF146&amp;"・"&amp;EH$8&amp;"・"&amp;EH$7&amp;"・"&amp;$EG146),'(参考)本年作業予定'!$X$4:$AI$525,10,FALSE),"")</f>
        <v/>
      </c>
      <c r="EJ146" s="32" t="str">
        <f>IFERROR(VLOOKUP(($EF146&amp;"・"&amp;EJ$8&amp;"・"&amp;EJ$7&amp;"・"&amp;$EG146),'(参考)本年作業予定'!$X$4:$AI$525,8,FALSE),"")</f>
        <v/>
      </c>
      <c r="EK146" s="32" t="str">
        <f>IFERROR(VLOOKUP(($EF146&amp;"・"&amp;EJ$8&amp;"・"&amp;EJ$7&amp;"・"&amp;$EG146),'(参考)本年作業予定'!$X$4:$AI$525,10,FALSE),"")</f>
        <v/>
      </c>
      <c r="EL146" s="32" t="str">
        <f>IFERROR(VLOOKUP(($EF146&amp;"・"&amp;EL$8&amp;"・"&amp;EL$7&amp;"・"&amp;$EG146),'(参考)本年作業予定'!$X$4:$AI$525,8,FALSE),"")</f>
        <v/>
      </c>
      <c r="EM146" s="32" t="str">
        <f>IFERROR(VLOOKUP(($EF146&amp;"・"&amp;EL$8&amp;"・"&amp;EL$7&amp;"・"&amp;$EG146),'(参考)本年作業予定'!$X$4:$AI$525,10,FALSE),"")</f>
        <v/>
      </c>
      <c r="EN146" s="32" t="str">
        <f>IFERROR(VLOOKUP(($EF146&amp;"・"&amp;EN$8&amp;"・"&amp;EN$7&amp;"・"&amp;$EG146),'(参考)本年作業予定'!$X$4:$AI$525,8,FALSE),"")</f>
        <v/>
      </c>
      <c r="EO146" s="32" t="str">
        <f>IFERROR(VLOOKUP(($EF146&amp;"・"&amp;EN$8&amp;"・"&amp;EN$7&amp;"・"&amp;$EG146),'(参考)本年作業予定'!$X$4:$AI$525,10,FALSE),"")</f>
        <v/>
      </c>
      <c r="EP146" s="32" t="str">
        <f>IFERROR(VLOOKUP(($EF146&amp;"・"&amp;EP$8&amp;"・"&amp;EP$7&amp;"・"&amp;$EG146),'(参考)本年作業予定'!$X$4:$AI$525,8,FALSE),"")</f>
        <v/>
      </c>
      <c r="EQ146" s="32" t="str">
        <f>IFERROR(VLOOKUP(($EF146&amp;"・"&amp;EP$8&amp;"・"&amp;EP$7&amp;"・"&amp;$EG146),'(参考)本年作業予定'!$X$4:$AI$525,10,FALSE),"")</f>
        <v/>
      </c>
      <c r="ER146" s="32" t="str">
        <f>IFERROR(VLOOKUP(($EF146&amp;"・"&amp;ER$8&amp;"・"&amp;ER$7&amp;"・"&amp;$EG146),'(参考)本年作業予定'!$X$4:$AI$525,8,FALSE),"")</f>
        <v/>
      </c>
      <c r="ES146" s="32" t="str">
        <f>IFERROR(VLOOKUP(($EF146&amp;"・"&amp;ER$8&amp;"・"&amp;ER$7&amp;"・"&amp;$EG146),'(参考)本年作業予定'!$X$4:$AI$525,10,FALSE),"")</f>
        <v/>
      </c>
      <c r="ET146" s="32" t="str">
        <f>IFERROR(VLOOKUP(($EF146&amp;"・"&amp;ET$8&amp;"・"&amp;ET$7&amp;"・"&amp;$EG146),'(参考)本年作業予定'!$X$4:$AI$525,8,FALSE),"")</f>
        <v/>
      </c>
      <c r="EU146" s="32" t="str">
        <f>IFERROR(VLOOKUP(($EF146&amp;"・"&amp;ET$8&amp;"・"&amp;ET$7&amp;"・"&amp;$EG146),'(参考)本年作業予定'!$X$4:$AI$525,10,FALSE),"")</f>
        <v/>
      </c>
      <c r="EV146" s="32" t="str">
        <f>IFERROR(VLOOKUP(($EF146&amp;"・"&amp;EV$8&amp;"・"&amp;EV$7&amp;"・"&amp;$EG146),'(参考)本年作業予定'!$X$4:$AI$525,8,FALSE),"")</f>
        <v/>
      </c>
      <c r="EW146" s="32" t="str">
        <f>IFERROR(VLOOKUP(($EF146&amp;"・"&amp;EV$8&amp;"・"&amp;EV$7&amp;"・"&amp;$EG146),'(参考)本年作業予定'!$X$4:$AI$525,10,FALSE),"")</f>
        <v/>
      </c>
      <c r="EX146" s="32" t="str">
        <f>IFERROR(VLOOKUP(($EF146&amp;"・"&amp;EX$8&amp;"・"&amp;EX$7&amp;"・"&amp;$EG146),'(参考)本年作業予定'!$X$4:$AI$525,8,FALSE),"")</f>
        <v/>
      </c>
      <c r="EY146" s="32" t="str">
        <f>IFERROR(VLOOKUP(($EF146&amp;"・"&amp;EX$8&amp;"・"&amp;EX$7&amp;"・"&amp;$EG146),'(参考)本年作業予定'!$X$4:$AI$525,10,FALSE),"")</f>
        <v/>
      </c>
      <c r="EZ146" s="32" t="str">
        <f>IFERROR(VLOOKUP(($EF146&amp;"・"&amp;EZ$8&amp;"・"&amp;EZ$7&amp;"・"&amp;$EG146),'(参考)本年作業予定'!$X$4:$AI$525,8,FALSE),"")</f>
        <v/>
      </c>
      <c r="FA146" s="32" t="str">
        <f>IFERROR(VLOOKUP(($EF146&amp;"・"&amp;EZ$8&amp;"・"&amp;EZ$7&amp;"・"&amp;$EG146),'(参考)本年作業予定'!$X$4:$AI$525,10,FALSE),"")</f>
        <v/>
      </c>
      <c r="FB146" s="32" t="str">
        <f>IFERROR(VLOOKUP(($EF146&amp;"・"&amp;FB$8&amp;"・"&amp;FB$7&amp;"・"&amp;$EG146),'(参考)本年作業予定'!$X$4:$AI$525,8,FALSE),"")</f>
        <v/>
      </c>
      <c r="FC146" s="32" t="str">
        <f>IFERROR(VLOOKUP(($EF146&amp;"・"&amp;FB$8&amp;"・"&amp;FB$7&amp;"・"&amp;$EG146),'(参考)本年作業予定'!$X$4:$AI$525,10,FALSE),"")</f>
        <v/>
      </c>
      <c r="FD146" s="32" t="str">
        <f>IFERROR(VLOOKUP(($EF146&amp;"・"&amp;FD$8&amp;"・"&amp;FD$7&amp;"・"&amp;$EG146),'(参考)本年作業予定'!$X$4:$AI$525,8,FALSE),"")</f>
        <v/>
      </c>
      <c r="FE146" s="32" t="str">
        <f>IFERROR(VLOOKUP(($EF146&amp;"・"&amp;FD$8&amp;"・"&amp;FD$7&amp;"・"&amp;$EG146),'(参考)本年作業予定'!$X$4:$AI$525,10,FALSE),"")</f>
        <v/>
      </c>
      <c r="FG146" s="32" t="str">
        <f>IFERROR(VLOOKUP(($EF146&amp;"・"&amp;FG$81&amp;"・"&amp;FG$80&amp;"・"&amp;$EG146),'(参考)本年作業予定'!$X$4:$AI$525,4,FALSE),"")</f>
        <v/>
      </c>
      <c r="FH146" s="32" t="str">
        <f>IFERROR(VLOOKUP(($EF146&amp;"・"&amp;FH$81&amp;"・"&amp;FH$80&amp;"・"&amp;$EG146),'(参考)本年作業予定'!$X$4:$AI$525,4,FALSE),"")</f>
        <v/>
      </c>
      <c r="FI146" s="32" t="str">
        <f>IFERROR(VLOOKUP(($EF146&amp;"・"&amp;FI$81&amp;"・"&amp;FI$80&amp;"・"&amp;$EG146),'(参考)本年作業予定'!$X$4:$AI$525,4,FALSE),"")</f>
        <v/>
      </c>
      <c r="FJ146" s="32" t="str">
        <f>IFERROR(VLOOKUP(($EF146&amp;"・"&amp;FJ$81&amp;"・"&amp;FJ$80&amp;"・"&amp;$EG146),'(参考)本年作業予定'!$X$4:$AI$525,4,FALSE),"")</f>
        <v/>
      </c>
      <c r="FK146" s="32" t="str">
        <f>IFERROR(VLOOKUP(($EF146&amp;"・"&amp;FK$81&amp;"・"&amp;FK$80&amp;"・"&amp;$EG146),'(参考)本年作業予定'!$X$4:$AI$525,4,FALSE),"")</f>
        <v/>
      </c>
      <c r="FL146" s="32" t="str">
        <f>IFERROR(VLOOKUP(($EF146&amp;"・"&amp;FL$81&amp;"・"&amp;FL$80&amp;"・"&amp;$EG146),'(参考)本年作業予定'!$X$4:$AI$525,4,FALSE),"")</f>
        <v/>
      </c>
      <c r="FN146" s="33" t="str">
        <f t="shared" si="488"/>
        <v/>
      </c>
      <c r="FO146" s="96" t="str">
        <f>IFERROR(VLOOKUP(($EF146&amp;"・"&amp;FN$8&amp;"・"&amp;FN$7&amp;"・"&amp;$EG146),'(参考)本年作業予定'!$X$4:$AI$525,12,FALSE),"")</f>
        <v/>
      </c>
      <c r="FP146" s="33" t="str">
        <f t="shared" si="489"/>
        <v/>
      </c>
      <c r="FQ146" s="96" t="str">
        <f>IFERROR(VLOOKUP(($EF146&amp;"・"&amp;FP$8&amp;"・"&amp;FP$7&amp;"・"&amp;$EG146),'(参考)本年作業予定'!$X$4:$AI$525,12,FALSE),"")</f>
        <v/>
      </c>
      <c r="FR146" s="33" t="str">
        <f t="shared" si="490"/>
        <v/>
      </c>
      <c r="FS146" s="96" t="str">
        <f>IFERROR(VLOOKUP(($EF146&amp;"・"&amp;FR$8&amp;"・"&amp;FR$7&amp;"・"&amp;$EG146),'(参考)本年作業予定'!$X$4:$AI$525,12,FALSE),"")</f>
        <v/>
      </c>
      <c r="FT146" s="33" t="str">
        <f t="shared" si="491"/>
        <v/>
      </c>
      <c r="FU146" s="96" t="str">
        <f>IFERROR(VLOOKUP(($EF146&amp;"・"&amp;FT$8&amp;"・"&amp;FT$7&amp;"・"&amp;$EG146),'(参考)本年作業予定'!$X$4:$AI$525,12,FALSE),"")</f>
        <v/>
      </c>
      <c r="FV146" s="33" t="str">
        <f t="shared" si="492"/>
        <v/>
      </c>
      <c r="FW146" s="96" t="str">
        <f>IFERROR(VLOOKUP(($EF146&amp;"・"&amp;FV$8&amp;"・"&amp;FV$7&amp;"・"&amp;$EG146),'(参考)本年作業予定'!$X$4:$AI$525,12,FALSE),"")</f>
        <v/>
      </c>
      <c r="FX146" s="33" t="str">
        <f t="shared" si="493"/>
        <v/>
      </c>
      <c r="FY146" s="96" t="str">
        <f>IFERROR(VLOOKUP(($EF146&amp;"・"&amp;FX$8&amp;"・"&amp;FX$7&amp;"・"&amp;$EG146),'(参考)本年作業予定'!$X$4:$AI$525,12,FALSE),"")</f>
        <v/>
      </c>
      <c r="FZ146" s="33" t="str">
        <f t="shared" si="494"/>
        <v/>
      </c>
      <c r="GA146" s="96" t="str">
        <f>IFERROR(VLOOKUP(($EF146&amp;"・"&amp;FZ$8&amp;"・"&amp;FZ$7&amp;"・"&amp;$EG146),'(参考)本年作業予定'!$X$4:$AI$525,12,FALSE),"")</f>
        <v/>
      </c>
      <c r="GB146" s="33" t="str">
        <f t="shared" si="495"/>
        <v/>
      </c>
      <c r="GC146" s="96" t="str">
        <f>IFERROR(VLOOKUP(($EF146&amp;"・"&amp;GB$8&amp;"・"&amp;GB$7&amp;"・"&amp;$EG146),'(参考)本年作業予定'!$X$4:$AI$525,12,FALSE),"")</f>
        <v/>
      </c>
      <c r="GD146" s="33" t="str">
        <f t="shared" si="496"/>
        <v/>
      </c>
      <c r="GE146" s="96" t="str">
        <f>IFERROR(VLOOKUP(($EF146&amp;"・"&amp;GD$8&amp;"・"&amp;GD$7&amp;"・"&amp;$EG146),'(参考)本年作業予定'!$X$4:$AI$525,12,FALSE),"")</f>
        <v/>
      </c>
      <c r="GF146" s="33" t="str">
        <f t="shared" si="497"/>
        <v/>
      </c>
      <c r="GG146" s="96" t="str">
        <f>IFERROR(VLOOKUP(($EF146&amp;"・"&amp;GF$8&amp;"・"&amp;GF$7&amp;"・"&amp;$EG146),'(参考)本年作業予定'!$X$4:$AI$525,12,FALSE),"")</f>
        <v/>
      </c>
      <c r="GH146" s="33" t="str">
        <f t="shared" si="498"/>
        <v/>
      </c>
      <c r="GI146" s="96" t="str">
        <f>IFERROR(VLOOKUP(($EF146&amp;"・"&amp;GH$8&amp;"・"&amp;GH$7&amp;"・"&amp;$EG146),'(参考)本年作業予定'!$X$4:$AI$525,12,FALSE),"")</f>
        <v/>
      </c>
      <c r="GJ146" s="33" t="str">
        <f t="shared" si="499"/>
        <v/>
      </c>
      <c r="GK146" s="96" t="str">
        <f>IFERROR(VLOOKUP(($EF146&amp;"・"&amp;GJ$8&amp;"・"&amp;GJ$7&amp;"・"&amp;$EG146),'(参考)本年作業予定'!$X$4:$AI$525,12,FALSE),"")</f>
        <v/>
      </c>
      <c r="GM146" s="72" t="str">
        <f t="shared" si="431"/>
        <v/>
      </c>
      <c r="GN146" s="74">
        <f>IFERROR(VLOOKUP(($EF146&amp;"・"&amp;GM$8&amp;"・"&amp;GM$7&amp;"・"&amp;$EG146),'(参考)本年作業予定'!$X$4:$AI$525,11,FALSE)/100,0)</f>
        <v>0</v>
      </c>
      <c r="GO146" s="72" t="str">
        <f t="shared" si="432"/>
        <v/>
      </c>
      <c r="GP146" s="74">
        <f>IFERROR(VLOOKUP(($EF146&amp;"・"&amp;GO$8&amp;"・"&amp;GO$7&amp;"・"&amp;$EG146),'(参考)本年作業予定'!$X$4:$AI$525,11,FALSE)/100,0)</f>
        <v>0</v>
      </c>
      <c r="GQ146" s="72" t="str">
        <f t="shared" si="433"/>
        <v/>
      </c>
      <c r="GR146" s="74">
        <f>IFERROR(VLOOKUP(($EF146&amp;"・"&amp;GQ$8&amp;"・"&amp;GQ$7&amp;"・"&amp;$EG146),'(参考)本年作業予定'!$X$4:$AI$525,11,FALSE)/100,0)</f>
        <v>0</v>
      </c>
      <c r="GS146" s="72" t="str">
        <f t="shared" si="434"/>
        <v/>
      </c>
      <c r="GT146" s="74">
        <f>IFERROR(VLOOKUP(($EF146&amp;"・"&amp;GS$8&amp;"・"&amp;GS$7&amp;"・"&amp;$EG146),'(参考)本年作業予定'!$X$4:$AI$525,11,FALSE)/100,0)</f>
        <v>0</v>
      </c>
      <c r="GU146" s="72" t="str">
        <f t="shared" si="435"/>
        <v/>
      </c>
      <c r="GV146" s="74">
        <f>IFERROR(VLOOKUP(($EF146&amp;"・"&amp;GU$8&amp;"・"&amp;GU$7&amp;"・"&amp;$EG146),'(参考)本年作業予定'!$X$4:$AI$525,11,FALSE)/100,0)</f>
        <v>0</v>
      </c>
      <c r="GW146" s="72" t="str">
        <f t="shared" si="436"/>
        <v/>
      </c>
      <c r="GX146" s="74">
        <f>IFERROR(VLOOKUP(($EF146&amp;"・"&amp;GW$8&amp;"・"&amp;GW$7&amp;"・"&amp;$EG146),'(参考)本年作業予定'!$X$4:$AI$525,11,FALSE)/100,0)</f>
        <v>0</v>
      </c>
      <c r="GY146" s="72" t="str">
        <f t="shared" si="437"/>
        <v/>
      </c>
      <c r="GZ146" s="74">
        <f>IFERROR(VLOOKUP(($EF146&amp;"・"&amp;GY$8&amp;"・"&amp;GY$7&amp;"・"&amp;$EG146),'(参考)本年作業予定'!$X$4:$AI$525,11,FALSE)/100,0)</f>
        <v>0</v>
      </c>
      <c r="HA146" s="72" t="str">
        <f t="shared" si="438"/>
        <v/>
      </c>
      <c r="HB146" s="74">
        <f>IFERROR(VLOOKUP(($EF146&amp;"・"&amp;HA$8&amp;"・"&amp;HA$7&amp;"・"&amp;$EG146),'(参考)本年作業予定'!$X$4:$AI$525,11,FALSE)/100,0)</f>
        <v>0</v>
      </c>
      <c r="HC146" s="72" t="str">
        <f t="shared" si="439"/>
        <v/>
      </c>
      <c r="HD146" s="74">
        <f>IFERROR(VLOOKUP(($EF146&amp;"・"&amp;HC$8&amp;"・"&amp;HC$7&amp;"・"&amp;$EG146),'(参考)本年作業予定'!$X$4:$AI$525,11,FALSE)/100,0)</f>
        <v>0</v>
      </c>
      <c r="HE146" s="72" t="str">
        <f t="shared" si="440"/>
        <v/>
      </c>
      <c r="HF146" s="74">
        <f>IFERROR(VLOOKUP(($EF146&amp;"・"&amp;HE$8&amp;"・"&amp;HE$7&amp;"・"&amp;$EG146),'(参考)本年作業予定'!$X$4:$AI$525,11,FALSE)/100,0)</f>
        <v>0</v>
      </c>
      <c r="HG146" s="72" t="str">
        <f t="shared" si="441"/>
        <v/>
      </c>
      <c r="HH146" s="74">
        <f>IFERROR(VLOOKUP(($EF146&amp;"・"&amp;HG$8&amp;"・"&amp;HG$7&amp;"・"&amp;$EG146),'(参考)本年作業予定'!$X$4:$AI$525,11,FALSE)/100,0)</f>
        <v>0</v>
      </c>
      <c r="HI146" s="72" t="str">
        <f t="shared" si="442"/>
        <v/>
      </c>
      <c r="HJ146" s="74">
        <f>IFERROR(VLOOKUP(($EF146&amp;"・"&amp;HI$8&amp;"・"&amp;HI$7&amp;"・"&amp;$EG146),'(参考)本年作業予定'!$X$4:$AI$525,11,FALSE)/100,0)</f>
        <v>0</v>
      </c>
    </row>
    <row r="147" spans="1:220" ht="21.75" customHeight="1" x14ac:dyDescent="0.15">
      <c r="A147" s="541"/>
      <c r="B147" s="486" t="str">
        <f>IF(②元データ!$G$30="","",②元データ!$G$30)</f>
        <v>水稲・■◇</v>
      </c>
      <c r="C147" s="324" t="str">
        <f>IF(EF147="","",IF((GN147+GP147+GR147+GT147+GV147+GX147+GZ147+HB147+HD147+HF147+HH147+HJ147)=0,"",(GN147+GP147+GR147+GT147+GV147+GX147+GZ147+HB147+HD147+HF147+HH147+HJ147)))</f>
        <v/>
      </c>
      <c r="D147" s="331" t="str">
        <f t="shared" ref="D147:AI147" si="554">IF(D$5=$FG147,$FG$9,IF(D$5=$FH147,$FH$9,IF(D$5=$FI147,$FI$9,IF(D$5=$FJ147,$FJ$9,IF(D$5=$FK147,$FK$9,IF(D$5=$FL147,$FL$9,IF(D$5=$FN147,$FO147,IF(D$5=$FP147,$FQ147,IF(D$5=$FR147,$FS147,IF(D$5=$FT147,$FU147,IF(D$5=$FV147,$FW147,IF(D$5=$FX147,$FY147,IF(D$5=$FZ147,$GA147,IF(D$5=$GB147,$GC147,IF(D$5=$GD147,$GE147,IF(D$5=$GF147,$GG147,IF(D$5=$GH147,$GI147,IF(D$5=$GJ147,$GK147,""))))))))))))))))))</f>
        <v/>
      </c>
      <c r="E147" s="332" t="str">
        <f t="shared" si="554"/>
        <v/>
      </c>
      <c r="F147" s="332" t="str">
        <f t="shared" si="554"/>
        <v/>
      </c>
      <c r="G147" s="332" t="str">
        <f t="shared" si="554"/>
        <v/>
      </c>
      <c r="H147" s="332" t="str">
        <f t="shared" si="554"/>
        <v/>
      </c>
      <c r="I147" s="332" t="str">
        <f t="shared" si="554"/>
        <v/>
      </c>
      <c r="J147" s="332" t="str">
        <f t="shared" si="554"/>
        <v/>
      </c>
      <c r="K147" s="332" t="str">
        <f t="shared" si="554"/>
        <v/>
      </c>
      <c r="L147" s="332" t="str">
        <f t="shared" si="554"/>
        <v/>
      </c>
      <c r="M147" s="332" t="str">
        <f t="shared" si="554"/>
        <v/>
      </c>
      <c r="N147" s="332" t="str">
        <f t="shared" si="554"/>
        <v/>
      </c>
      <c r="O147" s="332" t="str">
        <f t="shared" si="554"/>
        <v/>
      </c>
      <c r="P147" s="332" t="str">
        <f t="shared" si="554"/>
        <v/>
      </c>
      <c r="Q147" s="332" t="str">
        <f t="shared" si="554"/>
        <v/>
      </c>
      <c r="R147" s="332" t="str">
        <f t="shared" si="554"/>
        <v/>
      </c>
      <c r="S147" s="332" t="str">
        <f t="shared" si="554"/>
        <v/>
      </c>
      <c r="T147" s="332" t="str">
        <f t="shared" si="554"/>
        <v/>
      </c>
      <c r="U147" s="332" t="str">
        <f t="shared" si="554"/>
        <v/>
      </c>
      <c r="V147" s="332" t="str">
        <f t="shared" si="554"/>
        <v/>
      </c>
      <c r="W147" s="332" t="str">
        <f t="shared" si="554"/>
        <v/>
      </c>
      <c r="X147" s="332" t="str">
        <f t="shared" si="554"/>
        <v/>
      </c>
      <c r="Y147" s="332" t="str">
        <f t="shared" si="554"/>
        <v/>
      </c>
      <c r="Z147" s="332" t="str">
        <f t="shared" si="554"/>
        <v/>
      </c>
      <c r="AA147" s="332" t="str">
        <f t="shared" si="554"/>
        <v/>
      </c>
      <c r="AB147" s="332" t="str">
        <f t="shared" si="554"/>
        <v/>
      </c>
      <c r="AC147" s="332" t="str">
        <f t="shared" si="554"/>
        <v/>
      </c>
      <c r="AD147" s="332" t="str">
        <f t="shared" si="554"/>
        <v/>
      </c>
      <c r="AE147" s="332" t="str">
        <f t="shared" si="554"/>
        <v/>
      </c>
      <c r="AF147" s="332" t="str">
        <f t="shared" si="554"/>
        <v/>
      </c>
      <c r="AG147" s="332" t="str">
        <f t="shared" si="554"/>
        <v/>
      </c>
      <c r="AH147" s="332" t="str">
        <f t="shared" si="554"/>
        <v/>
      </c>
      <c r="AI147" s="331" t="str">
        <f t="shared" si="554"/>
        <v/>
      </c>
      <c r="AJ147" s="332" t="str">
        <f t="shared" ref="AJ147:BQ147" si="555">IF(AJ$5=$FG147,$FG$9,IF(AJ$5=$FH147,$FH$9,IF(AJ$5=$FI147,$FI$9,IF(AJ$5=$FJ147,$FJ$9,IF(AJ$5=$FK147,$FK$9,IF(AJ$5=$FL147,$FL$9,IF(AJ$5=$FN147,$FO147,IF(AJ$5=$FP147,$FQ147,IF(AJ$5=$FR147,$FS147,IF(AJ$5=$FT147,$FU147,IF(AJ$5=$FV147,$FW147,IF(AJ$5=$FX147,$FY147,IF(AJ$5=$FZ147,$GA147,IF(AJ$5=$GB147,$GC147,IF(AJ$5=$GD147,$GE147,IF(AJ$5=$GF147,$GG147,IF(AJ$5=$GH147,$GI147,IF(AJ$5=$GJ147,$GK147,""))))))))))))))))))</f>
        <v/>
      </c>
      <c r="AK147" s="332" t="str">
        <f t="shared" si="555"/>
        <v/>
      </c>
      <c r="AL147" s="332" t="str">
        <f t="shared" si="555"/>
        <v/>
      </c>
      <c r="AM147" s="332" t="str">
        <f t="shared" si="555"/>
        <v/>
      </c>
      <c r="AN147" s="332" t="str">
        <f t="shared" si="555"/>
        <v/>
      </c>
      <c r="AO147" s="332" t="str">
        <f t="shared" si="555"/>
        <v/>
      </c>
      <c r="AP147" s="332" t="str">
        <f t="shared" si="555"/>
        <v/>
      </c>
      <c r="AQ147" s="332" t="str">
        <f t="shared" si="555"/>
        <v/>
      </c>
      <c r="AR147" s="332" t="str">
        <f t="shared" si="555"/>
        <v/>
      </c>
      <c r="AS147" s="332" t="str">
        <f t="shared" si="555"/>
        <v/>
      </c>
      <c r="AT147" s="332" t="str">
        <f t="shared" si="555"/>
        <v/>
      </c>
      <c r="AU147" s="332" t="str">
        <f t="shared" si="555"/>
        <v/>
      </c>
      <c r="AV147" s="332" t="str">
        <f t="shared" si="555"/>
        <v/>
      </c>
      <c r="AW147" s="332" t="str">
        <f t="shared" si="555"/>
        <v/>
      </c>
      <c r="AX147" s="332" t="str">
        <f t="shared" si="555"/>
        <v/>
      </c>
      <c r="AY147" s="332" t="str">
        <f t="shared" si="555"/>
        <v/>
      </c>
      <c r="AZ147" s="332" t="str">
        <f t="shared" si="555"/>
        <v/>
      </c>
      <c r="BA147" s="332" t="str">
        <f t="shared" si="555"/>
        <v/>
      </c>
      <c r="BB147" s="332" t="str">
        <f t="shared" si="555"/>
        <v/>
      </c>
      <c r="BC147" s="332" t="str">
        <f t="shared" si="555"/>
        <v/>
      </c>
      <c r="BD147" s="332" t="str">
        <f t="shared" si="555"/>
        <v/>
      </c>
      <c r="BE147" s="332" t="str">
        <f t="shared" si="555"/>
        <v/>
      </c>
      <c r="BF147" s="332" t="str">
        <f t="shared" si="555"/>
        <v/>
      </c>
      <c r="BG147" s="332" t="str">
        <f t="shared" si="555"/>
        <v/>
      </c>
      <c r="BH147" s="332" t="str">
        <f t="shared" si="555"/>
        <v/>
      </c>
      <c r="BI147" s="332" t="str">
        <f t="shared" si="555"/>
        <v/>
      </c>
      <c r="BJ147" s="332" t="str">
        <f t="shared" si="555"/>
        <v/>
      </c>
      <c r="BK147" s="332" t="str">
        <f t="shared" si="555"/>
        <v/>
      </c>
      <c r="BL147" s="332" t="str">
        <f t="shared" si="555"/>
        <v/>
      </c>
      <c r="BM147" s="333" t="str">
        <f t="shared" si="555"/>
        <v/>
      </c>
      <c r="BN147" s="331" t="str">
        <f t="shared" si="555"/>
        <v/>
      </c>
      <c r="BO147" s="332" t="str">
        <f t="shared" si="555"/>
        <v/>
      </c>
      <c r="BP147" s="332" t="str">
        <f t="shared" si="555"/>
        <v/>
      </c>
      <c r="BQ147" s="332" t="str">
        <f t="shared" si="555"/>
        <v/>
      </c>
      <c r="BR147" s="332" t="str">
        <f t="shared" ref="BR147:DW147" si="556">IF(BR$5=$FG147,$FG$9,IF(BR$5=$FH147,$FH$9,IF(BR$5=$FI147,$FI$9,IF(BR$5=$FJ147,$FJ$9,IF(BR$5=$FK147,$FK$9,IF(BR$5=$FL147,$FL$9,IF(BR$5=$FN147,$FO147,IF(BR$5=$FP147,$FQ147,IF(BR$5=$FR147,$FS147,IF(BR$5=$FT147,$FU147,IF(BR$5=$FV147,$FW147,IF(BR$5=$FX147,$FY147,IF(BR$5=$FZ147,$GA147,IF(BR$5=$GB147,$GC147,IF(BR$5=$GD147,$GE147,IF(BR$5=$GF147,$GG147,IF(BR$5=$GH147,$GI147,IF(BR$5=$GJ147,$GK147,""))))))))))))))))))</f>
        <v/>
      </c>
      <c r="BS147" s="332" t="str">
        <f t="shared" si="556"/>
        <v/>
      </c>
      <c r="BT147" s="332" t="str">
        <f t="shared" si="556"/>
        <v/>
      </c>
      <c r="BU147" s="332" t="str">
        <f t="shared" si="556"/>
        <v/>
      </c>
      <c r="BV147" s="332" t="str">
        <f t="shared" si="556"/>
        <v/>
      </c>
      <c r="BW147" s="332" t="str">
        <f t="shared" si="556"/>
        <v/>
      </c>
      <c r="BX147" s="332" t="str">
        <f t="shared" si="556"/>
        <v/>
      </c>
      <c r="BY147" s="332" t="str">
        <f t="shared" si="556"/>
        <v/>
      </c>
      <c r="BZ147" s="332" t="str">
        <f t="shared" si="556"/>
        <v/>
      </c>
      <c r="CA147" s="332" t="str">
        <f t="shared" si="556"/>
        <v/>
      </c>
      <c r="CB147" s="332" t="str">
        <f t="shared" si="556"/>
        <v/>
      </c>
      <c r="CC147" s="332" t="str">
        <f t="shared" si="556"/>
        <v/>
      </c>
      <c r="CD147" s="332" t="str">
        <f t="shared" si="556"/>
        <v/>
      </c>
      <c r="CE147" s="332" t="str">
        <f t="shared" si="556"/>
        <v/>
      </c>
      <c r="CF147" s="332" t="str">
        <f t="shared" si="556"/>
        <v/>
      </c>
      <c r="CG147" s="332" t="str">
        <f t="shared" si="556"/>
        <v/>
      </c>
      <c r="CH147" s="332" t="str">
        <f t="shared" si="556"/>
        <v/>
      </c>
      <c r="CI147" s="332" t="str">
        <f t="shared" si="556"/>
        <v/>
      </c>
      <c r="CJ147" s="332" t="str">
        <f t="shared" si="556"/>
        <v/>
      </c>
      <c r="CK147" s="332" t="str">
        <f t="shared" si="556"/>
        <v/>
      </c>
      <c r="CL147" s="332" t="str">
        <f t="shared" si="556"/>
        <v/>
      </c>
      <c r="CM147" s="332" t="str">
        <f t="shared" si="556"/>
        <v/>
      </c>
      <c r="CN147" s="332" t="str">
        <f t="shared" si="556"/>
        <v/>
      </c>
      <c r="CO147" s="332" t="str">
        <f t="shared" si="556"/>
        <v/>
      </c>
      <c r="CP147" s="332" t="str">
        <f t="shared" si="556"/>
        <v/>
      </c>
      <c r="CQ147" s="334" t="str">
        <f t="shared" si="556"/>
        <v/>
      </c>
      <c r="CR147" s="335" t="str">
        <f t="shared" si="556"/>
        <v/>
      </c>
      <c r="CS147" s="336" t="str">
        <f t="shared" si="556"/>
        <v/>
      </c>
      <c r="CT147" s="332" t="str">
        <f t="shared" si="556"/>
        <v/>
      </c>
      <c r="CU147" s="332" t="str">
        <f t="shared" si="556"/>
        <v/>
      </c>
      <c r="CV147" s="332" t="str">
        <f t="shared" si="556"/>
        <v/>
      </c>
      <c r="CW147" s="332" t="str">
        <f t="shared" si="556"/>
        <v/>
      </c>
      <c r="CX147" s="332" t="str">
        <f t="shared" si="556"/>
        <v/>
      </c>
      <c r="CY147" s="332" t="str">
        <f t="shared" si="556"/>
        <v/>
      </c>
      <c r="CZ147" s="332" t="str">
        <f t="shared" si="556"/>
        <v/>
      </c>
      <c r="DA147" s="332" t="str">
        <f t="shared" si="556"/>
        <v/>
      </c>
      <c r="DB147" s="332" t="str">
        <f t="shared" si="556"/>
        <v/>
      </c>
      <c r="DC147" s="332" t="str">
        <f t="shared" si="556"/>
        <v/>
      </c>
      <c r="DD147" s="332" t="str">
        <f t="shared" si="556"/>
        <v/>
      </c>
      <c r="DE147" s="332" t="str">
        <f t="shared" si="556"/>
        <v/>
      </c>
      <c r="DF147" s="332" t="str">
        <f t="shared" si="556"/>
        <v/>
      </c>
      <c r="DG147" s="332" t="str">
        <f t="shared" si="556"/>
        <v/>
      </c>
      <c r="DH147" s="332" t="str">
        <f t="shared" si="556"/>
        <v/>
      </c>
      <c r="DI147" s="332" t="str">
        <f t="shared" si="556"/>
        <v/>
      </c>
      <c r="DJ147" s="332" t="str">
        <f t="shared" si="556"/>
        <v/>
      </c>
      <c r="DK147" s="332" t="str">
        <f t="shared" si="556"/>
        <v/>
      </c>
      <c r="DL147" s="332" t="str">
        <f t="shared" si="556"/>
        <v/>
      </c>
      <c r="DM147" s="332" t="str">
        <f t="shared" si="556"/>
        <v/>
      </c>
      <c r="DN147" s="332" t="str">
        <f t="shared" si="556"/>
        <v/>
      </c>
      <c r="DO147" s="332" t="str">
        <f t="shared" si="556"/>
        <v/>
      </c>
      <c r="DP147" s="332" t="str">
        <f t="shared" si="556"/>
        <v/>
      </c>
      <c r="DQ147" s="332" t="str">
        <f t="shared" si="556"/>
        <v/>
      </c>
      <c r="DR147" s="332" t="str">
        <f t="shared" si="556"/>
        <v/>
      </c>
      <c r="DS147" s="332" t="str">
        <f t="shared" si="556"/>
        <v/>
      </c>
      <c r="DT147" s="332" t="str">
        <f t="shared" si="556"/>
        <v/>
      </c>
      <c r="DU147" s="334" t="str">
        <f t="shared" si="556"/>
        <v/>
      </c>
      <c r="DV147" s="390" t="str">
        <f t="shared" si="556"/>
        <v/>
      </c>
      <c r="DW147" s="423" t="str">
        <f t="shared" si="556"/>
        <v/>
      </c>
      <c r="EE147" s="12"/>
      <c r="EF147" s="13" t="str">
        <f>IF(EF149="","",EF149&amp;2)</f>
        <v>水稲・■◇2</v>
      </c>
      <c r="EG147" s="13" t="str">
        <f>②元データ!$G$8</f>
        <v>露地野菜Ｂ</v>
      </c>
      <c r="EH147" s="32" t="str">
        <f>IFERROR(VLOOKUP(($EF147&amp;"・"&amp;EH$8&amp;"・"&amp;EH$7&amp;"・"&amp;$EG147),'(参考)本年作業予定'!$X$4:$AI$525,8,FALSE),"")</f>
        <v/>
      </c>
      <c r="EI147" s="32" t="str">
        <f>IFERROR(VLOOKUP(($EF147&amp;"・"&amp;EH$8&amp;"・"&amp;EH$7&amp;"・"&amp;$EG147),'(参考)本年作業予定'!$X$4:$AI$525,10,FALSE),"")</f>
        <v/>
      </c>
      <c r="EJ147" s="32" t="str">
        <f>IFERROR(VLOOKUP(($EF147&amp;"・"&amp;EJ$8&amp;"・"&amp;EJ$7&amp;"・"&amp;$EG147),'(参考)本年作業予定'!$X$4:$AI$525,8,FALSE),"")</f>
        <v/>
      </c>
      <c r="EK147" s="32" t="str">
        <f>IFERROR(VLOOKUP(($EF147&amp;"・"&amp;EJ$8&amp;"・"&amp;EJ$7&amp;"・"&amp;$EG147),'(参考)本年作業予定'!$X$4:$AI$525,10,FALSE),"")</f>
        <v/>
      </c>
      <c r="EL147" s="32" t="str">
        <f>IFERROR(VLOOKUP(($EF147&amp;"・"&amp;EL$8&amp;"・"&amp;EL$7&amp;"・"&amp;$EG147),'(参考)本年作業予定'!$X$4:$AI$525,8,FALSE),"")</f>
        <v/>
      </c>
      <c r="EM147" s="32" t="str">
        <f>IFERROR(VLOOKUP(($EF147&amp;"・"&amp;EL$8&amp;"・"&amp;EL$7&amp;"・"&amp;$EG147),'(参考)本年作業予定'!$X$4:$AI$525,10,FALSE),"")</f>
        <v/>
      </c>
      <c r="EN147" s="32" t="str">
        <f>IFERROR(VLOOKUP(($EF147&amp;"・"&amp;EN$8&amp;"・"&amp;EN$7&amp;"・"&amp;$EG147),'(参考)本年作業予定'!$X$4:$AI$525,8,FALSE),"")</f>
        <v/>
      </c>
      <c r="EO147" s="32" t="str">
        <f>IFERROR(VLOOKUP(($EF147&amp;"・"&amp;EN$8&amp;"・"&amp;EN$7&amp;"・"&amp;$EG147),'(参考)本年作業予定'!$X$4:$AI$525,10,FALSE),"")</f>
        <v/>
      </c>
      <c r="EP147" s="32" t="str">
        <f>IFERROR(VLOOKUP(($EF147&amp;"・"&amp;EP$8&amp;"・"&amp;EP$7&amp;"・"&amp;$EG147),'(参考)本年作業予定'!$X$4:$AI$525,8,FALSE),"")</f>
        <v/>
      </c>
      <c r="EQ147" s="32" t="str">
        <f>IFERROR(VLOOKUP(($EF147&amp;"・"&amp;EP$8&amp;"・"&amp;EP$7&amp;"・"&amp;$EG147),'(参考)本年作業予定'!$X$4:$AI$525,10,FALSE),"")</f>
        <v/>
      </c>
      <c r="ER147" s="32" t="str">
        <f>IFERROR(VLOOKUP(($EF147&amp;"・"&amp;ER$8&amp;"・"&amp;ER$7&amp;"・"&amp;$EG147),'(参考)本年作業予定'!$X$4:$AI$525,8,FALSE),"")</f>
        <v/>
      </c>
      <c r="ES147" s="32" t="str">
        <f>IFERROR(VLOOKUP(($EF147&amp;"・"&amp;ER$8&amp;"・"&amp;ER$7&amp;"・"&amp;$EG147),'(参考)本年作業予定'!$X$4:$AI$525,10,FALSE),"")</f>
        <v/>
      </c>
      <c r="ET147" s="32" t="str">
        <f>IFERROR(VLOOKUP(($EF147&amp;"・"&amp;ET$8&amp;"・"&amp;ET$7&amp;"・"&amp;$EG147),'(参考)本年作業予定'!$X$4:$AI$525,8,FALSE),"")</f>
        <v/>
      </c>
      <c r="EU147" s="32" t="str">
        <f>IFERROR(VLOOKUP(($EF147&amp;"・"&amp;ET$8&amp;"・"&amp;ET$7&amp;"・"&amp;$EG147),'(参考)本年作業予定'!$X$4:$AI$525,10,FALSE),"")</f>
        <v/>
      </c>
      <c r="EV147" s="32" t="str">
        <f>IFERROR(VLOOKUP(($EF147&amp;"・"&amp;EV$8&amp;"・"&amp;EV$7&amp;"・"&amp;$EG147),'(参考)本年作業予定'!$X$4:$AI$525,8,FALSE),"")</f>
        <v/>
      </c>
      <c r="EW147" s="32" t="str">
        <f>IFERROR(VLOOKUP(($EF147&amp;"・"&amp;EV$8&amp;"・"&amp;EV$7&amp;"・"&amp;$EG147),'(参考)本年作業予定'!$X$4:$AI$525,10,FALSE),"")</f>
        <v/>
      </c>
      <c r="EX147" s="32" t="str">
        <f>IFERROR(VLOOKUP(($EF147&amp;"・"&amp;EX$8&amp;"・"&amp;EX$7&amp;"・"&amp;$EG147),'(参考)本年作業予定'!$X$4:$AI$525,8,FALSE),"")</f>
        <v/>
      </c>
      <c r="EY147" s="32" t="str">
        <f>IFERROR(VLOOKUP(($EF147&amp;"・"&amp;EX$8&amp;"・"&amp;EX$7&amp;"・"&amp;$EG147),'(参考)本年作業予定'!$X$4:$AI$525,10,FALSE),"")</f>
        <v/>
      </c>
      <c r="EZ147" s="32" t="str">
        <f>IFERROR(VLOOKUP(($EF147&amp;"・"&amp;EZ$8&amp;"・"&amp;EZ$7&amp;"・"&amp;$EG147),'(参考)本年作業予定'!$X$4:$AI$525,8,FALSE),"")</f>
        <v/>
      </c>
      <c r="FA147" s="32" t="str">
        <f>IFERROR(VLOOKUP(($EF147&amp;"・"&amp;EZ$8&amp;"・"&amp;EZ$7&amp;"・"&amp;$EG147),'(参考)本年作業予定'!$X$4:$AI$525,10,FALSE),"")</f>
        <v/>
      </c>
      <c r="FB147" s="32" t="str">
        <f>IFERROR(VLOOKUP(($EF147&amp;"・"&amp;FB$8&amp;"・"&amp;FB$7&amp;"・"&amp;$EG147),'(参考)本年作業予定'!$X$4:$AI$525,8,FALSE),"")</f>
        <v/>
      </c>
      <c r="FC147" s="32" t="str">
        <f>IFERROR(VLOOKUP(($EF147&amp;"・"&amp;FB$8&amp;"・"&amp;FB$7&amp;"・"&amp;$EG147),'(参考)本年作業予定'!$X$4:$AI$525,10,FALSE),"")</f>
        <v/>
      </c>
      <c r="FD147" s="32" t="str">
        <f>IFERROR(VLOOKUP(($EF147&amp;"・"&amp;FD$8&amp;"・"&amp;FD$7&amp;"・"&amp;$EG147),'(参考)本年作業予定'!$X$4:$AI$525,8,FALSE),"")</f>
        <v/>
      </c>
      <c r="FE147" s="32" t="str">
        <f>IFERROR(VLOOKUP(($EF147&amp;"・"&amp;FD$8&amp;"・"&amp;FD$7&amp;"・"&amp;$EG147),'(参考)本年作業予定'!$X$4:$AI$525,10,FALSE),"")</f>
        <v/>
      </c>
      <c r="FG147" s="32" t="str">
        <f>IFERROR(VLOOKUP(($EF147&amp;"・"&amp;FG$81&amp;"・"&amp;FG$80&amp;"・"&amp;$EG147),'(参考)本年作業予定'!$X$4:$AI$525,4,FALSE),"")</f>
        <v/>
      </c>
      <c r="FH147" s="32" t="str">
        <f>IFERROR(VLOOKUP(($EF147&amp;"・"&amp;FH$81&amp;"・"&amp;FH$80&amp;"・"&amp;$EG147),'(参考)本年作業予定'!$X$4:$AI$525,4,FALSE),"")</f>
        <v/>
      </c>
      <c r="FI147" s="32" t="str">
        <f>IFERROR(VLOOKUP(($EF147&amp;"・"&amp;FI$81&amp;"・"&amp;FI$80&amp;"・"&amp;$EG147),'(参考)本年作業予定'!$X$4:$AI$525,4,FALSE),"")</f>
        <v/>
      </c>
      <c r="FJ147" s="32" t="str">
        <f>IFERROR(VLOOKUP(($EF147&amp;"・"&amp;FJ$81&amp;"・"&amp;FJ$80&amp;"・"&amp;$EG147),'(参考)本年作業予定'!$X$4:$AI$525,4,FALSE),"")</f>
        <v/>
      </c>
      <c r="FK147" s="32" t="str">
        <f>IFERROR(VLOOKUP(($EF147&amp;"・"&amp;FK$81&amp;"・"&amp;FK$80&amp;"・"&amp;$EG147),'(参考)本年作業予定'!$X$4:$AI$525,4,FALSE),"")</f>
        <v/>
      </c>
      <c r="FL147" s="32" t="str">
        <f>IFERROR(VLOOKUP(($EF147&amp;"・"&amp;FL$81&amp;"・"&amp;FL$80&amp;"・"&amp;$EG147),'(参考)本年作業予定'!$X$4:$AI$525,4,FALSE),"")</f>
        <v/>
      </c>
      <c r="FN147" s="33" t="str">
        <f t="shared" si="488"/>
        <v/>
      </c>
      <c r="FO147" s="96" t="str">
        <f>IFERROR(VLOOKUP(($EF147&amp;"・"&amp;FN$8&amp;"・"&amp;FN$7&amp;"・"&amp;$EG147),'(参考)本年作業予定'!$X$4:$AI$525,12,FALSE),"")</f>
        <v/>
      </c>
      <c r="FP147" s="33" t="str">
        <f t="shared" si="489"/>
        <v/>
      </c>
      <c r="FQ147" s="96" t="str">
        <f>IFERROR(VLOOKUP(($EF147&amp;"・"&amp;FP$8&amp;"・"&amp;FP$7&amp;"・"&amp;$EG147),'(参考)本年作業予定'!$X$4:$AI$525,12,FALSE),"")</f>
        <v/>
      </c>
      <c r="FR147" s="33" t="str">
        <f t="shared" si="490"/>
        <v/>
      </c>
      <c r="FS147" s="96" t="str">
        <f>IFERROR(VLOOKUP(($EF147&amp;"・"&amp;FR$8&amp;"・"&amp;FR$7&amp;"・"&amp;$EG147),'(参考)本年作業予定'!$X$4:$AI$525,12,FALSE),"")</f>
        <v/>
      </c>
      <c r="FT147" s="33" t="str">
        <f t="shared" si="491"/>
        <v/>
      </c>
      <c r="FU147" s="96" t="str">
        <f>IFERROR(VLOOKUP(($EF147&amp;"・"&amp;FT$8&amp;"・"&amp;FT$7&amp;"・"&amp;$EG147),'(参考)本年作業予定'!$X$4:$AI$525,12,FALSE),"")</f>
        <v/>
      </c>
      <c r="FV147" s="33" t="str">
        <f t="shared" si="492"/>
        <v/>
      </c>
      <c r="FW147" s="96" t="str">
        <f>IFERROR(VLOOKUP(($EF147&amp;"・"&amp;FV$8&amp;"・"&amp;FV$7&amp;"・"&amp;$EG147),'(参考)本年作業予定'!$X$4:$AI$525,12,FALSE),"")</f>
        <v/>
      </c>
      <c r="FX147" s="33" t="str">
        <f t="shared" si="493"/>
        <v/>
      </c>
      <c r="FY147" s="96" t="str">
        <f>IFERROR(VLOOKUP(($EF147&amp;"・"&amp;FX$8&amp;"・"&amp;FX$7&amp;"・"&amp;$EG147),'(参考)本年作業予定'!$X$4:$AI$525,12,FALSE),"")</f>
        <v/>
      </c>
      <c r="FZ147" s="33" t="str">
        <f t="shared" si="494"/>
        <v/>
      </c>
      <c r="GA147" s="96" t="str">
        <f>IFERROR(VLOOKUP(($EF147&amp;"・"&amp;FZ$8&amp;"・"&amp;FZ$7&amp;"・"&amp;$EG147),'(参考)本年作業予定'!$X$4:$AI$525,12,FALSE),"")</f>
        <v/>
      </c>
      <c r="GB147" s="33" t="str">
        <f t="shared" si="495"/>
        <v/>
      </c>
      <c r="GC147" s="96" t="str">
        <f>IFERROR(VLOOKUP(($EF147&amp;"・"&amp;GB$8&amp;"・"&amp;GB$7&amp;"・"&amp;$EG147),'(参考)本年作業予定'!$X$4:$AI$525,12,FALSE),"")</f>
        <v/>
      </c>
      <c r="GD147" s="33" t="str">
        <f t="shared" si="496"/>
        <v/>
      </c>
      <c r="GE147" s="96" t="str">
        <f>IFERROR(VLOOKUP(($EF147&amp;"・"&amp;GD$8&amp;"・"&amp;GD$7&amp;"・"&amp;$EG147),'(参考)本年作業予定'!$X$4:$AI$525,12,FALSE),"")</f>
        <v/>
      </c>
      <c r="GF147" s="33" t="str">
        <f t="shared" si="497"/>
        <v/>
      </c>
      <c r="GG147" s="96" t="str">
        <f>IFERROR(VLOOKUP(($EF147&amp;"・"&amp;GF$8&amp;"・"&amp;GF$7&amp;"・"&amp;$EG147),'(参考)本年作業予定'!$X$4:$AI$525,12,FALSE),"")</f>
        <v/>
      </c>
      <c r="GH147" s="33" t="str">
        <f t="shared" si="498"/>
        <v/>
      </c>
      <c r="GI147" s="96" t="str">
        <f>IFERROR(VLOOKUP(($EF147&amp;"・"&amp;GH$8&amp;"・"&amp;GH$7&amp;"・"&amp;$EG147),'(参考)本年作業予定'!$X$4:$AI$525,12,FALSE),"")</f>
        <v/>
      </c>
      <c r="GJ147" s="33" t="str">
        <f t="shared" si="499"/>
        <v/>
      </c>
      <c r="GK147" s="96" t="str">
        <f>IFERROR(VLOOKUP(($EF147&amp;"・"&amp;GJ$8&amp;"・"&amp;GJ$7&amp;"・"&amp;$EG147),'(参考)本年作業予定'!$X$4:$AI$525,12,FALSE),"")</f>
        <v/>
      </c>
      <c r="GM147" s="72" t="str">
        <f t="shared" si="431"/>
        <v/>
      </c>
      <c r="GN147" s="74">
        <f>IFERROR(VLOOKUP(($EF147&amp;"・"&amp;GM$8&amp;"・"&amp;GM$7&amp;"・"&amp;$EG147),'(参考)本年作業予定'!$X$4:$AI$525,11,FALSE)/100,0)</f>
        <v>0</v>
      </c>
      <c r="GO147" s="72" t="str">
        <f t="shared" si="432"/>
        <v/>
      </c>
      <c r="GP147" s="74">
        <f>IFERROR(VLOOKUP(($EF147&amp;"・"&amp;GO$8&amp;"・"&amp;GO$7&amp;"・"&amp;$EG147),'(参考)本年作業予定'!$X$4:$AI$525,11,FALSE)/100,0)</f>
        <v>0</v>
      </c>
      <c r="GQ147" s="72" t="str">
        <f t="shared" si="433"/>
        <v/>
      </c>
      <c r="GR147" s="74">
        <f>IFERROR(VLOOKUP(($EF147&amp;"・"&amp;GQ$8&amp;"・"&amp;GQ$7&amp;"・"&amp;$EG147),'(参考)本年作業予定'!$X$4:$AI$525,11,FALSE)/100,0)</f>
        <v>0</v>
      </c>
      <c r="GS147" s="72" t="str">
        <f t="shared" si="434"/>
        <v/>
      </c>
      <c r="GT147" s="74">
        <f>IFERROR(VLOOKUP(($EF147&amp;"・"&amp;GS$8&amp;"・"&amp;GS$7&amp;"・"&amp;$EG147),'(参考)本年作業予定'!$X$4:$AI$525,11,FALSE)/100,0)</f>
        <v>0</v>
      </c>
      <c r="GU147" s="72" t="str">
        <f t="shared" si="435"/>
        <v/>
      </c>
      <c r="GV147" s="74">
        <f>IFERROR(VLOOKUP(($EF147&amp;"・"&amp;GU$8&amp;"・"&amp;GU$7&amp;"・"&amp;$EG147),'(参考)本年作業予定'!$X$4:$AI$525,11,FALSE)/100,0)</f>
        <v>0</v>
      </c>
      <c r="GW147" s="72" t="str">
        <f t="shared" si="436"/>
        <v/>
      </c>
      <c r="GX147" s="74">
        <f>IFERROR(VLOOKUP(($EF147&amp;"・"&amp;GW$8&amp;"・"&amp;GW$7&amp;"・"&amp;$EG147),'(参考)本年作業予定'!$X$4:$AI$525,11,FALSE)/100,0)</f>
        <v>0</v>
      </c>
      <c r="GY147" s="72" t="str">
        <f t="shared" si="437"/>
        <v/>
      </c>
      <c r="GZ147" s="74">
        <f>IFERROR(VLOOKUP(($EF147&amp;"・"&amp;GY$8&amp;"・"&amp;GY$7&amp;"・"&amp;$EG147),'(参考)本年作業予定'!$X$4:$AI$525,11,FALSE)/100,0)</f>
        <v>0</v>
      </c>
      <c r="HA147" s="72" t="str">
        <f t="shared" si="438"/>
        <v/>
      </c>
      <c r="HB147" s="74">
        <f>IFERROR(VLOOKUP(($EF147&amp;"・"&amp;HA$8&amp;"・"&amp;HA$7&amp;"・"&amp;$EG147),'(参考)本年作業予定'!$X$4:$AI$525,11,FALSE)/100,0)</f>
        <v>0</v>
      </c>
      <c r="HC147" s="72" t="str">
        <f t="shared" si="439"/>
        <v/>
      </c>
      <c r="HD147" s="74">
        <f>IFERROR(VLOOKUP(($EF147&amp;"・"&amp;HC$8&amp;"・"&amp;HC$7&amp;"・"&amp;$EG147),'(参考)本年作業予定'!$X$4:$AI$525,11,FALSE)/100,0)</f>
        <v>0</v>
      </c>
      <c r="HE147" s="72" t="str">
        <f t="shared" si="440"/>
        <v/>
      </c>
      <c r="HF147" s="74">
        <f>IFERROR(VLOOKUP(($EF147&amp;"・"&amp;HE$8&amp;"・"&amp;HE$7&amp;"・"&amp;$EG147),'(参考)本年作業予定'!$X$4:$AI$525,11,FALSE)/100,0)</f>
        <v>0</v>
      </c>
      <c r="HG147" s="72" t="str">
        <f t="shared" si="441"/>
        <v/>
      </c>
      <c r="HH147" s="74">
        <f>IFERROR(VLOOKUP(($EF147&amp;"・"&amp;HG$8&amp;"・"&amp;HG$7&amp;"・"&amp;$EG147),'(参考)本年作業予定'!$X$4:$AI$525,11,FALSE)/100,0)</f>
        <v>0</v>
      </c>
      <c r="HI147" s="72" t="str">
        <f t="shared" si="442"/>
        <v/>
      </c>
      <c r="HJ147" s="74">
        <f>IFERROR(VLOOKUP(($EF147&amp;"・"&amp;HI$8&amp;"・"&amp;HI$7&amp;"・"&amp;$EG147),'(参考)本年作業予定'!$X$4:$AI$525,11,FALSE)/100,0)</f>
        <v>0</v>
      </c>
    </row>
    <row r="148" spans="1:220" ht="11.25" customHeight="1" x14ac:dyDescent="0.15">
      <c r="A148" s="541"/>
      <c r="B148" s="487"/>
      <c r="C148" s="325" t="str">
        <f>IF(B148="","",GN148+GP148+GR148+GT148+GV148+GX148+GZ148+HB148+HD148)</f>
        <v/>
      </c>
      <c r="D148" s="337"/>
      <c r="E148" s="338"/>
      <c r="F148" s="338"/>
      <c r="G148" s="338"/>
      <c r="H148" s="338"/>
      <c r="I148" s="338"/>
      <c r="J148" s="338"/>
      <c r="K148" s="338"/>
      <c r="L148" s="338"/>
      <c r="M148" s="338"/>
      <c r="N148" s="338"/>
      <c r="O148" s="338"/>
      <c r="P148" s="338"/>
      <c r="Q148" s="338"/>
      <c r="R148" s="338"/>
      <c r="S148" s="338"/>
      <c r="T148" s="338"/>
      <c r="U148" s="338"/>
      <c r="V148" s="338"/>
      <c r="W148" s="338"/>
      <c r="X148" s="338"/>
      <c r="Y148" s="338"/>
      <c r="Z148" s="338"/>
      <c r="AA148" s="338"/>
      <c r="AB148" s="338"/>
      <c r="AC148" s="338"/>
      <c r="AD148" s="338"/>
      <c r="AE148" s="338"/>
      <c r="AF148" s="338"/>
      <c r="AG148" s="339"/>
      <c r="AH148" s="339"/>
      <c r="AI148" s="337"/>
      <c r="AJ148" s="338"/>
      <c r="AK148" s="338"/>
      <c r="AL148" s="338"/>
      <c r="AM148" s="338"/>
      <c r="AN148" s="338"/>
      <c r="AO148" s="338"/>
      <c r="AP148" s="338"/>
      <c r="AQ148" s="338"/>
      <c r="AR148" s="338"/>
      <c r="AS148" s="338"/>
      <c r="AT148" s="338"/>
      <c r="AU148" s="338"/>
      <c r="AV148" s="338"/>
      <c r="AW148" s="338"/>
      <c r="AX148" s="338"/>
      <c r="AY148" s="338"/>
      <c r="AZ148" s="338"/>
      <c r="BA148" s="338"/>
      <c r="BB148" s="338"/>
      <c r="BC148" s="338"/>
      <c r="BD148" s="338"/>
      <c r="BE148" s="338"/>
      <c r="BF148" s="338"/>
      <c r="BG148" s="338"/>
      <c r="BH148" s="338"/>
      <c r="BI148" s="338"/>
      <c r="BJ148" s="338"/>
      <c r="BK148" s="338"/>
      <c r="BL148" s="338"/>
      <c r="BM148" s="339"/>
      <c r="BN148" s="337"/>
      <c r="BO148" s="338"/>
      <c r="BP148" s="338"/>
      <c r="BQ148" s="338"/>
      <c r="BR148" s="338"/>
      <c r="BS148" s="338"/>
      <c r="BT148" s="338"/>
      <c r="BU148" s="338"/>
      <c r="BV148" s="338"/>
      <c r="BW148" s="338"/>
      <c r="BX148" s="338"/>
      <c r="BY148" s="338"/>
      <c r="BZ148" s="338"/>
      <c r="CA148" s="338"/>
      <c r="CB148" s="338"/>
      <c r="CC148" s="338"/>
      <c r="CD148" s="338"/>
      <c r="CE148" s="338"/>
      <c r="CF148" s="338"/>
      <c r="CG148" s="338"/>
      <c r="CH148" s="338"/>
      <c r="CI148" s="338"/>
      <c r="CJ148" s="338"/>
      <c r="CK148" s="338"/>
      <c r="CL148" s="338"/>
      <c r="CM148" s="338"/>
      <c r="CN148" s="338"/>
      <c r="CO148" s="338"/>
      <c r="CP148" s="338"/>
      <c r="CQ148" s="339"/>
      <c r="CR148" s="340"/>
      <c r="CS148" s="341"/>
      <c r="CT148" s="338"/>
      <c r="CU148" s="338"/>
      <c r="CV148" s="338"/>
      <c r="CW148" s="338"/>
      <c r="CX148" s="338"/>
      <c r="CY148" s="338"/>
      <c r="CZ148" s="338"/>
      <c r="DA148" s="338"/>
      <c r="DB148" s="338"/>
      <c r="DC148" s="338"/>
      <c r="DD148" s="338"/>
      <c r="DE148" s="338"/>
      <c r="DF148" s="338"/>
      <c r="DG148" s="338"/>
      <c r="DH148" s="338"/>
      <c r="DI148" s="338"/>
      <c r="DJ148" s="338"/>
      <c r="DK148" s="338"/>
      <c r="DL148" s="338"/>
      <c r="DM148" s="338"/>
      <c r="DN148" s="338"/>
      <c r="DO148" s="338"/>
      <c r="DP148" s="338"/>
      <c r="DQ148" s="338"/>
      <c r="DR148" s="338"/>
      <c r="DS148" s="338"/>
      <c r="DT148" s="338"/>
      <c r="DU148" s="339"/>
      <c r="DV148" s="391"/>
      <c r="DW148" s="424"/>
      <c r="EE148" s="12"/>
      <c r="EF148" s="13"/>
      <c r="EG148" s="13"/>
      <c r="EH148" s="32" t="str">
        <f>IFERROR(VLOOKUP(($EF148&amp;"・"&amp;EH$8&amp;"・"&amp;EH$7&amp;"・"&amp;$EG148),'(参考)本年作業予定'!$X$4:$AI$525,8,FALSE),"")</f>
        <v/>
      </c>
      <c r="EI148" s="32" t="str">
        <f>IFERROR(VLOOKUP(($EF148&amp;"・"&amp;EH$8&amp;"・"&amp;EH$7&amp;"・"&amp;$EG148),'(参考)本年作業予定'!$X$4:$AI$525,10,FALSE),"")</f>
        <v/>
      </c>
      <c r="EJ148" s="32" t="str">
        <f>IFERROR(VLOOKUP(($EF148&amp;"・"&amp;EJ$8&amp;"・"&amp;EJ$7&amp;"・"&amp;$EG148),'(参考)本年作業予定'!$X$4:$AI$525,8,FALSE),"")</f>
        <v/>
      </c>
      <c r="EK148" s="32" t="str">
        <f>IFERROR(VLOOKUP(($EF148&amp;"・"&amp;EJ$8&amp;"・"&amp;EJ$7&amp;"・"&amp;$EG148),'(参考)本年作業予定'!$X$4:$AI$525,10,FALSE),"")</f>
        <v/>
      </c>
      <c r="EL148" s="32" t="str">
        <f>IFERROR(VLOOKUP(($EF148&amp;"・"&amp;EL$8&amp;"・"&amp;EL$7&amp;"・"&amp;$EG148),'(参考)本年作業予定'!$X$4:$AI$525,8,FALSE),"")</f>
        <v/>
      </c>
      <c r="EM148" s="32" t="str">
        <f>IFERROR(VLOOKUP(($EF148&amp;"・"&amp;EL$8&amp;"・"&amp;EL$7&amp;"・"&amp;$EG148),'(参考)本年作業予定'!$X$4:$AI$525,10,FALSE),"")</f>
        <v/>
      </c>
      <c r="EN148" s="32" t="str">
        <f>IFERROR(VLOOKUP(($EF148&amp;"・"&amp;EN$8&amp;"・"&amp;EN$7&amp;"・"&amp;$EG148),'(参考)本年作業予定'!$X$4:$AI$525,8,FALSE),"")</f>
        <v/>
      </c>
      <c r="EO148" s="32" t="str">
        <f>IFERROR(VLOOKUP(($EF148&amp;"・"&amp;EN$8&amp;"・"&amp;EN$7&amp;"・"&amp;$EG148),'(参考)本年作業予定'!$X$4:$AI$525,10,FALSE),"")</f>
        <v/>
      </c>
      <c r="EP148" s="32" t="str">
        <f>IFERROR(VLOOKUP(($EF148&amp;"・"&amp;EP$8&amp;"・"&amp;EP$7&amp;"・"&amp;$EG148),'(参考)本年作業予定'!$X$4:$AI$525,8,FALSE),"")</f>
        <v/>
      </c>
      <c r="EQ148" s="32" t="str">
        <f>IFERROR(VLOOKUP(($EF148&amp;"・"&amp;EP$8&amp;"・"&amp;EP$7&amp;"・"&amp;$EG148),'(参考)本年作業予定'!$X$4:$AI$525,10,FALSE),"")</f>
        <v/>
      </c>
      <c r="ER148" s="32" t="str">
        <f>IFERROR(VLOOKUP(($EF148&amp;"・"&amp;ER$8&amp;"・"&amp;ER$7&amp;"・"&amp;$EG148),'(参考)本年作業予定'!$X$4:$AI$525,8,FALSE),"")</f>
        <v/>
      </c>
      <c r="ES148" s="32" t="str">
        <f>IFERROR(VLOOKUP(($EF148&amp;"・"&amp;ER$8&amp;"・"&amp;ER$7&amp;"・"&amp;$EG148),'(参考)本年作業予定'!$X$4:$AI$525,10,FALSE),"")</f>
        <v/>
      </c>
      <c r="ET148" s="32" t="str">
        <f>IFERROR(VLOOKUP(($EF148&amp;"・"&amp;ET$8&amp;"・"&amp;ET$7&amp;"・"&amp;$EG148),'(参考)本年作業予定'!$X$4:$AI$525,8,FALSE),"")</f>
        <v/>
      </c>
      <c r="EU148" s="32" t="str">
        <f>IFERROR(VLOOKUP(($EF148&amp;"・"&amp;ET$8&amp;"・"&amp;ET$7&amp;"・"&amp;$EG148),'(参考)本年作業予定'!$X$4:$AI$525,10,FALSE),"")</f>
        <v/>
      </c>
      <c r="EV148" s="32" t="str">
        <f>IFERROR(VLOOKUP(($EF148&amp;"・"&amp;EV$8&amp;"・"&amp;EV$7&amp;"・"&amp;$EG148),'(参考)本年作業予定'!$X$4:$AI$525,8,FALSE),"")</f>
        <v/>
      </c>
      <c r="EW148" s="32" t="str">
        <f>IFERROR(VLOOKUP(($EF148&amp;"・"&amp;EV$8&amp;"・"&amp;EV$7&amp;"・"&amp;$EG148),'(参考)本年作業予定'!$X$4:$AI$525,10,FALSE),"")</f>
        <v/>
      </c>
      <c r="EX148" s="32" t="str">
        <f>IFERROR(VLOOKUP(($EF148&amp;"・"&amp;EX$8&amp;"・"&amp;EX$7&amp;"・"&amp;$EG148),'(参考)本年作業予定'!$X$4:$AI$525,8,FALSE),"")</f>
        <v/>
      </c>
      <c r="EY148" s="32" t="str">
        <f>IFERROR(VLOOKUP(($EF148&amp;"・"&amp;EX$8&amp;"・"&amp;EX$7&amp;"・"&amp;$EG148),'(参考)本年作業予定'!$X$4:$AI$525,10,FALSE),"")</f>
        <v/>
      </c>
      <c r="EZ148" s="32" t="str">
        <f>IFERROR(VLOOKUP(($EF148&amp;"・"&amp;EZ$8&amp;"・"&amp;EZ$7&amp;"・"&amp;$EG148),'(参考)本年作業予定'!$X$4:$AI$525,8,FALSE),"")</f>
        <v/>
      </c>
      <c r="FA148" s="32" t="str">
        <f>IFERROR(VLOOKUP(($EF148&amp;"・"&amp;EZ$8&amp;"・"&amp;EZ$7&amp;"・"&amp;$EG148),'(参考)本年作業予定'!$X$4:$AI$525,10,FALSE),"")</f>
        <v/>
      </c>
      <c r="FB148" s="32" t="str">
        <f>IFERROR(VLOOKUP(($EF148&amp;"・"&amp;FB$8&amp;"・"&amp;FB$7&amp;"・"&amp;$EG148),'(参考)本年作業予定'!$X$4:$AI$525,8,FALSE),"")</f>
        <v/>
      </c>
      <c r="FC148" s="32" t="str">
        <f>IFERROR(VLOOKUP(($EF148&amp;"・"&amp;FB$8&amp;"・"&amp;FB$7&amp;"・"&amp;$EG148),'(参考)本年作業予定'!$X$4:$AI$525,10,FALSE),"")</f>
        <v/>
      </c>
      <c r="FD148" s="32" t="str">
        <f>IFERROR(VLOOKUP(($EF148&amp;"・"&amp;FD$8&amp;"・"&amp;FD$7&amp;"・"&amp;$EG148),'(参考)本年作業予定'!$X$4:$AI$525,8,FALSE),"")</f>
        <v/>
      </c>
      <c r="FE148" s="32" t="str">
        <f>IFERROR(VLOOKUP(($EF148&amp;"・"&amp;FD$8&amp;"・"&amp;FD$7&amp;"・"&amp;$EG148),'(参考)本年作業予定'!$X$4:$AI$525,10,FALSE),"")</f>
        <v/>
      </c>
      <c r="FG148" s="32" t="str">
        <f>IFERROR(VLOOKUP(($EF148&amp;"・"&amp;FG$81&amp;"・"&amp;FG$80&amp;"・"&amp;$EG148),'(参考)本年作業予定'!$X$4:$AI$525,4,FALSE),"")</f>
        <v/>
      </c>
      <c r="FH148" s="32" t="str">
        <f>IFERROR(VLOOKUP(($EF148&amp;"・"&amp;FH$81&amp;"・"&amp;FH$80&amp;"・"&amp;$EG148),'(参考)本年作業予定'!$X$4:$AI$525,4,FALSE),"")</f>
        <v/>
      </c>
      <c r="FI148" s="32" t="str">
        <f>IFERROR(VLOOKUP(($EF148&amp;"・"&amp;FI$81&amp;"・"&amp;FI$80&amp;"・"&amp;$EG148),'(参考)本年作業予定'!$X$4:$AI$525,4,FALSE),"")</f>
        <v/>
      </c>
      <c r="FJ148" s="32" t="str">
        <f>IFERROR(VLOOKUP(($EF148&amp;"・"&amp;FJ$81&amp;"・"&amp;FJ$80&amp;"・"&amp;$EG148),'(参考)本年作業予定'!$X$4:$AI$525,4,FALSE),"")</f>
        <v/>
      </c>
      <c r="FK148" s="32" t="str">
        <f>IFERROR(VLOOKUP(($EF148&amp;"・"&amp;FK$81&amp;"・"&amp;FK$80&amp;"・"&amp;$EG148),'(参考)本年作業予定'!$X$4:$AI$525,4,FALSE),"")</f>
        <v/>
      </c>
      <c r="FL148" s="32" t="str">
        <f>IFERROR(VLOOKUP(($EF148&amp;"・"&amp;FL$81&amp;"・"&amp;FL$80&amp;"・"&amp;$EG148),'(参考)本年作業予定'!$X$4:$AI$525,4,FALSE),"")</f>
        <v/>
      </c>
      <c r="FN148" s="33" t="str">
        <f t="shared" si="488"/>
        <v/>
      </c>
      <c r="FO148" s="96" t="str">
        <f>IFERROR(VLOOKUP(($EF148&amp;"・"&amp;FN$8&amp;"・"&amp;FN$7&amp;"・"&amp;$EG148),'(参考)本年作業予定'!$X$4:$AI$525,12,FALSE),"")</f>
        <v/>
      </c>
      <c r="FP148" s="33" t="str">
        <f t="shared" si="489"/>
        <v/>
      </c>
      <c r="FQ148" s="96" t="str">
        <f>IFERROR(VLOOKUP(($EF148&amp;"・"&amp;FP$8&amp;"・"&amp;FP$7&amp;"・"&amp;$EG148),'(参考)本年作業予定'!$X$4:$AI$525,12,FALSE),"")</f>
        <v/>
      </c>
      <c r="FR148" s="33" t="str">
        <f t="shared" si="490"/>
        <v/>
      </c>
      <c r="FS148" s="96" t="str">
        <f>IFERROR(VLOOKUP(($EF148&amp;"・"&amp;FR$8&amp;"・"&amp;FR$7&amp;"・"&amp;$EG148),'(参考)本年作業予定'!$X$4:$AI$525,12,FALSE),"")</f>
        <v/>
      </c>
      <c r="FT148" s="33" t="str">
        <f t="shared" si="491"/>
        <v/>
      </c>
      <c r="FU148" s="96" t="str">
        <f>IFERROR(VLOOKUP(($EF148&amp;"・"&amp;FT$8&amp;"・"&amp;FT$7&amp;"・"&amp;$EG148),'(参考)本年作業予定'!$X$4:$AI$525,12,FALSE),"")</f>
        <v/>
      </c>
      <c r="FV148" s="33" t="str">
        <f t="shared" si="492"/>
        <v/>
      </c>
      <c r="FW148" s="96" t="str">
        <f>IFERROR(VLOOKUP(($EF148&amp;"・"&amp;FV$8&amp;"・"&amp;FV$7&amp;"・"&amp;$EG148),'(参考)本年作業予定'!$X$4:$AI$525,12,FALSE),"")</f>
        <v/>
      </c>
      <c r="FX148" s="33" t="str">
        <f t="shared" si="493"/>
        <v/>
      </c>
      <c r="FY148" s="96" t="str">
        <f>IFERROR(VLOOKUP(($EF148&amp;"・"&amp;FX$8&amp;"・"&amp;FX$7&amp;"・"&amp;$EG148),'(参考)本年作業予定'!$X$4:$AI$525,12,FALSE),"")</f>
        <v/>
      </c>
      <c r="FZ148" s="33" t="str">
        <f t="shared" si="494"/>
        <v/>
      </c>
      <c r="GA148" s="96" t="str">
        <f>IFERROR(VLOOKUP(($EF148&amp;"・"&amp;FZ$8&amp;"・"&amp;FZ$7&amp;"・"&amp;$EG148),'(参考)本年作業予定'!$X$4:$AI$525,12,FALSE),"")</f>
        <v/>
      </c>
      <c r="GB148" s="33" t="str">
        <f t="shared" si="495"/>
        <v/>
      </c>
      <c r="GC148" s="96" t="str">
        <f>IFERROR(VLOOKUP(($EF148&amp;"・"&amp;GB$8&amp;"・"&amp;GB$7&amp;"・"&amp;$EG148),'(参考)本年作業予定'!$X$4:$AI$525,12,FALSE),"")</f>
        <v/>
      </c>
      <c r="GD148" s="33" t="str">
        <f t="shared" si="496"/>
        <v/>
      </c>
      <c r="GE148" s="96" t="str">
        <f>IFERROR(VLOOKUP(($EF148&amp;"・"&amp;GD$8&amp;"・"&amp;GD$7&amp;"・"&amp;$EG148),'(参考)本年作業予定'!$X$4:$AI$525,12,FALSE),"")</f>
        <v/>
      </c>
      <c r="GF148" s="33" t="str">
        <f t="shared" si="497"/>
        <v/>
      </c>
      <c r="GG148" s="96" t="str">
        <f>IFERROR(VLOOKUP(($EF148&amp;"・"&amp;GF$8&amp;"・"&amp;GF$7&amp;"・"&amp;$EG148),'(参考)本年作業予定'!$X$4:$AI$525,12,FALSE),"")</f>
        <v/>
      </c>
      <c r="GH148" s="33" t="str">
        <f t="shared" si="498"/>
        <v/>
      </c>
      <c r="GI148" s="96" t="str">
        <f>IFERROR(VLOOKUP(($EF148&amp;"・"&amp;GH$8&amp;"・"&amp;GH$7&amp;"・"&amp;$EG148),'(参考)本年作業予定'!$X$4:$AI$525,12,FALSE),"")</f>
        <v/>
      </c>
      <c r="GJ148" s="33" t="str">
        <f t="shared" si="499"/>
        <v/>
      </c>
      <c r="GK148" s="96" t="str">
        <f>IFERROR(VLOOKUP(($EF148&amp;"・"&amp;GJ$8&amp;"・"&amp;GJ$7&amp;"・"&amp;$EG148),'(参考)本年作業予定'!$X$4:$AI$525,12,FALSE),"")</f>
        <v/>
      </c>
      <c r="GM148" s="72" t="str">
        <f t="shared" si="431"/>
        <v/>
      </c>
      <c r="GN148" s="74">
        <f>IFERROR(VLOOKUP(($EF148&amp;"・"&amp;GM$8&amp;"・"&amp;GM$7&amp;"・"&amp;$EG148),'(参考)本年作業予定'!$X$4:$AI$525,11,FALSE)/100,0)</f>
        <v>0</v>
      </c>
      <c r="GO148" s="72" t="str">
        <f t="shared" si="432"/>
        <v/>
      </c>
      <c r="GP148" s="74">
        <f>IFERROR(VLOOKUP(($EF148&amp;"・"&amp;GO$8&amp;"・"&amp;GO$7&amp;"・"&amp;$EG148),'(参考)本年作業予定'!$X$4:$AI$525,11,FALSE)/100,0)</f>
        <v>0</v>
      </c>
      <c r="GQ148" s="72" t="str">
        <f t="shared" si="433"/>
        <v/>
      </c>
      <c r="GR148" s="74">
        <f>IFERROR(VLOOKUP(($EF148&amp;"・"&amp;GQ$8&amp;"・"&amp;GQ$7&amp;"・"&amp;$EG148),'(参考)本年作業予定'!$X$4:$AI$525,11,FALSE)/100,0)</f>
        <v>0</v>
      </c>
      <c r="GS148" s="72" t="str">
        <f t="shared" si="434"/>
        <v/>
      </c>
      <c r="GT148" s="74">
        <f>IFERROR(VLOOKUP(($EF148&amp;"・"&amp;GS$8&amp;"・"&amp;GS$7&amp;"・"&amp;$EG148),'(参考)本年作業予定'!$X$4:$AI$525,11,FALSE)/100,0)</f>
        <v>0</v>
      </c>
      <c r="GU148" s="72" t="str">
        <f t="shared" si="435"/>
        <v/>
      </c>
      <c r="GV148" s="74">
        <f>IFERROR(VLOOKUP(($EF148&amp;"・"&amp;GU$8&amp;"・"&amp;GU$7&amp;"・"&amp;$EG148),'(参考)本年作業予定'!$X$4:$AI$525,11,FALSE)/100,0)</f>
        <v>0</v>
      </c>
      <c r="GW148" s="72" t="str">
        <f t="shared" si="436"/>
        <v/>
      </c>
      <c r="GX148" s="74">
        <f>IFERROR(VLOOKUP(($EF148&amp;"・"&amp;GW$8&amp;"・"&amp;GW$7&amp;"・"&amp;$EG148),'(参考)本年作業予定'!$X$4:$AI$525,11,FALSE)/100,0)</f>
        <v>0</v>
      </c>
      <c r="GY148" s="72" t="str">
        <f t="shared" si="437"/>
        <v/>
      </c>
      <c r="GZ148" s="74">
        <f>IFERROR(VLOOKUP(($EF148&amp;"・"&amp;GY$8&amp;"・"&amp;GY$7&amp;"・"&amp;$EG148),'(参考)本年作業予定'!$X$4:$AI$525,11,FALSE)/100,0)</f>
        <v>0</v>
      </c>
      <c r="HA148" s="72" t="str">
        <f t="shared" si="438"/>
        <v/>
      </c>
      <c r="HB148" s="74">
        <f>IFERROR(VLOOKUP(($EF148&amp;"・"&amp;HA$8&amp;"・"&amp;HA$7&amp;"・"&amp;$EG148),'(参考)本年作業予定'!$X$4:$AI$525,11,FALSE)/100,0)</f>
        <v>0</v>
      </c>
      <c r="HC148" s="72" t="str">
        <f t="shared" si="439"/>
        <v/>
      </c>
      <c r="HD148" s="74">
        <f>IFERROR(VLOOKUP(($EF148&amp;"・"&amp;HC$8&amp;"・"&amp;HC$7&amp;"・"&amp;$EG148),'(参考)本年作業予定'!$X$4:$AI$525,11,FALSE)/100,0)</f>
        <v>0</v>
      </c>
      <c r="HE148" s="72" t="str">
        <f t="shared" si="440"/>
        <v/>
      </c>
      <c r="HF148" s="74">
        <f>IFERROR(VLOOKUP(($EF148&amp;"・"&amp;HE$8&amp;"・"&amp;HE$7&amp;"・"&amp;$EG148),'(参考)本年作業予定'!$X$4:$AI$525,11,FALSE)/100,0)</f>
        <v>0</v>
      </c>
      <c r="HG148" s="72" t="str">
        <f t="shared" si="441"/>
        <v/>
      </c>
      <c r="HH148" s="74">
        <f>IFERROR(VLOOKUP(($EF148&amp;"・"&amp;HG$8&amp;"・"&amp;HG$7&amp;"・"&amp;$EG148),'(参考)本年作業予定'!$X$4:$AI$525,11,FALSE)/100,0)</f>
        <v>0</v>
      </c>
      <c r="HI148" s="72" t="str">
        <f t="shared" si="442"/>
        <v/>
      </c>
      <c r="HJ148" s="74">
        <f>IFERROR(VLOOKUP(($EF148&amp;"・"&amp;HI$8&amp;"・"&amp;HI$7&amp;"・"&amp;$EG148),'(参考)本年作業予定'!$X$4:$AI$525,11,FALSE)/100,0)</f>
        <v>0</v>
      </c>
    </row>
    <row r="149" spans="1:220" ht="27.75" customHeight="1" x14ac:dyDescent="0.15">
      <c r="A149" s="541"/>
      <c r="B149" s="487"/>
      <c r="C149" s="325">
        <f>IF(②元データ!$K$30="","",②元データ!$K$30)</f>
        <v>160</v>
      </c>
      <c r="D149" s="342" t="str">
        <f t="shared" ref="D149:AI149" si="557">IF(D$5=$FG149,$FG$9,IF(D$5=$FH149,$FH$9,IF(D$5=$FI149,$FI$9,IF(D$5=$FJ149,$FJ$9,IF(D$5=$FK149,$FK$9,IF(D$5=$FL149,$FL$9,IF(D$5=$FN149,$FO149,IF(D$5=$FP149,$FQ149,IF(D$5=$FR149,$FS149,IF(D$5=$FT149,$FU149,IF(D$5=$FV149,$FW149,IF(D$5=$FX149,$FY149,IF(D$5=$FZ149,$GA149,IF(D$5=$GB149,$GC149,IF(D$5=$GD149,$GE149,IF(D$5=$GF149,$GG149,IF(D$5=$GH149,$GI149,IF(D$5=$GJ149,$GK149,""))))))))))))))))))</f>
        <v/>
      </c>
      <c r="E149" s="343" t="str">
        <f t="shared" si="557"/>
        <v/>
      </c>
      <c r="F149" s="343">
        <f t="shared" si="557"/>
        <v>16</v>
      </c>
      <c r="G149" s="343" t="str">
        <f t="shared" si="557"/>
        <v/>
      </c>
      <c r="H149" s="343" t="str">
        <f t="shared" si="557"/>
        <v/>
      </c>
      <c r="I149" s="343" t="str">
        <f t="shared" si="557"/>
        <v/>
      </c>
      <c r="J149" s="343" t="str">
        <f t="shared" si="557"/>
        <v/>
      </c>
      <c r="K149" s="343" t="str">
        <f t="shared" si="557"/>
        <v/>
      </c>
      <c r="L149" s="343" t="str">
        <f t="shared" si="557"/>
        <v/>
      </c>
      <c r="M149" s="343" t="str">
        <f t="shared" si="557"/>
        <v/>
      </c>
      <c r="N149" s="343" t="str">
        <f t="shared" si="557"/>
        <v/>
      </c>
      <c r="O149" s="343" t="str">
        <f t="shared" si="557"/>
        <v/>
      </c>
      <c r="P149" s="343" t="str">
        <f t="shared" si="557"/>
        <v/>
      </c>
      <c r="Q149" s="343" t="str">
        <f t="shared" si="557"/>
        <v/>
      </c>
      <c r="R149" s="343" t="str">
        <f t="shared" si="557"/>
        <v/>
      </c>
      <c r="S149" s="343" t="str">
        <f t="shared" si="557"/>
        <v/>
      </c>
      <c r="T149" s="343" t="str">
        <f t="shared" si="557"/>
        <v/>
      </c>
      <c r="U149" s="343" t="str">
        <f t="shared" si="557"/>
        <v/>
      </c>
      <c r="V149" s="343" t="str">
        <f t="shared" si="557"/>
        <v/>
      </c>
      <c r="W149" s="343" t="str">
        <f t="shared" si="557"/>
        <v/>
      </c>
      <c r="X149" s="343" t="str">
        <f t="shared" si="557"/>
        <v/>
      </c>
      <c r="Y149" s="343" t="str">
        <f t="shared" si="557"/>
        <v/>
      </c>
      <c r="Z149" s="343" t="str">
        <f t="shared" si="557"/>
        <v/>
      </c>
      <c r="AA149" s="343" t="str">
        <f t="shared" si="557"/>
        <v/>
      </c>
      <c r="AB149" s="343" t="str">
        <f t="shared" si="557"/>
        <v/>
      </c>
      <c r="AC149" s="343" t="str">
        <f t="shared" si="557"/>
        <v/>
      </c>
      <c r="AD149" s="343" t="str">
        <f t="shared" si="557"/>
        <v/>
      </c>
      <c r="AE149" s="343" t="str">
        <f t="shared" si="557"/>
        <v/>
      </c>
      <c r="AF149" s="343" t="str">
        <f t="shared" si="557"/>
        <v/>
      </c>
      <c r="AG149" s="343" t="str">
        <f t="shared" si="557"/>
        <v/>
      </c>
      <c r="AH149" s="343" t="str">
        <f t="shared" si="557"/>
        <v/>
      </c>
      <c r="AI149" s="342" t="str">
        <f t="shared" si="557"/>
        <v/>
      </c>
      <c r="AJ149" s="343" t="str">
        <f t="shared" ref="AJ149:BQ149" si="558">IF(AJ$5=$FG149,$FG$9,IF(AJ$5=$FH149,$FH$9,IF(AJ$5=$FI149,$FI$9,IF(AJ$5=$FJ149,$FJ$9,IF(AJ$5=$FK149,$FK$9,IF(AJ$5=$FL149,$FL$9,IF(AJ$5=$FN149,$FO149,IF(AJ$5=$FP149,$FQ149,IF(AJ$5=$FR149,$FS149,IF(AJ$5=$FT149,$FU149,IF(AJ$5=$FV149,$FW149,IF(AJ$5=$FX149,$FY149,IF(AJ$5=$FZ149,$GA149,IF(AJ$5=$GB149,$GC149,IF(AJ$5=$GD149,$GE149,IF(AJ$5=$GF149,$GG149,IF(AJ$5=$GH149,$GI149,IF(AJ$5=$GJ149,$GK149,""))))))))))))))))))</f>
        <v/>
      </c>
      <c r="AK149" s="343" t="str">
        <f t="shared" si="558"/>
        <v/>
      </c>
      <c r="AL149" s="343" t="str">
        <f t="shared" si="558"/>
        <v/>
      </c>
      <c r="AM149" s="343" t="str">
        <f t="shared" si="558"/>
        <v/>
      </c>
      <c r="AN149" s="343" t="str">
        <f t="shared" si="558"/>
        <v/>
      </c>
      <c r="AO149" s="343" t="str">
        <f t="shared" si="558"/>
        <v/>
      </c>
      <c r="AP149" s="343" t="str">
        <f t="shared" si="558"/>
        <v/>
      </c>
      <c r="AQ149" s="343" t="str">
        <f t="shared" si="558"/>
        <v/>
      </c>
      <c r="AR149" s="343" t="str">
        <f t="shared" si="558"/>
        <v/>
      </c>
      <c r="AS149" s="343" t="str">
        <f t="shared" si="558"/>
        <v/>
      </c>
      <c r="AT149" s="343" t="str">
        <f t="shared" si="558"/>
        <v/>
      </c>
      <c r="AU149" s="343" t="str">
        <f t="shared" si="558"/>
        <v/>
      </c>
      <c r="AV149" s="343" t="str">
        <f t="shared" si="558"/>
        <v/>
      </c>
      <c r="AW149" s="343" t="str">
        <f t="shared" si="558"/>
        <v/>
      </c>
      <c r="AX149" s="343" t="str">
        <f t="shared" si="558"/>
        <v/>
      </c>
      <c r="AY149" s="343" t="str">
        <f t="shared" si="558"/>
        <v/>
      </c>
      <c r="AZ149" s="343" t="str">
        <f t="shared" si="558"/>
        <v/>
      </c>
      <c r="BA149" s="343" t="str">
        <f t="shared" si="558"/>
        <v/>
      </c>
      <c r="BB149" s="343" t="str">
        <f t="shared" si="558"/>
        <v/>
      </c>
      <c r="BC149" s="343" t="str">
        <f t="shared" si="558"/>
        <v/>
      </c>
      <c r="BD149" s="343" t="str">
        <f t="shared" si="558"/>
        <v/>
      </c>
      <c r="BE149" s="343" t="str">
        <f t="shared" si="558"/>
        <v/>
      </c>
      <c r="BF149" s="343" t="str">
        <f t="shared" si="558"/>
        <v/>
      </c>
      <c r="BG149" s="343" t="str">
        <f t="shared" si="558"/>
        <v/>
      </c>
      <c r="BH149" s="343" t="str">
        <f t="shared" si="558"/>
        <v/>
      </c>
      <c r="BI149" s="343" t="str">
        <f t="shared" si="558"/>
        <v/>
      </c>
      <c r="BJ149" s="343" t="str">
        <f t="shared" si="558"/>
        <v/>
      </c>
      <c r="BK149" s="343" t="str">
        <f t="shared" si="558"/>
        <v/>
      </c>
      <c r="BL149" s="343" t="str">
        <f t="shared" si="558"/>
        <v/>
      </c>
      <c r="BM149" s="344" t="str">
        <f t="shared" si="558"/>
        <v/>
      </c>
      <c r="BN149" s="342" t="str">
        <f t="shared" si="558"/>
        <v/>
      </c>
      <c r="BO149" s="343" t="str">
        <f t="shared" si="558"/>
        <v/>
      </c>
      <c r="BP149" s="343" t="str">
        <f t="shared" si="558"/>
        <v/>
      </c>
      <c r="BQ149" s="343" t="str">
        <f t="shared" si="558"/>
        <v/>
      </c>
      <c r="BR149" s="343" t="str">
        <f t="shared" ref="BR149:DW149" si="559">IF(BR$5=$FG149,$FG$9,IF(BR$5=$FH149,$FH$9,IF(BR$5=$FI149,$FI$9,IF(BR$5=$FJ149,$FJ$9,IF(BR$5=$FK149,$FK$9,IF(BR$5=$FL149,$FL$9,IF(BR$5=$FN149,$FO149,IF(BR$5=$FP149,$FQ149,IF(BR$5=$FR149,$FS149,IF(BR$5=$FT149,$FU149,IF(BR$5=$FV149,$FW149,IF(BR$5=$FX149,$FY149,IF(BR$5=$FZ149,$GA149,IF(BR$5=$GB149,$GC149,IF(BR$5=$GD149,$GE149,IF(BR$5=$GF149,$GG149,IF(BR$5=$GH149,$GI149,IF(BR$5=$GJ149,$GK149,""))))))))))))))))))</f>
        <v/>
      </c>
      <c r="BS149" s="343" t="str">
        <f t="shared" si="559"/>
        <v/>
      </c>
      <c r="BT149" s="343" t="str">
        <f t="shared" si="559"/>
        <v/>
      </c>
      <c r="BU149" s="343" t="str">
        <f t="shared" si="559"/>
        <v/>
      </c>
      <c r="BV149" s="343" t="str">
        <f t="shared" si="559"/>
        <v/>
      </c>
      <c r="BW149" s="343" t="str">
        <f t="shared" si="559"/>
        <v/>
      </c>
      <c r="BX149" s="343" t="str">
        <f t="shared" si="559"/>
        <v/>
      </c>
      <c r="BY149" s="343" t="str">
        <f t="shared" si="559"/>
        <v/>
      </c>
      <c r="BZ149" s="343" t="str">
        <f t="shared" si="559"/>
        <v/>
      </c>
      <c r="CA149" s="343" t="str">
        <f t="shared" si="559"/>
        <v/>
      </c>
      <c r="CB149" s="343" t="str">
        <f t="shared" si="559"/>
        <v/>
      </c>
      <c r="CC149" s="343" t="str">
        <f t="shared" si="559"/>
        <v/>
      </c>
      <c r="CD149" s="343" t="str">
        <f t="shared" si="559"/>
        <v/>
      </c>
      <c r="CE149" s="343" t="str">
        <f t="shared" si="559"/>
        <v/>
      </c>
      <c r="CF149" s="343" t="str">
        <f t="shared" si="559"/>
        <v/>
      </c>
      <c r="CG149" s="343" t="str">
        <f t="shared" si="559"/>
        <v/>
      </c>
      <c r="CH149" s="343" t="str">
        <f t="shared" si="559"/>
        <v/>
      </c>
      <c r="CI149" s="343" t="str">
        <f t="shared" si="559"/>
        <v/>
      </c>
      <c r="CJ149" s="343" t="str">
        <f t="shared" si="559"/>
        <v/>
      </c>
      <c r="CK149" s="343" t="str">
        <f t="shared" si="559"/>
        <v/>
      </c>
      <c r="CL149" s="343" t="str">
        <f t="shared" si="559"/>
        <v/>
      </c>
      <c r="CM149" s="343" t="str">
        <f t="shared" si="559"/>
        <v/>
      </c>
      <c r="CN149" s="343" t="str">
        <f t="shared" si="559"/>
        <v/>
      </c>
      <c r="CO149" s="343" t="str">
        <f t="shared" si="559"/>
        <v/>
      </c>
      <c r="CP149" s="343" t="str">
        <f t="shared" si="559"/>
        <v/>
      </c>
      <c r="CQ149" s="345" t="str">
        <f t="shared" si="559"/>
        <v/>
      </c>
      <c r="CR149" s="346" t="str">
        <f t="shared" si="559"/>
        <v/>
      </c>
      <c r="CS149" s="347" t="str">
        <f t="shared" si="559"/>
        <v/>
      </c>
      <c r="CT149" s="343" t="str">
        <f t="shared" si="559"/>
        <v/>
      </c>
      <c r="CU149" s="343" t="str">
        <f t="shared" si="559"/>
        <v/>
      </c>
      <c r="CV149" s="343" t="str">
        <f t="shared" si="559"/>
        <v/>
      </c>
      <c r="CW149" s="343" t="str">
        <f t="shared" si="559"/>
        <v/>
      </c>
      <c r="CX149" s="343" t="str">
        <f t="shared" si="559"/>
        <v/>
      </c>
      <c r="CY149" s="343" t="str">
        <f t="shared" si="559"/>
        <v/>
      </c>
      <c r="CZ149" s="343" t="str">
        <f t="shared" si="559"/>
        <v/>
      </c>
      <c r="DA149" s="343" t="str">
        <f t="shared" si="559"/>
        <v/>
      </c>
      <c r="DB149" s="343" t="str">
        <f t="shared" si="559"/>
        <v/>
      </c>
      <c r="DC149" s="343" t="str">
        <f t="shared" si="559"/>
        <v/>
      </c>
      <c r="DD149" s="343" t="str">
        <f t="shared" si="559"/>
        <v/>
      </c>
      <c r="DE149" s="343" t="str">
        <f t="shared" si="559"/>
        <v/>
      </c>
      <c r="DF149" s="343" t="str">
        <f t="shared" si="559"/>
        <v/>
      </c>
      <c r="DG149" s="343" t="str">
        <f t="shared" si="559"/>
        <v/>
      </c>
      <c r="DH149" s="343" t="str">
        <f t="shared" si="559"/>
        <v/>
      </c>
      <c r="DI149" s="343" t="str">
        <f t="shared" si="559"/>
        <v/>
      </c>
      <c r="DJ149" s="343" t="str">
        <f t="shared" si="559"/>
        <v/>
      </c>
      <c r="DK149" s="343" t="str">
        <f t="shared" si="559"/>
        <v/>
      </c>
      <c r="DL149" s="343" t="str">
        <f t="shared" si="559"/>
        <v/>
      </c>
      <c r="DM149" s="343" t="str">
        <f t="shared" si="559"/>
        <v/>
      </c>
      <c r="DN149" s="343" t="str">
        <f t="shared" si="559"/>
        <v/>
      </c>
      <c r="DO149" s="343" t="str">
        <f t="shared" si="559"/>
        <v/>
      </c>
      <c r="DP149" s="343" t="str">
        <f t="shared" si="559"/>
        <v/>
      </c>
      <c r="DQ149" s="343" t="str">
        <f t="shared" si="559"/>
        <v/>
      </c>
      <c r="DR149" s="343" t="str">
        <f t="shared" si="559"/>
        <v/>
      </c>
      <c r="DS149" s="343" t="str">
        <f t="shared" si="559"/>
        <v/>
      </c>
      <c r="DT149" s="343" t="str">
        <f t="shared" si="559"/>
        <v/>
      </c>
      <c r="DU149" s="345" t="str">
        <f t="shared" si="559"/>
        <v/>
      </c>
      <c r="DV149" s="392" t="str">
        <f t="shared" si="559"/>
        <v/>
      </c>
      <c r="DW149" s="425" t="str">
        <f t="shared" si="559"/>
        <v/>
      </c>
      <c r="EE149" s="12">
        <v>14</v>
      </c>
      <c r="EF149" s="13" t="str">
        <f>IF(②元データ!$G$30="","",②元データ!$G$30)</f>
        <v>水稲・■◇</v>
      </c>
      <c r="EG149" s="13" t="str">
        <f>②元データ!$G$8</f>
        <v>露地野菜Ｂ</v>
      </c>
      <c r="EH149" s="32" t="str">
        <f>IFERROR(VLOOKUP(($EF149&amp;"・"&amp;EH$8&amp;"・"&amp;EH$7&amp;"・"&amp;$EG149),'(参考)本年作業予定'!$X$4:$AI$525,8,FALSE),"")</f>
        <v/>
      </c>
      <c r="EI149" s="32" t="str">
        <f>IFERROR(VLOOKUP(($EF149&amp;"・"&amp;EH$8&amp;"・"&amp;EH$7&amp;"・"&amp;$EG149),'(参考)本年作業予定'!$X$4:$AI$525,10,FALSE),"")</f>
        <v/>
      </c>
      <c r="EJ149" s="32" t="str">
        <f>IFERROR(VLOOKUP(($EF149&amp;"・"&amp;EJ$8&amp;"・"&amp;EJ$7&amp;"・"&amp;$EG149),'(参考)本年作業予定'!$X$4:$AI$525,8,FALSE),"")</f>
        <v/>
      </c>
      <c r="EK149" s="32" t="str">
        <f>IFERROR(VLOOKUP(($EF149&amp;"・"&amp;EJ$8&amp;"・"&amp;EJ$7&amp;"・"&amp;$EG149),'(参考)本年作業予定'!$X$4:$AI$525,10,FALSE),"")</f>
        <v/>
      </c>
      <c r="EL149" s="32" t="str">
        <f>IFERROR(VLOOKUP(($EF149&amp;"・"&amp;EL$8&amp;"・"&amp;EL$7&amp;"・"&amp;$EG149),'(参考)本年作業予定'!$X$4:$AI$525,8,FALSE),"")</f>
        <v/>
      </c>
      <c r="EM149" s="32" t="str">
        <f>IFERROR(VLOOKUP(($EF149&amp;"・"&amp;EL$8&amp;"・"&amp;EL$7&amp;"・"&amp;$EG149),'(参考)本年作業予定'!$X$4:$AI$525,10,FALSE),"")</f>
        <v/>
      </c>
      <c r="EN149" s="32" t="str">
        <f>IFERROR(VLOOKUP(($EF149&amp;"・"&amp;EN$8&amp;"・"&amp;EN$7&amp;"・"&amp;$EG149),'(参考)本年作業予定'!$X$4:$AI$525,8,FALSE),"")</f>
        <v/>
      </c>
      <c r="EO149" s="32" t="str">
        <f>IFERROR(VLOOKUP(($EF149&amp;"・"&amp;EN$8&amp;"・"&amp;EN$7&amp;"・"&amp;$EG149),'(参考)本年作業予定'!$X$4:$AI$525,10,FALSE),"")</f>
        <v/>
      </c>
      <c r="EP149" s="32" t="str">
        <f>IFERROR(VLOOKUP(($EF149&amp;"・"&amp;EP$8&amp;"・"&amp;EP$7&amp;"・"&amp;$EG149),'(参考)本年作業予定'!$X$4:$AI$525,8,FALSE),"")</f>
        <v/>
      </c>
      <c r="EQ149" s="32" t="str">
        <f>IFERROR(VLOOKUP(($EF149&amp;"・"&amp;EP$8&amp;"・"&amp;EP$7&amp;"・"&amp;$EG149),'(参考)本年作業予定'!$X$4:$AI$525,10,FALSE),"")</f>
        <v/>
      </c>
      <c r="ER149" s="32">
        <f>IFERROR(VLOOKUP(($EF149&amp;"・"&amp;ER$8&amp;"・"&amp;ER$7&amp;"・"&amp;$EG149),'(参考)本年作業予定'!$X$4:$AI$525,8,FALSE),"")</f>
        <v>45507</v>
      </c>
      <c r="ES149" s="32">
        <f>IFERROR(VLOOKUP(($EF149&amp;"・"&amp;ER$8&amp;"・"&amp;ER$7&amp;"・"&amp;$EG149),'(参考)本年作業予定'!$X$4:$AI$525,10,FALSE),"")</f>
        <v>45507</v>
      </c>
      <c r="ET149" s="32" t="str">
        <f>IFERROR(VLOOKUP(($EF149&amp;"・"&amp;ET$8&amp;"・"&amp;ET$7&amp;"・"&amp;$EG149),'(参考)本年作業予定'!$X$4:$AI$525,8,FALSE),"")</f>
        <v/>
      </c>
      <c r="EU149" s="32" t="str">
        <f>IFERROR(VLOOKUP(($EF149&amp;"・"&amp;ET$8&amp;"・"&amp;ET$7&amp;"・"&amp;$EG149),'(参考)本年作業予定'!$X$4:$AI$525,10,FALSE),"")</f>
        <v/>
      </c>
      <c r="EV149" s="32" t="str">
        <f>IFERROR(VLOOKUP(($EF149&amp;"・"&amp;EV$8&amp;"・"&amp;EV$7&amp;"・"&amp;$EG149),'(参考)本年作業予定'!$X$4:$AI$525,8,FALSE),"")</f>
        <v/>
      </c>
      <c r="EW149" s="32" t="str">
        <f>IFERROR(VLOOKUP(($EF149&amp;"・"&amp;EV$8&amp;"・"&amp;EV$7&amp;"・"&amp;$EG149),'(参考)本年作業予定'!$X$4:$AI$525,10,FALSE),"")</f>
        <v/>
      </c>
      <c r="EX149" s="32" t="str">
        <f>IFERROR(VLOOKUP(($EF149&amp;"・"&amp;EX$8&amp;"・"&amp;EX$7&amp;"・"&amp;$EG149),'(参考)本年作業予定'!$X$4:$AI$525,8,FALSE),"")</f>
        <v/>
      </c>
      <c r="EY149" s="32" t="str">
        <f>IFERROR(VLOOKUP(($EF149&amp;"・"&amp;EX$8&amp;"・"&amp;EX$7&amp;"・"&amp;$EG149),'(参考)本年作業予定'!$X$4:$AI$525,10,FALSE),"")</f>
        <v/>
      </c>
      <c r="EZ149" s="32" t="str">
        <f>IFERROR(VLOOKUP(($EF149&amp;"・"&amp;EZ$8&amp;"・"&amp;EZ$7&amp;"・"&amp;$EG149),'(参考)本年作業予定'!$X$4:$AI$525,8,FALSE),"")</f>
        <v/>
      </c>
      <c r="FA149" s="32" t="str">
        <f>IFERROR(VLOOKUP(($EF149&amp;"・"&amp;EZ$8&amp;"・"&amp;EZ$7&amp;"・"&amp;$EG149),'(参考)本年作業予定'!$X$4:$AI$525,10,FALSE),"")</f>
        <v/>
      </c>
      <c r="FB149" s="32" t="str">
        <f>IFERROR(VLOOKUP(($EF149&amp;"・"&amp;FB$8&amp;"・"&amp;FB$7&amp;"・"&amp;$EG149),'(参考)本年作業予定'!$X$4:$AI$525,8,FALSE),"")</f>
        <v/>
      </c>
      <c r="FC149" s="32" t="str">
        <f>IFERROR(VLOOKUP(($EF149&amp;"・"&amp;FB$8&amp;"・"&amp;FB$7&amp;"・"&amp;$EG149),'(参考)本年作業予定'!$X$4:$AI$525,10,FALSE),"")</f>
        <v/>
      </c>
      <c r="FD149" s="32" t="str">
        <f>IFERROR(VLOOKUP(($EF149&amp;"・"&amp;FD$8&amp;"・"&amp;FD$7&amp;"・"&amp;$EG149),'(参考)本年作業予定'!$X$4:$AI$525,8,FALSE),"")</f>
        <v/>
      </c>
      <c r="FE149" s="32" t="str">
        <f>IFERROR(VLOOKUP(($EF149&amp;"・"&amp;FD$8&amp;"・"&amp;FD$7&amp;"・"&amp;$EG149),'(参考)本年作業予定'!$X$4:$AI$525,10,FALSE),"")</f>
        <v/>
      </c>
      <c r="FG149" s="32" t="str">
        <f>IFERROR(VLOOKUP(($EF149&amp;"・"&amp;FG$81&amp;"・"&amp;FG$80&amp;"・"&amp;$EG149),'(参考)本年作業予定'!$X$4:$AI$525,4,FALSE),"")</f>
        <v/>
      </c>
      <c r="FH149" s="32" t="str">
        <f>IFERROR(VLOOKUP(($EF149&amp;"・"&amp;FH$81&amp;"・"&amp;FH$80&amp;"・"&amp;$EG149),'(参考)本年作業予定'!$X$4:$AI$525,4,FALSE),"")</f>
        <v/>
      </c>
      <c r="FI149" s="32" t="str">
        <f>IFERROR(VLOOKUP(($EF149&amp;"・"&amp;FI$81&amp;"・"&amp;FI$80&amp;"・"&amp;$EG149),'(参考)本年作業予定'!$X$4:$AI$525,4,FALSE),"")</f>
        <v/>
      </c>
      <c r="FJ149" s="32" t="str">
        <f>IFERROR(VLOOKUP(($EF149&amp;"・"&amp;FJ$81&amp;"・"&amp;FJ$80&amp;"・"&amp;$EG149),'(参考)本年作業予定'!$X$4:$AI$525,4,FALSE),"")</f>
        <v/>
      </c>
      <c r="FK149" s="32" t="str">
        <f>IFERROR(VLOOKUP(($EF149&amp;"・"&amp;FK$81&amp;"・"&amp;FK$80&amp;"・"&amp;$EG149),'(参考)本年作業予定'!$X$4:$AI$525,4,FALSE),"")</f>
        <v/>
      </c>
      <c r="FL149" s="32" t="str">
        <f>IFERROR(VLOOKUP(($EF149&amp;"・"&amp;FL$81&amp;"・"&amp;FL$80&amp;"・"&amp;$EG149),'(参考)本年作業予定'!$X$4:$AI$525,4,FALSE),"")</f>
        <v/>
      </c>
      <c r="FN149" s="33" t="str">
        <f t="shared" si="488"/>
        <v/>
      </c>
      <c r="FO149" s="96">
        <f>IFERROR(VLOOKUP(($EF149&amp;"・"&amp;FN$8&amp;"・"&amp;FN$7&amp;"・"&amp;$EG149),'(参考)本年作業予定'!$X$4:$AI$525,12,FALSE),"")</f>
        <v>0</v>
      </c>
      <c r="FP149" s="33" t="str">
        <f t="shared" si="489"/>
        <v/>
      </c>
      <c r="FQ149" s="96">
        <f>IFERROR(VLOOKUP(($EF149&amp;"・"&amp;FP$8&amp;"・"&amp;FP$7&amp;"・"&amp;$EG149),'(参考)本年作業予定'!$X$4:$AI$525,12,FALSE),"")</f>
        <v>0</v>
      </c>
      <c r="FR149" s="33" t="str">
        <f t="shared" si="490"/>
        <v/>
      </c>
      <c r="FS149" s="96">
        <f>IFERROR(VLOOKUP(($EF149&amp;"・"&amp;FR$8&amp;"・"&amp;FR$7&amp;"・"&amp;$EG149),'(参考)本年作業予定'!$X$4:$AI$525,12,FALSE),"")</f>
        <v>0</v>
      </c>
      <c r="FT149" s="33" t="str">
        <f t="shared" si="491"/>
        <v/>
      </c>
      <c r="FU149" s="96">
        <f>IFERROR(VLOOKUP(($EF149&amp;"・"&amp;FT$8&amp;"・"&amp;FT$7&amp;"・"&amp;$EG149),'(参考)本年作業予定'!$X$4:$AI$525,12,FALSE),"")</f>
        <v>0</v>
      </c>
      <c r="FV149" s="33" t="str">
        <f t="shared" si="492"/>
        <v/>
      </c>
      <c r="FW149" s="96">
        <f>IFERROR(VLOOKUP(($EF149&amp;"・"&amp;FV$8&amp;"・"&amp;FV$7&amp;"・"&amp;$EG149),'(参考)本年作業予定'!$X$4:$AI$525,12,FALSE),"")</f>
        <v>16</v>
      </c>
      <c r="FX149" s="33">
        <f t="shared" si="493"/>
        <v>45507</v>
      </c>
      <c r="FY149" s="96">
        <f>IFERROR(VLOOKUP(($EF149&amp;"・"&amp;FX$8&amp;"・"&amp;FX$7&amp;"・"&amp;$EG149),'(参考)本年作業予定'!$X$4:$AI$525,12,FALSE),"")</f>
        <v>16</v>
      </c>
      <c r="FZ149" s="33" t="str">
        <f t="shared" si="494"/>
        <v/>
      </c>
      <c r="GA149" s="96" t="str">
        <f>IFERROR(VLOOKUP(($EF149&amp;"・"&amp;FZ$8&amp;"・"&amp;FZ$7&amp;"・"&amp;$EG149),'(参考)本年作業予定'!$X$4:$AI$525,12,FALSE),"")</f>
        <v/>
      </c>
      <c r="GB149" s="33" t="str">
        <f t="shared" si="495"/>
        <v/>
      </c>
      <c r="GC149" s="96" t="str">
        <f>IFERROR(VLOOKUP(($EF149&amp;"・"&amp;GB$8&amp;"・"&amp;GB$7&amp;"・"&amp;$EG149),'(参考)本年作業予定'!$X$4:$AI$525,12,FALSE),"")</f>
        <v/>
      </c>
      <c r="GD149" s="33" t="str">
        <f t="shared" si="496"/>
        <v/>
      </c>
      <c r="GE149" s="96" t="str">
        <f>IFERROR(VLOOKUP(($EF149&amp;"・"&amp;GD$8&amp;"・"&amp;GD$7&amp;"・"&amp;$EG149),'(参考)本年作業予定'!$X$4:$AI$525,12,FALSE),"")</f>
        <v/>
      </c>
      <c r="GF149" s="33" t="str">
        <f t="shared" si="497"/>
        <v/>
      </c>
      <c r="GG149" s="96" t="str">
        <f>IFERROR(VLOOKUP(($EF149&amp;"・"&amp;GF$8&amp;"・"&amp;GF$7&amp;"・"&amp;$EG149),'(参考)本年作業予定'!$X$4:$AI$525,12,FALSE),"")</f>
        <v/>
      </c>
      <c r="GH149" s="33" t="str">
        <f t="shared" si="498"/>
        <v/>
      </c>
      <c r="GI149" s="96" t="str">
        <f>IFERROR(VLOOKUP(($EF149&amp;"・"&amp;GH$8&amp;"・"&amp;GH$7&amp;"・"&amp;$EG149),'(参考)本年作業予定'!$X$4:$AI$525,12,FALSE),"")</f>
        <v/>
      </c>
      <c r="GJ149" s="33" t="str">
        <f t="shared" si="499"/>
        <v/>
      </c>
      <c r="GK149" s="96" t="str">
        <f>IFERROR(VLOOKUP(($EF149&amp;"・"&amp;GJ$8&amp;"・"&amp;GJ$7&amp;"・"&amp;$EG149),'(参考)本年作業予定'!$X$4:$AI$525,12,FALSE),"")</f>
        <v/>
      </c>
      <c r="GM149" s="72" t="str">
        <f t="shared" si="431"/>
        <v/>
      </c>
      <c r="GN149" s="74">
        <f>IFERROR(VLOOKUP(($EF149&amp;"・"&amp;GM$8&amp;"・"&amp;GM$7&amp;"・"&amp;$EG149),'(参考)本年作業予定'!$X$4:$AI$525,11,FALSE)/100,0)</f>
        <v>160</v>
      </c>
      <c r="GO149" s="72" t="str">
        <f t="shared" si="432"/>
        <v/>
      </c>
      <c r="GP149" s="74">
        <f>IFERROR(VLOOKUP(($EF149&amp;"・"&amp;GO$8&amp;"・"&amp;GO$7&amp;"・"&amp;$EG149),'(参考)本年作業予定'!$X$4:$AI$525,11,FALSE)/100,0)</f>
        <v>160</v>
      </c>
      <c r="GQ149" s="72" t="str">
        <f t="shared" si="433"/>
        <v/>
      </c>
      <c r="GR149" s="74">
        <f>IFERROR(VLOOKUP(($EF149&amp;"・"&amp;GQ$8&amp;"・"&amp;GQ$7&amp;"・"&amp;$EG149),'(参考)本年作業予定'!$X$4:$AI$525,11,FALSE)/100,0)</f>
        <v>160</v>
      </c>
      <c r="GS149" s="72" t="str">
        <f t="shared" si="434"/>
        <v/>
      </c>
      <c r="GT149" s="74">
        <f>IFERROR(VLOOKUP(($EF149&amp;"・"&amp;GS$8&amp;"・"&amp;GS$7&amp;"・"&amp;$EG149),'(参考)本年作業予定'!$X$4:$AI$525,11,FALSE)/100,0)</f>
        <v>160</v>
      </c>
      <c r="GU149" s="72" t="str">
        <f t="shared" si="435"/>
        <v/>
      </c>
      <c r="GV149" s="74">
        <f>IFERROR(VLOOKUP(($EF149&amp;"・"&amp;GU$8&amp;"・"&amp;GU$7&amp;"・"&amp;$EG149),'(参考)本年作業予定'!$X$4:$AI$525,11,FALSE)/100,0)</f>
        <v>160</v>
      </c>
      <c r="GW149" s="72">
        <f t="shared" si="436"/>
        <v>1</v>
      </c>
      <c r="GX149" s="74">
        <f>IFERROR(VLOOKUP(($EF149&amp;"・"&amp;GW$8&amp;"・"&amp;GW$7&amp;"・"&amp;$EG149),'(参考)本年作業予定'!$X$4:$AI$525,11,FALSE)/100,0)</f>
        <v>160</v>
      </c>
      <c r="GY149" s="72" t="str">
        <f t="shared" si="437"/>
        <v/>
      </c>
      <c r="GZ149" s="74">
        <f>IFERROR(VLOOKUP(($EF149&amp;"・"&amp;GY$8&amp;"・"&amp;GY$7&amp;"・"&amp;$EG149),'(参考)本年作業予定'!$X$4:$AI$525,11,FALSE)/100,0)</f>
        <v>0</v>
      </c>
      <c r="HA149" s="72" t="str">
        <f t="shared" si="438"/>
        <v/>
      </c>
      <c r="HB149" s="74">
        <f>IFERROR(VLOOKUP(($EF149&amp;"・"&amp;HA$8&amp;"・"&amp;HA$7&amp;"・"&amp;$EG149),'(参考)本年作業予定'!$X$4:$AI$525,11,FALSE)/100,0)</f>
        <v>0</v>
      </c>
      <c r="HC149" s="72" t="str">
        <f t="shared" si="439"/>
        <v/>
      </c>
      <c r="HD149" s="74">
        <f>IFERROR(VLOOKUP(($EF149&amp;"・"&amp;HC$8&amp;"・"&amp;HC$7&amp;"・"&amp;$EG149),'(参考)本年作業予定'!$X$4:$AI$525,11,FALSE)/100,0)</f>
        <v>0</v>
      </c>
      <c r="HE149" s="72" t="str">
        <f t="shared" si="440"/>
        <v/>
      </c>
      <c r="HF149" s="74">
        <f>IFERROR(VLOOKUP(($EF149&amp;"・"&amp;HE$8&amp;"・"&amp;HE$7&amp;"・"&amp;$EG149),'(参考)本年作業予定'!$X$4:$AI$525,11,FALSE)/100,0)</f>
        <v>0</v>
      </c>
      <c r="HG149" s="72" t="str">
        <f t="shared" si="441"/>
        <v/>
      </c>
      <c r="HH149" s="74">
        <f>IFERROR(VLOOKUP(($EF149&amp;"・"&amp;HG$8&amp;"・"&amp;HG$7&amp;"・"&amp;$EG149),'(参考)本年作業予定'!$X$4:$AI$525,11,FALSE)/100,0)</f>
        <v>0</v>
      </c>
      <c r="HI149" s="72" t="str">
        <f t="shared" si="442"/>
        <v/>
      </c>
      <c r="HJ149" s="74">
        <f>IFERROR(VLOOKUP(($EF149&amp;"・"&amp;HI$8&amp;"・"&amp;HI$7&amp;"・"&amp;$EG149),'(参考)本年作業予定'!$X$4:$AI$525,11,FALSE)/100,0)</f>
        <v>0</v>
      </c>
    </row>
    <row r="150" spans="1:220" ht="15" customHeight="1" thickBot="1" x14ac:dyDescent="0.2">
      <c r="A150" s="542"/>
      <c r="B150" s="488"/>
      <c r="C150" s="326" t="str">
        <f>IF(B150="","",GN150+GP150+GR150+GT150+GV150+GX150+GZ150+HB150+HD150)</f>
        <v/>
      </c>
      <c r="D150" s="348"/>
      <c r="E150" s="349"/>
      <c r="F150" s="349"/>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50"/>
      <c r="AH150" s="350"/>
      <c r="AI150" s="348"/>
      <c r="AJ150" s="349"/>
      <c r="AK150" s="349"/>
      <c r="AL150" s="349"/>
      <c r="AM150" s="349"/>
      <c r="AN150" s="349"/>
      <c r="AO150" s="349"/>
      <c r="AP150" s="349"/>
      <c r="AQ150" s="349"/>
      <c r="AR150" s="349"/>
      <c r="AS150" s="349"/>
      <c r="AT150" s="349"/>
      <c r="AU150" s="349"/>
      <c r="AV150" s="349"/>
      <c r="AW150" s="349"/>
      <c r="AX150" s="349"/>
      <c r="AY150" s="349"/>
      <c r="AZ150" s="349"/>
      <c r="BA150" s="349"/>
      <c r="BB150" s="349"/>
      <c r="BC150" s="349"/>
      <c r="BD150" s="349"/>
      <c r="BE150" s="349"/>
      <c r="BF150" s="349"/>
      <c r="BG150" s="349"/>
      <c r="BH150" s="349"/>
      <c r="BI150" s="349"/>
      <c r="BJ150" s="349"/>
      <c r="BK150" s="349"/>
      <c r="BL150" s="349"/>
      <c r="BM150" s="350"/>
      <c r="BN150" s="348"/>
      <c r="BO150" s="349"/>
      <c r="BP150" s="349"/>
      <c r="BQ150" s="349"/>
      <c r="BR150" s="349"/>
      <c r="BS150" s="349"/>
      <c r="BT150" s="349"/>
      <c r="BU150" s="349"/>
      <c r="BV150" s="349"/>
      <c r="BW150" s="349"/>
      <c r="BX150" s="349"/>
      <c r="BY150" s="349"/>
      <c r="BZ150" s="349"/>
      <c r="CA150" s="349"/>
      <c r="CB150" s="349"/>
      <c r="CC150" s="349"/>
      <c r="CD150" s="349"/>
      <c r="CE150" s="349"/>
      <c r="CF150" s="349"/>
      <c r="CG150" s="349"/>
      <c r="CH150" s="349"/>
      <c r="CI150" s="349"/>
      <c r="CJ150" s="349"/>
      <c r="CK150" s="349"/>
      <c r="CL150" s="349"/>
      <c r="CM150" s="349"/>
      <c r="CN150" s="349"/>
      <c r="CO150" s="349"/>
      <c r="CP150" s="349"/>
      <c r="CQ150" s="350"/>
      <c r="CR150" s="351"/>
      <c r="CS150" s="352"/>
      <c r="CT150" s="349"/>
      <c r="CU150" s="349"/>
      <c r="CV150" s="349"/>
      <c r="CW150" s="349"/>
      <c r="CX150" s="349"/>
      <c r="CY150" s="349"/>
      <c r="CZ150" s="349"/>
      <c r="DA150" s="349"/>
      <c r="DB150" s="349"/>
      <c r="DC150" s="349"/>
      <c r="DD150" s="349"/>
      <c r="DE150" s="349"/>
      <c r="DF150" s="349"/>
      <c r="DG150" s="349"/>
      <c r="DH150" s="349"/>
      <c r="DI150" s="349"/>
      <c r="DJ150" s="349"/>
      <c r="DK150" s="349"/>
      <c r="DL150" s="349"/>
      <c r="DM150" s="349"/>
      <c r="DN150" s="349"/>
      <c r="DO150" s="349"/>
      <c r="DP150" s="349"/>
      <c r="DQ150" s="349"/>
      <c r="DR150" s="349"/>
      <c r="DS150" s="349"/>
      <c r="DT150" s="349"/>
      <c r="DU150" s="350"/>
      <c r="DV150" s="393"/>
      <c r="DW150" s="426"/>
      <c r="EE150" s="12"/>
      <c r="EF150" s="13"/>
      <c r="EG150" s="13"/>
      <c r="EH150" s="32" t="str">
        <f>IFERROR(VLOOKUP(($EF150&amp;"・"&amp;EH$8&amp;"・"&amp;EH$7&amp;"・"&amp;$EG150),'(参考)本年作業予定'!$X$4:$AI$525,8,FALSE),"")</f>
        <v/>
      </c>
      <c r="EI150" s="32" t="str">
        <f>IFERROR(VLOOKUP(($EF150&amp;"・"&amp;EH$8&amp;"・"&amp;EH$7&amp;"・"&amp;$EG150),'(参考)本年作業予定'!$X$4:$AI$525,10,FALSE),"")</f>
        <v/>
      </c>
      <c r="EJ150" s="32" t="str">
        <f>IFERROR(VLOOKUP(($EF150&amp;"・"&amp;EJ$8&amp;"・"&amp;EJ$7&amp;"・"&amp;$EG150),'(参考)本年作業予定'!$X$4:$AI$525,8,FALSE),"")</f>
        <v/>
      </c>
      <c r="EK150" s="32" t="str">
        <f>IFERROR(VLOOKUP(($EF150&amp;"・"&amp;EJ$8&amp;"・"&amp;EJ$7&amp;"・"&amp;$EG150),'(参考)本年作業予定'!$X$4:$AI$525,10,FALSE),"")</f>
        <v/>
      </c>
      <c r="EL150" s="32" t="str">
        <f>IFERROR(VLOOKUP(($EF150&amp;"・"&amp;EL$8&amp;"・"&amp;EL$7&amp;"・"&amp;$EG150),'(参考)本年作業予定'!$X$4:$AI$525,8,FALSE),"")</f>
        <v/>
      </c>
      <c r="EM150" s="32" t="str">
        <f>IFERROR(VLOOKUP(($EF150&amp;"・"&amp;EL$8&amp;"・"&amp;EL$7&amp;"・"&amp;$EG150),'(参考)本年作業予定'!$X$4:$AI$525,10,FALSE),"")</f>
        <v/>
      </c>
      <c r="EN150" s="32" t="str">
        <f>IFERROR(VLOOKUP(($EF150&amp;"・"&amp;EN$8&amp;"・"&amp;EN$7&amp;"・"&amp;$EG150),'(参考)本年作業予定'!$X$4:$AI$525,8,FALSE),"")</f>
        <v/>
      </c>
      <c r="EO150" s="32" t="str">
        <f>IFERROR(VLOOKUP(($EF150&amp;"・"&amp;EN$8&amp;"・"&amp;EN$7&amp;"・"&amp;$EG150),'(参考)本年作業予定'!$X$4:$AI$525,10,FALSE),"")</f>
        <v/>
      </c>
      <c r="EP150" s="32" t="str">
        <f>IFERROR(VLOOKUP(($EF150&amp;"・"&amp;EP$8&amp;"・"&amp;EP$7&amp;"・"&amp;$EG150),'(参考)本年作業予定'!$X$4:$AI$525,8,FALSE),"")</f>
        <v/>
      </c>
      <c r="EQ150" s="32" t="str">
        <f>IFERROR(VLOOKUP(($EF150&amp;"・"&amp;EP$8&amp;"・"&amp;EP$7&amp;"・"&amp;$EG150),'(参考)本年作業予定'!$X$4:$AI$525,10,FALSE),"")</f>
        <v/>
      </c>
      <c r="ER150" s="32" t="str">
        <f>IFERROR(VLOOKUP(($EF150&amp;"・"&amp;ER$8&amp;"・"&amp;ER$7&amp;"・"&amp;$EG150),'(参考)本年作業予定'!$X$4:$AI$525,8,FALSE),"")</f>
        <v/>
      </c>
      <c r="ES150" s="32" t="str">
        <f>IFERROR(VLOOKUP(($EF150&amp;"・"&amp;ER$8&amp;"・"&amp;ER$7&amp;"・"&amp;$EG150),'(参考)本年作業予定'!$X$4:$AI$525,10,FALSE),"")</f>
        <v/>
      </c>
      <c r="ET150" s="32" t="str">
        <f>IFERROR(VLOOKUP(($EF150&amp;"・"&amp;ET$8&amp;"・"&amp;ET$7&amp;"・"&amp;$EG150),'(参考)本年作業予定'!$X$4:$AI$525,8,FALSE),"")</f>
        <v/>
      </c>
      <c r="EU150" s="32" t="str">
        <f>IFERROR(VLOOKUP(($EF150&amp;"・"&amp;ET$8&amp;"・"&amp;ET$7&amp;"・"&amp;$EG150),'(参考)本年作業予定'!$X$4:$AI$525,10,FALSE),"")</f>
        <v/>
      </c>
      <c r="EV150" s="32" t="str">
        <f>IFERROR(VLOOKUP(($EF150&amp;"・"&amp;EV$8&amp;"・"&amp;EV$7&amp;"・"&amp;$EG150),'(参考)本年作業予定'!$X$4:$AI$525,8,FALSE),"")</f>
        <v/>
      </c>
      <c r="EW150" s="32" t="str">
        <f>IFERROR(VLOOKUP(($EF150&amp;"・"&amp;EV$8&amp;"・"&amp;EV$7&amp;"・"&amp;$EG150),'(参考)本年作業予定'!$X$4:$AI$525,10,FALSE),"")</f>
        <v/>
      </c>
      <c r="EX150" s="32" t="str">
        <f>IFERROR(VLOOKUP(($EF150&amp;"・"&amp;EX$8&amp;"・"&amp;EX$7&amp;"・"&amp;$EG150),'(参考)本年作業予定'!$X$4:$AI$525,8,FALSE),"")</f>
        <v/>
      </c>
      <c r="EY150" s="32" t="str">
        <f>IFERROR(VLOOKUP(($EF150&amp;"・"&amp;EX$8&amp;"・"&amp;EX$7&amp;"・"&amp;$EG150),'(参考)本年作業予定'!$X$4:$AI$525,10,FALSE),"")</f>
        <v/>
      </c>
      <c r="EZ150" s="32" t="str">
        <f>IFERROR(VLOOKUP(($EF150&amp;"・"&amp;EZ$8&amp;"・"&amp;EZ$7&amp;"・"&amp;$EG150),'(参考)本年作業予定'!$X$4:$AI$525,8,FALSE),"")</f>
        <v/>
      </c>
      <c r="FA150" s="32" t="str">
        <f>IFERROR(VLOOKUP(($EF150&amp;"・"&amp;EZ$8&amp;"・"&amp;EZ$7&amp;"・"&amp;$EG150),'(参考)本年作業予定'!$X$4:$AI$525,10,FALSE),"")</f>
        <v/>
      </c>
      <c r="FB150" s="32" t="str">
        <f>IFERROR(VLOOKUP(($EF150&amp;"・"&amp;FB$8&amp;"・"&amp;FB$7&amp;"・"&amp;$EG150),'(参考)本年作業予定'!$X$4:$AI$525,8,FALSE),"")</f>
        <v/>
      </c>
      <c r="FC150" s="32" t="str">
        <f>IFERROR(VLOOKUP(($EF150&amp;"・"&amp;FB$8&amp;"・"&amp;FB$7&amp;"・"&amp;$EG150),'(参考)本年作業予定'!$X$4:$AI$525,10,FALSE),"")</f>
        <v/>
      </c>
      <c r="FD150" s="32" t="str">
        <f>IFERROR(VLOOKUP(($EF150&amp;"・"&amp;FD$8&amp;"・"&amp;FD$7&amp;"・"&amp;$EG150),'(参考)本年作業予定'!$X$4:$AI$525,8,FALSE),"")</f>
        <v/>
      </c>
      <c r="FE150" s="32" t="str">
        <f>IFERROR(VLOOKUP(($EF150&amp;"・"&amp;FD$8&amp;"・"&amp;FD$7&amp;"・"&amp;$EG150),'(参考)本年作業予定'!$X$4:$AI$525,10,FALSE),"")</f>
        <v/>
      </c>
      <c r="FG150" s="32" t="str">
        <f>IFERROR(VLOOKUP(($EF150&amp;"・"&amp;FG$81&amp;"・"&amp;FG$80&amp;"・"&amp;$EG150),'(参考)本年作業予定'!$X$4:$AI$525,4,FALSE),"")</f>
        <v/>
      </c>
      <c r="FH150" s="32" t="str">
        <f>IFERROR(VLOOKUP(($EF150&amp;"・"&amp;FH$81&amp;"・"&amp;FH$80&amp;"・"&amp;$EG150),'(参考)本年作業予定'!$X$4:$AI$525,4,FALSE),"")</f>
        <v/>
      </c>
      <c r="FI150" s="32" t="str">
        <f>IFERROR(VLOOKUP(($EF150&amp;"・"&amp;FI$81&amp;"・"&amp;FI$80&amp;"・"&amp;$EG150),'(参考)本年作業予定'!$X$4:$AI$525,4,FALSE),"")</f>
        <v/>
      </c>
      <c r="FJ150" s="32" t="str">
        <f>IFERROR(VLOOKUP(($EF150&amp;"・"&amp;FJ$81&amp;"・"&amp;FJ$80&amp;"・"&amp;$EG150),'(参考)本年作業予定'!$X$4:$AI$525,4,FALSE),"")</f>
        <v/>
      </c>
      <c r="FK150" s="32" t="str">
        <f>IFERROR(VLOOKUP(($EF150&amp;"・"&amp;FK$81&amp;"・"&amp;FK$80&amp;"・"&amp;$EG150),'(参考)本年作業予定'!$X$4:$AI$525,4,FALSE),"")</f>
        <v/>
      </c>
      <c r="FL150" s="32" t="str">
        <f>IFERROR(VLOOKUP(($EF150&amp;"・"&amp;FL$81&amp;"・"&amp;FL$80&amp;"・"&amp;$EG150),'(参考)本年作業予定'!$X$4:$AI$525,4,FALSE),"")</f>
        <v/>
      </c>
      <c r="FN150" s="33" t="str">
        <f t="shared" si="488"/>
        <v/>
      </c>
      <c r="FO150" s="96" t="str">
        <f>IFERROR(VLOOKUP(($EF150&amp;"・"&amp;FN$8&amp;"・"&amp;FN$7&amp;"・"&amp;$EG150),'(参考)本年作業予定'!$X$4:$AI$525,12,FALSE),"")</f>
        <v/>
      </c>
      <c r="FP150" s="33" t="str">
        <f t="shared" si="489"/>
        <v/>
      </c>
      <c r="FQ150" s="96" t="str">
        <f>IFERROR(VLOOKUP(($EF150&amp;"・"&amp;FP$8&amp;"・"&amp;FP$7&amp;"・"&amp;$EG150),'(参考)本年作業予定'!$X$4:$AI$525,12,FALSE),"")</f>
        <v/>
      </c>
      <c r="FR150" s="33" t="str">
        <f t="shared" si="490"/>
        <v/>
      </c>
      <c r="FS150" s="96" t="str">
        <f>IFERROR(VLOOKUP(($EF150&amp;"・"&amp;FR$8&amp;"・"&amp;FR$7&amp;"・"&amp;$EG150),'(参考)本年作業予定'!$X$4:$AI$525,12,FALSE),"")</f>
        <v/>
      </c>
      <c r="FT150" s="33" t="str">
        <f t="shared" si="491"/>
        <v/>
      </c>
      <c r="FU150" s="96" t="str">
        <f>IFERROR(VLOOKUP(($EF150&amp;"・"&amp;FT$8&amp;"・"&amp;FT$7&amp;"・"&amp;$EG150),'(参考)本年作業予定'!$X$4:$AI$525,12,FALSE),"")</f>
        <v/>
      </c>
      <c r="FV150" s="33" t="str">
        <f t="shared" si="492"/>
        <v/>
      </c>
      <c r="FW150" s="96" t="str">
        <f>IFERROR(VLOOKUP(($EF150&amp;"・"&amp;FV$8&amp;"・"&amp;FV$7&amp;"・"&amp;$EG150),'(参考)本年作業予定'!$X$4:$AI$525,12,FALSE),"")</f>
        <v/>
      </c>
      <c r="FX150" s="33" t="str">
        <f t="shared" si="493"/>
        <v/>
      </c>
      <c r="FY150" s="96" t="str">
        <f>IFERROR(VLOOKUP(($EF150&amp;"・"&amp;FX$8&amp;"・"&amp;FX$7&amp;"・"&amp;$EG150),'(参考)本年作業予定'!$X$4:$AI$525,12,FALSE),"")</f>
        <v/>
      </c>
      <c r="FZ150" s="33" t="str">
        <f t="shared" si="494"/>
        <v/>
      </c>
      <c r="GA150" s="96" t="str">
        <f>IFERROR(VLOOKUP(($EF150&amp;"・"&amp;FZ$8&amp;"・"&amp;FZ$7&amp;"・"&amp;$EG150),'(参考)本年作業予定'!$X$4:$AI$525,12,FALSE),"")</f>
        <v/>
      </c>
      <c r="GB150" s="33" t="str">
        <f t="shared" si="495"/>
        <v/>
      </c>
      <c r="GC150" s="96" t="str">
        <f>IFERROR(VLOOKUP(($EF150&amp;"・"&amp;GB$8&amp;"・"&amp;GB$7&amp;"・"&amp;$EG150),'(参考)本年作業予定'!$X$4:$AI$525,12,FALSE),"")</f>
        <v/>
      </c>
      <c r="GD150" s="33" t="str">
        <f t="shared" si="496"/>
        <v/>
      </c>
      <c r="GE150" s="96" t="str">
        <f>IFERROR(VLOOKUP(($EF150&amp;"・"&amp;GD$8&amp;"・"&amp;GD$7&amp;"・"&amp;$EG150),'(参考)本年作業予定'!$X$4:$AI$525,12,FALSE),"")</f>
        <v/>
      </c>
      <c r="GF150" s="33" t="str">
        <f t="shared" si="497"/>
        <v/>
      </c>
      <c r="GG150" s="96" t="str">
        <f>IFERROR(VLOOKUP(($EF150&amp;"・"&amp;GF$8&amp;"・"&amp;GF$7&amp;"・"&amp;$EG150),'(参考)本年作業予定'!$X$4:$AI$525,12,FALSE),"")</f>
        <v/>
      </c>
      <c r="GH150" s="33" t="str">
        <f t="shared" si="498"/>
        <v/>
      </c>
      <c r="GI150" s="96" t="str">
        <f>IFERROR(VLOOKUP(($EF150&amp;"・"&amp;GH$8&amp;"・"&amp;GH$7&amp;"・"&amp;$EG150),'(参考)本年作業予定'!$X$4:$AI$525,12,FALSE),"")</f>
        <v/>
      </c>
      <c r="GJ150" s="33" t="str">
        <f t="shared" si="499"/>
        <v/>
      </c>
      <c r="GK150" s="96" t="str">
        <f>IFERROR(VLOOKUP(($EF150&amp;"・"&amp;GJ$8&amp;"・"&amp;GJ$7&amp;"・"&amp;$EG150),'(参考)本年作業予定'!$X$4:$AI$525,12,FALSE),"")</f>
        <v/>
      </c>
      <c r="GM150" s="72" t="str">
        <f t="shared" si="431"/>
        <v/>
      </c>
      <c r="GN150" s="74">
        <f>IFERROR(VLOOKUP(($EF150&amp;"・"&amp;GM$8&amp;"・"&amp;GM$7&amp;"・"&amp;$EG150),'(参考)本年作業予定'!$X$4:$AI$525,11,FALSE)/100,0)</f>
        <v>0</v>
      </c>
      <c r="GO150" s="72" t="str">
        <f t="shared" si="432"/>
        <v/>
      </c>
      <c r="GP150" s="74">
        <f>IFERROR(VLOOKUP(($EF150&amp;"・"&amp;GO$8&amp;"・"&amp;GO$7&amp;"・"&amp;$EG150),'(参考)本年作業予定'!$X$4:$AI$525,11,FALSE)/100,0)</f>
        <v>0</v>
      </c>
      <c r="GQ150" s="72" t="str">
        <f t="shared" si="433"/>
        <v/>
      </c>
      <c r="GR150" s="74">
        <f>IFERROR(VLOOKUP(($EF150&amp;"・"&amp;GQ$8&amp;"・"&amp;GQ$7&amp;"・"&amp;$EG150),'(参考)本年作業予定'!$X$4:$AI$525,11,FALSE)/100,0)</f>
        <v>0</v>
      </c>
      <c r="GS150" s="72" t="str">
        <f t="shared" si="434"/>
        <v/>
      </c>
      <c r="GT150" s="74">
        <f>IFERROR(VLOOKUP(($EF150&amp;"・"&amp;GS$8&amp;"・"&amp;GS$7&amp;"・"&amp;$EG150),'(参考)本年作業予定'!$X$4:$AI$525,11,FALSE)/100,0)</f>
        <v>0</v>
      </c>
      <c r="GU150" s="72" t="str">
        <f t="shared" si="435"/>
        <v/>
      </c>
      <c r="GV150" s="74">
        <f>IFERROR(VLOOKUP(($EF150&amp;"・"&amp;GU$8&amp;"・"&amp;GU$7&amp;"・"&amp;$EG150),'(参考)本年作業予定'!$X$4:$AI$525,11,FALSE)/100,0)</f>
        <v>0</v>
      </c>
      <c r="GW150" s="72" t="str">
        <f t="shared" si="436"/>
        <v/>
      </c>
      <c r="GX150" s="74">
        <f>IFERROR(VLOOKUP(($EF150&amp;"・"&amp;GW$8&amp;"・"&amp;GW$7&amp;"・"&amp;$EG150),'(参考)本年作業予定'!$X$4:$AI$525,11,FALSE)/100,0)</f>
        <v>0</v>
      </c>
      <c r="GY150" s="72" t="str">
        <f t="shared" si="437"/>
        <v/>
      </c>
      <c r="GZ150" s="74">
        <f>IFERROR(VLOOKUP(($EF150&amp;"・"&amp;GY$8&amp;"・"&amp;GY$7&amp;"・"&amp;$EG150),'(参考)本年作業予定'!$X$4:$AI$525,11,FALSE)/100,0)</f>
        <v>0</v>
      </c>
      <c r="HA150" s="72" t="str">
        <f t="shared" si="438"/>
        <v/>
      </c>
      <c r="HB150" s="74">
        <f>IFERROR(VLOOKUP(($EF150&amp;"・"&amp;HA$8&amp;"・"&amp;HA$7&amp;"・"&amp;$EG150),'(参考)本年作業予定'!$X$4:$AI$525,11,FALSE)/100,0)</f>
        <v>0</v>
      </c>
      <c r="HC150" s="72" t="str">
        <f t="shared" si="439"/>
        <v/>
      </c>
      <c r="HD150" s="74">
        <f>IFERROR(VLOOKUP(($EF150&amp;"・"&amp;HC$8&amp;"・"&amp;HC$7&amp;"・"&amp;$EG150),'(参考)本年作業予定'!$X$4:$AI$525,11,FALSE)/100,0)</f>
        <v>0</v>
      </c>
      <c r="HE150" s="72" t="str">
        <f t="shared" si="440"/>
        <v/>
      </c>
      <c r="HF150" s="74">
        <f>IFERROR(VLOOKUP(($EF150&amp;"・"&amp;HE$8&amp;"・"&amp;HE$7&amp;"・"&amp;$EG150),'(参考)本年作業予定'!$X$4:$AI$525,11,FALSE)/100,0)</f>
        <v>0</v>
      </c>
      <c r="HG150" s="72" t="str">
        <f t="shared" si="441"/>
        <v/>
      </c>
      <c r="HH150" s="74">
        <f>IFERROR(VLOOKUP(($EF150&amp;"・"&amp;HG$8&amp;"・"&amp;HG$7&amp;"・"&amp;$EG150),'(参考)本年作業予定'!$X$4:$AI$525,11,FALSE)/100,0)</f>
        <v>0</v>
      </c>
      <c r="HI150" s="72" t="str">
        <f t="shared" si="442"/>
        <v/>
      </c>
      <c r="HJ150" s="74">
        <f>IFERROR(VLOOKUP(($EF150&amp;"・"&amp;HI$8&amp;"・"&amp;HI$7&amp;"・"&amp;$EG150),'(参考)本年作業予定'!$X$4:$AI$525,11,FALSE)/100,0)</f>
        <v>0</v>
      </c>
    </row>
    <row r="151" spans="1:220" s="2" customFormat="1" ht="24.95" customHeight="1" thickBot="1" x14ac:dyDescent="0.2">
      <c r="A151" s="162"/>
      <c r="B151" s="163"/>
      <c r="C151" s="327"/>
      <c r="D151" s="248">
        <f t="shared" ref="D151:AH151" si="560">DATE( $P$2, $P$4, COLUMN()-3)</f>
        <v>45505</v>
      </c>
      <c r="E151" s="190">
        <f t="shared" si="560"/>
        <v>45506</v>
      </c>
      <c r="F151" s="190">
        <f t="shared" si="560"/>
        <v>45507</v>
      </c>
      <c r="G151" s="190">
        <f t="shared" si="560"/>
        <v>45508</v>
      </c>
      <c r="H151" s="190">
        <f t="shared" si="560"/>
        <v>45509</v>
      </c>
      <c r="I151" s="190">
        <f t="shared" si="560"/>
        <v>45510</v>
      </c>
      <c r="J151" s="190">
        <f t="shared" si="560"/>
        <v>45511</v>
      </c>
      <c r="K151" s="190">
        <f t="shared" si="560"/>
        <v>45512</v>
      </c>
      <c r="L151" s="190">
        <f t="shared" si="560"/>
        <v>45513</v>
      </c>
      <c r="M151" s="190">
        <f t="shared" si="560"/>
        <v>45514</v>
      </c>
      <c r="N151" s="190">
        <f t="shared" si="560"/>
        <v>45515</v>
      </c>
      <c r="O151" s="190">
        <f t="shared" si="560"/>
        <v>45516</v>
      </c>
      <c r="P151" s="190">
        <f t="shared" si="560"/>
        <v>45517</v>
      </c>
      <c r="Q151" s="190">
        <f t="shared" si="560"/>
        <v>45518</v>
      </c>
      <c r="R151" s="190">
        <f t="shared" si="560"/>
        <v>45519</v>
      </c>
      <c r="S151" s="190">
        <f t="shared" si="560"/>
        <v>45520</v>
      </c>
      <c r="T151" s="190">
        <f t="shared" si="560"/>
        <v>45521</v>
      </c>
      <c r="U151" s="190">
        <f t="shared" si="560"/>
        <v>45522</v>
      </c>
      <c r="V151" s="190">
        <f t="shared" si="560"/>
        <v>45523</v>
      </c>
      <c r="W151" s="190">
        <f t="shared" si="560"/>
        <v>45524</v>
      </c>
      <c r="X151" s="190">
        <f t="shared" si="560"/>
        <v>45525</v>
      </c>
      <c r="Y151" s="190">
        <f t="shared" si="560"/>
        <v>45526</v>
      </c>
      <c r="Z151" s="190">
        <f t="shared" si="560"/>
        <v>45527</v>
      </c>
      <c r="AA151" s="190">
        <f t="shared" si="560"/>
        <v>45528</v>
      </c>
      <c r="AB151" s="190">
        <f t="shared" si="560"/>
        <v>45529</v>
      </c>
      <c r="AC151" s="190">
        <f t="shared" si="560"/>
        <v>45530</v>
      </c>
      <c r="AD151" s="190">
        <f t="shared" si="560"/>
        <v>45531</v>
      </c>
      <c r="AE151" s="190">
        <f t="shared" si="560"/>
        <v>45532</v>
      </c>
      <c r="AF151" s="190">
        <f t="shared" si="560"/>
        <v>45533</v>
      </c>
      <c r="AG151" s="191">
        <f t="shared" si="560"/>
        <v>45534</v>
      </c>
      <c r="AH151" s="191">
        <f t="shared" si="560"/>
        <v>45535</v>
      </c>
      <c r="AI151" s="189">
        <f t="shared" ref="AI151:BL151" si="561">DATE(IF($AU$4=1,$P$2+1,$P$2), $AU$4, COLUMN()-34)</f>
        <v>45536</v>
      </c>
      <c r="AJ151" s="190">
        <f t="shared" si="561"/>
        <v>45537</v>
      </c>
      <c r="AK151" s="190">
        <f t="shared" si="561"/>
        <v>45538</v>
      </c>
      <c r="AL151" s="190">
        <f t="shared" si="561"/>
        <v>45539</v>
      </c>
      <c r="AM151" s="190">
        <f t="shared" si="561"/>
        <v>45540</v>
      </c>
      <c r="AN151" s="190">
        <f t="shared" si="561"/>
        <v>45541</v>
      </c>
      <c r="AO151" s="190">
        <f t="shared" si="561"/>
        <v>45542</v>
      </c>
      <c r="AP151" s="190">
        <f t="shared" si="561"/>
        <v>45543</v>
      </c>
      <c r="AQ151" s="190">
        <f t="shared" si="561"/>
        <v>45544</v>
      </c>
      <c r="AR151" s="190">
        <f t="shared" si="561"/>
        <v>45545</v>
      </c>
      <c r="AS151" s="190">
        <f t="shared" si="561"/>
        <v>45546</v>
      </c>
      <c r="AT151" s="190">
        <f t="shared" si="561"/>
        <v>45547</v>
      </c>
      <c r="AU151" s="190">
        <f t="shared" si="561"/>
        <v>45548</v>
      </c>
      <c r="AV151" s="190">
        <f t="shared" si="561"/>
        <v>45549</v>
      </c>
      <c r="AW151" s="190">
        <f t="shared" si="561"/>
        <v>45550</v>
      </c>
      <c r="AX151" s="190">
        <f t="shared" si="561"/>
        <v>45551</v>
      </c>
      <c r="AY151" s="190">
        <f t="shared" si="561"/>
        <v>45552</v>
      </c>
      <c r="AZ151" s="190">
        <f t="shared" si="561"/>
        <v>45553</v>
      </c>
      <c r="BA151" s="190">
        <f t="shared" si="561"/>
        <v>45554</v>
      </c>
      <c r="BB151" s="190">
        <f t="shared" si="561"/>
        <v>45555</v>
      </c>
      <c r="BC151" s="190">
        <f t="shared" si="561"/>
        <v>45556</v>
      </c>
      <c r="BD151" s="190">
        <f t="shared" si="561"/>
        <v>45557</v>
      </c>
      <c r="BE151" s="190">
        <f t="shared" si="561"/>
        <v>45558</v>
      </c>
      <c r="BF151" s="190">
        <f t="shared" si="561"/>
        <v>45559</v>
      </c>
      <c r="BG151" s="190">
        <f t="shared" si="561"/>
        <v>45560</v>
      </c>
      <c r="BH151" s="190">
        <f t="shared" si="561"/>
        <v>45561</v>
      </c>
      <c r="BI151" s="190">
        <f t="shared" si="561"/>
        <v>45562</v>
      </c>
      <c r="BJ151" s="190">
        <f t="shared" si="561"/>
        <v>45563</v>
      </c>
      <c r="BK151" s="190">
        <f t="shared" si="561"/>
        <v>45564</v>
      </c>
      <c r="BL151" s="190">
        <f t="shared" si="561"/>
        <v>45565</v>
      </c>
      <c r="BM151" s="191">
        <f t="shared" ref="BM151" si="562">DATE( $P$2, $AU$4, COLUMN()-33)</f>
        <v>45567</v>
      </c>
      <c r="BN151" s="189">
        <f t="shared" ref="BN151:CR151" si="563">DATE( $P$2, $BZ$4, COLUMN()-64)</f>
        <v>45567</v>
      </c>
      <c r="BO151" s="190">
        <f t="shared" si="563"/>
        <v>45568</v>
      </c>
      <c r="BP151" s="190">
        <f t="shared" si="563"/>
        <v>45569</v>
      </c>
      <c r="BQ151" s="190">
        <f t="shared" si="563"/>
        <v>45570</v>
      </c>
      <c r="BR151" s="190">
        <f t="shared" si="563"/>
        <v>45571</v>
      </c>
      <c r="BS151" s="190">
        <f t="shared" si="563"/>
        <v>45572</v>
      </c>
      <c r="BT151" s="190">
        <f t="shared" si="563"/>
        <v>45573</v>
      </c>
      <c r="BU151" s="190">
        <f t="shared" si="563"/>
        <v>45574</v>
      </c>
      <c r="BV151" s="190">
        <f t="shared" si="563"/>
        <v>45575</v>
      </c>
      <c r="BW151" s="190">
        <f t="shared" si="563"/>
        <v>45576</v>
      </c>
      <c r="BX151" s="190">
        <f t="shared" si="563"/>
        <v>45577</v>
      </c>
      <c r="BY151" s="190">
        <f t="shared" si="563"/>
        <v>45578</v>
      </c>
      <c r="BZ151" s="190">
        <f t="shared" si="563"/>
        <v>45579</v>
      </c>
      <c r="CA151" s="190">
        <f t="shared" si="563"/>
        <v>45580</v>
      </c>
      <c r="CB151" s="190">
        <f t="shared" si="563"/>
        <v>45581</v>
      </c>
      <c r="CC151" s="190">
        <f t="shared" si="563"/>
        <v>45582</v>
      </c>
      <c r="CD151" s="190">
        <f t="shared" si="563"/>
        <v>45583</v>
      </c>
      <c r="CE151" s="190">
        <f t="shared" si="563"/>
        <v>45584</v>
      </c>
      <c r="CF151" s="190">
        <f t="shared" si="563"/>
        <v>45585</v>
      </c>
      <c r="CG151" s="190">
        <f t="shared" si="563"/>
        <v>45586</v>
      </c>
      <c r="CH151" s="190">
        <f t="shared" si="563"/>
        <v>45587</v>
      </c>
      <c r="CI151" s="190">
        <f t="shared" si="563"/>
        <v>45588</v>
      </c>
      <c r="CJ151" s="190">
        <f t="shared" si="563"/>
        <v>45589</v>
      </c>
      <c r="CK151" s="190">
        <f t="shared" si="563"/>
        <v>45590</v>
      </c>
      <c r="CL151" s="190">
        <f t="shared" si="563"/>
        <v>45591</v>
      </c>
      <c r="CM151" s="190">
        <f t="shared" si="563"/>
        <v>45592</v>
      </c>
      <c r="CN151" s="190">
        <f t="shared" si="563"/>
        <v>45593</v>
      </c>
      <c r="CO151" s="190">
        <f t="shared" si="563"/>
        <v>45594</v>
      </c>
      <c r="CP151" s="190">
        <f t="shared" si="563"/>
        <v>45595</v>
      </c>
      <c r="CQ151" s="191">
        <f t="shared" si="563"/>
        <v>45596</v>
      </c>
      <c r="CR151" s="414">
        <f t="shared" si="563"/>
        <v>45597</v>
      </c>
      <c r="CS151" s="254">
        <f t="shared" ref="CS151:DW151" si="564">DATE(IF($DD$4=1,$P$2+1,IF($DD$4=2,$P$2+1,IF($DD$4=3,$P$2+1,$P$2))), $DD$4, COLUMN()-96)</f>
        <v>45597</v>
      </c>
      <c r="CT151" s="190">
        <f t="shared" si="564"/>
        <v>45598</v>
      </c>
      <c r="CU151" s="190">
        <f t="shared" si="564"/>
        <v>45599</v>
      </c>
      <c r="CV151" s="190">
        <f t="shared" si="564"/>
        <v>45600</v>
      </c>
      <c r="CW151" s="190">
        <f t="shared" si="564"/>
        <v>45601</v>
      </c>
      <c r="CX151" s="190">
        <f t="shared" si="564"/>
        <v>45602</v>
      </c>
      <c r="CY151" s="190">
        <f t="shared" si="564"/>
        <v>45603</v>
      </c>
      <c r="CZ151" s="190">
        <f t="shared" si="564"/>
        <v>45604</v>
      </c>
      <c r="DA151" s="190">
        <f t="shared" si="564"/>
        <v>45605</v>
      </c>
      <c r="DB151" s="190">
        <f t="shared" si="564"/>
        <v>45606</v>
      </c>
      <c r="DC151" s="190">
        <f t="shared" si="564"/>
        <v>45607</v>
      </c>
      <c r="DD151" s="190">
        <f t="shared" si="564"/>
        <v>45608</v>
      </c>
      <c r="DE151" s="190">
        <f t="shared" si="564"/>
        <v>45609</v>
      </c>
      <c r="DF151" s="190">
        <f t="shared" si="564"/>
        <v>45610</v>
      </c>
      <c r="DG151" s="190">
        <f t="shared" si="564"/>
        <v>45611</v>
      </c>
      <c r="DH151" s="190">
        <f t="shared" si="564"/>
        <v>45612</v>
      </c>
      <c r="DI151" s="190">
        <f t="shared" si="564"/>
        <v>45613</v>
      </c>
      <c r="DJ151" s="190">
        <f t="shared" si="564"/>
        <v>45614</v>
      </c>
      <c r="DK151" s="190">
        <f t="shared" si="564"/>
        <v>45615</v>
      </c>
      <c r="DL151" s="190">
        <f t="shared" si="564"/>
        <v>45616</v>
      </c>
      <c r="DM151" s="190">
        <f t="shared" si="564"/>
        <v>45617</v>
      </c>
      <c r="DN151" s="190">
        <f t="shared" si="564"/>
        <v>45618</v>
      </c>
      <c r="DO151" s="190">
        <f t="shared" si="564"/>
        <v>45619</v>
      </c>
      <c r="DP151" s="190">
        <f t="shared" si="564"/>
        <v>45620</v>
      </c>
      <c r="DQ151" s="190">
        <f t="shared" si="564"/>
        <v>45621</v>
      </c>
      <c r="DR151" s="190">
        <f t="shared" si="564"/>
        <v>45622</v>
      </c>
      <c r="DS151" s="190">
        <f t="shared" si="564"/>
        <v>45623</v>
      </c>
      <c r="DT151" s="190">
        <f t="shared" si="564"/>
        <v>45624</v>
      </c>
      <c r="DU151" s="191">
        <f t="shared" si="564"/>
        <v>45625</v>
      </c>
      <c r="DV151" s="432">
        <f t="shared" si="564"/>
        <v>45626</v>
      </c>
      <c r="DW151" s="427">
        <f t="shared" si="564"/>
        <v>45627</v>
      </c>
      <c r="GN151" s="2">
        <f>IF(GN150="",0,GN150)</f>
        <v>0</v>
      </c>
      <c r="GP151" s="2">
        <f t="shared" ref="GP151" si="565">IF(GP150="",0,GP150)</f>
        <v>0</v>
      </c>
      <c r="GR151" s="2">
        <f t="shared" ref="GR151" si="566">IF(GR150="",0,GR150)</f>
        <v>0</v>
      </c>
      <c r="GT151" s="2">
        <f t="shared" ref="GT151" si="567">IF(GT150="",0,GT150)</f>
        <v>0</v>
      </c>
      <c r="GV151" s="2">
        <f t="shared" ref="GV151" si="568">IF(GV150="",0,GV150)</f>
        <v>0</v>
      </c>
      <c r="GX151" s="2">
        <f t="shared" ref="GX151" si="569">IF(GX150="",0,GX150)</f>
        <v>0</v>
      </c>
      <c r="GZ151" s="2">
        <f t="shared" ref="GZ151" si="570">IF(GZ150="",0,GZ150)</f>
        <v>0</v>
      </c>
      <c r="HB151" s="2">
        <f t="shared" ref="HB151" si="571">IF(HB150="",0,HB150)</f>
        <v>0</v>
      </c>
      <c r="HD151" s="2">
        <f t="shared" ref="HD151" si="572">IF(HD150="",0,HD150)</f>
        <v>0</v>
      </c>
      <c r="HF151" s="2">
        <f t="shared" ref="HF151" si="573">IF(HF150="",0,HF150)</f>
        <v>0</v>
      </c>
      <c r="HH151" s="2">
        <f t="shared" ref="HH151" si="574">IF(HH150="",0,HH150)</f>
        <v>0</v>
      </c>
      <c r="HJ151" s="2">
        <f t="shared" ref="HJ151" si="575">IF(HJ150="",0,HJ150)</f>
        <v>0</v>
      </c>
      <c r="HL151" s="2">
        <f>GN151+GP151+GR151+GT151+GV151+GX151+GZ151+HB151+HD151+HF151+HH151+HJ151</f>
        <v>0</v>
      </c>
    </row>
    <row r="152" spans="1:220" ht="24.75" customHeight="1" x14ac:dyDescent="0.15">
      <c r="A152" s="517" t="str">
        <f>②元データ!$G$8&amp;"　日計"</f>
        <v>露地野菜Ｂ　日計</v>
      </c>
      <c r="B152" s="518"/>
      <c r="C152" s="384" t="s">
        <v>80</v>
      </c>
      <c r="D152" s="140">
        <f>IF(SUM(D398:D461)=0,0,D398+D400+D402+D404+D406+D408+D410+D412+D414+D416+D418+D420+D422+D424+D426+D428+D430+D432+D434+D436+D438+D440+D442+D444+D446+D448+D450+D452+D454+D456+D458+D460)</f>
        <v>0</v>
      </c>
      <c r="E152" s="140">
        <f t="shared" ref="E152:BQ152" si="576">IF(SUM(E398:E461)=0,0,E398+E400+E402+E404+E406+E408+E410+E412+E414+E416+E418+E420+E422+E424+E426+E428+E430+E432+E434+E436+E438+E440+E442+E444+E446+E448+E450+E452+E454+E456+E458+E460)</f>
        <v>0</v>
      </c>
      <c r="F152" s="140">
        <f t="shared" si="576"/>
        <v>16</v>
      </c>
      <c r="G152" s="140">
        <f t="shared" si="576"/>
        <v>0</v>
      </c>
      <c r="H152" s="140">
        <f t="shared" si="576"/>
        <v>8</v>
      </c>
      <c r="I152" s="140">
        <f t="shared" si="576"/>
        <v>8</v>
      </c>
      <c r="J152" s="140">
        <f t="shared" si="576"/>
        <v>0</v>
      </c>
      <c r="K152" s="140">
        <f t="shared" si="576"/>
        <v>0</v>
      </c>
      <c r="L152" s="140">
        <f t="shared" si="576"/>
        <v>0</v>
      </c>
      <c r="M152" s="140">
        <f t="shared" si="576"/>
        <v>8</v>
      </c>
      <c r="N152" s="140">
        <f t="shared" si="576"/>
        <v>8</v>
      </c>
      <c r="O152" s="140">
        <f t="shared" si="576"/>
        <v>16</v>
      </c>
      <c r="P152" s="140">
        <f t="shared" si="576"/>
        <v>25</v>
      </c>
      <c r="Q152" s="140">
        <f t="shared" si="576"/>
        <v>9</v>
      </c>
      <c r="R152" s="140">
        <f t="shared" si="576"/>
        <v>40</v>
      </c>
      <c r="S152" s="140">
        <f>IF(SUM(S398:S461)=0,0,S398+S400+S402+S404+S406+S408+S410+S412+S414+S416+S418+S420+S422+S424+S426+S428+S430+S432+S434+S436+S438+S440+S442+S444+S446+S448+S450+S452+S454+S456+S458+S460)</f>
        <v>8</v>
      </c>
      <c r="T152" s="140">
        <f t="shared" si="576"/>
        <v>0</v>
      </c>
      <c r="U152" s="140">
        <f t="shared" si="576"/>
        <v>0</v>
      </c>
      <c r="V152" s="140">
        <f t="shared" si="576"/>
        <v>0</v>
      </c>
      <c r="W152" s="140">
        <f t="shared" si="576"/>
        <v>8</v>
      </c>
      <c r="X152" s="140">
        <f t="shared" si="576"/>
        <v>8</v>
      </c>
      <c r="Y152" s="140">
        <f t="shared" si="576"/>
        <v>36</v>
      </c>
      <c r="Z152" s="140">
        <f t="shared" si="576"/>
        <v>32</v>
      </c>
      <c r="AA152" s="140">
        <f t="shared" si="576"/>
        <v>0</v>
      </c>
      <c r="AB152" s="140">
        <f t="shared" si="576"/>
        <v>32</v>
      </c>
      <c r="AC152" s="140">
        <f t="shared" si="576"/>
        <v>0</v>
      </c>
      <c r="AD152" s="140">
        <f t="shared" si="576"/>
        <v>0</v>
      </c>
      <c r="AE152" s="140">
        <f t="shared" si="576"/>
        <v>0</v>
      </c>
      <c r="AF152" s="140">
        <f t="shared" si="576"/>
        <v>4</v>
      </c>
      <c r="AG152" s="140">
        <f t="shared" si="576"/>
        <v>0</v>
      </c>
      <c r="AH152" s="140">
        <f t="shared" ref="AH152" si="577">IF(SUM(AH398:AH461)=0,0,AH398+AH400+AH402+AH404+AH406+AH408+AH410+AH412+AH414+AH416+AH418+AH420+AH422+AH424+AH426+AH428+AH430+AH432+AH434+AH436+AH438+AH440+AH442+AH444+AH446+AH448+AH450+AH452+AH454+AH456+AH458+AH460)</f>
        <v>0</v>
      </c>
      <c r="AI152" s="140">
        <f t="shared" si="576"/>
        <v>8</v>
      </c>
      <c r="AJ152" s="140">
        <f t="shared" si="576"/>
        <v>24</v>
      </c>
      <c r="AK152" s="140">
        <f t="shared" si="576"/>
        <v>21.5</v>
      </c>
      <c r="AL152" s="140">
        <f t="shared" si="576"/>
        <v>5.5</v>
      </c>
      <c r="AM152" s="140">
        <f t="shared" si="576"/>
        <v>24</v>
      </c>
      <c r="AN152" s="140">
        <f t="shared" si="576"/>
        <v>0</v>
      </c>
      <c r="AO152" s="140">
        <f t="shared" si="576"/>
        <v>0</v>
      </c>
      <c r="AP152" s="140">
        <f t="shared" si="576"/>
        <v>4.5</v>
      </c>
      <c r="AQ152" s="140">
        <f t="shared" si="576"/>
        <v>4.5</v>
      </c>
      <c r="AR152" s="140">
        <f t="shared" si="576"/>
        <v>16</v>
      </c>
      <c r="AS152" s="140">
        <f t="shared" si="576"/>
        <v>0</v>
      </c>
      <c r="AT152" s="140">
        <f t="shared" si="576"/>
        <v>2</v>
      </c>
      <c r="AU152" s="140">
        <f t="shared" si="576"/>
        <v>5.5</v>
      </c>
      <c r="AV152" s="140">
        <f t="shared" si="576"/>
        <v>5.5</v>
      </c>
      <c r="AW152" s="140">
        <f t="shared" si="576"/>
        <v>24</v>
      </c>
      <c r="AX152" s="140">
        <f t="shared" si="576"/>
        <v>0</v>
      </c>
      <c r="AY152" s="140">
        <f t="shared" si="576"/>
        <v>2</v>
      </c>
      <c r="AZ152" s="140">
        <f t="shared" si="576"/>
        <v>4.5</v>
      </c>
      <c r="BA152" s="140">
        <f t="shared" si="576"/>
        <v>6.5</v>
      </c>
      <c r="BB152" s="140">
        <f t="shared" si="576"/>
        <v>12</v>
      </c>
      <c r="BC152" s="140">
        <f t="shared" si="576"/>
        <v>0</v>
      </c>
      <c r="BD152" s="140">
        <f t="shared" si="576"/>
        <v>2</v>
      </c>
      <c r="BE152" s="140">
        <f t="shared" si="576"/>
        <v>0</v>
      </c>
      <c r="BF152" s="140">
        <f t="shared" si="576"/>
        <v>2</v>
      </c>
      <c r="BG152" s="140">
        <f t="shared" si="576"/>
        <v>32</v>
      </c>
      <c r="BH152" s="140">
        <f t="shared" si="576"/>
        <v>0</v>
      </c>
      <c r="BI152" s="140">
        <f t="shared" si="576"/>
        <v>2</v>
      </c>
      <c r="BJ152" s="140">
        <f t="shared" si="576"/>
        <v>0</v>
      </c>
      <c r="BK152" s="140">
        <f t="shared" si="576"/>
        <v>7.5</v>
      </c>
      <c r="BL152" s="140">
        <f t="shared" si="576"/>
        <v>5.5</v>
      </c>
      <c r="BM152" s="140">
        <f t="shared" si="576"/>
        <v>20</v>
      </c>
      <c r="BN152" s="140">
        <f t="shared" si="576"/>
        <v>20</v>
      </c>
      <c r="BO152" s="140">
        <f t="shared" si="576"/>
        <v>8</v>
      </c>
      <c r="BP152" s="140">
        <f t="shared" si="576"/>
        <v>0</v>
      </c>
      <c r="BQ152" s="140">
        <f t="shared" si="576"/>
        <v>2</v>
      </c>
      <c r="BR152" s="140">
        <f t="shared" ref="BR152:DU152" si="578">IF(SUM(BR398:BR461)=0,0,BR398+BR400+BR402+BR404+BR406+BR408+BR410+BR412+BR414+BR416+BR418+BR420+BR422+BR424+BR426+BR428+BR430+BR432+BR434+BR436+BR438+BR440+BR442+BR444+BR446+BR448+BR450+BR452+BR454+BR456+BR458+BR460)</f>
        <v>0</v>
      </c>
      <c r="BS152" s="140">
        <f t="shared" si="578"/>
        <v>20</v>
      </c>
      <c r="BT152" s="140">
        <f t="shared" si="578"/>
        <v>0</v>
      </c>
      <c r="BU152" s="140">
        <f t="shared" si="578"/>
        <v>2</v>
      </c>
      <c r="BV152" s="140">
        <f t="shared" si="578"/>
        <v>0</v>
      </c>
      <c r="BW152" s="140">
        <f t="shared" si="578"/>
        <v>12</v>
      </c>
      <c r="BX152" s="140">
        <f t="shared" si="578"/>
        <v>12</v>
      </c>
      <c r="BY152" s="140">
        <f t="shared" si="578"/>
        <v>0</v>
      </c>
      <c r="BZ152" s="140">
        <f t="shared" si="578"/>
        <v>0</v>
      </c>
      <c r="CA152" s="140">
        <f t="shared" si="578"/>
        <v>0</v>
      </c>
      <c r="CB152" s="140">
        <f t="shared" si="578"/>
        <v>22</v>
      </c>
      <c r="CC152" s="140">
        <f t="shared" si="578"/>
        <v>4</v>
      </c>
      <c r="CD152" s="140">
        <f t="shared" si="578"/>
        <v>0</v>
      </c>
      <c r="CE152" s="140">
        <f t="shared" si="578"/>
        <v>0</v>
      </c>
      <c r="CF152" s="140">
        <f t="shared" si="578"/>
        <v>0</v>
      </c>
      <c r="CG152" s="140">
        <f t="shared" si="578"/>
        <v>0</v>
      </c>
      <c r="CH152" s="140">
        <f t="shared" si="578"/>
        <v>0</v>
      </c>
      <c r="CI152" s="140">
        <f t="shared" si="578"/>
        <v>0</v>
      </c>
      <c r="CJ152" s="140">
        <f t="shared" si="578"/>
        <v>0</v>
      </c>
      <c r="CK152" s="140">
        <f t="shared" si="578"/>
        <v>0</v>
      </c>
      <c r="CL152" s="140">
        <f t="shared" si="578"/>
        <v>40</v>
      </c>
      <c r="CM152" s="140">
        <f t="shared" si="578"/>
        <v>0</v>
      </c>
      <c r="CN152" s="140">
        <f t="shared" si="578"/>
        <v>4</v>
      </c>
      <c r="CO152" s="140">
        <f t="shared" si="578"/>
        <v>0</v>
      </c>
      <c r="CP152" s="140">
        <f t="shared" si="578"/>
        <v>0</v>
      </c>
      <c r="CQ152" s="140">
        <f t="shared" si="578"/>
        <v>8.5</v>
      </c>
      <c r="CR152" s="140">
        <f t="shared" si="578"/>
        <v>4.5</v>
      </c>
      <c r="CS152" s="140">
        <f t="shared" si="578"/>
        <v>8</v>
      </c>
      <c r="CT152" s="140">
        <f t="shared" si="578"/>
        <v>0</v>
      </c>
      <c r="CU152" s="140">
        <f t="shared" si="578"/>
        <v>0</v>
      </c>
      <c r="CV152" s="140">
        <f t="shared" si="578"/>
        <v>0</v>
      </c>
      <c r="CW152" s="140">
        <f t="shared" si="578"/>
        <v>20</v>
      </c>
      <c r="CX152" s="140">
        <f t="shared" si="578"/>
        <v>0</v>
      </c>
      <c r="CY152" s="140">
        <f t="shared" si="578"/>
        <v>0</v>
      </c>
      <c r="CZ152" s="140">
        <f t="shared" si="578"/>
        <v>6.5</v>
      </c>
      <c r="DA152" s="140">
        <f t="shared" si="578"/>
        <v>4.5</v>
      </c>
      <c r="DB152" s="140">
        <f t="shared" si="578"/>
        <v>16</v>
      </c>
      <c r="DC152" s="140">
        <f t="shared" si="578"/>
        <v>8</v>
      </c>
      <c r="DD152" s="140">
        <f t="shared" si="578"/>
        <v>0</v>
      </c>
      <c r="DE152" s="140">
        <f t="shared" si="578"/>
        <v>0</v>
      </c>
      <c r="DF152" s="140">
        <f t="shared" si="578"/>
        <v>0</v>
      </c>
      <c r="DG152" s="140">
        <f t="shared" si="578"/>
        <v>2</v>
      </c>
      <c r="DH152" s="140">
        <f t="shared" si="578"/>
        <v>0</v>
      </c>
      <c r="DI152" s="140">
        <f t="shared" si="578"/>
        <v>2</v>
      </c>
      <c r="DJ152" s="140">
        <f t="shared" si="578"/>
        <v>4.5</v>
      </c>
      <c r="DK152" s="140">
        <f t="shared" si="578"/>
        <v>4.5</v>
      </c>
      <c r="DL152" s="140">
        <f t="shared" si="578"/>
        <v>8</v>
      </c>
      <c r="DM152" s="140">
        <f t="shared" si="578"/>
        <v>0</v>
      </c>
      <c r="DN152" s="140">
        <f t="shared" si="578"/>
        <v>0</v>
      </c>
      <c r="DO152" s="140">
        <f t="shared" si="578"/>
        <v>0</v>
      </c>
      <c r="DP152" s="140">
        <f t="shared" si="578"/>
        <v>2</v>
      </c>
      <c r="DQ152" s="140">
        <f t="shared" si="578"/>
        <v>0</v>
      </c>
      <c r="DR152" s="140">
        <f t="shared" si="578"/>
        <v>0</v>
      </c>
      <c r="DS152" s="140">
        <f t="shared" si="578"/>
        <v>6</v>
      </c>
      <c r="DT152" s="140">
        <f t="shared" si="578"/>
        <v>0</v>
      </c>
      <c r="DU152" s="140">
        <f t="shared" si="578"/>
        <v>0</v>
      </c>
      <c r="DV152" s="140">
        <f t="shared" ref="DV152:DW152" si="579">IF(SUM(DV398:DV461)=0,0,DV398+DV400+DV402+DV404+DV406+DV408+DV410+DV412+DV414+DV416+DV418+DV420+DV422+DV424+DV426+DV428+DV430+DV432+DV434+DV436+DV438+DV440+DV442+DV444+DV446+DV448+DV450+DV452+DV454+DV456+DV458+DV460)</f>
        <v>0</v>
      </c>
      <c r="DW152" s="140">
        <f t="shared" si="579"/>
        <v>0</v>
      </c>
      <c r="EE152" s="2"/>
      <c r="EF152"/>
      <c r="EG152"/>
      <c r="EH152" s="17"/>
      <c r="EI152" s="17"/>
      <c r="GL152" s="1" t="s">
        <v>34</v>
      </c>
      <c r="GM152" s="73"/>
      <c r="GN152" s="127">
        <f>SUM(GN87:GN150)</f>
        <v>524</v>
      </c>
      <c r="GO152" s="73"/>
      <c r="GP152" s="127">
        <f t="shared" ref="GP152" si="580">SUM(GP87:GP150)</f>
        <v>504</v>
      </c>
      <c r="GQ152" s="73"/>
      <c r="GR152" s="127">
        <f t="shared" ref="GR152" si="581">SUM(GR87:GR150)</f>
        <v>504</v>
      </c>
      <c r="GS152" s="73"/>
      <c r="GT152" s="73"/>
      <c r="GU152" s="127">
        <f t="shared" ref="GU152" si="582">SUM(GU87:GU150)</f>
        <v>15</v>
      </c>
      <c r="GV152" s="73"/>
      <c r="GW152" s="127">
        <f t="shared" ref="GW152" si="583">SUM(GW87:GW150)</f>
        <v>11</v>
      </c>
      <c r="GX152" s="73"/>
      <c r="GY152" s="127">
        <f t="shared" ref="GY152" si="584">SUM(GY87:GY150)</f>
        <v>0</v>
      </c>
      <c r="GZ152" s="73"/>
      <c r="HA152" s="73"/>
      <c r="HB152" s="127">
        <f t="shared" ref="HB152" si="585">SUM(HB87:HB150)</f>
        <v>0</v>
      </c>
      <c r="HC152" s="73"/>
      <c r="HD152" s="127">
        <f t="shared" ref="HD152" si="586">SUM(HD87:HD150)</f>
        <v>0</v>
      </c>
      <c r="HE152" s="73"/>
      <c r="HF152" s="127">
        <f t="shared" ref="HF152" si="587">SUM(HF87:HF150)</f>
        <v>0</v>
      </c>
      <c r="HG152" s="73"/>
      <c r="HH152" s="127">
        <f t="shared" ref="HH152" si="588">SUM(HH87:HH150)</f>
        <v>0</v>
      </c>
      <c r="HI152" s="73"/>
      <c r="HJ152" s="127">
        <f t="shared" ref="HJ152" si="589">SUM(HJ87:HJ150)</f>
        <v>0</v>
      </c>
      <c r="HL152" s="128">
        <f>SUM(GN152:HJ152)</f>
        <v>1558</v>
      </c>
    </row>
    <row r="153" spans="1:220" ht="24.75" customHeight="1" x14ac:dyDescent="0.15">
      <c r="A153" s="517" t="str">
        <f>②元データ!$G$8&amp;"　追加時間"</f>
        <v>露地野菜Ｂ　追加時間</v>
      </c>
      <c r="B153" s="518"/>
      <c r="C153" s="385" t="s">
        <v>80</v>
      </c>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c r="AI153" s="471"/>
      <c r="AJ153" s="471"/>
      <c r="AK153" s="471"/>
      <c r="AL153" s="471"/>
      <c r="AM153" s="471"/>
      <c r="AN153" s="471"/>
      <c r="AO153" s="471"/>
      <c r="AP153" s="471"/>
      <c r="AQ153" s="471"/>
      <c r="AR153" s="471"/>
      <c r="AS153" s="471"/>
      <c r="AT153" s="471"/>
      <c r="AU153" s="471"/>
      <c r="AV153" s="471"/>
      <c r="AW153" s="471"/>
      <c r="AX153" s="471"/>
      <c r="AY153" s="471"/>
      <c r="AZ153" s="471"/>
      <c r="BA153" s="471"/>
      <c r="BB153" s="471"/>
      <c r="BC153" s="471"/>
      <c r="BD153" s="471"/>
      <c r="BE153" s="471"/>
      <c r="BF153" s="471"/>
      <c r="BG153" s="471"/>
      <c r="BH153" s="471"/>
      <c r="BI153" s="471"/>
      <c r="BJ153" s="471"/>
      <c r="BK153" s="471"/>
      <c r="BL153" s="471"/>
      <c r="BM153" s="471"/>
      <c r="BN153" s="471"/>
      <c r="BO153" s="471"/>
      <c r="BP153" s="471"/>
      <c r="BQ153" s="471"/>
      <c r="BR153" s="471"/>
      <c r="BS153" s="471"/>
      <c r="BT153" s="471"/>
      <c r="BU153" s="471"/>
      <c r="BV153" s="471"/>
      <c r="BW153" s="471"/>
      <c r="BX153" s="471"/>
      <c r="BY153" s="471"/>
      <c r="BZ153" s="471"/>
      <c r="CA153" s="471"/>
      <c r="CB153" s="471"/>
      <c r="CC153" s="471"/>
      <c r="CD153" s="471"/>
      <c r="CE153" s="471"/>
      <c r="CF153" s="471"/>
      <c r="CG153" s="471"/>
      <c r="CH153" s="471"/>
      <c r="CI153" s="471"/>
      <c r="CJ153" s="471"/>
      <c r="CK153" s="471"/>
      <c r="CL153" s="471"/>
      <c r="CM153" s="471"/>
      <c r="CN153" s="471"/>
      <c r="CO153" s="471"/>
      <c r="CP153" s="471"/>
      <c r="CQ153" s="471"/>
      <c r="CR153" s="471"/>
      <c r="CS153" s="471"/>
      <c r="CT153" s="471"/>
      <c r="CU153" s="471"/>
      <c r="CV153" s="471"/>
      <c r="CW153" s="471"/>
      <c r="CX153" s="471"/>
      <c r="CY153" s="471"/>
      <c r="CZ153" s="471"/>
      <c r="DA153" s="471"/>
      <c r="DB153" s="471"/>
      <c r="DC153" s="471"/>
      <c r="DD153" s="471"/>
      <c r="DE153" s="471"/>
      <c r="DF153" s="471"/>
      <c r="DG153" s="471"/>
      <c r="DH153" s="471"/>
      <c r="DI153" s="471"/>
      <c r="DJ153" s="471"/>
      <c r="DK153" s="471"/>
      <c r="DL153" s="471"/>
      <c r="DM153" s="471"/>
      <c r="DN153" s="471"/>
      <c r="DO153" s="471"/>
      <c r="DP153" s="471"/>
      <c r="DQ153" s="471"/>
      <c r="DR153" s="471"/>
      <c r="DS153" s="471"/>
      <c r="DT153" s="471"/>
      <c r="DU153" s="471"/>
      <c r="DV153" s="471"/>
      <c r="DW153" s="471"/>
      <c r="EE153" s="2"/>
      <c r="EF153"/>
      <c r="EG153"/>
      <c r="EH153" s="17"/>
      <c r="EI153" s="17"/>
      <c r="GN153" s="128"/>
      <c r="GP153" s="128"/>
      <c r="GR153" s="128"/>
      <c r="GU153" s="128"/>
      <c r="GW153" s="128"/>
      <c r="GY153" s="128"/>
      <c r="HB153" s="128"/>
      <c r="HD153" s="128"/>
      <c r="HF153" s="128"/>
      <c r="HG153" s="128"/>
      <c r="HH153" s="128"/>
      <c r="HI153" s="128"/>
      <c r="HJ153" s="128"/>
      <c r="HL153" s="128"/>
    </row>
    <row r="154" spans="1:220" ht="24.75" customHeight="1" x14ac:dyDescent="0.15">
      <c r="A154" s="519" t="str">
        <f>②元データ!$G$8&amp;"　繁忙日"</f>
        <v>露地野菜Ｂ　繁忙日</v>
      </c>
      <c r="B154" s="519"/>
      <c r="C154" s="107">
        <f>②元データ!$R$53*8</f>
        <v>9.6</v>
      </c>
      <c r="D154" s="142" t="str">
        <f>IF(D152="","",IF(D152&gt;($C$154+D153),"×",""))</f>
        <v/>
      </c>
      <c r="E154" s="142" t="str">
        <f t="shared" ref="E154:BP154" si="590">IF(E152="","",IF(E152&gt;($C$154+E153),"×",""))</f>
        <v/>
      </c>
      <c r="F154" s="142" t="str">
        <f t="shared" si="590"/>
        <v>×</v>
      </c>
      <c r="G154" s="142" t="str">
        <f t="shared" si="590"/>
        <v/>
      </c>
      <c r="H154" s="142" t="str">
        <f t="shared" si="590"/>
        <v/>
      </c>
      <c r="I154" s="142" t="str">
        <f t="shared" si="590"/>
        <v/>
      </c>
      <c r="J154" s="142" t="str">
        <f t="shared" si="590"/>
        <v/>
      </c>
      <c r="K154" s="142" t="str">
        <f t="shared" si="590"/>
        <v/>
      </c>
      <c r="L154" s="142" t="str">
        <f t="shared" si="590"/>
        <v/>
      </c>
      <c r="M154" s="142" t="str">
        <f t="shared" si="590"/>
        <v/>
      </c>
      <c r="N154" s="142" t="str">
        <f t="shared" si="590"/>
        <v/>
      </c>
      <c r="O154" s="142" t="str">
        <f t="shared" si="590"/>
        <v>×</v>
      </c>
      <c r="P154" s="142" t="str">
        <f t="shared" si="590"/>
        <v>×</v>
      </c>
      <c r="Q154" s="142" t="str">
        <f t="shared" si="590"/>
        <v/>
      </c>
      <c r="R154" s="142" t="str">
        <f t="shared" si="590"/>
        <v>×</v>
      </c>
      <c r="S154" s="142" t="str">
        <f t="shared" si="590"/>
        <v/>
      </c>
      <c r="T154" s="142" t="str">
        <f t="shared" si="590"/>
        <v/>
      </c>
      <c r="U154" s="142" t="str">
        <f t="shared" si="590"/>
        <v/>
      </c>
      <c r="V154" s="142" t="str">
        <f t="shared" si="590"/>
        <v/>
      </c>
      <c r="W154" s="142" t="str">
        <f t="shared" si="590"/>
        <v/>
      </c>
      <c r="X154" s="142" t="str">
        <f t="shared" si="590"/>
        <v/>
      </c>
      <c r="Y154" s="142" t="str">
        <f t="shared" si="590"/>
        <v>×</v>
      </c>
      <c r="Z154" s="142" t="str">
        <f t="shared" si="590"/>
        <v>×</v>
      </c>
      <c r="AA154" s="142" t="str">
        <f t="shared" si="590"/>
        <v/>
      </c>
      <c r="AB154" s="142" t="str">
        <f t="shared" si="590"/>
        <v>×</v>
      </c>
      <c r="AC154" s="142" t="str">
        <f t="shared" si="590"/>
        <v/>
      </c>
      <c r="AD154" s="142" t="str">
        <f t="shared" si="590"/>
        <v/>
      </c>
      <c r="AE154" s="142" t="str">
        <f t="shared" si="590"/>
        <v/>
      </c>
      <c r="AF154" s="142" t="str">
        <f t="shared" si="590"/>
        <v/>
      </c>
      <c r="AG154" s="142" t="str">
        <f t="shared" si="590"/>
        <v/>
      </c>
      <c r="AH154" s="142" t="str">
        <f t="shared" si="590"/>
        <v/>
      </c>
      <c r="AI154" s="142" t="str">
        <f t="shared" si="590"/>
        <v/>
      </c>
      <c r="AJ154" s="142" t="str">
        <f t="shared" si="590"/>
        <v>×</v>
      </c>
      <c r="AK154" s="142" t="str">
        <f t="shared" si="590"/>
        <v>×</v>
      </c>
      <c r="AL154" s="142" t="str">
        <f t="shared" si="590"/>
        <v/>
      </c>
      <c r="AM154" s="142" t="str">
        <f t="shared" si="590"/>
        <v>×</v>
      </c>
      <c r="AN154" s="142" t="str">
        <f t="shared" si="590"/>
        <v/>
      </c>
      <c r="AO154" s="142" t="str">
        <f t="shared" si="590"/>
        <v/>
      </c>
      <c r="AP154" s="142" t="str">
        <f t="shared" si="590"/>
        <v/>
      </c>
      <c r="AQ154" s="142" t="str">
        <f t="shared" si="590"/>
        <v/>
      </c>
      <c r="AR154" s="142" t="str">
        <f t="shared" si="590"/>
        <v>×</v>
      </c>
      <c r="AS154" s="142" t="str">
        <f t="shared" si="590"/>
        <v/>
      </c>
      <c r="AT154" s="142" t="str">
        <f t="shared" si="590"/>
        <v/>
      </c>
      <c r="AU154" s="142" t="str">
        <f t="shared" si="590"/>
        <v/>
      </c>
      <c r="AV154" s="142" t="str">
        <f t="shared" si="590"/>
        <v/>
      </c>
      <c r="AW154" s="142" t="str">
        <f t="shared" si="590"/>
        <v>×</v>
      </c>
      <c r="AX154" s="142" t="str">
        <f t="shared" si="590"/>
        <v/>
      </c>
      <c r="AY154" s="142" t="str">
        <f t="shared" si="590"/>
        <v/>
      </c>
      <c r="AZ154" s="142" t="str">
        <f t="shared" si="590"/>
        <v/>
      </c>
      <c r="BA154" s="142" t="str">
        <f t="shared" si="590"/>
        <v/>
      </c>
      <c r="BB154" s="142" t="str">
        <f t="shared" si="590"/>
        <v>×</v>
      </c>
      <c r="BC154" s="142" t="str">
        <f t="shared" si="590"/>
        <v/>
      </c>
      <c r="BD154" s="142" t="str">
        <f t="shared" si="590"/>
        <v/>
      </c>
      <c r="BE154" s="142" t="str">
        <f t="shared" si="590"/>
        <v/>
      </c>
      <c r="BF154" s="142" t="str">
        <f t="shared" si="590"/>
        <v/>
      </c>
      <c r="BG154" s="142" t="str">
        <f t="shared" si="590"/>
        <v>×</v>
      </c>
      <c r="BH154" s="142" t="str">
        <f t="shared" si="590"/>
        <v/>
      </c>
      <c r="BI154" s="142" t="str">
        <f t="shared" si="590"/>
        <v/>
      </c>
      <c r="BJ154" s="142" t="str">
        <f t="shared" si="590"/>
        <v/>
      </c>
      <c r="BK154" s="142" t="str">
        <f t="shared" si="590"/>
        <v/>
      </c>
      <c r="BL154" s="142" t="str">
        <f t="shared" si="590"/>
        <v/>
      </c>
      <c r="BM154" s="142" t="str">
        <f t="shared" si="590"/>
        <v>×</v>
      </c>
      <c r="BN154" s="142" t="str">
        <f t="shared" si="590"/>
        <v>×</v>
      </c>
      <c r="BO154" s="142" t="str">
        <f t="shared" si="590"/>
        <v/>
      </c>
      <c r="BP154" s="142" t="str">
        <f t="shared" si="590"/>
        <v/>
      </c>
      <c r="BQ154" s="142" t="str">
        <f t="shared" ref="BQ154:DW154" si="591">IF(BQ152="","",IF(BQ152&gt;($C$154+BQ153),"×",""))</f>
        <v/>
      </c>
      <c r="BR154" s="142" t="str">
        <f t="shared" si="591"/>
        <v/>
      </c>
      <c r="BS154" s="142" t="str">
        <f t="shared" si="591"/>
        <v>×</v>
      </c>
      <c r="BT154" s="142" t="str">
        <f t="shared" si="591"/>
        <v/>
      </c>
      <c r="BU154" s="142" t="str">
        <f t="shared" si="591"/>
        <v/>
      </c>
      <c r="BV154" s="142" t="str">
        <f t="shared" si="591"/>
        <v/>
      </c>
      <c r="BW154" s="142" t="str">
        <f t="shared" si="591"/>
        <v>×</v>
      </c>
      <c r="BX154" s="142" t="str">
        <f t="shared" si="591"/>
        <v>×</v>
      </c>
      <c r="BY154" s="142" t="str">
        <f t="shared" si="591"/>
        <v/>
      </c>
      <c r="BZ154" s="142" t="str">
        <f t="shared" si="591"/>
        <v/>
      </c>
      <c r="CA154" s="142" t="str">
        <f t="shared" si="591"/>
        <v/>
      </c>
      <c r="CB154" s="142" t="str">
        <f t="shared" si="591"/>
        <v>×</v>
      </c>
      <c r="CC154" s="142" t="str">
        <f t="shared" si="591"/>
        <v/>
      </c>
      <c r="CD154" s="142" t="str">
        <f t="shared" si="591"/>
        <v/>
      </c>
      <c r="CE154" s="142" t="str">
        <f t="shared" si="591"/>
        <v/>
      </c>
      <c r="CF154" s="142" t="str">
        <f t="shared" si="591"/>
        <v/>
      </c>
      <c r="CG154" s="142" t="str">
        <f t="shared" si="591"/>
        <v/>
      </c>
      <c r="CH154" s="142" t="str">
        <f t="shared" si="591"/>
        <v/>
      </c>
      <c r="CI154" s="142" t="str">
        <f t="shared" si="591"/>
        <v/>
      </c>
      <c r="CJ154" s="142" t="str">
        <f t="shared" si="591"/>
        <v/>
      </c>
      <c r="CK154" s="142" t="str">
        <f t="shared" si="591"/>
        <v/>
      </c>
      <c r="CL154" s="142" t="str">
        <f t="shared" si="591"/>
        <v>×</v>
      </c>
      <c r="CM154" s="142" t="str">
        <f t="shared" si="591"/>
        <v/>
      </c>
      <c r="CN154" s="142" t="str">
        <f t="shared" si="591"/>
        <v/>
      </c>
      <c r="CO154" s="142" t="str">
        <f t="shared" si="591"/>
        <v/>
      </c>
      <c r="CP154" s="142" t="str">
        <f t="shared" si="591"/>
        <v/>
      </c>
      <c r="CQ154" s="142" t="str">
        <f t="shared" si="591"/>
        <v/>
      </c>
      <c r="CR154" s="142" t="str">
        <f t="shared" si="591"/>
        <v/>
      </c>
      <c r="CS154" s="142" t="str">
        <f t="shared" si="591"/>
        <v/>
      </c>
      <c r="CT154" s="142" t="str">
        <f t="shared" si="591"/>
        <v/>
      </c>
      <c r="CU154" s="142" t="str">
        <f t="shared" si="591"/>
        <v/>
      </c>
      <c r="CV154" s="142" t="str">
        <f t="shared" si="591"/>
        <v/>
      </c>
      <c r="CW154" s="142" t="str">
        <f t="shared" si="591"/>
        <v>×</v>
      </c>
      <c r="CX154" s="142" t="str">
        <f t="shared" si="591"/>
        <v/>
      </c>
      <c r="CY154" s="142" t="str">
        <f t="shared" si="591"/>
        <v/>
      </c>
      <c r="CZ154" s="142" t="str">
        <f t="shared" si="591"/>
        <v/>
      </c>
      <c r="DA154" s="142" t="str">
        <f t="shared" si="591"/>
        <v/>
      </c>
      <c r="DB154" s="142" t="str">
        <f t="shared" si="591"/>
        <v>×</v>
      </c>
      <c r="DC154" s="142" t="str">
        <f t="shared" si="591"/>
        <v/>
      </c>
      <c r="DD154" s="142" t="str">
        <f t="shared" si="591"/>
        <v/>
      </c>
      <c r="DE154" s="142" t="str">
        <f t="shared" si="591"/>
        <v/>
      </c>
      <c r="DF154" s="142" t="str">
        <f t="shared" si="591"/>
        <v/>
      </c>
      <c r="DG154" s="142" t="str">
        <f t="shared" si="591"/>
        <v/>
      </c>
      <c r="DH154" s="142" t="str">
        <f t="shared" si="591"/>
        <v/>
      </c>
      <c r="DI154" s="142" t="str">
        <f t="shared" si="591"/>
        <v/>
      </c>
      <c r="DJ154" s="142" t="str">
        <f t="shared" si="591"/>
        <v/>
      </c>
      <c r="DK154" s="142" t="str">
        <f t="shared" si="591"/>
        <v/>
      </c>
      <c r="DL154" s="142" t="str">
        <f t="shared" si="591"/>
        <v/>
      </c>
      <c r="DM154" s="142" t="str">
        <f t="shared" si="591"/>
        <v/>
      </c>
      <c r="DN154" s="142" t="str">
        <f t="shared" si="591"/>
        <v/>
      </c>
      <c r="DO154" s="142" t="str">
        <f t="shared" si="591"/>
        <v/>
      </c>
      <c r="DP154" s="142" t="str">
        <f t="shared" si="591"/>
        <v/>
      </c>
      <c r="DQ154" s="142" t="str">
        <f t="shared" si="591"/>
        <v/>
      </c>
      <c r="DR154" s="142" t="str">
        <f t="shared" si="591"/>
        <v/>
      </c>
      <c r="DS154" s="142" t="str">
        <f t="shared" si="591"/>
        <v/>
      </c>
      <c r="DT154" s="142" t="str">
        <f t="shared" si="591"/>
        <v/>
      </c>
      <c r="DU154" s="142" t="str">
        <f t="shared" si="591"/>
        <v/>
      </c>
      <c r="DV154" s="142" t="str">
        <f t="shared" si="591"/>
        <v/>
      </c>
      <c r="DW154" s="142" t="str">
        <f t="shared" si="591"/>
        <v/>
      </c>
      <c r="EE154" s="2"/>
      <c r="EF154"/>
      <c r="EG154"/>
      <c r="EH154" s="17"/>
      <c r="EI154" s="17"/>
    </row>
    <row r="155" spans="1:220" ht="24.75" hidden="1" customHeight="1" x14ac:dyDescent="0.15">
      <c r="EE155" s="2"/>
      <c r="EF155"/>
      <c r="EG155"/>
      <c r="EH155" s="17"/>
      <c r="EI155" s="17"/>
    </row>
    <row r="156" spans="1:220" s="5" customFormat="1" ht="34.5" hidden="1" customHeight="1" x14ac:dyDescent="0.15">
      <c r="B156" s="121" t="str">
        <f>②元データ!$B$7</f>
        <v>露地野菜作業</v>
      </c>
      <c r="C156" s="321" t="str">
        <f>②元データ!$C$7&amp;"表"</f>
        <v>計画表</v>
      </c>
      <c r="G156" s="5" t="s">
        <v>1</v>
      </c>
      <c r="J156" s="5" t="str">
        <f>IF(②元データ!$B$4="",○○農産,②元データ!$B$4)</f>
        <v>Ａ経営体</v>
      </c>
      <c r="P156" s="513">
        <f>'(参考)本年作業予定'!$A$1</f>
        <v>2024</v>
      </c>
      <c r="Q156" s="513"/>
      <c r="R156" s="5" t="s">
        <v>147</v>
      </c>
      <c r="T156" s="481" t="str">
        <f>"【"&amp;B156&amp;"】 
数字は人数"</f>
        <v>【露地野菜作業】 
数字は人数</v>
      </c>
      <c r="U156" s="481"/>
      <c r="V156" s="481"/>
      <c r="W156" s="158"/>
      <c r="X156" s="482" t="str">
        <f>IF($EH$7="","",$EH$7&amp;"（"&amp;$EH$8&amp;"）")</f>
        <v>播種（作業①）</v>
      </c>
      <c r="Y156" s="482"/>
      <c r="Z156" s="482"/>
      <c r="AA156" s="482"/>
      <c r="AB156" s="482"/>
      <c r="AC156" s="159"/>
      <c r="AD156" s="482" t="str">
        <f>IF($EJ$7="","",$EJ$7&amp;"（"&amp;$EJ$8&amp;"）")</f>
        <v>耕起・施肥（作業①）</v>
      </c>
      <c r="AE156" s="482"/>
      <c r="AF156" s="482"/>
      <c r="AG156" s="482"/>
      <c r="AH156" s="482"/>
      <c r="AI156" s="482"/>
      <c r="AJ156" s="37"/>
      <c r="AK156" s="482" t="str">
        <f>IF($EL$7="","",$EL$7&amp;"（"&amp;$EL$8&amp;"）")</f>
        <v>定植（作業①）</v>
      </c>
      <c r="AL156" s="482"/>
      <c r="AM156" s="482"/>
      <c r="AN156" s="482"/>
      <c r="AO156" s="482"/>
      <c r="AP156" s="38"/>
      <c r="AQ156" s="482" t="str">
        <f>IF($EN$7="","",$EN$7&amp;"（"&amp;$EN$8&amp;"）")</f>
        <v>追肥・中耕（作業①）</v>
      </c>
      <c r="AR156" s="482"/>
      <c r="AS156" s="482"/>
      <c r="AT156" s="482"/>
      <c r="AU156" s="482"/>
      <c r="AV156" s="39"/>
      <c r="AW156" s="482" t="str">
        <f>IF($EP$7="","",$EP$7&amp;"（"&amp;$EP$8&amp;"）")</f>
        <v>中耕・除草1（作業①）</v>
      </c>
      <c r="AX156" s="482"/>
      <c r="AY156" s="482"/>
      <c r="AZ156" s="482"/>
      <c r="BA156" s="482"/>
      <c r="BB156" s="40"/>
      <c r="BC156" s="482" t="str">
        <f>IF($ER$7="","",$ER$7&amp;"（"&amp;$ER$8&amp;"）")</f>
        <v>中耕・除草2（作業①）</v>
      </c>
      <c r="BD156" s="482"/>
      <c r="BE156" s="482"/>
      <c r="BF156" s="482"/>
      <c r="BG156" s="482"/>
      <c r="BH156" s="41"/>
      <c r="BI156" s="482" t="str">
        <f>IF($ET$7="","",$ET$7&amp;"（"&amp;$ET$8&amp;"）")</f>
        <v>中耕・除草3（作業②）</v>
      </c>
      <c r="BJ156" s="483"/>
      <c r="BK156" s="483"/>
      <c r="BL156" s="483"/>
      <c r="BM156" s="483"/>
      <c r="BN156" s="42"/>
      <c r="BO156" s="482" t="str">
        <f>IF($EV$7="","",$EV$7&amp;"（"&amp;$EV$8&amp;"）")</f>
        <v>防除1（作業②）</v>
      </c>
      <c r="BP156" s="483"/>
      <c r="BQ156" s="483"/>
      <c r="BR156" s="483"/>
      <c r="BS156" s="483"/>
      <c r="BT156" s="203"/>
      <c r="BU156" s="482" t="str">
        <f>IF($EX$7="","",$EX$7&amp;"（"&amp;$EX$8&amp;"）")</f>
        <v>防除2（作業②）</v>
      </c>
      <c r="BV156" s="482"/>
      <c r="BW156" s="482"/>
      <c r="BX156" s="482"/>
      <c r="BY156" s="482"/>
      <c r="BZ156" s="202"/>
      <c r="CA156" s="482" t="str">
        <f>IF($EZ$7="","",$EZ$7&amp;"（"&amp;$EZ$8&amp;"）")</f>
        <v>防除3（作業②）</v>
      </c>
      <c r="CB156" s="482"/>
      <c r="CC156" s="482"/>
      <c r="CD156" s="482"/>
      <c r="CE156" s="482"/>
      <c r="CF156" s="49"/>
      <c r="CG156" s="482" t="str">
        <f>IF($FB$7="","",$FB$7&amp;"（"&amp;$FB$8&amp;"）")</f>
        <v>収穫・出荷（作業②）</v>
      </c>
      <c r="CH156" s="482"/>
      <c r="CI156" s="482"/>
      <c r="CJ156" s="482"/>
      <c r="CK156" s="482"/>
      <c r="CL156" s="97"/>
      <c r="CM156" s="482" t="str">
        <f>IF($FD$7="","",$FD$7&amp;"（"&amp;$FD$8&amp;"）")</f>
        <v>その他（作業②）</v>
      </c>
      <c r="CN156" s="482"/>
      <c r="CO156" s="482"/>
      <c r="CP156" s="482"/>
      <c r="CQ156" s="482"/>
      <c r="CR156" s="48"/>
      <c r="CT156" s="35"/>
      <c r="CU156" s="35"/>
      <c r="DA156" s="35"/>
      <c r="DG156" s="35"/>
      <c r="EE156" t="str">
        <f>"11　"&amp;②元データ!$G$9&amp;"作業開始日等"</f>
        <v>11　作業開始日等</v>
      </c>
      <c r="EF156"/>
      <c r="EG156"/>
      <c r="EH156"/>
      <c r="EI156"/>
      <c r="EJ156" s="2"/>
      <c r="EK156" s="2"/>
      <c r="EL156" s="2"/>
      <c r="EM156" s="2"/>
      <c r="EN156" s="2"/>
      <c r="EO156" s="2"/>
      <c r="EP156" s="2"/>
      <c r="EQ156" s="2"/>
      <c r="ER156" s="2"/>
      <c r="ES156" s="2"/>
      <c r="ET156" s="2"/>
      <c r="EU156" s="2"/>
      <c r="EV156" s="34"/>
      <c r="EW156" s="2"/>
      <c r="EX156" s="2"/>
      <c r="EY156" s="2"/>
      <c r="EZ156" s="2"/>
      <c r="FA156" s="2"/>
      <c r="FB156" s="2"/>
      <c r="FC156" s="2"/>
      <c r="FD156" s="2"/>
      <c r="FE156" s="2"/>
      <c r="FF156" s="2"/>
      <c r="FG156" s="34" t="str">
        <f>"12　"&amp;②元データ!$B$33&amp;"に係る"&amp;②元データ!$N$36</f>
        <v>12　作業①に係る資材購入</v>
      </c>
      <c r="FH156" s="2"/>
      <c r="FI156" s="2"/>
      <c r="FJ156" s="2"/>
      <c r="FK156" s="2"/>
      <c r="FL156" s="2"/>
      <c r="FM156" s="2"/>
      <c r="FN156" s="34" t="str">
        <f>"13　"&amp;②元データ!$G$9&amp;"時間"</f>
        <v>13　時間</v>
      </c>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34" t="str">
        <f>"14　"&amp;②元データ!$G$9&amp;"面積"</f>
        <v>14　面積</v>
      </c>
      <c r="GN156" s="2"/>
      <c r="GO156" s="2"/>
      <c r="GP156" s="2"/>
      <c r="GQ156" s="2"/>
      <c r="GR156" s="2"/>
      <c r="GS156" s="502"/>
      <c r="GT156" s="503"/>
      <c r="GU156" s="502"/>
      <c r="GV156" s="503"/>
      <c r="GW156" s="502"/>
      <c r="GX156" s="503"/>
      <c r="GY156" s="502"/>
      <c r="GZ156" s="503"/>
      <c r="HA156" s="502"/>
      <c r="HB156" s="503"/>
      <c r="HC156" s="502"/>
      <c r="HD156" s="503"/>
      <c r="HE156" s="502"/>
      <c r="HF156" s="503"/>
      <c r="HG156" s="180"/>
      <c r="HH156" s="180"/>
      <c r="HI156" s="180"/>
      <c r="HJ156" s="180"/>
    </row>
    <row r="157" spans="1:220" s="5" customFormat="1" ht="18" hidden="1" customHeight="1" thickBot="1" x14ac:dyDescent="0.2">
      <c r="C157" s="321"/>
      <c r="P157" s="1"/>
      <c r="Q157" s="1"/>
      <c r="V157" s="176" t="str">
        <f>"【"&amp;②元データ!$B$33&amp;"に係る"&amp;②元データ!$N$36&amp;"】"</f>
        <v>【作業①に係る資材購入】</v>
      </c>
      <c r="W157" s="98" t="str">
        <f>$FG$9</f>
        <v>●</v>
      </c>
      <c r="X157" s="484" t="str">
        <f>IF($FG$7="","",$FG$7)</f>
        <v>播種</v>
      </c>
      <c r="Y157" s="484"/>
      <c r="Z157" s="484"/>
      <c r="AA157" s="484"/>
      <c r="AB157" s="484"/>
      <c r="AC157" s="484"/>
      <c r="AD157" s="484"/>
      <c r="AE157" s="98" t="str">
        <f>$FH$9</f>
        <v>▲</v>
      </c>
      <c r="AF157" s="484" t="str">
        <f>IF($FH$7="","",$FH$7)</f>
        <v>耕起・施肥</v>
      </c>
      <c r="AG157" s="484"/>
      <c r="AH157" s="484"/>
      <c r="AI157" s="484"/>
      <c r="AJ157" s="484"/>
      <c r="AK157" s="484"/>
      <c r="AL157" s="484"/>
      <c r="AM157" s="484"/>
      <c r="AN157" s="98" t="str">
        <f>$FI$9</f>
        <v>■</v>
      </c>
      <c r="AO157" s="484" t="str">
        <f>IF($FI$7="","",$FI$7)</f>
        <v>定植</v>
      </c>
      <c r="AP157" s="484"/>
      <c r="AQ157" s="484"/>
      <c r="AR157" s="484"/>
      <c r="AS157" s="484"/>
      <c r="AT157" s="484"/>
      <c r="AU157" s="484"/>
      <c r="AV157" s="98" t="str">
        <f>$FJ$9</f>
        <v>◆</v>
      </c>
      <c r="AW157" s="484" t="str">
        <f>IF($FJ$7="","",$FJ$7)</f>
        <v>追肥・中耕</v>
      </c>
      <c r="AX157" s="484"/>
      <c r="AY157" s="484"/>
      <c r="AZ157" s="484"/>
      <c r="BA157" s="484"/>
      <c r="BB157" s="484"/>
      <c r="BC157" s="484"/>
      <c r="BD157" s="98" t="str">
        <f>$FK$9</f>
        <v>★</v>
      </c>
      <c r="BE157" s="484" t="str">
        <f>IF($FK$7="","",$FK$7)</f>
        <v>中耕・除草1</v>
      </c>
      <c r="BF157" s="484"/>
      <c r="BG157" s="484"/>
      <c r="BH157" s="484"/>
      <c r="BI157" s="484"/>
      <c r="BJ157" s="484"/>
      <c r="BK157" s="484"/>
      <c r="BL157" s="98" t="str">
        <f>$FL$9</f>
        <v>▼</v>
      </c>
      <c r="BM157" s="484" t="str">
        <f>IF($FL$7="","",$FL$7)</f>
        <v>中耕・除草2</v>
      </c>
      <c r="BN157" s="484"/>
      <c r="BO157" s="484"/>
      <c r="BP157" s="484"/>
      <c r="BQ157" s="484"/>
      <c r="BR157" s="484"/>
      <c r="BS157" s="484"/>
      <c r="BT157" s="65" t="s">
        <v>54</v>
      </c>
      <c r="BZ157" s="44"/>
      <c r="CB157" s="46"/>
      <c r="CC157" s="43"/>
      <c r="CE157" s="47"/>
      <c r="CF157" s="43"/>
      <c r="CH157" s="47"/>
      <c r="CI157" s="43"/>
      <c r="CK157" s="47"/>
      <c r="CL157" s="43"/>
      <c r="CR157" s="35"/>
      <c r="CS157" s="35"/>
      <c r="CY157" s="43"/>
      <c r="DD157" s="44"/>
      <c r="DE157" s="45"/>
      <c r="DF157" s="46"/>
      <c r="DG157" s="43"/>
      <c r="DI157" s="47"/>
      <c r="DJ157" s="43"/>
      <c r="DL157" s="47"/>
      <c r="DM157" s="43"/>
      <c r="DO157" s="47"/>
      <c r="DP157" s="43"/>
      <c r="EF157" s="178"/>
      <c r="EG157" s="178"/>
      <c r="EH157" s="179"/>
      <c r="EI157" s="180"/>
      <c r="EJ157" s="179"/>
      <c r="EK157" s="180"/>
      <c r="EL157" s="179"/>
      <c r="EM157" s="180"/>
      <c r="EN157" s="179"/>
      <c r="EO157" s="180"/>
      <c r="EP157" s="179"/>
      <c r="EQ157" s="180"/>
      <c r="ER157" s="179"/>
      <c r="ES157" s="180"/>
      <c r="ET157" s="179"/>
      <c r="EU157" s="180"/>
      <c r="EV157" s="179"/>
      <c r="EW157" s="180"/>
      <c r="EX157" s="179"/>
      <c r="EY157" s="180"/>
      <c r="EZ157" s="179"/>
      <c r="FA157" s="180"/>
      <c r="FB157" s="179"/>
      <c r="FC157" s="180"/>
      <c r="FD157" s="179"/>
      <c r="FE157" s="180"/>
      <c r="FG157" s="116" t="str">
        <f>IF(②元データ!$K$9="",(IF(②元データ!$B$37="","",②元データ!$B$37)),"")</f>
        <v/>
      </c>
      <c r="FH157" s="116" t="str">
        <f>IF(②元データ!$K$9="",(IF(②元データ!$B$38="","",②元データ!$B$38)),"")</f>
        <v/>
      </c>
      <c r="FI157" s="116" t="str">
        <f>IF(②元データ!$K$9="",(IF(②元データ!$B$39="","",②元データ!$B$39)),"")</f>
        <v/>
      </c>
      <c r="FJ157" s="116" t="str">
        <f>IF(②元データ!$K$9="",(IF(②元データ!$B$40="","",②元データ!$B$40)),"")</f>
        <v/>
      </c>
      <c r="FK157" s="116" t="str">
        <f>IF(②元データ!$K$9="",(IF(②元データ!$B$41="","",②元データ!$B$41)),"")</f>
        <v/>
      </c>
      <c r="FL157" s="116" t="str">
        <f>IF(②元データ!$K$9="",(IF(②元データ!$B$42="","",②元データ!$B$42)),"")</f>
        <v/>
      </c>
      <c r="FO157" s="179"/>
      <c r="FQ157" s="179"/>
      <c r="FS157" s="179"/>
      <c r="FU157" s="179"/>
      <c r="FW157" s="179"/>
      <c r="FY157" s="179"/>
      <c r="GA157" s="179"/>
      <c r="GC157" s="179"/>
      <c r="GE157" s="179"/>
      <c r="GG157" s="179"/>
      <c r="GH157" s="179"/>
      <c r="GI157" s="179"/>
      <c r="GJ157" s="179"/>
      <c r="GK157" s="179"/>
      <c r="GM157" s="179"/>
      <c r="GN157" s="180"/>
      <c r="GO157" s="179"/>
      <c r="GP157" s="180"/>
      <c r="GQ157" s="179"/>
      <c r="GR157" s="180"/>
      <c r="GS157" s="179"/>
      <c r="GT157" s="180"/>
      <c r="GU157" s="179"/>
      <c r="GV157" s="180"/>
      <c r="GW157" s="179"/>
      <c r="GX157" s="180"/>
      <c r="GY157" s="179"/>
      <c r="GZ157" s="180"/>
      <c r="HA157" s="179"/>
      <c r="HB157" s="180"/>
      <c r="HC157" s="179"/>
      <c r="HD157" s="180"/>
      <c r="HE157" s="179"/>
      <c r="HF157" s="180"/>
      <c r="HG157" s="180"/>
      <c r="HH157" s="180"/>
      <c r="HI157" s="180"/>
      <c r="HJ157" s="180"/>
    </row>
    <row r="158" spans="1:220" s="2" customFormat="1" ht="27" hidden="1" customHeight="1" x14ac:dyDescent="0.15">
      <c r="B158" s="489" t="s">
        <v>6</v>
      </c>
      <c r="C158" s="491" t="s">
        <v>9</v>
      </c>
      <c r="D158" s="19"/>
      <c r="E158" s="3"/>
      <c r="F158" s="3"/>
      <c r="G158" s="3"/>
      <c r="H158" s="3"/>
      <c r="I158" s="3"/>
      <c r="J158" s="3"/>
      <c r="K158" s="3"/>
      <c r="L158" s="3"/>
      <c r="M158" s="3"/>
      <c r="N158" s="3"/>
      <c r="O158" s="3"/>
      <c r="P158" s="20">
        <v>4</v>
      </c>
      <c r="Q158" s="3" t="s">
        <v>10</v>
      </c>
      <c r="R158" s="3"/>
      <c r="S158" s="3"/>
      <c r="T158" s="3"/>
      <c r="U158" s="3"/>
      <c r="V158" s="3"/>
      <c r="W158" s="3"/>
      <c r="X158" s="3"/>
      <c r="Y158" s="3"/>
      <c r="Z158" s="3"/>
      <c r="AA158" s="3"/>
      <c r="AB158" s="3"/>
      <c r="AC158" s="3"/>
      <c r="AD158" s="3"/>
      <c r="AE158" s="3"/>
      <c r="AF158" s="3"/>
      <c r="AG158" s="3"/>
      <c r="AH158" s="18"/>
      <c r="AI158" s="3"/>
      <c r="AJ158" s="3"/>
      <c r="AK158" s="3"/>
      <c r="AL158" s="3"/>
      <c r="AM158" s="3"/>
      <c r="AN158" s="3"/>
      <c r="AO158" s="3"/>
      <c r="AP158" s="3"/>
      <c r="AQ158" s="3"/>
      <c r="AR158" s="3"/>
      <c r="AS158" s="3"/>
      <c r="AT158" s="3"/>
      <c r="AU158" s="20">
        <v>5</v>
      </c>
      <c r="AV158" s="3" t="s">
        <v>10</v>
      </c>
      <c r="AW158" s="3"/>
      <c r="AX158" s="3"/>
      <c r="AY158" s="3"/>
      <c r="AZ158" s="3"/>
      <c r="BA158" s="3"/>
      <c r="BB158" s="3"/>
      <c r="BC158" s="3"/>
      <c r="BD158" s="3"/>
      <c r="BE158" s="3"/>
      <c r="BF158" s="3"/>
      <c r="BG158" s="3"/>
      <c r="BH158" s="3"/>
      <c r="BI158" s="3"/>
      <c r="BJ158" s="3"/>
      <c r="BK158" s="3"/>
      <c r="BL158" s="3"/>
      <c r="BM158" s="3"/>
      <c r="BN158" s="19"/>
      <c r="BO158" s="3"/>
      <c r="BP158" s="3"/>
      <c r="BQ158" s="3"/>
      <c r="BR158" s="3"/>
      <c r="BS158" s="3"/>
      <c r="BT158" s="3"/>
      <c r="BU158" s="3"/>
      <c r="BV158" s="3"/>
      <c r="BW158" s="3"/>
      <c r="BX158" s="3"/>
      <c r="BY158" s="3"/>
      <c r="BZ158" s="20">
        <v>6</v>
      </c>
      <c r="CA158" s="3" t="s">
        <v>10</v>
      </c>
      <c r="CB158" s="3"/>
      <c r="CC158" s="3"/>
      <c r="CD158" s="3"/>
      <c r="CE158" s="3"/>
      <c r="CF158" s="3"/>
      <c r="CG158" s="3"/>
      <c r="CH158" s="3"/>
      <c r="CI158" s="3"/>
      <c r="CJ158" s="3"/>
      <c r="CK158" s="3"/>
      <c r="CL158" s="3"/>
      <c r="CM158" s="3"/>
      <c r="CN158" s="3"/>
      <c r="CO158" s="3"/>
      <c r="CP158" s="3"/>
      <c r="CQ158" s="3"/>
      <c r="CR158" s="415"/>
      <c r="CS158" s="3"/>
      <c r="CT158" s="3"/>
      <c r="CU158" s="3"/>
      <c r="CV158" s="3"/>
      <c r="CW158" s="3"/>
      <c r="CX158" s="3"/>
      <c r="CY158" s="3"/>
      <c r="CZ158" s="3"/>
      <c r="DA158" s="3"/>
      <c r="DB158" s="3"/>
      <c r="DC158" s="3"/>
      <c r="DD158" s="20">
        <v>7</v>
      </c>
      <c r="DE158" s="3" t="s">
        <v>10</v>
      </c>
      <c r="DF158" s="3"/>
      <c r="DG158" s="3"/>
      <c r="DH158" s="3"/>
      <c r="DI158" s="3"/>
      <c r="DJ158" s="3"/>
      <c r="DK158" s="3"/>
      <c r="DL158" s="3"/>
      <c r="DM158" s="3"/>
      <c r="DN158" s="3"/>
      <c r="DO158" s="3"/>
      <c r="DP158" s="3"/>
      <c r="DQ158" s="3"/>
      <c r="DR158" s="3"/>
      <c r="DS158" s="3"/>
      <c r="DT158" s="3"/>
      <c r="DU158" s="18"/>
      <c r="DV158" s="18"/>
      <c r="DW158" s="18"/>
      <c r="EF158" s="50"/>
      <c r="EG158" s="50"/>
      <c r="EH158" s="124"/>
      <c r="EI158" s="124"/>
      <c r="EJ158" s="124"/>
      <c r="EK158" s="124"/>
      <c r="EL158" s="124"/>
      <c r="EM158" s="124"/>
      <c r="EN158" s="124"/>
      <c r="EO158" s="124"/>
      <c r="EP158" s="124"/>
      <c r="EQ158" s="124"/>
      <c r="ER158" s="124"/>
      <c r="ES158" s="124"/>
      <c r="ET158" s="124"/>
      <c r="EU158" s="124"/>
      <c r="EV158" s="124"/>
      <c r="EW158" s="124"/>
      <c r="EX158" s="124"/>
      <c r="EY158" s="124"/>
      <c r="EZ158" s="124"/>
      <c r="FA158" s="124"/>
      <c r="FB158" s="124"/>
      <c r="FC158" s="124"/>
      <c r="FD158" s="124"/>
      <c r="FE158" s="124"/>
      <c r="FG158" s="116" t="str">
        <f>②元データ!$B$33</f>
        <v>作業①</v>
      </c>
      <c r="FH158" s="116" t="str">
        <f>②元データ!$B$33</f>
        <v>作業①</v>
      </c>
      <c r="FI158" s="116" t="str">
        <f>②元データ!$B$33</f>
        <v>作業①</v>
      </c>
      <c r="FJ158" s="116" t="str">
        <f>②元データ!$B$33</f>
        <v>作業①</v>
      </c>
      <c r="FK158" s="116" t="str">
        <f>②元データ!$B$33</f>
        <v>作業①</v>
      </c>
      <c r="FL158" s="116" t="str">
        <f>②元データ!$B$33</f>
        <v>作業①</v>
      </c>
      <c r="FO158" s="183"/>
      <c r="FQ158" s="183"/>
      <c r="FS158" s="183"/>
      <c r="FU158" s="182"/>
      <c r="FW158" s="183"/>
      <c r="FY158" s="183"/>
      <c r="GA158" s="183"/>
      <c r="GC158" s="183"/>
      <c r="GE158" s="182"/>
      <c r="GG158" s="183"/>
      <c r="GH158" s="183"/>
      <c r="GI158" s="183"/>
      <c r="GJ158" s="183"/>
      <c r="GK158" s="183"/>
      <c r="GM158" s="1"/>
      <c r="GO158" s="1"/>
      <c r="GQ158" s="1"/>
      <c r="GS158" s="1"/>
      <c r="GU158" s="1"/>
      <c r="GW158" s="1"/>
      <c r="GY158" s="1"/>
      <c r="HA158" s="1"/>
      <c r="HC158" s="1"/>
      <c r="HE158" s="1"/>
    </row>
    <row r="159" spans="1:220" s="2" customFormat="1" ht="24.95" hidden="1" customHeight="1" thickBot="1" x14ac:dyDescent="0.2">
      <c r="B159" s="490"/>
      <c r="C159" s="492"/>
      <c r="D159" s="185">
        <f t="shared" ref="D159:AH159" si="592">DATE( $P$2, $P$4, COLUMN()-3)</f>
        <v>45505</v>
      </c>
      <c r="E159" s="186">
        <f t="shared" si="592"/>
        <v>45506</v>
      </c>
      <c r="F159" s="186">
        <f t="shared" si="592"/>
        <v>45507</v>
      </c>
      <c r="G159" s="186">
        <f t="shared" si="592"/>
        <v>45508</v>
      </c>
      <c r="H159" s="186">
        <f t="shared" si="592"/>
        <v>45509</v>
      </c>
      <c r="I159" s="186">
        <f t="shared" si="592"/>
        <v>45510</v>
      </c>
      <c r="J159" s="186">
        <f t="shared" si="592"/>
        <v>45511</v>
      </c>
      <c r="K159" s="186">
        <f t="shared" si="592"/>
        <v>45512</v>
      </c>
      <c r="L159" s="186">
        <f t="shared" si="592"/>
        <v>45513</v>
      </c>
      <c r="M159" s="186">
        <f t="shared" si="592"/>
        <v>45514</v>
      </c>
      <c r="N159" s="186">
        <f t="shared" si="592"/>
        <v>45515</v>
      </c>
      <c r="O159" s="186">
        <f t="shared" si="592"/>
        <v>45516</v>
      </c>
      <c r="P159" s="186">
        <f t="shared" si="592"/>
        <v>45517</v>
      </c>
      <c r="Q159" s="186">
        <f t="shared" si="592"/>
        <v>45518</v>
      </c>
      <c r="R159" s="186">
        <f t="shared" si="592"/>
        <v>45519</v>
      </c>
      <c r="S159" s="186">
        <f t="shared" si="592"/>
        <v>45520</v>
      </c>
      <c r="T159" s="186">
        <f t="shared" si="592"/>
        <v>45521</v>
      </c>
      <c r="U159" s="186">
        <f t="shared" si="592"/>
        <v>45522</v>
      </c>
      <c r="V159" s="186">
        <f t="shared" si="592"/>
        <v>45523</v>
      </c>
      <c r="W159" s="186">
        <f t="shared" si="592"/>
        <v>45524</v>
      </c>
      <c r="X159" s="186">
        <f t="shared" si="592"/>
        <v>45525</v>
      </c>
      <c r="Y159" s="186">
        <f t="shared" si="592"/>
        <v>45526</v>
      </c>
      <c r="Z159" s="186">
        <f t="shared" si="592"/>
        <v>45527</v>
      </c>
      <c r="AA159" s="186">
        <f t="shared" si="592"/>
        <v>45528</v>
      </c>
      <c r="AB159" s="186">
        <f t="shared" si="592"/>
        <v>45529</v>
      </c>
      <c r="AC159" s="186">
        <f t="shared" si="592"/>
        <v>45530</v>
      </c>
      <c r="AD159" s="186">
        <f t="shared" si="592"/>
        <v>45531</v>
      </c>
      <c r="AE159" s="186">
        <f t="shared" si="592"/>
        <v>45532</v>
      </c>
      <c r="AF159" s="186">
        <f t="shared" si="592"/>
        <v>45533</v>
      </c>
      <c r="AG159" s="188">
        <f t="shared" si="592"/>
        <v>45534</v>
      </c>
      <c r="AH159" s="188">
        <f t="shared" si="592"/>
        <v>45535</v>
      </c>
      <c r="AI159" s="185">
        <f t="shared" ref="AI159:BM159" si="593">DATE( $P$2, $AU$4, COLUMN()-33)</f>
        <v>45537</v>
      </c>
      <c r="AJ159" s="186">
        <f t="shared" si="593"/>
        <v>45538</v>
      </c>
      <c r="AK159" s="186">
        <f t="shared" si="593"/>
        <v>45539</v>
      </c>
      <c r="AL159" s="186">
        <f t="shared" si="593"/>
        <v>45540</v>
      </c>
      <c r="AM159" s="186">
        <f t="shared" si="593"/>
        <v>45541</v>
      </c>
      <c r="AN159" s="186">
        <f t="shared" si="593"/>
        <v>45542</v>
      </c>
      <c r="AO159" s="186">
        <f t="shared" si="593"/>
        <v>45543</v>
      </c>
      <c r="AP159" s="186">
        <f t="shared" si="593"/>
        <v>45544</v>
      </c>
      <c r="AQ159" s="186">
        <f t="shared" si="593"/>
        <v>45545</v>
      </c>
      <c r="AR159" s="186">
        <f t="shared" si="593"/>
        <v>45546</v>
      </c>
      <c r="AS159" s="186">
        <f t="shared" si="593"/>
        <v>45547</v>
      </c>
      <c r="AT159" s="186">
        <f t="shared" si="593"/>
        <v>45548</v>
      </c>
      <c r="AU159" s="186">
        <f t="shared" si="593"/>
        <v>45549</v>
      </c>
      <c r="AV159" s="186">
        <f t="shared" si="593"/>
        <v>45550</v>
      </c>
      <c r="AW159" s="186">
        <f t="shared" si="593"/>
        <v>45551</v>
      </c>
      <c r="AX159" s="186">
        <f t="shared" si="593"/>
        <v>45552</v>
      </c>
      <c r="AY159" s="186">
        <f t="shared" si="593"/>
        <v>45553</v>
      </c>
      <c r="AZ159" s="186">
        <f t="shared" si="593"/>
        <v>45554</v>
      </c>
      <c r="BA159" s="186">
        <f t="shared" si="593"/>
        <v>45555</v>
      </c>
      <c r="BB159" s="186">
        <f t="shared" si="593"/>
        <v>45556</v>
      </c>
      <c r="BC159" s="186">
        <f t="shared" si="593"/>
        <v>45557</v>
      </c>
      <c r="BD159" s="186">
        <f t="shared" si="593"/>
        <v>45558</v>
      </c>
      <c r="BE159" s="186">
        <f t="shared" si="593"/>
        <v>45559</v>
      </c>
      <c r="BF159" s="186">
        <f t="shared" si="593"/>
        <v>45560</v>
      </c>
      <c r="BG159" s="186">
        <f t="shared" si="593"/>
        <v>45561</v>
      </c>
      <c r="BH159" s="186">
        <f t="shared" si="593"/>
        <v>45562</v>
      </c>
      <c r="BI159" s="186">
        <f t="shared" si="593"/>
        <v>45563</v>
      </c>
      <c r="BJ159" s="186">
        <f t="shared" si="593"/>
        <v>45564</v>
      </c>
      <c r="BK159" s="186">
        <f t="shared" si="593"/>
        <v>45565</v>
      </c>
      <c r="BL159" s="186">
        <f t="shared" si="593"/>
        <v>45566</v>
      </c>
      <c r="BM159" s="188">
        <f t="shared" si="593"/>
        <v>45567</v>
      </c>
      <c r="BN159" s="185">
        <f t="shared" ref="BN159:CS159" si="594">DATE( $P$2, $BZ$4, COLUMN()-64)</f>
        <v>45567</v>
      </c>
      <c r="BO159" s="186">
        <f t="shared" si="594"/>
        <v>45568</v>
      </c>
      <c r="BP159" s="186">
        <f t="shared" si="594"/>
        <v>45569</v>
      </c>
      <c r="BQ159" s="186">
        <f t="shared" si="594"/>
        <v>45570</v>
      </c>
      <c r="BR159" s="186">
        <f t="shared" si="594"/>
        <v>45571</v>
      </c>
      <c r="BS159" s="186">
        <f t="shared" si="594"/>
        <v>45572</v>
      </c>
      <c r="BT159" s="186">
        <f t="shared" si="594"/>
        <v>45573</v>
      </c>
      <c r="BU159" s="186">
        <f t="shared" si="594"/>
        <v>45574</v>
      </c>
      <c r="BV159" s="186">
        <f t="shared" si="594"/>
        <v>45575</v>
      </c>
      <c r="BW159" s="186">
        <f t="shared" si="594"/>
        <v>45576</v>
      </c>
      <c r="BX159" s="186">
        <f t="shared" si="594"/>
        <v>45577</v>
      </c>
      <c r="BY159" s="186">
        <f t="shared" si="594"/>
        <v>45578</v>
      </c>
      <c r="BZ159" s="186">
        <f t="shared" si="594"/>
        <v>45579</v>
      </c>
      <c r="CA159" s="186">
        <f t="shared" si="594"/>
        <v>45580</v>
      </c>
      <c r="CB159" s="186">
        <f t="shared" si="594"/>
        <v>45581</v>
      </c>
      <c r="CC159" s="186">
        <f t="shared" si="594"/>
        <v>45582</v>
      </c>
      <c r="CD159" s="186">
        <f t="shared" si="594"/>
        <v>45583</v>
      </c>
      <c r="CE159" s="186">
        <f t="shared" si="594"/>
        <v>45584</v>
      </c>
      <c r="CF159" s="186">
        <f t="shared" si="594"/>
        <v>45585</v>
      </c>
      <c r="CG159" s="186">
        <f t="shared" si="594"/>
        <v>45586</v>
      </c>
      <c r="CH159" s="186">
        <f t="shared" si="594"/>
        <v>45587</v>
      </c>
      <c r="CI159" s="186">
        <f t="shared" si="594"/>
        <v>45588</v>
      </c>
      <c r="CJ159" s="186">
        <f t="shared" si="594"/>
        <v>45589</v>
      </c>
      <c r="CK159" s="186">
        <f t="shared" si="594"/>
        <v>45590</v>
      </c>
      <c r="CL159" s="186">
        <f t="shared" si="594"/>
        <v>45591</v>
      </c>
      <c r="CM159" s="186">
        <f t="shared" si="594"/>
        <v>45592</v>
      </c>
      <c r="CN159" s="186">
        <f t="shared" si="594"/>
        <v>45593</v>
      </c>
      <c r="CO159" s="186">
        <f t="shared" si="594"/>
        <v>45594</v>
      </c>
      <c r="CP159" s="186">
        <f t="shared" si="594"/>
        <v>45595</v>
      </c>
      <c r="CQ159" s="188">
        <f t="shared" si="594"/>
        <v>45596</v>
      </c>
      <c r="CR159" s="26">
        <f t="shared" si="594"/>
        <v>45597</v>
      </c>
      <c r="CS159" s="405">
        <f t="shared" si="594"/>
        <v>45598</v>
      </c>
      <c r="CT159" s="186">
        <f t="shared" ref="CT159:DW159" si="595">DATE( $P$2, $BZ$4, COLUMN()-64)</f>
        <v>45599</v>
      </c>
      <c r="CU159" s="186">
        <f t="shared" si="595"/>
        <v>45600</v>
      </c>
      <c r="CV159" s="186">
        <f t="shared" si="595"/>
        <v>45601</v>
      </c>
      <c r="CW159" s="186">
        <f t="shared" si="595"/>
        <v>45602</v>
      </c>
      <c r="CX159" s="186">
        <f t="shared" si="595"/>
        <v>45603</v>
      </c>
      <c r="CY159" s="186">
        <f t="shared" si="595"/>
        <v>45604</v>
      </c>
      <c r="CZ159" s="186">
        <f t="shared" si="595"/>
        <v>45605</v>
      </c>
      <c r="DA159" s="186">
        <f t="shared" si="595"/>
        <v>45606</v>
      </c>
      <c r="DB159" s="186">
        <f t="shared" si="595"/>
        <v>45607</v>
      </c>
      <c r="DC159" s="186">
        <f t="shared" si="595"/>
        <v>45608</v>
      </c>
      <c r="DD159" s="186">
        <f t="shared" si="595"/>
        <v>45609</v>
      </c>
      <c r="DE159" s="186">
        <f t="shared" si="595"/>
        <v>45610</v>
      </c>
      <c r="DF159" s="186">
        <f t="shared" si="595"/>
        <v>45611</v>
      </c>
      <c r="DG159" s="186">
        <f t="shared" si="595"/>
        <v>45612</v>
      </c>
      <c r="DH159" s="186">
        <f t="shared" si="595"/>
        <v>45613</v>
      </c>
      <c r="DI159" s="186">
        <f t="shared" si="595"/>
        <v>45614</v>
      </c>
      <c r="DJ159" s="186">
        <f t="shared" si="595"/>
        <v>45615</v>
      </c>
      <c r="DK159" s="186">
        <f t="shared" si="595"/>
        <v>45616</v>
      </c>
      <c r="DL159" s="186">
        <f t="shared" si="595"/>
        <v>45617</v>
      </c>
      <c r="DM159" s="186">
        <f t="shared" si="595"/>
        <v>45618</v>
      </c>
      <c r="DN159" s="186">
        <f t="shared" si="595"/>
        <v>45619</v>
      </c>
      <c r="DO159" s="186">
        <f t="shared" si="595"/>
        <v>45620</v>
      </c>
      <c r="DP159" s="186">
        <f t="shared" si="595"/>
        <v>45621</v>
      </c>
      <c r="DQ159" s="186">
        <f t="shared" si="595"/>
        <v>45622</v>
      </c>
      <c r="DR159" s="186">
        <f t="shared" si="595"/>
        <v>45623</v>
      </c>
      <c r="DS159" s="186">
        <f t="shared" si="595"/>
        <v>45624</v>
      </c>
      <c r="DT159" s="186">
        <f t="shared" si="595"/>
        <v>45625</v>
      </c>
      <c r="DU159" s="187">
        <f t="shared" si="595"/>
        <v>45626</v>
      </c>
      <c r="DV159" s="187">
        <f t="shared" si="595"/>
        <v>45627</v>
      </c>
      <c r="DW159" s="187">
        <f t="shared" si="595"/>
        <v>45628</v>
      </c>
      <c r="FG159" s="99" t="str">
        <f>IF(FG157="","",②元データ!$N$37)</f>
        <v/>
      </c>
      <c r="FH159" s="99" t="str">
        <f>IF(FH157="","",②元データ!$N$38)</f>
        <v/>
      </c>
      <c r="FI159" s="99" t="str">
        <f>IF(FI157="","",②元データ!$N$39)</f>
        <v/>
      </c>
      <c r="FJ159" s="99" t="str">
        <f>IF(FJ157="","",②元データ!$N$40)</f>
        <v/>
      </c>
      <c r="FK159" s="99" t="str">
        <f>IF(FK157="","",②元データ!$N$41)</f>
        <v/>
      </c>
      <c r="FL159" s="99" t="str">
        <f>IF(FL157="","",②元データ!$N$42)</f>
        <v/>
      </c>
    </row>
    <row r="160" spans="1:220" s="2" customFormat="1" ht="18.75" hidden="1" customHeight="1" thickTop="1" x14ac:dyDescent="0.15">
      <c r="B160" s="117"/>
      <c r="C160" s="322"/>
      <c r="D160" s="6"/>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28"/>
      <c r="AH160" s="399"/>
      <c r="AI160" s="23"/>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28"/>
      <c r="BN160" s="6"/>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28"/>
      <c r="CR160" s="399"/>
      <c r="CS160" s="23"/>
      <c r="CT160" s="4"/>
      <c r="CU160" s="4"/>
      <c r="CV160" s="4"/>
      <c r="CW160" s="4"/>
      <c r="CX160" s="4"/>
      <c r="CY160" s="4"/>
      <c r="CZ160" s="4"/>
      <c r="DA160" s="4"/>
      <c r="DB160" s="4"/>
      <c r="DC160" s="4"/>
      <c r="DD160" s="4"/>
      <c r="DE160" s="4"/>
      <c r="DF160" s="4"/>
      <c r="DG160" s="4"/>
      <c r="DH160" s="4"/>
      <c r="DI160" s="4"/>
      <c r="DJ160" s="4"/>
      <c r="DK160" s="4"/>
      <c r="DL160" s="4"/>
      <c r="DM160" s="4"/>
      <c r="DN160" s="4"/>
      <c r="DO160" s="4"/>
      <c r="DP160" s="4"/>
      <c r="DQ160" s="4"/>
      <c r="DR160" s="4"/>
      <c r="DS160" s="4"/>
      <c r="DT160" s="4"/>
      <c r="DU160" s="7"/>
      <c r="DV160" s="7"/>
      <c r="DW160" s="7"/>
      <c r="EE160"/>
      <c r="EF160"/>
      <c r="EG160"/>
      <c r="EH160"/>
      <c r="EI160"/>
      <c r="EV160" s="34"/>
      <c r="FG160" s="34"/>
      <c r="FN160" s="34"/>
      <c r="GM160" s="34"/>
    </row>
    <row r="161" spans="1:218" s="2" customFormat="1" ht="29.25" hidden="1" customHeight="1" x14ac:dyDescent="0.15">
      <c r="B161" s="118"/>
      <c r="C161" s="322"/>
      <c r="D161" s="101"/>
      <c r="E161" s="102"/>
      <c r="F161" s="102"/>
      <c r="G161" s="102"/>
      <c r="H161" s="102"/>
      <c r="I161" s="102"/>
      <c r="J161" s="102"/>
      <c r="K161" s="102"/>
      <c r="L161" s="102"/>
      <c r="M161" s="102"/>
      <c r="N161" s="102"/>
      <c r="O161" s="102"/>
      <c r="P161" s="102"/>
      <c r="Q161" s="102"/>
      <c r="R161" s="102"/>
      <c r="S161" s="102"/>
      <c r="T161" s="102"/>
      <c r="U161" s="102"/>
      <c r="V161" s="102"/>
      <c r="W161" s="102"/>
      <c r="X161" s="102"/>
      <c r="Y161" s="102"/>
      <c r="Z161" s="102"/>
      <c r="AA161" s="102"/>
      <c r="AB161" s="102"/>
      <c r="AC161" s="102"/>
      <c r="AD161" s="102"/>
      <c r="AE161" s="102"/>
      <c r="AF161" s="102"/>
      <c r="AG161" s="105"/>
      <c r="AH161" s="400"/>
      <c r="AI161" s="104"/>
      <c r="AJ161" s="102"/>
      <c r="AK161" s="102"/>
      <c r="AL161" s="102"/>
      <c r="AM161" s="102"/>
      <c r="AN161" s="102"/>
      <c r="AO161" s="102"/>
      <c r="AP161" s="102"/>
      <c r="AQ161" s="102"/>
      <c r="AR161" s="102"/>
      <c r="AS161" s="102"/>
      <c r="AT161" s="102"/>
      <c r="AU161" s="102"/>
      <c r="AV161" s="102"/>
      <c r="AW161" s="102"/>
      <c r="AX161" s="102"/>
      <c r="AY161" s="102"/>
      <c r="AZ161" s="102"/>
      <c r="BA161" s="102"/>
      <c r="BB161" s="102"/>
      <c r="BC161" s="102"/>
      <c r="BD161" s="102"/>
      <c r="BE161" s="102"/>
      <c r="BF161" s="102"/>
      <c r="BG161" s="102"/>
      <c r="BH161" s="102"/>
      <c r="BI161" s="102"/>
      <c r="BJ161" s="102"/>
      <c r="BK161" s="102"/>
      <c r="BL161" s="102"/>
      <c r="BM161" s="105"/>
      <c r="BN161" s="106"/>
      <c r="BO161" s="102"/>
      <c r="BP161" s="102"/>
      <c r="BQ161" s="102"/>
      <c r="BR161" s="102"/>
      <c r="BS161" s="102"/>
      <c r="BT161" s="102"/>
      <c r="BU161" s="102"/>
      <c r="BV161" s="102"/>
      <c r="BW161" s="102"/>
      <c r="BX161" s="102"/>
      <c r="BY161" s="102"/>
      <c r="BZ161" s="102"/>
      <c r="CA161" s="102"/>
      <c r="CB161" s="102"/>
      <c r="CC161" s="102"/>
      <c r="CD161" s="102"/>
      <c r="CE161" s="102"/>
      <c r="CF161" s="102"/>
      <c r="CG161" s="102"/>
      <c r="CH161" s="102"/>
      <c r="CI161" s="102"/>
      <c r="CJ161" s="102"/>
      <c r="CK161" s="102"/>
      <c r="CL161" s="102"/>
      <c r="CM161" s="102"/>
      <c r="CN161" s="102"/>
      <c r="CO161" s="102"/>
      <c r="CP161" s="102"/>
      <c r="CQ161" s="105"/>
      <c r="CR161" s="400"/>
      <c r="CS161" s="104"/>
      <c r="CT161" s="102"/>
      <c r="CU161" s="102"/>
      <c r="CV161" s="102"/>
      <c r="CW161" s="102"/>
      <c r="CX161" s="102"/>
      <c r="CY161" s="102"/>
      <c r="CZ161" s="102"/>
      <c r="DA161" s="102"/>
      <c r="DB161" s="102"/>
      <c r="DC161" s="102"/>
      <c r="DD161" s="102"/>
      <c r="DE161" s="102"/>
      <c r="DF161" s="102"/>
      <c r="DG161" s="102"/>
      <c r="DH161" s="102"/>
      <c r="DI161" s="102"/>
      <c r="DJ161" s="102"/>
      <c r="DK161" s="102"/>
      <c r="DL161" s="102"/>
      <c r="DM161" s="102"/>
      <c r="DN161" s="102"/>
      <c r="DO161" s="102"/>
      <c r="DP161" s="102"/>
      <c r="DQ161" s="102"/>
      <c r="DR161" s="102"/>
      <c r="DS161" s="102"/>
      <c r="DT161" s="102"/>
      <c r="DU161" s="103"/>
      <c r="DV161" s="103"/>
      <c r="DW161" s="103"/>
      <c r="EE161" s="13"/>
      <c r="EF161" s="13"/>
      <c r="EG161" s="13"/>
      <c r="EH161" s="515"/>
      <c r="EI161" s="516"/>
      <c r="EJ161" s="534"/>
      <c r="EK161" s="535"/>
      <c r="EL161" s="536"/>
      <c r="EM161" s="537"/>
      <c r="EN161" s="522"/>
      <c r="EO161" s="523"/>
      <c r="EP161" s="524"/>
      <c r="EQ161" s="525"/>
      <c r="ER161" s="526"/>
      <c r="ES161" s="527"/>
      <c r="ET161" s="528"/>
      <c r="EU161" s="529"/>
      <c r="EV161" s="530"/>
      <c r="EW161" s="531"/>
      <c r="EX161" s="532"/>
      <c r="EY161" s="533"/>
      <c r="EZ161" s="532"/>
      <c r="FA161" s="533"/>
      <c r="FB161" s="532"/>
      <c r="FC161" s="533"/>
      <c r="FD161" s="532"/>
      <c r="FE161" s="533"/>
      <c r="FG161" s="116"/>
      <c r="FH161" s="115"/>
      <c r="FI161" s="115"/>
      <c r="FJ161" s="115"/>
      <c r="FK161" s="115"/>
      <c r="FL161" s="195"/>
      <c r="FN161" s="500"/>
      <c r="FO161" s="501"/>
      <c r="FP161" s="500"/>
      <c r="FQ161" s="501"/>
      <c r="FR161" s="500"/>
      <c r="FS161" s="501"/>
      <c r="FT161" s="500"/>
      <c r="FU161" s="501"/>
      <c r="FV161" s="500"/>
      <c r="FW161" s="501"/>
      <c r="FX161" s="500"/>
      <c r="FY161" s="501"/>
      <c r="FZ161" s="500"/>
      <c r="GA161" s="501"/>
      <c r="GB161" s="500"/>
      <c r="GC161" s="501"/>
      <c r="GD161" s="500"/>
      <c r="GE161" s="501"/>
      <c r="GF161" s="500"/>
      <c r="GG161" s="501"/>
      <c r="GH161" s="180"/>
      <c r="GI161" s="180"/>
      <c r="GJ161" s="180"/>
      <c r="GK161" s="180"/>
      <c r="GM161" s="500"/>
      <c r="GN161" s="501"/>
      <c r="GO161" s="500"/>
      <c r="GP161" s="501"/>
      <c r="GQ161" s="500"/>
      <c r="GR161" s="501"/>
      <c r="GS161" s="500"/>
      <c r="GT161" s="501"/>
      <c r="GU161" s="500"/>
      <c r="GV161" s="501"/>
      <c r="GW161" s="500"/>
      <c r="GX161" s="501"/>
      <c r="GY161" s="500"/>
      <c r="GZ161" s="501"/>
      <c r="HA161" s="500"/>
      <c r="HB161" s="501"/>
      <c r="HC161" s="500"/>
      <c r="HD161" s="501"/>
      <c r="HE161" s="500"/>
      <c r="HF161" s="501"/>
      <c r="HG161" s="180"/>
      <c r="HH161" s="180"/>
      <c r="HI161" s="180"/>
      <c r="HJ161" s="180"/>
    </row>
    <row r="162" spans="1:218" s="2" customFormat="1" ht="9.75" hidden="1" customHeight="1" x14ac:dyDescent="0.15">
      <c r="B162" s="118"/>
      <c r="C162" s="322"/>
      <c r="D162" s="59"/>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c r="AF162" s="54"/>
      <c r="AG162" s="57"/>
      <c r="AH162" s="401"/>
      <c r="AI162" s="56"/>
      <c r="AJ162" s="54"/>
      <c r="AK162" s="54"/>
      <c r="AL162" s="54"/>
      <c r="AM162" s="54"/>
      <c r="AN162" s="54"/>
      <c r="AO162" s="54"/>
      <c r="AP162" s="54"/>
      <c r="AQ162" s="54"/>
      <c r="AR162" s="54"/>
      <c r="AS162" s="54"/>
      <c r="AT162" s="54"/>
      <c r="AU162" s="54"/>
      <c r="AV162" s="54"/>
      <c r="AW162" s="54"/>
      <c r="AX162" s="54"/>
      <c r="AY162" s="54"/>
      <c r="AZ162" s="54"/>
      <c r="BA162" s="54"/>
      <c r="BB162" s="54"/>
      <c r="BC162" s="54"/>
      <c r="BD162" s="54"/>
      <c r="BE162" s="54"/>
      <c r="BF162" s="54"/>
      <c r="BG162" s="54"/>
      <c r="BH162" s="54"/>
      <c r="BI162" s="54"/>
      <c r="BJ162" s="54"/>
      <c r="BK162" s="54"/>
      <c r="BL162" s="54"/>
      <c r="BM162" s="57"/>
      <c r="BN162" s="58"/>
      <c r="BO162" s="54"/>
      <c r="BP162" s="54"/>
      <c r="BQ162" s="54"/>
      <c r="BR162" s="54"/>
      <c r="BS162" s="54"/>
      <c r="BT162" s="54"/>
      <c r="BU162" s="54"/>
      <c r="BV162" s="54"/>
      <c r="BW162" s="54"/>
      <c r="BX162" s="54"/>
      <c r="BY162" s="54"/>
      <c r="BZ162" s="54"/>
      <c r="CA162" s="54"/>
      <c r="CB162" s="54"/>
      <c r="CC162" s="54"/>
      <c r="CD162" s="54"/>
      <c r="CE162" s="54"/>
      <c r="CF162" s="54"/>
      <c r="CG162" s="54"/>
      <c r="CH162" s="54"/>
      <c r="CI162" s="54"/>
      <c r="CJ162" s="54"/>
      <c r="CK162" s="54"/>
      <c r="CL162" s="54"/>
      <c r="CM162" s="54"/>
      <c r="CN162" s="54"/>
      <c r="CO162" s="54"/>
      <c r="CP162" s="54"/>
      <c r="CQ162" s="57"/>
      <c r="CR162" s="401"/>
      <c r="CS162" s="56"/>
      <c r="CT162" s="54"/>
      <c r="CU162" s="54"/>
      <c r="CV162" s="54"/>
      <c r="CW162" s="54"/>
      <c r="CX162" s="54"/>
      <c r="CY162" s="54"/>
      <c r="CZ162" s="54"/>
      <c r="DA162" s="54"/>
      <c r="DB162" s="54"/>
      <c r="DC162" s="54"/>
      <c r="DD162" s="54"/>
      <c r="DE162" s="54"/>
      <c r="DF162" s="54"/>
      <c r="DG162" s="54"/>
      <c r="DH162" s="54"/>
      <c r="DI162" s="54"/>
      <c r="DJ162" s="54"/>
      <c r="DK162" s="54"/>
      <c r="DL162" s="54"/>
      <c r="DM162" s="54"/>
      <c r="DN162" s="54"/>
      <c r="DO162" s="54"/>
      <c r="DP162" s="54"/>
      <c r="DQ162" s="54"/>
      <c r="DR162" s="54"/>
      <c r="DS162" s="54"/>
      <c r="DT162" s="54"/>
      <c r="DU162" s="55"/>
      <c r="DV162" s="55"/>
      <c r="DW162" s="55"/>
      <c r="EE162" s="13"/>
      <c r="EF162" s="13"/>
      <c r="EG162" s="165"/>
      <c r="EH162" s="510"/>
      <c r="EI162" s="511"/>
      <c r="EJ162" s="508"/>
      <c r="EK162" s="509"/>
      <c r="EL162" s="510"/>
      <c r="EM162" s="511"/>
      <c r="EN162" s="508"/>
      <c r="EO162" s="509"/>
      <c r="EP162" s="510"/>
      <c r="EQ162" s="511"/>
      <c r="ER162" s="508"/>
      <c r="ES162" s="509"/>
      <c r="ET162" s="510"/>
      <c r="EU162" s="511"/>
      <c r="EV162" s="508"/>
      <c r="EW162" s="509"/>
      <c r="EX162" s="510"/>
      <c r="EY162" s="511"/>
      <c r="EZ162" s="508"/>
      <c r="FA162" s="509"/>
      <c r="FB162" s="510"/>
      <c r="FC162" s="511"/>
      <c r="FD162" s="508"/>
      <c r="FE162" s="509"/>
      <c r="FG162" s="116"/>
      <c r="FH162" s="116"/>
      <c r="FI162" s="116"/>
      <c r="FJ162" s="116"/>
      <c r="FK162" s="116"/>
      <c r="FL162" s="194"/>
      <c r="FN162" s="495"/>
      <c r="FO162" s="496"/>
      <c r="FP162" s="495"/>
      <c r="FQ162" s="496"/>
      <c r="FR162" s="495"/>
      <c r="FS162" s="496"/>
      <c r="FT162" s="495"/>
      <c r="FU162" s="496"/>
      <c r="FV162" s="495"/>
      <c r="FW162" s="496"/>
      <c r="FX162" s="495"/>
      <c r="FY162" s="496"/>
      <c r="FZ162" s="495"/>
      <c r="GA162" s="496"/>
      <c r="GB162" s="495"/>
      <c r="GC162" s="496"/>
      <c r="GD162" s="495"/>
      <c r="GE162" s="496"/>
      <c r="GF162" s="495"/>
      <c r="GG162" s="496"/>
      <c r="GH162" s="194"/>
      <c r="GI162" s="194"/>
      <c r="GJ162" s="194"/>
      <c r="GK162" s="194"/>
      <c r="GM162" s="495"/>
      <c r="GN162" s="496"/>
      <c r="GO162" s="495"/>
      <c r="GP162" s="496"/>
      <c r="GQ162" s="495"/>
      <c r="GR162" s="496"/>
      <c r="GS162" s="495"/>
      <c r="GT162" s="496"/>
      <c r="GU162" s="495"/>
      <c r="GV162" s="496"/>
      <c r="GW162" s="495"/>
      <c r="GX162" s="496"/>
      <c r="GY162" s="495"/>
      <c r="GZ162" s="496"/>
      <c r="HA162" s="495"/>
      <c r="HB162" s="496"/>
      <c r="HC162" s="495"/>
      <c r="HD162" s="496"/>
      <c r="HE162" s="495"/>
      <c r="HF162" s="496"/>
      <c r="HG162" s="194"/>
      <c r="HH162" s="194"/>
      <c r="HI162" s="194"/>
      <c r="HJ162" s="194"/>
    </row>
    <row r="163" spans="1:218" s="2" customFormat="1" ht="13.5" hidden="1" customHeight="1" thickBot="1" x14ac:dyDescent="0.2">
      <c r="B163" s="119"/>
      <c r="C163" s="323"/>
      <c r="D163" s="8"/>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29"/>
      <c r="AH163" s="402"/>
      <c r="AI163" s="24"/>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9"/>
      <c r="BM163" s="29"/>
      <c r="BN163" s="8"/>
      <c r="BO163" s="9"/>
      <c r="BP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29"/>
      <c r="CR163" s="402"/>
      <c r="CS163" s="24"/>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c r="DR163" s="9"/>
      <c r="DS163" s="9"/>
      <c r="DT163" s="9"/>
      <c r="DU163" s="10"/>
      <c r="DV163" s="10"/>
      <c r="DW163" s="10"/>
      <c r="EE163" s="12"/>
      <c r="EF163" s="12"/>
      <c r="EG163" s="12"/>
      <c r="EH163" s="30"/>
      <c r="EI163" s="31"/>
      <c r="EJ163" s="31"/>
      <c r="EK163" s="31"/>
      <c r="EL163" s="31"/>
      <c r="EM163" s="31"/>
      <c r="EN163" s="31"/>
      <c r="EO163" s="31"/>
      <c r="EP163" s="31"/>
      <c r="EQ163" s="31"/>
      <c r="ER163" s="31"/>
      <c r="ES163" s="31"/>
      <c r="ET163" s="31"/>
      <c r="EU163" s="31"/>
      <c r="EV163" s="31"/>
      <c r="EW163" s="31"/>
      <c r="EX163" s="31"/>
      <c r="EY163" s="31"/>
      <c r="EZ163" s="31"/>
      <c r="FA163" s="31"/>
      <c r="FB163" s="31"/>
      <c r="FC163" s="31"/>
      <c r="FD163" s="31"/>
      <c r="FE163" s="31"/>
      <c r="FG163" s="99"/>
      <c r="FH163" s="100"/>
      <c r="FI163" s="100"/>
      <c r="FJ163" s="100"/>
      <c r="FK163" s="100"/>
      <c r="FL163" s="205"/>
      <c r="FN163" s="30"/>
      <c r="FO163" s="31"/>
      <c r="FP163" s="30"/>
      <c r="FQ163" s="31"/>
      <c r="FR163" s="30"/>
      <c r="FS163" s="31"/>
      <c r="FT163" s="30"/>
      <c r="FU163" s="31"/>
      <c r="FV163" s="30"/>
      <c r="FW163" s="31"/>
      <c r="FX163" s="30"/>
      <c r="FY163" s="31"/>
      <c r="FZ163" s="30"/>
      <c r="GA163" s="31"/>
      <c r="GB163" s="30"/>
      <c r="GC163" s="31"/>
      <c r="GD163" s="31"/>
      <c r="GE163" s="31"/>
      <c r="GF163" s="31"/>
      <c r="GG163" s="31"/>
      <c r="GH163" s="180"/>
      <c r="GI163" s="180"/>
      <c r="GJ163" s="180"/>
      <c r="GK163" s="180"/>
      <c r="GM163" s="30"/>
      <c r="GN163" s="31"/>
      <c r="GO163" s="30"/>
      <c r="GP163" s="31"/>
      <c r="GQ163" s="30"/>
      <c r="GR163" s="31"/>
      <c r="GS163" s="30"/>
      <c r="GT163" s="31"/>
      <c r="GU163" s="30"/>
      <c r="GV163" s="31"/>
      <c r="GW163" s="30"/>
      <c r="GX163" s="31"/>
      <c r="GY163" s="30"/>
      <c r="GZ163" s="31"/>
      <c r="HA163" s="30"/>
      <c r="HB163" s="31"/>
      <c r="HC163" s="30"/>
      <c r="HD163" s="31"/>
      <c r="HE163" s="30"/>
      <c r="HF163" s="31"/>
      <c r="HG163" s="180"/>
      <c r="HH163" s="180"/>
      <c r="HI163" s="180"/>
      <c r="HJ163" s="180"/>
    </row>
    <row r="164" spans="1:218" ht="18.75" hidden="1" customHeight="1" x14ac:dyDescent="0.15">
      <c r="A164" s="504"/>
      <c r="B164" s="486"/>
      <c r="C164" s="324"/>
      <c r="D164" s="143"/>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3"/>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5"/>
      <c r="BN164" s="143"/>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c r="CN164" s="144"/>
      <c r="CO164" s="144"/>
      <c r="CP164" s="144"/>
      <c r="CQ164" s="403"/>
      <c r="CR164" s="410"/>
      <c r="CS164" s="406"/>
      <c r="CT164" s="144"/>
      <c r="CU164" s="144"/>
      <c r="CV164" s="144"/>
      <c r="CW164" s="144"/>
      <c r="CX164" s="144"/>
      <c r="CY164" s="144"/>
      <c r="CZ164" s="144"/>
      <c r="DA164" s="144"/>
      <c r="DB164" s="144"/>
      <c r="DC164" s="144"/>
      <c r="DD164" s="144"/>
      <c r="DE164" s="144"/>
      <c r="DF164" s="144"/>
      <c r="DG164" s="144"/>
      <c r="DH164" s="144"/>
      <c r="DI164" s="144"/>
      <c r="DJ164" s="144"/>
      <c r="DK164" s="144"/>
      <c r="DL164" s="144"/>
      <c r="DM164" s="144"/>
      <c r="DN164" s="144"/>
      <c r="DO164" s="144"/>
      <c r="DP164" s="144"/>
      <c r="DQ164" s="144"/>
      <c r="DR164" s="144"/>
      <c r="DS164" s="144"/>
      <c r="DT164" s="144"/>
      <c r="DU164" s="145"/>
      <c r="DV164" s="145"/>
      <c r="DW164" s="145"/>
      <c r="EE164" s="12"/>
      <c r="EF164" s="13"/>
      <c r="EG164" s="13"/>
      <c r="EH164" s="32"/>
      <c r="EI164" s="32"/>
      <c r="EJ164" s="32"/>
      <c r="EK164" s="32"/>
      <c r="EL164" s="32"/>
      <c r="EM164" s="32"/>
      <c r="EN164" s="32"/>
      <c r="EO164" s="32"/>
      <c r="EP164" s="32"/>
      <c r="EQ164" s="32"/>
      <c r="ER164" s="32"/>
      <c r="ES164" s="32"/>
      <c r="ET164" s="32"/>
      <c r="EU164" s="32"/>
      <c r="EV164" s="32"/>
      <c r="EW164" s="32"/>
      <c r="EX164" s="32"/>
      <c r="EY164" s="32"/>
      <c r="EZ164" s="32"/>
      <c r="FA164" s="32"/>
      <c r="FB164" s="32"/>
      <c r="FC164" s="32"/>
      <c r="FD164" s="32"/>
      <c r="FE164" s="32"/>
      <c r="FG164" s="32"/>
      <c r="FH164" s="32"/>
      <c r="FI164" s="32"/>
      <c r="FJ164" s="32"/>
      <c r="FK164" s="32"/>
      <c r="FL164" s="32"/>
      <c r="FN164" s="33"/>
      <c r="FO164" s="96"/>
      <c r="FP164" s="33"/>
      <c r="FQ164" s="96"/>
      <c r="FR164" s="33"/>
      <c r="FS164" s="96"/>
      <c r="FT164" s="33"/>
      <c r="FU164" s="96"/>
      <c r="FV164" s="33"/>
      <c r="FW164" s="96"/>
      <c r="FX164" s="33"/>
      <c r="FY164" s="96"/>
      <c r="FZ164" s="33"/>
      <c r="GA164" s="96"/>
      <c r="GB164" s="33"/>
      <c r="GC164" s="96"/>
      <c r="GD164" s="33"/>
      <c r="GE164" s="96"/>
      <c r="GF164" s="33"/>
      <c r="GG164" s="96"/>
      <c r="GH164" s="33"/>
      <c r="GI164" s="96"/>
      <c r="GJ164" s="33"/>
      <c r="GK164" s="96"/>
      <c r="GM164" s="72"/>
      <c r="GN164" s="74"/>
      <c r="GO164" s="72"/>
      <c r="GP164" s="74"/>
      <c r="GQ164" s="72"/>
      <c r="GR164" s="74"/>
      <c r="GS164" s="72"/>
      <c r="GT164" s="74"/>
      <c r="GU164" s="72"/>
      <c r="GV164" s="74"/>
      <c r="GW164" s="72"/>
      <c r="GX164" s="74"/>
      <c r="GY164" s="72"/>
      <c r="GZ164" s="74"/>
      <c r="HA164" s="72"/>
      <c r="HB164" s="74"/>
      <c r="HC164" s="72"/>
      <c r="HD164" s="74"/>
      <c r="HE164" s="72"/>
      <c r="HF164" s="74"/>
      <c r="HG164" s="72"/>
      <c r="HH164" s="74"/>
      <c r="HI164" s="72"/>
      <c r="HJ164" s="74"/>
    </row>
    <row r="165" spans="1:218" ht="11.25" hidden="1" customHeight="1" x14ac:dyDescent="0.15">
      <c r="A165" s="505"/>
      <c r="B165" s="487"/>
      <c r="C165" s="325"/>
      <c r="D165" s="146"/>
      <c r="E165" s="147"/>
      <c r="F165" s="147"/>
      <c r="G165" s="147"/>
      <c r="H165" s="147"/>
      <c r="I165" s="147"/>
      <c r="J165" s="147"/>
      <c r="K165" s="147"/>
      <c r="L165" s="147"/>
      <c r="M165" s="147"/>
      <c r="N165" s="147"/>
      <c r="O165" s="147"/>
      <c r="P165" s="147"/>
      <c r="Q165" s="147"/>
      <c r="R165" s="147"/>
      <c r="S165" s="147"/>
      <c r="T165" s="147"/>
      <c r="U165" s="147"/>
      <c r="V165" s="147"/>
      <c r="W165" s="147"/>
      <c r="X165" s="147"/>
      <c r="Y165" s="147"/>
      <c r="Z165" s="147"/>
      <c r="AA165" s="147"/>
      <c r="AB165" s="147"/>
      <c r="AC165" s="147"/>
      <c r="AD165" s="147"/>
      <c r="AE165" s="147"/>
      <c r="AF165" s="147"/>
      <c r="AG165" s="148"/>
      <c r="AH165" s="148"/>
      <c r="AI165" s="146"/>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c r="BI165" s="147"/>
      <c r="BJ165" s="147"/>
      <c r="BK165" s="147"/>
      <c r="BL165" s="147"/>
      <c r="BM165" s="148"/>
      <c r="BN165" s="146"/>
      <c r="BO165" s="147"/>
      <c r="BP165" s="147"/>
      <c r="BQ165" s="147"/>
      <c r="BR165" s="147"/>
      <c r="BS165" s="147"/>
      <c r="BT165" s="147"/>
      <c r="BU165" s="147"/>
      <c r="BV165" s="147"/>
      <c r="BW165" s="147"/>
      <c r="BX165" s="147"/>
      <c r="BY165" s="147"/>
      <c r="BZ165" s="147"/>
      <c r="CA165" s="147"/>
      <c r="CB165" s="147"/>
      <c r="CC165" s="147"/>
      <c r="CD165" s="147"/>
      <c r="CE165" s="147"/>
      <c r="CF165" s="147"/>
      <c r="CG165" s="147"/>
      <c r="CH165" s="147"/>
      <c r="CI165" s="147"/>
      <c r="CJ165" s="147"/>
      <c r="CK165" s="147"/>
      <c r="CL165" s="147"/>
      <c r="CM165" s="147"/>
      <c r="CN165" s="147"/>
      <c r="CO165" s="147"/>
      <c r="CP165" s="147"/>
      <c r="CQ165" s="148"/>
      <c r="CR165" s="411"/>
      <c r="CS165" s="407"/>
      <c r="CT165" s="147"/>
      <c r="CU165" s="147"/>
      <c r="CV165" s="147"/>
      <c r="CW165" s="147"/>
      <c r="CX165" s="147"/>
      <c r="CY165" s="147"/>
      <c r="CZ165" s="147"/>
      <c r="DA165" s="147"/>
      <c r="DB165" s="147"/>
      <c r="DC165" s="147"/>
      <c r="DD165" s="147"/>
      <c r="DE165" s="147"/>
      <c r="DF165" s="147"/>
      <c r="DG165" s="147"/>
      <c r="DH165" s="147"/>
      <c r="DI165" s="147"/>
      <c r="DJ165" s="147"/>
      <c r="DK165" s="147"/>
      <c r="DL165" s="147"/>
      <c r="DM165" s="147"/>
      <c r="DN165" s="147"/>
      <c r="DO165" s="147"/>
      <c r="DP165" s="147"/>
      <c r="DQ165" s="147"/>
      <c r="DR165" s="147"/>
      <c r="DS165" s="147"/>
      <c r="DT165" s="147"/>
      <c r="DU165" s="149"/>
      <c r="DV165" s="149"/>
      <c r="DW165" s="149"/>
      <c r="EE165" s="12"/>
      <c r="EF165" s="13"/>
      <c r="EG165" s="13"/>
      <c r="EH165" s="32"/>
      <c r="EI165" s="32"/>
      <c r="EJ165" s="32"/>
      <c r="EK165" s="32"/>
      <c r="EL165" s="32"/>
      <c r="EM165" s="32"/>
      <c r="EN165" s="32"/>
      <c r="EO165" s="32"/>
      <c r="EP165" s="32"/>
      <c r="EQ165" s="32"/>
      <c r="ER165" s="32"/>
      <c r="ES165" s="32"/>
      <c r="ET165" s="32"/>
      <c r="EU165" s="32"/>
      <c r="EV165" s="32"/>
      <c r="EW165" s="32"/>
      <c r="EX165" s="32"/>
      <c r="EY165" s="32"/>
      <c r="EZ165" s="32"/>
      <c r="FA165" s="32"/>
      <c r="FB165" s="32"/>
      <c r="FC165" s="32"/>
      <c r="FD165" s="32"/>
      <c r="FE165" s="32"/>
      <c r="FG165" s="32"/>
      <c r="FH165" s="32"/>
      <c r="FI165" s="32"/>
      <c r="FJ165" s="32"/>
      <c r="FK165" s="32"/>
      <c r="FL165" s="32"/>
      <c r="FN165" s="33"/>
      <c r="FO165" s="96"/>
      <c r="FP165" s="33"/>
      <c r="FQ165" s="96"/>
      <c r="FR165" s="33"/>
      <c r="FS165" s="96"/>
      <c r="FT165" s="33"/>
      <c r="FU165" s="96"/>
      <c r="FV165" s="33"/>
      <c r="FW165" s="96"/>
      <c r="FX165" s="33"/>
      <c r="FY165" s="96"/>
      <c r="FZ165" s="33"/>
      <c r="GA165" s="96"/>
      <c r="GB165" s="33"/>
      <c r="GC165" s="96"/>
      <c r="GD165" s="33"/>
      <c r="GE165" s="96"/>
      <c r="GF165" s="33"/>
      <c r="GG165" s="96"/>
      <c r="GH165" s="33"/>
      <c r="GI165" s="96"/>
      <c r="GJ165" s="33"/>
      <c r="GK165" s="96"/>
      <c r="GM165" s="72"/>
      <c r="GN165" s="74"/>
      <c r="GO165" s="72"/>
      <c r="GP165" s="74"/>
      <c r="GQ165" s="72"/>
      <c r="GR165" s="74"/>
      <c r="GS165" s="72"/>
      <c r="GT165" s="74"/>
      <c r="GU165" s="72"/>
      <c r="GV165" s="74"/>
      <c r="GW165" s="72"/>
      <c r="GX165" s="74"/>
      <c r="GY165" s="72"/>
      <c r="GZ165" s="74"/>
      <c r="HA165" s="72"/>
      <c r="HB165" s="74"/>
      <c r="HC165" s="72"/>
      <c r="HD165" s="74"/>
      <c r="HE165" s="72"/>
      <c r="HF165" s="74"/>
      <c r="HG165" s="72"/>
      <c r="HH165" s="74"/>
      <c r="HI165" s="72"/>
      <c r="HJ165" s="74"/>
    </row>
    <row r="166" spans="1:218" ht="27.75" hidden="1" customHeight="1" x14ac:dyDescent="0.15">
      <c r="A166" s="505"/>
      <c r="B166" s="487"/>
      <c r="C166" s="325"/>
      <c r="D166" s="150"/>
      <c r="E166" s="151"/>
      <c r="F166" s="151"/>
      <c r="G166" s="151"/>
      <c r="H166" s="151"/>
      <c r="I166" s="151"/>
      <c r="J166" s="151"/>
      <c r="K166" s="151"/>
      <c r="L166" s="151"/>
      <c r="M166" s="151"/>
      <c r="N166" s="151"/>
      <c r="O166" s="151"/>
      <c r="P166" s="151"/>
      <c r="Q166" s="151"/>
      <c r="R166" s="151"/>
      <c r="S166" s="151"/>
      <c r="T166" s="151"/>
      <c r="U166" s="151"/>
      <c r="V166" s="151"/>
      <c r="W166" s="151"/>
      <c r="X166" s="151"/>
      <c r="Y166" s="151"/>
      <c r="Z166" s="151"/>
      <c r="AA166" s="151"/>
      <c r="AB166" s="151"/>
      <c r="AC166" s="151"/>
      <c r="AD166" s="151"/>
      <c r="AE166" s="151"/>
      <c r="AF166" s="151"/>
      <c r="AG166" s="151"/>
      <c r="AH166" s="151"/>
      <c r="AI166" s="150"/>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c r="BI166" s="151"/>
      <c r="BJ166" s="151"/>
      <c r="BK166" s="151"/>
      <c r="BL166" s="151"/>
      <c r="BM166" s="152"/>
      <c r="BN166" s="150"/>
      <c r="BO166" s="151"/>
      <c r="BP166" s="151"/>
      <c r="BQ166" s="151"/>
      <c r="BR166" s="151"/>
      <c r="BS166" s="151"/>
      <c r="BT166" s="151"/>
      <c r="BU166" s="151"/>
      <c r="BV166" s="151"/>
      <c r="BW166" s="151"/>
      <c r="BX166" s="151"/>
      <c r="BY166" s="151"/>
      <c r="BZ166" s="151"/>
      <c r="CA166" s="151"/>
      <c r="CB166" s="151"/>
      <c r="CC166" s="151"/>
      <c r="CD166" s="151"/>
      <c r="CE166" s="151"/>
      <c r="CF166" s="151"/>
      <c r="CG166" s="151"/>
      <c r="CH166" s="151"/>
      <c r="CI166" s="151"/>
      <c r="CJ166" s="151"/>
      <c r="CK166" s="151"/>
      <c r="CL166" s="151"/>
      <c r="CM166" s="151"/>
      <c r="CN166" s="151"/>
      <c r="CO166" s="151"/>
      <c r="CP166" s="151"/>
      <c r="CQ166" s="404"/>
      <c r="CR166" s="412"/>
      <c r="CS166" s="408"/>
      <c r="CT166" s="151"/>
      <c r="CU166" s="151"/>
      <c r="CV166" s="151"/>
      <c r="CW166" s="151"/>
      <c r="CX166" s="151"/>
      <c r="CY166" s="151"/>
      <c r="CZ166" s="151"/>
      <c r="DA166" s="151"/>
      <c r="DB166" s="151"/>
      <c r="DC166" s="151"/>
      <c r="DD166" s="151"/>
      <c r="DE166" s="151"/>
      <c r="DF166" s="151"/>
      <c r="DG166" s="151"/>
      <c r="DH166" s="151"/>
      <c r="DI166" s="151"/>
      <c r="DJ166" s="151"/>
      <c r="DK166" s="151"/>
      <c r="DL166" s="151"/>
      <c r="DM166" s="151"/>
      <c r="DN166" s="151"/>
      <c r="DO166" s="151"/>
      <c r="DP166" s="151"/>
      <c r="DQ166" s="151"/>
      <c r="DR166" s="151"/>
      <c r="DS166" s="151"/>
      <c r="DT166" s="151"/>
      <c r="DU166" s="152"/>
      <c r="DV166" s="152"/>
      <c r="DW166" s="152"/>
      <c r="EE166" s="12"/>
      <c r="EF166" s="13"/>
      <c r="EG166" s="13"/>
      <c r="EH166" s="32"/>
      <c r="EI166" s="32"/>
      <c r="EJ166" s="32"/>
      <c r="EK166" s="32"/>
      <c r="EL166" s="32"/>
      <c r="EM166" s="32"/>
      <c r="EN166" s="32"/>
      <c r="EO166" s="32"/>
      <c r="EP166" s="32"/>
      <c r="EQ166" s="32"/>
      <c r="ER166" s="32"/>
      <c r="ES166" s="32"/>
      <c r="ET166" s="32"/>
      <c r="EU166" s="32"/>
      <c r="EV166" s="32"/>
      <c r="EW166" s="32"/>
      <c r="EX166" s="32"/>
      <c r="EY166" s="32"/>
      <c r="EZ166" s="32"/>
      <c r="FA166" s="32"/>
      <c r="FB166" s="32"/>
      <c r="FC166" s="32"/>
      <c r="FD166" s="32"/>
      <c r="FE166" s="32"/>
      <c r="FG166" s="32"/>
      <c r="FH166" s="32"/>
      <c r="FI166" s="32"/>
      <c r="FJ166" s="32"/>
      <c r="FK166" s="32"/>
      <c r="FL166" s="32"/>
      <c r="FN166" s="33"/>
      <c r="FO166" s="96"/>
      <c r="FP166" s="33"/>
      <c r="FQ166" s="96"/>
      <c r="FR166" s="33"/>
      <c r="FS166" s="96"/>
      <c r="FT166" s="33"/>
      <c r="FU166" s="96"/>
      <c r="FV166" s="33"/>
      <c r="FW166" s="96"/>
      <c r="FX166" s="33"/>
      <c r="FY166" s="96"/>
      <c r="FZ166" s="33"/>
      <c r="GA166" s="96"/>
      <c r="GB166" s="33"/>
      <c r="GC166" s="96"/>
      <c r="GD166" s="33"/>
      <c r="GE166" s="96"/>
      <c r="GF166" s="33"/>
      <c r="GG166" s="96"/>
      <c r="GH166" s="33"/>
      <c r="GI166" s="96"/>
      <c r="GJ166" s="33"/>
      <c r="GK166" s="96"/>
      <c r="GM166" s="72"/>
      <c r="GN166" s="74"/>
      <c r="GO166" s="72"/>
      <c r="GP166" s="74"/>
      <c r="GQ166" s="72"/>
      <c r="GR166" s="74"/>
      <c r="GS166" s="72"/>
      <c r="GT166" s="74"/>
      <c r="GU166" s="72"/>
      <c r="GV166" s="74"/>
      <c r="GW166" s="72"/>
      <c r="GX166" s="74"/>
      <c r="GY166" s="72"/>
      <c r="GZ166" s="74"/>
      <c r="HA166" s="72"/>
      <c r="HB166" s="74"/>
      <c r="HC166" s="72"/>
      <c r="HD166" s="74"/>
      <c r="HE166" s="72"/>
      <c r="HF166" s="74"/>
      <c r="HG166" s="72"/>
      <c r="HH166" s="74"/>
      <c r="HI166" s="72"/>
      <c r="HJ166" s="74"/>
    </row>
    <row r="167" spans="1:218" ht="15" hidden="1" customHeight="1" thickBot="1" x14ac:dyDescent="0.2">
      <c r="A167" s="505"/>
      <c r="B167" s="488"/>
      <c r="C167" s="326"/>
      <c r="D167" s="153"/>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c r="AA167" s="114"/>
      <c r="AB167" s="114"/>
      <c r="AC167" s="114"/>
      <c r="AD167" s="114"/>
      <c r="AE167" s="114"/>
      <c r="AF167" s="114"/>
      <c r="AG167" s="154"/>
      <c r="AH167" s="154"/>
      <c r="AI167" s="153"/>
      <c r="AJ167" s="114"/>
      <c r="AK167" s="114"/>
      <c r="AL167" s="114"/>
      <c r="AM167" s="114"/>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54"/>
      <c r="BN167" s="153"/>
      <c r="BO167" s="114"/>
      <c r="BP167" s="114"/>
      <c r="BQ167" s="114"/>
      <c r="BR167" s="114"/>
      <c r="BS167" s="114"/>
      <c r="BT167" s="114"/>
      <c r="BU167" s="114"/>
      <c r="BV167" s="114"/>
      <c r="BW167" s="114"/>
      <c r="BX167" s="114"/>
      <c r="BY167" s="114"/>
      <c r="BZ167" s="114"/>
      <c r="CA167" s="114"/>
      <c r="CB167" s="114"/>
      <c r="CC167" s="114"/>
      <c r="CD167" s="114"/>
      <c r="CE167" s="114"/>
      <c r="CF167" s="114"/>
      <c r="CG167" s="114"/>
      <c r="CH167" s="114"/>
      <c r="CI167" s="114"/>
      <c r="CJ167" s="114"/>
      <c r="CK167" s="114"/>
      <c r="CL167" s="114"/>
      <c r="CM167" s="114"/>
      <c r="CN167" s="114"/>
      <c r="CO167" s="114"/>
      <c r="CP167" s="114"/>
      <c r="CQ167" s="154"/>
      <c r="CR167" s="413"/>
      <c r="CS167" s="409"/>
      <c r="CT167" s="114"/>
      <c r="CU167" s="114"/>
      <c r="CV167" s="114"/>
      <c r="CW167" s="114"/>
      <c r="CX167" s="114"/>
      <c r="CY167" s="114"/>
      <c r="CZ167" s="114"/>
      <c r="DA167" s="114"/>
      <c r="DB167" s="114"/>
      <c r="DC167" s="114"/>
      <c r="DD167" s="114"/>
      <c r="DE167" s="114"/>
      <c r="DF167" s="114"/>
      <c r="DG167" s="114"/>
      <c r="DH167" s="114"/>
      <c r="DI167" s="114"/>
      <c r="DJ167" s="114"/>
      <c r="DK167" s="114"/>
      <c r="DL167" s="114"/>
      <c r="DM167" s="114"/>
      <c r="DN167" s="114"/>
      <c r="DO167" s="114"/>
      <c r="DP167" s="114"/>
      <c r="DQ167" s="114"/>
      <c r="DR167" s="114"/>
      <c r="DS167" s="114"/>
      <c r="DT167" s="114"/>
      <c r="DU167" s="155"/>
      <c r="DV167" s="155"/>
      <c r="DW167" s="155"/>
      <c r="EE167" s="12"/>
      <c r="EF167" s="13"/>
      <c r="EG167" s="13"/>
      <c r="EH167" s="32"/>
      <c r="EI167" s="32"/>
      <c r="EJ167" s="32"/>
      <c r="EK167" s="32"/>
      <c r="EL167" s="32"/>
      <c r="EM167" s="32"/>
      <c r="EN167" s="32"/>
      <c r="EO167" s="32"/>
      <c r="EP167" s="32"/>
      <c r="EQ167" s="32"/>
      <c r="ER167" s="32"/>
      <c r="ES167" s="32"/>
      <c r="ET167" s="32"/>
      <c r="EU167" s="32"/>
      <c r="EV167" s="32"/>
      <c r="EW167" s="32"/>
      <c r="EX167" s="32"/>
      <c r="EY167" s="32"/>
      <c r="EZ167" s="32"/>
      <c r="FA167" s="32"/>
      <c r="FB167" s="32"/>
      <c r="FC167" s="32"/>
      <c r="FD167" s="32"/>
      <c r="FE167" s="32"/>
      <c r="FG167" s="32"/>
      <c r="FH167" s="32"/>
      <c r="FI167" s="32"/>
      <c r="FJ167" s="32"/>
      <c r="FK167" s="32"/>
      <c r="FL167" s="32"/>
      <c r="FN167" s="33"/>
      <c r="FO167" s="96"/>
      <c r="FP167" s="33"/>
      <c r="FQ167" s="96"/>
      <c r="FR167" s="33"/>
      <c r="FS167" s="96"/>
      <c r="FT167" s="33"/>
      <c r="FU167" s="96"/>
      <c r="FV167" s="33"/>
      <c r="FW167" s="96"/>
      <c r="FX167" s="33"/>
      <c r="FY167" s="96"/>
      <c r="FZ167" s="33"/>
      <c r="GA167" s="96"/>
      <c r="GB167" s="33"/>
      <c r="GC167" s="96"/>
      <c r="GD167" s="33"/>
      <c r="GE167" s="96"/>
      <c r="GF167" s="33"/>
      <c r="GG167" s="96"/>
      <c r="GH167" s="33"/>
      <c r="GI167" s="96"/>
      <c r="GJ167" s="33"/>
      <c r="GK167" s="96"/>
      <c r="GM167" s="72"/>
      <c r="GN167" s="74"/>
      <c r="GO167" s="72"/>
      <c r="GP167" s="74"/>
      <c r="GQ167" s="72"/>
      <c r="GR167" s="74"/>
      <c r="GS167" s="72"/>
      <c r="GT167" s="74"/>
      <c r="GU167" s="72"/>
      <c r="GV167" s="74"/>
      <c r="GW167" s="72"/>
      <c r="GX167" s="74"/>
      <c r="GY167" s="72"/>
      <c r="GZ167" s="74"/>
      <c r="HA167" s="72"/>
      <c r="HB167" s="74"/>
      <c r="HC167" s="72"/>
      <c r="HD167" s="74"/>
      <c r="HE167" s="72"/>
      <c r="HF167" s="74"/>
      <c r="HG167" s="72"/>
      <c r="HH167" s="74"/>
      <c r="HI167" s="72"/>
      <c r="HJ167" s="74"/>
    </row>
    <row r="168" spans="1:218" ht="21.75" hidden="1" customHeight="1" x14ac:dyDescent="0.15">
      <c r="A168" s="505"/>
      <c r="B168" s="486"/>
      <c r="C168" s="324"/>
      <c r="D168" s="143"/>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3"/>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5"/>
      <c r="BN168" s="143"/>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c r="CN168" s="144"/>
      <c r="CO168" s="144"/>
      <c r="CP168" s="144"/>
      <c r="CQ168" s="403"/>
      <c r="CR168" s="410"/>
      <c r="CS168" s="406"/>
      <c r="CT168" s="144"/>
      <c r="CU168" s="144"/>
      <c r="CV168" s="144"/>
      <c r="CW168" s="144"/>
      <c r="CX168" s="144"/>
      <c r="CY168" s="144"/>
      <c r="CZ168" s="144"/>
      <c r="DA168" s="144"/>
      <c r="DB168" s="144"/>
      <c r="DC168" s="144"/>
      <c r="DD168" s="144"/>
      <c r="DE168" s="144"/>
      <c r="DF168" s="144"/>
      <c r="DG168" s="144"/>
      <c r="DH168" s="144"/>
      <c r="DI168" s="144"/>
      <c r="DJ168" s="144"/>
      <c r="DK168" s="144"/>
      <c r="DL168" s="144"/>
      <c r="DM168" s="144"/>
      <c r="DN168" s="144"/>
      <c r="DO168" s="144"/>
      <c r="DP168" s="144"/>
      <c r="DQ168" s="144"/>
      <c r="DR168" s="144"/>
      <c r="DS168" s="144"/>
      <c r="DT168" s="144"/>
      <c r="DU168" s="145"/>
      <c r="DV168" s="145"/>
      <c r="DW168" s="145"/>
      <c r="EE168" s="12"/>
      <c r="EF168" s="13"/>
      <c r="EG168" s="13"/>
      <c r="EH168" s="32"/>
      <c r="EI168" s="32"/>
      <c r="EJ168" s="32"/>
      <c r="EK168" s="32"/>
      <c r="EL168" s="32"/>
      <c r="EM168" s="32"/>
      <c r="EN168" s="32"/>
      <c r="EO168" s="32"/>
      <c r="EP168" s="32"/>
      <c r="EQ168" s="32"/>
      <c r="ER168" s="32"/>
      <c r="ES168" s="32"/>
      <c r="ET168" s="32"/>
      <c r="EU168" s="32"/>
      <c r="EV168" s="32"/>
      <c r="EW168" s="32"/>
      <c r="EX168" s="32"/>
      <c r="EY168" s="32"/>
      <c r="EZ168" s="32"/>
      <c r="FA168" s="32"/>
      <c r="FB168" s="32"/>
      <c r="FC168" s="32"/>
      <c r="FD168" s="32"/>
      <c r="FE168" s="32"/>
      <c r="FG168" s="32"/>
      <c r="FH168" s="32"/>
      <c r="FI168" s="32"/>
      <c r="FJ168" s="32"/>
      <c r="FK168" s="32"/>
      <c r="FL168" s="32"/>
      <c r="FN168" s="33"/>
      <c r="FO168" s="96"/>
      <c r="FP168" s="33"/>
      <c r="FQ168" s="96"/>
      <c r="FR168" s="33"/>
      <c r="FS168" s="96"/>
      <c r="FT168" s="33"/>
      <c r="FU168" s="96"/>
      <c r="FV168" s="33"/>
      <c r="FW168" s="96"/>
      <c r="FX168" s="33"/>
      <c r="FY168" s="96"/>
      <c r="FZ168" s="33"/>
      <c r="GA168" s="96"/>
      <c r="GB168" s="33"/>
      <c r="GC168" s="96"/>
      <c r="GD168" s="33"/>
      <c r="GE168" s="96"/>
      <c r="GF168" s="33"/>
      <c r="GG168" s="96"/>
      <c r="GH168" s="33"/>
      <c r="GI168" s="96"/>
      <c r="GJ168" s="33"/>
      <c r="GK168" s="96"/>
      <c r="GM168" s="72"/>
      <c r="GN168" s="74"/>
      <c r="GO168" s="72"/>
      <c r="GP168" s="74"/>
      <c r="GQ168" s="72"/>
      <c r="GR168" s="74"/>
      <c r="GS168" s="72"/>
      <c r="GT168" s="74"/>
      <c r="GU168" s="72"/>
      <c r="GV168" s="74"/>
      <c r="GW168" s="72"/>
      <c r="GX168" s="74"/>
      <c r="GY168" s="72"/>
      <c r="GZ168" s="74"/>
      <c r="HA168" s="72"/>
      <c r="HB168" s="74"/>
      <c r="HC168" s="72"/>
      <c r="HD168" s="74"/>
      <c r="HE168" s="72"/>
      <c r="HF168" s="74"/>
      <c r="HG168" s="72"/>
      <c r="HH168" s="74"/>
      <c r="HI168" s="72"/>
      <c r="HJ168" s="74"/>
    </row>
    <row r="169" spans="1:218" ht="11.25" hidden="1" customHeight="1" x14ac:dyDescent="0.15">
      <c r="A169" s="505"/>
      <c r="B169" s="487"/>
      <c r="C169" s="325"/>
      <c r="D169" s="146"/>
      <c r="E169" s="147"/>
      <c r="F169" s="147"/>
      <c r="G169" s="147"/>
      <c r="H169" s="147"/>
      <c r="I169" s="147"/>
      <c r="J169" s="147"/>
      <c r="K169" s="147"/>
      <c r="L169" s="147"/>
      <c r="M169" s="147"/>
      <c r="N169" s="147"/>
      <c r="O169" s="147"/>
      <c r="P169" s="147"/>
      <c r="Q169" s="147"/>
      <c r="R169" s="147"/>
      <c r="S169" s="147"/>
      <c r="T169" s="147"/>
      <c r="U169" s="147"/>
      <c r="V169" s="147"/>
      <c r="W169" s="147"/>
      <c r="X169" s="147"/>
      <c r="Y169" s="147"/>
      <c r="Z169" s="147"/>
      <c r="AA169" s="147"/>
      <c r="AB169" s="147"/>
      <c r="AC169" s="147"/>
      <c r="AD169" s="147"/>
      <c r="AE169" s="147"/>
      <c r="AF169" s="147"/>
      <c r="AG169" s="148"/>
      <c r="AH169" s="148"/>
      <c r="AI169" s="146"/>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c r="BI169" s="147"/>
      <c r="BJ169" s="147"/>
      <c r="BK169" s="147"/>
      <c r="BL169" s="147"/>
      <c r="BM169" s="148"/>
      <c r="BN169" s="146"/>
      <c r="BO169" s="147"/>
      <c r="BP169" s="147"/>
      <c r="BQ169" s="147"/>
      <c r="BR169" s="147"/>
      <c r="BS169" s="147"/>
      <c r="BT169" s="147"/>
      <c r="BU169" s="147"/>
      <c r="BV169" s="147"/>
      <c r="BW169" s="147"/>
      <c r="BX169" s="147"/>
      <c r="BY169" s="147"/>
      <c r="BZ169" s="147"/>
      <c r="CA169" s="147"/>
      <c r="CB169" s="147"/>
      <c r="CC169" s="147"/>
      <c r="CD169" s="147"/>
      <c r="CE169" s="147"/>
      <c r="CF169" s="147"/>
      <c r="CG169" s="147"/>
      <c r="CH169" s="147"/>
      <c r="CI169" s="147"/>
      <c r="CJ169" s="147"/>
      <c r="CK169" s="147"/>
      <c r="CL169" s="147"/>
      <c r="CM169" s="147"/>
      <c r="CN169" s="147"/>
      <c r="CO169" s="147"/>
      <c r="CP169" s="147"/>
      <c r="CQ169" s="148"/>
      <c r="CR169" s="411"/>
      <c r="CS169" s="407"/>
      <c r="CT169" s="147"/>
      <c r="CU169" s="147"/>
      <c r="CV169" s="147"/>
      <c r="CW169" s="147"/>
      <c r="CX169" s="147"/>
      <c r="CY169" s="147"/>
      <c r="CZ169" s="147"/>
      <c r="DA169" s="147"/>
      <c r="DB169" s="147"/>
      <c r="DC169" s="147"/>
      <c r="DD169" s="147"/>
      <c r="DE169" s="147"/>
      <c r="DF169" s="147"/>
      <c r="DG169" s="147"/>
      <c r="DH169" s="147"/>
      <c r="DI169" s="147"/>
      <c r="DJ169" s="147"/>
      <c r="DK169" s="147"/>
      <c r="DL169" s="147"/>
      <c r="DM169" s="147"/>
      <c r="DN169" s="147"/>
      <c r="DO169" s="147"/>
      <c r="DP169" s="147"/>
      <c r="DQ169" s="147"/>
      <c r="DR169" s="147"/>
      <c r="DS169" s="147"/>
      <c r="DT169" s="147"/>
      <c r="DU169" s="149"/>
      <c r="DV169" s="149"/>
      <c r="DW169" s="149"/>
      <c r="EE169" s="12"/>
      <c r="EF169" s="13"/>
      <c r="EG169" s="13"/>
      <c r="EH169" s="32"/>
      <c r="EI169" s="32"/>
      <c r="EJ169" s="32"/>
      <c r="EK169" s="32"/>
      <c r="EL169" s="32"/>
      <c r="EM169" s="32"/>
      <c r="EN169" s="32"/>
      <c r="EO169" s="32"/>
      <c r="EP169" s="32"/>
      <c r="EQ169" s="32"/>
      <c r="ER169" s="32"/>
      <c r="ES169" s="32"/>
      <c r="ET169" s="32"/>
      <c r="EU169" s="32"/>
      <c r="EV169" s="32"/>
      <c r="EW169" s="32"/>
      <c r="EX169" s="32"/>
      <c r="EY169" s="32"/>
      <c r="EZ169" s="32"/>
      <c r="FA169" s="32"/>
      <c r="FB169" s="32"/>
      <c r="FC169" s="32"/>
      <c r="FD169" s="32"/>
      <c r="FE169" s="32"/>
      <c r="FG169" s="32"/>
      <c r="FH169" s="32"/>
      <c r="FI169" s="32"/>
      <c r="FJ169" s="32"/>
      <c r="FK169" s="32"/>
      <c r="FL169" s="32"/>
      <c r="FN169" s="33"/>
      <c r="FO169" s="96"/>
      <c r="FP169" s="33"/>
      <c r="FQ169" s="96"/>
      <c r="FR169" s="33"/>
      <c r="FS169" s="96"/>
      <c r="FT169" s="33"/>
      <c r="FU169" s="96"/>
      <c r="FV169" s="33"/>
      <c r="FW169" s="96"/>
      <c r="FX169" s="33"/>
      <c r="FY169" s="96"/>
      <c r="FZ169" s="33"/>
      <c r="GA169" s="96"/>
      <c r="GB169" s="33"/>
      <c r="GC169" s="96"/>
      <c r="GD169" s="33"/>
      <c r="GE169" s="96"/>
      <c r="GF169" s="33"/>
      <c r="GG169" s="96"/>
      <c r="GH169" s="33"/>
      <c r="GI169" s="96"/>
      <c r="GJ169" s="33"/>
      <c r="GK169" s="96"/>
      <c r="GM169" s="72"/>
      <c r="GN169" s="74"/>
      <c r="GO169" s="72"/>
      <c r="GP169" s="74"/>
      <c r="GQ169" s="72"/>
      <c r="GR169" s="74"/>
      <c r="GS169" s="72"/>
      <c r="GT169" s="74"/>
      <c r="GU169" s="72"/>
      <c r="GV169" s="74"/>
      <c r="GW169" s="72"/>
      <c r="GX169" s="74"/>
      <c r="GY169" s="72"/>
      <c r="GZ169" s="74"/>
      <c r="HA169" s="72"/>
      <c r="HB169" s="74"/>
      <c r="HC169" s="72"/>
      <c r="HD169" s="74"/>
      <c r="HE169" s="72"/>
      <c r="HF169" s="74"/>
      <c r="HG169" s="72"/>
      <c r="HH169" s="74"/>
      <c r="HI169" s="72"/>
      <c r="HJ169" s="74"/>
    </row>
    <row r="170" spans="1:218" ht="27.75" hidden="1" customHeight="1" x14ac:dyDescent="0.15">
      <c r="A170" s="505"/>
      <c r="B170" s="487"/>
      <c r="C170" s="325"/>
      <c r="D170" s="150"/>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0"/>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c r="BI170" s="151"/>
      <c r="BJ170" s="151"/>
      <c r="BK170" s="151"/>
      <c r="BL170" s="151"/>
      <c r="BM170" s="152"/>
      <c r="BN170" s="150"/>
      <c r="BO170" s="151"/>
      <c r="BP170" s="151"/>
      <c r="BQ170" s="151"/>
      <c r="BR170" s="151"/>
      <c r="BS170" s="151"/>
      <c r="BT170" s="151"/>
      <c r="BU170" s="151"/>
      <c r="BV170" s="151"/>
      <c r="BW170" s="151"/>
      <c r="BX170" s="151"/>
      <c r="BY170" s="151"/>
      <c r="BZ170" s="151"/>
      <c r="CA170" s="151"/>
      <c r="CB170" s="151"/>
      <c r="CC170" s="151"/>
      <c r="CD170" s="151"/>
      <c r="CE170" s="151"/>
      <c r="CF170" s="151"/>
      <c r="CG170" s="151"/>
      <c r="CH170" s="151"/>
      <c r="CI170" s="151"/>
      <c r="CJ170" s="151"/>
      <c r="CK170" s="151"/>
      <c r="CL170" s="151"/>
      <c r="CM170" s="151"/>
      <c r="CN170" s="151"/>
      <c r="CO170" s="151"/>
      <c r="CP170" s="151"/>
      <c r="CQ170" s="404"/>
      <c r="CR170" s="412"/>
      <c r="CS170" s="408"/>
      <c r="CT170" s="151"/>
      <c r="CU170" s="151"/>
      <c r="CV170" s="151"/>
      <c r="CW170" s="151"/>
      <c r="CX170" s="151"/>
      <c r="CY170" s="151"/>
      <c r="CZ170" s="151"/>
      <c r="DA170" s="151"/>
      <c r="DB170" s="151"/>
      <c r="DC170" s="151"/>
      <c r="DD170" s="151"/>
      <c r="DE170" s="151"/>
      <c r="DF170" s="151"/>
      <c r="DG170" s="151"/>
      <c r="DH170" s="151"/>
      <c r="DI170" s="151"/>
      <c r="DJ170" s="151"/>
      <c r="DK170" s="151"/>
      <c r="DL170" s="151"/>
      <c r="DM170" s="151"/>
      <c r="DN170" s="151"/>
      <c r="DO170" s="151"/>
      <c r="DP170" s="151"/>
      <c r="DQ170" s="151"/>
      <c r="DR170" s="151"/>
      <c r="DS170" s="151"/>
      <c r="DT170" s="151"/>
      <c r="DU170" s="152"/>
      <c r="DV170" s="152"/>
      <c r="DW170" s="152"/>
      <c r="EE170" s="12"/>
      <c r="EF170" s="13"/>
      <c r="EG170" s="13"/>
      <c r="EH170" s="32"/>
      <c r="EI170" s="32"/>
      <c r="EJ170" s="32"/>
      <c r="EK170" s="32"/>
      <c r="EL170" s="32"/>
      <c r="EM170" s="32"/>
      <c r="EN170" s="32"/>
      <c r="EO170" s="32"/>
      <c r="EP170" s="32"/>
      <c r="EQ170" s="32"/>
      <c r="ER170" s="32"/>
      <c r="ES170" s="32"/>
      <c r="ET170" s="32"/>
      <c r="EU170" s="32"/>
      <c r="EV170" s="32"/>
      <c r="EW170" s="32"/>
      <c r="EX170" s="32"/>
      <c r="EY170" s="32"/>
      <c r="EZ170" s="32"/>
      <c r="FA170" s="32"/>
      <c r="FB170" s="32"/>
      <c r="FC170" s="32"/>
      <c r="FD170" s="32"/>
      <c r="FE170" s="32"/>
      <c r="FG170" s="32"/>
      <c r="FH170" s="32"/>
      <c r="FI170" s="32"/>
      <c r="FJ170" s="32"/>
      <c r="FK170" s="32"/>
      <c r="FL170" s="32"/>
      <c r="FN170" s="33"/>
      <c r="FO170" s="96"/>
      <c r="FP170" s="33"/>
      <c r="FQ170" s="96"/>
      <c r="FR170" s="33"/>
      <c r="FS170" s="96"/>
      <c r="FT170" s="33"/>
      <c r="FU170" s="96"/>
      <c r="FV170" s="33"/>
      <c r="FW170" s="96"/>
      <c r="FX170" s="33"/>
      <c r="FY170" s="96"/>
      <c r="FZ170" s="33"/>
      <c r="GA170" s="96"/>
      <c r="GB170" s="33"/>
      <c r="GC170" s="96"/>
      <c r="GD170" s="33"/>
      <c r="GE170" s="96"/>
      <c r="GF170" s="33"/>
      <c r="GG170" s="96"/>
      <c r="GH170" s="33"/>
      <c r="GI170" s="96"/>
      <c r="GJ170" s="33"/>
      <c r="GK170" s="96"/>
      <c r="GM170" s="72"/>
      <c r="GN170" s="74"/>
      <c r="GO170" s="72"/>
      <c r="GP170" s="74"/>
      <c r="GQ170" s="72"/>
      <c r="GR170" s="74"/>
      <c r="GS170" s="72"/>
      <c r="GT170" s="74"/>
      <c r="GU170" s="72"/>
      <c r="GV170" s="74"/>
      <c r="GW170" s="72"/>
      <c r="GX170" s="74"/>
      <c r="GY170" s="72"/>
      <c r="GZ170" s="74"/>
      <c r="HA170" s="72"/>
      <c r="HB170" s="74"/>
      <c r="HC170" s="72"/>
      <c r="HD170" s="74"/>
      <c r="HE170" s="72"/>
      <c r="HF170" s="74"/>
      <c r="HG170" s="72"/>
      <c r="HH170" s="74"/>
      <c r="HI170" s="72"/>
      <c r="HJ170" s="74"/>
    </row>
    <row r="171" spans="1:218" ht="15" hidden="1" customHeight="1" thickBot="1" x14ac:dyDescent="0.2">
      <c r="A171" s="505"/>
      <c r="B171" s="488"/>
      <c r="C171" s="326"/>
      <c r="D171" s="153"/>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54"/>
      <c r="AH171" s="154"/>
      <c r="AI171" s="153"/>
      <c r="AJ171" s="114"/>
      <c r="AK171" s="114"/>
      <c r="AL171" s="114"/>
      <c r="AM171" s="114"/>
      <c r="AN171" s="114"/>
      <c r="AO171" s="114"/>
      <c r="AP171" s="114"/>
      <c r="AQ171" s="114"/>
      <c r="AR171" s="114"/>
      <c r="AS171" s="114"/>
      <c r="AT171" s="114"/>
      <c r="AU171" s="114"/>
      <c r="AV171" s="114"/>
      <c r="AW171" s="114"/>
      <c r="AX171" s="114"/>
      <c r="AY171" s="114"/>
      <c r="AZ171" s="114"/>
      <c r="BA171" s="114"/>
      <c r="BB171" s="114"/>
      <c r="BC171" s="114"/>
      <c r="BD171" s="114"/>
      <c r="BE171" s="114"/>
      <c r="BF171" s="114"/>
      <c r="BG171" s="114"/>
      <c r="BH171" s="114"/>
      <c r="BI171" s="114"/>
      <c r="BJ171" s="114"/>
      <c r="BK171" s="114"/>
      <c r="BL171" s="114"/>
      <c r="BM171" s="154"/>
      <c r="BN171" s="153"/>
      <c r="BO171" s="114"/>
      <c r="BP171" s="114"/>
      <c r="BQ171" s="114"/>
      <c r="BR171" s="114"/>
      <c r="BS171" s="114"/>
      <c r="BT171" s="114"/>
      <c r="BU171" s="114"/>
      <c r="BV171" s="114"/>
      <c r="BW171" s="114"/>
      <c r="BX171" s="114"/>
      <c r="BY171" s="114"/>
      <c r="BZ171" s="114"/>
      <c r="CA171" s="114"/>
      <c r="CB171" s="114"/>
      <c r="CC171" s="114"/>
      <c r="CD171" s="114"/>
      <c r="CE171" s="114"/>
      <c r="CF171" s="114"/>
      <c r="CG171" s="114"/>
      <c r="CH171" s="114"/>
      <c r="CI171" s="114"/>
      <c r="CJ171" s="114"/>
      <c r="CK171" s="114"/>
      <c r="CL171" s="114"/>
      <c r="CM171" s="114"/>
      <c r="CN171" s="114"/>
      <c r="CO171" s="114"/>
      <c r="CP171" s="114"/>
      <c r="CQ171" s="154"/>
      <c r="CR171" s="413"/>
      <c r="CS171" s="409"/>
      <c r="CT171" s="114"/>
      <c r="CU171" s="114"/>
      <c r="CV171" s="114"/>
      <c r="CW171" s="114"/>
      <c r="CX171" s="114"/>
      <c r="CY171" s="114"/>
      <c r="CZ171" s="114"/>
      <c r="DA171" s="114"/>
      <c r="DB171" s="114"/>
      <c r="DC171" s="114"/>
      <c r="DD171" s="114"/>
      <c r="DE171" s="114"/>
      <c r="DF171" s="114"/>
      <c r="DG171" s="114"/>
      <c r="DH171" s="114"/>
      <c r="DI171" s="114"/>
      <c r="DJ171" s="114"/>
      <c r="DK171" s="114"/>
      <c r="DL171" s="114"/>
      <c r="DM171" s="114"/>
      <c r="DN171" s="114"/>
      <c r="DO171" s="114"/>
      <c r="DP171" s="114"/>
      <c r="DQ171" s="114"/>
      <c r="DR171" s="114"/>
      <c r="DS171" s="114"/>
      <c r="DT171" s="114"/>
      <c r="DU171" s="155"/>
      <c r="DV171" s="155"/>
      <c r="DW171" s="155"/>
      <c r="EE171" s="12"/>
      <c r="EF171" s="13"/>
      <c r="EG171" s="13"/>
      <c r="EH171" s="32"/>
      <c r="EI171" s="32"/>
      <c r="EJ171" s="32"/>
      <c r="EK171" s="32"/>
      <c r="EL171" s="32"/>
      <c r="EM171" s="32"/>
      <c r="EN171" s="32"/>
      <c r="EO171" s="32"/>
      <c r="EP171" s="32"/>
      <c r="EQ171" s="32"/>
      <c r="ER171" s="32"/>
      <c r="ES171" s="32"/>
      <c r="ET171" s="32"/>
      <c r="EU171" s="32"/>
      <c r="EV171" s="32"/>
      <c r="EW171" s="32"/>
      <c r="EX171" s="32"/>
      <c r="EY171" s="32"/>
      <c r="EZ171" s="32"/>
      <c r="FA171" s="32"/>
      <c r="FB171" s="32"/>
      <c r="FC171" s="32"/>
      <c r="FD171" s="32"/>
      <c r="FE171" s="32"/>
      <c r="FG171" s="32"/>
      <c r="FH171" s="32"/>
      <c r="FI171" s="32"/>
      <c r="FJ171" s="32"/>
      <c r="FK171" s="32"/>
      <c r="FL171" s="32"/>
      <c r="FN171" s="33"/>
      <c r="FO171" s="96"/>
      <c r="FP171" s="33"/>
      <c r="FQ171" s="96"/>
      <c r="FR171" s="33"/>
      <c r="FS171" s="96"/>
      <c r="FT171" s="33"/>
      <c r="FU171" s="96"/>
      <c r="FV171" s="33"/>
      <c r="FW171" s="96"/>
      <c r="FX171" s="33"/>
      <c r="FY171" s="96"/>
      <c r="FZ171" s="33"/>
      <c r="GA171" s="96"/>
      <c r="GB171" s="33"/>
      <c r="GC171" s="96"/>
      <c r="GD171" s="33"/>
      <c r="GE171" s="96"/>
      <c r="GF171" s="33"/>
      <c r="GG171" s="96"/>
      <c r="GH171" s="33"/>
      <c r="GI171" s="96"/>
      <c r="GJ171" s="33"/>
      <c r="GK171" s="96"/>
      <c r="GM171" s="72"/>
      <c r="GN171" s="74"/>
      <c r="GO171" s="72"/>
      <c r="GP171" s="74"/>
      <c r="GQ171" s="72"/>
      <c r="GR171" s="74"/>
      <c r="GS171" s="72"/>
      <c r="GT171" s="74"/>
      <c r="GU171" s="72"/>
      <c r="GV171" s="74"/>
      <c r="GW171" s="72"/>
      <c r="GX171" s="74"/>
      <c r="GY171" s="72"/>
      <c r="GZ171" s="74"/>
      <c r="HA171" s="72"/>
      <c r="HB171" s="74"/>
      <c r="HC171" s="72"/>
      <c r="HD171" s="74"/>
      <c r="HE171" s="72"/>
      <c r="HF171" s="74"/>
      <c r="HG171" s="72"/>
      <c r="HH171" s="74"/>
      <c r="HI171" s="72"/>
      <c r="HJ171" s="74"/>
    </row>
    <row r="172" spans="1:218" ht="21.75" hidden="1" customHeight="1" x14ac:dyDescent="0.15">
      <c r="A172" s="505"/>
      <c r="B172" s="486"/>
      <c r="C172" s="324"/>
      <c r="D172" s="143"/>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143"/>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5"/>
      <c r="BN172" s="143"/>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c r="CN172" s="144"/>
      <c r="CO172" s="144"/>
      <c r="CP172" s="144"/>
      <c r="CQ172" s="403"/>
      <c r="CR172" s="410"/>
      <c r="CS172" s="406"/>
      <c r="CT172" s="144"/>
      <c r="CU172" s="144"/>
      <c r="CV172" s="144"/>
      <c r="CW172" s="144"/>
      <c r="CX172" s="144"/>
      <c r="CY172" s="144"/>
      <c r="CZ172" s="144"/>
      <c r="DA172" s="144"/>
      <c r="DB172" s="144"/>
      <c r="DC172" s="144"/>
      <c r="DD172" s="144"/>
      <c r="DE172" s="144"/>
      <c r="DF172" s="144"/>
      <c r="DG172" s="144"/>
      <c r="DH172" s="144"/>
      <c r="DI172" s="144"/>
      <c r="DJ172" s="144"/>
      <c r="DK172" s="144"/>
      <c r="DL172" s="144"/>
      <c r="DM172" s="144"/>
      <c r="DN172" s="144"/>
      <c r="DO172" s="144"/>
      <c r="DP172" s="144"/>
      <c r="DQ172" s="144"/>
      <c r="DR172" s="144"/>
      <c r="DS172" s="144"/>
      <c r="DT172" s="144"/>
      <c r="DU172" s="145"/>
      <c r="DV172" s="145"/>
      <c r="DW172" s="145"/>
      <c r="EE172" s="12"/>
      <c r="EF172" s="13"/>
      <c r="EG172" s="13"/>
      <c r="EH172" s="32"/>
      <c r="EI172" s="32"/>
      <c r="EJ172" s="32"/>
      <c r="EK172" s="32"/>
      <c r="EL172" s="32"/>
      <c r="EM172" s="32"/>
      <c r="EN172" s="32"/>
      <c r="EO172" s="32"/>
      <c r="EP172" s="32"/>
      <c r="EQ172" s="32"/>
      <c r="ER172" s="32"/>
      <c r="ES172" s="32"/>
      <c r="ET172" s="32"/>
      <c r="EU172" s="32"/>
      <c r="EV172" s="32"/>
      <c r="EW172" s="32"/>
      <c r="EX172" s="32"/>
      <c r="EY172" s="32"/>
      <c r="EZ172" s="32"/>
      <c r="FA172" s="32"/>
      <c r="FB172" s="32"/>
      <c r="FC172" s="32"/>
      <c r="FD172" s="32"/>
      <c r="FE172" s="32"/>
      <c r="FG172" s="32"/>
      <c r="FH172" s="32"/>
      <c r="FI172" s="32"/>
      <c r="FJ172" s="32"/>
      <c r="FK172" s="32"/>
      <c r="FL172" s="32"/>
      <c r="FN172" s="33"/>
      <c r="FO172" s="96"/>
      <c r="FP172" s="33"/>
      <c r="FQ172" s="96"/>
      <c r="FR172" s="33"/>
      <c r="FS172" s="96"/>
      <c r="FT172" s="33"/>
      <c r="FU172" s="96"/>
      <c r="FV172" s="33"/>
      <c r="FW172" s="96"/>
      <c r="FX172" s="33"/>
      <c r="FY172" s="96"/>
      <c r="FZ172" s="33"/>
      <c r="GA172" s="96"/>
      <c r="GB172" s="33"/>
      <c r="GC172" s="96"/>
      <c r="GD172" s="33"/>
      <c r="GE172" s="96"/>
      <c r="GF172" s="33"/>
      <c r="GG172" s="96"/>
      <c r="GH172" s="33"/>
      <c r="GI172" s="96"/>
      <c r="GJ172" s="33"/>
      <c r="GK172" s="96"/>
      <c r="GM172" s="72"/>
      <c r="GN172" s="74"/>
      <c r="GO172" s="72"/>
      <c r="GP172" s="74"/>
      <c r="GQ172" s="72"/>
      <c r="GR172" s="74"/>
      <c r="GS172" s="72"/>
      <c r="GT172" s="74"/>
      <c r="GU172" s="72"/>
      <c r="GV172" s="74"/>
      <c r="GW172" s="72"/>
      <c r="GX172" s="74"/>
      <c r="GY172" s="72"/>
      <c r="GZ172" s="74"/>
      <c r="HA172" s="72"/>
      <c r="HB172" s="74"/>
      <c r="HC172" s="72"/>
      <c r="HD172" s="74"/>
      <c r="HE172" s="72"/>
      <c r="HF172" s="74"/>
      <c r="HG172" s="72"/>
      <c r="HH172" s="74"/>
      <c r="HI172" s="72"/>
      <c r="HJ172" s="74"/>
    </row>
    <row r="173" spans="1:218" ht="11.25" hidden="1" customHeight="1" x14ac:dyDescent="0.15">
      <c r="A173" s="505"/>
      <c r="B173" s="487"/>
      <c r="C173" s="325"/>
      <c r="D173" s="146"/>
      <c r="E173" s="147"/>
      <c r="F173" s="147"/>
      <c r="G173" s="147"/>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8"/>
      <c r="AH173" s="148"/>
      <c r="AI173" s="146"/>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c r="BI173" s="147"/>
      <c r="BJ173" s="147"/>
      <c r="BK173" s="147"/>
      <c r="BL173" s="147"/>
      <c r="BM173" s="148"/>
      <c r="BN173" s="146"/>
      <c r="BO173" s="147"/>
      <c r="BP173" s="147"/>
      <c r="BQ173" s="147"/>
      <c r="BR173" s="147"/>
      <c r="BS173" s="147"/>
      <c r="BT173" s="147"/>
      <c r="BU173" s="147"/>
      <c r="BV173" s="147"/>
      <c r="BW173" s="147"/>
      <c r="BX173" s="147"/>
      <c r="BY173" s="147"/>
      <c r="BZ173" s="147"/>
      <c r="CA173" s="147"/>
      <c r="CB173" s="147"/>
      <c r="CC173" s="147"/>
      <c r="CD173" s="147"/>
      <c r="CE173" s="147"/>
      <c r="CF173" s="147"/>
      <c r="CG173" s="147"/>
      <c r="CH173" s="147"/>
      <c r="CI173" s="147"/>
      <c r="CJ173" s="147"/>
      <c r="CK173" s="147"/>
      <c r="CL173" s="147"/>
      <c r="CM173" s="147"/>
      <c r="CN173" s="147"/>
      <c r="CO173" s="147"/>
      <c r="CP173" s="147"/>
      <c r="CQ173" s="148"/>
      <c r="CR173" s="411"/>
      <c r="CS173" s="407"/>
      <c r="CT173" s="147"/>
      <c r="CU173" s="147"/>
      <c r="CV173" s="147"/>
      <c r="CW173" s="147"/>
      <c r="CX173" s="147"/>
      <c r="CY173" s="147"/>
      <c r="CZ173" s="147"/>
      <c r="DA173" s="147"/>
      <c r="DB173" s="147"/>
      <c r="DC173" s="147"/>
      <c r="DD173" s="147"/>
      <c r="DE173" s="147"/>
      <c r="DF173" s="147"/>
      <c r="DG173" s="147"/>
      <c r="DH173" s="147"/>
      <c r="DI173" s="147"/>
      <c r="DJ173" s="147"/>
      <c r="DK173" s="147"/>
      <c r="DL173" s="147"/>
      <c r="DM173" s="147"/>
      <c r="DN173" s="147"/>
      <c r="DO173" s="147"/>
      <c r="DP173" s="147"/>
      <c r="DQ173" s="147"/>
      <c r="DR173" s="147"/>
      <c r="DS173" s="147"/>
      <c r="DT173" s="147"/>
      <c r="DU173" s="149"/>
      <c r="DV173" s="149"/>
      <c r="DW173" s="149"/>
      <c r="EE173" s="12"/>
      <c r="EF173" s="13"/>
      <c r="EG173" s="13"/>
      <c r="EH173" s="32"/>
      <c r="EI173" s="32"/>
      <c r="EJ173" s="32"/>
      <c r="EK173" s="32"/>
      <c r="EL173" s="32"/>
      <c r="EM173" s="32"/>
      <c r="EN173" s="32"/>
      <c r="EO173" s="32"/>
      <c r="EP173" s="32"/>
      <c r="EQ173" s="32"/>
      <c r="ER173" s="32"/>
      <c r="ES173" s="32"/>
      <c r="ET173" s="32"/>
      <c r="EU173" s="32"/>
      <c r="EV173" s="32"/>
      <c r="EW173" s="32"/>
      <c r="EX173" s="32"/>
      <c r="EY173" s="32"/>
      <c r="EZ173" s="32"/>
      <c r="FA173" s="32"/>
      <c r="FB173" s="32"/>
      <c r="FC173" s="32"/>
      <c r="FD173" s="32"/>
      <c r="FE173" s="32"/>
      <c r="FG173" s="32"/>
      <c r="FH173" s="32"/>
      <c r="FI173" s="32"/>
      <c r="FJ173" s="32"/>
      <c r="FK173" s="32"/>
      <c r="FL173" s="32"/>
      <c r="FN173" s="33"/>
      <c r="FO173" s="96"/>
      <c r="FP173" s="33"/>
      <c r="FQ173" s="96"/>
      <c r="FR173" s="33"/>
      <c r="FS173" s="96"/>
      <c r="FT173" s="33"/>
      <c r="FU173" s="96"/>
      <c r="FV173" s="33"/>
      <c r="FW173" s="96"/>
      <c r="FX173" s="33"/>
      <c r="FY173" s="96"/>
      <c r="FZ173" s="33"/>
      <c r="GA173" s="96"/>
      <c r="GB173" s="33"/>
      <c r="GC173" s="96"/>
      <c r="GD173" s="33"/>
      <c r="GE173" s="96"/>
      <c r="GF173" s="33"/>
      <c r="GG173" s="96"/>
      <c r="GH173" s="33"/>
      <c r="GI173" s="96"/>
      <c r="GJ173" s="33"/>
      <c r="GK173" s="96"/>
      <c r="GM173" s="72"/>
      <c r="GN173" s="74"/>
      <c r="GO173" s="72"/>
      <c r="GP173" s="74"/>
      <c r="GQ173" s="72"/>
      <c r="GR173" s="74"/>
      <c r="GS173" s="72"/>
      <c r="GT173" s="74"/>
      <c r="GU173" s="72"/>
      <c r="GV173" s="74"/>
      <c r="GW173" s="72"/>
      <c r="GX173" s="74"/>
      <c r="GY173" s="72"/>
      <c r="GZ173" s="74"/>
      <c r="HA173" s="72"/>
      <c r="HB173" s="74"/>
      <c r="HC173" s="72"/>
      <c r="HD173" s="74"/>
      <c r="HE173" s="72"/>
      <c r="HF173" s="74"/>
      <c r="HG173" s="72"/>
      <c r="HH173" s="74"/>
      <c r="HI173" s="72"/>
      <c r="HJ173" s="74"/>
    </row>
    <row r="174" spans="1:218" ht="27.75" hidden="1" customHeight="1" x14ac:dyDescent="0.15">
      <c r="A174" s="505"/>
      <c r="B174" s="487"/>
      <c r="C174" s="325"/>
      <c r="D174" s="150"/>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0"/>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c r="BI174" s="151"/>
      <c r="BJ174" s="151"/>
      <c r="BK174" s="151"/>
      <c r="BL174" s="151"/>
      <c r="BM174" s="152"/>
      <c r="BN174" s="150"/>
      <c r="BO174" s="151"/>
      <c r="BP174" s="151"/>
      <c r="BQ174" s="151"/>
      <c r="BR174" s="151"/>
      <c r="BS174" s="151"/>
      <c r="BT174" s="151"/>
      <c r="BU174" s="151"/>
      <c r="BV174" s="151"/>
      <c r="BW174" s="151"/>
      <c r="BX174" s="151"/>
      <c r="BY174" s="151"/>
      <c r="BZ174" s="151"/>
      <c r="CA174" s="151"/>
      <c r="CB174" s="151"/>
      <c r="CC174" s="151"/>
      <c r="CD174" s="151"/>
      <c r="CE174" s="151"/>
      <c r="CF174" s="151"/>
      <c r="CG174" s="151"/>
      <c r="CH174" s="151"/>
      <c r="CI174" s="151"/>
      <c r="CJ174" s="151"/>
      <c r="CK174" s="151"/>
      <c r="CL174" s="151"/>
      <c r="CM174" s="151"/>
      <c r="CN174" s="151"/>
      <c r="CO174" s="151"/>
      <c r="CP174" s="151"/>
      <c r="CQ174" s="404"/>
      <c r="CR174" s="412"/>
      <c r="CS174" s="408"/>
      <c r="CT174" s="151"/>
      <c r="CU174" s="151"/>
      <c r="CV174" s="151"/>
      <c r="CW174" s="151"/>
      <c r="CX174" s="151"/>
      <c r="CY174" s="151"/>
      <c r="CZ174" s="151"/>
      <c r="DA174" s="151"/>
      <c r="DB174" s="151"/>
      <c r="DC174" s="151"/>
      <c r="DD174" s="151"/>
      <c r="DE174" s="151"/>
      <c r="DF174" s="151"/>
      <c r="DG174" s="151"/>
      <c r="DH174" s="151"/>
      <c r="DI174" s="151"/>
      <c r="DJ174" s="151"/>
      <c r="DK174" s="151"/>
      <c r="DL174" s="151"/>
      <c r="DM174" s="151"/>
      <c r="DN174" s="151"/>
      <c r="DO174" s="151"/>
      <c r="DP174" s="151"/>
      <c r="DQ174" s="151"/>
      <c r="DR174" s="151"/>
      <c r="DS174" s="151"/>
      <c r="DT174" s="151"/>
      <c r="DU174" s="152"/>
      <c r="DV174" s="152"/>
      <c r="DW174" s="152"/>
      <c r="EE174" s="12"/>
      <c r="EF174" s="13"/>
      <c r="EG174" s="13"/>
      <c r="EH174" s="32"/>
      <c r="EI174" s="32"/>
      <c r="EJ174" s="32"/>
      <c r="EK174" s="32"/>
      <c r="EL174" s="32"/>
      <c r="EM174" s="32"/>
      <c r="EN174" s="32"/>
      <c r="EO174" s="32"/>
      <c r="EP174" s="32"/>
      <c r="EQ174" s="32"/>
      <c r="ER174" s="32"/>
      <c r="ES174" s="32"/>
      <c r="ET174" s="32"/>
      <c r="EU174" s="32"/>
      <c r="EV174" s="32"/>
      <c r="EW174" s="32"/>
      <c r="EX174" s="32"/>
      <c r="EY174" s="32"/>
      <c r="EZ174" s="32"/>
      <c r="FA174" s="32"/>
      <c r="FB174" s="32"/>
      <c r="FC174" s="32"/>
      <c r="FD174" s="32"/>
      <c r="FE174" s="32"/>
      <c r="FG174" s="32"/>
      <c r="FH174" s="32"/>
      <c r="FI174" s="32"/>
      <c r="FJ174" s="32"/>
      <c r="FK174" s="32"/>
      <c r="FL174" s="32"/>
      <c r="FN174" s="33"/>
      <c r="FO174" s="96"/>
      <c r="FP174" s="33"/>
      <c r="FQ174" s="96"/>
      <c r="FR174" s="33"/>
      <c r="FS174" s="96"/>
      <c r="FT174" s="33"/>
      <c r="FU174" s="96"/>
      <c r="FV174" s="33"/>
      <c r="FW174" s="96"/>
      <c r="FX174" s="33"/>
      <c r="FY174" s="96"/>
      <c r="FZ174" s="33"/>
      <c r="GA174" s="96"/>
      <c r="GB174" s="33"/>
      <c r="GC174" s="96"/>
      <c r="GD174" s="33"/>
      <c r="GE174" s="96"/>
      <c r="GF174" s="33"/>
      <c r="GG174" s="96"/>
      <c r="GH174" s="33"/>
      <c r="GI174" s="96"/>
      <c r="GJ174" s="33"/>
      <c r="GK174" s="96"/>
      <c r="GM174" s="72"/>
      <c r="GN174" s="74"/>
      <c r="GO174" s="72"/>
      <c r="GP174" s="74"/>
      <c r="GQ174" s="72"/>
      <c r="GR174" s="74"/>
      <c r="GS174" s="72"/>
      <c r="GT174" s="74"/>
      <c r="GU174" s="72"/>
      <c r="GV174" s="74"/>
      <c r="GW174" s="72"/>
      <c r="GX174" s="74"/>
      <c r="GY174" s="72"/>
      <c r="GZ174" s="74"/>
      <c r="HA174" s="72"/>
      <c r="HB174" s="74"/>
      <c r="HC174" s="72"/>
      <c r="HD174" s="74"/>
      <c r="HE174" s="72"/>
      <c r="HF174" s="74"/>
      <c r="HG174" s="72"/>
      <c r="HH174" s="74"/>
      <c r="HI174" s="72"/>
      <c r="HJ174" s="74"/>
    </row>
    <row r="175" spans="1:218" ht="15" hidden="1" customHeight="1" thickBot="1" x14ac:dyDescent="0.2">
      <c r="A175" s="505"/>
      <c r="B175" s="488"/>
      <c r="C175" s="326"/>
      <c r="D175" s="153"/>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54"/>
      <c r="AH175" s="154"/>
      <c r="AI175" s="153"/>
      <c r="AJ175" s="114"/>
      <c r="AK175" s="114"/>
      <c r="AL175" s="114"/>
      <c r="AM175" s="114"/>
      <c r="AN175" s="114"/>
      <c r="AO175" s="114"/>
      <c r="AP175" s="114"/>
      <c r="AQ175" s="114"/>
      <c r="AR175" s="114"/>
      <c r="AS175" s="114"/>
      <c r="AT175" s="114"/>
      <c r="AU175" s="114"/>
      <c r="AV175" s="114"/>
      <c r="AW175" s="114"/>
      <c r="AX175" s="114"/>
      <c r="AY175" s="114"/>
      <c r="AZ175" s="114"/>
      <c r="BA175" s="114"/>
      <c r="BB175" s="114"/>
      <c r="BC175" s="114"/>
      <c r="BD175" s="114"/>
      <c r="BE175" s="114"/>
      <c r="BF175" s="114"/>
      <c r="BG175" s="114"/>
      <c r="BH175" s="114"/>
      <c r="BI175" s="114"/>
      <c r="BJ175" s="114"/>
      <c r="BK175" s="114"/>
      <c r="BL175" s="114"/>
      <c r="BM175" s="154"/>
      <c r="BN175" s="153"/>
      <c r="BO175" s="114"/>
      <c r="BP175" s="114"/>
      <c r="BQ175" s="114"/>
      <c r="BR175" s="114"/>
      <c r="BS175" s="114"/>
      <c r="BT175" s="114"/>
      <c r="BU175" s="114"/>
      <c r="BV175" s="114"/>
      <c r="BW175" s="114"/>
      <c r="BX175" s="114"/>
      <c r="BY175" s="114"/>
      <c r="BZ175" s="114"/>
      <c r="CA175" s="114"/>
      <c r="CB175" s="114"/>
      <c r="CC175" s="114"/>
      <c r="CD175" s="114"/>
      <c r="CE175" s="114"/>
      <c r="CF175" s="114"/>
      <c r="CG175" s="114"/>
      <c r="CH175" s="114"/>
      <c r="CI175" s="114"/>
      <c r="CJ175" s="114"/>
      <c r="CK175" s="114"/>
      <c r="CL175" s="114"/>
      <c r="CM175" s="114"/>
      <c r="CN175" s="114"/>
      <c r="CO175" s="114"/>
      <c r="CP175" s="114"/>
      <c r="CQ175" s="154"/>
      <c r="CR175" s="413"/>
      <c r="CS175" s="409"/>
      <c r="CT175" s="114"/>
      <c r="CU175" s="114"/>
      <c r="CV175" s="114"/>
      <c r="CW175" s="114"/>
      <c r="CX175" s="114"/>
      <c r="CY175" s="114"/>
      <c r="CZ175" s="114"/>
      <c r="DA175" s="114"/>
      <c r="DB175" s="114"/>
      <c r="DC175" s="114"/>
      <c r="DD175" s="114"/>
      <c r="DE175" s="114"/>
      <c r="DF175" s="114"/>
      <c r="DG175" s="114"/>
      <c r="DH175" s="114"/>
      <c r="DI175" s="114"/>
      <c r="DJ175" s="114"/>
      <c r="DK175" s="114"/>
      <c r="DL175" s="114"/>
      <c r="DM175" s="114"/>
      <c r="DN175" s="114"/>
      <c r="DO175" s="114"/>
      <c r="DP175" s="114"/>
      <c r="DQ175" s="114"/>
      <c r="DR175" s="114"/>
      <c r="DS175" s="114"/>
      <c r="DT175" s="114"/>
      <c r="DU175" s="155"/>
      <c r="DV175" s="155"/>
      <c r="DW175" s="155"/>
      <c r="EE175" s="12"/>
      <c r="EF175" s="13"/>
      <c r="EG175" s="13"/>
      <c r="EH175" s="32"/>
      <c r="EI175" s="32"/>
      <c r="EJ175" s="32"/>
      <c r="EK175" s="32"/>
      <c r="EL175" s="32"/>
      <c r="EM175" s="32"/>
      <c r="EN175" s="32"/>
      <c r="EO175" s="32"/>
      <c r="EP175" s="32"/>
      <c r="EQ175" s="32"/>
      <c r="ER175" s="32"/>
      <c r="ES175" s="32"/>
      <c r="ET175" s="32"/>
      <c r="EU175" s="32"/>
      <c r="EV175" s="32"/>
      <c r="EW175" s="32"/>
      <c r="EX175" s="32"/>
      <c r="EY175" s="32"/>
      <c r="EZ175" s="32"/>
      <c r="FA175" s="32"/>
      <c r="FB175" s="32"/>
      <c r="FC175" s="32"/>
      <c r="FD175" s="32"/>
      <c r="FE175" s="32"/>
      <c r="FG175" s="32"/>
      <c r="FH175" s="32"/>
      <c r="FI175" s="32"/>
      <c r="FJ175" s="32"/>
      <c r="FK175" s="32"/>
      <c r="FL175" s="32"/>
      <c r="FN175" s="33"/>
      <c r="FO175" s="96"/>
      <c r="FP175" s="33"/>
      <c r="FQ175" s="96"/>
      <c r="FR175" s="33"/>
      <c r="FS175" s="96"/>
      <c r="FT175" s="33"/>
      <c r="FU175" s="96"/>
      <c r="FV175" s="33"/>
      <c r="FW175" s="96"/>
      <c r="FX175" s="33"/>
      <c r="FY175" s="96"/>
      <c r="FZ175" s="33"/>
      <c r="GA175" s="96"/>
      <c r="GB175" s="33"/>
      <c r="GC175" s="96"/>
      <c r="GD175" s="33"/>
      <c r="GE175" s="96"/>
      <c r="GF175" s="33"/>
      <c r="GG175" s="96"/>
      <c r="GH175" s="33"/>
      <c r="GI175" s="96"/>
      <c r="GJ175" s="33"/>
      <c r="GK175" s="96"/>
      <c r="GM175" s="72"/>
      <c r="GN175" s="74"/>
      <c r="GO175" s="72"/>
      <c r="GP175" s="74"/>
      <c r="GQ175" s="72"/>
      <c r="GR175" s="74"/>
      <c r="GS175" s="72"/>
      <c r="GT175" s="74"/>
      <c r="GU175" s="72"/>
      <c r="GV175" s="74"/>
      <c r="GW175" s="72"/>
      <c r="GX175" s="74"/>
      <c r="GY175" s="72"/>
      <c r="GZ175" s="74"/>
      <c r="HA175" s="72"/>
      <c r="HB175" s="74"/>
      <c r="HC175" s="72"/>
      <c r="HD175" s="74"/>
      <c r="HE175" s="72"/>
      <c r="HF175" s="74"/>
      <c r="HG175" s="72"/>
      <c r="HH175" s="74"/>
      <c r="HI175" s="72"/>
      <c r="HJ175" s="74"/>
    </row>
    <row r="176" spans="1:218" ht="21.75" hidden="1" customHeight="1" x14ac:dyDescent="0.15">
      <c r="A176" s="505"/>
      <c r="B176" s="486"/>
      <c r="C176" s="324"/>
      <c r="D176" s="143"/>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3"/>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5"/>
      <c r="BN176" s="143"/>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c r="CN176" s="144"/>
      <c r="CO176" s="144"/>
      <c r="CP176" s="144"/>
      <c r="CQ176" s="403"/>
      <c r="CR176" s="410"/>
      <c r="CS176" s="406"/>
      <c r="CT176" s="144"/>
      <c r="CU176" s="144"/>
      <c r="CV176" s="144"/>
      <c r="CW176" s="144"/>
      <c r="CX176" s="144"/>
      <c r="CY176" s="144"/>
      <c r="CZ176" s="144"/>
      <c r="DA176" s="144"/>
      <c r="DB176" s="144"/>
      <c r="DC176" s="144"/>
      <c r="DD176" s="144"/>
      <c r="DE176" s="144"/>
      <c r="DF176" s="144"/>
      <c r="DG176" s="144"/>
      <c r="DH176" s="144"/>
      <c r="DI176" s="144"/>
      <c r="DJ176" s="144"/>
      <c r="DK176" s="144"/>
      <c r="DL176" s="144"/>
      <c r="DM176" s="144"/>
      <c r="DN176" s="144"/>
      <c r="DO176" s="144"/>
      <c r="DP176" s="144"/>
      <c r="DQ176" s="144"/>
      <c r="DR176" s="144"/>
      <c r="DS176" s="144"/>
      <c r="DT176" s="144"/>
      <c r="DU176" s="145"/>
      <c r="DV176" s="145"/>
      <c r="DW176" s="145"/>
      <c r="EE176" s="12"/>
      <c r="EF176" s="13"/>
      <c r="EG176" s="13"/>
      <c r="EH176" s="32"/>
      <c r="EI176" s="32"/>
      <c r="EJ176" s="32"/>
      <c r="EK176" s="32"/>
      <c r="EL176" s="32"/>
      <c r="EM176" s="32"/>
      <c r="EN176" s="32"/>
      <c r="EO176" s="32"/>
      <c r="EP176" s="32"/>
      <c r="EQ176" s="32"/>
      <c r="ER176" s="32"/>
      <c r="ES176" s="32"/>
      <c r="ET176" s="32"/>
      <c r="EU176" s="32"/>
      <c r="EV176" s="32"/>
      <c r="EW176" s="32"/>
      <c r="EX176" s="32"/>
      <c r="EY176" s="32"/>
      <c r="EZ176" s="32"/>
      <c r="FA176" s="32"/>
      <c r="FB176" s="32"/>
      <c r="FC176" s="32"/>
      <c r="FD176" s="32"/>
      <c r="FE176" s="32"/>
      <c r="FG176" s="32"/>
      <c r="FH176" s="32"/>
      <c r="FI176" s="32"/>
      <c r="FJ176" s="32"/>
      <c r="FK176" s="32"/>
      <c r="FL176" s="32"/>
      <c r="FN176" s="33"/>
      <c r="FO176" s="96"/>
      <c r="FP176" s="33"/>
      <c r="FQ176" s="96"/>
      <c r="FR176" s="33"/>
      <c r="FS176" s="96"/>
      <c r="FT176" s="33"/>
      <c r="FU176" s="96"/>
      <c r="FV176" s="33"/>
      <c r="FW176" s="96"/>
      <c r="FX176" s="33"/>
      <c r="FY176" s="96"/>
      <c r="FZ176" s="33"/>
      <c r="GA176" s="96"/>
      <c r="GB176" s="33"/>
      <c r="GC176" s="96"/>
      <c r="GD176" s="33"/>
      <c r="GE176" s="96"/>
      <c r="GF176" s="33"/>
      <c r="GG176" s="96"/>
      <c r="GH176" s="33"/>
      <c r="GI176" s="96"/>
      <c r="GJ176" s="33"/>
      <c r="GK176" s="96"/>
      <c r="GM176" s="72"/>
      <c r="GN176" s="74"/>
      <c r="GO176" s="72"/>
      <c r="GP176" s="74"/>
      <c r="GQ176" s="72"/>
      <c r="GR176" s="74"/>
      <c r="GS176" s="72"/>
      <c r="GT176" s="74"/>
      <c r="GU176" s="72"/>
      <c r="GV176" s="74"/>
      <c r="GW176" s="72"/>
      <c r="GX176" s="74"/>
      <c r="GY176" s="72"/>
      <c r="GZ176" s="74"/>
      <c r="HA176" s="72"/>
      <c r="HB176" s="74"/>
      <c r="HC176" s="72"/>
      <c r="HD176" s="74"/>
      <c r="HE176" s="72"/>
      <c r="HF176" s="74"/>
      <c r="HG176" s="72"/>
      <c r="HH176" s="74"/>
      <c r="HI176" s="72"/>
      <c r="HJ176" s="74"/>
    </row>
    <row r="177" spans="1:218" ht="11.25" hidden="1" customHeight="1" x14ac:dyDescent="0.15">
      <c r="A177" s="505"/>
      <c r="B177" s="487"/>
      <c r="C177" s="325"/>
      <c r="D177" s="146"/>
      <c r="E177" s="147"/>
      <c r="F177" s="147"/>
      <c r="G177" s="147"/>
      <c r="H177" s="147"/>
      <c r="I177" s="147"/>
      <c r="J177" s="147"/>
      <c r="K177" s="147"/>
      <c r="L177" s="147"/>
      <c r="M177" s="147"/>
      <c r="N177" s="147"/>
      <c r="O177" s="147"/>
      <c r="P177" s="147"/>
      <c r="Q177" s="147"/>
      <c r="R177" s="147"/>
      <c r="S177" s="147"/>
      <c r="T177" s="147"/>
      <c r="U177" s="147"/>
      <c r="V177" s="147"/>
      <c r="W177" s="147"/>
      <c r="X177" s="147"/>
      <c r="Y177" s="147"/>
      <c r="Z177" s="147"/>
      <c r="AA177" s="147"/>
      <c r="AB177" s="147"/>
      <c r="AC177" s="147"/>
      <c r="AD177" s="147"/>
      <c r="AE177" s="147"/>
      <c r="AF177" s="147"/>
      <c r="AG177" s="148"/>
      <c r="AH177" s="148"/>
      <c r="AI177" s="146"/>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c r="BI177" s="147"/>
      <c r="BJ177" s="147"/>
      <c r="BK177" s="147"/>
      <c r="BL177" s="147"/>
      <c r="BM177" s="148"/>
      <c r="BN177" s="146"/>
      <c r="BO177" s="147"/>
      <c r="BP177" s="147"/>
      <c r="BQ177" s="147"/>
      <c r="BR177" s="147"/>
      <c r="BS177" s="147"/>
      <c r="BT177" s="147"/>
      <c r="BU177" s="147"/>
      <c r="BV177" s="147"/>
      <c r="BW177" s="147"/>
      <c r="BX177" s="147"/>
      <c r="BY177" s="147"/>
      <c r="BZ177" s="147"/>
      <c r="CA177" s="147"/>
      <c r="CB177" s="147"/>
      <c r="CC177" s="147"/>
      <c r="CD177" s="147"/>
      <c r="CE177" s="147"/>
      <c r="CF177" s="147"/>
      <c r="CG177" s="147"/>
      <c r="CH177" s="147"/>
      <c r="CI177" s="147"/>
      <c r="CJ177" s="147"/>
      <c r="CK177" s="147"/>
      <c r="CL177" s="147"/>
      <c r="CM177" s="147"/>
      <c r="CN177" s="147"/>
      <c r="CO177" s="147"/>
      <c r="CP177" s="147"/>
      <c r="CQ177" s="148"/>
      <c r="CR177" s="411"/>
      <c r="CS177" s="407"/>
      <c r="CT177" s="147"/>
      <c r="CU177" s="147"/>
      <c r="CV177" s="147"/>
      <c r="CW177" s="147"/>
      <c r="CX177" s="147"/>
      <c r="CY177" s="147"/>
      <c r="CZ177" s="147"/>
      <c r="DA177" s="147"/>
      <c r="DB177" s="147"/>
      <c r="DC177" s="147"/>
      <c r="DD177" s="147"/>
      <c r="DE177" s="147"/>
      <c r="DF177" s="147"/>
      <c r="DG177" s="147"/>
      <c r="DH177" s="147"/>
      <c r="DI177" s="147"/>
      <c r="DJ177" s="147"/>
      <c r="DK177" s="147"/>
      <c r="DL177" s="147"/>
      <c r="DM177" s="147"/>
      <c r="DN177" s="147"/>
      <c r="DO177" s="147"/>
      <c r="DP177" s="147"/>
      <c r="DQ177" s="147"/>
      <c r="DR177" s="147"/>
      <c r="DS177" s="147"/>
      <c r="DT177" s="147"/>
      <c r="DU177" s="149"/>
      <c r="DV177" s="149"/>
      <c r="DW177" s="149"/>
      <c r="EE177" s="12"/>
      <c r="EF177" s="13"/>
      <c r="EG177" s="13"/>
      <c r="EH177" s="32"/>
      <c r="EI177" s="32"/>
      <c r="EJ177" s="32"/>
      <c r="EK177" s="32"/>
      <c r="EL177" s="32"/>
      <c r="EM177" s="32"/>
      <c r="EN177" s="32"/>
      <c r="EO177" s="32"/>
      <c r="EP177" s="32"/>
      <c r="EQ177" s="32"/>
      <c r="ER177" s="32"/>
      <c r="ES177" s="32"/>
      <c r="ET177" s="32"/>
      <c r="EU177" s="32"/>
      <c r="EV177" s="32"/>
      <c r="EW177" s="32"/>
      <c r="EX177" s="32"/>
      <c r="EY177" s="32"/>
      <c r="EZ177" s="32"/>
      <c r="FA177" s="32"/>
      <c r="FB177" s="32"/>
      <c r="FC177" s="32"/>
      <c r="FD177" s="32"/>
      <c r="FE177" s="32"/>
      <c r="FG177" s="32"/>
      <c r="FH177" s="32"/>
      <c r="FI177" s="32"/>
      <c r="FJ177" s="32"/>
      <c r="FK177" s="32"/>
      <c r="FL177" s="32"/>
      <c r="FN177" s="33"/>
      <c r="FO177" s="96"/>
      <c r="FP177" s="33"/>
      <c r="FQ177" s="96"/>
      <c r="FR177" s="33"/>
      <c r="FS177" s="96"/>
      <c r="FT177" s="33"/>
      <c r="FU177" s="96"/>
      <c r="FV177" s="33"/>
      <c r="FW177" s="96"/>
      <c r="FX177" s="33"/>
      <c r="FY177" s="96"/>
      <c r="FZ177" s="33"/>
      <c r="GA177" s="96"/>
      <c r="GB177" s="33"/>
      <c r="GC177" s="96"/>
      <c r="GD177" s="33"/>
      <c r="GE177" s="96"/>
      <c r="GF177" s="33"/>
      <c r="GG177" s="96"/>
      <c r="GH177" s="33"/>
      <c r="GI177" s="96"/>
      <c r="GJ177" s="33"/>
      <c r="GK177" s="96"/>
      <c r="GM177" s="72"/>
      <c r="GN177" s="74"/>
      <c r="GO177" s="72"/>
      <c r="GP177" s="74"/>
      <c r="GQ177" s="72"/>
      <c r="GR177" s="74"/>
      <c r="GS177" s="72"/>
      <c r="GT177" s="74"/>
      <c r="GU177" s="72"/>
      <c r="GV177" s="74"/>
      <c r="GW177" s="72"/>
      <c r="GX177" s="74"/>
      <c r="GY177" s="72"/>
      <c r="GZ177" s="74"/>
      <c r="HA177" s="72"/>
      <c r="HB177" s="74"/>
      <c r="HC177" s="72"/>
      <c r="HD177" s="74"/>
      <c r="HE177" s="72"/>
      <c r="HF177" s="74"/>
      <c r="HG177" s="72"/>
      <c r="HH177" s="74"/>
      <c r="HI177" s="72"/>
      <c r="HJ177" s="74"/>
    </row>
    <row r="178" spans="1:218" ht="27.75" hidden="1" customHeight="1" x14ac:dyDescent="0.15">
      <c r="A178" s="505"/>
      <c r="B178" s="487"/>
      <c r="C178" s="325"/>
      <c r="D178" s="150"/>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c r="AA178" s="151"/>
      <c r="AB178" s="151"/>
      <c r="AC178" s="151"/>
      <c r="AD178" s="151"/>
      <c r="AE178" s="151"/>
      <c r="AF178" s="151"/>
      <c r="AG178" s="151"/>
      <c r="AH178" s="151"/>
      <c r="AI178" s="150"/>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c r="BI178" s="151"/>
      <c r="BJ178" s="151"/>
      <c r="BK178" s="151"/>
      <c r="BL178" s="151"/>
      <c r="BM178" s="152"/>
      <c r="BN178" s="150"/>
      <c r="BO178" s="151"/>
      <c r="BP178" s="151"/>
      <c r="BQ178" s="151"/>
      <c r="BR178" s="151"/>
      <c r="BS178" s="151"/>
      <c r="BT178" s="151"/>
      <c r="BU178" s="151"/>
      <c r="BV178" s="151"/>
      <c r="BW178" s="151"/>
      <c r="BX178" s="151"/>
      <c r="BY178" s="151"/>
      <c r="BZ178" s="151"/>
      <c r="CA178" s="151"/>
      <c r="CB178" s="151"/>
      <c r="CC178" s="151"/>
      <c r="CD178" s="151"/>
      <c r="CE178" s="151"/>
      <c r="CF178" s="151"/>
      <c r="CG178" s="151"/>
      <c r="CH178" s="151"/>
      <c r="CI178" s="151"/>
      <c r="CJ178" s="151"/>
      <c r="CK178" s="151"/>
      <c r="CL178" s="151"/>
      <c r="CM178" s="151"/>
      <c r="CN178" s="151"/>
      <c r="CO178" s="151"/>
      <c r="CP178" s="151"/>
      <c r="CQ178" s="404"/>
      <c r="CR178" s="412"/>
      <c r="CS178" s="408"/>
      <c r="CT178" s="151"/>
      <c r="CU178" s="151"/>
      <c r="CV178" s="151"/>
      <c r="CW178" s="151"/>
      <c r="CX178" s="151"/>
      <c r="CY178" s="151"/>
      <c r="CZ178" s="151"/>
      <c r="DA178" s="151"/>
      <c r="DB178" s="151"/>
      <c r="DC178" s="151"/>
      <c r="DD178" s="151"/>
      <c r="DE178" s="151"/>
      <c r="DF178" s="151"/>
      <c r="DG178" s="151"/>
      <c r="DH178" s="151"/>
      <c r="DI178" s="151"/>
      <c r="DJ178" s="151"/>
      <c r="DK178" s="151"/>
      <c r="DL178" s="151"/>
      <c r="DM178" s="151"/>
      <c r="DN178" s="151"/>
      <c r="DO178" s="151"/>
      <c r="DP178" s="151"/>
      <c r="DQ178" s="151"/>
      <c r="DR178" s="151"/>
      <c r="DS178" s="151"/>
      <c r="DT178" s="151"/>
      <c r="DU178" s="152"/>
      <c r="DV178" s="152"/>
      <c r="DW178" s="152"/>
      <c r="EE178" s="12"/>
      <c r="EF178" s="13"/>
      <c r="EG178" s="13"/>
      <c r="EH178" s="32"/>
      <c r="EI178" s="32"/>
      <c r="EJ178" s="32"/>
      <c r="EK178" s="32"/>
      <c r="EL178" s="32"/>
      <c r="EM178" s="32"/>
      <c r="EN178" s="32"/>
      <c r="EO178" s="32"/>
      <c r="EP178" s="32"/>
      <c r="EQ178" s="32"/>
      <c r="ER178" s="32"/>
      <c r="ES178" s="32"/>
      <c r="ET178" s="32"/>
      <c r="EU178" s="32"/>
      <c r="EV178" s="32"/>
      <c r="EW178" s="32"/>
      <c r="EX178" s="32"/>
      <c r="EY178" s="32"/>
      <c r="EZ178" s="32"/>
      <c r="FA178" s="32"/>
      <c r="FB178" s="32"/>
      <c r="FC178" s="32"/>
      <c r="FD178" s="32"/>
      <c r="FE178" s="32"/>
      <c r="FG178" s="32"/>
      <c r="FH178" s="32"/>
      <c r="FI178" s="32"/>
      <c r="FJ178" s="32"/>
      <c r="FK178" s="32"/>
      <c r="FL178" s="32"/>
      <c r="FN178" s="33"/>
      <c r="FO178" s="96"/>
      <c r="FP178" s="33"/>
      <c r="FQ178" s="96"/>
      <c r="FR178" s="33"/>
      <c r="FS178" s="96"/>
      <c r="FT178" s="33"/>
      <c r="FU178" s="96"/>
      <c r="FV178" s="33"/>
      <c r="FW178" s="96"/>
      <c r="FX178" s="33"/>
      <c r="FY178" s="96"/>
      <c r="FZ178" s="33"/>
      <c r="GA178" s="96"/>
      <c r="GB178" s="33"/>
      <c r="GC178" s="96"/>
      <c r="GD178" s="33"/>
      <c r="GE178" s="96"/>
      <c r="GF178" s="33"/>
      <c r="GG178" s="96"/>
      <c r="GH178" s="33"/>
      <c r="GI178" s="96"/>
      <c r="GJ178" s="33"/>
      <c r="GK178" s="96"/>
      <c r="GM178" s="72"/>
      <c r="GN178" s="74"/>
      <c r="GO178" s="72"/>
      <c r="GP178" s="74"/>
      <c r="GQ178" s="72"/>
      <c r="GR178" s="74"/>
      <c r="GS178" s="72"/>
      <c r="GT178" s="74"/>
      <c r="GU178" s="72"/>
      <c r="GV178" s="74"/>
      <c r="GW178" s="72"/>
      <c r="GX178" s="74"/>
      <c r="GY178" s="72"/>
      <c r="GZ178" s="74"/>
      <c r="HA178" s="72"/>
      <c r="HB178" s="74"/>
      <c r="HC178" s="72"/>
      <c r="HD178" s="74"/>
      <c r="HE178" s="72"/>
      <c r="HF178" s="74"/>
      <c r="HG178" s="72"/>
      <c r="HH178" s="74"/>
      <c r="HI178" s="72"/>
      <c r="HJ178" s="74"/>
    </row>
    <row r="179" spans="1:218" ht="15" hidden="1" customHeight="1" thickBot="1" x14ac:dyDescent="0.2">
      <c r="A179" s="505"/>
      <c r="B179" s="488"/>
      <c r="C179" s="326"/>
      <c r="D179" s="153"/>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54"/>
      <c r="AH179" s="154"/>
      <c r="AI179" s="153"/>
      <c r="AJ179" s="114"/>
      <c r="AK179" s="114"/>
      <c r="AL179" s="114"/>
      <c r="AM179" s="114"/>
      <c r="AN179" s="114"/>
      <c r="AO179" s="114"/>
      <c r="AP179" s="114"/>
      <c r="AQ179" s="114"/>
      <c r="AR179" s="114"/>
      <c r="AS179" s="114"/>
      <c r="AT179" s="114"/>
      <c r="AU179" s="114"/>
      <c r="AV179" s="114"/>
      <c r="AW179" s="114"/>
      <c r="AX179" s="114"/>
      <c r="AY179" s="114"/>
      <c r="AZ179" s="114"/>
      <c r="BA179" s="114"/>
      <c r="BB179" s="114"/>
      <c r="BC179" s="114"/>
      <c r="BD179" s="114"/>
      <c r="BE179" s="114"/>
      <c r="BF179" s="114"/>
      <c r="BG179" s="114"/>
      <c r="BH179" s="114"/>
      <c r="BI179" s="114"/>
      <c r="BJ179" s="114"/>
      <c r="BK179" s="114"/>
      <c r="BL179" s="114"/>
      <c r="BM179" s="154"/>
      <c r="BN179" s="153"/>
      <c r="BO179" s="114"/>
      <c r="BP179" s="114"/>
      <c r="BQ179" s="114"/>
      <c r="BR179" s="114"/>
      <c r="BS179" s="114"/>
      <c r="BT179" s="114"/>
      <c r="BU179" s="114"/>
      <c r="BV179" s="114"/>
      <c r="BW179" s="114"/>
      <c r="BX179" s="114"/>
      <c r="BY179" s="114"/>
      <c r="BZ179" s="114"/>
      <c r="CA179" s="114"/>
      <c r="CB179" s="114"/>
      <c r="CC179" s="114"/>
      <c r="CD179" s="114"/>
      <c r="CE179" s="114"/>
      <c r="CF179" s="114"/>
      <c r="CG179" s="114"/>
      <c r="CH179" s="114"/>
      <c r="CI179" s="114"/>
      <c r="CJ179" s="114"/>
      <c r="CK179" s="114"/>
      <c r="CL179" s="114"/>
      <c r="CM179" s="114"/>
      <c r="CN179" s="114"/>
      <c r="CO179" s="114"/>
      <c r="CP179" s="114"/>
      <c r="CQ179" s="154"/>
      <c r="CR179" s="413"/>
      <c r="CS179" s="409"/>
      <c r="CT179" s="114"/>
      <c r="CU179" s="114"/>
      <c r="CV179" s="114"/>
      <c r="CW179" s="114"/>
      <c r="CX179" s="114"/>
      <c r="CY179" s="114"/>
      <c r="CZ179" s="114"/>
      <c r="DA179" s="114"/>
      <c r="DB179" s="114"/>
      <c r="DC179" s="114"/>
      <c r="DD179" s="114"/>
      <c r="DE179" s="114"/>
      <c r="DF179" s="114"/>
      <c r="DG179" s="114"/>
      <c r="DH179" s="114"/>
      <c r="DI179" s="114"/>
      <c r="DJ179" s="114"/>
      <c r="DK179" s="114"/>
      <c r="DL179" s="114"/>
      <c r="DM179" s="114"/>
      <c r="DN179" s="114"/>
      <c r="DO179" s="114"/>
      <c r="DP179" s="114"/>
      <c r="DQ179" s="114"/>
      <c r="DR179" s="114"/>
      <c r="DS179" s="114"/>
      <c r="DT179" s="114"/>
      <c r="DU179" s="155"/>
      <c r="DV179" s="155"/>
      <c r="DW179" s="155"/>
      <c r="EE179" s="12"/>
      <c r="EF179" s="13"/>
      <c r="EG179" s="13"/>
      <c r="EH179" s="32"/>
      <c r="EI179" s="32"/>
      <c r="EJ179" s="32"/>
      <c r="EK179" s="32"/>
      <c r="EL179" s="32"/>
      <c r="EM179" s="32"/>
      <c r="EN179" s="32"/>
      <c r="EO179" s="32"/>
      <c r="EP179" s="32"/>
      <c r="EQ179" s="32"/>
      <c r="ER179" s="32"/>
      <c r="ES179" s="32"/>
      <c r="ET179" s="32"/>
      <c r="EU179" s="32"/>
      <c r="EV179" s="32"/>
      <c r="EW179" s="32"/>
      <c r="EX179" s="32"/>
      <c r="EY179" s="32"/>
      <c r="EZ179" s="32"/>
      <c r="FA179" s="32"/>
      <c r="FB179" s="32"/>
      <c r="FC179" s="32"/>
      <c r="FD179" s="32"/>
      <c r="FE179" s="32"/>
      <c r="FG179" s="32"/>
      <c r="FH179" s="32"/>
      <c r="FI179" s="32"/>
      <c r="FJ179" s="32"/>
      <c r="FK179" s="32"/>
      <c r="FL179" s="32"/>
      <c r="FN179" s="33"/>
      <c r="FO179" s="96"/>
      <c r="FP179" s="33"/>
      <c r="FQ179" s="96"/>
      <c r="FR179" s="33"/>
      <c r="FS179" s="96"/>
      <c r="FT179" s="33"/>
      <c r="FU179" s="96"/>
      <c r="FV179" s="33"/>
      <c r="FW179" s="96"/>
      <c r="FX179" s="33"/>
      <c r="FY179" s="96"/>
      <c r="FZ179" s="33"/>
      <c r="GA179" s="96"/>
      <c r="GB179" s="33"/>
      <c r="GC179" s="96"/>
      <c r="GD179" s="33"/>
      <c r="GE179" s="96"/>
      <c r="GF179" s="33"/>
      <c r="GG179" s="96"/>
      <c r="GH179" s="33"/>
      <c r="GI179" s="96"/>
      <c r="GJ179" s="33"/>
      <c r="GK179" s="96"/>
      <c r="GM179" s="72"/>
      <c r="GN179" s="74"/>
      <c r="GO179" s="72"/>
      <c r="GP179" s="74"/>
      <c r="GQ179" s="72"/>
      <c r="GR179" s="74"/>
      <c r="GS179" s="72"/>
      <c r="GT179" s="74"/>
      <c r="GU179" s="72"/>
      <c r="GV179" s="74"/>
      <c r="GW179" s="72"/>
      <c r="GX179" s="74"/>
      <c r="GY179" s="72"/>
      <c r="GZ179" s="74"/>
      <c r="HA179" s="72"/>
      <c r="HB179" s="74"/>
      <c r="HC179" s="72"/>
      <c r="HD179" s="74"/>
      <c r="HE179" s="72"/>
      <c r="HF179" s="74"/>
      <c r="HG179" s="72"/>
      <c r="HH179" s="74"/>
      <c r="HI179" s="72"/>
      <c r="HJ179" s="74"/>
    </row>
    <row r="180" spans="1:218" ht="21.75" hidden="1" customHeight="1" x14ac:dyDescent="0.15">
      <c r="A180" s="505"/>
      <c r="B180" s="486"/>
      <c r="C180" s="324"/>
      <c r="D180" s="143"/>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c r="AA180" s="144"/>
      <c r="AB180" s="144"/>
      <c r="AC180" s="144"/>
      <c r="AD180" s="144"/>
      <c r="AE180" s="144"/>
      <c r="AF180" s="144"/>
      <c r="AG180" s="144"/>
      <c r="AH180" s="144"/>
      <c r="AI180" s="143"/>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5"/>
      <c r="BN180" s="143"/>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c r="CN180" s="144"/>
      <c r="CO180" s="144"/>
      <c r="CP180" s="144"/>
      <c r="CQ180" s="403"/>
      <c r="CR180" s="410"/>
      <c r="CS180" s="406"/>
      <c r="CT180" s="144"/>
      <c r="CU180" s="144"/>
      <c r="CV180" s="144"/>
      <c r="CW180" s="144"/>
      <c r="CX180" s="144"/>
      <c r="CY180" s="144"/>
      <c r="CZ180" s="144"/>
      <c r="DA180" s="144"/>
      <c r="DB180" s="144"/>
      <c r="DC180" s="144"/>
      <c r="DD180" s="144"/>
      <c r="DE180" s="144"/>
      <c r="DF180" s="144"/>
      <c r="DG180" s="144"/>
      <c r="DH180" s="144"/>
      <c r="DI180" s="144"/>
      <c r="DJ180" s="144"/>
      <c r="DK180" s="144"/>
      <c r="DL180" s="144"/>
      <c r="DM180" s="144"/>
      <c r="DN180" s="144"/>
      <c r="DO180" s="144"/>
      <c r="DP180" s="144"/>
      <c r="DQ180" s="144"/>
      <c r="DR180" s="144"/>
      <c r="DS180" s="144"/>
      <c r="DT180" s="144"/>
      <c r="DU180" s="145"/>
      <c r="DV180" s="145"/>
      <c r="DW180" s="145"/>
      <c r="EE180" s="12"/>
      <c r="EF180" s="13"/>
      <c r="EG180" s="13"/>
      <c r="EH180" s="32"/>
      <c r="EI180" s="32"/>
      <c r="EJ180" s="32"/>
      <c r="EK180" s="32"/>
      <c r="EL180" s="32"/>
      <c r="EM180" s="32"/>
      <c r="EN180" s="32"/>
      <c r="EO180" s="32"/>
      <c r="EP180" s="32"/>
      <c r="EQ180" s="32"/>
      <c r="ER180" s="32"/>
      <c r="ES180" s="32"/>
      <c r="ET180" s="32"/>
      <c r="EU180" s="32"/>
      <c r="EV180" s="32"/>
      <c r="EW180" s="32"/>
      <c r="EX180" s="32"/>
      <c r="EY180" s="32"/>
      <c r="EZ180" s="32"/>
      <c r="FA180" s="32"/>
      <c r="FB180" s="32"/>
      <c r="FC180" s="32"/>
      <c r="FD180" s="32"/>
      <c r="FE180" s="32"/>
      <c r="FG180" s="32"/>
      <c r="FH180" s="32"/>
      <c r="FI180" s="32"/>
      <c r="FJ180" s="32"/>
      <c r="FK180" s="32"/>
      <c r="FL180" s="32"/>
      <c r="FN180" s="33"/>
      <c r="FO180" s="96"/>
      <c r="FP180" s="33"/>
      <c r="FQ180" s="96"/>
      <c r="FR180" s="33"/>
      <c r="FS180" s="96"/>
      <c r="FT180" s="33"/>
      <c r="FU180" s="96"/>
      <c r="FV180" s="33"/>
      <c r="FW180" s="96"/>
      <c r="FX180" s="33"/>
      <c r="FY180" s="96"/>
      <c r="FZ180" s="33"/>
      <c r="GA180" s="96"/>
      <c r="GB180" s="33"/>
      <c r="GC180" s="96"/>
      <c r="GD180" s="33"/>
      <c r="GE180" s="96"/>
      <c r="GF180" s="33"/>
      <c r="GG180" s="96"/>
      <c r="GH180" s="33"/>
      <c r="GI180" s="96"/>
      <c r="GJ180" s="33"/>
      <c r="GK180" s="96"/>
      <c r="GM180" s="72"/>
      <c r="GN180" s="74"/>
      <c r="GO180" s="72"/>
      <c r="GP180" s="74"/>
      <c r="GQ180" s="72"/>
      <c r="GR180" s="74"/>
      <c r="GS180" s="72"/>
      <c r="GT180" s="74"/>
      <c r="GU180" s="72"/>
      <c r="GV180" s="74"/>
      <c r="GW180" s="72"/>
      <c r="GX180" s="74"/>
      <c r="GY180" s="72"/>
      <c r="GZ180" s="74"/>
      <c r="HA180" s="72"/>
      <c r="HB180" s="74"/>
      <c r="HC180" s="72"/>
      <c r="HD180" s="74"/>
      <c r="HE180" s="72"/>
      <c r="HF180" s="74"/>
      <c r="HG180" s="72"/>
      <c r="HH180" s="74"/>
      <c r="HI180" s="72"/>
      <c r="HJ180" s="74"/>
    </row>
    <row r="181" spans="1:218" ht="11.25" hidden="1" customHeight="1" x14ac:dyDescent="0.15">
      <c r="A181" s="505"/>
      <c r="B181" s="487"/>
      <c r="C181" s="325"/>
      <c r="D181" s="146"/>
      <c r="E181" s="147"/>
      <c r="F181" s="147"/>
      <c r="G181" s="147"/>
      <c r="H181" s="147"/>
      <c r="I181" s="147"/>
      <c r="J181" s="147"/>
      <c r="K181" s="147"/>
      <c r="L181" s="147"/>
      <c r="M181" s="147"/>
      <c r="N181" s="147"/>
      <c r="O181" s="147"/>
      <c r="P181" s="147"/>
      <c r="Q181" s="147"/>
      <c r="R181" s="147"/>
      <c r="S181" s="147"/>
      <c r="T181" s="147"/>
      <c r="U181" s="147"/>
      <c r="V181" s="147"/>
      <c r="W181" s="147"/>
      <c r="X181" s="147"/>
      <c r="Y181" s="147"/>
      <c r="Z181" s="147"/>
      <c r="AA181" s="147"/>
      <c r="AB181" s="147"/>
      <c r="AC181" s="147"/>
      <c r="AD181" s="147"/>
      <c r="AE181" s="147"/>
      <c r="AF181" s="147"/>
      <c r="AG181" s="148"/>
      <c r="AH181" s="148"/>
      <c r="AI181" s="146"/>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c r="BI181" s="147"/>
      <c r="BJ181" s="147"/>
      <c r="BK181" s="147"/>
      <c r="BL181" s="147"/>
      <c r="BM181" s="148"/>
      <c r="BN181" s="146"/>
      <c r="BO181" s="147"/>
      <c r="BP181" s="147"/>
      <c r="BQ181" s="147"/>
      <c r="BR181" s="147"/>
      <c r="BS181" s="147"/>
      <c r="BT181" s="147"/>
      <c r="BU181" s="147"/>
      <c r="BV181" s="147"/>
      <c r="BW181" s="147"/>
      <c r="BX181" s="147"/>
      <c r="BY181" s="147"/>
      <c r="BZ181" s="147"/>
      <c r="CA181" s="147"/>
      <c r="CB181" s="147"/>
      <c r="CC181" s="147"/>
      <c r="CD181" s="147"/>
      <c r="CE181" s="147"/>
      <c r="CF181" s="147"/>
      <c r="CG181" s="147"/>
      <c r="CH181" s="147"/>
      <c r="CI181" s="147"/>
      <c r="CJ181" s="147"/>
      <c r="CK181" s="147"/>
      <c r="CL181" s="147"/>
      <c r="CM181" s="147"/>
      <c r="CN181" s="147"/>
      <c r="CO181" s="147"/>
      <c r="CP181" s="147"/>
      <c r="CQ181" s="148"/>
      <c r="CR181" s="411"/>
      <c r="CS181" s="407"/>
      <c r="CT181" s="147"/>
      <c r="CU181" s="147"/>
      <c r="CV181" s="147"/>
      <c r="CW181" s="147"/>
      <c r="CX181" s="147"/>
      <c r="CY181" s="147"/>
      <c r="CZ181" s="147"/>
      <c r="DA181" s="147"/>
      <c r="DB181" s="147"/>
      <c r="DC181" s="147"/>
      <c r="DD181" s="147"/>
      <c r="DE181" s="147"/>
      <c r="DF181" s="147"/>
      <c r="DG181" s="147"/>
      <c r="DH181" s="147"/>
      <c r="DI181" s="147"/>
      <c r="DJ181" s="147"/>
      <c r="DK181" s="147"/>
      <c r="DL181" s="147"/>
      <c r="DM181" s="147"/>
      <c r="DN181" s="147"/>
      <c r="DO181" s="147"/>
      <c r="DP181" s="147"/>
      <c r="DQ181" s="147"/>
      <c r="DR181" s="147"/>
      <c r="DS181" s="147"/>
      <c r="DT181" s="147"/>
      <c r="DU181" s="149"/>
      <c r="DV181" s="149"/>
      <c r="DW181" s="149"/>
      <c r="EE181" s="12"/>
      <c r="EF181" s="13"/>
      <c r="EG181" s="13"/>
      <c r="EH181" s="32"/>
      <c r="EI181" s="32"/>
      <c r="EJ181" s="32"/>
      <c r="EK181" s="32"/>
      <c r="EL181" s="32"/>
      <c r="EM181" s="32"/>
      <c r="EN181" s="32"/>
      <c r="EO181" s="32"/>
      <c r="EP181" s="32"/>
      <c r="EQ181" s="32"/>
      <c r="ER181" s="32"/>
      <c r="ES181" s="32"/>
      <c r="ET181" s="32"/>
      <c r="EU181" s="32"/>
      <c r="EV181" s="32"/>
      <c r="EW181" s="32"/>
      <c r="EX181" s="32"/>
      <c r="EY181" s="32"/>
      <c r="EZ181" s="32"/>
      <c r="FA181" s="32"/>
      <c r="FB181" s="32"/>
      <c r="FC181" s="32"/>
      <c r="FD181" s="32"/>
      <c r="FE181" s="32"/>
      <c r="FG181" s="32"/>
      <c r="FH181" s="32"/>
      <c r="FI181" s="32"/>
      <c r="FJ181" s="32"/>
      <c r="FK181" s="32"/>
      <c r="FL181" s="32"/>
      <c r="FN181" s="33"/>
      <c r="FO181" s="96"/>
      <c r="FP181" s="33"/>
      <c r="FQ181" s="96"/>
      <c r="FR181" s="33"/>
      <c r="FS181" s="96"/>
      <c r="FT181" s="33"/>
      <c r="FU181" s="96"/>
      <c r="FV181" s="33"/>
      <c r="FW181" s="96"/>
      <c r="FX181" s="33"/>
      <c r="FY181" s="96"/>
      <c r="FZ181" s="33"/>
      <c r="GA181" s="96"/>
      <c r="GB181" s="33"/>
      <c r="GC181" s="96"/>
      <c r="GD181" s="33"/>
      <c r="GE181" s="96"/>
      <c r="GF181" s="33"/>
      <c r="GG181" s="96"/>
      <c r="GH181" s="33"/>
      <c r="GI181" s="96"/>
      <c r="GJ181" s="33"/>
      <c r="GK181" s="96"/>
      <c r="GM181" s="72"/>
      <c r="GN181" s="74"/>
      <c r="GO181" s="72"/>
      <c r="GP181" s="74"/>
      <c r="GQ181" s="72"/>
      <c r="GR181" s="74"/>
      <c r="GS181" s="72"/>
      <c r="GT181" s="74"/>
      <c r="GU181" s="72"/>
      <c r="GV181" s="74"/>
      <c r="GW181" s="72"/>
      <c r="GX181" s="74"/>
      <c r="GY181" s="72"/>
      <c r="GZ181" s="74"/>
      <c r="HA181" s="72"/>
      <c r="HB181" s="74"/>
      <c r="HC181" s="72"/>
      <c r="HD181" s="74"/>
      <c r="HE181" s="72"/>
      <c r="HF181" s="74"/>
      <c r="HG181" s="72"/>
      <c r="HH181" s="74"/>
      <c r="HI181" s="72"/>
      <c r="HJ181" s="74"/>
    </row>
    <row r="182" spans="1:218" ht="27.75" hidden="1" customHeight="1" x14ac:dyDescent="0.15">
      <c r="A182" s="505"/>
      <c r="B182" s="487"/>
      <c r="C182" s="325"/>
      <c r="D182" s="150"/>
      <c r="E182" s="151"/>
      <c r="F182" s="151"/>
      <c r="G182" s="151"/>
      <c r="H182" s="151"/>
      <c r="I182" s="151"/>
      <c r="J182" s="151"/>
      <c r="K182" s="151"/>
      <c r="L182" s="151"/>
      <c r="M182" s="151"/>
      <c r="N182" s="151"/>
      <c r="O182" s="151"/>
      <c r="P182" s="151"/>
      <c r="Q182" s="151"/>
      <c r="R182" s="151"/>
      <c r="S182" s="151"/>
      <c r="T182" s="151"/>
      <c r="U182" s="151"/>
      <c r="V182" s="151"/>
      <c r="W182" s="151"/>
      <c r="X182" s="151"/>
      <c r="Y182" s="151"/>
      <c r="Z182" s="151"/>
      <c r="AA182" s="151"/>
      <c r="AB182" s="151"/>
      <c r="AC182" s="151"/>
      <c r="AD182" s="151"/>
      <c r="AE182" s="151"/>
      <c r="AF182" s="151"/>
      <c r="AG182" s="151"/>
      <c r="AH182" s="151"/>
      <c r="AI182" s="150"/>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c r="BI182" s="151"/>
      <c r="BJ182" s="151"/>
      <c r="BK182" s="151"/>
      <c r="BL182" s="151"/>
      <c r="BM182" s="152"/>
      <c r="BN182" s="150"/>
      <c r="BO182" s="151"/>
      <c r="BP182" s="151"/>
      <c r="BQ182" s="151"/>
      <c r="BR182" s="151"/>
      <c r="BS182" s="151"/>
      <c r="BT182" s="151"/>
      <c r="BU182" s="151"/>
      <c r="BV182" s="151"/>
      <c r="BW182" s="151"/>
      <c r="BX182" s="151"/>
      <c r="BY182" s="151"/>
      <c r="BZ182" s="151"/>
      <c r="CA182" s="151"/>
      <c r="CB182" s="151"/>
      <c r="CC182" s="151"/>
      <c r="CD182" s="151"/>
      <c r="CE182" s="151"/>
      <c r="CF182" s="151"/>
      <c r="CG182" s="151"/>
      <c r="CH182" s="151"/>
      <c r="CI182" s="151"/>
      <c r="CJ182" s="151"/>
      <c r="CK182" s="151"/>
      <c r="CL182" s="151"/>
      <c r="CM182" s="151"/>
      <c r="CN182" s="151"/>
      <c r="CO182" s="151"/>
      <c r="CP182" s="151"/>
      <c r="CQ182" s="404"/>
      <c r="CR182" s="412"/>
      <c r="CS182" s="408"/>
      <c r="CT182" s="151"/>
      <c r="CU182" s="151"/>
      <c r="CV182" s="151"/>
      <c r="CW182" s="151"/>
      <c r="CX182" s="151"/>
      <c r="CY182" s="151"/>
      <c r="CZ182" s="151"/>
      <c r="DA182" s="151"/>
      <c r="DB182" s="151"/>
      <c r="DC182" s="151"/>
      <c r="DD182" s="151"/>
      <c r="DE182" s="151"/>
      <c r="DF182" s="151"/>
      <c r="DG182" s="151"/>
      <c r="DH182" s="151"/>
      <c r="DI182" s="151"/>
      <c r="DJ182" s="151"/>
      <c r="DK182" s="151"/>
      <c r="DL182" s="151"/>
      <c r="DM182" s="151"/>
      <c r="DN182" s="151"/>
      <c r="DO182" s="151"/>
      <c r="DP182" s="151"/>
      <c r="DQ182" s="151"/>
      <c r="DR182" s="151"/>
      <c r="DS182" s="151"/>
      <c r="DT182" s="151"/>
      <c r="DU182" s="152"/>
      <c r="DV182" s="152"/>
      <c r="DW182" s="152"/>
      <c r="EE182" s="12"/>
      <c r="EF182" s="13"/>
      <c r="EG182" s="13"/>
      <c r="EH182" s="32"/>
      <c r="EI182" s="32"/>
      <c r="EJ182" s="32"/>
      <c r="EK182" s="32"/>
      <c r="EL182" s="32"/>
      <c r="EM182" s="32"/>
      <c r="EN182" s="32"/>
      <c r="EO182" s="32"/>
      <c r="EP182" s="32"/>
      <c r="EQ182" s="32"/>
      <c r="ER182" s="32"/>
      <c r="ES182" s="32"/>
      <c r="ET182" s="32"/>
      <c r="EU182" s="32"/>
      <c r="EV182" s="32"/>
      <c r="EW182" s="32"/>
      <c r="EX182" s="32"/>
      <c r="EY182" s="32"/>
      <c r="EZ182" s="32"/>
      <c r="FA182" s="32"/>
      <c r="FB182" s="32"/>
      <c r="FC182" s="32"/>
      <c r="FD182" s="32"/>
      <c r="FE182" s="32"/>
      <c r="FG182" s="32"/>
      <c r="FH182" s="32"/>
      <c r="FI182" s="32"/>
      <c r="FJ182" s="32"/>
      <c r="FK182" s="32"/>
      <c r="FL182" s="32"/>
      <c r="FN182" s="33"/>
      <c r="FO182" s="96"/>
      <c r="FP182" s="33"/>
      <c r="FQ182" s="96"/>
      <c r="FR182" s="33"/>
      <c r="FS182" s="96"/>
      <c r="FT182" s="33"/>
      <c r="FU182" s="96"/>
      <c r="FV182" s="33"/>
      <c r="FW182" s="96"/>
      <c r="FX182" s="33"/>
      <c r="FY182" s="96"/>
      <c r="FZ182" s="33"/>
      <c r="GA182" s="96"/>
      <c r="GB182" s="33"/>
      <c r="GC182" s="96"/>
      <c r="GD182" s="33"/>
      <c r="GE182" s="96"/>
      <c r="GF182" s="33"/>
      <c r="GG182" s="96"/>
      <c r="GH182" s="33"/>
      <c r="GI182" s="96"/>
      <c r="GJ182" s="33"/>
      <c r="GK182" s="96"/>
      <c r="GM182" s="72"/>
      <c r="GN182" s="74"/>
      <c r="GO182" s="72"/>
      <c r="GP182" s="74"/>
      <c r="GQ182" s="72"/>
      <c r="GR182" s="74"/>
      <c r="GS182" s="72"/>
      <c r="GT182" s="74"/>
      <c r="GU182" s="72"/>
      <c r="GV182" s="74"/>
      <c r="GW182" s="72"/>
      <c r="GX182" s="74"/>
      <c r="GY182" s="72"/>
      <c r="GZ182" s="74"/>
      <c r="HA182" s="72"/>
      <c r="HB182" s="74"/>
      <c r="HC182" s="72"/>
      <c r="HD182" s="74"/>
      <c r="HE182" s="72"/>
      <c r="HF182" s="74"/>
      <c r="HG182" s="72"/>
      <c r="HH182" s="74"/>
      <c r="HI182" s="72"/>
      <c r="HJ182" s="74"/>
    </row>
    <row r="183" spans="1:218" ht="15" hidden="1" customHeight="1" thickBot="1" x14ac:dyDescent="0.2">
      <c r="A183" s="505"/>
      <c r="B183" s="488"/>
      <c r="C183" s="326"/>
      <c r="D183" s="153"/>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54"/>
      <c r="AH183" s="154"/>
      <c r="AI183" s="153"/>
      <c r="AJ183" s="114"/>
      <c r="AK183" s="114"/>
      <c r="AL183" s="114"/>
      <c r="AM183" s="114"/>
      <c r="AN183" s="114"/>
      <c r="AO183" s="114"/>
      <c r="AP183" s="114"/>
      <c r="AQ183" s="114"/>
      <c r="AR183" s="114"/>
      <c r="AS183" s="114"/>
      <c r="AT183" s="114"/>
      <c r="AU183" s="114"/>
      <c r="AV183" s="114"/>
      <c r="AW183" s="114"/>
      <c r="AX183" s="114"/>
      <c r="AY183" s="114"/>
      <c r="AZ183" s="114"/>
      <c r="BA183" s="114"/>
      <c r="BB183" s="114"/>
      <c r="BC183" s="114"/>
      <c r="BD183" s="114"/>
      <c r="BE183" s="114"/>
      <c r="BF183" s="114"/>
      <c r="BG183" s="114"/>
      <c r="BH183" s="114"/>
      <c r="BI183" s="114"/>
      <c r="BJ183" s="114"/>
      <c r="BK183" s="114"/>
      <c r="BL183" s="114"/>
      <c r="BM183" s="154"/>
      <c r="BN183" s="153"/>
      <c r="BO183" s="114"/>
      <c r="BP183" s="114"/>
      <c r="BQ183" s="114"/>
      <c r="BR183" s="114"/>
      <c r="BS183" s="114"/>
      <c r="BT183" s="114"/>
      <c r="BU183" s="114"/>
      <c r="BV183" s="114"/>
      <c r="BW183" s="114"/>
      <c r="BX183" s="114"/>
      <c r="BY183" s="114"/>
      <c r="BZ183" s="114"/>
      <c r="CA183" s="114"/>
      <c r="CB183" s="114"/>
      <c r="CC183" s="114"/>
      <c r="CD183" s="114"/>
      <c r="CE183" s="114"/>
      <c r="CF183" s="114"/>
      <c r="CG183" s="114"/>
      <c r="CH183" s="114"/>
      <c r="CI183" s="114"/>
      <c r="CJ183" s="114"/>
      <c r="CK183" s="114"/>
      <c r="CL183" s="114"/>
      <c r="CM183" s="114"/>
      <c r="CN183" s="114"/>
      <c r="CO183" s="114"/>
      <c r="CP183" s="114"/>
      <c r="CQ183" s="154"/>
      <c r="CR183" s="413"/>
      <c r="CS183" s="409"/>
      <c r="CT183" s="114"/>
      <c r="CU183" s="114"/>
      <c r="CV183" s="114"/>
      <c r="CW183" s="114"/>
      <c r="CX183" s="114"/>
      <c r="CY183" s="114"/>
      <c r="CZ183" s="114"/>
      <c r="DA183" s="114"/>
      <c r="DB183" s="114"/>
      <c r="DC183" s="114"/>
      <c r="DD183" s="114"/>
      <c r="DE183" s="114"/>
      <c r="DF183" s="114"/>
      <c r="DG183" s="114"/>
      <c r="DH183" s="114"/>
      <c r="DI183" s="114"/>
      <c r="DJ183" s="114"/>
      <c r="DK183" s="114"/>
      <c r="DL183" s="114"/>
      <c r="DM183" s="114"/>
      <c r="DN183" s="114"/>
      <c r="DO183" s="114"/>
      <c r="DP183" s="114"/>
      <c r="DQ183" s="114"/>
      <c r="DR183" s="114"/>
      <c r="DS183" s="114"/>
      <c r="DT183" s="114"/>
      <c r="DU183" s="155"/>
      <c r="DV183" s="155"/>
      <c r="DW183" s="155"/>
      <c r="EE183" s="12"/>
      <c r="EF183" s="13"/>
      <c r="EG183" s="13"/>
      <c r="EH183" s="32"/>
      <c r="EI183" s="32"/>
      <c r="EJ183" s="32"/>
      <c r="EK183" s="32"/>
      <c r="EL183" s="32"/>
      <c r="EM183" s="32"/>
      <c r="EN183" s="32"/>
      <c r="EO183" s="32"/>
      <c r="EP183" s="32"/>
      <c r="EQ183" s="32"/>
      <c r="ER183" s="32"/>
      <c r="ES183" s="32"/>
      <c r="ET183" s="32"/>
      <c r="EU183" s="32"/>
      <c r="EV183" s="32"/>
      <c r="EW183" s="32"/>
      <c r="EX183" s="32"/>
      <c r="EY183" s="32"/>
      <c r="EZ183" s="32"/>
      <c r="FA183" s="32"/>
      <c r="FB183" s="32"/>
      <c r="FC183" s="32"/>
      <c r="FD183" s="32"/>
      <c r="FE183" s="32"/>
      <c r="FG183" s="32"/>
      <c r="FH183" s="32"/>
      <c r="FI183" s="32"/>
      <c r="FJ183" s="32"/>
      <c r="FK183" s="32"/>
      <c r="FL183" s="32"/>
      <c r="FN183" s="33"/>
      <c r="FO183" s="96"/>
      <c r="FP183" s="33"/>
      <c r="FQ183" s="96"/>
      <c r="FR183" s="33"/>
      <c r="FS183" s="96"/>
      <c r="FT183" s="33"/>
      <c r="FU183" s="96"/>
      <c r="FV183" s="33"/>
      <c r="FW183" s="96"/>
      <c r="FX183" s="33"/>
      <c r="FY183" s="96"/>
      <c r="FZ183" s="33"/>
      <c r="GA183" s="96"/>
      <c r="GB183" s="33"/>
      <c r="GC183" s="96"/>
      <c r="GD183" s="33"/>
      <c r="GE183" s="96"/>
      <c r="GF183" s="33"/>
      <c r="GG183" s="96"/>
      <c r="GH183" s="33"/>
      <c r="GI183" s="96"/>
      <c r="GJ183" s="33"/>
      <c r="GK183" s="96"/>
      <c r="GM183" s="72"/>
      <c r="GN183" s="74"/>
      <c r="GO183" s="72"/>
      <c r="GP183" s="74"/>
      <c r="GQ183" s="72"/>
      <c r="GR183" s="74"/>
      <c r="GS183" s="72"/>
      <c r="GT183" s="74"/>
      <c r="GU183" s="72"/>
      <c r="GV183" s="74"/>
      <c r="GW183" s="72"/>
      <c r="GX183" s="74"/>
      <c r="GY183" s="72"/>
      <c r="GZ183" s="74"/>
      <c r="HA183" s="72"/>
      <c r="HB183" s="74"/>
      <c r="HC183" s="72"/>
      <c r="HD183" s="74"/>
      <c r="HE183" s="72"/>
      <c r="HF183" s="74"/>
      <c r="HG183" s="72"/>
      <c r="HH183" s="74"/>
      <c r="HI183" s="72"/>
      <c r="HJ183" s="74"/>
    </row>
    <row r="184" spans="1:218" ht="21.75" hidden="1" customHeight="1" x14ac:dyDescent="0.15">
      <c r="A184" s="505"/>
      <c r="B184" s="486"/>
      <c r="C184" s="324"/>
      <c r="D184" s="143"/>
      <c r="E184" s="144"/>
      <c r="F184" s="144"/>
      <c r="G184" s="144"/>
      <c r="H184" s="144"/>
      <c r="I184" s="144"/>
      <c r="J184" s="144"/>
      <c r="K184" s="144"/>
      <c r="L184" s="144"/>
      <c r="M184" s="144"/>
      <c r="N184" s="144"/>
      <c r="O184" s="144"/>
      <c r="P184" s="144"/>
      <c r="Q184" s="144"/>
      <c r="R184" s="144"/>
      <c r="S184" s="144"/>
      <c r="T184" s="144"/>
      <c r="U184" s="144"/>
      <c r="V184" s="144"/>
      <c r="W184" s="144"/>
      <c r="X184" s="144"/>
      <c r="Y184" s="144"/>
      <c r="Z184" s="144"/>
      <c r="AA184" s="144"/>
      <c r="AB184" s="144"/>
      <c r="AC184" s="144"/>
      <c r="AD184" s="144"/>
      <c r="AE184" s="144"/>
      <c r="AF184" s="144"/>
      <c r="AG184" s="144"/>
      <c r="AH184" s="144"/>
      <c r="AI184" s="143"/>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5"/>
      <c r="BN184" s="143"/>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c r="CN184" s="144"/>
      <c r="CO184" s="144"/>
      <c r="CP184" s="144"/>
      <c r="CQ184" s="403"/>
      <c r="CR184" s="410"/>
      <c r="CS184" s="406"/>
      <c r="CT184" s="144"/>
      <c r="CU184" s="144"/>
      <c r="CV184" s="144"/>
      <c r="CW184" s="144"/>
      <c r="CX184" s="144"/>
      <c r="CY184" s="144"/>
      <c r="CZ184" s="144"/>
      <c r="DA184" s="144"/>
      <c r="DB184" s="144"/>
      <c r="DC184" s="144"/>
      <c r="DD184" s="144"/>
      <c r="DE184" s="144"/>
      <c r="DF184" s="144"/>
      <c r="DG184" s="144"/>
      <c r="DH184" s="144"/>
      <c r="DI184" s="144"/>
      <c r="DJ184" s="144"/>
      <c r="DK184" s="144"/>
      <c r="DL184" s="144"/>
      <c r="DM184" s="144"/>
      <c r="DN184" s="144"/>
      <c r="DO184" s="144"/>
      <c r="DP184" s="144"/>
      <c r="DQ184" s="144"/>
      <c r="DR184" s="144"/>
      <c r="DS184" s="144"/>
      <c r="DT184" s="144"/>
      <c r="DU184" s="145"/>
      <c r="DV184" s="145"/>
      <c r="DW184" s="145"/>
      <c r="EE184" s="12"/>
      <c r="EF184" s="13"/>
      <c r="EG184" s="13"/>
      <c r="EH184" s="32"/>
      <c r="EI184" s="32"/>
      <c r="EJ184" s="32"/>
      <c r="EK184" s="32"/>
      <c r="EL184" s="32"/>
      <c r="EM184" s="32"/>
      <c r="EN184" s="32"/>
      <c r="EO184" s="32"/>
      <c r="EP184" s="32"/>
      <c r="EQ184" s="32"/>
      <c r="ER184" s="32"/>
      <c r="ES184" s="32"/>
      <c r="ET184" s="32"/>
      <c r="EU184" s="32"/>
      <c r="EV184" s="32"/>
      <c r="EW184" s="32"/>
      <c r="EX184" s="32"/>
      <c r="EY184" s="32"/>
      <c r="EZ184" s="32"/>
      <c r="FA184" s="32"/>
      <c r="FB184" s="32"/>
      <c r="FC184" s="32"/>
      <c r="FD184" s="32"/>
      <c r="FE184" s="32"/>
      <c r="FG184" s="32"/>
      <c r="FH184" s="32"/>
      <c r="FI184" s="32"/>
      <c r="FJ184" s="32"/>
      <c r="FK184" s="32"/>
      <c r="FL184" s="32"/>
      <c r="FN184" s="33"/>
      <c r="FO184" s="96"/>
      <c r="FP184" s="33"/>
      <c r="FQ184" s="96"/>
      <c r="FR184" s="33"/>
      <c r="FS184" s="96"/>
      <c r="FT184" s="33"/>
      <c r="FU184" s="96"/>
      <c r="FV184" s="33"/>
      <c r="FW184" s="96"/>
      <c r="FX184" s="33"/>
      <c r="FY184" s="96"/>
      <c r="FZ184" s="33"/>
      <c r="GA184" s="96"/>
      <c r="GB184" s="33"/>
      <c r="GC184" s="96"/>
      <c r="GD184" s="33"/>
      <c r="GE184" s="96"/>
      <c r="GF184" s="33"/>
      <c r="GG184" s="96"/>
      <c r="GH184" s="33"/>
      <c r="GI184" s="96"/>
      <c r="GJ184" s="33"/>
      <c r="GK184" s="96"/>
      <c r="GM184" s="72"/>
      <c r="GN184" s="74"/>
      <c r="GO184" s="72"/>
      <c r="GP184" s="74"/>
      <c r="GQ184" s="72"/>
      <c r="GR184" s="74"/>
      <c r="GS184" s="72"/>
      <c r="GT184" s="74"/>
      <c r="GU184" s="72"/>
      <c r="GV184" s="74"/>
      <c r="GW184" s="72"/>
      <c r="GX184" s="74"/>
      <c r="GY184" s="72"/>
      <c r="GZ184" s="74"/>
      <c r="HA184" s="72"/>
      <c r="HB184" s="74"/>
      <c r="HC184" s="72"/>
      <c r="HD184" s="74"/>
      <c r="HE184" s="72"/>
      <c r="HF184" s="74"/>
      <c r="HG184" s="72"/>
      <c r="HH184" s="74"/>
      <c r="HI184" s="72"/>
      <c r="HJ184" s="74"/>
    </row>
    <row r="185" spans="1:218" ht="11.25" hidden="1" customHeight="1" x14ac:dyDescent="0.15">
      <c r="A185" s="505"/>
      <c r="B185" s="487"/>
      <c r="C185" s="325"/>
      <c r="D185" s="146"/>
      <c r="E185" s="147"/>
      <c r="F185" s="147"/>
      <c r="G185" s="147"/>
      <c r="H185" s="147"/>
      <c r="I185" s="147"/>
      <c r="J185" s="147"/>
      <c r="K185" s="147"/>
      <c r="L185" s="147"/>
      <c r="M185" s="147"/>
      <c r="N185" s="147"/>
      <c r="O185" s="147"/>
      <c r="P185" s="147"/>
      <c r="Q185" s="147"/>
      <c r="R185" s="147"/>
      <c r="S185" s="147"/>
      <c r="T185" s="147"/>
      <c r="U185" s="147"/>
      <c r="V185" s="147"/>
      <c r="W185" s="147"/>
      <c r="X185" s="147"/>
      <c r="Y185" s="147"/>
      <c r="Z185" s="147"/>
      <c r="AA185" s="147"/>
      <c r="AB185" s="147"/>
      <c r="AC185" s="147"/>
      <c r="AD185" s="147"/>
      <c r="AE185" s="147"/>
      <c r="AF185" s="147"/>
      <c r="AG185" s="148"/>
      <c r="AH185" s="148"/>
      <c r="AI185" s="146"/>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c r="BI185" s="147"/>
      <c r="BJ185" s="147"/>
      <c r="BK185" s="147"/>
      <c r="BL185" s="147"/>
      <c r="BM185" s="148"/>
      <c r="BN185" s="146"/>
      <c r="BO185" s="147"/>
      <c r="BP185" s="147"/>
      <c r="BQ185" s="147"/>
      <c r="BR185" s="147"/>
      <c r="BS185" s="147"/>
      <c r="BT185" s="147"/>
      <c r="BU185" s="147"/>
      <c r="BV185" s="147"/>
      <c r="BW185" s="147"/>
      <c r="BX185" s="147"/>
      <c r="BY185" s="147"/>
      <c r="BZ185" s="147"/>
      <c r="CA185" s="147"/>
      <c r="CB185" s="147"/>
      <c r="CC185" s="147"/>
      <c r="CD185" s="147"/>
      <c r="CE185" s="147"/>
      <c r="CF185" s="147"/>
      <c r="CG185" s="147"/>
      <c r="CH185" s="147"/>
      <c r="CI185" s="147"/>
      <c r="CJ185" s="147"/>
      <c r="CK185" s="147"/>
      <c r="CL185" s="147"/>
      <c r="CM185" s="147"/>
      <c r="CN185" s="147"/>
      <c r="CO185" s="147"/>
      <c r="CP185" s="147"/>
      <c r="CQ185" s="148"/>
      <c r="CR185" s="411"/>
      <c r="CS185" s="407"/>
      <c r="CT185" s="147"/>
      <c r="CU185" s="147"/>
      <c r="CV185" s="147"/>
      <c r="CW185" s="147"/>
      <c r="CX185" s="147"/>
      <c r="CY185" s="147"/>
      <c r="CZ185" s="147"/>
      <c r="DA185" s="147"/>
      <c r="DB185" s="147"/>
      <c r="DC185" s="147"/>
      <c r="DD185" s="147"/>
      <c r="DE185" s="147"/>
      <c r="DF185" s="147"/>
      <c r="DG185" s="147"/>
      <c r="DH185" s="147"/>
      <c r="DI185" s="147"/>
      <c r="DJ185" s="147"/>
      <c r="DK185" s="147"/>
      <c r="DL185" s="147"/>
      <c r="DM185" s="147"/>
      <c r="DN185" s="147"/>
      <c r="DO185" s="147"/>
      <c r="DP185" s="147"/>
      <c r="DQ185" s="147"/>
      <c r="DR185" s="147"/>
      <c r="DS185" s="147"/>
      <c r="DT185" s="147"/>
      <c r="DU185" s="149"/>
      <c r="DV185" s="149"/>
      <c r="DW185" s="149"/>
      <c r="EE185" s="12"/>
      <c r="EF185" s="13"/>
      <c r="EG185" s="13"/>
      <c r="EH185" s="32"/>
      <c r="EI185" s="32"/>
      <c r="EJ185" s="32"/>
      <c r="EK185" s="32"/>
      <c r="EL185" s="32"/>
      <c r="EM185" s="32"/>
      <c r="EN185" s="32"/>
      <c r="EO185" s="32"/>
      <c r="EP185" s="32"/>
      <c r="EQ185" s="32"/>
      <c r="ER185" s="32"/>
      <c r="ES185" s="32"/>
      <c r="ET185" s="32"/>
      <c r="EU185" s="32"/>
      <c r="EV185" s="32"/>
      <c r="EW185" s="32"/>
      <c r="EX185" s="32"/>
      <c r="EY185" s="32"/>
      <c r="EZ185" s="32"/>
      <c r="FA185" s="32"/>
      <c r="FB185" s="32"/>
      <c r="FC185" s="32"/>
      <c r="FD185" s="32"/>
      <c r="FE185" s="32"/>
      <c r="FG185" s="32"/>
      <c r="FH185" s="32"/>
      <c r="FI185" s="32"/>
      <c r="FJ185" s="32"/>
      <c r="FK185" s="32"/>
      <c r="FL185" s="32"/>
      <c r="FN185" s="33"/>
      <c r="FO185" s="96"/>
      <c r="FP185" s="33"/>
      <c r="FQ185" s="96"/>
      <c r="FR185" s="33"/>
      <c r="FS185" s="96"/>
      <c r="FT185" s="33"/>
      <c r="FU185" s="96"/>
      <c r="FV185" s="33"/>
      <c r="FW185" s="96"/>
      <c r="FX185" s="33"/>
      <c r="FY185" s="96"/>
      <c r="FZ185" s="33"/>
      <c r="GA185" s="96"/>
      <c r="GB185" s="33"/>
      <c r="GC185" s="96"/>
      <c r="GD185" s="33"/>
      <c r="GE185" s="96"/>
      <c r="GF185" s="33"/>
      <c r="GG185" s="96"/>
      <c r="GH185" s="33"/>
      <c r="GI185" s="96"/>
      <c r="GJ185" s="33"/>
      <c r="GK185" s="96"/>
      <c r="GM185" s="72"/>
      <c r="GN185" s="74"/>
      <c r="GO185" s="72"/>
      <c r="GP185" s="74"/>
      <c r="GQ185" s="72"/>
      <c r="GR185" s="74"/>
      <c r="GS185" s="72"/>
      <c r="GT185" s="74"/>
      <c r="GU185" s="72"/>
      <c r="GV185" s="74"/>
      <c r="GW185" s="72"/>
      <c r="GX185" s="74"/>
      <c r="GY185" s="72"/>
      <c r="GZ185" s="74"/>
      <c r="HA185" s="72"/>
      <c r="HB185" s="74"/>
      <c r="HC185" s="72"/>
      <c r="HD185" s="74"/>
      <c r="HE185" s="72"/>
      <c r="HF185" s="74"/>
      <c r="HG185" s="72"/>
      <c r="HH185" s="74"/>
      <c r="HI185" s="72"/>
      <c r="HJ185" s="74"/>
    </row>
    <row r="186" spans="1:218" ht="27.75" hidden="1" customHeight="1" x14ac:dyDescent="0.15">
      <c r="A186" s="505"/>
      <c r="B186" s="487"/>
      <c r="C186" s="325"/>
      <c r="D186" s="150"/>
      <c r="E186" s="151"/>
      <c r="F186" s="151"/>
      <c r="G186" s="151"/>
      <c r="H186" s="151"/>
      <c r="I186" s="151"/>
      <c r="J186" s="151"/>
      <c r="K186" s="151"/>
      <c r="L186" s="151"/>
      <c r="M186" s="151"/>
      <c r="N186" s="151"/>
      <c r="O186" s="151"/>
      <c r="P186" s="151"/>
      <c r="Q186" s="151"/>
      <c r="R186" s="151"/>
      <c r="S186" s="151"/>
      <c r="T186" s="151"/>
      <c r="U186" s="151"/>
      <c r="V186" s="151"/>
      <c r="W186" s="151"/>
      <c r="X186" s="151"/>
      <c r="Y186" s="151"/>
      <c r="Z186" s="151"/>
      <c r="AA186" s="151"/>
      <c r="AB186" s="151"/>
      <c r="AC186" s="151"/>
      <c r="AD186" s="151"/>
      <c r="AE186" s="151"/>
      <c r="AF186" s="151"/>
      <c r="AG186" s="151"/>
      <c r="AH186" s="151"/>
      <c r="AI186" s="150"/>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c r="BI186" s="151"/>
      <c r="BJ186" s="151"/>
      <c r="BK186" s="151"/>
      <c r="BL186" s="151"/>
      <c r="BM186" s="152"/>
      <c r="BN186" s="150"/>
      <c r="BO186" s="151"/>
      <c r="BP186" s="151"/>
      <c r="BQ186" s="151"/>
      <c r="BR186" s="151"/>
      <c r="BS186" s="151"/>
      <c r="BT186" s="151"/>
      <c r="BU186" s="151"/>
      <c r="BV186" s="151"/>
      <c r="BW186" s="151"/>
      <c r="BX186" s="151"/>
      <c r="BY186" s="151"/>
      <c r="BZ186" s="151"/>
      <c r="CA186" s="151"/>
      <c r="CB186" s="151"/>
      <c r="CC186" s="151"/>
      <c r="CD186" s="151"/>
      <c r="CE186" s="151"/>
      <c r="CF186" s="151"/>
      <c r="CG186" s="151"/>
      <c r="CH186" s="151"/>
      <c r="CI186" s="151"/>
      <c r="CJ186" s="151"/>
      <c r="CK186" s="151"/>
      <c r="CL186" s="151"/>
      <c r="CM186" s="151"/>
      <c r="CN186" s="151"/>
      <c r="CO186" s="151"/>
      <c r="CP186" s="151"/>
      <c r="CQ186" s="404"/>
      <c r="CR186" s="412"/>
      <c r="CS186" s="408"/>
      <c r="CT186" s="151"/>
      <c r="CU186" s="151"/>
      <c r="CV186" s="151"/>
      <c r="CW186" s="151"/>
      <c r="CX186" s="151"/>
      <c r="CY186" s="151"/>
      <c r="CZ186" s="151"/>
      <c r="DA186" s="151"/>
      <c r="DB186" s="151"/>
      <c r="DC186" s="151"/>
      <c r="DD186" s="151"/>
      <c r="DE186" s="151"/>
      <c r="DF186" s="151"/>
      <c r="DG186" s="151"/>
      <c r="DH186" s="151"/>
      <c r="DI186" s="151"/>
      <c r="DJ186" s="151"/>
      <c r="DK186" s="151"/>
      <c r="DL186" s="151"/>
      <c r="DM186" s="151"/>
      <c r="DN186" s="151"/>
      <c r="DO186" s="151"/>
      <c r="DP186" s="151"/>
      <c r="DQ186" s="151"/>
      <c r="DR186" s="151"/>
      <c r="DS186" s="151"/>
      <c r="DT186" s="151"/>
      <c r="DU186" s="152"/>
      <c r="DV186" s="152"/>
      <c r="DW186" s="152"/>
      <c r="EE186" s="12"/>
      <c r="EF186" s="13"/>
      <c r="EG186" s="13"/>
      <c r="EH186" s="32"/>
      <c r="EI186" s="32"/>
      <c r="EJ186" s="32"/>
      <c r="EK186" s="32"/>
      <c r="EL186" s="32"/>
      <c r="EM186" s="32"/>
      <c r="EN186" s="32"/>
      <c r="EO186" s="32"/>
      <c r="EP186" s="32"/>
      <c r="EQ186" s="32"/>
      <c r="ER186" s="32"/>
      <c r="ES186" s="32"/>
      <c r="ET186" s="32"/>
      <c r="EU186" s="32"/>
      <c r="EV186" s="32"/>
      <c r="EW186" s="32"/>
      <c r="EX186" s="32"/>
      <c r="EY186" s="32"/>
      <c r="EZ186" s="32"/>
      <c r="FA186" s="32"/>
      <c r="FB186" s="32"/>
      <c r="FC186" s="32"/>
      <c r="FD186" s="32"/>
      <c r="FE186" s="32"/>
      <c r="FG186" s="32"/>
      <c r="FH186" s="32"/>
      <c r="FI186" s="32"/>
      <c r="FJ186" s="32"/>
      <c r="FK186" s="32"/>
      <c r="FL186" s="32"/>
      <c r="FN186" s="33"/>
      <c r="FO186" s="96"/>
      <c r="FP186" s="33"/>
      <c r="FQ186" s="96"/>
      <c r="FR186" s="33"/>
      <c r="FS186" s="96"/>
      <c r="FT186" s="33"/>
      <c r="FU186" s="96"/>
      <c r="FV186" s="33"/>
      <c r="FW186" s="96"/>
      <c r="FX186" s="33"/>
      <c r="FY186" s="96"/>
      <c r="FZ186" s="33"/>
      <c r="GA186" s="96"/>
      <c r="GB186" s="33"/>
      <c r="GC186" s="96"/>
      <c r="GD186" s="33"/>
      <c r="GE186" s="96"/>
      <c r="GF186" s="33"/>
      <c r="GG186" s="96"/>
      <c r="GH186" s="33"/>
      <c r="GI186" s="96"/>
      <c r="GJ186" s="33"/>
      <c r="GK186" s="96"/>
      <c r="GM186" s="72"/>
      <c r="GN186" s="74"/>
      <c r="GO186" s="72"/>
      <c r="GP186" s="74"/>
      <c r="GQ186" s="72"/>
      <c r="GR186" s="74"/>
      <c r="GS186" s="72"/>
      <c r="GT186" s="74"/>
      <c r="GU186" s="72"/>
      <c r="GV186" s="74"/>
      <c r="GW186" s="72"/>
      <c r="GX186" s="74"/>
      <c r="GY186" s="72"/>
      <c r="GZ186" s="74"/>
      <c r="HA186" s="72"/>
      <c r="HB186" s="74"/>
      <c r="HC186" s="72"/>
      <c r="HD186" s="74"/>
      <c r="HE186" s="72"/>
      <c r="HF186" s="74"/>
      <c r="HG186" s="72"/>
      <c r="HH186" s="74"/>
      <c r="HI186" s="72"/>
      <c r="HJ186" s="74"/>
    </row>
    <row r="187" spans="1:218" ht="15" hidden="1" customHeight="1" thickBot="1" x14ac:dyDescent="0.2">
      <c r="A187" s="505"/>
      <c r="B187" s="488"/>
      <c r="C187" s="326"/>
      <c r="D187" s="153"/>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54"/>
      <c r="AH187" s="154"/>
      <c r="AI187" s="153"/>
      <c r="AJ187" s="114"/>
      <c r="AK187" s="114"/>
      <c r="AL187" s="114"/>
      <c r="AM187" s="114"/>
      <c r="AN187" s="114"/>
      <c r="AO187" s="114"/>
      <c r="AP187" s="114"/>
      <c r="AQ187" s="114"/>
      <c r="AR187" s="114"/>
      <c r="AS187" s="114"/>
      <c r="AT187" s="114"/>
      <c r="AU187" s="114"/>
      <c r="AV187" s="114"/>
      <c r="AW187" s="114"/>
      <c r="AX187" s="114"/>
      <c r="AY187" s="114"/>
      <c r="AZ187" s="114"/>
      <c r="BA187" s="114"/>
      <c r="BB187" s="114"/>
      <c r="BC187" s="114"/>
      <c r="BD187" s="114"/>
      <c r="BE187" s="114"/>
      <c r="BF187" s="114"/>
      <c r="BG187" s="114"/>
      <c r="BH187" s="114"/>
      <c r="BI187" s="114"/>
      <c r="BJ187" s="114"/>
      <c r="BK187" s="114"/>
      <c r="BL187" s="114"/>
      <c r="BM187" s="154"/>
      <c r="BN187" s="153"/>
      <c r="BO187" s="114"/>
      <c r="BP187" s="114"/>
      <c r="BQ187" s="114"/>
      <c r="BR187" s="114"/>
      <c r="BS187" s="114"/>
      <c r="BT187" s="114"/>
      <c r="BU187" s="114"/>
      <c r="BV187" s="114"/>
      <c r="BW187" s="114"/>
      <c r="BX187" s="114"/>
      <c r="BY187" s="114"/>
      <c r="BZ187" s="114"/>
      <c r="CA187" s="114"/>
      <c r="CB187" s="114"/>
      <c r="CC187" s="114"/>
      <c r="CD187" s="114"/>
      <c r="CE187" s="114"/>
      <c r="CF187" s="114"/>
      <c r="CG187" s="114"/>
      <c r="CH187" s="114"/>
      <c r="CI187" s="114"/>
      <c r="CJ187" s="114"/>
      <c r="CK187" s="114"/>
      <c r="CL187" s="114"/>
      <c r="CM187" s="114"/>
      <c r="CN187" s="114"/>
      <c r="CO187" s="114"/>
      <c r="CP187" s="114"/>
      <c r="CQ187" s="154"/>
      <c r="CR187" s="413"/>
      <c r="CS187" s="409"/>
      <c r="CT187" s="114"/>
      <c r="CU187" s="114"/>
      <c r="CV187" s="114"/>
      <c r="CW187" s="114"/>
      <c r="CX187" s="114"/>
      <c r="CY187" s="114"/>
      <c r="CZ187" s="114"/>
      <c r="DA187" s="114"/>
      <c r="DB187" s="114"/>
      <c r="DC187" s="114"/>
      <c r="DD187" s="114"/>
      <c r="DE187" s="114"/>
      <c r="DF187" s="114"/>
      <c r="DG187" s="114"/>
      <c r="DH187" s="114"/>
      <c r="DI187" s="114"/>
      <c r="DJ187" s="114"/>
      <c r="DK187" s="114"/>
      <c r="DL187" s="114"/>
      <c r="DM187" s="114"/>
      <c r="DN187" s="114"/>
      <c r="DO187" s="114"/>
      <c r="DP187" s="114"/>
      <c r="DQ187" s="114"/>
      <c r="DR187" s="114"/>
      <c r="DS187" s="114"/>
      <c r="DT187" s="114"/>
      <c r="DU187" s="155"/>
      <c r="DV187" s="155"/>
      <c r="DW187" s="155"/>
      <c r="EE187" s="12"/>
      <c r="EF187" s="13"/>
      <c r="EG187" s="13"/>
      <c r="EH187" s="32"/>
      <c r="EI187" s="32"/>
      <c r="EJ187" s="32"/>
      <c r="EK187" s="32"/>
      <c r="EL187" s="32"/>
      <c r="EM187" s="32"/>
      <c r="EN187" s="32"/>
      <c r="EO187" s="32"/>
      <c r="EP187" s="32"/>
      <c r="EQ187" s="32"/>
      <c r="ER187" s="32"/>
      <c r="ES187" s="32"/>
      <c r="ET187" s="32"/>
      <c r="EU187" s="32"/>
      <c r="EV187" s="32"/>
      <c r="EW187" s="32"/>
      <c r="EX187" s="32"/>
      <c r="EY187" s="32"/>
      <c r="EZ187" s="32"/>
      <c r="FA187" s="32"/>
      <c r="FB187" s="32"/>
      <c r="FC187" s="32"/>
      <c r="FD187" s="32"/>
      <c r="FE187" s="32"/>
      <c r="FG187" s="32"/>
      <c r="FH187" s="32"/>
      <c r="FI187" s="32"/>
      <c r="FJ187" s="32"/>
      <c r="FK187" s="32"/>
      <c r="FL187" s="32"/>
      <c r="FN187" s="33"/>
      <c r="FO187" s="96"/>
      <c r="FP187" s="33"/>
      <c r="FQ187" s="96"/>
      <c r="FR187" s="33"/>
      <c r="FS187" s="96"/>
      <c r="FT187" s="33"/>
      <c r="FU187" s="96"/>
      <c r="FV187" s="33"/>
      <c r="FW187" s="96"/>
      <c r="FX187" s="33"/>
      <c r="FY187" s="96"/>
      <c r="FZ187" s="33"/>
      <c r="GA187" s="96"/>
      <c r="GB187" s="33"/>
      <c r="GC187" s="96"/>
      <c r="GD187" s="33"/>
      <c r="GE187" s="96"/>
      <c r="GF187" s="33"/>
      <c r="GG187" s="96"/>
      <c r="GH187" s="33"/>
      <c r="GI187" s="96"/>
      <c r="GJ187" s="33"/>
      <c r="GK187" s="96"/>
      <c r="GM187" s="72"/>
      <c r="GN187" s="74"/>
      <c r="GO187" s="72"/>
      <c r="GP187" s="74"/>
      <c r="GQ187" s="72"/>
      <c r="GR187" s="74"/>
      <c r="GS187" s="72"/>
      <c r="GT187" s="74"/>
      <c r="GU187" s="72"/>
      <c r="GV187" s="74"/>
      <c r="GW187" s="72"/>
      <c r="GX187" s="74"/>
      <c r="GY187" s="72"/>
      <c r="GZ187" s="74"/>
      <c r="HA187" s="72"/>
      <c r="HB187" s="74"/>
      <c r="HC187" s="72"/>
      <c r="HD187" s="74"/>
      <c r="HE187" s="72"/>
      <c r="HF187" s="74"/>
      <c r="HG187" s="72"/>
      <c r="HH187" s="74"/>
      <c r="HI187" s="72"/>
      <c r="HJ187" s="74"/>
    </row>
    <row r="188" spans="1:218" ht="21.75" hidden="1" customHeight="1" x14ac:dyDescent="0.15">
      <c r="A188" s="505"/>
      <c r="B188" s="486"/>
      <c r="C188" s="324"/>
      <c r="D188" s="143"/>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3"/>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5"/>
      <c r="BN188" s="143"/>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c r="CN188" s="144"/>
      <c r="CO188" s="144"/>
      <c r="CP188" s="144"/>
      <c r="CQ188" s="403"/>
      <c r="CR188" s="410"/>
      <c r="CS188" s="406"/>
      <c r="CT188" s="144"/>
      <c r="CU188" s="144"/>
      <c r="CV188" s="144"/>
      <c r="CW188" s="144"/>
      <c r="CX188" s="144"/>
      <c r="CY188" s="144"/>
      <c r="CZ188" s="144"/>
      <c r="DA188" s="144"/>
      <c r="DB188" s="144"/>
      <c r="DC188" s="144"/>
      <c r="DD188" s="144"/>
      <c r="DE188" s="144"/>
      <c r="DF188" s="144"/>
      <c r="DG188" s="144"/>
      <c r="DH188" s="144"/>
      <c r="DI188" s="144"/>
      <c r="DJ188" s="144"/>
      <c r="DK188" s="144"/>
      <c r="DL188" s="144"/>
      <c r="DM188" s="144"/>
      <c r="DN188" s="144"/>
      <c r="DO188" s="144"/>
      <c r="DP188" s="144"/>
      <c r="DQ188" s="144"/>
      <c r="DR188" s="144"/>
      <c r="DS188" s="144"/>
      <c r="DT188" s="144"/>
      <c r="DU188" s="145"/>
      <c r="DV188" s="145"/>
      <c r="DW188" s="145"/>
      <c r="EE188" s="12"/>
      <c r="EF188" s="13"/>
      <c r="EG188" s="13"/>
      <c r="EH188" s="32"/>
      <c r="EI188" s="32"/>
      <c r="EJ188" s="32"/>
      <c r="EK188" s="32"/>
      <c r="EL188" s="32"/>
      <c r="EM188" s="32"/>
      <c r="EN188" s="32"/>
      <c r="EO188" s="32"/>
      <c r="EP188" s="32"/>
      <c r="EQ188" s="32"/>
      <c r="ER188" s="32"/>
      <c r="ES188" s="32"/>
      <c r="ET188" s="32"/>
      <c r="EU188" s="32"/>
      <c r="EV188" s="32"/>
      <c r="EW188" s="32"/>
      <c r="EX188" s="32"/>
      <c r="EY188" s="32"/>
      <c r="EZ188" s="32"/>
      <c r="FA188" s="32"/>
      <c r="FB188" s="32"/>
      <c r="FC188" s="32"/>
      <c r="FD188" s="32"/>
      <c r="FE188" s="32"/>
      <c r="FG188" s="32"/>
      <c r="FH188" s="32"/>
      <c r="FI188" s="32"/>
      <c r="FJ188" s="32"/>
      <c r="FK188" s="32"/>
      <c r="FL188" s="32"/>
      <c r="FN188" s="33"/>
      <c r="FO188" s="96"/>
      <c r="FP188" s="33"/>
      <c r="FQ188" s="96"/>
      <c r="FR188" s="33"/>
      <c r="FS188" s="96"/>
      <c r="FT188" s="33"/>
      <c r="FU188" s="96"/>
      <c r="FV188" s="33"/>
      <c r="FW188" s="96"/>
      <c r="FX188" s="33"/>
      <c r="FY188" s="96"/>
      <c r="FZ188" s="33"/>
      <c r="GA188" s="96"/>
      <c r="GB188" s="33"/>
      <c r="GC188" s="96"/>
      <c r="GD188" s="33"/>
      <c r="GE188" s="96"/>
      <c r="GF188" s="33"/>
      <c r="GG188" s="96"/>
      <c r="GH188" s="33"/>
      <c r="GI188" s="96"/>
      <c r="GJ188" s="33"/>
      <c r="GK188" s="96"/>
      <c r="GM188" s="72"/>
      <c r="GN188" s="74"/>
      <c r="GO188" s="72"/>
      <c r="GP188" s="74"/>
      <c r="GQ188" s="72"/>
      <c r="GR188" s="74"/>
      <c r="GS188" s="72"/>
      <c r="GT188" s="74"/>
      <c r="GU188" s="72"/>
      <c r="GV188" s="74"/>
      <c r="GW188" s="72"/>
      <c r="GX188" s="74"/>
      <c r="GY188" s="72"/>
      <c r="GZ188" s="74"/>
      <c r="HA188" s="72"/>
      <c r="HB188" s="74"/>
      <c r="HC188" s="72"/>
      <c r="HD188" s="74"/>
      <c r="HE188" s="72"/>
      <c r="HF188" s="74"/>
      <c r="HG188" s="72"/>
      <c r="HH188" s="74"/>
      <c r="HI188" s="72"/>
      <c r="HJ188" s="74"/>
    </row>
    <row r="189" spans="1:218" ht="11.25" hidden="1" customHeight="1" x14ac:dyDescent="0.15">
      <c r="A189" s="505"/>
      <c r="B189" s="487"/>
      <c r="C189" s="325"/>
      <c r="D189" s="146"/>
      <c r="E189" s="147"/>
      <c r="F189" s="147"/>
      <c r="G189" s="147"/>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8"/>
      <c r="AH189" s="148"/>
      <c r="AI189" s="146"/>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c r="BI189" s="147"/>
      <c r="BJ189" s="147"/>
      <c r="BK189" s="147"/>
      <c r="BL189" s="147"/>
      <c r="BM189" s="148"/>
      <c r="BN189" s="146"/>
      <c r="BO189" s="147"/>
      <c r="BP189" s="147"/>
      <c r="BQ189" s="147"/>
      <c r="BR189" s="147"/>
      <c r="BS189" s="147"/>
      <c r="BT189" s="147"/>
      <c r="BU189" s="147"/>
      <c r="BV189" s="147"/>
      <c r="BW189" s="147"/>
      <c r="BX189" s="147"/>
      <c r="BY189" s="147"/>
      <c r="BZ189" s="147"/>
      <c r="CA189" s="147"/>
      <c r="CB189" s="147"/>
      <c r="CC189" s="147"/>
      <c r="CD189" s="147"/>
      <c r="CE189" s="147"/>
      <c r="CF189" s="147"/>
      <c r="CG189" s="147"/>
      <c r="CH189" s="147"/>
      <c r="CI189" s="147"/>
      <c r="CJ189" s="147"/>
      <c r="CK189" s="147"/>
      <c r="CL189" s="147"/>
      <c r="CM189" s="147"/>
      <c r="CN189" s="147"/>
      <c r="CO189" s="147"/>
      <c r="CP189" s="147"/>
      <c r="CQ189" s="148"/>
      <c r="CR189" s="411"/>
      <c r="CS189" s="407"/>
      <c r="CT189" s="147"/>
      <c r="CU189" s="147"/>
      <c r="CV189" s="147"/>
      <c r="CW189" s="147"/>
      <c r="CX189" s="147"/>
      <c r="CY189" s="147"/>
      <c r="CZ189" s="147"/>
      <c r="DA189" s="147"/>
      <c r="DB189" s="147"/>
      <c r="DC189" s="147"/>
      <c r="DD189" s="147"/>
      <c r="DE189" s="147"/>
      <c r="DF189" s="147"/>
      <c r="DG189" s="147"/>
      <c r="DH189" s="147"/>
      <c r="DI189" s="147"/>
      <c r="DJ189" s="147"/>
      <c r="DK189" s="147"/>
      <c r="DL189" s="147"/>
      <c r="DM189" s="147"/>
      <c r="DN189" s="147"/>
      <c r="DO189" s="147"/>
      <c r="DP189" s="147"/>
      <c r="DQ189" s="147"/>
      <c r="DR189" s="147"/>
      <c r="DS189" s="147"/>
      <c r="DT189" s="147"/>
      <c r="DU189" s="149"/>
      <c r="DV189" s="149"/>
      <c r="DW189" s="149"/>
      <c r="EE189" s="12"/>
      <c r="EF189" s="13"/>
      <c r="EG189" s="13"/>
      <c r="EH189" s="32"/>
      <c r="EI189" s="32"/>
      <c r="EJ189" s="32"/>
      <c r="EK189" s="32"/>
      <c r="EL189" s="32"/>
      <c r="EM189" s="32"/>
      <c r="EN189" s="32"/>
      <c r="EO189" s="32"/>
      <c r="EP189" s="32"/>
      <c r="EQ189" s="32"/>
      <c r="ER189" s="32"/>
      <c r="ES189" s="32"/>
      <c r="ET189" s="32"/>
      <c r="EU189" s="32"/>
      <c r="EV189" s="32"/>
      <c r="EW189" s="32"/>
      <c r="EX189" s="32"/>
      <c r="EY189" s="32"/>
      <c r="EZ189" s="32"/>
      <c r="FA189" s="32"/>
      <c r="FB189" s="32"/>
      <c r="FC189" s="32"/>
      <c r="FD189" s="32"/>
      <c r="FE189" s="32"/>
      <c r="FG189" s="32"/>
      <c r="FH189" s="32"/>
      <c r="FI189" s="32"/>
      <c r="FJ189" s="32"/>
      <c r="FK189" s="32"/>
      <c r="FL189" s="32"/>
      <c r="FN189" s="33"/>
      <c r="FO189" s="96"/>
      <c r="FP189" s="33"/>
      <c r="FQ189" s="96"/>
      <c r="FR189" s="33"/>
      <c r="FS189" s="96"/>
      <c r="FT189" s="33"/>
      <c r="FU189" s="96"/>
      <c r="FV189" s="33"/>
      <c r="FW189" s="96"/>
      <c r="FX189" s="33"/>
      <c r="FY189" s="96"/>
      <c r="FZ189" s="33"/>
      <c r="GA189" s="96"/>
      <c r="GB189" s="33"/>
      <c r="GC189" s="96"/>
      <c r="GD189" s="33"/>
      <c r="GE189" s="96"/>
      <c r="GF189" s="33"/>
      <c r="GG189" s="96"/>
      <c r="GH189" s="33"/>
      <c r="GI189" s="96"/>
      <c r="GJ189" s="33"/>
      <c r="GK189" s="96"/>
      <c r="GM189" s="72"/>
      <c r="GN189" s="74"/>
      <c r="GO189" s="72"/>
      <c r="GP189" s="74"/>
      <c r="GQ189" s="72"/>
      <c r="GR189" s="74"/>
      <c r="GS189" s="72"/>
      <c r="GT189" s="74"/>
      <c r="GU189" s="72"/>
      <c r="GV189" s="74"/>
      <c r="GW189" s="72"/>
      <c r="GX189" s="74"/>
      <c r="GY189" s="72"/>
      <c r="GZ189" s="74"/>
      <c r="HA189" s="72"/>
      <c r="HB189" s="74"/>
      <c r="HC189" s="72"/>
      <c r="HD189" s="74"/>
      <c r="HE189" s="72"/>
      <c r="HF189" s="74"/>
      <c r="HG189" s="72"/>
      <c r="HH189" s="74"/>
      <c r="HI189" s="72"/>
      <c r="HJ189" s="74"/>
    </row>
    <row r="190" spans="1:218" ht="27.75" hidden="1" customHeight="1" x14ac:dyDescent="0.15">
      <c r="A190" s="505"/>
      <c r="B190" s="487"/>
      <c r="C190" s="325"/>
      <c r="D190" s="150"/>
      <c r="E190" s="151"/>
      <c r="F190" s="151"/>
      <c r="G190" s="151"/>
      <c r="H190" s="151"/>
      <c r="I190" s="151"/>
      <c r="J190" s="151"/>
      <c r="K190" s="151"/>
      <c r="L190" s="151"/>
      <c r="M190" s="151"/>
      <c r="N190" s="151"/>
      <c r="O190" s="151"/>
      <c r="P190" s="151"/>
      <c r="Q190" s="151"/>
      <c r="R190" s="151"/>
      <c r="S190" s="151"/>
      <c r="T190" s="151"/>
      <c r="U190" s="151"/>
      <c r="V190" s="151"/>
      <c r="W190" s="151"/>
      <c r="X190" s="151"/>
      <c r="Y190" s="151"/>
      <c r="Z190" s="151"/>
      <c r="AA190" s="151"/>
      <c r="AB190" s="151"/>
      <c r="AC190" s="151"/>
      <c r="AD190" s="151"/>
      <c r="AE190" s="151"/>
      <c r="AF190" s="151"/>
      <c r="AG190" s="151"/>
      <c r="AH190" s="151"/>
      <c r="AI190" s="150"/>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c r="BI190" s="151"/>
      <c r="BJ190" s="151"/>
      <c r="BK190" s="151"/>
      <c r="BL190" s="151"/>
      <c r="BM190" s="152"/>
      <c r="BN190" s="150"/>
      <c r="BO190" s="151"/>
      <c r="BP190" s="151"/>
      <c r="BQ190" s="151"/>
      <c r="BR190" s="151"/>
      <c r="BS190" s="151"/>
      <c r="BT190" s="151"/>
      <c r="BU190" s="151"/>
      <c r="BV190" s="151"/>
      <c r="BW190" s="151"/>
      <c r="BX190" s="151"/>
      <c r="BY190" s="151"/>
      <c r="BZ190" s="151"/>
      <c r="CA190" s="151"/>
      <c r="CB190" s="151"/>
      <c r="CC190" s="151"/>
      <c r="CD190" s="151"/>
      <c r="CE190" s="151"/>
      <c r="CF190" s="151"/>
      <c r="CG190" s="151"/>
      <c r="CH190" s="151"/>
      <c r="CI190" s="151"/>
      <c r="CJ190" s="151"/>
      <c r="CK190" s="151"/>
      <c r="CL190" s="151"/>
      <c r="CM190" s="151"/>
      <c r="CN190" s="151"/>
      <c r="CO190" s="151"/>
      <c r="CP190" s="151"/>
      <c r="CQ190" s="404"/>
      <c r="CR190" s="412"/>
      <c r="CS190" s="408"/>
      <c r="CT190" s="151"/>
      <c r="CU190" s="151"/>
      <c r="CV190" s="151"/>
      <c r="CW190" s="151"/>
      <c r="CX190" s="151"/>
      <c r="CY190" s="151"/>
      <c r="CZ190" s="151"/>
      <c r="DA190" s="151"/>
      <c r="DB190" s="151"/>
      <c r="DC190" s="151"/>
      <c r="DD190" s="151"/>
      <c r="DE190" s="151"/>
      <c r="DF190" s="151"/>
      <c r="DG190" s="151"/>
      <c r="DH190" s="151"/>
      <c r="DI190" s="151"/>
      <c r="DJ190" s="151"/>
      <c r="DK190" s="151"/>
      <c r="DL190" s="151"/>
      <c r="DM190" s="151"/>
      <c r="DN190" s="151"/>
      <c r="DO190" s="151"/>
      <c r="DP190" s="151"/>
      <c r="DQ190" s="151"/>
      <c r="DR190" s="151"/>
      <c r="DS190" s="151"/>
      <c r="DT190" s="151"/>
      <c r="DU190" s="152"/>
      <c r="DV190" s="152"/>
      <c r="DW190" s="152"/>
      <c r="EE190" s="12"/>
      <c r="EF190" s="13"/>
      <c r="EG190" s="13"/>
      <c r="EH190" s="32"/>
      <c r="EI190" s="32"/>
      <c r="EJ190" s="32"/>
      <c r="EK190" s="32"/>
      <c r="EL190" s="32"/>
      <c r="EM190" s="32"/>
      <c r="EN190" s="32"/>
      <c r="EO190" s="32"/>
      <c r="EP190" s="32"/>
      <c r="EQ190" s="32"/>
      <c r="ER190" s="32"/>
      <c r="ES190" s="32"/>
      <c r="ET190" s="32"/>
      <c r="EU190" s="32"/>
      <c r="EV190" s="32"/>
      <c r="EW190" s="32"/>
      <c r="EX190" s="32"/>
      <c r="EY190" s="32"/>
      <c r="EZ190" s="32"/>
      <c r="FA190" s="32"/>
      <c r="FB190" s="32"/>
      <c r="FC190" s="32"/>
      <c r="FD190" s="32"/>
      <c r="FE190" s="32"/>
      <c r="FG190" s="32"/>
      <c r="FH190" s="32"/>
      <c r="FI190" s="32"/>
      <c r="FJ190" s="32"/>
      <c r="FK190" s="32"/>
      <c r="FL190" s="32"/>
      <c r="FN190" s="33"/>
      <c r="FO190" s="96"/>
      <c r="FP190" s="33"/>
      <c r="FQ190" s="96"/>
      <c r="FR190" s="33"/>
      <c r="FS190" s="96"/>
      <c r="FT190" s="33"/>
      <c r="FU190" s="96"/>
      <c r="FV190" s="33"/>
      <c r="FW190" s="96"/>
      <c r="FX190" s="33"/>
      <c r="FY190" s="96"/>
      <c r="FZ190" s="33"/>
      <c r="GA190" s="96"/>
      <c r="GB190" s="33"/>
      <c r="GC190" s="96"/>
      <c r="GD190" s="33"/>
      <c r="GE190" s="96"/>
      <c r="GF190" s="33"/>
      <c r="GG190" s="96"/>
      <c r="GH190" s="33"/>
      <c r="GI190" s="96"/>
      <c r="GJ190" s="33"/>
      <c r="GK190" s="96"/>
      <c r="GM190" s="72"/>
      <c r="GN190" s="74"/>
      <c r="GO190" s="72"/>
      <c r="GP190" s="74"/>
      <c r="GQ190" s="72"/>
      <c r="GR190" s="74"/>
      <c r="GS190" s="72"/>
      <c r="GT190" s="74"/>
      <c r="GU190" s="72"/>
      <c r="GV190" s="74"/>
      <c r="GW190" s="72"/>
      <c r="GX190" s="74"/>
      <c r="GY190" s="72"/>
      <c r="GZ190" s="74"/>
      <c r="HA190" s="72"/>
      <c r="HB190" s="74"/>
      <c r="HC190" s="72"/>
      <c r="HD190" s="74"/>
      <c r="HE190" s="72"/>
      <c r="HF190" s="74"/>
      <c r="HG190" s="72"/>
      <c r="HH190" s="74"/>
      <c r="HI190" s="72"/>
      <c r="HJ190" s="74"/>
    </row>
    <row r="191" spans="1:218" ht="15" hidden="1" customHeight="1" thickBot="1" x14ac:dyDescent="0.2">
      <c r="A191" s="505"/>
      <c r="B191" s="488"/>
      <c r="C191" s="326"/>
      <c r="D191" s="153"/>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54"/>
      <c r="AH191" s="154"/>
      <c r="AI191" s="153"/>
      <c r="AJ191" s="114"/>
      <c r="AK191" s="114"/>
      <c r="AL191" s="114"/>
      <c r="AM191" s="114"/>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54"/>
      <c r="BN191" s="153"/>
      <c r="BO191" s="114"/>
      <c r="BP191" s="114"/>
      <c r="BQ191" s="114"/>
      <c r="BR191" s="114"/>
      <c r="BS191" s="114"/>
      <c r="BT191" s="114"/>
      <c r="BU191" s="114"/>
      <c r="BV191" s="114"/>
      <c r="BW191" s="114"/>
      <c r="BX191" s="114"/>
      <c r="BY191" s="114"/>
      <c r="BZ191" s="114"/>
      <c r="CA191" s="114"/>
      <c r="CB191" s="114"/>
      <c r="CC191" s="114"/>
      <c r="CD191" s="114"/>
      <c r="CE191" s="114"/>
      <c r="CF191" s="114"/>
      <c r="CG191" s="114"/>
      <c r="CH191" s="114"/>
      <c r="CI191" s="114"/>
      <c r="CJ191" s="114"/>
      <c r="CK191" s="114"/>
      <c r="CL191" s="114"/>
      <c r="CM191" s="114"/>
      <c r="CN191" s="114"/>
      <c r="CO191" s="114"/>
      <c r="CP191" s="114"/>
      <c r="CQ191" s="154"/>
      <c r="CR191" s="413"/>
      <c r="CS191" s="409"/>
      <c r="CT191" s="114"/>
      <c r="CU191" s="114"/>
      <c r="CV191" s="114"/>
      <c r="CW191" s="114"/>
      <c r="CX191" s="114"/>
      <c r="CY191" s="114"/>
      <c r="CZ191" s="114"/>
      <c r="DA191" s="114"/>
      <c r="DB191" s="114"/>
      <c r="DC191" s="114"/>
      <c r="DD191" s="114"/>
      <c r="DE191" s="114"/>
      <c r="DF191" s="114"/>
      <c r="DG191" s="114"/>
      <c r="DH191" s="114"/>
      <c r="DI191" s="114"/>
      <c r="DJ191" s="114"/>
      <c r="DK191" s="114"/>
      <c r="DL191" s="114"/>
      <c r="DM191" s="114"/>
      <c r="DN191" s="114"/>
      <c r="DO191" s="114"/>
      <c r="DP191" s="114"/>
      <c r="DQ191" s="114"/>
      <c r="DR191" s="114"/>
      <c r="DS191" s="114"/>
      <c r="DT191" s="114"/>
      <c r="DU191" s="155"/>
      <c r="DV191" s="155"/>
      <c r="DW191" s="155"/>
      <c r="EE191" s="12"/>
      <c r="EF191" s="13"/>
      <c r="EG191" s="13"/>
      <c r="EH191" s="32"/>
      <c r="EI191" s="32"/>
      <c r="EJ191" s="32"/>
      <c r="EK191" s="32"/>
      <c r="EL191" s="32"/>
      <c r="EM191" s="32"/>
      <c r="EN191" s="32"/>
      <c r="EO191" s="32"/>
      <c r="EP191" s="32"/>
      <c r="EQ191" s="32"/>
      <c r="ER191" s="32"/>
      <c r="ES191" s="32"/>
      <c r="ET191" s="32"/>
      <c r="EU191" s="32"/>
      <c r="EV191" s="32"/>
      <c r="EW191" s="32"/>
      <c r="EX191" s="32"/>
      <c r="EY191" s="32"/>
      <c r="EZ191" s="32"/>
      <c r="FA191" s="32"/>
      <c r="FB191" s="32"/>
      <c r="FC191" s="32"/>
      <c r="FD191" s="32"/>
      <c r="FE191" s="32"/>
      <c r="FG191" s="32"/>
      <c r="FH191" s="32"/>
      <c r="FI191" s="32"/>
      <c r="FJ191" s="32"/>
      <c r="FK191" s="32"/>
      <c r="FL191" s="32"/>
      <c r="FN191" s="33"/>
      <c r="FO191" s="96"/>
      <c r="FP191" s="33"/>
      <c r="FQ191" s="96"/>
      <c r="FR191" s="33"/>
      <c r="FS191" s="96"/>
      <c r="FT191" s="33"/>
      <c r="FU191" s="96"/>
      <c r="FV191" s="33"/>
      <c r="FW191" s="96"/>
      <c r="FX191" s="33"/>
      <c r="FY191" s="96"/>
      <c r="FZ191" s="33"/>
      <c r="GA191" s="96"/>
      <c r="GB191" s="33"/>
      <c r="GC191" s="96"/>
      <c r="GD191" s="33"/>
      <c r="GE191" s="96"/>
      <c r="GF191" s="33"/>
      <c r="GG191" s="96"/>
      <c r="GH191" s="33"/>
      <c r="GI191" s="96"/>
      <c r="GJ191" s="33"/>
      <c r="GK191" s="96"/>
      <c r="GM191" s="72"/>
      <c r="GN191" s="74"/>
      <c r="GO191" s="72"/>
      <c r="GP191" s="74"/>
      <c r="GQ191" s="72"/>
      <c r="GR191" s="74"/>
      <c r="GS191" s="72"/>
      <c r="GT191" s="74"/>
      <c r="GU191" s="72"/>
      <c r="GV191" s="74"/>
      <c r="GW191" s="72"/>
      <c r="GX191" s="74"/>
      <c r="GY191" s="72"/>
      <c r="GZ191" s="74"/>
      <c r="HA191" s="72"/>
      <c r="HB191" s="74"/>
      <c r="HC191" s="72"/>
      <c r="HD191" s="74"/>
      <c r="HE191" s="72"/>
      <c r="HF191" s="74"/>
      <c r="HG191" s="72"/>
      <c r="HH191" s="74"/>
      <c r="HI191" s="72"/>
      <c r="HJ191" s="74"/>
    </row>
    <row r="192" spans="1:218" ht="21.75" hidden="1" customHeight="1" x14ac:dyDescent="0.15">
      <c r="A192" s="505"/>
      <c r="B192" s="486"/>
      <c r="C192" s="324"/>
      <c r="D192" s="143"/>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c r="AA192" s="144"/>
      <c r="AB192" s="144"/>
      <c r="AC192" s="144"/>
      <c r="AD192" s="144"/>
      <c r="AE192" s="144"/>
      <c r="AF192" s="144"/>
      <c r="AG192" s="144"/>
      <c r="AH192" s="144"/>
      <c r="AI192" s="143"/>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5"/>
      <c r="BN192" s="143"/>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c r="CN192" s="144"/>
      <c r="CO192" s="144"/>
      <c r="CP192" s="144"/>
      <c r="CQ192" s="403"/>
      <c r="CR192" s="410"/>
      <c r="CS192" s="406"/>
      <c r="CT192" s="144"/>
      <c r="CU192" s="144"/>
      <c r="CV192" s="144"/>
      <c r="CW192" s="144"/>
      <c r="CX192" s="144"/>
      <c r="CY192" s="144"/>
      <c r="CZ192" s="144"/>
      <c r="DA192" s="144"/>
      <c r="DB192" s="144"/>
      <c r="DC192" s="144"/>
      <c r="DD192" s="144"/>
      <c r="DE192" s="144"/>
      <c r="DF192" s="144"/>
      <c r="DG192" s="144"/>
      <c r="DH192" s="144"/>
      <c r="DI192" s="144"/>
      <c r="DJ192" s="144"/>
      <c r="DK192" s="144"/>
      <c r="DL192" s="144"/>
      <c r="DM192" s="144"/>
      <c r="DN192" s="144"/>
      <c r="DO192" s="144"/>
      <c r="DP192" s="144"/>
      <c r="DQ192" s="144"/>
      <c r="DR192" s="144"/>
      <c r="DS192" s="144"/>
      <c r="DT192" s="144"/>
      <c r="DU192" s="145"/>
      <c r="DV192" s="145"/>
      <c r="DW192" s="145"/>
      <c r="EE192" s="12"/>
      <c r="EF192" s="13"/>
      <c r="EG192" s="13"/>
      <c r="EH192" s="32"/>
      <c r="EI192" s="32"/>
      <c r="EJ192" s="32"/>
      <c r="EK192" s="32"/>
      <c r="EL192" s="32"/>
      <c r="EM192" s="32"/>
      <c r="EN192" s="32"/>
      <c r="EO192" s="32"/>
      <c r="EP192" s="32"/>
      <c r="EQ192" s="32"/>
      <c r="ER192" s="32"/>
      <c r="ES192" s="32"/>
      <c r="ET192" s="32"/>
      <c r="EU192" s="32"/>
      <c r="EV192" s="32"/>
      <c r="EW192" s="32"/>
      <c r="EX192" s="32"/>
      <c r="EY192" s="32"/>
      <c r="EZ192" s="32"/>
      <c r="FA192" s="32"/>
      <c r="FB192" s="32"/>
      <c r="FC192" s="32"/>
      <c r="FD192" s="32"/>
      <c r="FE192" s="32"/>
      <c r="FG192" s="32"/>
      <c r="FH192" s="32"/>
      <c r="FI192" s="32"/>
      <c r="FJ192" s="32"/>
      <c r="FK192" s="32"/>
      <c r="FL192" s="32"/>
      <c r="FN192" s="33"/>
      <c r="FO192" s="96"/>
      <c r="FP192" s="33"/>
      <c r="FQ192" s="96"/>
      <c r="FR192" s="33"/>
      <c r="FS192" s="96"/>
      <c r="FT192" s="33"/>
      <c r="FU192" s="96"/>
      <c r="FV192" s="33"/>
      <c r="FW192" s="96"/>
      <c r="FX192" s="33"/>
      <c r="FY192" s="96"/>
      <c r="FZ192" s="33"/>
      <c r="GA192" s="96"/>
      <c r="GB192" s="33"/>
      <c r="GC192" s="96"/>
      <c r="GD192" s="33"/>
      <c r="GE192" s="96"/>
      <c r="GF192" s="33"/>
      <c r="GG192" s="96"/>
      <c r="GH192" s="33"/>
      <c r="GI192" s="96"/>
      <c r="GJ192" s="33"/>
      <c r="GK192" s="96"/>
      <c r="GM192" s="72"/>
      <c r="GN192" s="74"/>
      <c r="GO192" s="72"/>
      <c r="GP192" s="74"/>
      <c r="GQ192" s="72"/>
      <c r="GR192" s="74"/>
      <c r="GS192" s="72"/>
      <c r="GT192" s="74"/>
      <c r="GU192" s="72"/>
      <c r="GV192" s="74"/>
      <c r="GW192" s="72"/>
      <c r="GX192" s="74"/>
      <c r="GY192" s="72"/>
      <c r="GZ192" s="74"/>
      <c r="HA192" s="72"/>
      <c r="HB192" s="74"/>
      <c r="HC192" s="72"/>
      <c r="HD192" s="74"/>
      <c r="HE192" s="72"/>
      <c r="HF192" s="74"/>
      <c r="HG192" s="72"/>
      <c r="HH192" s="74"/>
      <c r="HI192" s="72"/>
      <c r="HJ192" s="74"/>
    </row>
    <row r="193" spans="1:218" ht="11.25" hidden="1" customHeight="1" x14ac:dyDescent="0.15">
      <c r="A193" s="505"/>
      <c r="B193" s="487"/>
      <c r="C193" s="325"/>
      <c r="D193" s="146"/>
      <c r="E193" s="147"/>
      <c r="F193" s="147"/>
      <c r="G193" s="147"/>
      <c r="H193" s="147"/>
      <c r="I193" s="147"/>
      <c r="J193" s="147"/>
      <c r="K193" s="147"/>
      <c r="L193" s="147"/>
      <c r="M193" s="147"/>
      <c r="N193" s="147"/>
      <c r="O193" s="147"/>
      <c r="P193" s="147"/>
      <c r="Q193" s="147"/>
      <c r="R193" s="147"/>
      <c r="S193" s="147"/>
      <c r="T193" s="147"/>
      <c r="U193" s="147"/>
      <c r="V193" s="147"/>
      <c r="W193" s="147"/>
      <c r="X193" s="147"/>
      <c r="Y193" s="147"/>
      <c r="Z193" s="147"/>
      <c r="AA193" s="147"/>
      <c r="AB193" s="147"/>
      <c r="AC193" s="147"/>
      <c r="AD193" s="147"/>
      <c r="AE193" s="147"/>
      <c r="AF193" s="147"/>
      <c r="AG193" s="148"/>
      <c r="AH193" s="148"/>
      <c r="AI193" s="146"/>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c r="BI193" s="147"/>
      <c r="BJ193" s="147"/>
      <c r="BK193" s="147"/>
      <c r="BL193" s="147"/>
      <c r="BM193" s="148"/>
      <c r="BN193" s="146"/>
      <c r="BO193" s="147"/>
      <c r="BP193" s="147"/>
      <c r="BQ193" s="147"/>
      <c r="BR193" s="147"/>
      <c r="BS193" s="147"/>
      <c r="BT193" s="147"/>
      <c r="BU193" s="147"/>
      <c r="BV193" s="147"/>
      <c r="BW193" s="147"/>
      <c r="BX193" s="147"/>
      <c r="BY193" s="147"/>
      <c r="BZ193" s="147"/>
      <c r="CA193" s="147"/>
      <c r="CB193" s="147"/>
      <c r="CC193" s="147"/>
      <c r="CD193" s="147"/>
      <c r="CE193" s="147"/>
      <c r="CF193" s="147"/>
      <c r="CG193" s="147"/>
      <c r="CH193" s="147"/>
      <c r="CI193" s="147"/>
      <c r="CJ193" s="147"/>
      <c r="CK193" s="147"/>
      <c r="CL193" s="147"/>
      <c r="CM193" s="147"/>
      <c r="CN193" s="147"/>
      <c r="CO193" s="147"/>
      <c r="CP193" s="147"/>
      <c r="CQ193" s="148"/>
      <c r="CR193" s="411"/>
      <c r="CS193" s="407"/>
      <c r="CT193" s="147"/>
      <c r="CU193" s="147"/>
      <c r="CV193" s="147"/>
      <c r="CW193" s="147"/>
      <c r="CX193" s="147"/>
      <c r="CY193" s="147"/>
      <c r="CZ193" s="147"/>
      <c r="DA193" s="147"/>
      <c r="DB193" s="147"/>
      <c r="DC193" s="147"/>
      <c r="DD193" s="147"/>
      <c r="DE193" s="147"/>
      <c r="DF193" s="147"/>
      <c r="DG193" s="147"/>
      <c r="DH193" s="147"/>
      <c r="DI193" s="147"/>
      <c r="DJ193" s="147"/>
      <c r="DK193" s="147"/>
      <c r="DL193" s="147"/>
      <c r="DM193" s="147"/>
      <c r="DN193" s="147"/>
      <c r="DO193" s="147"/>
      <c r="DP193" s="147"/>
      <c r="DQ193" s="147"/>
      <c r="DR193" s="147"/>
      <c r="DS193" s="147"/>
      <c r="DT193" s="147"/>
      <c r="DU193" s="149"/>
      <c r="DV193" s="149"/>
      <c r="DW193" s="149"/>
      <c r="EE193" s="12"/>
      <c r="EF193" s="13"/>
      <c r="EG193" s="13"/>
      <c r="EH193" s="32"/>
      <c r="EI193" s="32"/>
      <c r="EJ193" s="32"/>
      <c r="EK193" s="32"/>
      <c r="EL193" s="32"/>
      <c r="EM193" s="32"/>
      <c r="EN193" s="32"/>
      <c r="EO193" s="32"/>
      <c r="EP193" s="32"/>
      <c r="EQ193" s="32"/>
      <c r="ER193" s="32"/>
      <c r="ES193" s="32"/>
      <c r="ET193" s="32"/>
      <c r="EU193" s="32"/>
      <c r="EV193" s="32"/>
      <c r="EW193" s="32"/>
      <c r="EX193" s="32"/>
      <c r="EY193" s="32"/>
      <c r="EZ193" s="32"/>
      <c r="FA193" s="32"/>
      <c r="FB193" s="32"/>
      <c r="FC193" s="32"/>
      <c r="FD193" s="32"/>
      <c r="FE193" s="32"/>
      <c r="FG193" s="32"/>
      <c r="FH193" s="32"/>
      <c r="FI193" s="32"/>
      <c r="FJ193" s="32"/>
      <c r="FK193" s="32"/>
      <c r="FL193" s="32"/>
      <c r="FN193" s="33"/>
      <c r="FO193" s="96"/>
      <c r="FP193" s="33"/>
      <c r="FQ193" s="96"/>
      <c r="FR193" s="33"/>
      <c r="FS193" s="96"/>
      <c r="FT193" s="33"/>
      <c r="FU193" s="96"/>
      <c r="FV193" s="33"/>
      <c r="FW193" s="96"/>
      <c r="FX193" s="33"/>
      <c r="FY193" s="96"/>
      <c r="FZ193" s="33"/>
      <c r="GA193" s="96"/>
      <c r="GB193" s="33"/>
      <c r="GC193" s="96"/>
      <c r="GD193" s="33"/>
      <c r="GE193" s="96"/>
      <c r="GF193" s="33"/>
      <c r="GG193" s="96"/>
      <c r="GH193" s="33"/>
      <c r="GI193" s="96"/>
      <c r="GJ193" s="33"/>
      <c r="GK193" s="96"/>
      <c r="GM193" s="72"/>
      <c r="GN193" s="74"/>
      <c r="GO193" s="72"/>
      <c r="GP193" s="74"/>
      <c r="GQ193" s="72"/>
      <c r="GR193" s="74"/>
      <c r="GS193" s="72"/>
      <c r="GT193" s="74"/>
      <c r="GU193" s="72"/>
      <c r="GV193" s="74"/>
      <c r="GW193" s="72"/>
      <c r="GX193" s="74"/>
      <c r="GY193" s="72"/>
      <c r="GZ193" s="74"/>
      <c r="HA193" s="72"/>
      <c r="HB193" s="74"/>
      <c r="HC193" s="72"/>
      <c r="HD193" s="74"/>
      <c r="HE193" s="72"/>
      <c r="HF193" s="74"/>
      <c r="HG193" s="72"/>
      <c r="HH193" s="74"/>
      <c r="HI193" s="72"/>
      <c r="HJ193" s="74"/>
    </row>
    <row r="194" spans="1:218" ht="27.75" hidden="1" customHeight="1" x14ac:dyDescent="0.15">
      <c r="A194" s="505"/>
      <c r="B194" s="487"/>
      <c r="C194" s="325"/>
      <c r="D194" s="150"/>
      <c r="E194" s="151"/>
      <c r="F194" s="151"/>
      <c r="G194" s="151"/>
      <c r="H194" s="151"/>
      <c r="I194" s="151"/>
      <c r="J194" s="151"/>
      <c r="K194" s="151"/>
      <c r="L194" s="151"/>
      <c r="M194" s="151"/>
      <c r="N194" s="151"/>
      <c r="O194" s="151"/>
      <c r="P194" s="151"/>
      <c r="Q194" s="151"/>
      <c r="R194" s="151"/>
      <c r="S194" s="151"/>
      <c r="T194" s="151"/>
      <c r="U194" s="151"/>
      <c r="V194" s="151"/>
      <c r="W194" s="151"/>
      <c r="X194" s="151"/>
      <c r="Y194" s="151"/>
      <c r="Z194" s="151"/>
      <c r="AA194" s="151"/>
      <c r="AB194" s="151"/>
      <c r="AC194" s="151"/>
      <c r="AD194" s="151"/>
      <c r="AE194" s="151"/>
      <c r="AF194" s="151"/>
      <c r="AG194" s="151"/>
      <c r="AH194" s="151"/>
      <c r="AI194" s="150"/>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c r="BI194" s="151"/>
      <c r="BJ194" s="151"/>
      <c r="BK194" s="151"/>
      <c r="BL194" s="151"/>
      <c r="BM194" s="152"/>
      <c r="BN194" s="150"/>
      <c r="BO194" s="151"/>
      <c r="BP194" s="151"/>
      <c r="BQ194" s="151"/>
      <c r="BR194" s="151"/>
      <c r="BS194" s="151"/>
      <c r="BT194" s="151"/>
      <c r="BU194" s="151"/>
      <c r="BV194" s="151"/>
      <c r="BW194" s="151"/>
      <c r="BX194" s="151"/>
      <c r="BY194" s="151"/>
      <c r="BZ194" s="151"/>
      <c r="CA194" s="151"/>
      <c r="CB194" s="151"/>
      <c r="CC194" s="151"/>
      <c r="CD194" s="151"/>
      <c r="CE194" s="151"/>
      <c r="CF194" s="151"/>
      <c r="CG194" s="151"/>
      <c r="CH194" s="151"/>
      <c r="CI194" s="151"/>
      <c r="CJ194" s="151"/>
      <c r="CK194" s="151"/>
      <c r="CL194" s="151"/>
      <c r="CM194" s="151"/>
      <c r="CN194" s="151"/>
      <c r="CO194" s="151"/>
      <c r="CP194" s="151"/>
      <c r="CQ194" s="404"/>
      <c r="CR194" s="412"/>
      <c r="CS194" s="408"/>
      <c r="CT194" s="151"/>
      <c r="CU194" s="151"/>
      <c r="CV194" s="151"/>
      <c r="CW194" s="151"/>
      <c r="CX194" s="151"/>
      <c r="CY194" s="151"/>
      <c r="CZ194" s="151"/>
      <c r="DA194" s="151"/>
      <c r="DB194" s="151"/>
      <c r="DC194" s="151"/>
      <c r="DD194" s="151"/>
      <c r="DE194" s="151"/>
      <c r="DF194" s="151"/>
      <c r="DG194" s="151"/>
      <c r="DH194" s="151"/>
      <c r="DI194" s="151"/>
      <c r="DJ194" s="151"/>
      <c r="DK194" s="151"/>
      <c r="DL194" s="151"/>
      <c r="DM194" s="151"/>
      <c r="DN194" s="151"/>
      <c r="DO194" s="151"/>
      <c r="DP194" s="151"/>
      <c r="DQ194" s="151"/>
      <c r="DR194" s="151"/>
      <c r="DS194" s="151"/>
      <c r="DT194" s="151"/>
      <c r="DU194" s="152"/>
      <c r="DV194" s="152"/>
      <c r="DW194" s="152"/>
      <c r="EE194" s="12"/>
      <c r="EF194" s="13"/>
      <c r="EG194" s="13"/>
      <c r="EH194" s="32"/>
      <c r="EI194" s="32"/>
      <c r="EJ194" s="32"/>
      <c r="EK194" s="32"/>
      <c r="EL194" s="32"/>
      <c r="EM194" s="32"/>
      <c r="EN194" s="32"/>
      <c r="EO194" s="32"/>
      <c r="EP194" s="32"/>
      <c r="EQ194" s="32"/>
      <c r="ER194" s="32"/>
      <c r="ES194" s="32"/>
      <c r="ET194" s="32"/>
      <c r="EU194" s="32"/>
      <c r="EV194" s="32"/>
      <c r="EW194" s="32"/>
      <c r="EX194" s="32"/>
      <c r="EY194" s="32"/>
      <c r="EZ194" s="32"/>
      <c r="FA194" s="32"/>
      <c r="FB194" s="32"/>
      <c r="FC194" s="32"/>
      <c r="FD194" s="32"/>
      <c r="FE194" s="32"/>
      <c r="FG194" s="32"/>
      <c r="FH194" s="32"/>
      <c r="FI194" s="32"/>
      <c r="FJ194" s="32"/>
      <c r="FK194" s="32"/>
      <c r="FL194" s="32"/>
      <c r="FN194" s="33"/>
      <c r="FO194" s="96"/>
      <c r="FP194" s="33"/>
      <c r="FQ194" s="96"/>
      <c r="FR194" s="33"/>
      <c r="FS194" s="96"/>
      <c r="FT194" s="33"/>
      <c r="FU194" s="96"/>
      <c r="FV194" s="33"/>
      <c r="FW194" s="96"/>
      <c r="FX194" s="33"/>
      <c r="FY194" s="96"/>
      <c r="FZ194" s="33"/>
      <c r="GA194" s="96"/>
      <c r="GB194" s="33"/>
      <c r="GC194" s="96"/>
      <c r="GD194" s="33"/>
      <c r="GE194" s="96"/>
      <c r="GF194" s="33"/>
      <c r="GG194" s="96"/>
      <c r="GH194" s="33"/>
      <c r="GI194" s="96"/>
      <c r="GJ194" s="33"/>
      <c r="GK194" s="96"/>
      <c r="GM194" s="72"/>
      <c r="GN194" s="74"/>
      <c r="GO194" s="72"/>
      <c r="GP194" s="74"/>
      <c r="GQ194" s="72"/>
      <c r="GR194" s="74"/>
      <c r="GS194" s="72"/>
      <c r="GT194" s="74"/>
      <c r="GU194" s="72"/>
      <c r="GV194" s="74"/>
      <c r="GW194" s="72"/>
      <c r="GX194" s="74"/>
      <c r="GY194" s="72"/>
      <c r="GZ194" s="74"/>
      <c r="HA194" s="72"/>
      <c r="HB194" s="74"/>
      <c r="HC194" s="72"/>
      <c r="HD194" s="74"/>
      <c r="HE194" s="72"/>
      <c r="HF194" s="74"/>
      <c r="HG194" s="72"/>
      <c r="HH194" s="74"/>
      <c r="HI194" s="72"/>
      <c r="HJ194" s="74"/>
    </row>
    <row r="195" spans="1:218" ht="15" hidden="1" customHeight="1" thickBot="1" x14ac:dyDescent="0.2">
      <c r="A195" s="505"/>
      <c r="B195" s="488"/>
      <c r="C195" s="326"/>
      <c r="D195" s="153"/>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54"/>
      <c r="AH195" s="154"/>
      <c r="AI195" s="153"/>
      <c r="AJ195" s="114"/>
      <c r="AK195" s="114"/>
      <c r="AL195" s="114"/>
      <c r="AM195" s="114"/>
      <c r="AN195" s="114"/>
      <c r="AO195" s="114"/>
      <c r="AP195" s="114"/>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54"/>
      <c r="BN195" s="153"/>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c r="CK195" s="114"/>
      <c r="CL195" s="114"/>
      <c r="CM195" s="114"/>
      <c r="CN195" s="114"/>
      <c r="CO195" s="114"/>
      <c r="CP195" s="114"/>
      <c r="CQ195" s="154"/>
      <c r="CR195" s="413"/>
      <c r="CS195" s="409"/>
      <c r="CT195" s="114"/>
      <c r="CU195" s="114"/>
      <c r="CV195" s="114"/>
      <c r="CW195" s="114"/>
      <c r="CX195" s="114"/>
      <c r="CY195" s="114"/>
      <c r="CZ195" s="114"/>
      <c r="DA195" s="114"/>
      <c r="DB195" s="114"/>
      <c r="DC195" s="114"/>
      <c r="DD195" s="114"/>
      <c r="DE195" s="114"/>
      <c r="DF195" s="114"/>
      <c r="DG195" s="114"/>
      <c r="DH195" s="114"/>
      <c r="DI195" s="114"/>
      <c r="DJ195" s="114"/>
      <c r="DK195" s="114"/>
      <c r="DL195" s="114"/>
      <c r="DM195" s="114"/>
      <c r="DN195" s="114"/>
      <c r="DO195" s="114"/>
      <c r="DP195" s="114"/>
      <c r="DQ195" s="114"/>
      <c r="DR195" s="114"/>
      <c r="DS195" s="114"/>
      <c r="DT195" s="114"/>
      <c r="DU195" s="155"/>
      <c r="DV195" s="155"/>
      <c r="DW195" s="155"/>
      <c r="EE195" s="12"/>
      <c r="EF195" s="13"/>
      <c r="EG195" s="13"/>
      <c r="EH195" s="32"/>
      <c r="EI195" s="32"/>
      <c r="EJ195" s="32"/>
      <c r="EK195" s="32"/>
      <c r="EL195" s="32"/>
      <c r="EM195" s="32"/>
      <c r="EN195" s="32"/>
      <c r="EO195" s="32"/>
      <c r="EP195" s="32"/>
      <c r="EQ195" s="32"/>
      <c r="ER195" s="32"/>
      <c r="ES195" s="32"/>
      <c r="ET195" s="32"/>
      <c r="EU195" s="32"/>
      <c r="EV195" s="32"/>
      <c r="EW195" s="32"/>
      <c r="EX195" s="32"/>
      <c r="EY195" s="32"/>
      <c r="EZ195" s="32"/>
      <c r="FA195" s="32"/>
      <c r="FB195" s="32"/>
      <c r="FC195" s="32"/>
      <c r="FD195" s="32"/>
      <c r="FE195" s="32"/>
      <c r="FG195" s="32"/>
      <c r="FH195" s="32"/>
      <c r="FI195" s="32"/>
      <c r="FJ195" s="32"/>
      <c r="FK195" s="32"/>
      <c r="FL195" s="32"/>
      <c r="FN195" s="33"/>
      <c r="FO195" s="96"/>
      <c r="FP195" s="33"/>
      <c r="FQ195" s="96"/>
      <c r="FR195" s="33"/>
      <c r="FS195" s="96"/>
      <c r="FT195" s="33"/>
      <c r="FU195" s="96"/>
      <c r="FV195" s="33"/>
      <c r="FW195" s="96"/>
      <c r="FX195" s="33"/>
      <c r="FY195" s="96"/>
      <c r="FZ195" s="33"/>
      <c r="GA195" s="96"/>
      <c r="GB195" s="33"/>
      <c r="GC195" s="96"/>
      <c r="GD195" s="33"/>
      <c r="GE195" s="96"/>
      <c r="GF195" s="33"/>
      <c r="GG195" s="96"/>
      <c r="GH195" s="33"/>
      <c r="GI195" s="96"/>
      <c r="GJ195" s="33"/>
      <c r="GK195" s="96"/>
      <c r="GM195" s="72"/>
      <c r="GN195" s="74"/>
      <c r="GO195" s="72"/>
      <c r="GP195" s="74"/>
      <c r="GQ195" s="72"/>
      <c r="GR195" s="74"/>
      <c r="GS195" s="72"/>
      <c r="GT195" s="74"/>
      <c r="GU195" s="72"/>
      <c r="GV195" s="74"/>
      <c r="GW195" s="72"/>
      <c r="GX195" s="74"/>
      <c r="GY195" s="72"/>
      <c r="GZ195" s="74"/>
      <c r="HA195" s="72"/>
      <c r="HB195" s="74"/>
      <c r="HC195" s="72"/>
      <c r="HD195" s="74"/>
      <c r="HE195" s="72"/>
      <c r="HF195" s="74"/>
      <c r="HG195" s="72"/>
      <c r="HH195" s="74"/>
      <c r="HI195" s="72"/>
      <c r="HJ195" s="74"/>
    </row>
    <row r="196" spans="1:218" ht="21.75" hidden="1" customHeight="1" x14ac:dyDescent="0.15">
      <c r="A196" s="505"/>
      <c r="B196" s="486"/>
      <c r="C196" s="324"/>
      <c r="D196" s="143"/>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c r="AA196" s="144"/>
      <c r="AB196" s="144"/>
      <c r="AC196" s="144"/>
      <c r="AD196" s="144"/>
      <c r="AE196" s="144"/>
      <c r="AF196" s="144"/>
      <c r="AG196" s="144"/>
      <c r="AH196" s="144"/>
      <c r="AI196" s="143"/>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5"/>
      <c r="BN196" s="143"/>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c r="CN196" s="144"/>
      <c r="CO196" s="144"/>
      <c r="CP196" s="144"/>
      <c r="CQ196" s="403"/>
      <c r="CR196" s="410"/>
      <c r="CS196" s="406"/>
      <c r="CT196" s="144"/>
      <c r="CU196" s="144"/>
      <c r="CV196" s="144"/>
      <c r="CW196" s="144"/>
      <c r="CX196" s="144"/>
      <c r="CY196" s="144"/>
      <c r="CZ196" s="144"/>
      <c r="DA196" s="144"/>
      <c r="DB196" s="144"/>
      <c r="DC196" s="144"/>
      <c r="DD196" s="144"/>
      <c r="DE196" s="144"/>
      <c r="DF196" s="144"/>
      <c r="DG196" s="144"/>
      <c r="DH196" s="144"/>
      <c r="DI196" s="144"/>
      <c r="DJ196" s="144"/>
      <c r="DK196" s="144"/>
      <c r="DL196" s="144"/>
      <c r="DM196" s="144"/>
      <c r="DN196" s="144"/>
      <c r="DO196" s="144"/>
      <c r="DP196" s="144"/>
      <c r="DQ196" s="144"/>
      <c r="DR196" s="144"/>
      <c r="DS196" s="144"/>
      <c r="DT196" s="144"/>
      <c r="DU196" s="145"/>
      <c r="DV196" s="145"/>
      <c r="DW196" s="145"/>
      <c r="EE196" s="12"/>
      <c r="EF196" s="13"/>
      <c r="EG196" s="13"/>
      <c r="EH196" s="32"/>
      <c r="EI196" s="32"/>
      <c r="EJ196" s="32"/>
      <c r="EK196" s="32"/>
      <c r="EL196" s="32"/>
      <c r="EM196" s="32"/>
      <c r="EN196" s="32"/>
      <c r="EO196" s="32"/>
      <c r="EP196" s="32"/>
      <c r="EQ196" s="32"/>
      <c r="ER196" s="32"/>
      <c r="ES196" s="32"/>
      <c r="ET196" s="32"/>
      <c r="EU196" s="32"/>
      <c r="EV196" s="32"/>
      <c r="EW196" s="32"/>
      <c r="EX196" s="32"/>
      <c r="EY196" s="32"/>
      <c r="EZ196" s="32"/>
      <c r="FA196" s="32"/>
      <c r="FB196" s="32"/>
      <c r="FC196" s="32"/>
      <c r="FD196" s="32"/>
      <c r="FE196" s="32"/>
      <c r="FG196" s="32"/>
      <c r="FH196" s="32"/>
      <c r="FI196" s="32"/>
      <c r="FJ196" s="32"/>
      <c r="FK196" s="32"/>
      <c r="FL196" s="32"/>
      <c r="FN196" s="33"/>
      <c r="FO196" s="96"/>
      <c r="FP196" s="33"/>
      <c r="FQ196" s="96"/>
      <c r="FR196" s="33"/>
      <c r="FS196" s="96"/>
      <c r="FT196" s="33"/>
      <c r="FU196" s="96"/>
      <c r="FV196" s="33"/>
      <c r="FW196" s="96"/>
      <c r="FX196" s="33"/>
      <c r="FY196" s="96"/>
      <c r="FZ196" s="33"/>
      <c r="GA196" s="96"/>
      <c r="GB196" s="33"/>
      <c r="GC196" s="96"/>
      <c r="GD196" s="33"/>
      <c r="GE196" s="96"/>
      <c r="GF196" s="33"/>
      <c r="GG196" s="96"/>
      <c r="GH196" s="33"/>
      <c r="GI196" s="96"/>
      <c r="GJ196" s="33"/>
      <c r="GK196" s="96"/>
      <c r="GM196" s="72"/>
      <c r="GN196" s="74"/>
      <c r="GO196" s="72"/>
      <c r="GP196" s="74"/>
      <c r="GQ196" s="72"/>
      <c r="GR196" s="74"/>
      <c r="GS196" s="72"/>
      <c r="GT196" s="74"/>
      <c r="GU196" s="72"/>
      <c r="GV196" s="74"/>
      <c r="GW196" s="72"/>
      <c r="GX196" s="74"/>
      <c r="GY196" s="72"/>
      <c r="GZ196" s="74"/>
      <c r="HA196" s="72"/>
      <c r="HB196" s="74"/>
      <c r="HC196" s="72"/>
      <c r="HD196" s="74"/>
      <c r="HE196" s="72"/>
      <c r="HF196" s="74"/>
      <c r="HG196" s="72"/>
      <c r="HH196" s="74"/>
      <c r="HI196" s="72"/>
      <c r="HJ196" s="74"/>
    </row>
    <row r="197" spans="1:218" ht="11.25" hidden="1" customHeight="1" x14ac:dyDescent="0.15">
      <c r="A197" s="505"/>
      <c r="B197" s="487"/>
      <c r="C197" s="325"/>
      <c r="D197" s="146"/>
      <c r="E197" s="147"/>
      <c r="F197" s="147"/>
      <c r="G197" s="147"/>
      <c r="H197" s="147"/>
      <c r="I197" s="147"/>
      <c r="J197" s="147"/>
      <c r="K197" s="147"/>
      <c r="L197" s="147"/>
      <c r="M197" s="147"/>
      <c r="N197" s="147"/>
      <c r="O197" s="147"/>
      <c r="P197" s="147"/>
      <c r="Q197" s="147"/>
      <c r="R197" s="147"/>
      <c r="S197" s="147"/>
      <c r="T197" s="147"/>
      <c r="U197" s="147"/>
      <c r="V197" s="147"/>
      <c r="W197" s="147"/>
      <c r="X197" s="147"/>
      <c r="Y197" s="147"/>
      <c r="Z197" s="147"/>
      <c r="AA197" s="147"/>
      <c r="AB197" s="147"/>
      <c r="AC197" s="147"/>
      <c r="AD197" s="147"/>
      <c r="AE197" s="147"/>
      <c r="AF197" s="147"/>
      <c r="AG197" s="148"/>
      <c r="AH197" s="148"/>
      <c r="AI197" s="146"/>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c r="BI197" s="147"/>
      <c r="BJ197" s="147"/>
      <c r="BK197" s="147"/>
      <c r="BL197" s="147"/>
      <c r="BM197" s="148"/>
      <c r="BN197" s="146"/>
      <c r="BO197" s="147"/>
      <c r="BP197" s="147"/>
      <c r="BQ197" s="147"/>
      <c r="BR197" s="147"/>
      <c r="BS197" s="147"/>
      <c r="BT197" s="147"/>
      <c r="BU197" s="147"/>
      <c r="BV197" s="147"/>
      <c r="BW197" s="147"/>
      <c r="BX197" s="147"/>
      <c r="BY197" s="147"/>
      <c r="BZ197" s="147"/>
      <c r="CA197" s="147"/>
      <c r="CB197" s="147"/>
      <c r="CC197" s="147"/>
      <c r="CD197" s="147"/>
      <c r="CE197" s="147"/>
      <c r="CF197" s="147"/>
      <c r="CG197" s="147"/>
      <c r="CH197" s="147"/>
      <c r="CI197" s="147"/>
      <c r="CJ197" s="147"/>
      <c r="CK197" s="147"/>
      <c r="CL197" s="147"/>
      <c r="CM197" s="147"/>
      <c r="CN197" s="147"/>
      <c r="CO197" s="147"/>
      <c r="CP197" s="147"/>
      <c r="CQ197" s="148"/>
      <c r="CR197" s="411"/>
      <c r="CS197" s="407"/>
      <c r="CT197" s="147"/>
      <c r="CU197" s="147"/>
      <c r="CV197" s="147"/>
      <c r="CW197" s="147"/>
      <c r="CX197" s="147"/>
      <c r="CY197" s="147"/>
      <c r="CZ197" s="147"/>
      <c r="DA197" s="147"/>
      <c r="DB197" s="147"/>
      <c r="DC197" s="147"/>
      <c r="DD197" s="147"/>
      <c r="DE197" s="147"/>
      <c r="DF197" s="147"/>
      <c r="DG197" s="147"/>
      <c r="DH197" s="147"/>
      <c r="DI197" s="147"/>
      <c r="DJ197" s="147"/>
      <c r="DK197" s="147"/>
      <c r="DL197" s="147"/>
      <c r="DM197" s="147"/>
      <c r="DN197" s="147"/>
      <c r="DO197" s="147"/>
      <c r="DP197" s="147"/>
      <c r="DQ197" s="147"/>
      <c r="DR197" s="147"/>
      <c r="DS197" s="147"/>
      <c r="DT197" s="147"/>
      <c r="DU197" s="149"/>
      <c r="DV197" s="149"/>
      <c r="DW197" s="149"/>
      <c r="EE197" s="12"/>
      <c r="EF197" s="13"/>
      <c r="EG197" s="13"/>
      <c r="EH197" s="32"/>
      <c r="EI197" s="32"/>
      <c r="EJ197" s="32"/>
      <c r="EK197" s="32"/>
      <c r="EL197" s="32"/>
      <c r="EM197" s="32"/>
      <c r="EN197" s="32"/>
      <c r="EO197" s="32"/>
      <c r="EP197" s="32"/>
      <c r="EQ197" s="32"/>
      <c r="ER197" s="32"/>
      <c r="ES197" s="32"/>
      <c r="ET197" s="32"/>
      <c r="EU197" s="32"/>
      <c r="EV197" s="32"/>
      <c r="EW197" s="32"/>
      <c r="EX197" s="32"/>
      <c r="EY197" s="32"/>
      <c r="EZ197" s="32"/>
      <c r="FA197" s="32"/>
      <c r="FB197" s="32"/>
      <c r="FC197" s="32"/>
      <c r="FD197" s="32"/>
      <c r="FE197" s="32"/>
      <c r="FG197" s="32"/>
      <c r="FH197" s="32"/>
      <c r="FI197" s="32"/>
      <c r="FJ197" s="32"/>
      <c r="FK197" s="32"/>
      <c r="FL197" s="32"/>
      <c r="FN197" s="33"/>
      <c r="FO197" s="96"/>
      <c r="FP197" s="33"/>
      <c r="FQ197" s="96"/>
      <c r="FR197" s="33"/>
      <c r="FS197" s="96"/>
      <c r="FT197" s="33"/>
      <c r="FU197" s="96"/>
      <c r="FV197" s="33"/>
      <c r="FW197" s="96"/>
      <c r="FX197" s="33"/>
      <c r="FY197" s="96"/>
      <c r="FZ197" s="33"/>
      <c r="GA197" s="96"/>
      <c r="GB197" s="33"/>
      <c r="GC197" s="96"/>
      <c r="GD197" s="33"/>
      <c r="GE197" s="96"/>
      <c r="GF197" s="33"/>
      <c r="GG197" s="96"/>
      <c r="GH197" s="33"/>
      <c r="GI197" s="96"/>
      <c r="GJ197" s="33"/>
      <c r="GK197" s="96"/>
      <c r="GM197" s="72"/>
      <c r="GN197" s="74"/>
      <c r="GO197" s="72"/>
      <c r="GP197" s="74"/>
      <c r="GQ197" s="72"/>
      <c r="GR197" s="74"/>
      <c r="GS197" s="72"/>
      <c r="GT197" s="74"/>
      <c r="GU197" s="72"/>
      <c r="GV197" s="74"/>
      <c r="GW197" s="72"/>
      <c r="GX197" s="74"/>
      <c r="GY197" s="72"/>
      <c r="GZ197" s="74"/>
      <c r="HA197" s="72"/>
      <c r="HB197" s="74"/>
      <c r="HC197" s="72"/>
      <c r="HD197" s="74"/>
      <c r="HE197" s="72"/>
      <c r="HF197" s="74"/>
      <c r="HG197" s="72"/>
      <c r="HH197" s="74"/>
      <c r="HI197" s="72"/>
      <c r="HJ197" s="74"/>
    </row>
    <row r="198" spans="1:218" ht="27.75" hidden="1" customHeight="1" x14ac:dyDescent="0.15">
      <c r="A198" s="505"/>
      <c r="B198" s="487"/>
      <c r="C198" s="325"/>
      <c r="D198" s="150"/>
      <c r="E198" s="151"/>
      <c r="F198" s="151"/>
      <c r="G198" s="151"/>
      <c r="H198" s="151"/>
      <c r="I198" s="151"/>
      <c r="J198" s="151"/>
      <c r="K198" s="151"/>
      <c r="L198" s="151"/>
      <c r="M198" s="151"/>
      <c r="N198" s="151"/>
      <c r="O198" s="151"/>
      <c r="P198" s="151"/>
      <c r="Q198" s="151"/>
      <c r="R198" s="151"/>
      <c r="S198" s="151"/>
      <c r="T198" s="151"/>
      <c r="U198" s="151"/>
      <c r="V198" s="151"/>
      <c r="W198" s="151"/>
      <c r="X198" s="151"/>
      <c r="Y198" s="151"/>
      <c r="Z198" s="151"/>
      <c r="AA198" s="151"/>
      <c r="AB198" s="151"/>
      <c r="AC198" s="151"/>
      <c r="AD198" s="151"/>
      <c r="AE198" s="151"/>
      <c r="AF198" s="151"/>
      <c r="AG198" s="151"/>
      <c r="AH198" s="151"/>
      <c r="AI198" s="150"/>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c r="BI198" s="151"/>
      <c r="BJ198" s="151"/>
      <c r="BK198" s="151"/>
      <c r="BL198" s="151"/>
      <c r="BM198" s="152"/>
      <c r="BN198" s="150"/>
      <c r="BO198" s="151"/>
      <c r="BP198" s="151"/>
      <c r="BQ198" s="151"/>
      <c r="BR198" s="151"/>
      <c r="BS198" s="151"/>
      <c r="BT198" s="151"/>
      <c r="BU198" s="151"/>
      <c r="BV198" s="151"/>
      <c r="BW198" s="151"/>
      <c r="BX198" s="151"/>
      <c r="BY198" s="151"/>
      <c r="BZ198" s="151"/>
      <c r="CA198" s="151"/>
      <c r="CB198" s="151"/>
      <c r="CC198" s="151"/>
      <c r="CD198" s="151"/>
      <c r="CE198" s="151"/>
      <c r="CF198" s="151"/>
      <c r="CG198" s="151"/>
      <c r="CH198" s="151"/>
      <c r="CI198" s="151"/>
      <c r="CJ198" s="151"/>
      <c r="CK198" s="151"/>
      <c r="CL198" s="151"/>
      <c r="CM198" s="151"/>
      <c r="CN198" s="151"/>
      <c r="CO198" s="151"/>
      <c r="CP198" s="151"/>
      <c r="CQ198" s="404"/>
      <c r="CR198" s="412"/>
      <c r="CS198" s="408"/>
      <c r="CT198" s="151"/>
      <c r="CU198" s="151"/>
      <c r="CV198" s="151"/>
      <c r="CW198" s="151"/>
      <c r="CX198" s="151"/>
      <c r="CY198" s="151"/>
      <c r="CZ198" s="151"/>
      <c r="DA198" s="151"/>
      <c r="DB198" s="151"/>
      <c r="DC198" s="151"/>
      <c r="DD198" s="151"/>
      <c r="DE198" s="151"/>
      <c r="DF198" s="151"/>
      <c r="DG198" s="151"/>
      <c r="DH198" s="151"/>
      <c r="DI198" s="151"/>
      <c r="DJ198" s="151"/>
      <c r="DK198" s="151"/>
      <c r="DL198" s="151"/>
      <c r="DM198" s="151"/>
      <c r="DN198" s="151"/>
      <c r="DO198" s="151"/>
      <c r="DP198" s="151"/>
      <c r="DQ198" s="151"/>
      <c r="DR198" s="151"/>
      <c r="DS198" s="151"/>
      <c r="DT198" s="151"/>
      <c r="DU198" s="152"/>
      <c r="DV198" s="152"/>
      <c r="DW198" s="152"/>
      <c r="EE198" s="12"/>
      <c r="EF198" s="13"/>
      <c r="EG198" s="13"/>
      <c r="EH198" s="32"/>
      <c r="EI198" s="32"/>
      <c r="EJ198" s="32"/>
      <c r="EK198" s="32"/>
      <c r="EL198" s="32"/>
      <c r="EM198" s="32"/>
      <c r="EN198" s="32"/>
      <c r="EO198" s="32"/>
      <c r="EP198" s="32"/>
      <c r="EQ198" s="32"/>
      <c r="ER198" s="32"/>
      <c r="ES198" s="32"/>
      <c r="ET198" s="32"/>
      <c r="EU198" s="32"/>
      <c r="EV198" s="32"/>
      <c r="EW198" s="32"/>
      <c r="EX198" s="32"/>
      <c r="EY198" s="32"/>
      <c r="EZ198" s="32"/>
      <c r="FA198" s="32"/>
      <c r="FB198" s="32"/>
      <c r="FC198" s="32"/>
      <c r="FD198" s="32"/>
      <c r="FE198" s="32"/>
      <c r="FG198" s="32"/>
      <c r="FH198" s="32"/>
      <c r="FI198" s="32"/>
      <c r="FJ198" s="32"/>
      <c r="FK198" s="32"/>
      <c r="FL198" s="32"/>
      <c r="FN198" s="33"/>
      <c r="FO198" s="96"/>
      <c r="FP198" s="33"/>
      <c r="FQ198" s="96"/>
      <c r="FR198" s="33"/>
      <c r="FS198" s="96"/>
      <c r="FT198" s="33"/>
      <c r="FU198" s="96"/>
      <c r="FV198" s="33"/>
      <c r="FW198" s="96"/>
      <c r="FX198" s="33"/>
      <c r="FY198" s="96"/>
      <c r="FZ198" s="33"/>
      <c r="GA198" s="96"/>
      <c r="GB198" s="33"/>
      <c r="GC198" s="96"/>
      <c r="GD198" s="33"/>
      <c r="GE198" s="96"/>
      <c r="GF198" s="33"/>
      <c r="GG198" s="96"/>
      <c r="GH198" s="33"/>
      <c r="GI198" s="96"/>
      <c r="GJ198" s="33"/>
      <c r="GK198" s="96"/>
      <c r="GM198" s="72"/>
      <c r="GN198" s="74"/>
      <c r="GO198" s="72"/>
      <c r="GP198" s="74"/>
      <c r="GQ198" s="72"/>
      <c r="GR198" s="74"/>
      <c r="GS198" s="72"/>
      <c r="GT198" s="74"/>
      <c r="GU198" s="72"/>
      <c r="GV198" s="74"/>
      <c r="GW198" s="72"/>
      <c r="GX198" s="74"/>
      <c r="GY198" s="72"/>
      <c r="GZ198" s="74"/>
      <c r="HA198" s="72"/>
      <c r="HB198" s="74"/>
      <c r="HC198" s="72"/>
      <c r="HD198" s="74"/>
      <c r="HE198" s="72"/>
      <c r="HF198" s="74"/>
      <c r="HG198" s="72"/>
      <c r="HH198" s="74"/>
      <c r="HI198" s="72"/>
      <c r="HJ198" s="74"/>
    </row>
    <row r="199" spans="1:218" ht="15" hidden="1" customHeight="1" thickBot="1" x14ac:dyDescent="0.2">
      <c r="A199" s="505"/>
      <c r="B199" s="488"/>
      <c r="C199" s="326"/>
      <c r="D199" s="153"/>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c r="AA199" s="114"/>
      <c r="AB199" s="114"/>
      <c r="AC199" s="114"/>
      <c r="AD199" s="114"/>
      <c r="AE199" s="114"/>
      <c r="AF199" s="114"/>
      <c r="AG199" s="154"/>
      <c r="AH199" s="154"/>
      <c r="AI199" s="153"/>
      <c r="AJ199" s="114"/>
      <c r="AK199" s="114"/>
      <c r="AL199" s="114"/>
      <c r="AM199" s="114"/>
      <c r="AN199" s="114"/>
      <c r="AO199" s="114"/>
      <c r="AP199" s="114"/>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54"/>
      <c r="BN199" s="153"/>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c r="CK199" s="114"/>
      <c r="CL199" s="114"/>
      <c r="CM199" s="114"/>
      <c r="CN199" s="114"/>
      <c r="CO199" s="114"/>
      <c r="CP199" s="114"/>
      <c r="CQ199" s="154"/>
      <c r="CR199" s="413"/>
      <c r="CS199" s="409"/>
      <c r="CT199" s="114"/>
      <c r="CU199" s="114"/>
      <c r="CV199" s="114"/>
      <c r="CW199" s="114"/>
      <c r="CX199" s="114"/>
      <c r="CY199" s="114"/>
      <c r="CZ199" s="114"/>
      <c r="DA199" s="114"/>
      <c r="DB199" s="114"/>
      <c r="DC199" s="114"/>
      <c r="DD199" s="114"/>
      <c r="DE199" s="114"/>
      <c r="DF199" s="114"/>
      <c r="DG199" s="114"/>
      <c r="DH199" s="114"/>
      <c r="DI199" s="114"/>
      <c r="DJ199" s="114"/>
      <c r="DK199" s="114"/>
      <c r="DL199" s="114"/>
      <c r="DM199" s="114"/>
      <c r="DN199" s="114"/>
      <c r="DO199" s="114"/>
      <c r="DP199" s="114"/>
      <c r="DQ199" s="114"/>
      <c r="DR199" s="114"/>
      <c r="DS199" s="114"/>
      <c r="DT199" s="114"/>
      <c r="DU199" s="155"/>
      <c r="DV199" s="155"/>
      <c r="DW199" s="155"/>
      <c r="EE199" s="12"/>
      <c r="EF199" s="13"/>
      <c r="EG199" s="13"/>
      <c r="EH199" s="32"/>
      <c r="EI199" s="32"/>
      <c r="EJ199" s="32"/>
      <c r="EK199" s="32"/>
      <c r="EL199" s="32"/>
      <c r="EM199" s="32"/>
      <c r="EN199" s="32"/>
      <c r="EO199" s="32"/>
      <c r="EP199" s="32"/>
      <c r="EQ199" s="32"/>
      <c r="ER199" s="32"/>
      <c r="ES199" s="32"/>
      <c r="ET199" s="32"/>
      <c r="EU199" s="32"/>
      <c r="EV199" s="32"/>
      <c r="EW199" s="32"/>
      <c r="EX199" s="32"/>
      <c r="EY199" s="32"/>
      <c r="EZ199" s="32"/>
      <c r="FA199" s="32"/>
      <c r="FB199" s="32"/>
      <c r="FC199" s="32"/>
      <c r="FD199" s="32"/>
      <c r="FE199" s="32"/>
      <c r="FG199" s="32"/>
      <c r="FH199" s="32"/>
      <c r="FI199" s="32"/>
      <c r="FJ199" s="32"/>
      <c r="FK199" s="32"/>
      <c r="FL199" s="32"/>
      <c r="FN199" s="33"/>
      <c r="FO199" s="96"/>
      <c r="FP199" s="33"/>
      <c r="FQ199" s="96"/>
      <c r="FR199" s="33"/>
      <c r="FS199" s="96"/>
      <c r="FT199" s="33"/>
      <c r="FU199" s="96"/>
      <c r="FV199" s="33"/>
      <c r="FW199" s="96"/>
      <c r="FX199" s="33"/>
      <c r="FY199" s="96"/>
      <c r="FZ199" s="33"/>
      <c r="GA199" s="96"/>
      <c r="GB199" s="33"/>
      <c r="GC199" s="96"/>
      <c r="GD199" s="33"/>
      <c r="GE199" s="96"/>
      <c r="GF199" s="33"/>
      <c r="GG199" s="96"/>
      <c r="GH199" s="33"/>
      <c r="GI199" s="96"/>
      <c r="GJ199" s="33"/>
      <c r="GK199" s="96"/>
      <c r="GM199" s="72"/>
      <c r="GN199" s="74"/>
      <c r="GO199" s="72"/>
      <c r="GP199" s="74"/>
      <c r="GQ199" s="72"/>
      <c r="GR199" s="74"/>
      <c r="GS199" s="72"/>
      <c r="GT199" s="74"/>
      <c r="GU199" s="72"/>
      <c r="GV199" s="74"/>
      <c r="GW199" s="72"/>
      <c r="GX199" s="74"/>
      <c r="GY199" s="72"/>
      <c r="GZ199" s="74"/>
      <c r="HA199" s="72"/>
      <c r="HB199" s="74"/>
      <c r="HC199" s="72"/>
      <c r="HD199" s="74"/>
      <c r="HE199" s="72"/>
      <c r="HF199" s="74"/>
      <c r="HG199" s="72"/>
      <c r="HH199" s="74"/>
      <c r="HI199" s="72"/>
      <c r="HJ199" s="74"/>
    </row>
    <row r="200" spans="1:218" ht="21.75" hidden="1" customHeight="1" x14ac:dyDescent="0.15">
      <c r="A200" s="505"/>
      <c r="B200" s="486"/>
      <c r="C200" s="324"/>
      <c r="D200" s="143"/>
      <c r="E200" s="144"/>
      <c r="F200" s="144"/>
      <c r="G200" s="144"/>
      <c r="H200" s="144"/>
      <c r="I200" s="144"/>
      <c r="J200" s="144"/>
      <c r="K200" s="144"/>
      <c r="L200" s="144"/>
      <c r="M200" s="144"/>
      <c r="N200" s="144"/>
      <c r="O200" s="144"/>
      <c r="P200" s="144"/>
      <c r="Q200" s="144"/>
      <c r="R200" s="144"/>
      <c r="S200" s="144"/>
      <c r="T200" s="144"/>
      <c r="U200" s="144"/>
      <c r="V200" s="144"/>
      <c r="W200" s="144"/>
      <c r="X200" s="144"/>
      <c r="Y200" s="144"/>
      <c r="Z200" s="144"/>
      <c r="AA200" s="144"/>
      <c r="AB200" s="144"/>
      <c r="AC200" s="144"/>
      <c r="AD200" s="144"/>
      <c r="AE200" s="144"/>
      <c r="AF200" s="144"/>
      <c r="AG200" s="144"/>
      <c r="AH200" s="144"/>
      <c r="AI200" s="143"/>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5"/>
      <c r="BN200" s="143"/>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c r="CN200" s="144"/>
      <c r="CO200" s="144"/>
      <c r="CP200" s="144"/>
      <c r="CQ200" s="403"/>
      <c r="CR200" s="410"/>
      <c r="CS200" s="406"/>
      <c r="CT200" s="144"/>
      <c r="CU200" s="144"/>
      <c r="CV200" s="144"/>
      <c r="CW200" s="144"/>
      <c r="CX200" s="144"/>
      <c r="CY200" s="144"/>
      <c r="CZ200" s="144"/>
      <c r="DA200" s="144"/>
      <c r="DB200" s="144"/>
      <c r="DC200" s="144"/>
      <c r="DD200" s="144"/>
      <c r="DE200" s="144"/>
      <c r="DF200" s="144"/>
      <c r="DG200" s="144"/>
      <c r="DH200" s="144"/>
      <c r="DI200" s="144"/>
      <c r="DJ200" s="144"/>
      <c r="DK200" s="144"/>
      <c r="DL200" s="144"/>
      <c r="DM200" s="144"/>
      <c r="DN200" s="144"/>
      <c r="DO200" s="144"/>
      <c r="DP200" s="144"/>
      <c r="DQ200" s="144"/>
      <c r="DR200" s="144"/>
      <c r="DS200" s="144"/>
      <c r="DT200" s="144"/>
      <c r="DU200" s="145"/>
      <c r="DV200" s="145"/>
      <c r="DW200" s="145"/>
      <c r="EE200" s="12"/>
      <c r="EF200" s="13"/>
      <c r="EG200" s="13"/>
      <c r="EH200" s="32"/>
      <c r="EI200" s="32"/>
      <c r="EJ200" s="32"/>
      <c r="EK200" s="32"/>
      <c r="EL200" s="32"/>
      <c r="EM200" s="32"/>
      <c r="EN200" s="32"/>
      <c r="EO200" s="32"/>
      <c r="EP200" s="32"/>
      <c r="EQ200" s="32"/>
      <c r="ER200" s="32"/>
      <c r="ES200" s="32"/>
      <c r="ET200" s="32"/>
      <c r="EU200" s="32"/>
      <c r="EV200" s="32"/>
      <c r="EW200" s="32"/>
      <c r="EX200" s="32"/>
      <c r="EY200" s="32"/>
      <c r="EZ200" s="32"/>
      <c r="FA200" s="32"/>
      <c r="FB200" s="32"/>
      <c r="FC200" s="32"/>
      <c r="FD200" s="32"/>
      <c r="FE200" s="32"/>
      <c r="FG200" s="32"/>
      <c r="FH200" s="32"/>
      <c r="FI200" s="32"/>
      <c r="FJ200" s="32"/>
      <c r="FK200" s="32"/>
      <c r="FL200" s="32"/>
      <c r="FN200" s="33"/>
      <c r="FO200" s="96"/>
      <c r="FP200" s="33"/>
      <c r="FQ200" s="96"/>
      <c r="FR200" s="33"/>
      <c r="FS200" s="96"/>
      <c r="FT200" s="33"/>
      <c r="FU200" s="96"/>
      <c r="FV200" s="33"/>
      <c r="FW200" s="96"/>
      <c r="FX200" s="33"/>
      <c r="FY200" s="96"/>
      <c r="FZ200" s="33"/>
      <c r="GA200" s="96"/>
      <c r="GB200" s="33"/>
      <c r="GC200" s="96"/>
      <c r="GD200" s="33"/>
      <c r="GE200" s="96"/>
      <c r="GF200" s="33"/>
      <c r="GG200" s="96"/>
      <c r="GH200" s="33"/>
      <c r="GI200" s="96"/>
      <c r="GJ200" s="33"/>
      <c r="GK200" s="96"/>
      <c r="GM200" s="72"/>
      <c r="GN200" s="74"/>
      <c r="GO200" s="72"/>
      <c r="GP200" s="74"/>
      <c r="GQ200" s="72"/>
      <c r="GR200" s="74"/>
      <c r="GS200" s="72"/>
      <c r="GT200" s="74"/>
      <c r="GU200" s="72"/>
      <c r="GV200" s="74"/>
      <c r="GW200" s="72"/>
      <c r="GX200" s="74"/>
      <c r="GY200" s="72"/>
      <c r="GZ200" s="74"/>
      <c r="HA200" s="72"/>
      <c r="HB200" s="74"/>
      <c r="HC200" s="72"/>
      <c r="HD200" s="74"/>
      <c r="HE200" s="72"/>
      <c r="HF200" s="74"/>
      <c r="HG200" s="72"/>
      <c r="HH200" s="74"/>
      <c r="HI200" s="72"/>
      <c r="HJ200" s="74"/>
    </row>
    <row r="201" spans="1:218" ht="11.25" hidden="1" customHeight="1" x14ac:dyDescent="0.15">
      <c r="A201" s="505"/>
      <c r="B201" s="487"/>
      <c r="C201" s="325"/>
      <c r="D201" s="146"/>
      <c r="E201" s="147"/>
      <c r="F201" s="147"/>
      <c r="G201" s="147"/>
      <c r="H201" s="147"/>
      <c r="I201" s="147"/>
      <c r="J201" s="147"/>
      <c r="K201" s="147"/>
      <c r="L201" s="147"/>
      <c r="M201" s="147"/>
      <c r="N201" s="147"/>
      <c r="O201" s="147"/>
      <c r="P201" s="147"/>
      <c r="Q201" s="147"/>
      <c r="R201" s="147"/>
      <c r="S201" s="147"/>
      <c r="T201" s="147"/>
      <c r="U201" s="147"/>
      <c r="V201" s="147"/>
      <c r="W201" s="147"/>
      <c r="X201" s="147"/>
      <c r="Y201" s="147"/>
      <c r="Z201" s="147"/>
      <c r="AA201" s="147"/>
      <c r="AB201" s="147"/>
      <c r="AC201" s="147"/>
      <c r="AD201" s="147"/>
      <c r="AE201" s="147"/>
      <c r="AF201" s="147"/>
      <c r="AG201" s="148"/>
      <c r="AH201" s="148"/>
      <c r="AI201" s="146"/>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c r="BI201" s="147"/>
      <c r="BJ201" s="147"/>
      <c r="BK201" s="147"/>
      <c r="BL201" s="147"/>
      <c r="BM201" s="148"/>
      <c r="BN201" s="146"/>
      <c r="BO201" s="147"/>
      <c r="BP201" s="147"/>
      <c r="BQ201" s="147"/>
      <c r="BR201" s="147"/>
      <c r="BS201" s="147"/>
      <c r="BT201" s="147"/>
      <c r="BU201" s="147"/>
      <c r="BV201" s="147"/>
      <c r="BW201" s="147"/>
      <c r="BX201" s="147"/>
      <c r="BY201" s="147"/>
      <c r="BZ201" s="147"/>
      <c r="CA201" s="147"/>
      <c r="CB201" s="147"/>
      <c r="CC201" s="147"/>
      <c r="CD201" s="147"/>
      <c r="CE201" s="147"/>
      <c r="CF201" s="147"/>
      <c r="CG201" s="147"/>
      <c r="CH201" s="147"/>
      <c r="CI201" s="147"/>
      <c r="CJ201" s="147"/>
      <c r="CK201" s="147"/>
      <c r="CL201" s="147"/>
      <c r="CM201" s="147"/>
      <c r="CN201" s="147"/>
      <c r="CO201" s="147"/>
      <c r="CP201" s="147"/>
      <c r="CQ201" s="148"/>
      <c r="CR201" s="411"/>
      <c r="CS201" s="407"/>
      <c r="CT201" s="147"/>
      <c r="CU201" s="147"/>
      <c r="CV201" s="147"/>
      <c r="CW201" s="147"/>
      <c r="CX201" s="147"/>
      <c r="CY201" s="147"/>
      <c r="CZ201" s="147"/>
      <c r="DA201" s="147"/>
      <c r="DB201" s="147"/>
      <c r="DC201" s="147"/>
      <c r="DD201" s="147"/>
      <c r="DE201" s="147"/>
      <c r="DF201" s="147"/>
      <c r="DG201" s="147"/>
      <c r="DH201" s="147"/>
      <c r="DI201" s="147"/>
      <c r="DJ201" s="147"/>
      <c r="DK201" s="147"/>
      <c r="DL201" s="147"/>
      <c r="DM201" s="147"/>
      <c r="DN201" s="147"/>
      <c r="DO201" s="147"/>
      <c r="DP201" s="147"/>
      <c r="DQ201" s="147"/>
      <c r="DR201" s="147"/>
      <c r="DS201" s="147"/>
      <c r="DT201" s="147"/>
      <c r="DU201" s="149"/>
      <c r="DV201" s="149"/>
      <c r="DW201" s="149"/>
      <c r="EE201" s="12"/>
      <c r="EF201" s="13"/>
      <c r="EG201" s="13"/>
      <c r="EH201" s="32"/>
      <c r="EI201" s="32"/>
      <c r="EJ201" s="32"/>
      <c r="EK201" s="32"/>
      <c r="EL201" s="32"/>
      <c r="EM201" s="32"/>
      <c r="EN201" s="32"/>
      <c r="EO201" s="32"/>
      <c r="EP201" s="32"/>
      <c r="EQ201" s="32"/>
      <c r="ER201" s="32"/>
      <c r="ES201" s="32"/>
      <c r="ET201" s="32"/>
      <c r="EU201" s="32"/>
      <c r="EV201" s="32"/>
      <c r="EW201" s="32"/>
      <c r="EX201" s="32"/>
      <c r="EY201" s="32"/>
      <c r="EZ201" s="32"/>
      <c r="FA201" s="32"/>
      <c r="FB201" s="32"/>
      <c r="FC201" s="32"/>
      <c r="FD201" s="32"/>
      <c r="FE201" s="32"/>
      <c r="FG201" s="32"/>
      <c r="FH201" s="32"/>
      <c r="FI201" s="32"/>
      <c r="FJ201" s="32"/>
      <c r="FK201" s="32"/>
      <c r="FL201" s="32"/>
      <c r="FN201" s="33"/>
      <c r="FO201" s="96"/>
      <c r="FP201" s="33"/>
      <c r="FQ201" s="96"/>
      <c r="FR201" s="33"/>
      <c r="FS201" s="96"/>
      <c r="FT201" s="33"/>
      <c r="FU201" s="96"/>
      <c r="FV201" s="33"/>
      <c r="FW201" s="96"/>
      <c r="FX201" s="33"/>
      <c r="FY201" s="96"/>
      <c r="FZ201" s="33"/>
      <c r="GA201" s="96"/>
      <c r="GB201" s="33"/>
      <c r="GC201" s="96"/>
      <c r="GD201" s="33"/>
      <c r="GE201" s="96"/>
      <c r="GF201" s="33"/>
      <c r="GG201" s="96"/>
      <c r="GH201" s="33"/>
      <c r="GI201" s="96"/>
      <c r="GJ201" s="33"/>
      <c r="GK201" s="96"/>
      <c r="GM201" s="72"/>
      <c r="GN201" s="74"/>
      <c r="GO201" s="72"/>
      <c r="GP201" s="74"/>
      <c r="GQ201" s="72"/>
      <c r="GR201" s="74"/>
      <c r="GS201" s="72"/>
      <c r="GT201" s="74"/>
      <c r="GU201" s="72"/>
      <c r="GV201" s="74"/>
      <c r="GW201" s="72"/>
      <c r="GX201" s="74"/>
      <c r="GY201" s="72"/>
      <c r="GZ201" s="74"/>
      <c r="HA201" s="72"/>
      <c r="HB201" s="74"/>
      <c r="HC201" s="72"/>
      <c r="HD201" s="74"/>
      <c r="HE201" s="72"/>
      <c r="HF201" s="74"/>
      <c r="HG201" s="72"/>
      <c r="HH201" s="74"/>
      <c r="HI201" s="72"/>
      <c r="HJ201" s="74"/>
    </row>
    <row r="202" spans="1:218" ht="27.75" hidden="1" customHeight="1" x14ac:dyDescent="0.15">
      <c r="A202" s="505"/>
      <c r="B202" s="487"/>
      <c r="C202" s="325"/>
      <c r="D202" s="150"/>
      <c r="E202" s="151"/>
      <c r="F202" s="151"/>
      <c r="G202" s="151"/>
      <c r="H202" s="151"/>
      <c r="I202" s="151"/>
      <c r="J202" s="151"/>
      <c r="K202" s="151"/>
      <c r="L202" s="151"/>
      <c r="M202" s="151"/>
      <c r="N202" s="151"/>
      <c r="O202" s="151"/>
      <c r="P202" s="151"/>
      <c r="Q202" s="151"/>
      <c r="R202" s="151"/>
      <c r="S202" s="151"/>
      <c r="T202" s="151"/>
      <c r="U202" s="151"/>
      <c r="V202" s="151"/>
      <c r="W202" s="151"/>
      <c r="X202" s="151"/>
      <c r="Y202" s="151"/>
      <c r="Z202" s="151"/>
      <c r="AA202" s="151"/>
      <c r="AB202" s="151"/>
      <c r="AC202" s="151"/>
      <c r="AD202" s="151"/>
      <c r="AE202" s="151"/>
      <c r="AF202" s="151"/>
      <c r="AG202" s="151"/>
      <c r="AH202" s="151"/>
      <c r="AI202" s="150"/>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c r="BI202" s="151"/>
      <c r="BJ202" s="151"/>
      <c r="BK202" s="151"/>
      <c r="BL202" s="151"/>
      <c r="BM202" s="152"/>
      <c r="BN202" s="150"/>
      <c r="BO202" s="151"/>
      <c r="BP202" s="151"/>
      <c r="BQ202" s="151"/>
      <c r="BR202" s="151"/>
      <c r="BS202" s="151"/>
      <c r="BT202" s="151"/>
      <c r="BU202" s="151"/>
      <c r="BV202" s="151"/>
      <c r="BW202" s="151"/>
      <c r="BX202" s="151"/>
      <c r="BY202" s="151"/>
      <c r="BZ202" s="151"/>
      <c r="CA202" s="151"/>
      <c r="CB202" s="151"/>
      <c r="CC202" s="151"/>
      <c r="CD202" s="151"/>
      <c r="CE202" s="151"/>
      <c r="CF202" s="151"/>
      <c r="CG202" s="151"/>
      <c r="CH202" s="151"/>
      <c r="CI202" s="151"/>
      <c r="CJ202" s="151"/>
      <c r="CK202" s="151"/>
      <c r="CL202" s="151"/>
      <c r="CM202" s="151"/>
      <c r="CN202" s="151"/>
      <c r="CO202" s="151"/>
      <c r="CP202" s="151"/>
      <c r="CQ202" s="404"/>
      <c r="CR202" s="412"/>
      <c r="CS202" s="408"/>
      <c r="CT202" s="151"/>
      <c r="CU202" s="151"/>
      <c r="CV202" s="151"/>
      <c r="CW202" s="151"/>
      <c r="CX202" s="151"/>
      <c r="CY202" s="151"/>
      <c r="CZ202" s="151"/>
      <c r="DA202" s="151"/>
      <c r="DB202" s="151"/>
      <c r="DC202" s="151"/>
      <c r="DD202" s="151"/>
      <c r="DE202" s="151"/>
      <c r="DF202" s="151"/>
      <c r="DG202" s="151"/>
      <c r="DH202" s="151"/>
      <c r="DI202" s="151"/>
      <c r="DJ202" s="151"/>
      <c r="DK202" s="151"/>
      <c r="DL202" s="151"/>
      <c r="DM202" s="151"/>
      <c r="DN202" s="151"/>
      <c r="DO202" s="151"/>
      <c r="DP202" s="151"/>
      <c r="DQ202" s="151"/>
      <c r="DR202" s="151"/>
      <c r="DS202" s="151"/>
      <c r="DT202" s="151"/>
      <c r="DU202" s="152"/>
      <c r="DV202" s="152"/>
      <c r="DW202" s="152"/>
      <c r="EE202" s="12"/>
      <c r="EF202" s="13"/>
      <c r="EG202" s="13"/>
      <c r="EH202" s="32"/>
      <c r="EI202" s="32"/>
      <c r="EJ202" s="32"/>
      <c r="EK202" s="32"/>
      <c r="EL202" s="32"/>
      <c r="EM202" s="32"/>
      <c r="EN202" s="32"/>
      <c r="EO202" s="32"/>
      <c r="EP202" s="32"/>
      <c r="EQ202" s="32"/>
      <c r="ER202" s="32"/>
      <c r="ES202" s="32"/>
      <c r="ET202" s="32"/>
      <c r="EU202" s="32"/>
      <c r="EV202" s="32"/>
      <c r="EW202" s="32"/>
      <c r="EX202" s="32"/>
      <c r="EY202" s="32"/>
      <c r="EZ202" s="32"/>
      <c r="FA202" s="32"/>
      <c r="FB202" s="32"/>
      <c r="FC202" s="32"/>
      <c r="FD202" s="32"/>
      <c r="FE202" s="32"/>
      <c r="FG202" s="32"/>
      <c r="FH202" s="32"/>
      <c r="FI202" s="32"/>
      <c r="FJ202" s="32"/>
      <c r="FK202" s="32"/>
      <c r="FL202" s="32"/>
      <c r="FN202" s="33"/>
      <c r="FO202" s="96"/>
      <c r="FP202" s="33"/>
      <c r="FQ202" s="96"/>
      <c r="FR202" s="33"/>
      <c r="FS202" s="96"/>
      <c r="FT202" s="33"/>
      <c r="FU202" s="96"/>
      <c r="FV202" s="33"/>
      <c r="FW202" s="96"/>
      <c r="FX202" s="33"/>
      <c r="FY202" s="96"/>
      <c r="FZ202" s="33"/>
      <c r="GA202" s="96"/>
      <c r="GB202" s="33"/>
      <c r="GC202" s="96"/>
      <c r="GD202" s="33"/>
      <c r="GE202" s="96"/>
      <c r="GF202" s="33"/>
      <c r="GG202" s="96"/>
      <c r="GH202" s="33"/>
      <c r="GI202" s="96"/>
      <c r="GJ202" s="33"/>
      <c r="GK202" s="96"/>
      <c r="GM202" s="72"/>
      <c r="GN202" s="74"/>
      <c r="GO202" s="72"/>
      <c r="GP202" s="74"/>
      <c r="GQ202" s="72"/>
      <c r="GR202" s="74"/>
      <c r="GS202" s="72"/>
      <c r="GT202" s="74"/>
      <c r="GU202" s="72"/>
      <c r="GV202" s="74"/>
      <c r="GW202" s="72"/>
      <c r="GX202" s="74"/>
      <c r="GY202" s="72"/>
      <c r="GZ202" s="74"/>
      <c r="HA202" s="72"/>
      <c r="HB202" s="74"/>
      <c r="HC202" s="72"/>
      <c r="HD202" s="74"/>
      <c r="HE202" s="72"/>
      <c r="HF202" s="74"/>
      <c r="HG202" s="72"/>
      <c r="HH202" s="74"/>
      <c r="HI202" s="72"/>
      <c r="HJ202" s="74"/>
    </row>
    <row r="203" spans="1:218" ht="15" hidden="1" customHeight="1" thickBot="1" x14ac:dyDescent="0.2">
      <c r="A203" s="505"/>
      <c r="B203" s="488"/>
      <c r="C203" s="326"/>
      <c r="D203" s="153"/>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54"/>
      <c r="AH203" s="154"/>
      <c r="AI203" s="153"/>
      <c r="AJ203" s="114"/>
      <c r="AK203" s="114"/>
      <c r="AL203" s="114"/>
      <c r="AM203" s="114"/>
      <c r="AN203" s="114"/>
      <c r="AO203" s="114"/>
      <c r="AP203" s="114"/>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54"/>
      <c r="BN203" s="153"/>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c r="CK203" s="114"/>
      <c r="CL203" s="114"/>
      <c r="CM203" s="114"/>
      <c r="CN203" s="114"/>
      <c r="CO203" s="114"/>
      <c r="CP203" s="114"/>
      <c r="CQ203" s="154"/>
      <c r="CR203" s="413"/>
      <c r="CS203" s="409"/>
      <c r="CT203" s="114"/>
      <c r="CU203" s="114"/>
      <c r="CV203" s="114"/>
      <c r="CW203" s="114"/>
      <c r="CX203" s="114"/>
      <c r="CY203" s="114"/>
      <c r="CZ203" s="114"/>
      <c r="DA203" s="114"/>
      <c r="DB203" s="114"/>
      <c r="DC203" s="114"/>
      <c r="DD203" s="114"/>
      <c r="DE203" s="114"/>
      <c r="DF203" s="114"/>
      <c r="DG203" s="114"/>
      <c r="DH203" s="114"/>
      <c r="DI203" s="114"/>
      <c r="DJ203" s="114"/>
      <c r="DK203" s="114"/>
      <c r="DL203" s="114"/>
      <c r="DM203" s="114"/>
      <c r="DN203" s="114"/>
      <c r="DO203" s="114"/>
      <c r="DP203" s="114"/>
      <c r="DQ203" s="114"/>
      <c r="DR203" s="114"/>
      <c r="DS203" s="114"/>
      <c r="DT203" s="114"/>
      <c r="DU203" s="155"/>
      <c r="DV203" s="155"/>
      <c r="DW203" s="155"/>
      <c r="EE203" s="12"/>
      <c r="EF203" s="13"/>
      <c r="EG203" s="13"/>
      <c r="EH203" s="32"/>
      <c r="EI203" s="32"/>
      <c r="EJ203" s="32"/>
      <c r="EK203" s="32"/>
      <c r="EL203" s="32"/>
      <c r="EM203" s="32"/>
      <c r="EN203" s="32"/>
      <c r="EO203" s="32"/>
      <c r="EP203" s="32"/>
      <c r="EQ203" s="32"/>
      <c r="ER203" s="32"/>
      <c r="ES203" s="32"/>
      <c r="ET203" s="32"/>
      <c r="EU203" s="32"/>
      <c r="EV203" s="32"/>
      <c r="EW203" s="32"/>
      <c r="EX203" s="32"/>
      <c r="EY203" s="32"/>
      <c r="EZ203" s="32"/>
      <c r="FA203" s="32"/>
      <c r="FB203" s="32"/>
      <c r="FC203" s="32"/>
      <c r="FD203" s="32"/>
      <c r="FE203" s="32"/>
      <c r="FG203" s="32"/>
      <c r="FH203" s="32"/>
      <c r="FI203" s="32"/>
      <c r="FJ203" s="32"/>
      <c r="FK203" s="32"/>
      <c r="FL203" s="32"/>
      <c r="FN203" s="33"/>
      <c r="FO203" s="96"/>
      <c r="FP203" s="33"/>
      <c r="FQ203" s="96"/>
      <c r="FR203" s="33"/>
      <c r="FS203" s="96"/>
      <c r="FT203" s="33"/>
      <c r="FU203" s="96"/>
      <c r="FV203" s="33"/>
      <c r="FW203" s="96"/>
      <c r="FX203" s="33"/>
      <c r="FY203" s="96"/>
      <c r="FZ203" s="33"/>
      <c r="GA203" s="96"/>
      <c r="GB203" s="33"/>
      <c r="GC203" s="96"/>
      <c r="GD203" s="33"/>
      <c r="GE203" s="96"/>
      <c r="GF203" s="33"/>
      <c r="GG203" s="96"/>
      <c r="GH203" s="33"/>
      <c r="GI203" s="96"/>
      <c r="GJ203" s="33"/>
      <c r="GK203" s="96"/>
      <c r="GM203" s="72"/>
      <c r="GN203" s="74"/>
      <c r="GO203" s="72"/>
      <c r="GP203" s="74"/>
      <c r="GQ203" s="72"/>
      <c r="GR203" s="74"/>
      <c r="GS203" s="72"/>
      <c r="GT203" s="74"/>
      <c r="GU203" s="72"/>
      <c r="GV203" s="74"/>
      <c r="GW203" s="72"/>
      <c r="GX203" s="74"/>
      <c r="GY203" s="72"/>
      <c r="GZ203" s="74"/>
      <c r="HA203" s="72"/>
      <c r="HB203" s="74"/>
      <c r="HC203" s="72"/>
      <c r="HD203" s="74"/>
      <c r="HE203" s="72"/>
      <c r="HF203" s="74"/>
      <c r="HG203" s="72"/>
      <c r="HH203" s="74"/>
      <c r="HI203" s="72"/>
      <c r="HJ203" s="74"/>
    </row>
    <row r="204" spans="1:218" ht="21.75" hidden="1" customHeight="1" x14ac:dyDescent="0.15">
      <c r="A204" s="505"/>
      <c r="B204" s="486"/>
      <c r="C204" s="324"/>
      <c r="D204" s="143"/>
      <c r="E204" s="144"/>
      <c r="F204" s="144"/>
      <c r="G204" s="144"/>
      <c r="H204" s="144"/>
      <c r="I204" s="144"/>
      <c r="J204" s="144"/>
      <c r="K204" s="144"/>
      <c r="L204" s="144"/>
      <c r="M204" s="144"/>
      <c r="N204" s="144"/>
      <c r="O204" s="144"/>
      <c r="P204" s="144"/>
      <c r="Q204" s="144"/>
      <c r="R204" s="144"/>
      <c r="S204" s="144"/>
      <c r="T204" s="144"/>
      <c r="U204" s="144"/>
      <c r="V204" s="144"/>
      <c r="W204" s="144"/>
      <c r="X204" s="144"/>
      <c r="Y204" s="144"/>
      <c r="Z204" s="144"/>
      <c r="AA204" s="144"/>
      <c r="AB204" s="144"/>
      <c r="AC204" s="144"/>
      <c r="AD204" s="144"/>
      <c r="AE204" s="144"/>
      <c r="AF204" s="144"/>
      <c r="AG204" s="144"/>
      <c r="AH204" s="144"/>
      <c r="AI204" s="143"/>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5"/>
      <c r="BN204" s="143"/>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c r="CN204" s="144"/>
      <c r="CO204" s="144"/>
      <c r="CP204" s="144"/>
      <c r="CQ204" s="403"/>
      <c r="CR204" s="410"/>
      <c r="CS204" s="406"/>
      <c r="CT204" s="144"/>
      <c r="CU204" s="144"/>
      <c r="CV204" s="144"/>
      <c r="CW204" s="144"/>
      <c r="CX204" s="144"/>
      <c r="CY204" s="144"/>
      <c r="CZ204" s="144"/>
      <c r="DA204" s="144"/>
      <c r="DB204" s="144"/>
      <c r="DC204" s="144"/>
      <c r="DD204" s="144"/>
      <c r="DE204" s="144"/>
      <c r="DF204" s="144"/>
      <c r="DG204" s="144"/>
      <c r="DH204" s="144"/>
      <c r="DI204" s="144"/>
      <c r="DJ204" s="144"/>
      <c r="DK204" s="144"/>
      <c r="DL204" s="144"/>
      <c r="DM204" s="144"/>
      <c r="DN204" s="144"/>
      <c r="DO204" s="144"/>
      <c r="DP204" s="144"/>
      <c r="DQ204" s="144"/>
      <c r="DR204" s="144"/>
      <c r="DS204" s="144"/>
      <c r="DT204" s="144"/>
      <c r="DU204" s="145"/>
      <c r="DV204" s="145"/>
      <c r="DW204" s="145"/>
      <c r="EE204" s="12"/>
      <c r="EF204" s="13"/>
      <c r="EG204" s="13"/>
      <c r="EH204" s="32"/>
      <c r="EI204" s="32"/>
      <c r="EJ204" s="32"/>
      <c r="EK204" s="32"/>
      <c r="EL204" s="32"/>
      <c r="EM204" s="32"/>
      <c r="EN204" s="32"/>
      <c r="EO204" s="32"/>
      <c r="EP204" s="32"/>
      <c r="EQ204" s="32"/>
      <c r="ER204" s="32"/>
      <c r="ES204" s="32"/>
      <c r="ET204" s="32"/>
      <c r="EU204" s="32"/>
      <c r="EV204" s="32"/>
      <c r="EW204" s="32"/>
      <c r="EX204" s="32"/>
      <c r="EY204" s="32"/>
      <c r="EZ204" s="32"/>
      <c r="FA204" s="32"/>
      <c r="FB204" s="32"/>
      <c r="FC204" s="32"/>
      <c r="FD204" s="32"/>
      <c r="FE204" s="32"/>
      <c r="FG204" s="32"/>
      <c r="FH204" s="32"/>
      <c r="FI204" s="32"/>
      <c r="FJ204" s="32"/>
      <c r="FK204" s="32"/>
      <c r="FL204" s="32"/>
      <c r="FN204" s="33"/>
      <c r="FO204" s="96"/>
      <c r="FP204" s="33"/>
      <c r="FQ204" s="96"/>
      <c r="FR204" s="33"/>
      <c r="FS204" s="96"/>
      <c r="FT204" s="33"/>
      <c r="FU204" s="96"/>
      <c r="FV204" s="33"/>
      <c r="FW204" s="96"/>
      <c r="FX204" s="33"/>
      <c r="FY204" s="96"/>
      <c r="FZ204" s="33"/>
      <c r="GA204" s="96"/>
      <c r="GB204" s="33"/>
      <c r="GC204" s="96"/>
      <c r="GD204" s="33"/>
      <c r="GE204" s="96"/>
      <c r="GF204" s="33"/>
      <c r="GG204" s="96"/>
      <c r="GH204" s="33"/>
      <c r="GI204" s="96"/>
      <c r="GJ204" s="33"/>
      <c r="GK204" s="96"/>
      <c r="GM204" s="72"/>
      <c r="GN204" s="74"/>
      <c r="GO204" s="72"/>
      <c r="GP204" s="74"/>
      <c r="GQ204" s="72"/>
      <c r="GR204" s="74"/>
      <c r="GS204" s="72"/>
      <c r="GT204" s="74"/>
      <c r="GU204" s="72"/>
      <c r="GV204" s="74"/>
      <c r="GW204" s="72"/>
      <c r="GX204" s="74"/>
      <c r="GY204" s="72"/>
      <c r="GZ204" s="74"/>
      <c r="HA204" s="72"/>
      <c r="HB204" s="74"/>
      <c r="HC204" s="72"/>
      <c r="HD204" s="74"/>
      <c r="HE204" s="72"/>
      <c r="HF204" s="74"/>
      <c r="HG204" s="72"/>
      <c r="HH204" s="74"/>
      <c r="HI204" s="72"/>
      <c r="HJ204" s="74"/>
    </row>
    <row r="205" spans="1:218" ht="11.25" hidden="1" customHeight="1" x14ac:dyDescent="0.15">
      <c r="A205" s="505"/>
      <c r="B205" s="487"/>
      <c r="C205" s="325"/>
      <c r="D205" s="146"/>
      <c r="E205" s="147"/>
      <c r="F205" s="147"/>
      <c r="G205" s="147"/>
      <c r="H205" s="147"/>
      <c r="I205" s="147"/>
      <c r="J205" s="147"/>
      <c r="K205" s="147"/>
      <c r="L205" s="147"/>
      <c r="M205" s="147"/>
      <c r="N205" s="147"/>
      <c r="O205" s="147"/>
      <c r="P205" s="147"/>
      <c r="Q205" s="147"/>
      <c r="R205" s="147"/>
      <c r="S205" s="147"/>
      <c r="T205" s="147"/>
      <c r="U205" s="147"/>
      <c r="V205" s="147"/>
      <c r="W205" s="147"/>
      <c r="X205" s="147"/>
      <c r="Y205" s="147"/>
      <c r="Z205" s="147"/>
      <c r="AA205" s="147"/>
      <c r="AB205" s="147"/>
      <c r="AC205" s="147"/>
      <c r="AD205" s="147"/>
      <c r="AE205" s="147"/>
      <c r="AF205" s="147"/>
      <c r="AG205" s="148"/>
      <c r="AH205" s="148"/>
      <c r="AI205" s="146"/>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c r="BI205" s="147"/>
      <c r="BJ205" s="147"/>
      <c r="BK205" s="147"/>
      <c r="BL205" s="147"/>
      <c r="BM205" s="148"/>
      <c r="BN205" s="146"/>
      <c r="BO205" s="147"/>
      <c r="BP205" s="147"/>
      <c r="BQ205" s="147"/>
      <c r="BR205" s="147"/>
      <c r="BS205" s="147"/>
      <c r="BT205" s="147"/>
      <c r="BU205" s="147"/>
      <c r="BV205" s="147"/>
      <c r="BW205" s="147"/>
      <c r="BX205" s="147"/>
      <c r="BY205" s="147"/>
      <c r="BZ205" s="147"/>
      <c r="CA205" s="147"/>
      <c r="CB205" s="147"/>
      <c r="CC205" s="147"/>
      <c r="CD205" s="147"/>
      <c r="CE205" s="147"/>
      <c r="CF205" s="147"/>
      <c r="CG205" s="147"/>
      <c r="CH205" s="147"/>
      <c r="CI205" s="147"/>
      <c r="CJ205" s="147"/>
      <c r="CK205" s="147"/>
      <c r="CL205" s="147"/>
      <c r="CM205" s="147"/>
      <c r="CN205" s="147"/>
      <c r="CO205" s="147"/>
      <c r="CP205" s="147"/>
      <c r="CQ205" s="148"/>
      <c r="CR205" s="411"/>
      <c r="CS205" s="407"/>
      <c r="CT205" s="147"/>
      <c r="CU205" s="147"/>
      <c r="CV205" s="147"/>
      <c r="CW205" s="147"/>
      <c r="CX205" s="147"/>
      <c r="CY205" s="147"/>
      <c r="CZ205" s="147"/>
      <c r="DA205" s="147"/>
      <c r="DB205" s="147"/>
      <c r="DC205" s="147"/>
      <c r="DD205" s="147"/>
      <c r="DE205" s="147"/>
      <c r="DF205" s="147"/>
      <c r="DG205" s="147"/>
      <c r="DH205" s="147"/>
      <c r="DI205" s="147"/>
      <c r="DJ205" s="147"/>
      <c r="DK205" s="147"/>
      <c r="DL205" s="147"/>
      <c r="DM205" s="147"/>
      <c r="DN205" s="147"/>
      <c r="DO205" s="147"/>
      <c r="DP205" s="147"/>
      <c r="DQ205" s="147"/>
      <c r="DR205" s="147"/>
      <c r="DS205" s="147"/>
      <c r="DT205" s="147"/>
      <c r="DU205" s="149"/>
      <c r="DV205" s="149"/>
      <c r="DW205" s="149"/>
      <c r="EE205" s="12"/>
      <c r="EF205" s="13"/>
      <c r="EG205" s="13"/>
      <c r="EH205" s="32"/>
      <c r="EI205" s="32"/>
      <c r="EJ205" s="32"/>
      <c r="EK205" s="32"/>
      <c r="EL205" s="32"/>
      <c r="EM205" s="32"/>
      <c r="EN205" s="32"/>
      <c r="EO205" s="32"/>
      <c r="EP205" s="32"/>
      <c r="EQ205" s="32"/>
      <c r="ER205" s="32"/>
      <c r="ES205" s="32"/>
      <c r="ET205" s="32"/>
      <c r="EU205" s="32"/>
      <c r="EV205" s="32"/>
      <c r="EW205" s="32"/>
      <c r="EX205" s="32"/>
      <c r="EY205" s="32"/>
      <c r="EZ205" s="32"/>
      <c r="FA205" s="32"/>
      <c r="FB205" s="32"/>
      <c r="FC205" s="32"/>
      <c r="FD205" s="32"/>
      <c r="FE205" s="32"/>
      <c r="FG205" s="32"/>
      <c r="FH205" s="32"/>
      <c r="FI205" s="32"/>
      <c r="FJ205" s="32"/>
      <c r="FK205" s="32"/>
      <c r="FL205" s="32"/>
      <c r="FN205" s="33"/>
      <c r="FO205" s="96"/>
      <c r="FP205" s="33"/>
      <c r="FQ205" s="96"/>
      <c r="FR205" s="33"/>
      <c r="FS205" s="96"/>
      <c r="FT205" s="33"/>
      <c r="FU205" s="96"/>
      <c r="FV205" s="33"/>
      <c r="FW205" s="96"/>
      <c r="FX205" s="33"/>
      <c r="FY205" s="96"/>
      <c r="FZ205" s="33"/>
      <c r="GA205" s="96"/>
      <c r="GB205" s="33"/>
      <c r="GC205" s="96"/>
      <c r="GD205" s="33"/>
      <c r="GE205" s="96"/>
      <c r="GF205" s="33"/>
      <c r="GG205" s="96"/>
      <c r="GH205" s="33"/>
      <c r="GI205" s="96"/>
      <c r="GJ205" s="33"/>
      <c r="GK205" s="96"/>
      <c r="GM205" s="72"/>
      <c r="GN205" s="74"/>
      <c r="GO205" s="72"/>
      <c r="GP205" s="74"/>
      <c r="GQ205" s="72"/>
      <c r="GR205" s="74"/>
      <c r="GS205" s="72"/>
      <c r="GT205" s="74"/>
      <c r="GU205" s="72"/>
      <c r="GV205" s="74"/>
      <c r="GW205" s="72"/>
      <c r="GX205" s="74"/>
      <c r="GY205" s="72"/>
      <c r="GZ205" s="74"/>
      <c r="HA205" s="72"/>
      <c r="HB205" s="74"/>
      <c r="HC205" s="72"/>
      <c r="HD205" s="74"/>
      <c r="HE205" s="72"/>
      <c r="HF205" s="74"/>
      <c r="HG205" s="72"/>
      <c r="HH205" s="74"/>
      <c r="HI205" s="72"/>
      <c r="HJ205" s="74"/>
    </row>
    <row r="206" spans="1:218" ht="27.75" hidden="1" customHeight="1" x14ac:dyDescent="0.15">
      <c r="A206" s="505"/>
      <c r="B206" s="487"/>
      <c r="C206" s="325"/>
      <c r="D206" s="150"/>
      <c r="E206" s="151"/>
      <c r="F206" s="151"/>
      <c r="G206" s="151"/>
      <c r="H206" s="151"/>
      <c r="I206" s="151"/>
      <c r="J206" s="151"/>
      <c r="K206" s="151"/>
      <c r="L206" s="151"/>
      <c r="M206" s="151"/>
      <c r="N206" s="151"/>
      <c r="O206" s="151"/>
      <c r="P206" s="151"/>
      <c r="Q206" s="151"/>
      <c r="R206" s="151"/>
      <c r="S206" s="151"/>
      <c r="T206" s="151"/>
      <c r="U206" s="151"/>
      <c r="V206" s="151"/>
      <c r="W206" s="151"/>
      <c r="X206" s="151"/>
      <c r="Y206" s="151"/>
      <c r="Z206" s="151"/>
      <c r="AA206" s="151"/>
      <c r="AB206" s="151"/>
      <c r="AC206" s="151"/>
      <c r="AD206" s="151"/>
      <c r="AE206" s="151"/>
      <c r="AF206" s="151"/>
      <c r="AG206" s="151"/>
      <c r="AH206" s="151"/>
      <c r="AI206" s="150"/>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c r="BI206" s="151"/>
      <c r="BJ206" s="151"/>
      <c r="BK206" s="151"/>
      <c r="BL206" s="151"/>
      <c r="BM206" s="152"/>
      <c r="BN206" s="150"/>
      <c r="BO206" s="151"/>
      <c r="BP206" s="151"/>
      <c r="BQ206" s="151"/>
      <c r="BR206" s="151"/>
      <c r="BS206" s="151"/>
      <c r="BT206" s="151"/>
      <c r="BU206" s="151"/>
      <c r="BV206" s="151"/>
      <c r="BW206" s="151"/>
      <c r="BX206" s="151"/>
      <c r="BY206" s="151"/>
      <c r="BZ206" s="151"/>
      <c r="CA206" s="151"/>
      <c r="CB206" s="151"/>
      <c r="CC206" s="151"/>
      <c r="CD206" s="151"/>
      <c r="CE206" s="151"/>
      <c r="CF206" s="151"/>
      <c r="CG206" s="151"/>
      <c r="CH206" s="151"/>
      <c r="CI206" s="151"/>
      <c r="CJ206" s="151"/>
      <c r="CK206" s="151"/>
      <c r="CL206" s="151"/>
      <c r="CM206" s="151"/>
      <c r="CN206" s="151"/>
      <c r="CO206" s="151"/>
      <c r="CP206" s="151"/>
      <c r="CQ206" s="404"/>
      <c r="CR206" s="412"/>
      <c r="CS206" s="408"/>
      <c r="CT206" s="151"/>
      <c r="CU206" s="151"/>
      <c r="CV206" s="151"/>
      <c r="CW206" s="151"/>
      <c r="CX206" s="151"/>
      <c r="CY206" s="151"/>
      <c r="CZ206" s="151"/>
      <c r="DA206" s="151"/>
      <c r="DB206" s="151"/>
      <c r="DC206" s="151"/>
      <c r="DD206" s="151"/>
      <c r="DE206" s="151"/>
      <c r="DF206" s="151"/>
      <c r="DG206" s="151"/>
      <c r="DH206" s="151"/>
      <c r="DI206" s="151"/>
      <c r="DJ206" s="151"/>
      <c r="DK206" s="151"/>
      <c r="DL206" s="151"/>
      <c r="DM206" s="151"/>
      <c r="DN206" s="151"/>
      <c r="DO206" s="151"/>
      <c r="DP206" s="151"/>
      <c r="DQ206" s="151"/>
      <c r="DR206" s="151"/>
      <c r="DS206" s="151"/>
      <c r="DT206" s="151"/>
      <c r="DU206" s="152"/>
      <c r="DV206" s="152"/>
      <c r="DW206" s="152"/>
      <c r="EE206" s="12"/>
      <c r="EF206" s="13"/>
      <c r="EG206" s="13"/>
      <c r="EH206" s="32"/>
      <c r="EI206" s="32"/>
      <c r="EJ206" s="32"/>
      <c r="EK206" s="32"/>
      <c r="EL206" s="32"/>
      <c r="EM206" s="32"/>
      <c r="EN206" s="32"/>
      <c r="EO206" s="32"/>
      <c r="EP206" s="32"/>
      <c r="EQ206" s="32"/>
      <c r="ER206" s="32"/>
      <c r="ES206" s="32"/>
      <c r="ET206" s="32"/>
      <c r="EU206" s="32"/>
      <c r="EV206" s="32"/>
      <c r="EW206" s="32"/>
      <c r="EX206" s="32"/>
      <c r="EY206" s="32"/>
      <c r="EZ206" s="32"/>
      <c r="FA206" s="32"/>
      <c r="FB206" s="32"/>
      <c r="FC206" s="32"/>
      <c r="FD206" s="32"/>
      <c r="FE206" s="32"/>
      <c r="FG206" s="32"/>
      <c r="FH206" s="32"/>
      <c r="FI206" s="32"/>
      <c r="FJ206" s="32"/>
      <c r="FK206" s="32"/>
      <c r="FL206" s="32"/>
      <c r="FN206" s="33"/>
      <c r="FO206" s="96"/>
      <c r="FP206" s="33"/>
      <c r="FQ206" s="96"/>
      <c r="FR206" s="33"/>
      <c r="FS206" s="96"/>
      <c r="FT206" s="33"/>
      <c r="FU206" s="96"/>
      <c r="FV206" s="33"/>
      <c r="FW206" s="96"/>
      <c r="FX206" s="33"/>
      <c r="FY206" s="96"/>
      <c r="FZ206" s="33"/>
      <c r="GA206" s="96"/>
      <c r="GB206" s="33"/>
      <c r="GC206" s="96"/>
      <c r="GD206" s="33"/>
      <c r="GE206" s="96"/>
      <c r="GF206" s="33"/>
      <c r="GG206" s="96"/>
      <c r="GH206" s="33"/>
      <c r="GI206" s="96"/>
      <c r="GJ206" s="33"/>
      <c r="GK206" s="96"/>
      <c r="GM206" s="72"/>
      <c r="GN206" s="74"/>
      <c r="GO206" s="72"/>
      <c r="GP206" s="74"/>
      <c r="GQ206" s="72"/>
      <c r="GR206" s="74"/>
      <c r="GS206" s="72"/>
      <c r="GT206" s="74"/>
      <c r="GU206" s="72"/>
      <c r="GV206" s="74"/>
      <c r="GW206" s="72"/>
      <c r="GX206" s="74"/>
      <c r="GY206" s="72"/>
      <c r="GZ206" s="74"/>
      <c r="HA206" s="72"/>
      <c r="HB206" s="74"/>
      <c r="HC206" s="72"/>
      <c r="HD206" s="74"/>
      <c r="HE206" s="72"/>
      <c r="HF206" s="74"/>
      <c r="HG206" s="72"/>
      <c r="HH206" s="74"/>
      <c r="HI206" s="72"/>
      <c r="HJ206" s="74"/>
    </row>
    <row r="207" spans="1:218" ht="15" hidden="1" customHeight="1" thickBot="1" x14ac:dyDescent="0.2">
      <c r="A207" s="505"/>
      <c r="B207" s="488"/>
      <c r="C207" s="326"/>
      <c r="D207" s="153"/>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54"/>
      <c r="AH207" s="154"/>
      <c r="AI207" s="153"/>
      <c r="AJ207" s="114"/>
      <c r="AK207" s="114"/>
      <c r="AL207" s="114"/>
      <c r="AM207" s="114"/>
      <c r="AN207" s="114"/>
      <c r="AO207" s="114"/>
      <c r="AP207" s="114"/>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54"/>
      <c r="BN207" s="153"/>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c r="CK207" s="114"/>
      <c r="CL207" s="114"/>
      <c r="CM207" s="114"/>
      <c r="CN207" s="114"/>
      <c r="CO207" s="114"/>
      <c r="CP207" s="114"/>
      <c r="CQ207" s="154"/>
      <c r="CR207" s="413"/>
      <c r="CS207" s="409"/>
      <c r="CT207" s="114"/>
      <c r="CU207" s="114"/>
      <c r="CV207" s="114"/>
      <c r="CW207" s="114"/>
      <c r="CX207" s="114"/>
      <c r="CY207" s="114"/>
      <c r="CZ207" s="114"/>
      <c r="DA207" s="114"/>
      <c r="DB207" s="114"/>
      <c r="DC207" s="114"/>
      <c r="DD207" s="114"/>
      <c r="DE207" s="114"/>
      <c r="DF207" s="114"/>
      <c r="DG207" s="114"/>
      <c r="DH207" s="114"/>
      <c r="DI207" s="114"/>
      <c r="DJ207" s="114"/>
      <c r="DK207" s="114"/>
      <c r="DL207" s="114"/>
      <c r="DM207" s="114"/>
      <c r="DN207" s="114"/>
      <c r="DO207" s="114"/>
      <c r="DP207" s="114"/>
      <c r="DQ207" s="114"/>
      <c r="DR207" s="114"/>
      <c r="DS207" s="114"/>
      <c r="DT207" s="114"/>
      <c r="DU207" s="155"/>
      <c r="DV207" s="155"/>
      <c r="DW207" s="155"/>
      <c r="EE207" s="12"/>
      <c r="EF207" s="13"/>
      <c r="EG207" s="13"/>
      <c r="EH207" s="32"/>
      <c r="EI207" s="32"/>
      <c r="EJ207" s="32"/>
      <c r="EK207" s="32"/>
      <c r="EL207" s="32"/>
      <c r="EM207" s="32"/>
      <c r="EN207" s="32"/>
      <c r="EO207" s="32"/>
      <c r="EP207" s="32"/>
      <c r="EQ207" s="32"/>
      <c r="ER207" s="32"/>
      <c r="ES207" s="32"/>
      <c r="ET207" s="32"/>
      <c r="EU207" s="32"/>
      <c r="EV207" s="32"/>
      <c r="EW207" s="32"/>
      <c r="EX207" s="32"/>
      <c r="EY207" s="32"/>
      <c r="EZ207" s="32"/>
      <c r="FA207" s="32"/>
      <c r="FB207" s="32"/>
      <c r="FC207" s="32"/>
      <c r="FD207" s="32"/>
      <c r="FE207" s="32"/>
      <c r="FG207" s="32"/>
      <c r="FH207" s="32"/>
      <c r="FI207" s="32"/>
      <c r="FJ207" s="32"/>
      <c r="FK207" s="32"/>
      <c r="FL207" s="32"/>
      <c r="FN207" s="33"/>
      <c r="FO207" s="96"/>
      <c r="FP207" s="33"/>
      <c r="FQ207" s="96"/>
      <c r="FR207" s="33"/>
      <c r="FS207" s="96"/>
      <c r="FT207" s="33"/>
      <c r="FU207" s="96"/>
      <c r="FV207" s="33"/>
      <c r="FW207" s="96"/>
      <c r="FX207" s="33"/>
      <c r="FY207" s="96"/>
      <c r="FZ207" s="33"/>
      <c r="GA207" s="96"/>
      <c r="GB207" s="33"/>
      <c r="GC207" s="96"/>
      <c r="GD207" s="33"/>
      <c r="GE207" s="96"/>
      <c r="GF207" s="33"/>
      <c r="GG207" s="96"/>
      <c r="GH207" s="33"/>
      <c r="GI207" s="96"/>
      <c r="GJ207" s="33"/>
      <c r="GK207" s="96"/>
      <c r="GM207" s="72"/>
      <c r="GN207" s="74"/>
      <c r="GO207" s="72"/>
      <c r="GP207" s="74"/>
      <c r="GQ207" s="72"/>
      <c r="GR207" s="74"/>
      <c r="GS207" s="72"/>
      <c r="GT207" s="74"/>
      <c r="GU207" s="72"/>
      <c r="GV207" s="74"/>
      <c r="GW207" s="72"/>
      <c r="GX207" s="74"/>
      <c r="GY207" s="72"/>
      <c r="GZ207" s="74"/>
      <c r="HA207" s="72"/>
      <c r="HB207" s="74"/>
      <c r="HC207" s="72"/>
      <c r="HD207" s="74"/>
      <c r="HE207" s="72"/>
      <c r="HF207" s="74"/>
      <c r="HG207" s="72"/>
      <c r="HH207" s="74"/>
      <c r="HI207" s="72"/>
      <c r="HJ207" s="74"/>
    </row>
    <row r="208" spans="1:218" ht="21.75" hidden="1" customHeight="1" x14ac:dyDescent="0.15">
      <c r="A208" s="505"/>
      <c r="B208" s="486"/>
      <c r="C208" s="324"/>
      <c r="D208" s="143"/>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3"/>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5"/>
      <c r="BN208" s="143"/>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c r="CN208" s="144"/>
      <c r="CO208" s="144"/>
      <c r="CP208" s="144"/>
      <c r="CQ208" s="403"/>
      <c r="CR208" s="410"/>
      <c r="CS208" s="406"/>
      <c r="CT208" s="144"/>
      <c r="CU208" s="144"/>
      <c r="CV208" s="144"/>
      <c r="CW208" s="144"/>
      <c r="CX208" s="144"/>
      <c r="CY208" s="144"/>
      <c r="CZ208" s="144"/>
      <c r="DA208" s="144"/>
      <c r="DB208" s="144"/>
      <c r="DC208" s="144"/>
      <c r="DD208" s="144"/>
      <c r="DE208" s="144"/>
      <c r="DF208" s="144"/>
      <c r="DG208" s="144"/>
      <c r="DH208" s="144"/>
      <c r="DI208" s="144"/>
      <c r="DJ208" s="144"/>
      <c r="DK208" s="144"/>
      <c r="DL208" s="144"/>
      <c r="DM208" s="144"/>
      <c r="DN208" s="144"/>
      <c r="DO208" s="144"/>
      <c r="DP208" s="144"/>
      <c r="DQ208" s="144"/>
      <c r="DR208" s="144"/>
      <c r="DS208" s="144"/>
      <c r="DT208" s="144"/>
      <c r="DU208" s="145"/>
      <c r="DV208" s="145"/>
      <c r="DW208" s="145"/>
      <c r="EE208" s="12"/>
      <c r="EF208" s="13"/>
      <c r="EG208" s="13"/>
      <c r="EH208" s="32"/>
      <c r="EI208" s="32"/>
      <c r="EJ208" s="32"/>
      <c r="EK208" s="32"/>
      <c r="EL208" s="32"/>
      <c r="EM208" s="32"/>
      <c r="EN208" s="32"/>
      <c r="EO208" s="32"/>
      <c r="EP208" s="32"/>
      <c r="EQ208" s="32"/>
      <c r="ER208" s="32"/>
      <c r="ES208" s="32"/>
      <c r="ET208" s="32"/>
      <c r="EU208" s="32"/>
      <c r="EV208" s="32"/>
      <c r="EW208" s="32"/>
      <c r="EX208" s="32"/>
      <c r="EY208" s="32"/>
      <c r="EZ208" s="32"/>
      <c r="FA208" s="32"/>
      <c r="FB208" s="32"/>
      <c r="FC208" s="32"/>
      <c r="FD208" s="32"/>
      <c r="FE208" s="32"/>
      <c r="FG208" s="32"/>
      <c r="FH208" s="32"/>
      <c r="FI208" s="32"/>
      <c r="FJ208" s="32"/>
      <c r="FK208" s="32"/>
      <c r="FL208" s="32"/>
      <c r="FN208" s="33"/>
      <c r="FO208" s="96"/>
      <c r="FP208" s="33"/>
      <c r="FQ208" s="96"/>
      <c r="FR208" s="33"/>
      <c r="FS208" s="96"/>
      <c r="FT208" s="33"/>
      <c r="FU208" s="96"/>
      <c r="FV208" s="33"/>
      <c r="FW208" s="96"/>
      <c r="FX208" s="33"/>
      <c r="FY208" s="96"/>
      <c r="FZ208" s="33"/>
      <c r="GA208" s="96"/>
      <c r="GB208" s="33"/>
      <c r="GC208" s="96"/>
      <c r="GD208" s="33"/>
      <c r="GE208" s="96"/>
      <c r="GF208" s="33"/>
      <c r="GG208" s="96"/>
      <c r="GH208" s="33"/>
      <c r="GI208" s="96"/>
      <c r="GJ208" s="33"/>
      <c r="GK208" s="96"/>
      <c r="GM208" s="72"/>
      <c r="GN208" s="74"/>
      <c r="GO208" s="72"/>
      <c r="GP208" s="74"/>
      <c r="GQ208" s="72"/>
      <c r="GR208" s="74"/>
      <c r="GS208" s="72"/>
      <c r="GT208" s="74"/>
      <c r="GU208" s="72"/>
      <c r="GV208" s="74"/>
      <c r="GW208" s="72"/>
      <c r="GX208" s="74"/>
      <c r="GY208" s="72"/>
      <c r="GZ208" s="74"/>
      <c r="HA208" s="72"/>
      <c r="HB208" s="74"/>
      <c r="HC208" s="72"/>
      <c r="HD208" s="74"/>
      <c r="HE208" s="72"/>
      <c r="HF208" s="74"/>
      <c r="HG208" s="72"/>
      <c r="HH208" s="74"/>
      <c r="HI208" s="72"/>
      <c r="HJ208" s="74"/>
    </row>
    <row r="209" spans="1:218" ht="11.25" hidden="1" customHeight="1" x14ac:dyDescent="0.15">
      <c r="A209" s="505"/>
      <c r="B209" s="487"/>
      <c r="C209" s="325"/>
      <c r="D209" s="146"/>
      <c r="E209" s="147"/>
      <c r="F209" s="147"/>
      <c r="G209" s="147"/>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8"/>
      <c r="AH209" s="148"/>
      <c r="AI209" s="146"/>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c r="BI209" s="147"/>
      <c r="BJ209" s="147"/>
      <c r="BK209" s="147"/>
      <c r="BL209" s="147"/>
      <c r="BM209" s="148"/>
      <c r="BN209" s="146"/>
      <c r="BO209" s="147"/>
      <c r="BP209" s="147"/>
      <c r="BQ209" s="147"/>
      <c r="BR209" s="147"/>
      <c r="BS209" s="147"/>
      <c r="BT209" s="147"/>
      <c r="BU209" s="147"/>
      <c r="BV209" s="147"/>
      <c r="BW209" s="147"/>
      <c r="BX209" s="147"/>
      <c r="BY209" s="147"/>
      <c r="BZ209" s="147"/>
      <c r="CA209" s="147"/>
      <c r="CB209" s="147"/>
      <c r="CC209" s="147"/>
      <c r="CD209" s="147"/>
      <c r="CE209" s="147"/>
      <c r="CF209" s="147"/>
      <c r="CG209" s="147"/>
      <c r="CH209" s="147"/>
      <c r="CI209" s="147"/>
      <c r="CJ209" s="147"/>
      <c r="CK209" s="147"/>
      <c r="CL209" s="147"/>
      <c r="CM209" s="147"/>
      <c r="CN209" s="147"/>
      <c r="CO209" s="147"/>
      <c r="CP209" s="147"/>
      <c r="CQ209" s="148"/>
      <c r="CR209" s="411"/>
      <c r="CS209" s="407"/>
      <c r="CT209" s="147"/>
      <c r="CU209" s="147"/>
      <c r="CV209" s="147"/>
      <c r="CW209" s="147"/>
      <c r="CX209" s="147"/>
      <c r="CY209" s="147"/>
      <c r="CZ209" s="147"/>
      <c r="DA209" s="147"/>
      <c r="DB209" s="147"/>
      <c r="DC209" s="147"/>
      <c r="DD209" s="147"/>
      <c r="DE209" s="147"/>
      <c r="DF209" s="147"/>
      <c r="DG209" s="147"/>
      <c r="DH209" s="147"/>
      <c r="DI209" s="147"/>
      <c r="DJ209" s="147"/>
      <c r="DK209" s="147"/>
      <c r="DL209" s="147"/>
      <c r="DM209" s="147"/>
      <c r="DN209" s="147"/>
      <c r="DO209" s="147"/>
      <c r="DP209" s="147"/>
      <c r="DQ209" s="147"/>
      <c r="DR209" s="147"/>
      <c r="DS209" s="147"/>
      <c r="DT209" s="147"/>
      <c r="DU209" s="149"/>
      <c r="DV209" s="149"/>
      <c r="DW209" s="149"/>
      <c r="EE209" s="12"/>
      <c r="EF209" s="13"/>
      <c r="EG209" s="13"/>
      <c r="EH209" s="32"/>
      <c r="EI209" s="32"/>
      <c r="EJ209" s="32"/>
      <c r="EK209" s="32"/>
      <c r="EL209" s="32"/>
      <c r="EM209" s="32"/>
      <c r="EN209" s="32"/>
      <c r="EO209" s="32"/>
      <c r="EP209" s="32"/>
      <c r="EQ209" s="32"/>
      <c r="ER209" s="32"/>
      <c r="ES209" s="32"/>
      <c r="ET209" s="32"/>
      <c r="EU209" s="32"/>
      <c r="EV209" s="32"/>
      <c r="EW209" s="32"/>
      <c r="EX209" s="32"/>
      <c r="EY209" s="32"/>
      <c r="EZ209" s="32"/>
      <c r="FA209" s="32"/>
      <c r="FB209" s="32"/>
      <c r="FC209" s="32"/>
      <c r="FD209" s="32"/>
      <c r="FE209" s="32"/>
      <c r="FG209" s="32"/>
      <c r="FH209" s="32"/>
      <c r="FI209" s="32"/>
      <c r="FJ209" s="32"/>
      <c r="FK209" s="32"/>
      <c r="FL209" s="32"/>
      <c r="FN209" s="33"/>
      <c r="FO209" s="96"/>
      <c r="FP209" s="33"/>
      <c r="FQ209" s="96"/>
      <c r="FR209" s="33"/>
      <c r="FS209" s="96"/>
      <c r="FT209" s="33"/>
      <c r="FU209" s="96"/>
      <c r="FV209" s="33"/>
      <c r="FW209" s="96"/>
      <c r="FX209" s="33"/>
      <c r="FY209" s="96"/>
      <c r="FZ209" s="33"/>
      <c r="GA209" s="96"/>
      <c r="GB209" s="33"/>
      <c r="GC209" s="96"/>
      <c r="GD209" s="33"/>
      <c r="GE209" s="96"/>
      <c r="GF209" s="33"/>
      <c r="GG209" s="96"/>
      <c r="GH209" s="33"/>
      <c r="GI209" s="96"/>
      <c r="GJ209" s="33"/>
      <c r="GK209" s="96"/>
      <c r="GM209" s="72"/>
      <c r="GN209" s="74"/>
      <c r="GO209" s="72"/>
      <c r="GP209" s="74"/>
      <c r="GQ209" s="72"/>
      <c r="GR209" s="74"/>
      <c r="GS209" s="72"/>
      <c r="GT209" s="74"/>
      <c r="GU209" s="72"/>
      <c r="GV209" s="74"/>
      <c r="GW209" s="72"/>
      <c r="GX209" s="74"/>
      <c r="GY209" s="72"/>
      <c r="GZ209" s="74"/>
      <c r="HA209" s="72"/>
      <c r="HB209" s="74"/>
      <c r="HC209" s="72"/>
      <c r="HD209" s="74"/>
      <c r="HE209" s="72"/>
      <c r="HF209" s="74"/>
      <c r="HG209" s="72"/>
      <c r="HH209" s="74"/>
      <c r="HI209" s="72"/>
      <c r="HJ209" s="74"/>
    </row>
    <row r="210" spans="1:218" ht="27.75" hidden="1" customHeight="1" x14ac:dyDescent="0.15">
      <c r="A210" s="505"/>
      <c r="B210" s="487"/>
      <c r="C210" s="325"/>
      <c r="D210" s="150"/>
      <c r="E210" s="151"/>
      <c r="F210" s="151"/>
      <c r="G210" s="151"/>
      <c r="H210" s="151"/>
      <c r="I210" s="151"/>
      <c r="J210" s="151"/>
      <c r="K210" s="151"/>
      <c r="L210" s="151"/>
      <c r="M210" s="151"/>
      <c r="N210" s="151"/>
      <c r="O210" s="151"/>
      <c r="P210" s="151"/>
      <c r="Q210" s="151"/>
      <c r="R210" s="151"/>
      <c r="S210" s="151"/>
      <c r="T210" s="151"/>
      <c r="U210" s="151"/>
      <c r="V210" s="151"/>
      <c r="W210" s="151"/>
      <c r="X210" s="151"/>
      <c r="Y210" s="151"/>
      <c r="Z210" s="151"/>
      <c r="AA210" s="151"/>
      <c r="AB210" s="151"/>
      <c r="AC210" s="151"/>
      <c r="AD210" s="151"/>
      <c r="AE210" s="151"/>
      <c r="AF210" s="151"/>
      <c r="AG210" s="151"/>
      <c r="AH210" s="151"/>
      <c r="AI210" s="150"/>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c r="BI210" s="151"/>
      <c r="BJ210" s="151"/>
      <c r="BK210" s="151"/>
      <c r="BL210" s="151"/>
      <c r="BM210" s="152"/>
      <c r="BN210" s="150"/>
      <c r="BO210" s="151"/>
      <c r="BP210" s="151"/>
      <c r="BQ210" s="151"/>
      <c r="BR210" s="151"/>
      <c r="BS210" s="151"/>
      <c r="BT210" s="151"/>
      <c r="BU210" s="151"/>
      <c r="BV210" s="151"/>
      <c r="BW210" s="151"/>
      <c r="BX210" s="151"/>
      <c r="BY210" s="151"/>
      <c r="BZ210" s="151"/>
      <c r="CA210" s="151"/>
      <c r="CB210" s="151"/>
      <c r="CC210" s="151"/>
      <c r="CD210" s="151"/>
      <c r="CE210" s="151"/>
      <c r="CF210" s="151"/>
      <c r="CG210" s="151"/>
      <c r="CH210" s="151"/>
      <c r="CI210" s="151"/>
      <c r="CJ210" s="151"/>
      <c r="CK210" s="151"/>
      <c r="CL210" s="151"/>
      <c r="CM210" s="151"/>
      <c r="CN210" s="151"/>
      <c r="CO210" s="151"/>
      <c r="CP210" s="151"/>
      <c r="CQ210" s="404"/>
      <c r="CR210" s="412"/>
      <c r="CS210" s="408"/>
      <c r="CT210" s="151"/>
      <c r="CU210" s="151"/>
      <c r="CV210" s="151"/>
      <c r="CW210" s="151"/>
      <c r="CX210" s="151"/>
      <c r="CY210" s="151"/>
      <c r="CZ210" s="151"/>
      <c r="DA210" s="151"/>
      <c r="DB210" s="151"/>
      <c r="DC210" s="151"/>
      <c r="DD210" s="151"/>
      <c r="DE210" s="151"/>
      <c r="DF210" s="151"/>
      <c r="DG210" s="151"/>
      <c r="DH210" s="151"/>
      <c r="DI210" s="151"/>
      <c r="DJ210" s="151"/>
      <c r="DK210" s="151"/>
      <c r="DL210" s="151"/>
      <c r="DM210" s="151"/>
      <c r="DN210" s="151"/>
      <c r="DO210" s="151"/>
      <c r="DP210" s="151"/>
      <c r="DQ210" s="151"/>
      <c r="DR210" s="151"/>
      <c r="DS210" s="151"/>
      <c r="DT210" s="151"/>
      <c r="DU210" s="152"/>
      <c r="DV210" s="152"/>
      <c r="DW210" s="152"/>
      <c r="EE210" s="12"/>
      <c r="EF210" s="13"/>
      <c r="EG210" s="13"/>
      <c r="EH210" s="32"/>
      <c r="EI210" s="32"/>
      <c r="EJ210" s="32"/>
      <c r="EK210" s="32"/>
      <c r="EL210" s="32"/>
      <c r="EM210" s="32"/>
      <c r="EN210" s="32"/>
      <c r="EO210" s="32"/>
      <c r="EP210" s="32"/>
      <c r="EQ210" s="32"/>
      <c r="ER210" s="32"/>
      <c r="ES210" s="32"/>
      <c r="ET210" s="32"/>
      <c r="EU210" s="32"/>
      <c r="EV210" s="32"/>
      <c r="EW210" s="32"/>
      <c r="EX210" s="32"/>
      <c r="EY210" s="32"/>
      <c r="EZ210" s="32"/>
      <c r="FA210" s="32"/>
      <c r="FB210" s="32"/>
      <c r="FC210" s="32"/>
      <c r="FD210" s="32"/>
      <c r="FE210" s="32"/>
      <c r="FG210" s="32"/>
      <c r="FH210" s="32"/>
      <c r="FI210" s="32"/>
      <c r="FJ210" s="32"/>
      <c r="FK210" s="32"/>
      <c r="FL210" s="32"/>
      <c r="FN210" s="33"/>
      <c r="FO210" s="96"/>
      <c r="FP210" s="33"/>
      <c r="FQ210" s="96"/>
      <c r="FR210" s="33"/>
      <c r="FS210" s="96"/>
      <c r="FT210" s="33"/>
      <c r="FU210" s="96"/>
      <c r="FV210" s="33"/>
      <c r="FW210" s="96"/>
      <c r="FX210" s="33"/>
      <c r="FY210" s="96"/>
      <c r="FZ210" s="33"/>
      <c r="GA210" s="96"/>
      <c r="GB210" s="33"/>
      <c r="GC210" s="96"/>
      <c r="GD210" s="33"/>
      <c r="GE210" s="96"/>
      <c r="GF210" s="33"/>
      <c r="GG210" s="96"/>
      <c r="GH210" s="33"/>
      <c r="GI210" s="96"/>
      <c r="GJ210" s="33"/>
      <c r="GK210" s="96"/>
      <c r="GM210" s="72"/>
      <c r="GN210" s="74"/>
      <c r="GO210" s="72"/>
      <c r="GP210" s="74"/>
      <c r="GQ210" s="72"/>
      <c r="GR210" s="74"/>
      <c r="GS210" s="72"/>
      <c r="GT210" s="74"/>
      <c r="GU210" s="72"/>
      <c r="GV210" s="74"/>
      <c r="GW210" s="72"/>
      <c r="GX210" s="74"/>
      <c r="GY210" s="72"/>
      <c r="GZ210" s="74"/>
      <c r="HA210" s="72"/>
      <c r="HB210" s="74"/>
      <c r="HC210" s="72"/>
      <c r="HD210" s="74"/>
      <c r="HE210" s="72"/>
      <c r="HF210" s="74"/>
      <c r="HG210" s="72"/>
      <c r="HH210" s="74"/>
      <c r="HI210" s="72"/>
      <c r="HJ210" s="74"/>
    </row>
    <row r="211" spans="1:218" ht="15" hidden="1" customHeight="1" thickBot="1" x14ac:dyDescent="0.2">
      <c r="A211" s="505"/>
      <c r="B211" s="488"/>
      <c r="C211" s="326"/>
      <c r="D211" s="153"/>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54"/>
      <c r="AH211" s="154"/>
      <c r="AI211" s="153"/>
      <c r="AJ211" s="114"/>
      <c r="AK211" s="114"/>
      <c r="AL211" s="114"/>
      <c r="AM211" s="114"/>
      <c r="AN211" s="114"/>
      <c r="AO211" s="114"/>
      <c r="AP211" s="114"/>
      <c r="AQ211" s="114"/>
      <c r="AR211" s="114"/>
      <c r="AS211" s="114"/>
      <c r="AT211" s="114"/>
      <c r="AU211" s="114"/>
      <c r="AV211" s="114"/>
      <c r="AW211" s="114"/>
      <c r="AX211" s="114"/>
      <c r="AY211" s="114"/>
      <c r="AZ211" s="114"/>
      <c r="BA211" s="114"/>
      <c r="BB211" s="114"/>
      <c r="BC211" s="114"/>
      <c r="BD211" s="114"/>
      <c r="BE211" s="114"/>
      <c r="BF211" s="114"/>
      <c r="BG211" s="114"/>
      <c r="BH211" s="114"/>
      <c r="BI211" s="114"/>
      <c r="BJ211" s="114"/>
      <c r="BK211" s="114"/>
      <c r="BL211" s="114"/>
      <c r="BM211" s="154"/>
      <c r="BN211" s="153"/>
      <c r="BO211" s="114"/>
      <c r="BP211" s="114"/>
      <c r="BQ211" s="114"/>
      <c r="BR211" s="114"/>
      <c r="BS211" s="114"/>
      <c r="BT211" s="114"/>
      <c r="BU211" s="114"/>
      <c r="BV211" s="114"/>
      <c r="BW211" s="114"/>
      <c r="BX211" s="114"/>
      <c r="BY211" s="114"/>
      <c r="BZ211" s="114"/>
      <c r="CA211" s="114"/>
      <c r="CB211" s="114"/>
      <c r="CC211" s="114"/>
      <c r="CD211" s="114"/>
      <c r="CE211" s="114"/>
      <c r="CF211" s="114"/>
      <c r="CG211" s="114"/>
      <c r="CH211" s="114"/>
      <c r="CI211" s="114"/>
      <c r="CJ211" s="114"/>
      <c r="CK211" s="114"/>
      <c r="CL211" s="114"/>
      <c r="CM211" s="114"/>
      <c r="CN211" s="114"/>
      <c r="CO211" s="114"/>
      <c r="CP211" s="114"/>
      <c r="CQ211" s="154"/>
      <c r="CR211" s="413"/>
      <c r="CS211" s="409"/>
      <c r="CT211" s="114"/>
      <c r="CU211" s="114"/>
      <c r="CV211" s="114"/>
      <c r="CW211" s="114"/>
      <c r="CX211" s="114"/>
      <c r="CY211" s="114"/>
      <c r="CZ211" s="114"/>
      <c r="DA211" s="114"/>
      <c r="DB211" s="114"/>
      <c r="DC211" s="114"/>
      <c r="DD211" s="114"/>
      <c r="DE211" s="114"/>
      <c r="DF211" s="114"/>
      <c r="DG211" s="114"/>
      <c r="DH211" s="114"/>
      <c r="DI211" s="114"/>
      <c r="DJ211" s="114"/>
      <c r="DK211" s="114"/>
      <c r="DL211" s="114"/>
      <c r="DM211" s="114"/>
      <c r="DN211" s="114"/>
      <c r="DO211" s="114"/>
      <c r="DP211" s="114"/>
      <c r="DQ211" s="114"/>
      <c r="DR211" s="114"/>
      <c r="DS211" s="114"/>
      <c r="DT211" s="114"/>
      <c r="DU211" s="155"/>
      <c r="DV211" s="155"/>
      <c r="DW211" s="155"/>
      <c r="EE211" s="12"/>
      <c r="EF211" s="13"/>
      <c r="EG211" s="13"/>
      <c r="EH211" s="32"/>
      <c r="EI211" s="32"/>
      <c r="EJ211" s="32"/>
      <c r="EK211" s="32"/>
      <c r="EL211" s="32"/>
      <c r="EM211" s="32"/>
      <c r="EN211" s="32"/>
      <c r="EO211" s="32"/>
      <c r="EP211" s="32"/>
      <c r="EQ211" s="32"/>
      <c r="ER211" s="32"/>
      <c r="ES211" s="32"/>
      <c r="ET211" s="32"/>
      <c r="EU211" s="32"/>
      <c r="EV211" s="32"/>
      <c r="EW211" s="32"/>
      <c r="EX211" s="32"/>
      <c r="EY211" s="32"/>
      <c r="EZ211" s="32"/>
      <c r="FA211" s="32"/>
      <c r="FB211" s="32"/>
      <c r="FC211" s="32"/>
      <c r="FD211" s="32"/>
      <c r="FE211" s="32"/>
      <c r="FG211" s="32"/>
      <c r="FH211" s="32"/>
      <c r="FI211" s="32"/>
      <c r="FJ211" s="32"/>
      <c r="FK211" s="32"/>
      <c r="FL211" s="32"/>
      <c r="FN211" s="33"/>
      <c r="FO211" s="96"/>
      <c r="FP211" s="33"/>
      <c r="FQ211" s="96"/>
      <c r="FR211" s="33"/>
      <c r="FS211" s="96"/>
      <c r="FT211" s="33"/>
      <c r="FU211" s="96"/>
      <c r="FV211" s="33"/>
      <c r="FW211" s="96"/>
      <c r="FX211" s="33"/>
      <c r="FY211" s="96"/>
      <c r="FZ211" s="33"/>
      <c r="GA211" s="96"/>
      <c r="GB211" s="33"/>
      <c r="GC211" s="96"/>
      <c r="GD211" s="33"/>
      <c r="GE211" s="96"/>
      <c r="GF211" s="33"/>
      <c r="GG211" s="96"/>
      <c r="GH211" s="33"/>
      <c r="GI211" s="96"/>
      <c r="GJ211" s="33"/>
      <c r="GK211" s="96"/>
      <c r="GM211" s="72"/>
      <c r="GN211" s="74"/>
      <c r="GO211" s="72"/>
      <c r="GP211" s="74"/>
      <c r="GQ211" s="72"/>
      <c r="GR211" s="74"/>
      <c r="GS211" s="72"/>
      <c r="GT211" s="74"/>
      <c r="GU211" s="72"/>
      <c r="GV211" s="74"/>
      <c r="GW211" s="72"/>
      <c r="GX211" s="74"/>
      <c r="GY211" s="72"/>
      <c r="GZ211" s="74"/>
      <c r="HA211" s="72"/>
      <c r="HB211" s="74"/>
      <c r="HC211" s="72"/>
      <c r="HD211" s="74"/>
      <c r="HE211" s="72"/>
      <c r="HF211" s="74"/>
      <c r="HG211" s="72"/>
      <c r="HH211" s="74"/>
      <c r="HI211" s="72"/>
      <c r="HJ211" s="74"/>
    </row>
    <row r="212" spans="1:218" ht="21.75" hidden="1" customHeight="1" x14ac:dyDescent="0.15">
      <c r="A212" s="505"/>
      <c r="B212" s="486"/>
      <c r="C212" s="324"/>
      <c r="D212" s="143"/>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c r="AA212" s="144"/>
      <c r="AB212" s="144"/>
      <c r="AC212" s="144"/>
      <c r="AD212" s="144"/>
      <c r="AE212" s="144"/>
      <c r="AF212" s="144"/>
      <c r="AG212" s="144"/>
      <c r="AH212" s="144"/>
      <c r="AI212" s="143"/>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5"/>
      <c r="BN212" s="143"/>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c r="CN212" s="144"/>
      <c r="CO212" s="144"/>
      <c r="CP212" s="144"/>
      <c r="CQ212" s="403"/>
      <c r="CR212" s="410"/>
      <c r="CS212" s="406"/>
      <c r="CT212" s="144"/>
      <c r="CU212" s="144"/>
      <c r="CV212" s="144"/>
      <c r="CW212" s="144"/>
      <c r="CX212" s="144"/>
      <c r="CY212" s="144"/>
      <c r="CZ212" s="144"/>
      <c r="DA212" s="144"/>
      <c r="DB212" s="144"/>
      <c r="DC212" s="144"/>
      <c r="DD212" s="144"/>
      <c r="DE212" s="144"/>
      <c r="DF212" s="144"/>
      <c r="DG212" s="144"/>
      <c r="DH212" s="144"/>
      <c r="DI212" s="144"/>
      <c r="DJ212" s="144"/>
      <c r="DK212" s="144"/>
      <c r="DL212" s="144"/>
      <c r="DM212" s="144"/>
      <c r="DN212" s="144"/>
      <c r="DO212" s="144"/>
      <c r="DP212" s="144"/>
      <c r="DQ212" s="144"/>
      <c r="DR212" s="144"/>
      <c r="DS212" s="144"/>
      <c r="DT212" s="144"/>
      <c r="DU212" s="145"/>
      <c r="DV212" s="145"/>
      <c r="DW212" s="145"/>
      <c r="EE212" s="12"/>
      <c r="EF212" s="13"/>
      <c r="EG212" s="13"/>
      <c r="EH212" s="32"/>
      <c r="EI212" s="32"/>
      <c r="EJ212" s="32"/>
      <c r="EK212" s="32"/>
      <c r="EL212" s="32"/>
      <c r="EM212" s="32"/>
      <c r="EN212" s="32"/>
      <c r="EO212" s="32"/>
      <c r="EP212" s="32"/>
      <c r="EQ212" s="32"/>
      <c r="ER212" s="32"/>
      <c r="ES212" s="32"/>
      <c r="ET212" s="32"/>
      <c r="EU212" s="32"/>
      <c r="EV212" s="32"/>
      <c r="EW212" s="32"/>
      <c r="EX212" s="32"/>
      <c r="EY212" s="32"/>
      <c r="EZ212" s="32"/>
      <c r="FA212" s="32"/>
      <c r="FB212" s="32"/>
      <c r="FC212" s="32"/>
      <c r="FD212" s="32"/>
      <c r="FE212" s="32"/>
      <c r="FG212" s="32"/>
      <c r="FH212" s="32"/>
      <c r="FI212" s="32"/>
      <c r="FJ212" s="32"/>
      <c r="FK212" s="32"/>
      <c r="FL212" s="32"/>
      <c r="FN212" s="33"/>
      <c r="FO212" s="96"/>
      <c r="FP212" s="33"/>
      <c r="FQ212" s="96"/>
      <c r="FR212" s="33"/>
      <c r="FS212" s="96"/>
      <c r="FT212" s="33"/>
      <c r="FU212" s="96"/>
      <c r="FV212" s="33"/>
      <c r="FW212" s="96"/>
      <c r="FX212" s="33"/>
      <c r="FY212" s="96"/>
      <c r="FZ212" s="33"/>
      <c r="GA212" s="96"/>
      <c r="GB212" s="33"/>
      <c r="GC212" s="96"/>
      <c r="GD212" s="33"/>
      <c r="GE212" s="96"/>
      <c r="GF212" s="33"/>
      <c r="GG212" s="96"/>
      <c r="GH212" s="33"/>
      <c r="GI212" s="96"/>
      <c r="GJ212" s="33"/>
      <c r="GK212" s="96"/>
      <c r="GM212" s="72"/>
      <c r="GN212" s="74"/>
      <c r="GO212" s="72"/>
      <c r="GP212" s="74"/>
      <c r="GQ212" s="72"/>
      <c r="GR212" s="74"/>
      <c r="GS212" s="72"/>
      <c r="GT212" s="74"/>
      <c r="GU212" s="72"/>
      <c r="GV212" s="74"/>
      <c r="GW212" s="72"/>
      <c r="GX212" s="74"/>
      <c r="GY212" s="72"/>
      <c r="GZ212" s="74"/>
      <c r="HA212" s="72"/>
      <c r="HB212" s="74"/>
      <c r="HC212" s="72"/>
      <c r="HD212" s="74"/>
      <c r="HE212" s="72"/>
      <c r="HF212" s="74"/>
      <c r="HG212" s="72"/>
      <c r="HH212" s="74"/>
      <c r="HI212" s="72"/>
      <c r="HJ212" s="74"/>
    </row>
    <row r="213" spans="1:218" ht="11.25" hidden="1" customHeight="1" x14ac:dyDescent="0.15">
      <c r="A213" s="505"/>
      <c r="B213" s="487"/>
      <c r="C213" s="325"/>
      <c r="D213" s="146"/>
      <c r="E213" s="147"/>
      <c r="F213" s="147"/>
      <c r="G213" s="147"/>
      <c r="H213" s="147"/>
      <c r="I213" s="147"/>
      <c r="J213" s="147"/>
      <c r="K213" s="147"/>
      <c r="L213" s="147"/>
      <c r="M213" s="147"/>
      <c r="N213" s="147"/>
      <c r="O213" s="147"/>
      <c r="P213" s="147"/>
      <c r="Q213" s="147"/>
      <c r="R213" s="147"/>
      <c r="S213" s="147"/>
      <c r="T213" s="147"/>
      <c r="U213" s="147"/>
      <c r="V213" s="147"/>
      <c r="W213" s="147"/>
      <c r="X213" s="147"/>
      <c r="Y213" s="147"/>
      <c r="Z213" s="147"/>
      <c r="AA213" s="147"/>
      <c r="AB213" s="147"/>
      <c r="AC213" s="147"/>
      <c r="AD213" s="147"/>
      <c r="AE213" s="147"/>
      <c r="AF213" s="147"/>
      <c r="AG213" s="148"/>
      <c r="AH213" s="148"/>
      <c r="AI213" s="146"/>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c r="BI213" s="147"/>
      <c r="BJ213" s="147"/>
      <c r="BK213" s="147"/>
      <c r="BL213" s="147"/>
      <c r="BM213" s="148"/>
      <c r="BN213" s="146"/>
      <c r="BO213" s="147"/>
      <c r="BP213" s="147"/>
      <c r="BQ213" s="147"/>
      <c r="BR213" s="147"/>
      <c r="BS213" s="147"/>
      <c r="BT213" s="147"/>
      <c r="BU213" s="147"/>
      <c r="BV213" s="147"/>
      <c r="BW213" s="147"/>
      <c r="BX213" s="147"/>
      <c r="BY213" s="147"/>
      <c r="BZ213" s="147"/>
      <c r="CA213" s="147"/>
      <c r="CB213" s="147"/>
      <c r="CC213" s="147"/>
      <c r="CD213" s="147"/>
      <c r="CE213" s="147"/>
      <c r="CF213" s="147"/>
      <c r="CG213" s="147"/>
      <c r="CH213" s="147"/>
      <c r="CI213" s="147"/>
      <c r="CJ213" s="147"/>
      <c r="CK213" s="147"/>
      <c r="CL213" s="147"/>
      <c r="CM213" s="147"/>
      <c r="CN213" s="147"/>
      <c r="CO213" s="147"/>
      <c r="CP213" s="147"/>
      <c r="CQ213" s="148"/>
      <c r="CR213" s="411"/>
      <c r="CS213" s="407"/>
      <c r="CT213" s="147"/>
      <c r="CU213" s="147"/>
      <c r="CV213" s="147"/>
      <c r="CW213" s="147"/>
      <c r="CX213" s="147"/>
      <c r="CY213" s="147"/>
      <c r="CZ213" s="147"/>
      <c r="DA213" s="147"/>
      <c r="DB213" s="147"/>
      <c r="DC213" s="147"/>
      <c r="DD213" s="147"/>
      <c r="DE213" s="147"/>
      <c r="DF213" s="147"/>
      <c r="DG213" s="147"/>
      <c r="DH213" s="147"/>
      <c r="DI213" s="147"/>
      <c r="DJ213" s="147"/>
      <c r="DK213" s="147"/>
      <c r="DL213" s="147"/>
      <c r="DM213" s="147"/>
      <c r="DN213" s="147"/>
      <c r="DO213" s="147"/>
      <c r="DP213" s="147"/>
      <c r="DQ213" s="147"/>
      <c r="DR213" s="147"/>
      <c r="DS213" s="147"/>
      <c r="DT213" s="147"/>
      <c r="DU213" s="149"/>
      <c r="DV213" s="149"/>
      <c r="DW213" s="149"/>
      <c r="EE213" s="12"/>
      <c r="EF213" s="13"/>
      <c r="EG213" s="13"/>
      <c r="EH213" s="32"/>
      <c r="EI213" s="32"/>
      <c r="EJ213" s="32"/>
      <c r="EK213" s="32"/>
      <c r="EL213" s="32"/>
      <c r="EM213" s="32"/>
      <c r="EN213" s="32"/>
      <c r="EO213" s="32"/>
      <c r="EP213" s="32"/>
      <c r="EQ213" s="32"/>
      <c r="ER213" s="32"/>
      <c r="ES213" s="32"/>
      <c r="ET213" s="32"/>
      <c r="EU213" s="32"/>
      <c r="EV213" s="32"/>
      <c r="EW213" s="32"/>
      <c r="EX213" s="32"/>
      <c r="EY213" s="32"/>
      <c r="EZ213" s="32"/>
      <c r="FA213" s="32"/>
      <c r="FB213" s="32"/>
      <c r="FC213" s="32"/>
      <c r="FD213" s="32"/>
      <c r="FE213" s="32"/>
      <c r="FG213" s="32"/>
      <c r="FH213" s="32"/>
      <c r="FI213" s="32"/>
      <c r="FJ213" s="32"/>
      <c r="FK213" s="32"/>
      <c r="FL213" s="32"/>
      <c r="FN213" s="33"/>
      <c r="FO213" s="96"/>
      <c r="FP213" s="33"/>
      <c r="FQ213" s="96"/>
      <c r="FR213" s="33"/>
      <c r="FS213" s="96"/>
      <c r="FT213" s="33"/>
      <c r="FU213" s="96"/>
      <c r="FV213" s="33"/>
      <c r="FW213" s="96"/>
      <c r="FX213" s="33"/>
      <c r="FY213" s="96"/>
      <c r="FZ213" s="33"/>
      <c r="GA213" s="96"/>
      <c r="GB213" s="33"/>
      <c r="GC213" s="96"/>
      <c r="GD213" s="33"/>
      <c r="GE213" s="96"/>
      <c r="GF213" s="33"/>
      <c r="GG213" s="96"/>
      <c r="GH213" s="33"/>
      <c r="GI213" s="96"/>
      <c r="GJ213" s="33"/>
      <c r="GK213" s="96"/>
      <c r="GM213" s="72"/>
      <c r="GN213" s="74"/>
      <c r="GO213" s="72"/>
      <c r="GP213" s="74"/>
      <c r="GQ213" s="72"/>
      <c r="GR213" s="74"/>
      <c r="GS213" s="72"/>
      <c r="GT213" s="74"/>
      <c r="GU213" s="72"/>
      <c r="GV213" s="74"/>
      <c r="GW213" s="72"/>
      <c r="GX213" s="74"/>
      <c r="GY213" s="72"/>
      <c r="GZ213" s="74"/>
      <c r="HA213" s="72"/>
      <c r="HB213" s="74"/>
      <c r="HC213" s="72"/>
      <c r="HD213" s="74"/>
      <c r="HE213" s="72"/>
      <c r="HF213" s="74"/>
      <c r="HG213" s="72"/>
      <c r="HH213" s="74"/>
      <c r="HI213" s="72"/>
      <c r="HJ213" s="74"/>
    </row>
    <row r="214" spans="1:218" ht="27.75" hidden="1" customHeight="1" x14ac:dyDescent="0.15">
      <c r="A214" s="505"/>
      <c r="B214" s="487"/>
      <c r="C214" s="325"/>
      <c r="D214" s="150"/>
      <c r="E214" s="151"/>
      <c r="F214" s="151"/>
      <c r="G214" s="151"/>
      <c r="H214" s="151"/>
      <c r="I214" s="151"/>
      <c r="J214" s="151"/>
      <c r="K214" s="151"/>
      <c r="L214" s="151"/>
      <c r="M214" s="151"/>
      <c r="N214" s="151"/>
      <c r="O214" s="151"/>
      <c r="P214" s="151"/>
      <c r="Q214" s="151"/>
      <c r="R214" s="151"/>
      <c r="S214" s="151"/>
      <c r="T214" s="151"/>
      <c r="U214" s="151"/>
      <c r="V214" s="151"/>
      <c r="W214" s="151"/>
      <c r="X214" s="151"/>
      <c r="Y214" s="151"/>
      <c r="Z214" s="151"/>
      <c r="AA214" s="151"/>
      <c r="AB214" s="151"/>
      <c r="AC214" s="151"/>
      <c r="AD214" s="151"/>
      <c r="AE214" s="151"/>
      <c r="AF214" s="151"/>
      <c r="AG214" s="151"/>
      <c r="AH214" s="151"/>
      <c r="AI214" s="150"/>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c r="BI214" s="151"/>
      <c r="BJ214" s="151"/>
      <c r="BK214" s="151"/>
      <c r="BL214" s="151"/>
      <c r="BM214" s="152"/>
      <c r="BN214" s="150"/>
      <c r="BO214" s="151"/>
      <c r="BP214" s="151"/>
      <c r="BQ214" s="151"/>
      <c r="BR214" s="151"/>
      <c r="BS214" s="151"/>
      <c r="BT214" s="151"/>
      <c r="BU214" s="151"/>
      <c r="BV214" s="151"/>
      <c r="BW214" s="151"/>
      <c r="BX214" s="151"/>
      <c r="BY214" s="151"/>
      <c r="BZ214" s="151"/>
      <c r="CA214" s="151"/>
      <c r="CB214" s="151"/>
      <c r="CC214" s="151"/>
      <c r="CD214" s="151"/>
      <c r="CE214" s="151"/>
      <c r="CF214" s="151"/>
      <c r="CG214" s="151"/>
      <c r="CH214" s="151"/>
      <c r="CI214" s="151"/>
      <c r="CJ214" s="151"/>
      <c r="CK214" s="151"/>
      <c r="CL214" s="151"/>
      <c r="CM214" s="151"/>
      <c r="CN214" s="151"/>
      <c r="CO214" s="151"/>
      <c r="CP214" s="151"/>
      <c r="CQ214" s="404"/>
      <c r="CR214" s="412"/>
      <c r="CS214" s="408"/>
      <c r="CT214" s="151"/>
      <c r="CU214" s="151"/>
      <c r="CV214" s="151"/>
      <c r="CW214" s="151"/>
      <c r="CX214" s="151"/>
      <c r="CY214" s="151"/>
      <c r="CZ214" s="151"/>
      <c r="DA214" s="151"/>
      <c r="DB214" s="151"/>
      <c r="DC214" s="151"/>
      <c r="DD214" s="151"/>
      <c r="DE214" s="151"/>
      <c r="DF214" s="151"/>
      <c r="DG214" s="151"/>
      <c r="DH214" s="151"/>
      <c r="DI214" s="151"/>
      <c r="DJ214" s="151"/>
      <c r="DK214" s="151"/>
      <c r="DL214" s="151"/>
      <c r="DM214" s="151"/>
      <c r="DN214" s="151"/>
      <c r="DO214" s="151"/>
      <c r="DP214" s="151"/>
      <c r="DQ214" s="151"/>
      <c r="DR214" s="151"/>
      <c r="DS214" s="151"/>
      <c r="DT214" s="151"/>
      <c r="DU214" s="152"/>
      <c r="DV214" s="152"/>
      <c r="DW214" s="152"/>
      <c r="EE214" s="12"/>
      <c r="EF214" s="13"/>
      <c r="EG214" s="13"/>
      <c r="EH214" s="32"/>
      <c r="EI214" s="32"/>
      <c r="EJ214" s="32"/>
      <c r="EK214" s="32"/>
      <c r="EL214" s="32"/>
      <c r="EM214" s="32"/>
      <c r="EN214" s="32"/>
      <c r="EO214" s="32"/>
      <c r="EP214" s="32"/>
      <c r="EQ214" s="32"/>
      <c r="ER214" s="32"/>
      <c r="ES214" s="32"/>
      <c r="ET214" s="32"/>
      <c r="EU214" s="32"/>
      <c r="EV214" s="32"/>
      <c r="EW214" s="32"/>
      <c r="EX214" s="32"/>
      <c r="EY214" s="32"/>
      <c r="EZ214" s="32"/>
      <c r="FA214" s="32"/>
      <c r="FB214" s="32"/>
      <c r="FC214" s="32"/>
      <c r="FD214" s="32"/>
      <c r="FE214" s="32"/>
      <c r="FG214" s="32"/>
      <c r="FH214" s="32"/>
      <c r="FI214" s="32"/>
      <c r="FJ214" s="32"/>
      <c r="FK214" s="32"/>
      <c r="FL214" s="32"/>
      <c r="FN214" s="33"/>
      <c r="FO214" s="96"/>
      <c r="FP214" s="33"/>
      <c r="FQ214" s="96"/>
      <c r="FR214" s="33"/>
      <c r="FS214" s="96"/>
      <c r="FT214" s="33"/>
      <c r="FU214" s="96"/>
      <c r="FV214" s="33"/>
      <c r="FW214" s="96"/>
      <c r="FX214" s="33"/>
      <c r="FY214" s="96"/>
      <c r="FZ214" s="33"/>
      <c r="GA214" s="96"/>
      <c r="GB214" s="33"/>
      <c r="GC214" s="96"/>
      <c r="GD214" s="33"/>
      <c r="GE214" s="96"/>
      <c r="GF214" s="33"/>
      <c r="GG214" s="96"/>
      <c r="GH214" s="33"/>
      <c r="GI214" s="96"/>
      <c r="GJ214" s="33"/>
      <c r="GK214" s="96"/>
      <c r="GM214" s="72"/>
      <c r="GN214" s="74"/>
      <c r="GO214" s="72"/>
      <c r="GP214" s="74"/>
      <c r="GQ214" s="72"/>
      <c r="GR214" s="74"/>
      <c r="GS214" s="72"/>
      <c r="GT214" s="74"/>
      <c r="GU214" s="72"/>
      <c r="GV214" s="74"/>
      <c r="GW214" s="72"/>
      <c r="GX214" s="74"/>
      <c r="GY214" s="72"/>
      <c r="GZ214" s="74"/>
      <c r="HA214" s="72"/>
      <c r="HB214" s="74"/>
      <c r="HC214" s="72"/>
      <c r="HD214" s="74"/>
      <c r="HE214" s="72"/>
      <c r="HF214" s="74"/>
      <c r="HG214" s="72"/>
      <c r="HH214" s="74"/>
      <c r="HI214" s="72"/>
      <c r="HJ214" s="74"/>
    </row>
    <row r="215" spans="1:218" ht="15" hidden="1" customHeight="1" thickBot="1" x14ac:dyDescent="0.2">
      <c r="A215" s="505"/>
      <c r="B215" s="488"/>
      <c r="C215" s="326"/>
      <c r="D215" s="153"/>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54"/>
      <c r="AH215" s="154"/>
      <c r="AI215" s="153"/>
      <c r="AJ215" s="114"/>
      <c r="AK215" s="114"/>
      <c r="AL215" s="114"/>
      <c r="AM215" s="114"/>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54"/>
      <c r="BN215" s="153"/>
      <c r="BO215" s="114"/>
      <c r="BP215" s="114"/>
      <c r="BQ215" s="114"/>
      <c r="BR215" s="114"/>
      <c r="BS215" s="114"/>
      <c r="BT215" s="114"/>
      <c r="BU215" s="114"/>
      <c r="BV215" s="114"/>
      <c r="BW215" s="114"/>
      <c r="BX215" s="114"/>
      <c r="BY215" s="114"/>
      <c r="BZ215" s="114"/>
      <c r="CA215" s="114"/>
      <c r="CB215" s="114"/>
      <c r="CC215" s="114"/>
      <c r="CD215" s="114"/>
      <c r="CE215" s="114"/>
      <c r="CF215" s="114"/>
      <c r="CG215" s="114"/>
      <c r="CH215" s="114"/>
      <c r="CI215" s="114"/>
      <c r="CJ215" s="114"/>
      <c r="CK215" s="114"/>
      <c r="CL215" s="114"/>
      <c r="CM215" s="114"/>
      <c r="CN215" s="114"/>
      <c r="CO215" s="114"/>
      <c r="CP215" s="114"/>
      <c r="CQ215" s="154"/>
      <c r="CR215" s="413"/>
      <c r="CS215" s="409"/>
      <c r="CT215" s="114"/>
      <c r="CU215" s="114"/>
      <c r="CV215" s="114"/>
      <c r="CW215" s="114"/>
      <c r="CX215" s="114"/>
      <c r="CY215" s="114"/>
      <c r="CZ215" s="114"/>
      <c r="DA215" s="114"/>
      <c r="DB215" s="114"/>
      <c r="DC215" s="114"/>
      <c r="DD215" s="114"/>
      <c r="DE215" s="114"/>
      <c r="DF215" s="114"/>
      <c r="DG215" s="114"/>
      <c r="DH215" s="114"/>
      <c r="DI215" s="114"/>
      <c r="DJ215" s="114"/>
      <c r="DK215" s="114"/>
      <c r="DL215" s="114"/>
      <c r="DM215" s="114"/>
      <c r="DN215" s="114"/>
      <c r="DO215" s="114"/>
      <c r="DP215" s="114"/>
      <c r="DQ215" s="114"/>
      <c r="DR215" s="114"/>
      <c r="DS215" s="114"/>
      <c r="DT215" s="114"/>
      <c r="DU215" s="155"/>
      <c r="DV215" s="155"/>
      <c r="DW215" s="155"/>
      <c r="EE215" s="12"/>
      <c r="EF215" s="13"/>
      <c r="EG215" s="13"/>
      <c r="EH215" s="32"/>
      <c r="EI215" s="32"/>
      <c r="EJ215" s="32"/>
      <c r="EK215" s="32"/>
      <c r="EL215" s="32"/>
      <c r="EM215" s="32"/>
      <c r="EN215" s="32"/>
      <c r="EO215" s="32"/>
      <c r="EP215" s="32"/>
      <c r="EQ215" s="32"/>
      <c r="ER215" s="32"/>
      <c r="ES215" s="32"/>
      <c r="ET215" s="32"/>
      <c r="EU215" s="32"/>
      <c r="EV215" s="32"/>
      <c r="EW215" s="32"/>
      <c r="EX215" s="32"/>
      <c r="EY215" s="32"/>
      <c r="EZ215" s="32"/>
      <c r="FA215" s="32"/>
      <c r="FB215" s="32"/>
      <c r="FC215" s="32"/>
      <c r="FD215" s="32"/>
      <c r="FE215" s="32"/>
      <c r="FG215" s="32"/>
      <c r="FH215" s="32"/>
      <c r="FI215" s="32"/>
      <c r="FJ215" s="32"/>
      <c r="FK215" s="32"/>
      <c r="FL215" s="32"/>
      <c r="FN215" s="33"/>
      <c r="FO215" s="96"/>
      <c r="FP215" s="33"/>
      <c r="FQ215" s="96"/>
      <c r="FR215" s="33"/>
      <c r="FS215" s="96"/>
      <c r="FT215" s="33"/>
      <c r="FU215" s="96"/>
      <c r="FV215" s="33"/>
      <c r="FW215" s="96"/>
      <c r="FX215" s="33"/>
      <c r="FY215" s="96"/>
      <c r="FZ215" s="33"/>
      <c r="GA215" s="96"/>
      <c r="GB215" s="33"/>
      <c r="GC215" s="96"/>
      <c r="GD215" s="33"/>
      <c r="GE215" s="96"/>
      <c r="GF215" s="33"/>
      <c r="GG215" s="96"/>
      <c r="GH215" s="33"/>
      <c r="GI215" s="96"/>
      <c r="GJ215" s="33"/>
      <c r="GK215" s="96"/>
      <c r="GM215" s="72"/>
      <c r="GN215" s="74"/>
      <c r="GO215" s="72"/>
      <c r="GP215" s="74"/>
      <c r="GQ215" s="72"/>
      <c r="GR215" s="74"/>
      <c r="GS215" s="72"/>
      <c r="GT215" s="74"/>
      <c r="GU215" s="72"/>
      <c r="GV215" s="74"/>
      <c r="GW215" s="72"/>
      <c r="GX215" s="74"/>
      <c r="GY215" s="72"/>
      <c r="GZ215" s="74"/>
      <c r="HA215" s="72"/>
      <c r="HB215" s="74"/>
      <c r="HC215" s="72"/>
      <c r="HD215" s="74"/>
      <c r="HE215" s="72"/>
      <c r="HF215" s="74"/>
      <c r="HG215" s="72"/>
      <c r="HH215" s="74"/>
      <c r="HI215" s="72"/>
      <c r="HJ215" s="74"/>
    </row>
    <row r="216" spans="1:218" ht="21.75" hidden="1" customHeight="1" x14ac:dyDescent="0.15">
      <c r="A216" s="505"/>
      <c r="B216" s="486"/>
      <c r="C216" s="324"/>
      <c r="D216" s="143"/>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c r="AA216" s="144"/>
      <c r="AB216" s="144"/>
      <c r="AC216" s="144"/>
      <c r="AD216" s="144"/>
      <c r="AE216" s="144"/>
      <c r="AF216" s="144"/>
      <c r="AG216" s="144"/>
      <c r="AH216" s="144"/>
      <c r="AI216" s="143"/>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5"/>
      <c r="BN216" s="143"/>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c r="CN216" s="144"/>
      <c r="CO216" s="144"/>
      <c r="CP216" s="144"/>
      <c r="CQ216" s="403"/>
      <c r="CR216" s="410"/>
      <c r="CS216" s="406"/>
      <c r="CT216" s="144"/>
      <c r="CU216" s="144"/>
      <c r="CV216" s="144"/>
      <c r="CW216" s="144"/>
      <c r="CX216" s="144"/>
      <c r="CY216" s="144"/>
      <c r="CZ216" s="144"/>
      <c r="DA216" s="144"/>
      <c r="DB216" s="144"/>
      <c r="DC216" s="144"/>
      <c r="DD216" s="144"/>
      <c r="DE216" s="144"/>
      <c r="DF216" s="144"/>
      <c r="DG216" s="144"/>
      <c r="DH216" s="144"/>
      <c r="DI216" s="144"/>
      <c r="DJ216" s="144"/>
      <c r="DK216" s="144"/>
      <c r="DL216" s="144"/>
      <c r="DM216" s="144"/>
      <c r="DN216" s="144"/>
      <c r="DO216" s="144"/>
      <c r="DP216" s="144"/>
      <c r="DQ216" s="144"/>
      <c r="DR216" s="144"/>
      <c r="DS216" s="144"/>
      <c r="DT216" s="144"/>
      <c r="DU216" s="145"/>
      <c r="DV216" s="145"/>
      <c r="DW216" s="145"/>
      <c r="EE216" s="12"/>
      <c r="EF216" s="13"/>
      <c r="EG216" s="13"/>
      <c r="EH216" s="32"/>
      <c r="EI216" s="32"/>
      <c r="EJ216" s="32"/>
      <c r="EK216" s="32"/>
      <c r="EL216" s="32"/>
      <c r="EM216" s="32"/>
      <c r="EN216" s="32"/>
      <c r="EO216" s="32"/>
      <c r="EP216" s="32"/>
      <c r="EQ216" s="32"/>
      <c r="ER216" s="32"/>
      <c r="ES216" s="32"/>
      <c r="ET216" s="32"/>
      <c r="EU216" s="32"/>
      <c r="EV216" s="32"/>
      <c r="EW216" s="32"/>
      <c r="EX216" s="32"/>
      <c r="EY216" s="32"/>
      <c r="EZ216" s="32"/>
      <c r="FA216" s="32"/>
      <c r="FB216" s="32"/>
      <c r="FC216" s="32"/>
      <c r="FD216" s="32"/>
      <c r="FE216" s="32"/>
      <c r="FG216" s="32"/>
      <c r="FH216" s="32"/>
      <c r="FI216" s="32"/>
      <c r="FJ216" s="32"/>
      <c r="FK216" s="32"/>
      <c r="FL216" s="32"/>
      <c r="FN216" s="33"/>
      <c r="FO216" s="96"/>
      <c r="FP216" s="33"/>
      <c r="FQ216" s="96"/>
      <c r="FR216" s="33"/>
      <c r="FS216" s="96"/>
      <c r="FT216" s="33"/>
      <c r="FU216" s="96"/>
      <c r="FV216" s="33"/>
      <c r="FW216" s="96"/>
      <c r="FX216" s="33"/>
      <c r="FY216" s="96"/>
      <c r="FZ216" s="33"/>
      <c r="GA216" s="96"/>
      <c r="GB216" s="33"/>
      <c r="GC216" s="96"/>
      <c r="GD216" s="33"/>
      <c r="GE216" s="96"/>
      <c r="GF216" s="33"/>
      <c r="GG216" s="96"/>
      <c r="GH216" s="33"/>
      <c r="GI216" s="96"/>
      <c r="GJ216" s="33"/>
      <c r="GK216" s="96"/>
      <c r="GM216" s="72"/>
      <c r="GN216" s="74"/>
      <c r="GO216" s="72"/>
      <c r="GP216" s="74"/>
      <c r="GQ216" s="72"/>
      <c r="GR216" s="74"/>
      <c r="GS216" s="72"/>
      <c r="GT216" s="74"/>
      <c r="GU216" s="72"/>
      <c r="GV216" s="74"/>
      <c r="GW216" s="72"/>
      <c r="GX216" s="74"/>
      <c r="GY216" s="72"/>
      <c r="GZ216" s="74"/>
      <c r="HA216" s="72"/>
      <c r="HB216" s="74"/>
      <c r="HC216" s="72"/>
      <c r="HD216" s="74"/>
      <c r="HE216" s="72"/>
      <c r="HF216" s="74"/>
      <c r="HG216" s="72"/>
      <c r="HH216" s="74"/>
      <c r="HI216" s="72"/>
      <c r="HJ216" s="74"/>
    </row>
    <row r="217" spans="1:218" ht="11.25" hidden="1" customHeight="1" x14ac:dyDescent="0.15">
      <c r="A217" s="505"/>
      <c r="B217" s="487"/>
      <c r="C217" s="325"/>
      <c r="D217" s="146"/>
      <c r="E217" s="147"/>
      <c r="F217" s="147"/>
      <c r="G217" s="147"/>
      <c r="H217" s="147"/>
      <c r="I217" s="147"/>
      <c r="J217" s="147"/>
      <c r="K217" s="147"/>
      <c r="L217" s="147"/>
      <c r="M217" s="147"/>
      <c r="N217" s="147"/>
      <c r="O217" s="147"/>
      <c r="P217" s="147"/>
      <c r="Q217" s="147"/>
      <c r="R217" s="147"/>
      <c r="S217" s="147"/>
      <c r="T217" s="147"/>
      <c r="U217" s="147"/>
      <c r="V217" s="147"/>
      <c r="W217" s="147"/>
      <c r="X217" s="147"/>
      <c r="Y217" s="147"/>
      <c r="Z217" s="147"/>
      <c r="AA217" s="147"/>
      <c r="AB217" s="147"/>
      <c r="AC217" s="147"/>
      <c r="AD217" s="147"/>
      <c r="AE217" s="147"/>
      <c r="AF217" s="147"/>
      <c r="AG217" s="148"/>
      <c r="AH217" s="148"/>
      <c r="AI217" s="146"/>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c r="BI217" s="147"/>
      <c r="BJ217" s="147"/>
      <c r="BK217" s="147"/>
      <c r="BL217" s="147"/>
      <c r="BM217" s="148"/>
      <c r="BN217" s="146"/>
      <c r="BO217" s="147"/>
      <c r="BP217" s="147"/>
      <c r="BQ217" s="147"/>
      <c r="BR217" s="147"/>
      <c r="BS217" s="147"/>
      <c r="BT217" s="147"/>
      <c r="BU217" s="147"/>
      <c r="BV217" s="147"/>
      <c r="BW217" s="147"/>
      <c r="BX217" s="147"/>
      <c r="BY217" s="147"/>
      <c r="BZ217" s="147"/>
      <c r="CA217" s="147"/>
      <c r="CB217" s="147"/>
      <c r="CC217" s="147"/>
      <c r="CD217" s="147"/>
      <c r="CE217" s="147"/>
      <c r="CF217" s="147"/>
      <c r="CG217" s="147"/>
      <c r="CH217" s="147"/>
      <c r="CI217" s="147"/>
      <c r="CJ217" s="147"/>
      <c r="CK217" s="147"/>
      <c r="CL217" s="147"/>
      <c r="CM217" s="147"/>
      <c r="CN217" s="147"/>
      <c r="CO217" s="147"/>
      <c r="CP217" s="147"/>
      <c r="CQ217" s="148"/>
      <c r="CR217" s="411"/>
      <c r="CS217" s="407"/>
      <c r="CT217" s="147"/>
      <c r="CU217" s="147"/>
      <c r="CV217" s="147"/>
      <c r="CW217" s="147"/>
      <c r="CX217" s="147"/>
      <c r="CY217" s="147"/>
      <c r="CZ217" s="147"/>
      <c r="DA217" s="147"/>
      <c r="DB217" s="147"/>
      <c r="DC217" s="147"/>
      <c r="DD217" s="147"/>
      <c r="DE217" s="147"/>
      <c r="DF217" s="147"/>
      <c r="DG217" s="147"/>
      <c r="DH217" s="147"/>
      <c r="DI217" s="147"/>
      <c r="DJ217" s="147"/>
      <c r="DK217" s="147"/>
      <c r="DL217" s="147"/>
      <c r="DM217" s="147"/>
      <c r="DN217" s="147"/>
      <c r="DO217" s="147"/>
      <c r="DP217" s="147"/>
      <c r="DQ217" s="147"/>
      <c r="DR217" s="147"/>
      <c r="DS217" s="147"/>
      <c r="DT217" s="147"/>
      <c r="DU217" s="149"/>
      <c r="DV217" s="149"/>
      <c r="DW217" s="149"/>
      <c r="EE217" s="12"/>
      <c r="EF217" s="13"/>
      <c r="EG217" s="13"/>
      <c r="EH217" s="32"/>
      <c r="EI217" s="32"/>
      <c r="EJ217" s="32"/>
      <c r="EK217" s="32"/>
      <c r="EL217" s="32"/>
      <c r="EM217" s="32"/>
      <c r="EN217" s="32"/>
      <c r="EO217" s="32"/>
      <c r="EP217" s="32"/>
      <c r="EQ217" s="32"/>
      <c r="ER217" s="32"/>
      <c r="ES217" s="32"/>
      <c r="ET217" s="32"/>
      <c r="EU217" s="32"/>
      <c r="EV217" s="32"/>
      <c r="EW217" s="32"/>
      <c r="EX217" s="32"/>
      <c r="EY217" s="32"/>
      <c r="EZ217" s="32"/>
      <c r="FA217" s="32"/>
      <c r="FB217" s="32"/>
      <c r="FC217" s="32"/>
      <c r="FD217" s="32"/>
      <c r="FE217" s="32"/>
      <c r="FG217" s="32"/>
      <c r="FH217" s="32"/>
      <c r="FI217" s="32"/>
      <c r="FJ217" s="32"/>
      <c r="FK217" s="32"/>
      <c r="FL217" s="32"/>
      <c r="FN217" s="33"/>
      <c r="FO217" s="96"/>
      <c r="FP217" s="33"/>
      <c r="FQ217" s="96"/>
      <c r="FR217" s="33"/>
      <c r="FS217" s="96"/>
      <c r="FT217" s="33"/>
      <c r="FU217" s="96"/>
      <c r="FV217" s="33"/>
      <c r="FW217" s="96"/>
      <c r="FX217" s="33"/>
      <c r="FY217" s="96"/>
      <c r="FZ217" s="33"/>
      <c r="GA217" s="96"/>
      <c r="GB217" s="33"/>
      <c r="GC217" s="96"/>
      <c r="GD217" s="33"/>
      <c r="GE217" s="96"/>
      <c r="GF217" s="33"/>
      <c r="GG217" s="96"/>
      <c r="GH217" s="33"/>
      <c r="GI217" s="96"/>
      <c r="GJ217" s="33"/>
      <c r="GK217" s="96"/>
      <c r="GM217" s="72"/>
      <c r="GN217" s="74"/>
      <c r="GO217" s="72"/>
      <c r="GP217" s="74"/>
      <c r="GQ217" s="72"/>
      <c r="GR217" s="74"/>
      <c r="GS217" s="72"/>
      <c r="GT217" s="74"/>
      <c r="GU217" s="72"/>
      <c r="GV217" s="74"/>
      <c r="GW217" s="72"/>
      <c r="GX217" s="74"/>
      <c r="GY217" s="72"/>
      <c r="GZ217" s="74"/>
      <c r="HA217" s="72"/>
      <c r="HB217" s="74"/>
      <c r="HC217" s="72"/>
      <c r="HD217" s="74"/>
      <c r="HE217" s="72"/>
      <c r="HF217" s="74"/>
      <c r="HG217" s="72"/>
      <c r="HH217" s="74"/>
      <c r="HI217" s="72"/>
      <c r="HJ217" s="74"/>
    </row>
    <row r="218" spans="1:218" ht="27.75" hidden="1" customHeight="1" x14ac:dyDescent="0.15">
      <c r="A218" s="505"/>
      <c r="B218" s="487"/>
      <c r="C218" s="325"/>
      <c r="D218" s="150"/>
      <c r="E218" s="151"/>
      <c r="F218" s="151"/>
      <c r="G218" s="151"/>
      <c r="H218" s="151"/>
      <c r="I218" s="151"/>
      <c r="J218" s="151"/>
      <c r="K218" s="151"/>
      <c r="L218" s="151"/>
      <c r="M218" s="151"/>
      <c r="N218" s="151"/>
      <c r="O218" s="151"/>
      <c r="P218" s="151"/>
      <c r="Q218" s="151"/>
      <c r="R218" s="151"/>
      <c r="S218" s="151"/>
      <c r="T218" s="151"/>
      <c r="U218" s="151"/>
      <c r="V218" s="151"/>
      <c r="W218" s="151"/>
      <c r="X218" s="151"/>
      <c r="Y218" s="151"/>
      <c r="Z218" s="151"/>
      <c r="AA218" s="151"/>
      <c r="AB218" s="151"/>
      <c r="AC218" s="151"/>
      <c r="AD218" s="151"/>
      <c r="AE218" s="151"/>
      <c r="AF218" s="151"/>
      <c r="AG218" s="151"/>
      <c r="AH218" s="151"/>
      <c r="AI218" s="150"/>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c r="BI218" s="151"/>
      <c r="BJ218" s="151"/>
      <c r="BK218" s="151"/>
      <c r="BL218" s="151"/>
      <c r="BM218" s="152"/>
      <c r="BN218" s="150"/>
      <c r="BO218" s="151"/>
      <c r="BP218" s="151"/>
      <c r="BQ218" s="151"/>
      <c r="BR218" s="151"/>
      <c r="BS218" s="151"/>
      <c r="BT218" s="151"/>
      <c r="BU218" s="151"/>
      <c r="BV218" s="151"/>
      <c r="BW218" s="151"/>
      <c r="BX218" s="151"/>
      <c r="BY218" s="151"/>
      <c r="BZ218" s="151"/>
      <c r="CA218" s="151"/>
      <c r="CB218" s="151"/>
      <c r="CC218" s="151"/>
      <c r="CD218" s="151"/>
      <c r="CE218" s="151"/>
      <c r="CF218" s="151"/>
      <c r="CG218" s="151"/>
      <c r="CH218" s="151"/>
      <c r="CI218" s="151"/>
      <c r="CJ218" s="151"/>
      <c r="CK218" s="151"/>
      <c r="CL218" s="151"/>
      <c r="CM218" s="151"/>
      <c r="CN218" s="151"/>
      <c r="CO218" s="151"/>
      <c r="CP218" s="151"/>
      <c r="CQ218" s="404"/>
      <c r="CR218" s="412"/>
      <c r="CS218" s="408"/>
      <c r="CT218" s="151"/>
      <c r="CU218" s="151"/>
      <c r="CV218" s="151"/>
      <c r="CW218" s="151"/>
      <c r="CX218" s="151"/>
      <c r="CY218" s="151"/>
      <c r="CZ218" s="151"/>
      <c r="DA218" s="151"/>
      <c r="DB218" s="151"/>
      <c r="DC218" s="151"/>
      <c r="DD218" s="151"/>
      <c r="DE218" s="151"/>
      <c r="DF218" s="151"/>
      <c r="DG218" s="151"/>
      <c r="DH218" s="151"/>
      <c r="DI218" s="151"/>
      <c r="DJ218" s="151"/>
      <c r="DK218" s="151"/>
      <c r="DL218" s="151"/>
      <c r="DM218" s="151"/>
      <c r="DN218" s="151"/>
      <c r="DO218" s="151"/>
      <c r="DP218" s="151"/>
      <c r="DQ218" s="151"/>
      <c r="DR218" s="151"/>
      <c r="DS218" s="151"/>
      <c r="DT218" s="151"/>
      <c r="DU218" s="152"/>
      <c r="DV218" s="152"/>
      <c r="DW218" s="152"/>
      <c r="EE218" s="12"/>
      <c r="EF218" s="13"/>
      <c r="EG218" s="13"/>
      <c r="EH218" s="32"/>
      <c r="EI218" s="32"/>
      <c r="EJ218" s="32"/>
      <c r="EK218" s="32"/>
      <c r="EL218" s="32"/>
      <c r="EM218" s="32"/>
      <c r="EN218" s="32"/>
      <c r="EO218" s="32"/>
      <c r="EP218" s="32"/>
      <c r="EQ218" s="32"/>
      <c r="ER218" s="32"/>
      <c r="ES218" s="32"/>
      <c r="ET218" s="32"/>
      <c r="EU218" s="32"/>
      <c r="EV218" s="32"/>
      <c r="EW218" s="32"/>
      <c r="EX218" s="32"/>
      <c r="EY218" s="32"/>
      <c r="EZ218" s="32"/>
      <c r="FA218" s="32"/>
      <c r="FB218" s="32"/>
      <c r="FC218" s="32"/>
      <c r="FD218" s="32"/>
      <c r="FE218" s="32"/>
      <c r="FG218" s="32"/>
      <c r="FH218" s="32"/>
      <c r="FI218" s="32"/>
      <c r="FJ218" s="32"/>
      <c r="FK218" s="32"/>
      <c r="FL218" s="32"/>
      <c r="FN218" s="33"/>
      <c r="FO218" s="96"/>
      <c r="FP218" s="33"/>
      <c r="FQ218" s="96"/>
      <c r="FR218" s="33"/>
      <c r="FS218" s="96"/>
      <c r="FT218" s="33"/>
      <c r="FU218" s="96"/>
      <c r="FV218" s="33"/>
      <c r="FW218" s="96"/>
      <c r="FX218" s="33"/>
      <c r="FY218" s="96"/>
      <c r="FZ218" s="33"/>
      <c r="GA218" s="96"/>
      <c r="GB218" s="33"/>
      <c r="GC218" s="96"/>
      <c r="GD218" s="33"/>
      <c r="GE218" s="96"/>
      <c r="GF218" s="33"/>
      <c r="GG218" s="96"/>
      <c r="GH218" s="33"/>
      <c r="GI218" s="96"/>
      <c r="GJ218" s="33"/>
      <c r="GK218" s="96"/>
      <c r="GM218" s="72"/>
      <c r="GN218" s="74"/>
      <c r="GO218" s="72"/>
      <c r="GP218" s="74"/>
      <c r="GQ218" s="72"/>
      <c r="GR218" s="74"/>
      <c r="GS218" s="72"/>
      <c r="GT218" s="74"/>
      <c r="GU218" s="72"/>
      <c r="GV218" s="74"/>
      <c r="GW218" s="72"/>
      <c r="GX218" s="74"/>
      <c r="GY218" s="72"/>
      <c r="GZ218" s="74"/>
      <c r="HA218" s="72"/>
      <c r="HB218" s="74"/>
      <c r="HC218" s="72"/>
      <c r="HD218" s="74"/>
      <c r="HE218" s="72"/>
      <c r="HF218" s="74"/>
      <c r="HG218" s="72"/>
      <c r="HH218" s="74"/>
      <c r="HI218" s="72"/>
      <c r="HJ218" s="74"/>
    </row>
    <row r="219" spans="1:218" ht="15" hidden="1" customHeight="1" thickBot="1" x14ac:dyDescent="0.2">
      <c r="A219" s="505"/>
      <c r="B219" s="488"/>
      <c r="C219" s="326"/>
      <c r="D219" s="153"/>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54"/>
      <c r="AH219" s="154"/>
      <c r="AI219" s="153"/>
      <c r="AJ219" s="114"/>
      <c r="AK219" s="114"/>
      <c r="AL219" s="114"/>
      <c r="AM219" s="114"/>
      <c r="AN219" s="114"/>
      <c r="AO219" s="114"/>
      <c r="AP219" s="114"/>
      <c r="AQ219" s="114"/>
      <c r="AR219" s="114"/>
      <c r="AS219" s="114"/>
      <c r="AT219" s="114"/>
      <c r="AU219" s="114"/>
      <c r="AV219" s="114"/>
      <c r="AW219" s="114"/>
      <c r="AX219" s="114"/>
      <c r="AY219" s="114"/>
      <c r="AZ219" s="114"/>
      <c r="BA219" s="114"/>
      <c r="BB219" s="114"/>
      <c r="BC219" s="114"/>
      <c r="BD219" s="114"/>
      <c r="BE219" s="114"/>
      <c r="BF219" s="114"/>
      <c r="BG219" s="114"/>
      <c r="BH219" s="114"/>
      <c r="BI219" s="114"/>
      <c r="BJ219" s="114"/>
      <c r="BK219" s="114"/>
      <c r="BL219" s="114"/>
      <c r="BM219" s="154"/>
      <c r="BN219" s="153"/>
      <c r="BO219" s="114"/>
      <c r="BP219" s="114"/>
      <c r="BQ219" s="114"/>
      <c r="BR219" s="114"/>
      <c r="BS219" s="114"/>
      <c r="BT219" s="114"/>
      <c r="BU219" s="114"/>
      <c r="BV219" s="114"/>
      <c r="BW219" s="114"/>
      <c r="BX219" s="114"/>
      <c r="BY219" s="114"/>
      <c r="BZ219" s="114"/>
      <c r="CA219" s="114"/>
      <c r="CB219" s="114"/>
      <c r="CC219" s="114"/>
      <c r="CD219" s="114"/>
      <c r="CE219" s="114"/>
      <c r="CF219" s="114"/>
      <c r="CG219" s="114"/>
      <c r="CH219" s="114"/>
      <c r="CI219" s="114"/>
      <c r="CJ219" s="114"/>
      <c r="CK219" s="114"/>
      <c r="CL219" s="114"/>
      <c r="CM219" s="114"/>
      <c r="CN219" s="114"/>
      <c r="CO219" s="114"/>
      <c r="CP219" s="114"/>
      <c r="CQ219" s="154"/>
      <c r="CR219" s="413"/>
      <c r="CS219" s="409"/>
      <c r="CT219" s="114"/>
      <c r="CU219" s="114"/>
      <c r="CV219" s="114"/>
      <c r="CW219" s="114"/>
      <c r="CX219" s="114"/>
      <c r="CY219" s="114"/>
      <c r="CZ219" s="114"/>
      <c r="DA219" s="114"/>
      <c r="DB219" s="114"/>
      <c r="DC219" s="114"/>
      <c r="DD219" s="114"/>
      <c r="DE219" s="114"/>
      <c r="DF219" s="114"/>
      <c r="DG219" s="114"/>
      <c r="DH219" s="114"/>
      <c r="DI219" s="114"/>
      <c r="DJ219" s="114"/>
      <c r="DK219" s="114"/>
      <c r="DL219" s="114"/>
      <c r="DM219" s="114"/>
      <c r="DN219" s="114"/>
      <c r="DO219" s="114"/>
      <c r="DP219" s="114"/>
      <c r="DQ219" s="114"/>
      <c r="DR219" s="114"/>
      <c r="DS219" s="114"/>
      <c r="DT219" s="114"/>
      <c r="DU219" s="155"/>
      <c r="DV219" s="155"/>
      <c r="DW219" s="155"/>
      <c r="EE219" s="12"/>
      <c r="EF219" s="13"/>
      <c r="EG219" s="13"/>
      <c r="EH219" s="32"/>
      <c r="EI219" s="32"/>
      <c r="EJ219" s="32"/>
      <c r="EK219" s="32"/>
      <c r="EL219" s="32"/>
      <c r="EM219" s="32"/>
      <c r="EN219" s="32"/>
      <c r="EO219" s="32"/>
      <c r="EP219" s="32"/>
      <c r="EQ219" s="32"/>
      <c r="ER219" s="32"/>
      <c r="ES219" s="32"/>
      <c r="ET219" s="32"/>
      <c r="EU219" s="32"/>
      <c r="EV219" s="32"/>
      <c r="EW219" s="32"/>
      <c r="EX219" s="32"/>
      <c r="EY219" s="32"/>
      <c r="EZ219" s="32"/>
      <c r="FA219" s="32"/>
      <c r="FB219" s="32"/>
      <c r="FC219" s="32"/>
      <c r="FD219" s="32"/>
      <c r="FE219" s="32"/>
      <c r="FG219" s="32"/>
      <c r="FH219" s="32"/>
      <c r="FI219" s="32"/>
      <c r="FJ219" s="32"/>
      <c r="FK219" s="32"/>
      <c r="FL219" s="32"/>
      <c r="FN219" s="33"/>
      <c r="FO219" s="96"/>
      <c r="FP219" s="33"/>
      <c r="FQ219" s="96"/>
      <c r="FR219" s="33"/>
      <c r="FS219" s="96"/>
      <c r="FT219" s="33"/>
      <c r="FU219" s="96"/>
      <c r="FV219" s="33"/>
      <c r="FW219" s="96"/>
      <c r="FX219" s="33"/>
      <c r="FY219" s="96"/>
      <c r="FZ219" s="33"/>
      <c r="GA219" s="96"/>
      <c r="GB219" s="33"/>
      <c r="GC219" s="96"/>
      <c r="GD219" s="33"/>
      <c r="GE219" s="96"/>
      <c r="GF219" s="33"/>
      <c r="GG219" s="96"/>
      <c r="GH219" s="33"/>
      <c r="GI219" s="96"/>
      <c r="GJ219" s="33"/>
      <c r="GK219" s="96"/>
      <c r="GM219" s="72"/>
      <c r="GN219" s="74"/>
      <c r="GO219" s="72"/>
      <c r="GP219" s="74"/>
      <c r="GQ219" s="72"/>
      <c r="GR219" s="74"/>
      <c r="GS219" s="72"/>
      <c r="GT219" s="74"/>
      <c r="GU219" s="72"/>
      <c r="GV219" s="74"/>
      <c r="GW219" s="72"/>
      <c r="GX219" s="74"/>
      <c r="GY219" s="72"/>
      <c r="GZ219" s="74"/>
      <c r="HA219" s="72"/>
      <c r="HB219" s="74"/>
      <c r="HC219" s="72"/>
      <c r="HD219" s="74"/>
      <c r="HE219" s="72"/>
      <c r="HF219" s="74"/>
      <c r="HG219" s="72"/>
      <c r="HH219" s="74"/>
      <c r="HI219" s="72"/>
      <c r="HJ219" s="74"/>
    </row>
    <row r="220" spans="1:218" ht="21.75" hidden="1" customHeight="1" x14ac:dyDescent="0.15">
      <c r="A220" s="505"/>
      <c r="B220" s="486"/>
      <c r="C220" s="324"/>
      <c r="D220" s="143"/>
      <c r="E220" s="144"/>
      <c r="F220" s="144"/>
      <c r="G220" s="144"/>
      <c r="H220" s="144"/>
      <c r="I220" s="144"/>
      <c r="J220" s="144"/>
      <c r="K220" s="144"/>
      <c r="L220" s="144"/>
      <c r="M220" s="144"/>
      <c r="N220" s="144"/>
      <c r="O220" s="144"/>
      <c r="P220" s="144"/>
      <c r="Q220" s="144"/>
      <c r="R220" s="144"/>
      <c r="S220" s="144"/>
      <c r="T220" s="144"/>
      <c r="U220" s="144"/>
      <c r="V220" s="144"/>
      <c r="W220" s="144"/>
      <c r="X220" s="144"/>
      <c r="Y220" s="144"/>
      <c r="Z220" s="144"/>
      <c r="AA220" s="144"/>
      <c r="AB220" s="144"/>
      <c r="AC220" s="144"/>
      <c r="AD220" s="144"/>
      <c r="AE220" s="144"/>
      <c r="AF220" s="144"/>
      <c r="AG220" s="144"/>
      <c r="AH220" s="144"/>
      <c r="AI220" s="143"/>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5"/>
      <c r="BN220" s="143"/>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c r="CN220" s="144"/>
      <c r="CO220" s="144"/>
      <c r="CP220" s="144"/>
      <c r="CQ220" s="403"/>
      <c r="CR220" s="410"/>
      <c r="CS220" s="406"/>
      <c r="CT220" s="144"/>
      <c r="CU220" s="144"/>
      <c r="CV220" s="144"/>
      <c r="CW220" s="144"/>
      <c r="CX220" s="144"/>
      <c r="CY220" s="144"/>
      <c r="CZ220" s="144"/>
      <c r="DA220" s="144"/>
      <c r="DB220" s="144"/>
      <c r="DC220" s="144"/>
      <c r="DD220" s="144"/>
      <c r="DE220" s="144"/>
      <c r="DF220" s="144"/>
      <c r="DG220" s="144"/>
      <c r="DH220" s="144"/>
      <c r="DI220" s="144"/>
      <c r="DJ220" s="144"/>
      <c r="DK220" s="144"/>
      <c r="DL220" s="144"/>
      <c r="DM220" s="144"/>
      <c r="DN220" s="144"/>
      <c r="DO220" s="144"/>
      <c r="DP220" s="144"/>
      <c r="DQ220" s="144"/>
      <c r="DR220" s="144"/>
      <c r="DS220" s="144"/>
      <c r="DT220" s="144"/>
      <c r="DU220" s="145"/>
      <c r="DV220" s="145"/>
      <c r="DW220" s="145"/>
      <c r="EE220" s="12"/>
      <c r="EF220" s="13"/>
      <c r="EG220" s="13"/>
      <c r="EH220" s="32"/>
      <c r="EI220" s="32"/>
      <c r="EJ220" s="32"/>
      <c r="EK220" s="32"/>
      <c r="EL220" s="32"/>
      <c r="EM220" s="32"/>
      <c r="EN220" s="32"/>
      <c r="EO220" s="32"/>
      <c r="EP220" s="32"/>
      <c r="EQ220" s="32"/>
      <c r="ER220" s="32"/>
      <c r="ES220" s="32"/>
      <c r="ET220" s="32"/>
      <c r="EU220" s="32"/>
      <c r="EV220" s="32"/>
      <c r="EW220" s="32"/>
      <c r="EX220" s="32"/>
      <c r="EY220" s="32"/>
      <c r="EZ220" s="32"/>
      <c r="FA220" s="32"/>
      <c r="FB220" s="32"/>
      <c r="FC220" s="32"/>
      <c r="FD220" s="32"/>
      <c r="FE220" s="32"/>
      <c r="FG220" s="32"/>
      <c r="FH220" s="32"/>
      <c r="FI220" s="32"/>
      <c r="FJ220" s="32"/>
      <c r="FK220" s="32"/>
      <c r="FL220" s="32"/>
      <c r="FN220" s="33"/>
      <c r="FO220" s="96"/>
      <c r="FP220" s="33"/>
      <c r="FQ220" s="96"/>
      <c r="FR220" s="33"/>
      <c r="FS220" s="96"/>
      <c r="FT220" s="33"/>
      <c r="FU220" s="96"/>
      <c r="FV220" s="33"/>
      <c r="FW220" s="96"/>
      <c r="FX220" s="33"/>
      <c r="FY220" s="96"/>
      <c r="FZ220" s="33"/>
      <c r="GA220" s="96"/>
      <c r="GB220" s="33"/>
      <c r="GC220" s="96"/>
      <c r="GD220" s="33"/>
      <c r="GE220" s="96"/>
      <c r="GF220" s="33"/>
      <c r="GG220" s="96"/>
      <c r="GH220" s="33"/>
      <c r="GI220" s="96"/>
      <c r="GJ220" s="33"/>
      <c r="GK220" s="96"/>
      <c r="GM220" s="72"/>
      <c r="GN220" s="74"/>
      <c r="GO220" s="72"/>
      <c r="GP220" s="74"/>
      <c r="GQ220" s="72"/>
      <c r="GR220" s="74"/>
      <c r="GS220" s="72"/>
      <c r="GT220" s="74"/>
      <c r="GU220" s="72"/>
      <c r="GV220" s="74"/>
      <c r="GW220" s="72"/>
      <c r="GX220" s="74"/>
      <c r="GY220" s="72"/>
      <c r="GZ220" s="74"/>
      <c r="HA220" s="72"/>
      <c r="HB220" s="74"/>
      <c r="HC220" s="72"/>
      <c r="HD220" s="74"/>
      <c r="HE220" s="72"/>
      <c r="HF220" s="74"/>
      <c r="HG220" s="72"/>
      <c r="HH220" s="74"/>
      <c r="HI220" s="72"/>
      <c r="HJ220" s="74"/>
    </row>
    <row r="221" spans="1:218" ht="11.25" hidden="1" customHeight="1" x14ac:dyDescent="0.15">
      <c r="A221" s="505"/>
      <c r="B221" s="487"/>
      <c r="C221" s="325"/>
      <c r="D221" s="146"/>
      <c r="E221" s="147"/>
      <c r="F221" s="147"/>
      <c r="G221" s="147"/>
      <c r="H221" s="147"/>
      <c r="I221" s="147"/>
      <c r="J221" s="147"/>
      <c r="K221" s="147"/>
      <c r="L221" s="147"/>
      <c r="M221" s="147"/>
      <c r="N221" s="147"/>
      <c r="O221" s="147"/>
      <c r="P221" s="147"/>
      <c r="Q221" s="147"/>
      <c r="R221" s="147"/>
      <c r="S221" s="147"/>
      <c r="T221" s="147"/>
      <c r="U221" s="147"/>
      <c r="V221" s="147"/>
      <c r="W221" s="147"/>
      <c r="X221" s="147"/>
      <c r="Y221" s="147"/>
      <c r="Z221" s="147"/>
      <c r="AA221" s="147"/>
      <c r="AB221" s="147"/>
      <c r="AC221" s="147"/>
      <c r="AD221" s="147"/>
      <c r="AE221" s="147"/>
      <c r="AF221" s="147"/>
      <c r="AG221" s="148"/>
      <c r="AH221" s="148"/>
      <c r="AI221" s="146"/>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c r="BI221" s="147"/>
      <c r="BJ221" s="147"/>
      <c r="BK221" s="147"/>
      <c r="BL221" s="147"/>
      <c r="BM221" s="148"/>
      <c r="BN221" s="146"/>
      <c r="BO221" s="147"/>
      <c r="BP221" s="147"/>
      <c r="BQ221" s="147"/>
      <c r="BR221" s="147"/>
      <c r="BS221" s="147"/>
      <c r="BT221" s="147"/>
      <c r="BU221" s="147"/>
      <c r="BV221" s="147"/>
      <c r="BW221" s="147"/>
      <c r="BX221" s="147"/>
      <c r="BY221" s="147"/>
      <c r="BZ221" s="147"/>
      <c r="CA221" s="147"/>
      <c r="CB221" s="147"/>
      <c r="CC221" s="147"/>
      <c r="CD221" s="147"/>
      <c r="CE221" s="147"/>
      <c r="CF221" s="147"/>
      <c r="CG221" s="147"/>
      <c r="CH221" s="147"/>
      <c r="CI221" s="147"/>
      <c r="CJ221" s="147"/>
      <c r="CK221" s="147"/>
      <c r="CL221" s="147"/>
      <c r="CM221" s="147"/>
      <c r="CN221" s="147"/>
      <c r="CO221" s="147"/>
      <c r="CP221" s="147"/>
      <c r="CQ221" s="148"/>
      <c r="CR221" s="411"/>
      <c r="CS221" s="407"/>
      <c r="CT221" s="147"/>
      <c r="CU221" s="147"/>
      <c r="CV221" s="147"/>
      <c r="CW221" s="147"/>
      <c r="CX221" s="147"/>
      <c r="CY221" s="147"/>
      <c r="CZ221" s="147"/>
      <c r="DA221" s="147"/>
      <c r="DB221" s="147"/>
      <c r="DC221" s="147"/>
      <c r="DD221" s="147"/>
      <c r="DE221" s="147"/>
      <c r="DF221" s="147"/>
      <c r="DG221" s="147"/>
      <c r="DH221" s="147"/>
      <c r="DI221" s="147"/>
      <c r="DJ221" s="147"/>
      <c r="DK221" s="147"/>
      <c r="DL221" s="147"/>
      <c r="DM221" s="147"/>
      <c r="DN221" s="147"/>
      <c r="DO221" s="147"/>
      <c r="DP221" s="147"/>
      <c r="DQ221" s="147"/>
      <c r="DR221" s="147"/>
      <c r="DS221" s="147"/>
      <c r="DT221" s="147"/>
      <c r="DU221" s="149"/>
      <c r="DV221" s="149"/>
      <c r="DW221" s="149"/>
      <c r="EE221" s="12"/>
      <c r="EF221" s="13"/>
      <c r="EG221" s="13"/>
      <c r="EH221" s="32"/>
      <c r="EI221" s="32"/>
      <c r="EJ221" s="32"/>
      <c r="EK221" s="32"/>
      <c r="EL221" s="32"/>
      <c r="EM221" s="32"/>
      <c r="EN221" s="32"/>
      <c r="EO221" s="32"/>
      <c r="EP221" s="32"/>
      <c r="EQ221" s="32"/>
      <c r="ER221" s="32"/>
      <c r="ES221" s="32"/>
      <c r="ET221" s="32"/>
      <c r="EU221" s="32"/>
      <c r="EV221" s="32"/>
      <c r="EW221" s="32"/>
      <c r="EX221" s="32"/>
      <c r="EY221" s="32"/>
      <c r="EZ221" s="32"/>
      <c r="FA221" s="32"/>
      <c r="FB221" s="32"/>
      <c r="FC221" s="32"/>
      <c r="FD221" s="32"/>
      <c r="FE221" s="32"/>
      <c r="FG221" s="32"/>
      <c r="FH221" s="32"/>
      <c r="FI221" s="32"/>
      <c r="FJ221" s="32"/>
      <c r="FK221" s="32"/>
      <c r="FL221" s="32"/>
      <c r="FN221" s="33"/>
      <c r="FO221" s="96"/>
      <c r="FP221" s="33"/>
      <c r="FQ221" s="96"/>
      <c r="FR221" s="33"/>
      <c r="FS221" s="96"/>
      <c r="FT221" s="33"/>
      <c r="FU221" s="96"/>
      <c r="FV221" s="33"/>
      <c r="FW221" s="96"/>
      <c r="FX221" s="33"/>
      <c r="FY221" s="96"/>
      <c r="FZ221" s="33"/>
      <c r="GA221" s="96"/>
      <c r="GB221" s="33"/>
      <c r="GC221" s="96"/>
      <c r="GD221" s="33"/>
      <c r="GE221" s="96"/>
      <c r="GF221" s="33"/>
      <c r="GG221" s="96"/>
      <c r="GH221" s="33"/>
      <c r="GI221" s="96"/>
      <c r="GJ221" s="33"/>
      <c r="GK221" s="96"/>
      <c r="GM221" s="72"/>
      <c r="GN221" s="74"/>
      <c r="GO221" s="72"/>
      <c r="GP221" s="74"/>
      <c r="GQ221" s="72"/>
      <c r="GR221" s="74"/>
      <c r="GS221" s="72"/>
      <c r="GT221" s="74"/>
      <c r="GU221" s="72"/>
      <c r="GV221" s="74"/>
      <c r="GW221" s="72"/>
      <c r="GX221" s="74"/>
      <c r="GY221" s="72"/>
      <c r="GZ221" s="74"/>
      <c r="HA221" s="72"/>
      <c r="HB221" s="74"/>
      <c r="HC221" s="72"/>
      <c r="HD221" s="74"/>
      <c r="HE221" s="72"/>
      <c r="HF221" s="74"/>
      <c r="HG221" s="72"/>
      <c r="HH221" s="74"/>
      <c r="HI221" s="72"/>
      <c r="HJ221" s="74"/>
    </row>
    <row r="222" spans="1:218" ht="27.75" hidden="1" customHeight="1" x14ac:dyDescent="0.15">
      <c r="A222" s="505"/>
      <c r="B222" s="487"/>
      <c r="C222" s="325"/>
      <c r="D222" s="150"/>
      <c r="E222" s="151"/>
      <c r="F222" s="151"/>
      <c r="G222" s="151"/>
      <c r="H222" s="151"/>
      <c r="I222" s="151"/>
      <c r="J222" s="151"/>
      <c r="K222" s="151"/>
      <c r="L222" s="151"/>
      <c r="M222" s="151"/>
      <c r="N222" s="151"/>
      <c r="O222" s="151"/>
      <c r="P222" s="151"/>
      <c r="Q222" s="151"/>
      <c r="R222" s="151"/>
      <c r="S222" s="151"/>
      <c r="T222" s="151"/>
      <c r="U222" s="151"/>
      <c r="V222" s="151"/>
      <c r="W222" s="151"/>
      <c r="X222" s="151"/>
      <c r="Y222" s="151"/>
      <c r="Z222" s="151"/>
      <c r="AA222" s="151"/>
      <c r="AB222" s="151"/>
      <c r="AC222" s="151"/>
      <c r="AD222" s="151"/>
      <c r="AE222" s="151"/>
      <c r="AF222" s="151"/>
      <c r="AG222" s="151"/>
      <c r="AH222" s="151"/>
      <c r="AI222" s="150"/>
      <c r="AJ222" s="151"/>
      <c r="AK222" s="151"/>
      <c r="AL222" s="151"/>
      <c r="AM222" s="151"/>
      <c r="AN222" s="151"/>
      <c r="AO222" s="151"/>
      <c r="AP222" s="151"/>
      <c r="AQ222" s="151"/>
      <c r="AR222" s="151"/>
      <c r="AS222" s="151"/>
      <c r="AT222" s="151"/>
      <c r="AU222" s="151"/>
      <c r="AV222" s="151"/>
      <c r="AW222" s="151"/>
      <c r="AX222" s="151"/>
      <c r="AY222" s="151"/>
      <c r="AZ222" s="151"/>
      <c r="BA222" s="151"/>
      <c r="BB222" s="151"/>
      <c r="BC222" s="151"/>
      <c r="BD222" s="151"/>
      <c r="BE222" s="151"/>
      <c r="BF222" s="151"/>
      <c r="BG222" s="151"/>
      <c r="BH222" s="151"/>
      <c r="BI222" s="151"/>
      <c r="BJ222" s="151"/>
      <c r="BK222" s="151"/>
      <c r="BL222" s="151"/>
      <c r="BM222" s="152"/>
      <c r="BN222" s="150"/>
      <c r="BO222" s="151"/>
      <c r="BP222" s="151"/>
      <c r="BQ222" s="151"/>
      <c r="BR222" s="151"/>
      <c r="BS222" s="151"/>
      <c r="BT222" s="151"/>
      <c r="BU222" s="151"/>
      <c r="BV222" s="151"/>
      <c r="BW222" s="151"/>
      <c r="BX222" s="151"/>
      <c r="BY222" s="151"/>
      <c r="BZ222" s="151"/>
      <c r="CA222" s="151"/>
      <c r="CB222" s="151"/>
      <c r="CC222" s="151"/>
      <c r="CD222" s="151"/>
      <c r="CE222" s="151"/>
      <c r="CF222" s="151"/>
      <c r="CG222" s="151"/>
      <c r="CH222" s="151"/>
      <c r="CI222" s="151"/>
      <c r="CJ222" s="151"/>
      <c r="CK222" s="151"/>
      <c r="CL222" s="151"/>
      <c r="CM222" s="151"/>
      <c r="CN222" s="151"/>
      <c r="CO222" s="151"/>
      <c r="CP222" s="151"/>
      <c r="CQ222" s="404"/>
      <c r="CR222" s="412"/>
      <c r="CS222" s="408"/>
      <c r="CT222" s="151"/>
      <c r="CU222" s="151"/>
      <c r="CV222" s="151"/>
      <c r="CW222" s="151"/>
      <c r="CX222" s="151"/>
      <c r="CY222" s="151"/>
      <c r="CZ222" s="151"/>
      <c r="DA222" s="151"/>
      <c r="DB222" s="151"/>
      <c r="DC222" s="151"/>
      <c r="DD222" s="151"/>
      <c r="DE222" s="151"/>
      <c r="DF222" s="151"/>
      <c r="DG222" s="151"/>
      <c r="DH222" s="151"/>
      <c r="DI222" s="151"/>
      <c r="DJ222" s="151"/>
      <c r="DK222" s="151"/>
      <c r="DL222" s="151"/>
      <c r="DM222" s="151"/>
      <c r="DN222" s="151"/>
      <c r="DO222" s="151"/>
      <c r="DP222" s="151"/>
      <c r="DQ222" s="151"/>
      <c r="DR222" s="151"/>
      <c r="DS222" s="151"/>
      <c r="DT222" s="151"/>
      <c r="DU222" s="152"/>
      <c r="DV222" s="152"/>
      <c r="DW222" s="152"/>
      <c r="EE222" s="12"/>
      <c r="EF222" s="13"/>
      <c r="EG222" s="13"/>
      <c r="EH222" s="32"/>
      <c r="EI222" s="32"/>
      <c r="EJ222" s="32"/>
      <c r="EK222" s="32"/>
      <c r="EL222" s="32"/>
      <c r="EM222" s="32"/>
      <c r="EN222" s="32"/>
      <c r="EO222" s="32"/>
      <c r="EP222" s="32"/>
      <c r="EQ222" s="32"/>
      <c r="ER222" s="32"/>
      <c r="ES222" s="32"/>
      <c r="ET222" s="32"/>
      <c r="EU222" s="32"/>
      <c r="EV222" s="32"/>
      <c r="EW222" s="32"/>
      <c r="EX222" s="32"/>
      <c r="EY222" s="32"/>
      <c r="EZ222" s="32"/>
      <c r="FA222" s="32"/>
      <c r="FB222" s="32"/>
      <c r="FC222" s="32"/>
      <c r="FD222" s="32"/>
      <c r="FE222" s="32"/>
      <c r="FG222" s="32"/>
      <c r="FH222" s="32"/>
      <c r="FI222" s="32"/>
      <c r="FJ222" s="32"/>
      <c r="FK222" s="32"/>
      <c r="FL222" s="32"/>
      <c r="FN222" s="33"/>
      <c r="FO222" s="96"/>
      <c r="FP222" s="33"/>
      <c r="FQ222" s="96"/>
      <c r="FR222" s="33"/>
      <c r="FS222" s="96"/>
      <c r="FT222" s="33"/>
      <c r="FU222" s="96"/>
      <c r="FV222" s="33"/>
      <c r="FW222" s="96"/>
      <c r="FX222" s="33"/>
      <c r="FY222" s="96"/>
      <c r="FZ222" s="33"/>
      <c r="GA222" s="96"/>
      <c r="GB222" s="33"/>
      <c r="GC222" s="96"/>
      <c r="GD222" s="33"/>
      <c r="GE222" s="96"/>
      <c r="GF222" s="33"/>
      <c r="GG222" s="96"/>
      <c r="GH222" s="33"/>
      <c r="GI222" s="96"/>
      <c r="GJ222" s="33"/>
      <c r="GK222" s="96"/>
      <c r="GM222" s="72"/>
      <c r="GN222" s="74"/>
      <c r="GO222" s="72"/>
      <c r="GP222" s="74"/>
      <c r="GQ222" s="72"/>
      <c r="GR222" s="74"/>
      <c r="GS222" s="72"/>
      <c r="GT222" s="74"/>
      <c r="GU222" s="72"/>
      <c r="GV222" s="74"/>
      <c r="GW222" s="72"/>
      <c r="GX222" s="74"/>
      <c r="GY222" s="72"/>
      <c r="GZ222" s="74"/>
      <c r="HA222" s="72"/>
      <c r="HB222" s="74"/>
      <c r="HC222" s="72"/>
      <c r="HD222" s="74"/>
      <c r="HE222" s="72"/>
      <c r="HF222" s="74"/>
      <c r="HG222" s="72"/>
      <c r="HH222" s="74"/>
      <c r="HI222" s="72"/>
      <c r="HJ222" s="74"/>
    </row>
    <row r="223" spans="1:218" ht="15" hidden="1" customHeight="1" thickBot="1" x14ac:dyDescent="0.2">
      <c r="A223" s="505"/>
      <c r="B223" s="488"/>
      <c r="C223" s="326"/>
      <c r="D223" s="153"/>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54"/>
      <c r="AH223" s="154"/>
      <c r="AI223" s="153"/>
      <c r="AJ223" s="114"/>
      <c r="AK223" s="114"/>
      <c r="AL223" s="114"/>
      <c r="AM223" s="114"/>
      <c r="AN223" s="114"/>
      <c r="AO223" s="114"/>
      <c r="AP223" s="114"/>
      <c r="AQ223" s="114"/>
      <c r="AR223" s="114"/>
      <c r="AS223" s="114"/>
      <c r="AT223" s="114"/>
      <c r="AU223" s="114"/>
      <c r="AV223" s="114"/>
      <c r="AW223" s="114"/>
      <c r="AX223" s="114"/>
      <c r="AY223" s="114"/>
      <c r="AZ223" s="114"/>
      <c r="BA223" s="114"/>
      <c r="BB223" s="114"/>
      <c r="BC223" s="114"/>
      <c r="BD223" s="114"/>
      <c r="BE223" s="114"/>
      <c r="BF223" s="114"/>
      <c r="BG223" s="114"/>
      <c r="BH223" s="114"/>
      <c r="BI223" s="114"/>
      <c r="BJ223" s="114"/>
      <c r="BK223" s="114"/>
      <c r="BL223" s="114"/>
      <c r="BM223" s="154"/>
      <c r="BN223" s="153"/>
      <c r="BO223" s="114"/>
      <c r="BP223" s="114"/>
      <c r="BQ223" s="114"/>
      <c r="BR223" s="114"/>
      <c r="BS223" s="114"/>
      <c r="BT223" s="114"/>
      <c r="BU223" s="114"/>
      <c r="BV223" s="114"/>
      <c r="BW223" s="114"/>
      <c r="BX223" s="114"/>
      <c r="BY223" s="114"/>
      <c r="BZ223" s="114"/>
      <c r="CA223" s="114"/>
      <c r="CB223" s="114"/>
      <c r="CC223" s="114"/>
      <c r="CD223" s="114"/>
      <c r="CE223" s="114"/>
      <c r="CF223" s="114"/>
      <c r="CG223" s="114"/>
      <c r="CH223" s="114"/>
      <c r="CI223" s="114"/>
      <c r="CJ223" s="114"/>
      <c r="CK223" s="114"/>
      <c r="CL223" s="114"/>
      <c r="CM223" s="114"/>
      <c r="CN223" s="114"/>
      <c r="CO223" s="114"/>
      <c r="CP223" s="114"/>
      <c r="CQ223" s="154"/>
      <c r="CR223" s="413"/>
      <c r="CS223" s="409"/>
      <c r="CT223" s="114"/>
      <c r="CU223" s="114"/>
      <c r="CV223" s="114"/>
      <c r="CW223" s="114"/>
      <c r="CX223" s="114"/>
      <c r="CY223" s="114"/>
      <c r="CZ223" s="114"/>
      <c r="DA223" s="114"/>
      <c r="DB223" s="114"/>
      <c r="DC223" s="114"/>
      <c r="DD223" s="114"/>
      <c r="DE223" s="114"/>
      <c r="DF223" s="114"/>
      <c r="DG223" s="114"/>
      <c r="DH223" s="114"/>
      <c r="DI223" s="114"/>
      <c r="DJ223" s="114"/>
      <c r="DK223" s="114"/>
      <c r="DL223" s="114"/>
      <c r="DM223" s="114"/>
      <c r="DN223" s="114"/>
      <c r="DO223" s="114"/>
      <c r="DP223" s="114"/>
      <c r="DQ223" s="114"/>
      <c r="DR223" s="114"/>
      <c r="DS223" s="114"/>
      <c r="DT223" s="114"/>
      <c r="DU223" s="155"/>
      <c r="DV223" s="155"/>
      <c r="DW223" s="155"/>
      <c r="EE223" s="12"/>
      <c r="EF223" s="13"/>
      <c r="EG223" s="13"/>
      <c r="EH223" s="32"/>
      <c r="EI223" s="32"/>
      <c r="EJ223" s="32"/>
      <c r="EK223" s="32"/>
      <c r="EL223" s="32"/>
      <c r="EM223" s="32"/>
      <c r="EN223" s="32"/>
      <c r="EO223" s="32"/>
      <c r="EP223" s="32"/>
      <c r="EQ223" s="32"/>
      <c r="ER223" s="32"/>
      <c r="ES223" s="32"/>
      <c r="ET223" s="32"/>
      <c r="EU223" s="32"/>
      <c r="EV223" s="32"/>
      <c r="EW223" s="32"/>
      <c r="EX223" s="32"/>
      <c r="EY223" s="32"/>
      <c r="EZ223" s="32"/>
      <c r="FA223" s="32"/>
      <c r="FB223" s="32"/>
      <c r="FC223" s="32"/>
      <c r="FD223" s="32"/>
      <c r="FE223" s="32"/>
      <c r="FG223" s="32"/>
      <c r="FH223" s="32"/>
      <c r="FI223" s="32"/>
      <c r="FJ223" s="32"/>
      <c r="FK223" s="32"/>
      <c r="FL223" s="32"/>
      <c r="FN223" s="33"/>
      <c r="FO223" s="96"/>
      <c r="FP223" s="33"/>
      <c r="FQ223" s="96"/>
      <c r="FR223" s="33"/>
      <c r="FS223" s="96"/>
      <c r="FT223" s="33"/>
      <c r="FU223" s="96"/>
      <c r="FV223" s="33"/>
      <c r="FW223" s="96"/>
      <c r="FX223" s="33"/>
      <c r="FY223" s="96"/>
      <c r="FZ223" s="33"/>
      <c r="GA223" s="96"/>
      <c r="GB223" s="33"/>
      <c r="GC223" s="96"/>
      <c r="GD223" s="33"/>
      <c r="GE223" s="96"/>
      <c r="GF223" s="33"/>
      <c r="GG223" s="96"/>
      <c r="GH223" s="33"/>
      <c r="GI223" s="96"/>
      <c r="GJ223" s="33"/>
      <c r="GK223" s="96"/>
      <c r="GM223" s="72"/>
      <c r="GN223" s="74"/>
      <c r="GO223" s="72"/>
      <c r="GP223" s="74"/>
      <c r="GQ223" s="72"/>
      <c r="GR223" s="74"/>
      <c r="GS223" s="72"/>
      <c r="GT223" s="74"/>
      <c r="GU223" s="72"/>
      <c r="GV223" s="74"/>
      <c r="GW223" s="72"/>
      <c r="GX223" s="74"/>
      <c r="GY223" s="72"/>
      <c r="GZ223" s="74"/>
      <c r="HA223" s="72"/>
      <c r="HB223" s="74"/>
      <c r="HC223" s="72"/>
      <c r="HD223" s="74"/>
      <c r="HE223" s="72"/>
      <c r="HF223" s="74"/>
      <c r="HG223" s="72"/>
      <c r="HH223" s="74"/>
      <c r="HI223" s="72"/>
      <c r="HJ223" s="74"/>
    </row>
    <row r="224" spans="1:218" ht="21.75" hidden="1" customHeight="1" x14ac:dyDescent="0.15">
      <c r="A224" s="505"/>
      <c r="B224" s="486"/>
      <c r="C224" s="324"/>
      <c r="D224" s="143"/>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44"/>
      <c r="AA224" s="144"/>
      <c r="AB224" s="144"/>
      <c r="AC224" s="144"/>
      <c r="AD224" s="144"/>
      <c r="AE224" s="144"/>
      <c r="AF224" s="144"/>
      <c r="AG224" s="144"/>
      <c r="AH224" s="144"/>
      <c r="AI224" s="143"/>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5"/>
      <c r="BN224" s="143"/>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c r="CN224" s="144"/>
      <c r="CO224" s="144"/>
      <c r="CP224" s="144"/>
      <c r="CQ224" s="403"/>
      <c r="CR224" s="410"/>
      <c r="CS224" s="406"/>
      <c r="CT224" s="144"/>
      <c r="CU224" s="144"/>
      <c r="CV224" s="144"/>
      <c r="CW224" s="144"/>
      <c r="CX224" s="144"/>
      <c r="CY224" s="144"/>
      <c r="CZ224" s="144"/>
      <c r="DA224" s="144"/>
      <c r="DB224" s="144"/>
      <c r="DC224" s="144"/>
      <c r="DD224" s="144"/>
      <c r="DE224" s="144"/>
      <c r="DF224" s="144"/>
      <c r="DG224" s="144"/>
      <c r="DH224" s="144"/>
      <c r="DI224" s="144"/>
      <c r="DJ224" s="144"/>
      <c r="DK224" s="144"/>
      <c r="DL224" s="144"/>
      <c r="DM224" s="144"/>
      <c r="DN224" s="144"/>
      <c r="DO224" s="144"/>
      <c r="DP224" s="144"/>
      <c r="DQ224" s="144"/>
      <c r="DR224" s="144"/>
      <c r="DS224" s="144"/>
      <c r="DT224" s="144"/>
      <c r="DU224" s="145"/>
      <c r="DV224" s="145"/>
      <c r="DW224" s="145"/>
      <c r="EE224" s="12"/>
      <c r="EF224" s="13"/>
      <c r="EG224" s="13"/>
      <c r="EH224" s="32"/>
      <c r="EI224" s="32"/>
      <c r="EJ224" s="32"/>
      <c r="EK224" s="32"/>
      <c r="EL224" s="32"/>
      <c r="EM224" s="32"/>
      <c r="EN224" s="32"/>
      <c r="EO224" s="32"/>
      <c r="EP224" s="32"/>
      <c r="EQ224" s="32"/>
      <c r="ER224" s="32"/>
      <c r="ES224" s="32"/>
      <c r="ET224" s="32"/>
      <c r="EU224" s="32"/>
      <c r="EV224" s="32"/>
      <c r="EW224" s="32"/>
      <c r="EX224" s="32"/>
      <c r="EY224" s="32"/>
      <c r="EZ224" s="32"/>
      <c r="FA224" s="32"/>
      <c r="FB224" s="32"/>
      <c r="FC224" s="32"/>
      <c r="FD224" s="32"/>
      <c r="FE224" s="32"/>
      <c r="FG224" s="32"/>
      <c r="FH224" s="32"/>
      <c r="FI224" s="32"/>
      <c r="FJ224" s="32"/>
      <c r="FK224" s="32"/>
      <c r="FL224" s="32"/>
      <c r="FN224" s="33"/>
      <c r="FO224" s="96"/>
      <c r="FP224" s="33"/>
      <c r="FQ224" s="96"/>
      <c r="FR224" s="33"/>
      <c r="FS224" s="96"/>
      <c r="FT224" s="33"/>
      <c r="FU224" s="96"/>
      <c r="FV224" s="33"/>
      <c r="FW224" s="96"/>
      <c r="FX224" s="33"/>
      <c r="FY224" s="96"/>
      <c r="FZ224" s="33"/>
      <c r="GA224" s="96"/>
      <c r="GB224" s="33"/>
      <c r="GC224" s="96"/>
      <c r="GD224" s="33"/>
      <c r="GE224" s="96"/>
      <c r="GF224" s="33"/>
      <c r="GG224" s="96"/>
      <c r="GH224" s="33"/>
      <c r="GI224" s="96"/>
      <c r="GJ224" s="33"/>
      <c r="GK224" s="96"/>
      <c r="GM224" s="72"/>
      <c r="GN224" s="74"/>
      <c r="GO224" s="72"/>
      <c r="GP224" s="74"/>
      <c r="GQ224" s="72"/>
      <c r="GR224" s="74"/>
      <c r="GS224" s="72"/>
      <c r="GT224" s="74"/>
      <c r="GU224" s="72"/>
      <c r="GV224" s="74"/>
      <c r="GW224" s="72"/>
      <c r="GX224" s="74"/>
      <c r="GY224" s="72"/>
      <c r="GZ224" s="74"/>
      <c r="HA224" s="72"/>
      <c r="HB224" s="74"/>
      <c r="HC224" s="72"/>
      <c r="HD224" s="74"/>
      <c r="HE224" s="72"/>
      <c r="HF224" s="74"/>
      <c r="HG224" s="72"/>
      <c r="HH224" s="74"/>
      <c r="HI224" s="72"/>
      <c r="HJ224" s="74"/>
    </row>
    <row r="225" spans="1:220" ht="11.25" hidden="1" customHeight="1" x14ac:dyDescent="0.15">
      <c r="A225" s="505"/>
      <c r="B225" s="487"/>
      <c r="C225" s="325"/>
      <c r="D225" s="146"/>
      <c r="E225" s="147"/>
      <c r="F225" s="147"/>
      <c r="G225" s="147"/>
      <c r="H225" s="147"/>
      <c r="I225" s="147"/>
      <c r="J225" s="147"/>
      <c r="K225" s="147"/>
      <c r="L225" s="147"/>
      <c r="M225" s="147"/>
      <c r="N225" s="147"/>
      <c r="O225" s="147"/>
      <c r="P225" s="147"/>
      <c r="Q225" s="147"/>
      <c r="R225" s="147"/>
      <c r="S225" s="147"/>
      <c r="T225" s="147"/>
      <c r="U225" s="147"/>
      <c r="V225" s="147"/>
      <c r="W225" s="147"/>
      <c r="X225" s="147"/>
      <c r="Y225" s="147"/>
      <c r="Z225" s="147"/>
      <c r="AA225" s="147"/>
      <c r="AB225" s="147"/>
      <c r="AC225" s="147"/>
      <c r="AD225" s="147"/>
      <c r="AE225" s="147"/>
      <c r="AF225" s="147"/>
      <c r="AG225" s="148"/>
      <c r="AH225" s="148"/>
      <c r="AI225" s="146"/>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c r="BI225" s="147"/>
      <c r="BJ225" s="147"/>
      <c r="BK225" s="147"/>
      <c r="BL225" s="147"/>
      <c r="BM225" s="148"/>
      <c r="BN225" s="146"/>
      <c r="BO225" s="147"/>
      <c r="BP225" s="147"/>
      <c r="BQ225" s="147"/>
      <c r="BR225" s="147"/>
      <c r="BS225" s="147"/>
      <c r="BT225" s="147"/>
      <c r="BU225" s="147"/>
      <c r="BV225" s="147"/>
      <c r="BW225" s="147"/>
      <c r="BX225" s="147"/>
      <c r="BY225" s="147"/>
      <c r="BZ225" s="147"/>
      <c r="CA225" s="147"/>
      <c r="CB225" s="147"/>
      <c r="CC225" s="147"/>
      <c r="CD225" s="147"/>
      <c r="CE225" s="147"/>
      <c r="CF225" s="147"/>
      <c r="CG225" s="147"/>
      <c r="CH225" s="147"/>
      <c r="CI225" s="147"/>
      <c r="CJ225" s="147"/>
      <c r="CK225" s="147"/>
      <c r="CL225" s="147"/>
      <c r="CM225" s="147"/>
      <c r="CN225" s="147"/>
      <c r="CO225" s="147"/>
      <c r="CP225" s="147"/>
      <c r="CQ225" s="148"/>
      <c r="CR225" s="411"/>
      <c r="CS225" s="407"/>
      <c r="CT225" s="147"/>
      <c r="CU225" s="147"/>
      <c r="CV225" s="147"/>
      <c r="CW225" s="147"/>
      <c r="CX225" s="147"/>
      <c r="CY225" s="147"/>
      <c r="CZ225" s="147"/>
      <c r="DA225" s="147"/>
      <c r="DB225" s="147"/>
      <c r="DC225" s="147"/>
      <c r="DD225" s="147"/>
      <c r="DE225" s="147"/>
      <c r="DF225" s="147"/>
      <c r="DG225" s="147"/>
      <c r="DH225" s="147"/>
      <c r="DI225" s="147"/>
      <c r="DJ225" s="147"/>
      <c r="DK225" s="147"/>
      <c r="DL225" s="147"/>
      <c r="DM225" s="147"/>
      <c r="DN225" s="147"/>
      <c r="DO225" s="147"/>
      <c r="DP225" s="147"/>
      <c r="DQ225" s="147"/>
      <c r="DR225" s="147"/>
      <c r="DS225" s="147"/>
      <c r="DT225" s="147"/>
      <c r="DU225" s="149"/>
      <c r="DV225" s="149"/>
      <c r="DW225" s="149"/>
      <c r="EE225" s="12"/>
      <c r="EF225" s="13"/>
      <c r="EG225" s="13"/>
      <c r="EH225" s="32"/>
      <c r="EI225" s="32"/>
      <c r="EJ225" s="32"/>
      <c r="EK225" s="32"/>
      <c r="EL225" s="32"/>
      <c r="EM225" s="32"/>
      <c r="EN225" s="32"/>
      <c r="EO225" s="32"/>
      <c r="EP225" s="32"/>
      <c r="EQ225" s="32"/>
      <c r="ER225" s="32"/>
      <c r="ES225" s="32"/>
      <c r="ET225" s="32"/>
      <c r="EU225" s="32"/>
      <c r="EV225" s="32"/>
      <c r="EW225" s="32"/>
      <c r="EX225" s="32"/>
      <c r="EY225" s="32"/>
      <c r="EZ225" s="32"/>
      <c r="FA225" s="32"/>
      <c r="FB225" s="32"/>
      <c r="FC225" s="32"/>
      <c r="FD225" s="32"/>
      <c r="FE225" s="32"/>
      <c r="FG225" s="32"/>
      <c r="FH225" s="32"/>
      <c r="FI225" s="32"/>
      <c r="FJ225" s="32"/>
      <c r="FK225" s="32"/>
      <c r="FL225" s="32"/>
      <c r="FN225" s="33"/>
      <c r="FO225" s="96"/>
      <c r="FP225" s="33"/>
      <c r="FQ225" s="96"/>
      <c r="FR225" s="33"/>
      <c r="FS225" s="96"/>
      <c r="FT225" s="33"/>
      <c r="FU225" s="96"/>
      <c r="FV225" s="33"/>
      <c r="FW225" s="96"/>
      <c r="FX225" s="33"/>
      <c r="FY225" s="96"/>
      <c r="FZ225" s="33"/>
      <c r="GA225" s="96"/>
      <c r="GB225" s="33"/>
      <c r="GC225" s="96"/>
      <c r="GD225" s="33"/>
      <c r="GE225" s="96"/>
      <c r="GF225" s="33"/>
      <c r="GG225" s="96"/>
      <c r="GH225" s="33"/>
      <c r="GI225" s="96"/>
      <c r="GJ225" s="33"/>
      <c r="GK225" s="96"/>
      <c r="GM225" s="72"/>
      <c r="GN225" s="74"/>
      <c r="GO225" s="72"/>
      <c r="GP225" s="74"/>
      <c r="GQ225" s="72"/>
      <c r="GR225" s="74"/>
      <c r="GS225" s="72"/>
      <c r="GT225" s="74"/>
      <c r="GU225" s="72"/>
      <c r="GV225" s="74"/>
      <c r="GW225" s="72"/>
      <c r="GX225" s="74"/>
      <c r="GY225" s="72"/>
      <c r="GZ225" s="74"/>
      <c r="HA225" s="72"/>
      <c r="HB225" s="74"/>
      <c r="HC225" s="72"/>
      <c r="HD225" s="74"/>
      <c r="HE225" s="72"/>
      <c r="HF225" s="74"/>
      <c r="HG225" s="72"/>
      <c r="HH225" s="74"/>
      <c r="HI225" s="72"/>
      <c r="HJ225" s="74"/>
    </row>
    <row r="226" spans="1:220" ht="27.75" hidden="1" customHeight="1" x14ac:dyDescent="0.15">
      <c r="A226" s="505"/>
      <c r="B226" s="487"/>
      <c r="C226" s="325"/>
      <c r="D226" s="150"/>
      <c r="E226" s="151"/>
      <c r="F226" s="151"/>
      <c r="G226" s="151"/>
      <c r="H226" s="151"/>
      <c r="I226" s="151"/>
      <c r="J226" s="151"/>
      <c r="K226" s="151"/>
      <c r="L226" s="151"/>
      <c r="M226" s="151"/>
      <c r="N226" s="151"/>
      <c r="O226" s="151"/>
      <c r="P226" s="151"/>
      <c r="Q226" s="151"/>
      <c r="R226" s="151"/>
      <c r="S226" s="151"/>
      <c r="T226" s="151"/>
      <c r="U226" s="151"/>
      <c r="V226" s="151"/>
      <c r="W226" s="151"/>
      <c r="X226" s="151"/>
      <c r="Y226" s="151"/>
      <c r="Z226" s="151"/>
      <c r="AA226" s="151"/>
      <c r="AB226" s="151"/>
      <c r="AC226" s="151"/>
      <c r="AD226" s="151"/>
      <c r="AE226" s="151"/>
      <c r="AF226" s="151"/>
      <c r="AG226" s="151"/>
      <c r="AH226" s="151"/>
      <c r="AI226" s="150"/>
      <c r="AJ226" s="151"/>
      <c r="AK226" s="151"/>
      <c r="AL226" s="151"/>
      <c r="AM226" s="151"/>
      <c r="AN226" s="151"/>
      <c r="AO226" s="151"/>
      <c r="AP226" s="151"/>
      <c r="AQ226" s="151"/>
      <c r="AR226" s="151"/>
      <c r="AS226" s="151"/>
      <c r="AT226" s="151"/>
      <c r="AU226" s="151"/>
      <c r="AV226" s="151"/>
      <c r="AW226" s="151"/>
      <c r="AX226" s="151"/>
      <c r="AY226" s="151"/>
      <c r="AZ226" s="151"/>
      <c r="BA226" s="151"/>
      <c r="BB226" s="151"/>
      <c r="BC226" s="151"/>
      <c r="BD226" s="151"/>
      <c r="BE226" s="151"/>
      <c r="BF226" s="151"/>
      <c r="BG226" s="151"/>
      <c r="BH226" s="151"/>
      <c r="BI226" s="151"/>
      <c r="BJ226" s="151"/>
      <c r="BK226" s="151"/>
      <c r="BL226" s="151"/>
      <c r="BM226" s="152"/>
      <c r="BN226" s="150"/>
      <c r="BO226" s="151"/>
      <c r="BP226" s="151"/>
      <c r="BQ226" s="151"/>
      <c r="BR226" s="151"/>
      <c r="BS226" s="151"/>
      <c r="BT226" s="151"/>
      <c r="BU226" s="151"/>
      <c r="BV226" s="151"/>
      <c r="BW226" s="151"/>
      <c r="BX226" s="151"/>
      <c r="BY226" s="151"/>
      <c r="BZ226" s="151"/>
      <c r="CA226" s="151"/>
      <c r="CB226" s="151"/>
      <c r="CC226" s="151"/>
      <c r="CD226" s="151"/>
      <c r="CE226" s="151"/>
      <c r="CF226" s="151"/>
      <c r="CG226" s="151"/>
      <c r="CH226" s="151"/>
      <c r="CI226" s="151"/>
      <c r="CJ226" s="151"/>
      <c r="CK226" s="151"/>
      <c r="CL226" s="151"/>
      <c r="CM226" s="151"/>
      <c r="CN226" s="151"/>
      <c r="CO226" s="151"/>
      <c r="CP226" s="151"/>
      <c r="CQ226" s="404"/>
      <c r="CR226" s="412"/>
      <c r="CS226" s="408"/>
      <c r="CT226" s="151"/>
      <c r="CU226" s="151"/>
      <c r="CV226" s="151"/>
      <c r="CW226" s="151"/>
      <c r="CX226" s="151"/>
      <c r="CY226" s="151"/>
      <c r="CZ226" s="151"/>
      <c r="DA226" s="151"/>
      <c r="DB226" s="151"/>
      <c r="DC226" s="151"/>
      <c r="DD226" s="151"/>
      <c r="DE226" s="151"/>
      <c r="DF226" s="151"/>
      <c r="DG226" s="151"/>
      <c r="DH226" s="151"/>
      <c r="DI226" s="151"/>
      <c r="DJ226" s="151"/>
      <c r="DK226" s="151"/>
      <c r="DL226" s="151"/>
      <c r="DM226" s="151"/>
      <c r="DN226" s="151"/>
      <c r="DO226" s="151"/>
      <c r="DP226" s="151"/>
      <c r="DQ226" s="151"/>
      <c r="DR226" s="151"/>
      <c r="DS226" s="151"/>
      <c r="DT226" s="151"/>
      <c r="DU226" s="152"/>
      <c r="DV226" s="152"/>
      <c r="DW226" s="152"/>
      <c r="EE226" s="12"/>
      <c r="EF226" s="13"/>
      <c r="EG226" s="13"/>
      <c r="EH226" s="32"/>
      <c r="EI226" s="32"/>
      <c r="EJ226" s="32"/>
      <c r="EK226" s="32"/>
      <c r="EL226" s="32"/>
      <c r="EM226" s="32"/>
      <c r="EN226" s="32"/>
      <c r="EO226" s="32"/>
      <c r="EP226" s="32"/>
      <c r="EQ226" s="32"/>
      <c r="ER226" s="32"/>
      <c r="ES226" s="32"/>
      <c r="ET226" s="32"/>
      <c r="EU226" s="32"/>
      <c r="EV226" s="32"/>
      <c r="EW226" s="32"/>
      <c r="EX226" s="32"/>
      <c r="EY226" s="32"/>
      <c r="EZ226" s="32"/>
      <c r="FA226" s="32"/>
      <c r="FB226" s="32"/>
      <c r="FC226" s="32"/>
      <c r="FD226" s="32"/>
      <c r="FE226" s="32"/>
      <c r="FG226" s="32"/>
      <c r="FH226" s="32"/>
      <c r="FI226" s="32"/>
      <c r="FJ226" s="32"/>
      <c r="FK226" s="32"/>
      <c r="FL226" s="32"/>
      <c r="FN226" s="33"/>
      <c r="FO226" s="96"/>
      <c r="FP226" s="33"/>
      <c r="FQ226" s="96"/>
      <c r="FR226" s="33"/>
      <c r="FS226" s="96"/>
      <c r="FT226" s="33"/>
      <c r="FU226" s="96"/>
      <c r="FV226" s="33"/>
      <c r="FW226" s="96"/>
      <c r="FX226" s="33"/>
      <c r="FY226" s="96"/>
      <c r="FZ226" s="33"/>
      <c r="GA226" s="96"/>
      <c r="GB226" s="33"/>
      <c r="GC226" s="96"/>
      <c r="GD226" s="33"/>
      <c r="GE226" s="96"/>
      <c r="GF226" s="33"/>
      <c r="GG226" s="96"/>
      <c r="GH226" s="33"/>
      <c r="GI226" s="96"/>
      <c r="GJ226" s="33"/>
      <c r="GK226" s="96"/>
      <c r="GM226" s="72"/>
      <c r="GN226" s="74"/>
      <c r="GO226" s="72"/>
      <c r="GP226" s="74"/>
      <c r="GQ226" s="72"/>
      <c r="GR226" s="74"/>
      <c r="GS226" s="72"/>
      <c r="GT226" s="74"/>
      <c r="GU226" s="72"/>
      <c r="GV226" s="74"/>
      <c r="GW226" s="72"/>
      <c r="GX226" s="74"/>
      <c r="GY226" s="72"/>
      <c r="GZ226" s="74"/>
      <c r="HA226" s="72"/>
      <c r="HB226" s="74"/>
      <c r="HC226" s="72"/>
      <c r="HD226" s="74"/>
      <c r="HE226" s="72"/>
      <c r="HF226" s="74"/>
      <c r="HG226" s="72"/>
      <c r="HH226" s="74"/>
      <c r="HI226" s="72"/>
      <c r="HJ226" s="74"/>
    </row>
    <row r="227" spans="1:220" ht="15" hidden="1" customHeight="1" thickBot="1" x14ac:dyDescent="0.2">
      <c r="A227" s="506"/>
      <c r="B227" s="488"/>
      <c r="C227" s="326"/>
      <c r="D227" s="153"/>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54"/>
      <c r="AH227" s="154"/>
      <c r="AI227" s="153"/>
      <c r="AJ227" s="114"/>
      <c r="AK227" s="114"/>
      <c r="AL227" s="114"/>
      <c r="AM227" s="114"/>
      <c r="AN227" s="114"/>
      <c r="AO227" s="114"/>
      <c r="AP227" s="114"/>
      <c r="AQ227" s="114"/>
      <c r="AR227" s="114"/>
      <c r="AS227" s="114"/>
      <c r="AT227" s="114"/>
      <c r="AU227" s="114"/>
      <c r="AV227" s="114"/>
      <c r="AW227" s="114"/>
      <c r="AX227" s="114"/>
      <c r="AY227" s="114"/>
      <c r="AZ227" s="114"/>
      <c r="BA227" s="114"/>
      <c r="BB227" s="114"/>
      <c r="BC227" s="114"/>
      <c r="BD227" s="114"/>
      <c r="BE227" s="114"/>
      <c r="BF227" s="114"/>
      <c r="BG227" s="114"/>
      <c r="BH227" s="114"/>
      <c r="BI227" s="114"/>
      <c r="BJ227" s="114"/>
      <c r="BK227" s="114"/>
      <c r="BL227" s="114"/>
      <c r="BM227" s="154"/>
      <c r="BN227" s="153"/>
      <c r="BO227" s="114"/>
      <c r="BP227" s="114"/>
      <c r="BQ227" s="114"/>
      <c r="BR227" s="114"/>
      <c r="BS227" s="114"/>
      <c r="BT227" s="114"/>
      <c r="BU227" s="114"/>
      <c r="BV227" s="114"/>
      <c r="BW227" s="114"/>
      <c r="BX227" s="114"/>
      <c r="BY227" s="114"/>
      <c r="BZ227" s="114"/>
      <c r="CA227" s="114"/>
      <c r="CB227" s="114"/>
      <c r="CC227" s="114"/>
      <c r="CD227" s="114"/>
      <c r="CE227" s="114"/>
      <c r="CF227" s="114"/>
      <c r="CG227" s="114"/>
      <c r="CH227" s="114"/>
      <c r="CI227" s="114"/>
      <c r="CJ227" s="114"/>
      <c r="CK227" s="114"/>
      <c r="CL227" s="114"/>
      <c r="CM227" s="114"/>
      <c r="CN227" s="114"/>
      <c r="CO227" s="114"/>
      <c r="CP227" s="114"/>
      <c r="CQ227" s="154"/>
      <c r="CR227" s="413"/>
      <c r="CS227" s="409"/>
      <c r="CT227" s="114"/>
      <c r="CU227" s="114"/>
      <c r="CV227" s="114"/>
      <c r="CW227" s="114"/>
      <c r="CX227" s="114"/>
      <c r="CY227" s="114"/>
      <c r="CZ227" s="114"/>
      <c r="DA227" s="114"/>
      <c r="DB227" s="114"/>
      <c r="DC227" s="114"/>
      <c r="DD227" s="114"/>
      <c r="DE227" s="114"/>
      <c r="DF227" s="114"/>
      <c r="DG227" s="114"/>
      <c r="DH227" s="114"/>
      <c r="DI227" s="114"/>
      <c r="DJ227" s="114"/>
      <c r="DK227" s="114"/>
      <c r="DL227" s="114"/>
      <c r="DM227" s="114"/>
      <c r="DN227" s="114"/>
      <c r="DO227" s="114"/>
      <c r="DP227" s="114"/>
      <c r="DQ227" s="114"/>
      <c r="DR227" s="114"/>
      <c r="DS227" s="114"/>
      <c r="DT227" s="114"/>
      <c r="DU227" s="155"/>
      <c r="DV227" s="155"/>
      <c r="DW227" s="155"/>
      <c r="EE227" s="12"/>
      <c r="EF227" s="13"/>
      <c r="EG227" s="13"/>
      <c r="EH227" s="32"/>
      <c r="EI227" s="32"/>
      <c r="EJ227" s="32"/>
      <c r="EK227" s="32"/>
      <c r="EL227" s="32"/>
      <c r="EM227" s="32"/>
      <c r="EN227" s="32"/>
      <c r="EO227" s="32"/>
      <c r="EP227" s="32"/>
      <c r="EQ227" s="32"/>
      <c r="ER227" s="32"/>
      <c r="ES227" s="32"/>
      <c r="ET227" s="32"/>
      <c r="EU227" s="32"/>
      <c r="EV227" s="32"/>
      <c r="EW227" s="32"/>
      <c r="EX227" s="32"/>
      <c r="EY227" s="32"/>
      <c r="EZ227" s="32"/>
      <c r="FA227" s="32"/>
      <c r="FB227" s="32"/>
      <c r="FC227" s="32"/>
      <c r="FD227" s="32"/>
      <c r="FE227" s="32"/>
      <c r="FG227" s="32"/>
      <c r="FH227" s="32"/>
      <c r="FI227" s="32"/>
      <c r="FJ227" s="32"/>
      <c r="FK227" s="32"/>
      <c r="FL227" s="32"/>
      <c r="FN227" s="33"/>
      <c r="FO227" s="96"/>
      <c r="FP227" s="33"/>
      <c r="FQ227" s="96"/>
      <c r="FR227" s="33"/>
      <c r="FS227" s="96"/>
      <c r="FT227" s="33"/>
      <c r="FU227" s="96"/>
      <c r="FV227" s="33"/>
      <c r="FW227" s="96"/>
      <c r="FX227" s="33"/>
      <c r="FY227" s="96"/>
      <c r="FZ227" s="33"/>
      <c r="GA227" s="96"/>
      <c r="GB227" s="33"/>
      <c r="GC227" s="96"/>
      <c r="GD227" s="33"/>
      <c r="GE227" s="96"/>
      <c r="GF227" s="33"/>
      <c r="GG227" s="96"/>
      <c r="GH227" s="33"/>
      <c r="GI227" s="96"/>
      <c r="GJ227" s="33"/>
      <c r="GK227" s="96"/>
      <c r="GM227" s="72"/>
      <c r="GN227" s="74"/>
      <c r="GO227" s="72"/>
      <c r="GP227" s="74"/>
      <c r="GQ227" s="72"/>
      <c r="GR227" s="74"/>
      <c r="GS227" s="72"/>
      <c r="GT227" s="74"/>
      <c r="GU227" s="72"/>
      <c r="GV227" s="74"/>
      <c r="GW227" s="72"/>
      <c r="GX227" s="74"/>
      <c r="GY227" s="72"/>
      <c r="GZ227" s="74"/>
      <c r="HA227" s="72"/>
      <c r="HB227" s="74"/>
      <c r="HC227" s="72"/>
      <c r="HD227" s="74"/>
      <c r="HE227" s="72"/>
      <c r="HF227" s="74"/>
      <c r="HG227" s="72"/>
      <c r="HH227" s="74"/>
      <c r="HI227" s="72"/>
      <c r="HJ227" s="74"/>
    </row>
    <row r="228" spans="1:220" s="2" customFormat="1" ht="24.95" hidden="1" customHeight="1" thickBot="1" x14ac:dyDescent="0.2">
      <c r="A228" s="162"/>
      <c r="B228" s="163"/>
      <c r="C228" s="327"/>
      <c r="D228" s="189"/>
      <c r="E228" s="190"/>
      <c r="F228" s="190"/>
      <c r="G228" s="190"/>
      <c r="H228" s="190"/>
      <c r="I228" s="190"/>
      <c r="J228" s="190"/>
      <c r="K228" s="190"/>
      <c r="L228" s="190"/>
      <c r="M228" s="190"/>
      <c r="N228" s="190"/>
      <c r="O228" s="190"/>
      <c r="P228" s="190"/>
      <c r="Q228" s="190"/>
      <c r="R228" s="190"/>
      <c r="S228" s="190"/>
      <c r="T228" s="190"/>
      <c r="U228" s="190"/>
      <c r="V228" s="190"/>
      <c r="W228" s="190"/>
      <c r="X228" s="190"/>
      <c r="Y228" s="190"/>
      <c r="Z228" s="190"/>
      <c r="AA228" s="190"/>
      <c r="AB228" s="190"/>
      <c r="AC228" s="190"/>
      <c r="AD228" s="190"/>
      <c r="AE228" s="190"/>
      <c r="AF228" s="190"/>
      <c r="AG228" s="191"/>
      <c r="AH228" s="191"/>
      <c r="AI228" s="189"/>
      <c r="AJ228" s="190"/>
      <c r="AK228" s="190"/>
      <c r="AL228" s="190"/>
      <c r="AM228" s="190"/>
      <c r="AN228" s="190"/>
      <c r="AO228" s="190"/>
      <c r="AP228" s="190"/>
      <c r="AQ228" s="190"/>
      <c r="AR228" s="190"/>
      <c r="AS228" s="190"/>
      <c r="AT228" s="190"/>
      <c r="AU228" s="190"/>
      <c r="AV228" s="190"/>
      <c r="AW228" s="190"/>
      <c r="AX228" s="190"/>
      <c r="AY228" s="190"/>
      <c r="AZ228" s="190"/>
      <c r="BA228" s="190"/>
      <c r="BB228" s="190"/>
      <c r="BC228" s="190"/>
      <c r="BD228" s="190"/>
      <c r="BE228" s="190"/>
      <c r="BF228" s="190"/>
      <c r="BG228" s="190"/>
      <c r="BH228" s="190"/>
      <c r="BI228" s="190"/>
      <c r="BJ228" s="190"/>
      <c r="BK228" s="190"/>
      <c r="BL228" s="190"/>
      <c r="BM228" s="191"/>
      <c r="BN228" s="189"/>
      <c r="BO228" s="190"/>
      <c r="BP228" s="190"/>
      <c r="BQ228" s="190"/>
      <c r="BR228" s="190"/>
      <c r="BS228" s="190"/>
      <c r="BT228" s="190"/>
      <c r="BU228" s="190"/>
      <c r="BV228" s="190"/>
      <c r="BW228" s="190"/>
      <c r="BX228" s="190"/>
      <c r="BY228" s="190"/>
      <c r="BZ228" s="190"/>
      <c r="CA228" s="190"/>
      <c r="CB228" s="190"/>
      <c r="CC228" s="190"/>
      <c r="CD228" s="190"/>
      <c r="CE228" s="190"/>
      <c r="CF228" s="190"/>
      <c r="CG228" s="190"/>
      <c r="CH228" s="190"/>
      <c r="CI228" s="190"/>
      <c r="CJ228" s="190"/>
      <c r="CK228" s="190"/>
      <c r="CL228" s="190"/>
      <c r="CM228" s="190"/>
      <c r="CN228" s="190"/>
      <c r="CO228" s="190"/>
      <c r="CP228" s="190"/>
      <c r="CQ228" s="191"/>
      <c r="CR228" s="414"/>
      <c r="CS228" s="254"/>
      <c r="CT228" s="190"/>
      <c r="CU228" s="190"/>
      <c r="CV228" s="190"/>
      <c r="CW228" s="190"/>
      <c r="CX228" s="190"/>
      <c r="CY228" s="190"/>
      <c r="CZ228" s="190"/>
      <c r="DA228" s="190"/>
      <c r="DB228" s="190"/>
      <c r="DC228" s="190"/>
      <c r="DD228" s="190"/>
      <c r="DE228" s="190"/>
      <c r="DF228" s="190"/>
      <c r="DG228" s="190"/>
      <c r="DH228" s="190"/>
      <c r="DI228" s="190"/>
      <c r="DJ228" s="190"/>
      <c r="DK228" s="190"/>
      <c r="DL228" s="190"/>
      <c r="DM228" s="190"/>
      <c r="DN228" s="190"/>
      <c r="DO228" s="190"/>
      <c r="DP228" s="190"/>
      <c r="DQ228" s="190"/>
      <c r="DR228" s="190"/>
      <c r="DS228" s="190"/>
      <c r="DT228" s="190"/>
      <c r="DU228" s="192"/>
      <c r="DV228" s="192"/>
      <c r="DW228" s="192"/>
    </row>
    <row r="229" spans="1:220" ht="24.75" hidden="1" customHeight="1" x14ac:dyDescent="0.15">
      <c r="A229" s="497"/>
      <c r="B229" s="498"/>
      <c r="C229" s="328"/>
      <c r="D229" s="140"/>
      <c r="E229" s="140"/>
      <c r="F229" s="140"/>
      <c r="G229" s="140"/>
      <c r="H229" s="140"/>
      <c r="I229" s="140"/>
      <c r="J229" s="140"/>
      <c r="K229" s="140"/>
      <c r="L229" s="140"/>
      <c r="M229" s="140"/>
      <c r="N229" s="140"/>
      <c r="O229" s="140"/>
      <c r="P229" s="140"/>
      <c r="Q229" s="140"/>
      <c r="R229" s="140"/>
      <c r="S229" s="140"/>
      <c r="T229" s="140"/>
      <c r="U229" s="140"/>
      <c r="V229" s="140"/>
      <c r="W229" s="140"/>
      <c r="X229" s="140"/>
      <c r="Y229" s="140"/>
      <c r="Z229" s="140"/>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c r="CN229" s="140"/>
      <c r="CO229" s="140"/>
      <c r="CP229" s="140"/>
      <c r="CQ229" s="140"/>
      <c r="CR229" s="140"/>
      <c r="CS229" s="140"/>
      <c r="CT229" s="140"/>
      <c r="CU229" s="140"/>
      <c r="CV229" s="140"/>
      <c r="CW229" s="140"/>
      <c r="CX229" s="140"/>
      <c r="CY229" s="140"/>
      <c r="CZ229" s="140"/>
      <c r="DA229" s="140"/>
      <c r="DB229" s="140"/>
      <c r="DC229" s="140"/>
      <c r="DD229" s="140"/>
      <c r="DE229" s="140"/>
      <c r="DF229" s="140"/>
      <c r="DG229" s="140"/>
      <c r="DH229" s="140"/>
      <c r="DI229" s="140"/>
      <c r="DJ229" s="140"/>
      <c r="DK229" s="140"/>
      <c r="DL229" s="140"/>
      <c r="DM229" s="140"/>
      <c r="DN229" s="140"/>
      <c r="DO229" s="140"/>
      <c r="DP229" s="140"/>
      <c r="DQ229" s="140"/>
      <c r="DR229" s="140"/>
      <c r="DS229" s="140"/>
      <c r="DT229" s="140"/>
      <c r="DU229" s="140"/>
      <c r="DV229" s="140"/>
      <c r="DW229" s="140"/>
      <c r="EE229" s="2"/>
      <c r="EF229"/>
      <c r="EG229"/>
      <c r="EH229" s="17"/>
      <c r="EI229" s="17"/>
      <c r="GM229" s="73"/>
      <c r="GN229" s="127"/>
      <c r="GO229" s="73"/>
      <c r="GP229" s="127"/>
      <c r="GQ229" s="73"/>
      <c r="GR229" s="127"/>
      <c r="GS229" s="73"/>
      <c r="GT229" s="73"/>
      <c r="GU229" s="127"/>
      <c r="GV229" s="73"/>
      <c r="GW229" s="127"/>
      <c r="GX229" s="73"/>
      <c r="GY229" s="127"/>
      <c r="GZ229" s="73"/>
      <c r="HA229" s="73"/>
      <c r="HB229" s="127"/>
      <c r="HC229" s="73"/>
      <c r="HD229" s="127"/>
      <c r="HE229" s="73"/>
      <c r="HF229" s="127"/>
      <c r="HG229" s="73"/>
      <c r="HH229" s="127"/>
      <c r="HI229" s="73"/>
      <c r="HJ229" s="127"/>
      <c r="HL229" s="128"/>
    </row>
    <row r="230" spans="1:220" ht="24.75" hidden="1" customHeight="1" x14ac:dyDescent="0.15">
      <c r="A230" s="497"/>
      <c r="B230" s="498"/>
      <c r="C230" s="329"/>
      <c r="D230" s="141"/>
      <c r="E230" s="141"/>
      <c r="F230" s="141"/>
      <c r="G230" s="141"/>
      <c r="H230" s="141"/>
      <c r="I230" s="141"/>
      <c r="J230" s="141"/>
      <c r="K230" s="141"/>
      <c r="L230" s="141"/>
      <c r="M230" s="141"/>
      <c r="N230" s="141"/>
      <c r="O230" s="141"/>
      <c r="P230" s="141"/>
      <c r="Q230" s="141"/>
      <c r="R230" s="141"/>
      <c r="S230" s="141"/>
      <c r="T230" s="141"/>
      <c r="U230" s="141"/>
      <c r="V230" s="141"/>
      <c r="W230" s="141"/>
      <c r="X230" s="141"/>
      <c r="Y230" s="141"/>
      <c r="Z230" s="141"/>
      <c r="AA230" s="141"/>
      <c r="AB230" s="141"/>
      <c r="AC230" s="141"/>
      <c r="AD230" s="141"/>
      <c r="AE230" s="141"/>
      <c r="AF230" s="141"/>
      <c r="AG230" s="141"/>
      <c r="AH230" s="141"/>
      <c r="AI230" s="141"/>
      <c r="AJ230" s="141"/>
      <c r="AK230" s="141"/>
      <c r="AL230" s="141"/>
      <c r="AM230" s="141"/>
      <c r="AN230" s="141"/>
      <c r="AO230" s="141"/>
      <c r="AP230" s="141"/>
      <c r="AQ230" s="141"/>
      <c r="AR230" s="141"/>
      <c r="AS230" s="141"/>
      <c r="AT230" s="141"/>
      <c r="AU230" s="141"/>
      <c r="AV230" s="141"/>
      <c r="AW230" s="141"/>
      <c r="AX230" s="141"/>
      <c r="AY230" s="141"/>
      <c r="AZ230" s="141"/>
      <c r="BA230" s="141"/>
      <c r="BB230" s="141"/>
      <c r="BC230" s="141"/>
      <c r="BD230" s="141"/>
      <c r="BE230" s="141"/>
      <c r="BF230" s="141"/>
      <c r="BG230" s="141"/>
      <c r="BH230" s="141"/>
      <c r="BI230" s="141"/>
      <c r="BJ230" s="141"/>
      <c r="BK230" s="141"/>
      <c r="BL230" s="141"/>
      <c r="BM230" s="141"/>
      <c r="BN230" s="141"/>
      <c r="BO230" s="141"/>
      <c r="BP230" s="141"/>
      <c r="BQ230" s="141"/>
      <c r="BR230" s="141"/>
      <c r="BS230" s="141"/>
      <c r="BT230" s="141"/>
      <c r="BU230" s="141"/>
      <c r="BV230" s="141"/>
      <c r="BW230" s="141"/>
      <c r="BX230" s="141"/>
      <c r="BY230" s="141"/>
      <c r="BZ230" s="141"/>
      <c r="CA230" s="141"/>
      <c r="CB230" s="141"/>
      <c r="CC230" s="141"/>
      <c r="CD230" s="141"/>
      <c r="CE230" s="141"/>
      <c r="CF230" s="141"/>
      <c r="CG230" s="141"/>
      <c r="CH230" s="141"/>
      <c r="CI230" s="141"/>
      <c r="CJ230" s="141"/>
      <c r="CK230" s="141"/>
      <c r="CL230" s="141"/>
      <c r="CM230" s="141"/>
      <c r="CN230" s="141"/>
      <c r="CO230" s="141"/>
      <c r="CP230" s="141"/>
      <c r="CQ230" s="141"/>
      <c r="CR230" s="141"/>
      <c r="CS230" s="141"/>
      <c r="CT230" s="141"/>
      <c r="CU230" s="141"/>
      <c r="CV230" s="141"/>
      <c r="CW230" s="141"/>
      <c r="CX230" s="141"/>
      <c r="CY230" s="141"/>
      <c r="CZ230" s="141"/>
      <c r="DA230" s="141"/>
      <c r="DB230" s="141"/>
      <c r="DC230" s="141"/>
      <c r="DD230" s="141"/>
      <c r="DE230" s="141"/>
      <c r="DF230" s="141"/>
      <c r="DG230" s="141"/>
      <c r="DH230" s="141"/>
      <c r="DI230" s="141"/>
      <c r="DJ230" s="141"/>
      <c r="DK230" s="141"/>
      <c r="DL230" s="141"/>
      <c r="DM230" s="141"/>
      <c r="DN230" s="141"/>
      <c r="DO230" s="141"/>
      <c r="DP230" s="141"/>
      <c r="DQ230" s="141"/>
      <c r="DR230" s="141"/>
      <c r="DS230" s="141"/>
      <c r="DT230" s="141"/>
      <c r="DU230" s="141"/>
      <c r="DV230" s="141"/>
      <c r="DW230" s="141"/>
      <c r="EE230" s="2"/>
      <c r="EF230"/>
      <c r="EG230"/>
      <c r="EH230" s="17"/>
      <c r="EI230" s="17"/>
      <c r="GN230" s="128"/>
      <c r="GP230" s="128"/>
      <c r="GR230" s="128"/>
      <c r="GU230" s="128"/>
      <c r="GW230" s="128"/>
      <c r="GY230" s="128"/>
      <c r="HB230" s="128"/>
      <c r="HD230" s="128"/>
      <c r="HF230" s="128"/>
      <c r="HG230" s="128"/>
      <c r="HH230" s="128"/>
      <c r="HI230" s="128"/>
      <c r="HJ230" s="128"/>
      <c r="HL230" s="128"/>
    </row>
    <row r="231" spans="1:220" ht="24.75" hidden="1" customHeight="1" x14ac:dyDescent="0.15">
      <c r="A231" s="507" t="str">
        <f>②元データ!$G$9&amp;"　繁忙日"</f>
        <v>　繁忙日</v>
      </c>
      <c r="B231" s="507"/>
      <c r="C231" s="330">
        <f>②元データ!$H$46</f>
        <v>0</v>
      </c>
      <c r="D231" s="156" t="str">
        <f>IF(D229="","",IF(D229&gt;$C$231*D230,"×",""))</f>
        <v/>
      </c>
      <c r="E231" s="156" t="str">
        <f t="shared" ref="E231:AW231" si="596">IF(E229="","",IF(E229&gt;$C$231*E230,"×",""))</f>
        <v/>
      </c>
      <c r="F231" s="156" t="str">
        <f t="shared" si="596"/>
        <v/>
      </c>
      <c r="G231" s="156" t="str">
        <f t="shared" si="596"/>
        <v/>
      </c>
      <c r="H231" s="156" t="str">
        <f t="shared" si="596"/>
        <v/>
      </c>
      <c r="I231" s="156" t="str">
        <f t="shared" si="596"/>
        <v/>
      </c>
      <c r="J231" s="156" t="str">
        <f t="shared" si="596"/>
        <v/>
      </c>
      <c r="K231" s="156" t="str">
        <f t="shared" si="596"/>
        <v/>
      </c>
      <c r="L231" s="156" t="str">
        <f t="shared" si="596"/>
        <v/>
      </c>
      <c r="M231" s="156" t="str">
        <f t="shared" si="596"/>
        <v/>
      </c>
      <c r="N231" s="156" t="str">
        <f t="shared" si="596"/>
        <v/>
      </c>
      <c r="O231" s="156" t="str">
        <f t="shared" si="596"/>
        <v/>
      </c>
      <c r="P231" s="156" t="str">
        <f t="shared" si="596"/>
        <v/>
      </c>
      <c r="Q231" s="156" t="str">
        <f t="shared" si="596"/>
        <v/>
      </c>
      <c r="R231" s="156" t="str">
        <f t="shared" si="596"/>
        <v/>
      </c>
      <c r="S231" s="156" t="str">
        <f t="shared" si="596"/>
        <v/>
      </c>
      <c r="T231" s="156" t="str">
        <f t="shared" si="596"/>
        <v/>
      </c>
      <c r="U231" s="156" t="str">
        <f t="shared" si="596"/>
        <v/>
      </c>
      <c r="V231" s="156" t="str">
        <f t="shared" si="596"/>
        <v/>
      </c>
      <c r="W231" s="156" t="str">
        <f t="shared" si="596"/>
        <v/>
      </c>
      <c r="X231" s="156" t="str">
        <f t="shared" si="596"/>
        <v/>
      </c>
      <c r="Y231" s="156" t="str">
        <f t="shared" si="596"/>
        <v/>
      </c>
      <c r="Z231" s="156" t="str">
        <f t="shared" si="596"/>
        <v/>
      </c>
      <c r="AA231" s="156" t="str">
        <f t="shared" si="596"/>
        <v/>
      </c>
      <c r="AB231" s="156" t="str">
        <f t="shared" si="596"/>
        <v/>
      </c>
      <c r="AC231" s="156" t="str">
        <f t="shared" si="596"/>
        <v/>
      </c>
      <c r="AD231" s="156" t="str">
        <f t="shared" si="596"/>
        <v/>
      </c>
      <c r="AE231" s="156" t="str">
        <f t="shared" si="596"/>
        <v/>
      </c>
      <c r="AF231" s="156" t="str">
        <f t="shared" si="596"/>
        <v/>
      </c>
      <c r="AG231" s="156" t="str">
        <f t="shared" si="596"/>
        <v/>
      </c>
      <c r="AH231" s="156"/>
      <c r="AI231" s="156" t="str">
        <f t="shared" si="596"/>
        <v/>
      </c>
      <c r="AJ231" s="156" t="str">
        <f t="shared" si="596"/>
        <v/>
      </c>
      <c r="AK231" s="156" t="str">
        <f t="shared" si="596"/>
        <v/>
      </c>
      <c r="AL231" s="156" t="str">
        <f t="shared" si="596"/>
        <v/>
      </c>
      <c r="AM231" s="156" t="str">
        <f t="shared" si="596"/>
        <v/>
      </c>
      <c r="AN231" s="156" t="str">
        <f t="shared" si="596"/>
        <v/>
      </c>
      <c r="AO231" s="156" t="str">
        <f t="shared" si="596"/>
        <v/>
      </c>
      <c r="AP231" s="156" t="str">
        <f t="shared" si="596"/>
        <v/>
      </c>
      <c r="AQ231" s="156" t="str">
        <f t="shared" si="596"/>
        <v/>
      </c>
      <c r="AR231" s="156" t="str">
        <f t="shared" si="596"/>
        <v/>
      </c>
      <c r="AS231" s="156" t="str">
        <f t="shared" si="596"/>
        <v/>
      </c>
      <c r="AT231" s="156" t="str">
        <f t="shared" si="596"/>
        <v/>
      </c>
      <c r="AU231" s="156" t="str">
        <f t="shared" si="596"/>
        <v/>
      </c>
      <c r="AV231" s="156" t="str">
        <f t="shared" si="596"/>
        <v/>
      </c>
      <c r="AW231" s="156" t="str">
        <f t="shared" si="596"/>
        <v/>
      </c>
      <c r="AX231" s="156" t="str">
        <f>IF(AX229="","",IF(AX229&gt;$C$231*AX230,"×",""))</f>
        <v/>
      </c>
      <c r="AY231" s="156" t="str">
        <f t="shared" ref="AY231" si="597">IF(AY229="","",IF(AY229&gt;$C$231*AY230,"×",""))</f>
        <v/>
      </c>
      <c r="AZ231" s="156" t="str">
        <f t="shared" ref="AZ231" si="598">IF(AZ229="","",IF(AZ229&gt;$C$231*AZ230,"×",""))</f>
        <v/>
      </c>
      <c r="BA231" s="156" t="str">
        <f t="shared" ref="BA231" si="599">IF(BA229="","",IF(BA229&gt;$C$231*BA230,"×",""))</f>
        <v/>
      </c>
      <c r="BB231" s="156" t="str">
        <f t="shared" ref="BB231" si="600">IF(BB229="","",IF(BB229&gt;$C$231*BB230,"×",""))</f>
        <v/>
      </c>
      <c r="BC231" s="156" t="str">
        <f t="shared" ref="BC231" si="601">IF(BC229="","",IF(BC229&gt;$C$231*BC230,"×",""))</f>
        <v/>
      </c>
      <c r="BD231" s="156" t="str">
        <f t="shared" ref="BD231" si="602">IF(BD229="","",IF(BD229&gt;$C$231*BD230,"×",""))</f>
        <v/>
      </c>
      <c r="BE231" s="156" t="str">
        <f t="shared" ref="BE231" si="603">IF(BE229="","",IF(BE229&gt;$C$231*BE230,"×",""))</f>
        <v/>
      </c>
      <c r="BF231" s="156" t="str">
        <f t="shared" ref="BF231" si="604">IF(BF229="","",IF(BF229&gt;$C$231*BF230,"×",""))</f>
        <v/>
      </c>
      <c r="BG231" s="156" t="str">
        <f t="shared" ref="BG231" si="605">IF(BG229="","",IF(BG229&gt;$C$231*BG230,"×",""))</f>
        <v/>
      </c>
      <c r="BH231" s="156" t="str">
        <f t="shared" ref="BH231" si="606">IF(BH229="","",IF(BH229&gt;$C$231*BH230,"×",""))</f>
        <v/>
      </c>
      <c r="BI231" s="156" t="str">
        <f t="shared" ref="BI231" si="607">IF(BI229="","",IF(BI229&gt;$C$231*BI230,"×",""))</f>
        <v/>
      </c>
      <c r="BJ231" s="156" t="str">
        <f t="shared" ref="BJ231" si="608">IF(BJ229="","",IF(BJ229&gt;$C$231*BJ230,"×",""))</f>
        <v/>
      </c>
      <c r="BK231" s="156" t="str">
        <f t="shared" ref="BK231" si="609">IF(BK229="","",IF(BK229&gt;$C$231*BK230,"×",""))</f>
        <v/>
      </c>
      <c r="BL231" s="156" t="str">
        <f t="shared" ref="BL231" si="610">IF(BL229="","",IF(BL229&gt;$C$231*BL230,"×",""))</f>
        <v/>
      </c>
      <c r="BM231" s="156" t="str">
        <f t="shared" ref="BM231" si="611">IF(BM229="","",IF(BM229&gt;$C$231*BM230,"×",""))</f>
        <v/>
      </c>
      <c r="BN231" s="156" t="str">
        <f t="shared" ref="BN231" si="612">IF(BN229="","",IF(BN229&gt;$C$231*BN230,"×",""))</f>
        <v/>
      </c>
      <c r="BO231" s="156" t="str">
        <f t="shared" ref="BO231" si="613">IF(BO229="","",IF(BO229&gt;$C$231*BO230,"×",""))</f>
        <v/>
      </c>
      <c r="BP231" s="156" t="str">
        <f t="shared" ref="BP231" si="614">IF(BP229="","",IF(BP229&gt;$C$231*BP230,"×",""))</f>
        <v/>
      </c>
      <c r="BQ231" s="156" t="str">
        <f t="shared" ref="BQ231" si="615">IF(BQ229="","",IF(BQ229&gt;$C$231*BQ230,"×",""))</f>
        <v/>
      </c>
      <c r="BR231" s="156" t="str">
        <f t="shared" ref="BR231" si="616">IF(BR229="","",IF(BR229&gt;$C$231*BR230,"×",""))</f>
        <v/>
      </c>
      <c r="BS231" s="156" t="str">
        <f t="shared" ref="BS231" si="617">IF(BS229="","",IF(BS229&gt;$C$231*BS230,"×",""))</f>
        <v/>
      </c>
      <c r="BT231" s="156" t="str">
        <f t="shared" ref="BT231" si="618">IF(BT229="","",IF(BT229&gt;$C$231*BT230,"×",""))</f>
        <v/>
      </c>
      <c r="BU231" s="156" t="str">
        <f t="shared" ref="BU231" si="619">IF(BU229="","",IF(BU229&gt;$C$231*BU230,"×",""))</f>
        <v/>
      </c>
      <c r="BV231" s="156" t="str">
        <f t="shared" ref="BV231" si="620">IF(BV229="","",IF(BV229&gt;$C$231*BV230,"×",""))</f>
        <v/>
      </c>
      <c r="BW231" s="156" t="str">
        <f t="shared" ref="BW231" si="621">IF(BW229="","",IF(BW229&gt;$C$231*BW230,"×",""))</f>
        <v/>
      </c>
      <c r="BX231" s="156" t="str">
        <f t="shared" ref="BX231" si="622">IF(BX229="","",IF(BX229&gt;$C$231*BX230,"×",""))</f>
        <v/>
      </c>
      <c r="BY231" s="156" t="str">
        <f t="shared" ref="BY231" si="623">IF(BY229="","",IF(BY229&gt;$C$231*BY230,"×",""))</f>
        <v/>
      </c>
      <c r="BZ231" s="156" t="str">
        <f t="shared" ref="BZ231" si="624">IF(BZ229="","",IF(BZ229&gt;$C$231*BZ230,"×",""))</f>
        <v/>
      </c>
      <c r="CA231" s="156" t="str">
        <f t="shared" ref="CA231" si="625">IF(CA229="","",IF(CA229&gt;$C$231*CA230,"×",""))</f>
        <v/>
      </c>
      <c r="CB231" s="156" t="str">
        <f t="shared" ref="CB231" si="626">IF(CB229="","",IF(CB229&gt;$C$231*CB230,"×",""))</f>
        <v/>
      </c>
      <c r="CC231" s="156" t="str">
        <f t="shared" ref="CC231" si="627">IF(CC229="","",IF(CC229&gt;$C$231*CC230,"×",""))</f>
        <v/>
      </c>
      <c r="CD231" s="156" t="str">
        <f t="shared" ref="CD231" si="628">IF(CD229="","",IF(CD229&gt;$C$231*CD230,"×",""))</f>
        <v/>
      </c>
      <c r="CE231" s="156" t="str">
        <f t="shared" ref="CE231" si="629">IF(CE229="","",IF(CE229&gt;$C$231*CE230,"×",""))</f>
        <v/>
      </c>
      <c r="CF231" s="156" t="str">
        <f t="shared" ref="CF231" si="630">IF(CF229="","",IF(CF229&gt;$C$231*CF230,"×",""))</f>
        <v/>
      </c>
      <c r="CG231" s="156" t="str">
        <f t="shared" ref="CG231" si="631">IF(CG229="","",IF(CG229&gt;$C$231*CG230,"×",""))</f>
        <v/>
      </c>
      <c r="CH231" s="156" t="str">
        <f t="shared" ref="CH231" si="632">IF(CH229="","",IF(CH229&gt;$C$231*CH230,"×",""))</f>
        <v/>
      </c>
      <c r="CI231" s="156" t="str">
        <f t="shared" ref="CI231" si="633">IF(CI229="","",IF(CI229&gt;$C$231*CI230,"×",""))</f>
        <v/>
      </c>
      <c r="CJ231" s="156" t="str">
        <f t="shared" ref="CJ231" si="634">IF(CJ229="","",IF(CJ229&gt;$C$231*CJ230,"×",""))</f>
        <v/>
      </c>
      <c r="CK231" s="156" t="str">
        <f t="shared" ref="CK231" si="635">IF(CK229="","",IF(CK229&gt;$C$231*CK230,"×",""))</f>
        <v/>
      </c>
      <c r="CL231" s="156" t="str">
        <f t="shared" ref="CL231" si="636">IF(CL229="","",IF(CL229&gt;$C$231*CL230,"×",""))</f>
        <v/>
      </c>
      <c r="CM231" s="156" t="str">
        <f t="shared" ref="CM231" si="637">IF(CM229="","",IF(CM229&gt;$C$231*CM230,"×",""))</f>
        <v/>
      </c>
      <c r="CN231" s="156" t="str">
        <f t="shared" ref="CN231" si="638">IF(CN229="","",IF(CN229&gt;$C$231*CN230,"×",""))</f>
        <v/>
      </c>
      <c r="CO231" s="156" t="str">
        <f t="shared" ref="CO231" si="639">IF(CO229="","",IF(CO229&gt;$C$231*CO230,"×",""))</f>
        <v/>
      </c>
      <c r="CP231" s="156" t="str">
        <f t="shared" ref="CP231" si="640">IF(CP229="","",IF(CP229&gt;$C$231*CP230,"×",""))</f>
        <v/>
      </c>
      <c r="CQ231" s="156" t="str">
        <f t="shared" ref="CQ231" si="641">IF(CQ229="","",IF(CQ229&gt;$C$231*CQ230,"×",""))</f>
        <v/>
      </c>
      <c r="CR231" s="156" t="str">
        <f t="shared" ref="CR231" si="642">IF(CR229="","",IF(CR229&gt;$C$231*CR230,"×",""))</f>
        <v/>
      </c>
      <c r="CS231" s="156" t="str">
        <f t="shared" ref="CS231" si="643">IF(CS229="","",IF(CS229&gt;$C$231*CS230,"×",""))</f>
        <v/>
      </c>
      <c r="CT231" s="156" t="str">
        <f t="shared" ref="CT231" si="644">IF(CT229="","",IF(CT229&gt;$C$231*CT230,"×",""))</f>
        <v/>
      </c>
      <c r="CU231" s="156" t="str">
        <f t="shared" ref="CU231" si="645">IF(CU229="","",IF(CU229&gt;$C$231*CU230,"×",""))</f>
        <v/>
      </c>
      <c r="CV231" s="156" t="str">
        <f t="shared" ref="CV231" si="646">IF(CV229="","",IF(CV229&gt;$C$231*CV230,"×",""))</f>
        <v/>
      </c>
      <c r="CW231" s="156" t="str">
        <f t="shared" ref="CW231" si="647">IF(CW229="","",IF(CW229&gt;$C$231*CW230,"×",""))</f>
        <v/>
      </c>
      <c r="CX231" s="156" t="str">
        <f t="shared" ref="CX231" si="648">IF(CX229="","",IF(CX229&gt;$C$231*CX230,"×",""))</f>
        <v/>
      </c>
      <c r="CY231" s="156" t="str">
        <f t="shared" ref="CY231" si="649">IF(CY229="","",IF(CY229&gt;$C$231*CY230,"×",""))</f>
        <v/>
      </c>
      <c r="CZ231" s="156" t="str">
        <f t="shared" ref="CZ231" si="650">IF(CZ229="","",IF(CZ229&gt;$C$231*CZ230,"×",""))</f>
        <v/>
      </c>
      <c r="DA231" s="156" t="str">
        <f t="shared" ref="DA231" si="651">IF(DA229="","",IF(DA229&gt;$C$231*DA230,"×",""))</f>
        <v/>
      </c>
      <c r="DB231" s="156" t="str">
        <f t="shared" ref="DB231" si="652">IF(DB229="","",IF(DB229&gt;$C$231*DB230,"×",""))</f>
        <v/>
      </c>
      <c r="DC231" s="156" t="str">
        <f t="shared" ref="DC231" si="653">IF(DC229="","",IF(DC229&gt;$C$231*DC230,"×",""))</f>
        <v/>
      </c>
      <c r="DD231" s="156" t="str">
        <f t="shared" ref="DD231" si="654">IF(DD229="","",IF(DD229&gt;$C$231*DD230,"×",""))</f>
        <v/>
      </c>
      <c r="DE231" s="156" t="str">
        <f t="shared" ref="DE231" si="655">IF(DE229="","",IF(DE229&gt;$C$231*DE230,"×",""))</f>
        <v/>
      </c>
      <c r="DF231" s="156" t="str">
        <f t="shared" ref="DF231" si="656">IF(DF229="","",IF(DF229&gt;$C$231*DF230,"×",""))</f>
        <v/>
      </c>
      <c r="DG231" s="156" t="str">
        <f t="shared" ref="DG231" si="657">IF(DG229="","",IF(DG229&gt;$C$231*DG230,"×",""))</f>
        <v/>
      </c>
      <c r="DH231" s="156" t="str">
        <f t="shared" ref="DH231" si="658">IF(DH229="","",IF(DH229&gt;$C$231*DH230,"×",""))</f>
        <v/>
      </c>
      <c r="DI231" s="156" t="str">
        <f t="shared" ref="DI231" si="659">IF(DI229="","",IF(DI229&gt;$C$231*DI230,"×",""))</f>
        <v/>
      </c>
      <c r="DJ231" s="156" t="str">
        <f t="shared" ref="DJ231" si="660">IF(DJ229="","",IF(DJ229&gt;$C$231*DJ230,"×",""))</f>
        <v/>
      </c>
      <c r="DK231" s="156" t="str">
        <f t="shared" ref="DK231" si="661">IF(DK229="","",IF(DK229&gt;$C$231*DK230,"×",""))</f>
        <v/>
      </c>
      <c r="DL231" s="156" t="str">
        <f t="shared" ref="DL231" si="662">IF(DL229="","",IF(DL229&gt;$C$231*DL230,"×",""))</f>
        <v/>
      </c>
      <c r="DM231" s="156" t="str">
        <f t="shared" ref="DM231" si="663">IF(DM229="","",IF(DM229&gt;$C$231*DM230,"×",""))</f>
        <v/>
      </c>
      <c r="DN231" s="156" t="str">
        <f t="shared" ref="DN231" si="664">IF(DN229="","",IF(DN229&gt;$C$231*DN230,"×",""))</f>
        <v/>
      </c>
      <c r="DO231" s="156" t="str">
        <f t="shared" ref="DO231" si="665">IF(DO229="","",IF(DO229&gt;$C$231*DO230,"×",""))</f>
        <v/>
      </c>
      <c r="DP231" s="156" t="str">
        <f t="shared" ref="DP231" si="666">IF(DP229="","",IF(DP229&gt;$C$231*DP230,"×",""))</f>
        <v/>
      </c>
      <c r="DQ231" s="156" t="str">
        <f t="shared" ref="DQ231" si="667">IF(DQ229="","",IF(DQ229&gt;$C$231*DQ230,"×",""))</f>
        <v/>
      </c>
      <c r="DR231" s="156" t="str">
        <f t="shared" ref="DR231" si="668">IF(DR229="","",IF(DR229&gt;$C$231*DR230,"×",""))</f>
        <v/>
      </c>
      <c r="DS231" s="156" t="str">
        <f t="shared" ref="DS231" si="669">IF(DS229="","",IF(DS229&gt;$C$231*DS230,"×",""))</f>
        <v/>
      </c>
      <c r="DT231" s="156" t="str">
        <f t="shared" ref="DT231" si="670">IF(DT229="","",IF(DT229&gt;$C$231*DT230,"×",""))</f>
        <v/>
      </c>
      <c r="DU231" s="156" t="str">
        <f t="shared" ref="DU231:DW231" si="671">IF(DU229="","",IF(DU229&gt;$C$231*DU230,"×",""))</f>
        <v/>
      </c>
      <c r="DV231" s="156" t="str">
        <f t="shared" si="671"/>
        <v/>
      </c>
      <c r="DW231" s="156" t="str">
        <f t="shared" si="671"/>
        <v/>
      </c>
      <c r="EE231" s="2"/>
      <c r="EF231"/>
      <c r="EG231"/>
      <c r="EH231" s="17"/>
      <c r="EI231" s="17"/>
    </row>
    <row r="232" spans="1:220" ht="24.75" hidden="1" customHeight="1" x14ac:dyDescent="0.15">
      <c r="EE232" s="2"/>
      <c r="EF232"/>
      <c r="EG232"/>
      <c r="EH232" s="17"/>
      <c r="EI232" s="17"/>
    </row>
    <row r="233" spans="1:220" s="5" customFormat="1" ht="34.5" hidden="1" customHeight="1" x14ac:dyDescent="0.15">
      <c r="B233" s="121" t="str">
        <f>②元データ!$B$7</f>
        <v>露地野菜作業</v>
      </c>
      <c r="C233" s="321" t="str">
        <f>②元データ!$C$7&amp;"表"</f>
        <v>計画表</v>
      </c>
      <c r="G233" s="5" t="s">
        <v>1</v>
      </c>
      <c r="J233" s="5" t="str">
        <f>IF(②元データ!$B$4="",○○農産,②元データ!$B$4)</f>
        <v>Ａ経営体</v>
      </c>
      <c r="P233" s="513">
        <f>'(参考)本年作業予定'!$A$1</f>
        <v>2024</v>
      </c>
      <c r="Q233" s="513"/>
      <c r="R233" s="5" t="s">
        <v>147</v>
      </c>
      <c r="T233" s="481" t="str">
        <f>"【"&amp;B233&amp;"】 
数字は人数"</f>
        <v>【露地野菜作業】 
数字は人数</v>
      </c>
      <c r="U233" s="481"/>
      <c r="V233" s="481"/>
      <c r="W233" s="158"/>
      <c r="X233" s="482" t="str">
        <f>IF($EH$7="","",$EH$7&amp;"（"&amp;$EH$8&amp;"）")</f>
        <v>播種（作業①）</v>
      </c>
      <c r="Y233" s="482"/>
      <c r="Z233" s="482"/>
      <c r="AA233" s="482"/>
      <c r="AB233" s="482"/>
      <c r="AC233" s="159"/>
      <c r="AD233" s="482" t="str">
        <f>IF($EJ$7="","",$EJ$7&amp;"（"&amp;$EJ$8&amp;"）")</f>
        <v>耕起・施肥（作業①）</v>
      </c>
      <c r="AE233" s="482"/>
      <c r="AF233" s="482"/>
      <c r="AG233" s="482"/>
      <c r="AH233" s="482"/>
      <c r="AI233" s="482"/>
      <c r="AJ233" s="37"/>
      <c r="AK233" s="482" t="str">
        <f>IF($EL$7="","",$EL$7&amp;"（"&amp;$EL$8&amp;"）")</f>
        <v>定植（作業①）</v>
      </c>
      <c r="AL233" s="482"/>
      <c r="AM233" s="482"/>
      <c r="AN233" s="482"/>
      <c r="AO233" s="482"/>
      <c r="AP233" s="38"/>
      <c r="AQ233" s="482" t="str">
        <f>IF($EN$7="","",$EN$7&amp;"（"&amp;$EN$8&amp;"）")</f>
        <v>追肥・中耕（作業①）</v>
      </c>
      <c r="AR233" s="482"/>
      <c r="AS233" s="482"/>
      <c r="AT233" s="482"/>
      <c r="AU233" s="482"/>
      <c r="AV233" s="39"/>
      <c r="AW233" s="482" t="str">
        <f>IF($EP$7="","",$EP$7&amp;"（"&amp;$EP$8&amp;"）")</f>
        <v>中耕・除草1（作業①）</v>
      </c>
      <c r="AX233" s="482"/>
      <c r="AY233" s="482"/>
      <c r="AZ233" s="482"/>
      <c r="BA233" s="482"/>
      <c r="BB233" s="40"/>
      <c r="BC233" s="482" t="str">
        <f>IF($ER$7="","",$ER$7&amp;"（"&amp;$ER$8&amp;"）")</f>
        <v>中耕・除草2（作業①）</v>
      </c>
      <c r="BD233" s="482"/>
      <c r="BE233" s="482"/>
      <c r="BF233" s="482"/>
      <c r="BG233" s="482"/>
      <c r="BH233" s="41"/>
      <c r="BI233" s="482" t="str">
        <f>IF($ET$7="","",$ET$7&amp;"（"&amp;$ET$8&amp;"）")</f>
        <v>中耕・除草3（作業②）</v>
      </c>
      <c r="BJ233" s="483"/>
      <c r="BK233" s="483"/>
      <c r="BL233" s="483"/>
      <c r="BM233" s="483"/>
      <c r="BN233" s="42"/>
      <c r="BO233" s="482" t="str">
        <f>IF($EV$7="","",$EV$7&amp;"（"&amp;$EV$8&amp;"）")</f>
        <v>防除1（作業②）</v>
      </c>
      <c r="BP233" s="483"/>
      <c r="BQ233" s="483"/>
      <c r="BR233" s="483"/>
      <c r="BS233" s="483"/>
      <c r="BT233" s="203"/>
      <c r="BU233" s="482" t="str">
        <f>IF($EX$7="","",$EX$7&amp;"（"&amp;$EX$8&amp;"）")</f>
        <v>防除2（作業②）</v>
      </c>
      <c r="BV233" s="482"/>
      <c r="BW233" s="482"/>
      <c r="BX233" s="482"/>
      <c r="BY233" s="482"/>
      <c r="BZ233" s="202"/>
      <c r="CA233" s="482" t="str">
        <f>IF($EZ$7="","",$EZ$7&amp;"（"&amp;$EZ$8&amp;"）")</f>
        <v>防除3（作業②）</v>
      </c>
      <c r="CB233" s="482"/>
      <c r="CC233" s="482"/>
      <c r="CD233" s="482"/>
      <c r="CE233" s="482"/>
      <c r="CF233" s="49"/>
      <c r="CG233" s="482" t="str">
        <f>IF($FB$7="","",$FB$7&amp;"（"&amp;$FB$8&amp;"）")</f>
        <v>収穫・出荷（作業②）</v>
      </c>
      <c r="CH233" s="482"/>
      <c r="CI233" s="482"/>
      <c r="CJ233" s="482"/>
      <c r="CK233" s="482"/>
      <c r="CL233" s="97"/>
      <c r="CM233" s="482" t="str">
        <f>IF($FD$7="","",$FD$7&amp;"（"&amp;$FD$8&amp;"）")</f>
        <v>その他（作業②）</v>
      </c>
      <c r="CN233" s="482"/>
      <c r="CO233" s="482"/>
      <c r="CP233" s="482"/>
      <c r="CQ233" s="482"/>
      <c r="CR233" s="48"/>
      <c r="CT233" s="35"/>
      <c r="CU233" s="35"/>
      <c r="DA233" s="35"/>
      <c r="DG233" s="35"/>
      <c r="EE233" t="str">
        <f>"15　"&amp;②元データ!$G$10&amp;"作業開始日等"</f>
        <v>15　作業開始日等</v>
      </c>
      <c r="EF233"/>
      <c r="EG233"/>
      <c r="EH233"/>
      <c r="EI233"/>
      <c r="EJ233" s="2"/>
      <c r="EK233" s="2"/>
      <c r="EL233" s="2"/>
      <c r="EM233" s="2"/>
      <c r="EN233" s="2"/>
      <c r="EO233" s="2"/>
      <c r="EP233" s="2"/>
      <c r="EQ233" s="2"/>
      <c r="ER233" s="2"/>
      <c r="ES233" s="2"/>
      <c r="ET233" s="2"/>
      <c r="EU233" s="2"/>
      <c r="EV233" s="34"/>
      <c r="EW233" s="2"/>
      <c r="EX233" s="2"/>
      <c r="EY233" s="2"/>
      <c r="EZ233" s="2"/>
      <c r="FA233" s="2"/>
      <c r="FB233" s="2"/>
      <c r="FC233" s="2"/>
      <c r="FD233" s="2"/>
      <c r="FE233" s="2"/>
      <c r="FF233" s="2"/>
      <c r="FG233" s="34" t="str">
        <f>"16　"&amp;②元データ!$B$33&amp;"に係る"&amp;②元データ!$N$36</f>
        <v>16　作業①に係る資材購入</v>
      </c>
      <c r="FH233" s="2"/>
      <c r="FI233" s="2"/>
      <c r="FJ233" s="2"/>
      <c r="FK233" s="2"/>
      <c r="FL233" s="2"/>
      <c r="FM233" s="2"/>
      <c r="FN233" s="34" t="str">
        <f>"17　"&amp;②元データ!$G$10&amp;"時間"</f>
        <v>17　時間</v>
      </c>
      <c r="FO233" s="2"/>
      <c r="FP233" s="2"/>
      <c r="FQ233" s="2"/>
      <c r="FR233" s="2"/>
      <c r="FS233" s="2"/>
      <c r="FT233" s="2"/>
      <c r="FU233" s="2"/>
      <c r="FV233" s="2"/>
      <c r="FW233" s="2"/>
      <c r="FX233" s="2"/>
      <c r="FY233" s="2"/>
      <c r="FZ233" s="2"/>
      <c r="GA233" s="2"/>
      <c r="GB233" s="2"/>
      <c r="GC233" s="2"/>
      <c r="GD233" s="2"/>
      <c r="GE233" s="2"/>
      <c r="GF233" s="2"/>
      <c r="GG233" s="2"/>
      <c r="GH233" s="2"/>
      <c r="GI233" s="2"/>
      <c r="GJ233" s="2"/>
      <c r="GK233" s="2"/>
      <c r="GL233" s="2"/>
      <c r="GM233" s="34" t="str">
        <f>"18　"&amp;②元データ!$G$10&amp;"面積"</f>
        <v>18　面積</v>
      </c>
      <c r="GN233" s="2"/>
      <c r="GO233" s="2"/>
      <c r="GP233" s="2"/>
      <c r="GQ233" s="2"/>
      <c r="GR233" s="2"/>
      <c r="GS233" s="2"/>
      <c r="GT233" s="2"/>
      <c r="GU233" s="2"/>
      <c r="GV233" s="2"/>
      <c r="GW233" s="2"/>
      <c r="GX233" s="2"/>
      <c r="GY233" s="2"/>
      <c r="GZ233" s="2"/>
      <c r="HA233" s="2"/>
      <c r="HB233" s="2"/>
      <c r="HC233" s="2"/>
      <c r="HD233" s="2"/>
      <c r="HE233" s="2"/>
      <c r="HF233" s="2"/>
      <c r="HG233" s="2"/>
      <c r="HH233" s="2"/>
      <c r="HI233" s="2"/>
      <c r="HJ233" s="2"/>
      <c r="HK233" s="2"/>
    </row>
    <row r="234" spans="1:220" s="5" customFormat="1" ht="18" hidden="1" customHeight="1" thickBot="1" x14ac:dyDescent="0.2">
      <c r="C234" s="321"/>
      <c r="P234" s="1"/>
      <c r="Q234" s="1"/>
      <c r="V234" s="176" t="str">
        <f>"【"&amp;②元データ!$B$33&amp;"に係る"&amp;②元データ!$N$36&amp;"】"</f>
        <v>【作業①に係る資材購入】</v>
      </c>
      <c r="W234" s="98" t="str">
        <f>$FG$9</f>
        <v>●</v>
      </c>
      <c r="X234" s="484" t="str">
        <f>IF($FG$7="","",$FG$7)</f>
        <v>播種</v>
      </c>
      <c r="Y234" s="484"/>
      <c r="Z234" s="484"/>
      <c r="AA234" s="484"/>
      <c r="AB234" s="484"/>
      <c r="AC234" s="484"/>
      <c r="AD234" s="484"/>
      <c r="AE234" s="98" t="str">
        <f>$FH$9</f>
        <v>▲</v>
      </c>
      <c r="AF234" s="484" t="str">
        <f>IF($FH$7="","",$FH$7)</f>
        <v>耕起・施肥</v>
      </c>
      <c r="AG234" s="484"/>
      <c r="AH234" s="484"/>
      <c r="AI234" s="484"/>
      <c r="AJ234" s="484"/>
      <c r="AK234" s="484"/>
      <c r="AL234" s="484"/>
      <c r="AM234" s="484"/>
      <c r="AN234" s="98" t="str">
        <f>$FI$9</f>
        <v>■</v>
      </c>
      <c r="AO234" s="484" t="str">
        <f>IF($FI$7="","",$FI$7)</f>
        <v>定植</v>
      </c>
      <c r="AP234" s="484"/>
      <c r="AQ234" s="484"/>
      <c r="AR234" s="484"/>
      <c r="AS234" s="484"/>
      <c r="AT234" s="484"/>
      <c r="AU234" s="484"/>
      <c r="AV234" s="98" t="str">
        <f>$FJ$9</f>
        <v>◆</v>
      </c>
      <c r="AW234" s="484" t="str">
        <f>IF($FJ$7="","",$FJ$7)</f>
        <v>追肥・中耕</v>
      </c>
      <c r="AX234" s="484"/>
      <c r="AY234" s="484"/>
      <c r="AZ234" s="484"/>
      <c r="BA234" s="484"/>
      <c r="BB234" s="484"/>
      <c r="BC234" s="484"/>
      <c r="BD234" s="98" t="str">
        <f>$FK$9</f>
        <v>★</v>
      </c>
      <c r="BE234" s="484" t="str">
        <f>IF($FK$7="","",$FK$7)</f>
        <v>中耕・除草1</v>
      </c>
      <c r="BF234" s="484"/>
      <c r="BG234" s="484"/>
      <c r="BH234" s="484"/>
      <c r="BI234" s="484"/>
      <c r="BJ234" s="484"/>
      <c r="BK234" s="484"/>
      <c r="BL234" s="98" t="str">
        <f>$FL$9</f>
        <v>▼</v>
      </c>
      <c r="BM234" s="484" t="str">
        <f>IF($FL$7="","",$FL$7)</f>
        <v>中耕・除草2</v>
      </c>
      <c r="BN234" s="484"/>
      <c r="BO234" s="484"/>
      <c r="BP234" s="484"/>
      <c r="BQ234" s="484"/>
      <c r="BR234" s="484"/>
      <c r="BS234" s="484"/>
      <c r="BT234" s="65" t="s">
        <v>54</v>
      </c>
      <c r="BZ234" s="44"/>
      <c r="CB234" s="46"/>
      <c r="CC234" s="43"/>
      <c r="CE234" s="47"/>
      <c r="CF234" s="43"/>
      <c r="CH234" s="47"/>
      <c r="CI234" s="43"/>
      <c r="CK234" s="47"/>
      <c r="CL234" s="43"/>
      <c r="CR234" s="35"/>
      <c r="CS234" s="35"/>
      <c r="CY234" s="43"/>
      <c r="DD234" s="44"/>
      <c r="DE234" s="45"/>
      <c r="DF234" s="46"/>
      <c r="DG234" s="43"/>
      <c r="DI234" s="47"/>
      <c r="DJ234" s="43"/>
      <c r="DL234" s="47"/>
      <c r="DM234" s="43"/>
      <c r="DO234" s="47"/>
      <c r="DP234" s="43"/>
      <c r="EF234" s="178"/>
      <c r="EG234" s="178"/>
      <c r="EH234" s="179"/>
      <c r="EI234" s="180"/>
      <c r="EJ234" s="179"/>
      <c r="EK234" s="180"/>
      <c r="EL234" s="179"/>
      <c r="EM234" s="180"/>
      <c r="EN234" s="179"/>
      <c r="EO234" s="180"/>
      <c r="EP234" s="179"/>
      <c r="EQ234" s="180"/>
      <c r="ER234" s="179"/>
      <c r="ES234" s="180"/>
      <c r="ET234" s="179"/>
      <c r="EU234" s="180"/>
      <c r="EV234" s="179"/>
      <c r="EW234" s="180"/>
      <c r="EX234" s="179"/>
      <c r="EY234" s="180"/>
      <c r="EZ234" s="179"/>
      <c r="FA234" s="180"/>
      <c r="FB234" s="179"/>
      <c r="FC234" s="180"/>
      <c r="FD234" s="179"/>
      <c r="FE234" s="180"/>
      <c r="FG234" s="116" t="str">
        <f>IF(②元データ!$K$10="",(IF(②元データ!$B$37="","",②元データ!$B$37)),"")</f>
        <v/>
      </c>
      <c r="FH234" s="116" t="str">
        <f>IF(②元データ!$K$10="",(IF(②元データ!$B$38="","",②元データ!$B$38)),"")</f>
        <v/>
      </c>
      <c r="FI234" s="116" t="str">
        <f>IF(②元データ!$K$10="",(IF(②元データ!$B$39="","",②元データ!$B$39)),"")</f>
        <v/>
      </c>
      <c r="FJ234" s="116" t="str">
        <f>IF(②元データ!$K$10="",(IF(②元データ!$B$40="","",②元データ!$B$40)),"")</f>
        <v/>
      </c>
      <c r="FK234" s="116" t="str">
        <f>IF(②元データ!$K$10="",(IF(②元データ!$B$41="","",②元データ!$B$41)),"")</f>
        <v/>
      </c>
      <c r="FL234" s="116" t="str">
        <f>IF(②元データ!$K$10="",(IF(②元データ!$B$42="","",②元データ!$B$42)),"")</f>
        <v/>
      </c>
      <c r="FO234" s="179"/>
      <c r="FQ234" s="179"/>
      <c r="FS234" s="179"/>
      <c r="FU234" s="179"/>
      <c r="FW234" s="179"/>
      <c r="FY234" s="179"/>
      <c r="GA234" s="179"/>
      <c r="GC234" s="179"/>
      <c r="GE234" s="179"/>
      <c r="GG234" s="179"/>
      <c r="GH234" s="179"/>
      <c r="GI234" s="179"/>
      <c r="GJ234" s="179"/>
      <c r="GK234" s="179"/>
      <c r="GM234" s="179"/>
      <c r="GN234" s="180"/>
      <c r="GO234" s="179"/>
      <c r="GP234" s="180"/>
      <c r="GQ234" s="179"/>
      <c r="GR234" s="180"/>
      <c r="GS234" s="179"/>
      <c r="GT234" s="180"/>
      <c r="GU234" s="179"/>
      <c r="GV234" s="180"/>
      <c r="GW234" s="179"/>
      <c r="GX234" s="180"/>
      <c r="GY234" s="179"/>
      <c r="GZ234" s="180"/>
      <c r="HA234" s="179"/>
      <c r="HB234" s="180"/>
      <c r="HC234" s="179"/>
      <c r="HD234" s="180"/>
      <c r="HE234" s="179"/>
      <c r="HF234" s="180"/>
      <c r="HG234" s="180"/>
      <c r="HH234" s="180"/>
      <c r="HI234" s="180"/>
      <c r="HJ234" s="180"/>
    </row>
    <row r="235" spans="1:220" s="2" customFormat="1" ht="27" hidden="1" customHeight="1" x14ac:dyDescent="0.15">
      <c r="B235" s="489"/>
      <c r="C235" s="491"/>
      <c r="D235" s="19"/>
      <c r="E235" s="3"/>
      <c r="F235" s="3"/>
      <c r="G235" s="3"/>
      <c r="H235" s="3"/>
      <c r="I235" s="3"/>
      <c r="J235" s="3"/>
      <c r="K235" s="3"/>
      <c r="L235" s="3"/>
      <c r="M235" s="3"/>
      <c r="N235" s="3"/>
      <c r="O235" s="3"/>
      <c r="P235" s="20"/>
      <c r="Q235" s="3"/>
      <c r="R235" s="3"/>
      <c r="S235" s="3"/>
      <c r="T235" s="3"/>
      <c r="U235" s="3"/>
      <c r="V235" s="3"/>
      <c r="W235" s="3"/>
      <c r="X235" s="3"/>
      <c r="Y235" s="3"/>
      <c r="Z235" s="3"/>
      <c r="AA235" s="3"/>
      <c r="AB235" s="3"/>
      <c r="AC235" s="3"/>
      <c r="AD235" s="3"/>
      <c r="AE235" s="3"/>
      <c r="AF235" s="3"/>
      <c r="AG235" s="18"/>
      <c r="AH235" s="3"/>
      <c r="AI235" s="3"/>
      <c r="AJ235" s="3"/>
      <c r="AK235" s="3"/>
      <c r="AL235" s="3"/>
      <c r="AM235" s="3"/>
      <c r="AN235" s="3"/>
      <c r="AO235" s="3"/>
      <c r="AP235" s="3"/>
      <c r="AQ235" s="3"/>
      <c r="AR235" s="3"/>
      <c r="AS235" s="3"/>
      <c r="AT235" s="3"/>
      <c r="AU235" s="20"/>
      <c r="AV235" s="3"/>
      <c r="AW235" s="3"/>
      <c r="AX235" s="3"/>
      <c r="AY235" s="3"/>
      <c r="AZ235" s="3"/>
      <c r="BA235" s="3"/>
      <c r="BB235" s="3"/>
      <c r="BC235" s="3"/>
      <c r="BD235" s="3"/>
      <c r="BE235" s="3"/>
      <c r="BF235" s="3"/>
      <c r="BG235" s="3"/>
      <c r="BH235" s="3"/>
      <c r="BI235" s="3"/>
      <c r="BJ235" s="3"/>
      <c r="BK235" s="3"/>
      <c r="BL235" s="3"/>
      <c r="BM235" s="3"/>
      <c r="BN235" s="19"/>
      <c r="BO235" s="3"/>
      <c r="BP235" s="3"/>
      <c r="BQ235" s="3"/>
      <c r="BR235" s="3"/>
      <c r="BS235" s="3"/>
      <c r="BT235" s="3"/>
      <c r="BU235" s="3"/>
      <c r="BV235" s="3"/>
      <c r="BW235" s="3"/>
      <c r="BX235" s="3"/>
      <c r="BY235" s="3"/>
      <c r="BZ235" s="20"/>
      <c r="CA235" s="3"/>
      <c r="CB235" s="3"/>
      <c r="CC235" s="3"/>
      <c r="CD235" s="3"/>
      <c r="CE235" s="3"/>
      <c r="CF235" s="3"/>
      <c r="CG235" s="3"/>
      <c r="CH235" s="3"/>
      <c r="CI235" s="3"/>
      <c r="CJ235" s="3"/>
      <c r="CK235" s="3"/>
      <c r="CL235" s="3"/>
      <c r="CM235" s="3"/>
      <c r="CN235" s="3"/>
      <c r="CO235" s="3"/>
      <c r="CP235" s="3"/>
      <c r="CQ235" s="18"/>
      <c r="CR235" s="19"/>
      <c r="CS235" s="3"/>
      <c r="CT235" s="3"/>
      <c r="CU235" s="3"/>
      <c r="CV235" s="3"/>
      <c r="CW235" s="3"/>
      <c r="CX235" s="3"/>
      <c r="CY235" s="3"/>
      <c r="CZ235" s="3"/>
      <c r="DA235" s="3"/>
      <c r="DB235" s="3"/>
      <c r="DC235" s="3"/>
      <c r="DD235" s="20"/>
      <c r="DE235" s="3"/>
      <c r="DF235" s="3"/>
      <c r="DG235" s="3"/>
      <c r="DH235" s="3"/>
      <c r="DI235" s="3"/>
      <c r="DJ235" s="3"/>
      <c r="DK235" s="3"/>
      <c r="DL235" s="3"/>
      <c r="DM235" s="3"/>
      <c r="DN235" s="3"/>
      <c r="DO235" s="3"/>
      <c r="DP235" s="3"/>
      <c r="DQ235" s="3"/>
      <c r="DR235" s="3"/>
      <c r="DS235" s="3"/>
      <c r="DT235" s="3"/>
      <c r="DU235" s="18"/>
      <c r="DV235" s="18"/>
      <c r="DW235" s="18"/>
      <c r="EF235" s="50"/>
      <c r="EG235" s="50"/>
      <c r="EH235" s="124"/>
      <c r="EI235" s="124"/>
      <c r="EJ235" s="124"/>
      <c r="EK235" s="124"/>
      <c r="EL235" s="124"/>
      <c r="EM235" s="124"/>
      <c r="EN235" s="124"/>
      <c r="EO235" s="124"/>
      <c r="EP235" s="124"/>
      <c r="EQ235" s="124"/>
      <c r="ER235" s="124"/>
      <c r="ES235" s="124"/>
      <c r="ET235" s="124"/>
      <c r="EU235" s="124"/>
      <c r="EV235" s="124"/>
      <c r="EW235" s="124"/>
      <c r="EX235" s="124"/>
      <c r="EY235" s="124"/>
      <c r="EZ235" s="124"/>
      <c r="FA235" s="124"/>
      <c r="FB235" s="124"/>
      <c r="FC235" s="124"/>
      <c r="FD235" s="124"/>
      <c r="FE235" s="124"/>
      <c r="FG235" s="116"/>
      <c r="FH235" s="116"/>
      <c r="FI235" s="116"/>
      <c r="FJ235" s="116"/>
      <c r="FK235" s="116"/>
      <c r="FL235" s="116"/>
      <c r="FO235" s="183"/>
      <c r="FQ235" s="183"/>
      <c r="FS235" s="183"/>
      <c r="FU235" s="182"/>
      <c r="FW235" s="183"/>
      <c r="FY235" s="183"/>
      <c r="GA235" s="183"/>
      <c r="GC235" s="183"/>
      <c r="GE235" s="182"/>
      <c r="GG235" s="183"/>
      <c r="GH235" s="183"/>
      <c r="GI235" s="183"/>
      <c r="GJ235" s="183"/>
      <c r="GK235" s="183"/>
      <c r="GM235" s="1"/>
      <c r="GO235" s="1"/>
      <c r="GQ235" s="1"/>
      <c r="GS235" s="1"/>
      <c r="GU235" s="1"/>
      <c r="GW235" s="1"/>
      <c r="GY235" s="1"/>
      <c r="HA235" s="1"/>
      <c r="HC235" s="1"/>
      <c r="HE235" s="1"/>
    </row>
    <row r="236" spans="1:220" s="2" customFormat="1" ht="24.95" hidden="1" customHeight="1" thickBot="1" x14ac:dyDescent="0.2">
      <c r="B236" s="490"/>
      <c r="C236" s="492"/>
      <c r="D236" s="185"/>
      <c r="E236" s="186"/>
      <c r="F236" s="186"/>
      <c r="G236" s="186"/>
      <c r="H236" s="186"/>
      <c r="I236" s="186"/>
      <c r="J236" s="186"/>
      <c r="K236" s="186"/>
      <c r="L236" s="186"/>
      <c r="M236" s="186"/>
      <c r="N236" s="186"/>
      <c r="O236" s="186"/>
      <c r="P236" s="186"/>
      <c r="Q236" s="186"/>
      <c r="R236" s="186"/>
      <c r="S236" s="186"/>
      <c r="T236" s="186"/>
      <c r="U236" s="186"/>
      <c r="V236" s="186"/>
      <c r="W236" s="186"/>
      <c r="X236" s="186"/>
      <c r="Y236" s="186"/>
      <c r="Z236" s="186"/>
      <c r="AA236" s="186"/>
      <c r="AB236" s="186"/>
      <c r="AC236" s="186"/>
      <c r="AD236" s="186"/>
      <c r="AE236" s="186"/>
      <c r="AF236" s="186"/>
      <c r="AG236" s="188"/>
      <c r="AH236" s="188"/>
      <c r="AI236" s="185"/>
      <c r="AJ236" s="186"/>
      <c r="AK236" s="186"/>
      <c r="AL236" s="186"/>
      <c r="AM236" s="186"/>
      <c r="AN236" s="186"/>
      <c r="AO236" s="186"/>
      <c r="AP236" s="186"/>
      <c r="AQ236" s="186"/>
      <c r="AR236" s="186"/>
      <c r="AS236" s="186"/>
      <c r="AT236" s="186"/>
      <c r="AU236" s="186"/>
      <c r="AV236" s="186"/>
      <c r="AW236" s="186"/>
      <c r="AX236" s="186"/>
      <c r="AY236" s="186"/>
      <c r="AZ236" s="186"/>
      <c r="BA236" s="186"/>
      <c r="BB236" s="186"/>
      <c r="BC236" s="186"/>
      <c r="BD236" s="186"/>
      <c r="BE236" s="186"/>
      <c r="BF236" s="186"/>
      <c r="BG236" s="186"/>
      <c r="BH236" s="186"/>
      <c r="BI236" s="186"/>
      <c r="BJ236" s="186"/>
      <c r="BK236" s="186"/>
      <c r="BL236" s="186"/>
      <c r="BM236" s="188"/>
      <c r="BN236" s="185"/>
      <c r="BO236" s="186"/>
      <c r="BP236" s="186"/>
      <c r="BQ236" s="186"/>
      <c r="BR236" s="186"/>
      <c r="BS236" s="186"/>
      <c r="BT236" s="186"/>
      <c r="BU236" s="186"/>
      <c r="BV236" s="186"/>
      <c r="BW236" s="186"/>
      <c r="BX236" s="186"/>
      <c r="BY236" s="186"/>
      <c r="BZ236" s="186"/>
      <c r="CA236" s="186"/>
      <c r="CB236" s="186"/>
      <c r="CC236" s="186"/>
      <c r="CD236" s="186"/>
      <c r="CE236" s="186"/>
      <c r="CF236" s="186"/>
      <c r="CG236" s="186"/>
      <c r="CH236" s="186"/>
      <c r="CI236" s="186"/>
      <c r="CJ236" s="186"/>
      <c r="CK236" s="186"/>
      <c r="CL236" s="186"/>
      <c r="CM236" s="186"/>
      <c r="CN236" s="186"/>
      <c r="CO236" s="186"/>
      <c r="CP236" s="186"/>
      <c r="CQ236" s="188"/>
      <c r="CR236" s="185"/>
      <c r="CS236" s="186"/>
      <c r="CT236" s="186"/>
      <c r="CU236" s="186"/>
      <c r="CV236" s="186"/>
      <c r="CW236" s="186"/>
      <c r="CX236" s="186"/>
      <c r="CY236" s="186"/>
      <c r="CZ236" s="186"/>
      <c r="DA236" s="186"/>
      <c r="DB236" s="186"/>
      <c r="DC236" s="186"/>
      <c r="DD236" s="186"/>
      <c r="DE236" s="186"/>
      <c r="DF236" s="186"/>
      <c r="DG236" s="186"/>
      <c r="DH236" s="186"/>
      <c r="DI236" s="186"/>
      <c r="DJ236" s="186"/>
      <c r="DK236" s="186"/>
      <c r="DL236" s="186"/>
      <c r="DM236" s="186"/>
      <c r="DN236" s="186"/>
      <c r="DO236" s="186"/>
      <c r="DP236" s="186"/>
      <c r="DQ236" s="186"/>
      <c r="DR236" s="186"/>
      <c r="DS236" s="186"/>
      <c r="DT236" s="186"/>
      <c r="DU236" s="187"/>
      <c r="DV236" s="187"/>
      <c r="DW236" s="187"/>
      <c r="FG236" s="99"/>
      <c r="FH236" s="99"/>
      <c r="FI236" s="99"/>
      <c r="FJ236" s="99"/>
      <c r="FK236" s="99"/>
      <c r="FL236" s="99"/>
    </row>
    <row r="237" spans="1:220" s="2" customFormat="1" ht="18.75" hidden="1" customHeight="1" thickTop="1" x14ac:dyDescent="0.15">
      <c r="B237" s="117"/>
      <c r="C237" s="322"/>
      <c r="D237" s="6"/>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7"/>
      <c r="AH237" s="7"/>
      <c r="AI237" s="23"/>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28"/>
      <c r="BN237" s="6"/>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7"/>
      <c r="CR237" s="6"/>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7"/>
      <c r="DV237" s="7"/>
      <c r="DW237" s="7"/>
      <c r="EE237"/>
      <c r="EF237"/>
      <c r="EG237"/>
      <c r="EH237"/>
      <c r="EI237"/>
      <c r="EV237" s="34"/>
      <c r="FG237" s="34"/>
      <c r="FN237" s="34"/>
      <c r="GM237" s="34"/>
    </row>
    <row r="238" spans="1:220" s="2" customFormat="1" ht="29.25" hidden="1" customHeight="1" x14ac:dyDescent="0.15">
      <c r="B238" s="118"/>
      <c r="C238" s="322"/>
      <c r="D238" s="101"/>
      <c r="E238" s="102"/>
      <c r="F238" s="102"/>
      <c r="G238" s="102"/>
      <c r="H238" s="102"/>
      <c r="I238" s="102"/>
      <c r="J238" s="102"/>
      <c r="K238" s="102"/>
      <c r="L238" s="102"/>
      <c r="M238" s="102"/>
      <c r="N238" s="102"/>
      <c r="O238" s="102"/>
      <c r="P238" s="102"/>
      <c r="Q238" s="102"/>
      <c r="R238" s="102"/>
      <c r="S238" s="102"/>
      <c r="T238" s="102"/>
      <c r="U238" s="102"/>
      <c r="V238" s="102"/>
      <c r="W238" s="102"/>
      <c r="X238" s="102"/>
      <c r="Y238" s="102"/>
      <c r="Z238" s="102"/>
      <c r="AA238" s="102"/>
      <c r="AB238" s="102"/>
      <c r="AC238" s="102"/>
      <c r="AD238" s="102"/>
      <c r="AE238" s="102"/>
      <c r="AF238" s="102"/>
      <c r="AG238" s="103"/>
      <c r="AH238" s="103"/>
      <c r="AI238" s="104"/>
      <c r="AJ238" s="102"/>
      <c r="AK238" s="102"/>
      <c r="AL238" s="102"/>
      <c r="AM238" s="102"/>
      <c r="AN238" s="102"/>
      <c r="AO238" s="102"/>
      <c r="AP238" s="102"/>
      <c r="AQ238" s="102"/>
      <c r="AR238" s="102"/>
      <c r="AS238" s="102"/>
      <c r="AT238" s="102"/>
      <c r="AU238" s="102"/>
      <c r="AV238" s="102"/>
      <c r="AW238" s="102"/>
      <c r="AX238" s="102"/>
      <c r="AY238" s="102"/>
      <c r="AZ238" s="102"/>
      <c r="BA238" s="102"/>
      <c r="BB238" s="102"/>
      <c r="BC238" s="102"/>
      <c r="BD238" s="102"/>
      <c r="BE238" s="102"/>
      <c r="BF238" s="102"/>
      <c r="BG238" s="102"/>
      <c r="BH238" s="102"/>
      <c r="BI238" s="102"/>
      <c r="BJ238" s="102"/>
      <c r="BK238" s="102"/>
      <c r="BL238" s="102"/>
      <c r="BM238" s="105"/>
      <c r="BN238" s="106"/>
      <c r="BO238" s="102"/>
      <c r="BP238" s="102"/>
      <c r="BQ238" s="102"/>
      <c r="BR238" s="102"/>
      <c r="BS238" s="102"/>
      <c r="BT238" s="102"/>
      <c r="BU238" s="102"/>
      <c r="BV238" s="102"/>
      <c r="BW238" s="102"/>
      <c r="BX238" s="102"/>
      <c r="BY238" s="102"/>
      <c r="BZ238" s="102"/>
      <c r="CA238" s="102"/>
      <c r="CB238" s="102"/>
      <c r="CC238" s="102"/>
      <c r="CD238" s="102"/>
      <c r="CE238" s="102"/>
      <c r="CF238" s="102"/>
      <c r="CG238" s="102"/>
      <c r="CH238" s="102"/>
      <c r="CI238" s="102"/>
      <c r="CJ238" s="102"/>
      <c r="CK238" s="102"/>
      <c r="CL238" s="102"/>
      <c r="CM238" s="102"/>
      <c r="CN238" s="102"/>
      <c r="CO238" s="102"/>
      <c r="CP238" s="102"/>
      <c r="CQ238" s="103"/>
      <c r="CR238" s="106"/>
      <c r="CS238" s="102"/>
      <c r="CT238" s="102"/>
      <c r="CU238" s="102"/>
      <c r="CV238" s="102"/>
      <c r="CW238" s="102"/>
      <c r="CX238" s="102"/>
      <c r="CY238" s="102"/>
      <c r="CZ238" s="102"/>
      <c r="DA238" s="102"/>
      <c r="DB238" s="102"/>
      <c r="DC238" s="102"/>
      <c r="DD238" s="102"/>
      <c r="DE238" s="102"/>
      <c r="DF238" s="102"/>
      <c r="DG238" s="102"/>
      <c r="DH238" s="102"/>
      <c r="DI238" s="102"/>
      <c r="DJ238" s="102"/>
      <c r="DK238" s="102"/>
      <c r="DL238" s="102"/>
      <c r="DM238" s="102"/>
      <c r="DN238" s="102"/>
      <c r="DO238" s="102"/>
      <c r="DP238" s="102"/>
      <c r="DQ238" s="102"/>
      <c r="DR238" s="102"/>
      <c r="DS238" s="102"/>
      <c r="DT238" s="102"/>
      <c r="DU238" s="103"/>
      <c r="DV238" s="103"/>
      <c r="DW238" s="103"/>
      <c r="EE238" s="13"/>
      <c r="EF238" s="13"/>
      <c r="EG238" s="13"/>
      <c r="EH238" s="515"/>
      <c r="EI238" s="516"/>
      <c r="EJ238" s="534"/>
      <c r="EK238" s="535"/>
      <c r="EL238" s="536"/>
      <c r="EM238" s="537"/>
      <c r="EN238" s="522"/>
      <c r="EO238" s="523"/>
      <c r="EP238" s="524"/>
      <c r="EQ238" s="525"/>
      <c r="ER238" s="526"/>
      <c r="ES238" s="527"/>
      <c r="ET238" s="528"/>
      <c r="EU238" s="529"/>
      <c r="EV238" s="530"/>
      <c r="EW238" s="531"/>
      <c r="EX238" s="532"/>
      <c r="EY238" s="533"/>
      <c r="EZ238" s="532"/>
      <c r="FA238" s="533"/>
      <c r="FB238" s="532"/>
      <c r="FC238" s="533"/>
      <c r="FD238" s="532"/>
      <c r="FE238" s="533"/>
      <c r="FG238" s="116"/>
      <c r="FH238" s="115"/>
      <c r="FI238" s="115"/>
      <c r="FJ238" s="115"/>
      <c r="FK238" s="115"/>
      <c r="FL238" s="195"/>
      <c r="FN238" s="500"/>
      <c r="FO238" s="501"/>
      <c r="FP238" s="500"/>
      <c r="FQ238" s="501"/>
      <c r="FR238" s="500"/>
      <c r="FS238" s="501"/>
      <c r="FT238" s="500"/>
      <c r="FU238" s="501"/>
      <c r="FV238" s="500"/>
      <c r="FW238" s="501"/>
      <c r="FX238" s="500"/>
      <c r="FY238" s="501"/>
      <c r="FZ238" s="500"/>
      <c r="GA238" s="501"/>
      <c r="GB238" s="500"/>
      <c r="GC238" s="501"/>
      <c r="GD238" s="500"/>
      <c r="GE238" s="501"/>
      <c r="GF238" s="500"/>
      <c r="GG238" s="501"/>
      <c r="GH238" s="180"/>
      <c r="GI238" s="180"/>
      <c r="GJ238" s="180"/>
      <c r="GK238" s="180"/>
      <c r="GM238" s="500"/>
      <c r="GN238" s="501"/>
      <c r="GO238" s="500"/>
      <c r="GP238" s="501"/>
      <c r="GQ238" s="500"/>
      <c r="GR238" s="501"/>
      <c r="GS238" s="500"/>
      <c r="GT238" s="501"/>
      <c r="GU238" s="500"/>
      <c r="GV238" s="501"/>
      <c r="GW238" s="500"/>
      <c r="GX238" s="501"/>
      <c r="GY238" s="500"/>
      <c r="GZ238" s="501"/>
      <c r="HA238" s="500"/>
      <c r="HB238" s="501"/>
      <c r="HC238" s="500"/>
      <c r="HD238" s="501"/>
      <c r="HE238" s="500"/>
      <c r="HF238" s="501"/>
      <c r="HG238" s="180"/>
      <c r="HH238" s="180"/>
      <c r="HI238" s="180"/>
      <c r="HJ238" s="180"/>
    </row>
    <row r="239" spans="1:220" s="2" customFormat="1" ht="9.75" hidden="1" customHeight="1" x14ac:dyDescent="0.15">
      <c r="B239" s="118"/>
      <c r="C239" s="322"/>
      <c r="D239" s="59"/>
      <c r="E239" s="54"/>
      <c r="F239" s="54"/>
      <c r="G239" s="54"/>
      <c r="H239" s="54"/>
      <c r="I239" s="54"/>
      <c r="J239" s="54"/>
      <c r="K239" s="54"/>
      <c r="L239" s="54"/>
      <c r="M239" s="54"/>
      <c r="N239" s="54"/>
      <c r="O239" s="54"/>
      <c r="P239" s="54"/>
      <c r="Q239" s="54"/>
      <c r="R239" s="54"/>
      <c r="S239" s="54"/>
      <c r="T239" s="54"/>
      <c r="U239" s="54"/>
      <c r="V239" s="54"/>
      <c r="W239" s="54"/>
      <c r="X239" s="54"/>
      <c r="Y239" s="54"/>
      <c r="Z239" s="54"/>
      <c r="AA239" s="54"/>
      <c r="AB239" s="54"/>
      <c r="AC239" s="54"/>
      <c r="AD239" s="54"/>
      <c r="AE239" s="54"/>
      <c r="AF239" s="54"/>
      <c r="AG239" s="55"/>
      <c r="AH239" s="55"/>
      <c r="AI239" s="56"/>
      <c r="AJ239" s="54"/>
      <c r="AK239" s="54"/>
      <c r="AL239" s="54"/>
      <c r="AM239" s="54"/>
      <c r="AN239" s="54"/>
      <c r="AO239" s="54"/>
      <c r="AP239" s="54"/>
      <c r="AQ239" s="54"/>
      <c r="AR239" s="54"/>
      <c r="AS239" s="54"/>
      <c r="AT239" s="54"/>
      <c r="AU239" s="54"/>
      <c r="AV239" s="54"/>
      <c r="AW239" s="54"/>
      <c r="AX239" s="54"/>
      <c r="AY239" s="54"/>
      <c r="AZ239" s="54"/>
      <c r="BA239" s="54"/>
      <c r="BB239" s="54"/>
      <c r="BC239" s="54"/>
      <c r="BD239" s="54"/>
      <c r="BE239" s="54"/>
      <c r="BF239" s="54"/>
      <c r="BG239" s="54"/>
      <c r="BH239" s="54"/>
      <c r="BI239" s="54"/>
      <c r="BJ239" s="54"/>
      <c r="BK239" s="54"/>
      <c r="BL239" s="54"/>
      <c r="BM239" s="57"/>
      <c r="BN239" s="58"/>
      <c r="BO239" s="54"/>
      <c r="BP239" s="54"/>
      <c r="BQ239" s="54"/>
      <c r="BR239" s="54"/>
      <c r="BS239" s="54"/>
      <c r="BT239" s="54"/>
      <c r="BU239" s="54"/>
      <c r="BV239" s="54"/>
      <c r="BW239" s="54"/>
      <c r="BX239" s="54"/>
      <c r="BY239" s="54"/>
      <c r="BZ239" s="54"/>
      <c r="CA239" s="54"/>
      <c r="CB239" s="54"/>
      <c r="CC239" s="54"/>
      <c r="CD239" s="54"/>
      <c r="CE239" s="54"/>
      <c r="CF239" s="54"/>
      <c r="CG239" s="54"/>
      <c r="CH239" s="54"/>
      <c r="CI239" s="54"/>
      <c r="CJ239" s="54"/>
      <c r="CK239" s="54"/>
      <c r="CL239" s="54"/>
      <c r="CM239" s="54"/>
      <c r="CN239" s="54"/>
      <c r="CO239" s="54"/>
      <c r="CP239" s="54"/>
      <c r="CQ239" s="55"/>
      <c r="CR239" s="58"/>
      <c r="CS239" s="54"/>
      <c r="CT239" s="54"/>
      <c r="CU239" s="54"/>
      <c r="CV239" s="54"/>
      <c r="CW239" s="54"/>
      <c r="CX239" s="54"/>
      <c r="CY239" s="54"/>
      <c r="CZ239" s="54"/>
      <c r="DA239" s="54"/>
      <c r="DB239" s="54"/>
      <c r="DC239" s="54"/>
      <c r="DD239" s="54"/>
      <c r="DE239" s="54"/>
      <c r="DF239" s="54"/>
      <c r="DG239" s="54"/>
      <c r="DH239" s="54"/>
      <c r="DI239" s="54"/>
      <c r="DJ239" s="54"/>
      <c r="DK239" s="54"/>
      <c r="DL239" s="54"/>
      <c r="DM239" s="54"/>
      <c r="DN239" s="54"/>
      <c r="DO239" s="54"/>
      <c r="DP239" s="54"/>
      <c r="DQ239" s="54"/>
      <c r="DR239" s="54"/>
      <c r="DS239" s="54"/>
      <c r="DT239" s="54"/>
      <c r="DU239" s="55"/>
      <c r="DV239" s="55"/>
      <c r="DW239" s="55"/>
      <c r="EE239" s="13"/>
      <c r="EF239" s="13"/>
      <c r="EG239" s="165"/>
      <c r="EH239" s="510"/>
      <c r="EI239" s="511"/>
      <c r="EJ239" s="508"/>
      <c r="EK239" s="509"/>
      <c r="EL239" s="510"/>
      <c r="EM239" s="511"/>
      <c r="EN239" s="508"/>
      <c r="EO239" s="509"/>
      <c r="EP239" s="510"/>
      <c r="EQ239" s="511"/>
      <c r="ER239" s="508"/>
      <c r="ES239" s="509"/>
      <c r="ET239" s="510"/>
      <c r="EU239" s="511"/>
      <c r="EV239" s="508"/>
      <c r="EW239" s="509"/>
      <c r="EX239" s="510"/>
      <c r="EY239" s="511"/>
      <c r="EZ239" s="508"/>
      <c r="FA239" s="509"/>
      <c r="FB239" s="510"/>
      <c r="FC239" s="511"/>
      <c r="FD239" s="508"/>
      <c r="FE239" s="509"/>
      <c r="FG239" s="116"/>
      <c r="FH239" s="116"/>
      <c r="FI239" s="116"/>
      <c r="FJ239" s="116"/>
      <c r="FK239" s="116"/>
      <c r="FL239" s="194"/>
      <c r="FN239" s="495"/>
      <c r="FO239" s="496"/>
      <c r="FP239" s="495"/>
      <c r="FQ239" s="496"/>
      <c r="FR239" s="495"/>
      <c r="FS239" s="496"/>
      <c r="FT239" s="495"/>
      <c r="FU239" s="496"/>
      <c r="FV239" s="495"/>
      <c r="FW239" s="496"/>
      <c r="FX239" s="495"/>
      <c r="FY239" s="496"/>
      <c r="FZ239" s="495"/>
      <c r="GA239" s="496"/>
      <c r="GB239" s="495"/>
      <c r="GC239" s="496"/>
      <c r="GD239" s="495"/>
      <c r="GE239" s="496"/>
      <c r="GF239" s="495"/>
      <c r="GG239" s="496"/>
      <c r="GH239" s="194"/>
      <c r="GI239" s="194"/>
      <c r="GJ239" s="194"/>
      <c r="GK239" s="194"/>
      <c r="GM239" s="495"/>
      <c r="GN239" s="496"/>
      <c r="GO239" s="495"/>
      <c r="GP239" s="496"/>
      <c r="GQ239" s="495"/>
      <c r="GR239" s="496"/>
      <c r="GS239" s="495"/>
      <c r="GT239" s="496"/>
      <c r="GU239" s="495"/>
      <c r="GV239" s="496"/>
      <c r="GW239" s="495"/>
      <c r="GX239" s="496"/>
      <c r="GY239" s="495"/>
      <c r="GZ239" s="496"/>
      <c r="HA239" s="495"/>
      <c r="HB239" s="496"/>
      <c r="HC239" s="495"/>
      <c r="HD239" s="496"/>
      <c r="HE239" s="495"/>
      <c r="HF239" s="496"/>
      <c r="HG239" s="194"/>
      <c r="HH239" s="194"/>
      <c r="HI239" s="194"/>
      <c r="HJ239" s="194"/>
    </row>
    <row r="240" spans="1:220" s="2" customFormat="1" ht="13.5" hidden="1" customHeight="1" thickBot="1" x14ac:dyDescent="0.2">
      <c r="B240" s="119"/>
      <c r="C240" s="323"/>
      <c r="D240" s="8"/>
      <c r="E240" s="9"/>
      <c r="F240" s="9"/>
      <c r="G240" s="9"/>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10"/>
      <c r="AH240" s="10"/>
      <c r="AI240" s="24"/>
      <c r="AJ240" s="9"/>
      <c r="AK240" s="9"/>
      <c r="AL240" s="9"/>
      <c r="AM240" s="9"/>
      <c r="AN240" s="9"/>
      <c r="AO240" s="9"/>
      <c r="AP240" s="9"/>
      <c r="AQ240" s="9"/>
      <c r="AR240" s="9"/>
      <c r="AS240" s="9"/>
      <c r="AT240" s="9"/>
      <c r="AU240" s="9"/>
      <c r="AV240" s="9"/>
      <c r="AW240" s="9"/>
      <c r="AX240" s="9"/>
      <c r="AY240" s="9"/>
      <c r="AZ240" s="9"/>
      <c r="BA240" s="9"/>
      <c r="BB240" s="9"/>
      <c r="BC240" s="9"/>
      <c r="BD240" s="9"/>
      <c r="BE240" s="9"/>
      <c r="BF240" s="9"/>
      <c r="BG240" s="9"/>
      <c r="BH240" s="9"/>
      <c r="BI240" s="9"/>
      <c r="BJ240" s="9"/>
      <c r="BK240" s="9"/>
      <c r="BL240" s="9"/>
      <c r="BM240" s="29"/>
      <c r="BN240" s="8"/>
      <c r="BO240" s="9"/>
      <c r="BP240" s="9"/>
      <c r="BQ240" s="9"/>
      <c r="BR240" s="9"/>
      <c r="BS240" s="9"/>
      <c r="BT240" s="9"/>
      <c r="BU240" s="9"/>
      <c r="BV240" s="9"/>
      <c r="BW240" s="9"/>
      <c r="BX240" s="9"/>
      <c r="BY240" s="9"/>
      <c r="BZ240" s="9"/>
      <c r="CA240" s="9"/>
      <c r="CB240" s="9"/>
      <c r="CC240" s="9"/>
      <c r="CD240" s="9"/>
      <c r="CE240" s="9"/>
      <c r="CF240" s="9"/>
      <c r="CG240" s="9"/>
      <c r="CH240" s="9"/>
      <c r="CI240" s="9"/>
      <c r="CJ240" s="9"/>
      <c r="CK240" s="9"/>
      <c r="CL240" s="9"/>
      <c r="CM240" s="9"/>
      <c r="CN240" s="9"/>
      <c r="CO240" s="9"/>
      <c r="CP240" s="9"/>
      <c r="CQ240" s="10"/>
      <c r="CR240" s="8"/>
      <c r="CS240" s="9"/>
      <c r="CT240" s="9"/>
      <c r="CU240" s="9"/>
      <c r="CV240" s="9"/>
      <c r="CW240" s="9"/>
      <c r="CX240" s="9"/>
      <c r="CY240" s="9"/>
      <c r="CZ240" s="9"/>
      <c r="DA240" s="9"/>
      <c r="DB240" s="9"/>
      <c r="DC240" s="9"/>
      <c r="DD240" s="9"/>
      <c r="DE240" s="9"/>
      <c r="DF240" s="9"/>
      <c r="DG240" s="9"/>
      <c r="DH240" s="9"/>
      <c r="DI240" s="9"/>
      <c r="DJ240" s="9"/>
      <c r="DK240" s="9"/>
      <c r="DL240" s="9"/>
      <c r="DM240" s="9"/>
      <c r="DN240" s="9"/>
      <c r="DO240" s="9"/>
      <c r="DP240" s="9"/>
      <c r="DQ240" s="9"/>
      <c r="DR240" s="9"/>
      <c r="DS240" s="9"/>
      <c r="DT240" s="9"/>
      <c r="DU240" s="10"/>
      <c r="DV240" s="10"/>
      <c r="DW240" s="10"/>
      <c r="EE240" s="12"/>
      <c r="EF240" s="12"/>
      <c r="EG240" s="12"/>
      <c r="EH240" s="30"/>
      <c r="EI240" s="31"/>
      <c r="EJ240" s="31"/>
      <c r="EK240" s="31"/>
      <c r="EL240" s="31"/>
      <c r="EM240" s="31"/>
      <c r="EN240" s="31"/>
      <c r="EO240" s="31"/>
      <c r="EP240" s="31"/>
      <c r="EQ240" s="31"/>
      <c r="ER240" s="31"/>
      <c r="ES240" s="31"/>
      <c r="ET240" s="31"/>
      <c r="EU240" s="31"/>
      <c r="EV240" s="31"/>
      <c r="EW240" s="31"/>
      <c r="EX240" s="31"/>
      <c r="EY240" s="31"/>
      <c r="EZ240" s="31"/>
      <c r="FA240" s="31"/>
      <c r="FB240" s="31"/>
      <c r="FC240" s="31"/>
      <c r="FD240" s="31"/>
      <c r="FE240" s="31"/>
      <c r="FG240" s="99"/>
      <c r="FH240" s="100"/>
      <c r="FI240" s="100"/>
      <c r="FJ240" s="100"/>
      <c r="FK240" s="100"/>
      <c r="FL240" s="205"/>
      <c r="FN240" s="30"/>
      <c r="FO240" s="31"/>
      <c r="FP240" s="30"/>
      <c r="FQ240" s="31"/>
      <c r="FR240" s="30"/>
      <c r="FS240" s="31"/>
      <c r="FT240" s="30"/>
      <c r="FU240" s="31"/>
      <c r="FV240" s="30"/>
      <c r="FW240" s="31"/>
      <c r="FX240" s="30"/>
      <c r="FY240" s="31"/>
      <c r="FZ240" s="30"/>
      <c r="GA240" s="31"/>
      <c r="GB240" s="30"/>
      <c r="GC240" s="31"/>
      <c r="GD240" s="31"/>
      <c r="GE240" s="31"/>
      <c r="GF240" s="31"/>
      <c r="GG240" s="31"/>
      <c r="GH240" s="180"/>
      <c r="GI240" s="180"/>
      <c r="GJ240" s="180"/>
      <c r="GK240" s="180"/>
      <c r="GM240" s="30"/>
      <c r="GN240" s="31"/>
      <c r="GO240" s="30"/>
      <c r="GP240" s="31"/>
      <c r="GQ240" s="30"/>
      <c r="GR240" s="31"/>
      <c r="GS240" s="30"/>
      <c r="GT240" s="31"/>
      <c r="GU240" s="30"/>
      <c r="GV240" s="31"/>
      <c r="GW240" s="30"/>
      <c r="GX240" s="31"/>
      <c r="GY240" s="30"/>
      <c r="GZ240" s="31"/>
      <c r="HA240" s="30"/>
      <c r="HB240" s="31"/>
      <c r="HC240" s="30"/>
      <c r="HD240" s="31"/>
      <c r="HE240" s="30"/>
      <c r="HF240" s="31"/>
      <c r="HG240" s="180"/>
      <c r="HH240" s="180"/>
      <c r="HI240" s="180"/>
      <c r="HJ240" s="180"/>
    </row>
    <row r="241" spans="1:218" ht="18.75" hidden="1" customHeight="1" x14ac:dyDescent="0.15">
      <c r="A241" s="504"/>
      <c r="B241" s="486"/>
      <c r="C241" s="324"/>
      <c r="D241" s="143"/>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c r="AA241" s="144"/>
      <c r="AB241" s="144"/>
      <c r="AC241" s="144"/>
      <c r="AD241" s="144"/>
      <c r="AE241" s="144"/>
      <c r="AF241" s="144"/>
      <c r="AG241" s="144"/>
      <c r="AH241" s="144"/>
      <c r="AI241" s="143"/>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5"/>
      <c r="BN241" s="143"/>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c r="CN241" s="144"/>
      <c r="CO241" s="144"/>
      <c r="CP241" s="144"/>
      <c r="CQ241" s="145"/>
      <c r="CR241" s="143"/>
      <c r="CS241" s="144"/>
      <c r="CT241" s="144"/>
      <c r="CU241" s="144"/>
      <c r="CV241" s="144"/>
      <c r="CW241" s="144"/>
      <c r="CX241" s="144"/>
      <c r="CY241" s="144"/>
      <c r="CZ241" s="144"/>
      <c r="DA241" s="144"/>
      <c r="DB241" s="144"/>
      <c r="DC241" s="144"/>
      <c r="DD241" s="144"/>
      <c r="DE241" s="144"/>
      <c r="DF241" s="144"/>
      <c r="DG241" s="144"/>
      <c r="DH241" s="144"/>
      <c r="DI241" s="144"/>
      <c r="DJ241" s="144"/>
      <c r="DK241" s="144"/>
      <c r="DL241" s="144"/>
      <c r="DM241" s="144"/>
      <c r="DN241" s="144"/>
      <c r="DO241" s="144"/>
      <c r="DP241" s="144"/>
      <c r="DQ241" s="144"/>
      <c r="DR241" s="144"/>
      <c r="DS241" s="144"/>
      <c r="DT241" s="144"/>
      <c r="DU241" s="145"/>
      <c r="DV241" s="145"/>
      <c r="DW241" s="145"/>
      <c r="EE241" s="12"/>
      <c r="EF241" s="13"/>
      <c r="EG241" s="13"/>
      <c r="EH241" s="32"/>
      <c r="EI241" s="32"/>
      <c r="EJ241" s="32"/>
      <c r="EK241" s="32"/>
      <c r="EL241" s="32"/>
      <c r="EM241" s="32"/>
      <c r="EN241" s="32"/>
      <c r="EO241" s="32"/>
      <c r="EP241" s="32"/>
      <c r="EQ241" s="32"/>
      <c r="ER241" s="32"/>
      <c r="ES241" s="32"/>
      <c r="ET241" s="32"/>
      <c r="EU241" s="32"/>
      <c r="EV241" s="32"/>
      <c r="EW241" s="32"/>
      <c r="EX241" s="32"/>
      <c r="EY241" s="32"/>
      <c r="EZ241" s="32"/>
      <c r="FA241" s="32"/>
      <c r="FB241" s="32"/>
      <c r="FC241" s="32"/>
      <c r="FD241" s="32"/>
      <c r="FE241" s="32"/>
      <c r="FG241" s="32"/>
      <c r="FH241" s="32"/>
      <c r="FI241" s="32"/>
      <c r="FJ241" s="32"/>
      <c r="FK241" s="32"/>
      <c r="FL241" s="32"/>
      <c r="FN241" s="33"/>
      <c r="FO241" s="96"/>
      <c r="FP241" s="33"/>
      <c r="FQ241" s="96"/>
      <c r="FR241" s="33"/>
      <c r="FS241" s="96"/>
      <c r="FT241" s="33"/>
      <c r="FU241" s="96"/>
      <c r="FV241" s="33"/>
      <c r="FW241" s="96"/>
      <c r="FX241" s="33"/>
      <c r="FY241" s="96"/>
      <c r="FZ241" s="33"/>
      <c r="GA241" s="96"/>
      <c r="GB241" s="33"/>
      <c r="GC241" s="96"/>
      <c r="GD241" s="33"/>
      <c r="GE241" s="96"/>
      <c r="GF241" s="33"/>
      <c r="GG241" s="96"/>
      <c r="GH241" s="33"/>
      <c r="GI241" s="96"/>
      <c r="GJ241" s="33"/>
      <c r="GK241" s="96"/>
      <c r="GM241" s="72"/>
      <c r="GN241" s="74"/>
      <c r="GO241" s="72"/>
      <c r="GP241" s="74"/>
      <c r="GQ241" s="72"/>
      <c r="GR241" s="74"/>
      <c r="GS241" s="72"/>
      <c r="GT241" s="74"/>
      <c r="GU241" s="72"/>
      <c r="GV241" s="74"/>
      <c r="GW241" s="72"/>
      <c r="GX241" s="74"/>
      <c r="GY241" s="72"/>
      <c r="GZ241" s="74"/>
      <c r="HA241" s="72"/>
      <c r="HB241" s="74"/>
      <c r="HC241" s="72"/>
      <c r="HD241" s="74"/>
      <c r="HE241" s="72"/>
      <c r="HF241" s="74"/>
      <c r="HG241" s="72"/>
      <c r="HH241" s="74"/>
      <c r="HI241" s="72"/>
      <c r="HJ241" s="74"/>
    </row>
    <row r="242" spans="1:218" ht="11.25" hidden="1" customHeight="1" x14ac:dyDescent="0.15">
      <c r="A242" s="505"/>
      <c r="B242" s="487"/>
      <c r="C242" s="325"/>
      <c r="D242" s="146"/>
      <c r="E242" s="147"/>
      <c r="F242" s="147"/>
      <c r="G242" s="147"/>
      <c r="H242" s="147"/>
      <c r="I242" s="147"/>
      <c r="J242" s="147"/>
      <c r="K242" s="147"/>
      <c r="L242" s="147"/>
      <c r="M242" s="147"/>
      <c r="N242" s="147"/>
      <c r="O242" s="147"/>
      <c r="P242" s="147"/>
      <c r="Q242" s="147"/>
      <c r="R242" s="147"/>
      <c r="S242" s="147"/>
      <c r="T242" s="147"/>
      <c r="U242" s="147"/>
      <c r="V242" s="147"/>
      <c r="W242" s="147"/>
      <c r="X242" s="147"/>
      <c r="Y242" s="147"/>
      <c r="Z242" s="147"/>
      <c r="AA242" s="147"/>
      <c r="AB242" s="147"/>
      <c r="AC242" s="147"/>
      <c r="AD242" s="147"/>
      <c r="AE242" s="147"/>
      <c r="AF242" s="147"/>
      <c r="AG242" s="148"/>
      <c r="AH242" s="148"/>
      <c r="AI242" s="146"/>
      <c r="AJ242" s="147"/>
      <c r="AK242" s="147"/>
      <c r="AL242" s="147"/>
      <c r="AM242" s="147"/>
      <c r="AN242" s="147"/>
      <c r="AO242" s="147"/>
      <c r="AP242" s="147"/>
      <c r="AQ242" s="147"/>
      <c r="AR242" s="147"/>
      <c r="AS242" s="147"/>
      <c r="AT242" s="147"/>
      <c r="AU242" s="147"/>
      <c r="AV242" s="147"/>
      <c r="AW242" s="147"/>
      <c r="AX242" s="147"/>
      <c r="AY242" s="147"/>
      <c r="AZ242" s="147"/>
      <c r="BA242" s="147"/>
      <c r="BB242" s="147"/>
      <c r="BC242" s="147"/>
      <c r="BD242" s="147"/>
      <c r="BE242" s="147"/>
      <c r="BF242" s="147"/>
      <c r="BG242" s="147"/>
      <c r="BH242" s="147"/>
      <c r="BI242" s="147"/>
      <c r="BJ242" s="147"/>
      <c r="BK242" s="147"/>
      <c r="BL242" s="147"/>
      <c r="BM242" s="148"/>
      <c r="BN242" s="146"/>
      <c r="BO242" s="147"/>
      <c r="BP242" s="147"/>
      <c r="BQ242" s="147"/>
      <c r="BR242" s="147"/>
      <c r="BS242" s="147"/>
      <c r="BT242" s="147"/>
      <c r="BU242" s="147"/>
      <c r="BV242" s="147"/>
      <c r="BW242" s="147"/>
      <c r="BX242" s="147"/>
      <c r="BY242" s="147"/>
      <c r="BZ242" s="147"/>
      <c r="CA242" s="147"/>
      <c r="CB242" s="147"/>
      <c r="CC242" s="147"/>
      <c r="CD242" s="147"/>
      <c r="CE242" s="147"/>
      <c r="CF242" s="147"/>
      <c r="CG242" s="147"/>
      <c r="CH242" s="147"/>
      <c r="CI242" s="147"/>
      <c r="CJ242" s="147"/>
      <c r="CK242" s="147"/>
      <c r="CL242" s="147"/>
      <c r="CM242" s="147"/>
      <c r="CN242" s="147"/>
      <c r="CO242" s="147"/>
      <c r="CP242" s="147"/>
      <c r="CQ242" s="149"/>
      <c r="CR242" s="146"/>
      <c r="CS242" s="147"/>
      <c r="CT242" s="147"/>
      <c r="CU242" s="147"/>
      <c r="CV242" s="147"/>
      <c r="CW242" s="147"/>
      <c r="CX242" s="147"/>
      <c r="CY242" s="147"/>
      <c r="CZ242" s="147"/>
      <c r="DA242" s="147"/>
      <c r="DB242" s="147"/>
      <c r="DC242" s="147"/>
      <c r="DD242" s="147"/>
      <c r="DE242" s="147"/>
      <c r="DF242" s="147"/>
      <c r="DG242" s="147"/>
      <c r="DH242" s="147"/>
      <c r="DI242" s="147"/>
      <c r="DJ242" s="147"/>
      <c r="DK242" s="147"/>
      <c r="DL242" s="147"/>
      <c r="DM242" s="147"/>
      <c r="DN242" s="147"/>
      <c r="DO242" s="147"/>
      <c r="DP242" s="147"/>
      <c r="DQ242" s="147"/>
      <c r="DR242" s="147"/>
      <c r="DS242" s="147"/>
      <c r="DT242" s="147"/>
      <c r="DU242" s="149"/>
      <c r="DV242" s="149"/>
      <c r="DW242" s="149"/>
      <c r="EE242" s="12"/>
      <c r="EF242" s="13"/>
      <c r="EG242" s="13"/>
      <c r="EH242" s="32"/>
      <c r="EI242" s="32"/>
      <c r="EJ242" s="32"/>
      <c r="EK242" s="32"/>
      <c r="EL242" s="32"/>
      <c r="EM242" s="32"/>
      <c r="EN242" s="32"/>
      <c r="EO242" s="32"/>
      <c r="EP242" s="32"/>
      <c r="EQ242" s="32"/>
      <c r="ER242" s="32"/>
      <c r="ES242" s="32"/>
      <c r="ET242" s="32"/>
      <c r="EU242" s="32"/>
      <c r="EV242" s="32"/>
      <c r="EW242" s="32"/>
      <c r="EX242" s="32"/>
      <c r="EY242" s="32"/>
      <c r="EZ242" s="32"/>
      <c r="FA242" s="32"/>
      <c r="FB242" s="32"/>
      <c r="FC242" s="32"/>
      <c r="FD242" s="32"/>
      <c r="FE242" s="32"/>
      <c r="FG242" s="32"/>
      <c r="FH242" s="32"/>
      <c r="FI242" s="32"/>
      <c r="FJ242" s="32"/>
      <c r="FK242" s="32"/>
      <c r="FL242" s="32"/>
      <c r="FN242" s="33"/>
      <c r="FO242" s="96"/>
      <c r="FP242" s="33"/>
      <c r="FQ242" s="96"/>
      <c r="FR242" s="33"/>
      <c r="FS242" s="96"/>
      <c r="FT242" s="33"/>
      <c r="FU242" s="96"/>
      <c r="FV242" s="33"/>
      <c r="FW242" s="96"/>
      <c r="FX242" s="33"/>
      <c r="FY242" s="96"/>
      <c r="FZ242" s="33"/>
      <c r="GA242" s="96"/>
      <c r="GB242" s="33"/>
      <c r="GC242" s="96"/>
      <c r="GD242" s="33"/>
      <c r="GE242" s="96"/>
      <c r="GF242" s="33"/>
      <c r="GG242" s="96"/>
      <c r="GH242" s="33"/>
      <c r="GI242" s="96"/>
      <c r="GJ242" s="33"/>
      <c r="GK242" s="96"/>
      <c r="GM242" s="72"/>
      <c r="GN242" s="74"/>
      <c r="GO242" s="72"/>
      <c r="GP242" s="74"/>
      <c r="GQ242" s="72"/>
      <c r="GR242" s="74"/>
      <c r="GS242" s="72"/>
      <c r="GT242" s="74"/>
      <c r="GU242" s="72"/>
      <c r="GV242" s="74"/>
      <c r="GW242" s="72"/>
      <c r="GX242" s="74"/>
      <c r="GY242" s="72"/>
      <c r="GZ242" s="74"/>
      <c r="HA242" s="72"/>
      <c r="HB242" s="74"/>
      <c r="HC242" s="72"/>
      <c r="HD242" s="74"/>
      <c r="HE242" s="72"/>
      <c r="HF242" s="74"/>
      <c r="HG242" s="72"/>
      <c r="HH242" s="74"/>
      <c r="HI242" s="72"/>
      <c r="HJ242" s="74"/>
    </row>
    <row r="243" spans="1:218" ht="27.75" hidden="1" customHeight="1" x14ac:dyDescent="0.15">
      <c r="A243" s="505"/>
      <c r="B243" s="487"/>
      <c r="C243" s="325"/>
      <c r="D243" s="150"/>
      <c r="E243" s="151"/>
      <c r="F243" s="151"/>
      <c r="G243" s="151"/>
      <c r="H243" s="151"/>
      <c r="I243" s="151"/>
      <c r="J243" s="151"/>
      <c r="K243" s="151"/>
      <c r="L243" s="151"/>
      <c r="M243" s="151"/>
      <c r="N243" s="151"/>
      <c r="O243" s="151"/>
      <c r="P243" s="151"/>
      <c r="Q243" s="151"/>
      <c r="R243" s="151"/>
      <c r="S243" s="151"/>
      <c r="T243" s="151"/>
      <c r="U243" s="151"/>
      <c r="V243" s="151"/>
      <c r="W243" s="151"/>
      <c r="X243" s="151"/>
      <c r="Y243" s="151"/>
      <c r="Z243" s="151"/>
      <c r="AA243" s="151"/>
      <c r="AB243" s="151"/>
      <c r="AC243" s="151"/>
      <c r="AD243" s="151"/>
      <c r="AE243" s="151"/>
      <c r="AF243" s="151"/>
      <c r="AG243" s="151"/>
      <c r="AH243" s="151"/>
      <c r="AI243" s="150"/>
      <c r="AJ243" s="151"/>
      <c r="AK243" s="151"/>
      <c r="AL243" s="151"/>
      <c r="AM243" s="151"/>
      <c r="AN243" s="151"/>
      <c r="AO243" s="151"/>
      <c r="AP243" s="151"/>
      <c r="AQ243" s="151"/>
      <c r="AR243" s="151"/>
      <c r="AS243" s="151"/>
      <c r="AT243" s="151"/>
      <c r="AU243" s="151"/>
      <c r="AV243" s="151"/>
      <c r="AW243" s="151"/>
      <c r="AX243" s="151"/>
      <c r="AY243" s="151"/>
      <c r="AZ243" s="151"/>
      <c r="BA243" s="151"/>
      <c r="BB243" s="151"/>
      <c r="BC243" s="151"/>
      <c r="BD243" s="151"/>
      <c r="BE243" s="151"/>
      <c r="BF243" s="151"/>
      <c r="BG243" s="151"/>
      <c r="BH243" s="151"/>
      <c r="BI243" s="151"/>
      <c r="BJ243" s="151"/>
      <c r="BK243" s="151"/>
      <c r="BL243" s="151"/>
      <c r="BM243" s="152"/>
      <c r="BN243" s="150"/>
      <c r="BO243" s="151"/>
      <c r="BP243" s="151"/>
      <c r="BQ243" s="151"/>
      <c r="BR243" s="151"/>
      <c r="BS243" s="151"/>
      <c r="BT243" s="151"/>
      <c r="BU243" s="151"/>
      <c r="BV243" s="151"/>
      <c r="BW243" s="151"/>
      <c r="BX243" s="151"/>
      <c r="BY243" s="151"/>
      <c r="BZ243" s="151"/>
      <c r="CA243" s="151"/>
      <c r="CB243" s="151"/>
      <c r="CC243" s="151"/>
      <c r="CD243" s="151"/>
      <c r="CE243" s="151"/>
      <c r="CF243" s="151"/>
      <c r="CG243" s="151"/>
      <c r="CH243" s="151"/>
      <c r="CI243" s="151"/>
      <c r="CJ243" s="151"/>
      <c r="CK243" s="151"/>
      <c r="CL243" s="151"/>
      <c r="CM243" s="151"/>
      <c r="CN243" s="151"/>
      <c r="CO243" s="151"/>
      <c r="CP243" s="151"/>
      <c r="CQ243" s="152"/>
      <c r="CR243" s="150"/>
      <c r="CS243" s="151"/>
      <c r="CT243" s="151"/>
      <c r="CU243" s="151"/>
      <c r="CV243" s="151"/>
      <c r="CW243" s="151"/>
      <c r="CX243" s="151"/>
      <c r="CY243" s="151"/>
      <c r="CZ243" s="151"/>
      <c r="DA243" s="151"/>
      <c r="DB243" s="151"/>
      <c r="DC243" s="151"/>
      <c r="DD243" s="151"/>
      <c r="DE243" s="151"/>
      <c r="DF243" s="151"/>
      <c r="DG243" s="151"/>
      <c r="DH243" s="151"/>
      <c r="DI243" s="151"/>
      <c r="DJ243" s="151"/>
      <c r="DK243" s="151"/>
      <c r="DL243" s="151"/>
      <c r="DM243" s="151"/>
      <c r="DN243" s="151"/>
      <c r="DO243" s="151"/>
      <c r="DP243" s="151"/>
      <c r="DQ243" s="151"/>
      <c r="DR243" s="151"/>
      <c r="DS243" s="151"/>
      <c r="DT243" s="151"/>
      <c r="DU243" s="152"/>
      <c r="DV243" s="152"/>
      <c r="DW243" s="152"/>
      <c r="EE243" s="12"/>
      <c r="EF243" s="13"/>
      <c r="EG243" s="13"/>
      <c r="EH243" s="32"/>
      <c r="EI243" s="32"/>
      <c r="EJ243" s="32"/>
      <c r="EK243" s="32"/>
      <c r="EL243" s="32"/>
      <c r="EM243" s="32"/>
      <c r="EN243" s="32"/>
      <c r="EO243" s="32"/>
      <c r="EP243" s="32"/>
      <c r="EQ243" s="32"/>
      <c r="ER243" s="32"/>
      <c r="ES243" s="32"/>
      <c r="ET243" s="32"/>
      <c r="EU243" s="32"/>
      <c r="EV243" s="32"/>
      <c r="EW243" s="32"/>
      <c r="EX243" s="32"/>
      <c r="EY243" s="32"/>
      <c r="EZ243" s="32"/>
      <c r="FA243" s="32"/>
      <c r="FB243" s="32"/>
      <c r="FC243" s="32"/>
      <c r="FD243" s="32"/>
      <c r="FE243" s="32"/>
      <c r="FG243" s="32"/>
      <c r="FH243" s="32"/>
      <c r="FI243" s="32"/>
      <c r="FJ243" s="32"/>
      <c r="FK243" s="32"/>
      <c r="FL243" s="32"/>
      <c r="FN243" s="33"/>
      <c r="FO243" s="96"/>
      <c r="FP243" s="33"/>
      <c r="FQ243" s="96"/>
      <c r="FR243" s="33"/>
      <c r="FS243" s="96"/>
      <c r="FT243" s="33"/>
      <c r="FU243" s="96"/>
      <c r="FV243" s="33"/>
      <c r="FW243" s="96"/>
      <c r="FX243" s="33"/>
      <c r="FY243" s="96"/>
      <c r="FZ243" s="33"/>
      <c r="GA243" s="96"/>
      <c r="GB243" s="33"/>
      <c r="GC243" s="96"/>
      <c r="GD243" s="33"/>
      <c r="GE243" s="96"/>
      <c r="GF243" s="33"/>
      <c r="GG243" s="96"/>
      <c r="GH243" s="33"/>
      <c r="GI243" s="96"/>
      <c r="GJ243" s="33"/>
      <c r="GK243" s="96"/>
      <c r="GM243" s="72"/>
      <c r="GN243" s="74"/>
      <c r="GO243" s="72"/>
      <c r="GP243" s="74"/>
      <c r="GQ243" s="72"/>
      <c r="GR243" s="74"/>
      <c r="GS243" s="72"/>
      <c r="GT243" s="74"/>
      <c r="GU243" s="72"/>
      <c r="GV243" s="74"/>
      <c r="GW243" s="72"/>
      <c r="GX243" s="74"/>
      <c r="GY243" s="72"/>
      <c r="GZ243" s="74"/>
      <c r="HA243" s="72"/>
      <c r="HB243" s="74"/>
      <c r="HC243" s="72"/>
      <c r="HD243" s="74"/>
      <c r="HE243" s="72"/>
      <c r="HF243" s="74"/>
      <c r="HG243" s="72"/>
      <c r="HH243" s="74"/>
      <c r="HI243" s="72"/>
      <c r="HJ243" s="74"/>
    </row>
    <row r="244" spans="1:218" ht="15" hidden="1" customHeight="1" thickBot="1" x14ac:dyDescent="0.2">
      <c r="A244" s="505"/>
      <c r="B244" s="488"/>
      <c r="C244" s="326"/>
      <c r="D244" s="153"/>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54"/>
      <c r="AH244" s="154"/>
      <c r="AI244" s="153"/>
      <c r="AJ244" s="114"/>
      <c r="AK244" s="114"/>
      <c r="AL244" s="114"/>
      <c r="AM244" s="114"/>
      <c r="AN244" s="114"/>
      <c r="AO244" s="114"/>
      <c r="AP244" s="114"/>
      <c r="AQ244" s="114"/>
      <c r="AR244" s="114"/>
      <c r="AS244" s="114"/>
      <c r="AT244" s="114"/>
      <c r="AU244" s="114"/>
      <c r="AV244" s="114"/>
      <c r="AW244" s="114"/>
      <c r="AX244" s="114"/>
      <c r="AY244" s="114"/>
      <c r="AZ244" s="114"/>
      <c r="BA244" s="114"/>
      <c r="BB244" s="114"/>
      <c r="BC244" s="114"/>
      <c r="BD244" s="114"/>
      <c r="BE244" s="114"/>
      <c r="BF244" s="114"/>
      <c r="BG244" s="114"/>
      <c r="BH244" s="114"/>
      <c r="BI244" s="114"/>
      <c r="BJ244" s="114"/>
      <c r="BK244" s="114"/>
      <c r="BL244" s="114"/>
      <c r="BM244" s="154"/>
      <c r="BN244" s="153"/>
      <c r="BO244" s="114"/>
      <c r="BP244" s="114"/>
      <c r="BQ244" s="114"/>
      <c r="BR244" s="114"/>
      <c r="BS244" s="114"/>
      <c r="BT244" s="114"/>
      <c r="BU244" s="114"/>
      <c r="BV244" s="114"/>
      <c r="BW244" s="114"/>
      <c r="BX244" s="114"/>
      <c r="BY244" s="114"/>
      <c r="BZ244" s="114"/>
      <c r="CA244" s="114"/>
      <c r="CB244" s="114"/>
      <c r="CC244" s="114"/>
      <c r="CD244" s="114"/>
      <c r="CE244" s="114"/>
      <c r="CF244" s="114"/>
      <c r="CG244" s="114"/>
      <c r="CH244" s="114"/>
      <c r="CI244" s="114"/>
      <c r="CJ244" s="114"/>
      <c r="CK244" s="114"/>
      <c r="CL244" s="114"/>
      <c r="CM244" s="114"/>
      <c r="CN244" s="114"/>
      <c r="CO244" s="114"/>
      <c r="CP244" s="114"/>
      <c r="CQ244" s="155"/>
      <c r="CR244" s="153"/>
      <c r="CS244" s="114"/>
      <c r="CT244" s="114"/>
      <c r="CU244" s="114"/>
      <c r="CV244" s="114"/>
      <c r="CW244" s="114"/>
      <c r="CX244" s="114"/>
      <c r="CY244" s="114"/>
      <c r="CZ244" s="114"/>
      <c r="DA244" s="114"/>
      <c r="DB244" s="114"/>
      <c r="DC244" s="114"/>
      <c r="DD244" s="114"/>
      <c r="DE244" s="114"/>
      <c r="DF244" s="114"/>
      <c r="DG244" s="114"/>
      <c r="DH244" s="114"/>
      <c r="DI244" s="114"/>
      <c r="DJ244" s="114"/>
      <c r="DK244" s="114"/>
      <c r="DL244" s="114"/>
      <c r="DM244" s="114"/>
      <c r="DN244" s="114"/>
      <c r="DO244" s="114"/>
      <c r="DP244" s="114"/>
      <c r="DQ244" s="114"/>
      <c r="DR244" s="114"/>
      <c r="DS244" s="114"/>
      <c r="DT244" s="114"/>
      <c r="DU244" s="155"/>
      <c r="DV244" s="155"/>
      <c r="DW244" s="155"/>
      <c r="EE244" s="12"/>
      <c r="EF244" s="13"/>
      <c r="EG244" s="13"/>
      <c r="EH244" s="32"/>
      <c r="EI244" s="32"/>
      <c r="EJ244" s="32"/>
      <c r="EK244" s="32"/>
      <c r="EL244" s="32"/>
      <c r="EM244" s="32"/>
      <c r="EN244" s="32"/>
      <c r="EO244" s="32"/>
      <c r="EP244" s="32"/>
      <c r="EQ244" s="32"/>
      <c r="ER244" s="32"/>
      <c r="ES244" s="32"/>
      <c r="ET244" s="32"/>
      <c r="EU244" s="32"/>
      <c r="EV244" s="32"/>
      <c r="EW244" s="32"/>
      <c r="EX244" s="32"/>
      <c r="EY244" s="32"/>
      <c r="EZ244" s="32"/>
      <c r="FA244" s="32"/>
      <c r="FB244" s="32"/>
      <c r="FC244" s="32"/>
      <c r="FD244" s="32"/>
      <c r="FE244" s="32"/>
      <c r="FG244" s="32"/>
      <c r="FH244" s="32"/>
      <c r="FI244" s="32"/>
      <c r="FJ244" s="32"/>
      <c r="FK244" s="32"/>
      <c r="FL244" s="32"/>
      <c r="FN244" s="33"/>
      <c r="FO244" s="96"/>
      <c r="FP244" s="33"/>
      <c r="FQ244" s="96"/>
      <c r="FR244" s="33"/>
      <c r="FS244" s="96"/>
      <c r="FT244" s="33"/>
      <c r="FU244" s="96"/>
      <c r="FV244" s="33"/>
      <c r="FW244" s="96"/>
      <c r="FX244" s="33"/>
      <c r="FY244" s="96"/>
      <c r="FZ244" s="33"/>
      <c r="GA244" s="96"/>
      <c r="GB244" s="33"/>
      <c r="GC244" s="96"/>
      <c r="GD244" s="33"/>
      <c r="GE244" s="96"/>
      <c r="GF244" s="33"/>
      <c r="GG244" s="96"/>
      <c r="GH244" s="33"/>
      <c r="GI244" s="96"/>
      <c r="GJ244" s="33"/>
      <c r="GK244" s="96"/>
      <c r="GM244" s="72"/>
      <c r="GN244" s="74"/>
      <c r="GO244" s="72"/>
      <c r="GP244" s="74"/>
      <c r="GQ244" s="72"/>
      <c r="GR244" s="74"/>
      <c r="GS244" s="72"/>
      <c r="GT244" s="74"/>
      <c r="GU244" s="72"/>
      <c r="GV244" s="74"/>
      <c r="GW244" s="72"/>
      <c r="GX244" s="74"/>
      <c r="GY244" s="72"/>
      <c r="GZ244" s="74"/>
      <c r="HA244" s="72"/>
      <c r="HB244" s="74"/>
      <c r="HC244" s="72"/>
      <c r="HD244" s="74"/>
      <c r="HE244" s="72"/>
      <c r="HF244" s="74"/>
      <c r="HG244" s="72"/>
      <c r="HH244" s="74"/>
      <c r="HI244" s="72"/>
      <c r="HJ244" s="74"/>
    </row>
    <row r="245" spans="1:218" ht="21.75" hidden="1" customHeight="1" x14ac:dyDescent="0.15">
      <c r="A245" s="505"/>
      <c r="B245" s="486"/>
      <c r="C245" s="324"/>
      <c r="D245" s="143"/>
      <c r="E245" s="144"/>
      <c r="F245" s="144"/>
      <c r="G245" s="144"/>
      <c r="H245" s="144"/>
      <c r="I245" s="144"/>
      <c r="J245" s="144"/>
      <c r="K245" s="144"/>
      <c r="L245" s="144"/>
      <c r="M245" s="144"/>
      <c r="N245" s="144"/>
      <c r="O245" s="144"/>
      <c r="P245" s="144"/>
      <c r="Q245" s="144"/>
      <c r="R245" s="144"/>
      <c r="S245" s="144"/>
      <c r="T245" s="144"/>
      <c r="U245" s="144"/>
      <c r="V245" s="144"/>
      <c r="W245" s="144"/>
      <c r="X245" s="144"/>
      <c r="Y245" s="144"/>
      <c r="Z245" s="144"/>
      <c r="AA245" s="144"/>
      <c r="AB245" s="144"/>
      <c r="AC245" s="144"/>
      <c r="AD245" s="144"/>
      <c r="AE245" s="144"/>
      <c r="AF245" s="144"/>
      <c r="AG245" s="144"/>
      <c r="AH245" s="144"/>
      <c r="AI245" s="143"/>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5"/>
      <c r="BN245" s="143"/>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c r="CN245" s="144"/>
      <c r="CO245" s="144"/>
      <c r="CP245" s="144"/>
      <c r="CQ245" s="145"/>
      <c r="CR245" s="143"/>
      <c r="CS245" s="144"/>
      <c r="CT245" s="144"/>
      <c r="CU245" s="144"/>
      <c r="CV245" s="144"/>
      <c r="CW245" s="144"/>
      <c r="CX245" s="144"/>
      <c r="CY245" s="144"/>
      <c r="CZ245" s="144"/>
      <c r="DA245" s="144"/>
      <c r="DB245" s="144"/>
      <c r="DC245" s="144"/>
      <c r="DD245" s="144"/>
      <c r="DE245" s="144"/>
      <c r="DF245" s="144"/>
      <c r="DG245" s="144"/>
      <c r="DH245" s="144"/>
      <c r="DI245" s="144"/>
      <c r="DJ245" s="144"/>
      <c r="DK245" s="144"/>
      <c r="DL245" s="144"/>
      <c r="DM245" s="144"/>
      <c r="DN245" s="144"/>
      <c r="DO245" s="144"/>
      <c r="DP245" s="144"/>
      <c r="DQ245" s="144"/>
      <c r="DR245" s="144"/>
      <c r="DS245" s="144"/>
      <c r="DT245" s="144"/>
      <c r="DU245" s="145"/>
      <c r="DV245" s="145"/>
      <c r="DW245" s="145"/>
      <c r="EE245" s="12"/>
      <c r="EF245" s="13"/>
      <c r="EG245" s="13"/>
      <c r="EH245" s="32"/>
      <c r="EI245" s="32"/>
      <c r="EJ245" s="32"/>
      <c r="EK245" s="32"/>
      <c r="EL245" s="32"/>
      <c r="EM245" s="32"/>
      <c r="EN245" s="32"/>
      <c r="EO245" s="32"/>
      <c r="EP245" s="32"/>
      <c r="EQ245" s="32"/>
      <c r="ER245" s="32"/>
      <c r="ES245" s="32"/>
      <c r="ET245" s="32"/>
      <c r="EU245" s="32"/>
      <c r="EV245" s="32"/>
      <c r="EW245" s="32"/>
      <c r="EX245" s="32"/>
      <c r="EY245" s="32"/>
      <c r="EZ245" s="32"/>
      <c r="FA245" s="32"/>
      <c r="FB245" s="32"/>
      <c r="FC245" s="32"/>
      <c r="FD245" s="32"/>
      <c r="FE245" s="32"/>
      <c r="FG245" s="32"/>
      <c r="FH245" s="32"/>
      <c r="FI245" s="32"/>
      <c r="FJ245" s="32"/>
      <c r="FK245" s="32"/>
      <c r="FL245" s="32"/>
      <c r="FN245" s="33"/>
      <c r="FO245" s="96"/>
      <c r="FP245" s="33"/>
      <c r="FQ245" s="96"/>
      <c r="FR245" s="33"/>
      <c r="FS245" s="96"/>
      <c r="FT245" s="33"/>
      <c r="FU245" s="96"/>
      <c r="FV245" s="33"/>
      <c r="FW245" s="96"/>
      <c r="FX245" s="33"/>
      <c r="FY245" s="96"/>
      <c r="FZ245" s="33"/>
      <c r="GA245" s="96"/>
      <c r="GB245" s="33"/>
      <c r="GC245" s="96"/>
      <c r="GD245" s="33"/>
      <c r="GE245" s="96"/>
      <c r="GF245" s="33"/>
      <c r="GG245" s="96"/>
      <c r="GH245" s="33"/>
      <c r="GI245" s="96"/>
      <c r="GJ245" s="33"/>
      <c r="GK245" s="96"/>
      <c r="GM245" s="72"/>
      <c r="GN245" s="74"/>
      <c r="GO245" s="72"/>
      <c r="GP245" s="74"/>
      <c r="GQ245" s="72"/>
      <c r="GR245" s="74"/>
      <c r="GS245" s="72"/>
      <c r="GT245" s="74"/>
      <c r="GU245" s="72"/>
      <c r="GV245" s="74"/>
      <c r="GW245" s="72"/>
      <c r="GX245" s="74"/>
      <c r="GY245" s="72"/>
      <c r="GZ245" s="74"/>
      <c r="HA245" s="72"/>
      <c r="HB245" s="74"/>
      <c r="HC245" s="72"/>
      <c r="HD245" s="74"/>
      <c r="HE245" s="72"/>
      <c r="HF245" s="74"/>
      <c r="HG245" s="72"/>
      <c r="HH245" s="74"/>
      <c r="HI245" s="72"/>
      <c r="HJ245" s="74"/>
    </row>
    <row r="246" spans="1:218" ht="11.25" hidden="1" customHeight="1" x14ac:dyDescent="0.15">
      <c r="A246" s="505"/>
      <c r="B246" s="487"/>
      <c r="C246" s="325"/>
      <c r="D246" s="146"/>
      <c r="E246" s="147"/>
      <c r="F246" s="147"/>
      <c r="G246" s="147"/>
      <c r="H246" s="147"/>
      <c r="I246" s="147"/>
      <c r="J246" s="147"/>
      <c r="K246" s="147"/>
      <c r="L246" s="147"/>
      <c r="M246" s="147"/>
      <c r="N246" s="147"/>
      <c r="O246" s="147"/>
      <c r="P246" s="147"/>
      <c r="Q246" s="147"/>
      <c r="R246" s="147"/>
      <c r="S246" s="147"/>
      <c r="T246" s="147"/>
      <c r="U246" s="147"/>
      <c r="V246" s="147"/>
      <c r="W246" s="147"/>
      <c r="X246" s="147"/>
      <c r="Y246" s="147"/>
      <c r="Z246" s="147"/>
      <c r="AA246" s="147"/>
      <c r="AB246" s="147"/>
      <c r="AC246" s="147"/>
      <c r="AD246" s="147"/>
      <c r="AE246" s="147"/>
      <c r="AF246" s="147"/>
      <c r="AG246" s="148"/>
      <c r="AH246" s="148"/>
      <c r="AI246" s="146"/>
      <c r="AJ246" s="147"/>
      <c r="AK246" s="147"/>
      <c r="AL246" s="147"/>
      <c r="AM246" s="147"/>
      <c r="AN246" s="147"/>
      <c r="AO246" s="147"/>
      <c r="AP246" s="147"/>
      <c r="AQ246" s="147"/>
      <c r="AR246" s="147"/>
      <c r="AS246" s="147"/>
      <c r="AT246" s="147"/>
      <c r="AU246" s="147"/>
      <c r="AV246" s="147"/>
      <c r="AW246" s="147"/>
      <c r="AX246" s="147"/>
      <c r="AY246" s="147"/>
      <c r="AZ246" s="147"/>
      <c r="BA246" s="147"/>
      <c r="BB246" s="147"/>
      <c r="BC246" s="147"/>
      <c r="BD246" s="147"/>
      <c r="BE246" s="147"/>
      <c r="BF246" s="147"/>
      <c r="BG246" s="147"/>
      <c r="BH246" s="147"/>
      <c r="BI246" s="147"/>
      <c r="BJ246" s="147"/>
      <c r="BK246" s="147"/>
      <c r="BL246" s="147"/>
      <c r="BM246" s="148"/>
      <c r="BN246" s="146"/>
      <c r="BO246" s="147"/>
      <c r="BP246" s="147"/>
      <c r="BQ246" s="147"/>
      <c r="BR246" s="147"/>
      <c r="BS246" s="147"/>
      <c r="BT246" s="147"/>
      <c r="BU246" s="147"/>
      <c r="BV246" s="147"/>
      <c r="BW246" s="147"/>
      <c r="BX246" s="147"/>
      <c r="BY246" s="147"/>
      <c r="BZ246" s="147"/>
      <c r="CA246" s="147"/>
      <c r="CB246" s="147"/>
      <c r="CC246" s="147"/>
      <c r="CD246" s="147"/>
      <c r="CE246" s="147"/>
      <c r="CF246" s="147"/>
      <c r="CG246" s="147"/>
      <c r="CH246" s="147"/>
      <c r="CI246" s="147"/>
      <c r="CJ246" s="147"/>
      <c r="CK246" s="147"/>
      <c r="CL246" s="147"/>
      <c r="CM246" s="147"/>
      <c r="CN246" s="147"/>
      <c r="CO246" s="147"/>
      <c r="CP246" s="147"/>
      <c r="CQ246" s="149"/>
      <c r="CR246" s="146"/>
      <c r="CS246" s="147"/>
      <c r="CT246" s="147"/>
      <c r="CU246" s="147"/>
      <c r="CV246" s="147"/>
      <c r="CW246" s="147"/>
      <c r="CX246" s="147"/>
      <c r="CY246" s="147"/>
      <c r="CZ246" s="147"/>
      <c r="DA246" s="147"/>
      <c r="DB246" s="147"/>
      <c r="DC246" s="147"/>
      <c r="DD246" s="147"/>
      <c r="DE246" s="147"/>
      <c r="DF246" s="147"/>
      <c r="DG246" s="147"/>
      <c r="DH246" s="147"/>
      <c r="DI246" s="147"/>
      <c r="DJ246" s="147"/>
      <c r="DK246" s="147"/>
      <c r="DL246" s="147"/>
      <c r="DM246" s="147"/>
      <c r="DN246" s="147"/>
      <c r="DO246" s="147"/>
      <c r="DP246" s="147"/>
      <c r="DQ246" s="147"/>
      <c r="DR246" s="147"/>
      <c r="DS246" s="147"/>
      <c r="DT246" s="147"/>
      <c r="DU246" s="149"/>
      <c r="DV246" s="149"/>
      <c r="DW246" s="149"/>
      <c r="EE246" s="12"/>
      <c r="EF246" s="13"/>
      <c r="EG246" s="13"/>
      <c r="EH246" s="32"/>
      <c r="EI246" s="32"/>
      <c r="EJ246" s="32"/>
      <c r="EK246" s="32"/>
      <c r="EL246" s="32"/>
      <c r="EM246" s="32"/>
      <c r="EN246" s="32"/>
      <c r="EO246" s="32"/>
      <c r="EP246" s="32"/>
      <c r="EQ246" s="32"/>
      <c r="ER246" s="32"/>
      <c r="ES246" s="32"/>
      <c r="ET246" s="32"/>
      <c r="EU246" s="32"/>
      <c r="EV246" s="32"/>
      <c r="EW246" s="32"/>
      <c r="EX246" s="32"/>
      <c r="EY246" s="32"/>
      <c r="EZ246" s="32"/>
      <c r="FA246" s="32"/>
      <c r="FB246" s="32"/>
      <c r="FC246" s="32"/>
      <c r="FD246" s="32"/>
      <c r="FE246" s="32"/>
      <c r="FG246" s="32"/>
      <c r="FH246" s="32"/>
      <c r="FI246" s="32"/>
      <c r="FJ246" s="32"/>
      <c r="FK246" s="32"/>
      <c r="FL246" s="32"/>
      <c r="FN246" s="33"/>
      <c r="FO246" s="96"/>
      <c r="FP246" s="33"/>
      <c r="FQ246" s="96"/>
      <c r="FR246" s="33"/>
      <c r="FS246" s="96"/>
      <c r="FT246" s="33"/>
      <c r="FU246" s="96"/>
      <c r="FV246" s="33"/>
      <c r="FW246" s="96"/>
      <c r="FX246" s="33"/>
      <c r="FY246" s="96"/>
      <c r="FZ246" s="33"/>
      <c r="GA246" s="96"/>
      <c r="GB246" s="33"/>
      <c r="GC246" s="96"/>
      <c r="GD246" s="33"/>
      <c r="GE246" s="96"/>
      <c r="GF246" s="33"/>
      <c r="GG246" s="96"/>
      <c r="GH246" s="33"/>
      <c r="GI246" s="96"/>
      <c r="GJ246" s="33"/>
      <c r="GK246" s="96"/>
      <c r="GM246" s="72"/>
      <c r="GN246" s="74"/>
      <c r="GO246" s="72"/>
      <c r="GP246" s="74"/>
      <c r="GQ246" s="72"/>
      <c r="GR246" s="74"/>
      <c r="GS246" s="72"/>
      <c r="GT246" s="74"/>
      <c r="GU246" s="72"/>
      <c r="GV246" s="74"/>
      <c r="GW246" s="72"/>
      <c r="GX246" s="74"/>
      <c r="GY246" s="72"/>
      <c r="GZ246" s="74"/>
      <c r="HA246" s="72"/>
      <c r="HB246" s="74"/>
      <c r="HC246" s="72"/>
      <c r="HD246" s="74"/>
      <c r="HE246" s="72"/>
      <c r="HF246" s="74"/>
      <c r="HG246" s="72"/>
      <c r="HH246" s="74"/>
      <c r="HI246" s="72"/>
      <c r="HJ246" s="74"/>
    </row>
    <row r="247" spans="1:218" ht="27.75" hidden="1" customHeight="1" x14ac:dyDescent="0.15">
      <c r="A247" s="505"/>
      <c r="B247" s="487"/>
      <c r="C247" s="325"/>
      <c r="D247" s="150"/>
      <c r="E247" s="151"/>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0"/>
      <c r="AJ247" s="151"/>
      <c r="AK247" s="151"/>
      <c r="AL247" s="151"/>
      <c r="AM247" s="151"/>
      <c r="AN247" s="151"/>
      <c r="AO247" s="151"/>
      <c r="AP247" s="151"/>
      <c r="AQ247" s="151"/>
      <c r="AR247" s="151"/>
      <c r="AS247" s="151"/>
      <c r="AT247" s="151"/>
      <c r="AU247" s="151"/>
      <c r="AV247" s="151"/>
      <c r="AW247" s="151"/>
      <c r="AX247" s="151"/>
      <c r="AY247" s="151"/>
      <c r="AZ247" s="151"/>
      <c r="BA247" s="151"/>
      <c r="BB247" s="151"/>
      <c r="BC247" s="151"/>
      <c r="BD247" s="151"/>
      <c r="BE247" s="151"/>
      <c r="BF247" s="151"/>
      <c r="BG247" s="151"/>
      <c r="BH247" s="151"/>
      <c r="BI247" s="151"/>
      <c r="BJ247" s="151"/>
      <c r="BK247" s="151"/>
      <c r="BL247" s="151"/>
      <c r="BM247" s="152"/>
      <c r="BN247" s="150"/>
      <c r="BO247" s="151"/>
      <c r="BP247" s="151"/>
      <c r="BQ247" s="151"/>
      <c r="BR247" s="151"/>
      <c r="BS247" s="151"/>
      <c r="BT247" s="151"/>
      <c r="BU247" s="151"/>
      <c r="BV247" s="151"/>
      <c r="BW247" s="151"/>
      <c r="BX247" s="151"/>
      <c r="BY247" s="151"/>
      <c r="BZ247" s="151"/>
      <c r="CA247" s="151"/>
      <c r="CB247" s="151"/>
      <c r="CC247" s="151"/>
      <c r="CD247" s="151"/>
      <c r="CE247" s="151"/>
      <c r="CF247" s="151"/>
      <c r="CG247" s="151"/>
      <c r="CH247" s="151"/>
      <c r="CI247" s="151"/>
      <c r="CJ247" s="151"/>
      <c r="CK247" s="151"/>
      <c r="CL247" s="151"/>
      <c r="CM247" s="151"/>
      <c r="CN247" s="151"/>
      <c r="CO247" s="151"/>
      <c r="CP247" s="151"/>
      <c r="CQ247" s="152"/>
      <c r="CR247" s="150"/>
      <c r="CS247" s="151"/>
      <c r="CT247" s="151"/>
      <c r="CU247" s="151"/>
      <c r="CV247" s="151"/>
      <c r="CW247" s="151"/>
      <c r="CX247" s="151"/>
      <c r="CY247" s="151"/>
      <c r="CZ247" s="151"/>
      <c r="DA247" s="151"/>
      <c r="DB247" s="151"/>
      <c r="DC247" s="151"/>
      <c r="DD247" s="151"/>
      <c r="DE247" s="151"/>
      <c r="DF247" s="151"/>
      <c r="DG247" s="151"/>
      <c r="DH247" s="151"/>
      <c r="DI247" s="151"/>
      <c r="DJ247" s="151"/>
      <c r="DK247" s="151"/>
      <c r="DL247" s="151"/>
      <c r="DM247" s="151"/>
      <c r="DN247" s="151"/>
      <c r="DO247" s="151"/>
      <c r="DP247" s="151"/>
      <c r="DQ247" s="151"/>
      <c r="DR247" s="151"/>
      <c r="DS247" s="151"/>
      <c r="DT247" s="151"/>
      <c r="DU247" s="152"/>
      <c r="DV247" s="152"/>
      <c r="DW247" s="152"/>
      <c r="EE247" s="12"/>
      <c r="EF247" s="13"/>
      <c r="EG247" s="13"/>
      <c r="EH247" s="32"/>
      <c r="EI247" s="32"/>
      <c r="EJ247" s="32"/>
      <c r="EK247" s="32"/>
      <c r="EL247" s="32"/>
      <c r="EM247" s="32"/>
      <c r="EN247" s="32"/>
      <c r="EO247" s="32"/>
      <c r="EP247" s="32"/>
      <c r="EQ247" s="32"/>
      <c r="ER247" s="32"/>
      <c r="ES247" s="32"/>
      <c r="ET247" s="32"/>
      <c r="EU247" s="32"/>
      <c r="EV247" s="32"/>
      <c r="EW247" s="32"/>
      <c r="EX247" s="32"/>
      <c r="EY247" s="32"/>
      <c r="EZ247" s="32"/>
      <c r="FA247" s="32"/>
      <c r="FB247" s="32"/>
      <c r="FC247" s="32"/>
      <c r="FD247" s="32"/>
      <c r="FE247" s="32"/>
      <c r="FG247" s="32"/>
      <c r="FH247" s="32"/>
      <c r="FI247" s="32"/>
      <c r="FJ247" s="32"/>
      <c r="FK247" s="32"/>
      <c r="FL247" s="32"/>
      <c r="FN247" s="33"/>
      <c r="FO247" s="96"/>
      <c r="FP247" s="33"/>
      <c r="FQ247" s="96"/>
      <c r="FR247" s="33"/>
      <c r="FS247" s="96"/>
      <c r="FT247" s="33"/>
      <c r="FU247" s="96"/>
      <c r="FV247" s="33"/>
      <c r="FW247" s="96"/>
      <c r="FX247" s="33"/>
      <c r="FY247" s="96"/>
      <c r="FZ247" s="33"/>
      <c r="GA247" s="96"/>
      <c r="GB247" s="33"/>
      <c r="GC247" s="96"/>
      <c r="GD247" s="33"/>
      <c r="GE247" s="96"/>
      <c r="GF247" s="33"/>
      <c r="GG247" s="96"/>
      <c r="GH247" s="33"/>
      <c r="GI247" s="96"/>
      <c r="GJ247" s="33"/>
      <c r="GK247" s="96"/>
      <c r="GM247" s="72"/>
      <c r="GN247" s="74"/>
      <c r="GO247" s="72"/>
      <c r="GP247" s="74"/>
      <c r="GQ247" s="72"/>
      <c r="GR247" s="74"/>
      <c r="GS247" s="72"/>
      <c r="GT247" s="74"/>
      <c r="GU247" s="72"/>
      <c r="GV247" s="74"/>
      <c r="GW247" s="72"/>
      <c r="GX247" s="74"/>
      <c r="GY247" s="72"/>
      <c r="GZ247" s="74"/>
      <c r="HA247" s="72"/>
      <c r="HB247" s="74"/>
      <c r="HC247" s="72"/>
      <c r="HD247" s="74"/>
      <c r="HE247" s="72"/>
      <c r="HF247" s="74"/>
      <c r="HG247" s="72"/>
      <c r="HH247" s="74"/>
      <c r="HI247" s="72"/>
      <c r="HJ247" s="74"/>
    </row>
    <row r="248" spans="1:218" ht="15" hidden="1" customHeight="1" thickBot="1" x14ac:dyDescent="0.2">
      <c r="A248" s="505"/>
      <c r="B248" s="488"/>
      <c r="C248" s="326"/>
      <c r="D248" s="153"/>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54"/>
      <c r="AH248" s="154"/>
      <c r="AI248" s="153"/>
      <c r="AJ248" s="114"/>
      <c r="AK248" s="114"/>
      <c r="AL248" s="114"/>
      <c r="AM248" s="114"/>
      <c r="AN248" s="114"/>
      <c r="AO248" s="114"/>
      <c r="AP248" s="114"/>
      <c r="AQ248" s="114"/>
      <c r="AR248" s="114"/>
      <c r="AS248" s="114"/>
      <c r="AT248" s="114"/>
      <c r="AU248" s="114"/>
      <c r="AV248" s="114"/>
      <c r="AW248" s="114"/>
      <c r="AX248" s="114"/>
      <c r="AY248" s="114"/>
      <c r="AZ248" s="114"/>
      <c r="BA248" s="114"/>
      <c r="BB248" s="114"/>
      <c r="BC248" s="114"/>
      <c r="BD248" s="114"/>
      <c r="BE248" s="114"/>
      <c r="BF248" s="114"/>
      <c r="BG248" s="114"/>
      <c r="BH248" s="114"/>
      <c r="BI248" s="114"/>
      <c r="BJ248" s="114"/>
      <c r="BK248" s="114"/>
      <c r="BL248" s="114"/>
      <c r="BM248" s="154"/>
      <c r="BN248" s="153"/>
      <c r="BO248" s="114"/>
      <c r="BP248" s="114"/>
      <c r="BQ248" s="114"/>
      <c r="BR248" s="114"/>
      <c r="BS248" s="114"/>
      <c r="BT248" s="114"/>
      <c r="BU248" s="114"/>
      <c r="BV248" s="114"/>
      <c r="BW248" s="114"/>
      <c r="BX248" s="114"/>
      <c r="BY248" s="114"/>
      <c r="BZ248" s="114"/>
      <c r="CA248" s="114"/>
      <c r="CB248" s="114"/>
      <c r="CC248" s="114"/>
      <c r="CD248" s="114"/>
      <c r="CE248" s="114"/>
      <c r="CF248" s="114"/>
      <c r="CG248" s="114"/>
      <c r="CH248" s="114"/>
      <c r="CI248" s="114"/>
      <c r="CJ248" s="114"/>
      <c r="CK248" s="114"/>
      <c r="CL248" s="114"/>
      <c r="CM248" s="114"/>
      <c r="CN248" s="114"/>
      <c r="CO248" s="114"/>
      <c r="CP248" s="114"/>
      <c r="CQ248" s="155"/>
      <c r="CR248" s="153"/>
      <c r="CS248" s="114"/>
      <c r="CT248" s="114"/>
      <c r="CU248" s="114"/>
      <c r="CV248" s="114"/>
      <c r="CW248" s="114"/>
      <c r="CX248" s="114"/>
      <c r="CY248" s="114"/>
      <c r="CZ248" s="114"/>
      <c r="DA248" s="114"/>
      <c r="DB248" s="114"/>
      <c r="DC248" s="114"/>
      <c r="DD248" s="114"/>
      <c r="DE248" s="114"/>
      <c r="DF248" s="114"/>
      <c r="DG248" s="114"/>
      <c r="DH248" s="114"/>
      <c r="DI248" s="114"/>
      <c r="DJ248" s="114"/>
      <c r="DK248" s="114"/>
      <c r="DL248" s="114"/>
      <c r="DM248" s="114"/>
      <c r="DN248" s="114"/>
      <c r="DO248" s="114"/>
      <c r="DP248" s="114"/>
      <c r="DQ248" s="114"/>
      <c r="DR248" s="114"/>
      <c r="DS248" s="114"/>
      <c r="DT248" s="114"/>
      <c r="DU248" s="155"/>
      <c r="DV248" s="155"/>
      <c r="DW248" s="155"/>
      <c r="EE248" s="12"/>
      <c r="EF248" s="13"/>
      <c r="EG248" s="13"/>
      <c r="EH248" s="32"/>
      <c r="EI248" s="32"/>
      <c r="EJ248" s="32"/>
      <c r="EK248" s="32"/>
      <c r="EL248" s="32"/>
      <c r="EM248" s="32"/>
      <c r="EN248" s="32"/>
      <c r="EO248" s="32"/>
      <c r="EP248" s="32"/>
      <c r="EQ248" s="32"/>
      <c r="ER248" s="32"/>
      <c r="ES248" s="32"/>
      <c r="ET248" s="32"/>
      <c r="EU248" s="32"/>
      <c r="EV248" s="32"/>
      <c r="EW248" s="32"/>
      <c r="EX248" s="32"/>
      <c r="EY248" s="32"/>
      <c r="EZ248" s="32"/>
      <c r="FA248" s="32"/>
      <c r="FB248" s="32"/>
      <c r="FC248" s="32"/>
      <c r="FD248" s="32"/>
      <c r="FE248" s="32"/>
      <c r="FG248" s="32"/>
      <c r="FH248" s="32"/>
      <c r="FI248" s="32"/>
      <c r="FJ248" s="32"/>
      <c r="FK248" s="32"/>
      <c r="FL248" s="32"/>
      <c r="FN248" s="33"/>
      <c r="FO248" s="96"/>
      <c r="FP248" s="33"/>
      <c r="FQ248" s="96"/>
      <c r="FR248" s="33"/>
      <c r="FS248" s="96"/>
      <c r="FT248" s="33"/>
      <c r="FU248" s="96"/>
      <c r="FV248" s="33"/>
      <c r="FW248" s="96"/>
      <c r="FX248" s="33"/>
      <c r="FY248" s="96"/>
      <c r="FZ248" s="33"/>
      <c r="GA248" s="96"/>
      <c r="GB248" s="33"/>
      <c r="GC248" s="96"/>
      <c r="GD248" s="33"/>
      <c r="GE248" s="96"/>
      <c r="GF248" s="33"/>
      <c r="GG248" s="96"/>
      <c r="GH248" s="33"/>
      <c r="GI248" s="96"/>
      <c r="GJ248" s="33"/>
      <c r="GK248" s="96"/>
      <c r="GM248" s="72"/>
      <c r="GN248" s="74"/>
      <c r="GO248" s="72"/>
      <c r="GP248" s="74"/>
      <c r="GQ248" s="72"/>
      <c r="GR248" s="74"/>
      <c r="GS248" s="72"/>
      <c r="GT248" s="74"/>
      <c r="GU248" s="72"/>
      <c r="GV248" s="74"/>
      <c r="GW248" s="72"/>
      <c r="GX248" s="74"/>
      <c r="GY248" s="72"/>
      <c r="GZ248" s="74"/>
      <c r="HA248" s="72"/>
      <c r="HB248" s="74"/>
      <c r="HC248" s="72"/>
      <c r="HD248" s="74"/>
      <c r="HE248" s="72"/>
      <c r="HF248" s="74"/>
      <c r="HG248" s="72"/>
      <c r="HH248" s="74"/>
      <c r="HI248" s="72"/>
      <c r="HJ248" s="74"/>
    </row>
    <row r="249" spans="1:218" ht="21.75" hidden="1" customHeight="1" x14ac:dyDescent="0.15">
      <c r="A249" s="505"/>
      <c r="B249" s="486"/>
      <c r="C249" s="324"/>
      <c r="D249" s="143"/>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3"/>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5"/>
      <c r="BN249" s="143"/>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c r="CN249" s="144"/>
      <c r="CO249" s="144"/>
      <c r="CP249" s="144"/>
      <c r="CQ249" s="145"/>
      <c r="CR249" s="143"/>
      <c r="CS249" s="144"/>
      <c r="CT249" s="144"/>
      <c r="CU249" s="144"/>
      <c r="CV249" s="144"/>
      <c r="CW249" s="144"/>
      <c r="CX249" s="144"/>
      <c r="CY249" s="144"/>
      <c r="CZ249" s="144"/>
      <c r="DA249" s="144"/>
      <c r="DB249" s="144"/>
      <c r="DC249" s="144"/>
      <c r="DD249" s="144"/>
      <c r="DE249" s="144"/>
      <c r="DF249" s="144"/>
      <c r="DG249" s="144"/>
      <c r="DH249" s="144"/>
      <c r="DI249" s="144"/>
      <c r="DJ249" s="144"/>
      <c r="DK249" s="144"/>
      <c r="DL249" s="144"/>
      <c r="DM249" s="144"/>
      <c r="DN249" s="144"/>
      <c r="DO249" s="144"/>
      <c r="DP249" s="144"/>
      <c r="DQ249" s="144"/>
      <c r="DR249" s="144"/>
      <c r="DS249" s="144"/>
      <c r="DT249" s="144"/>
      <c r="DU249" s="145"/>
      <c r="DV249" s="145"/>
      <c r="DW249" s="145"/>
      <c r="EE249" s="12"/>
      <c r="EF249" s="13"/>
      <c r="EG249" s="13"/>
      <c r="EH249" s="32"/>
      <c r="EI249" s="32"/>
      <c r="EJ249" s="32"/>
      <c r="EK249" s="32"/>
      <c r="EL249" s="32"/>
      <c r="EM249" s="32"/>
      <c r="EN249" s="32"/>
      <c r="EO249" s="32"/>
      <c r="EP249" s="32"/>
      <c r="EQ249" s="32"/>
      <c r="ER249" s="32"/>
      <c r="ES249" s="32"/>
      <c r="ET249" s="32"/>
      <c r="EU249" s="32"/>
      <c r="EV249" s="32"/>
      <c r="EW249" s="32"/>
      <c r="EX249" s="32"/>
      <c r="EY249" s="32"/>
      <c r="EZ249" s="32"/>
      <c r="FA249" s="32"/>
      <c r="FB249" s="32"/>
      <c r="FC249" s="32"/>
      <c r="FD249" s="32"/>
      <c r="FE249" s="32"/>
      <c r="FG249" s="32"/>
      <c r="FH249" s="32"/>
      <c r="FI249" s="32"/>
      <c r="FJ249" s="32"/>
      <c r="FK249" s="32"/>
      <c r="FL249" s="32"/>
      <c r="FN249" s="33"/>
      <c r="FO249" s="96"/>
      <c r="FP249" s="33"/>
      <c r="FQ249" s="96"/>
      <c r="FR249" s="33"/>
      <c r="FS249" s="96"/>
      <c r="FT249" s="33"/>
      <c r="FU249" s="96"/>
      <c r="FV249" s="33"/>
      <c r="FW249" s="96"/>
      <c r="FX249" s="33"/>
      <c r="FY249" s="96"/>
      <c r="FZ249" s="33"/>
      <c r="GA249" s="96"/>
      <c r="GB249" s="33"/>
      <c r="GC249" s="96"/>
      <c r="GD249" s="33"/>
      <c r="GE249" s="96"/>
      <c r="GF249" s="33"/>
      <c r="GG249" s="96"/>
      <c r="GH249" s="33"/>
      <c r="GI249" s="96"/>
      <c r="GJ249" s="33"/>
      <c r="GK249" s="96"/>
      <c r="GM249" s="72"/>
      <c r="GN249" s="74"/>
      <c r="GO249" s="72"/>
      <c r="GP249" s="74"/>
      <c r="GQ249" s="72"/>
      <c r="GR249" s="74"/>
      <c r="GS249" s="72"/>
      <c r="GT249" s="74"/>
      <c r="GU249" s="72"/>
      <c r="GV249" s="74"/>
      <c r="GW249" s="72"/>
      <c r="GX249" s="74"/>
      <c r="GY249" s="72"/>
      <c r="GZ249" s="74"/>
      <c r="HA249" s="72"/>
      <c r="HB249" s="74"/>
      <c r="HC249" s="72"/>
      <c r="HD249" s="74"/>
      <c r="HE249" s="72"/>
      <c r="HF249" s="74"/>
      <c r="HG249" s="72"/>
      <c r="HH249" s="74"/>
      <c r="HI249" s="72"/>
      <c r="HJ249" s="74"/>
    </row>
    <row r="250" spans="1:218" ht="11.25" hidden="1" customHeight="1" x14ac:dyDescent="0.15">
      <c r="A250" s="505"/>
      <c r="B250" s="487"/>
      <c r="C250" s="325"/>
      <c r="D250" s="146"/>
      <c r="E250" s="147"/>
      <c r="F250" s="147"/>
      <c r="G250" s="147"/>
      <c r="H250" s="147"/>
      <c r="I250" s="147"/>
      <c r="J250" s="147"/>
      <c r="K250" s="147"/>
      <c r="L250" s="147"/>
      <c r="M250" s="147"/>
      <c r="N250" s="147"/>
      <c r="O250" s="147"/>
      <c r="P250" s="147"/>
      <c r="Q250" s="147"/>
      <c r="R250" s="147"/>
      <c r="S250" s="147"/>
      <c r="T250" s="147"/>
      <c r="U250" s="147"/>
      <c r="V250" s="147"/>
      <c r="W250" s="147"/>
      <c r="X250" s="147"/>
      <c r="Y250" s="147"/>
      <c r="Z250" s="147"/>
      <c r="AA250" s="147"/>
      <c r="AB250" s="147"/>
      <c r="AC250" s="147"/>
      <c r="AD250" s="147"/>
      <c r="AE250" s="147"/>
      <c r="AF250" s="147"/>
      <c r="AG250" s="148"/>
      <c r="AH250" s="148"/>
      <c r="AI250" s="146"/>
      <c r="AJ250" s="147"/>
      <c r="AK250" s="147"/>
      <c r="AL250" s="147"/>
      <c r="AM250" s="147"/>
      <c r="AN250" s="147"/>
      <c r="AO250" s="147"/>
      <c r="AP250" s="147"/>
      <c r="AQ250" s="147"/>
      <c r="AR250" s="147"/>
      <c r="AS250" s="147"/>
      <c r="AT250" s="147"/>
      <c r="AU250" s="147"/>
      <c r="AV250" s="147"/>
      <c r="AW250" s="147"/>
      <c r="AX250" s="147"/>
      <c r="AY250" s="147"/>
      <c r="AZ250" s="147"/>
      <c r="BA250" s="147"/>
      <c r="BB250" s="147"/>
      <c r="BC250" s="147"/>
      <c r="BD250" s="147"/>
      <c r="BE250" s="147"/>
      <c r="BF250" s="147"/>
      <c r="BG250" s="147"/>
      <c r="BH250" s="147"/>
      <c r="BI250" s="147"/>
      <c r="BJ250" s="147"/>
      <c r="BK250" s="147"/>
      <c r="BL250" s="147"/>
      <c r="BM250" s="148"/>
      <c r="BN250" s="146"/>
      <c r="BO250" s="147"/>
      <c r="BP250" s="147"/>
      <c r="BQ250" s="147"/>
      <c r="BR250" s="147"/>
      <c r="BS250" s="147"/>
      <c r="BT250" s="147"/>
      <c r="BU250" s="147"/>
      <c r="BV250" s="147"/>
      <c r="BW250" s="147"/>
      <c r="BX250" s="147"/>
      <c r="BY250" s="147"/>
      <c r="BZ250" s="147"/>
      <c r="CA250" s="147"/>
      <c r="CB250" s="147"/>
      <c r="CC250" s="147"/>
      <c r="CD250" s="147"/>
      <c r="CE250" s="147"/>
      <c r="CF250" s="147"/>
      <c r="CG250" s="147"/>
      <c r="CH250" s="147"/>
      <c r="CI250" s="147"/>
      <c r="CJ250" s="147"/>
      <c r="CK250" s="147"/>
      <c r="CL250" s="147"/>
      <c r="CM250" s="147"/>
      <c r="CN250" s="147"/>
      <c r="CO250" s="147"/>
      <c r="CP250" s="147"/>
      <c r="CQ250" s="149"/>
      <c r="CR250" s="146"/>
      <c r="CS250" s="147"/>
      <c r="CT250" s="147"/>
      <c r="CU250" s="147"/>
      <c r="CV250" s="147"/>
      <c r="CW250" s="147"/>
      <c r="CX250" s="147"/>
      <c r="CY250" s="147"/>
      <c r="CZ250" s="147"/>
      <c r="DA250" s="147"/>
      <c r="DB250" s="147"/>
      <c r="DC250" s="147"/>
      <c r="DD250" s="147"/>
      <c r="DE250" s="147"/>
      <c r="DF250" s="147"/>
      <c r="DG250" s="147"/>
      <c r="DH250" s="147"/>
      <c r="DI250" s="147"/>
      <c r="DJ250" s="147"/>
      <c r="DK250" s="147"/>
      <c r="DL250" s="147"/>
      <c r="DM250" s="147"/>
      <c r="DN250" s="147"/>
      <c r="DO250" s="147"/>
      <c r="DP250" s="147"/>
      <c r="DQ250" s="147"/>
      <c r="DR250" s="147"/>
      <c r="DS250" s="147"/>
      <c r="DT250" s="147"/>
      <c r="DU250" s="149"/>
      <c r="DV250" s="149"/>
      <c r="DW250" s="149"/>
      <c r="EE250" s="12"/>
      <c r="EF250" s="13"/>
      <c r="EG250" s="13"/>
      <c r="EH250" s="32"/>
      <c r="EI250" s="32"/>
      <c r="EJ250" s="32"/>
      <c r="EK250" s="32"/>
      <c r="EL250" s="32"/>
      <c r="EM250" s="32"/>
      <c r="EN250" s="32"/>
      <c r="EO250" s="32"/>
      <c r="EP250" s="32"/>
      <c r="EQ250" s="32"/>
      <c r="ER250" s="32"/>
      <c r="ES250" s="32"/>
      <c r="ET250" s="32"/>
      <c r="EU250" s="32"/>
      <c r="EV250" s="32"/>
      <c r="EW250" s="32"/>
      <c r="EX250" s="32"/>
      <c r="EY250" s="32"/>
      <c r="EZ250" s="32"/>
      <c r="FA250" s="32"/>
      <c r="FB250" s="32"/>
      <c r="FC250" s="32"/>
      <c r="FD250" s="32"/>
      <c r="FE250" s="32"/>
      <c r="FG250" s="32"/>
      <c r="FH250" s="32"/>
      <c r="FI250" s="32"/>
      <c r="FJ250" s="32"/>
      <c r="FK250" s="32"/>
      <c r="FL250" s="32"/>
      <c r="FN250" s="33"/>
      <c r="FO250" s="96"/>
      <c r="FP250" s="33"/>
      <c r="FQ250" s="96"/>
      <c r="FR250" s="33"/>
      <c r="FS250" s="96"/>
      <c r="FT250" s="33"/>
      <c r="FU250" s="96"/>
      <c r="FV250" s="33"/>
      <c r="FW250" s="96"/>
      <c r="FX250" s="33"/>
      <c r="FY250" s="96"/>
      <c r="FZ250" s="33"/>
      <c r="GA250" s="96"/>
      <c r="GB250" s="33"/>
      <c r="GC250" s="96"/>
      <c r="GD250" s="33"/>
      <c r="GE250" s="96"/>
      <c r="GF250" s="33"/>
      <c r="GG250" s="96"/>
      <c r="GH250" s="33"/>
      <c r="GI250" s="96"/>
      <c r="GJ250" s="33"/>
      <c r="GK250" s="96"/>
      <c r="GM250" s="72"/>
      <c r="GN250" s="74"/>
      <c r="GO250" s="72"/>
      <c r="GP250" s="74"/>
      <c r="GQ250" s="72"/>
      <c r="GR250" s="74"/>
      <c r="GS250" s="72"/>
      <c r="GT250" s="74"/>
      <c r="GU250" s="72"/>
      <c r="GV250" s="74"/>
      <c r="GW250" s="72"/>
      <c r="GX250" s="74"/>
      <c r="GY250" s="72"/>
      <c r="GZ250" s="74"/>
      <c r="HA250" s="72"/>
      <c r="HB250" s="74"/>
      <c r="HC250" s="72"/>
      <c r="HD250" s="74"/>
      <c r="HE250" s="72"/>
      <c r="HF250" s="74"/>
      <c r="HG250" s="72"/>
      <c r="HH250" s="74"/>
      <c r="HI250" s="72"/>
      <c r="HJ250" s="74"/>
    </row>
    <row r="251" spans="1:218" ht="27.75" hidden="1" customHeight="1" x14ac:dyDescent="0.15">
      <c r="A251" s="505"/>
      <c r="B251" s="487"/>
      <c r="C251" s="325"/>
      <c r="D251" s="150"/>
      <c r="E251" s="151"/>
      <c r="F251" s="151"/>
      <c r="G251" s="151"/>
      <c r="H251" s="151"/>
      <c r="I251" s="151"/>
      <c r="J251" s="151"/>
      <c r="K251" s="151"/>
      <c r="L251" s="151"/>
      <c r="M251" s="151"/>
      <c r="N251" s="151"/>
      <c r="O251" s="151"/>
      <c r="P251" s="151"/>
      <c r="Q251" s="151"/>
      <c r="R251" s="151"/>
      <c r="S251" s="151"/>
      <c r="T251" s="151"/>
      <c r="U251" s="151"/>
      <c r="V251" s="151"/>
      <c r="W251" s="151"/>
      <c r="X251" s="151"/>
      <c r="Y251" s="151"/>
      <c r="Z251" s="151"/>
      <c r="AA251" s="151"/>
      <c r="AB251" s="151"/>
      <c r="AC251" s="151"/>
      <c r="AD251" s="151"/>
      <c r="AE251" s="151"/>
      <c r="AF251" s="151"/>
      <c r="AG251" s="151"/>
      <c r="AH251" s="151"/>
      <c r="AI251" s="150"/>
      <c r="AJ251" s="151"/>
      <c r="AK251" s="151"/>
      <c r="AL251" s="151"/>
      <c r="AM251" s="151"/>
      <c r="AN251" s="151"/>
      <c r="AO251" s="151"/>
      <c r="AP251" s="151"/>
      <c r="AQ251" s="151"/>
      <c r="AR251" s="151"/>
      <c r="AS251" s="151"/>
      <c r="AT251" s="151"/>
      <c r="AU251" s="151"/>
      <c r="AV251" s="151"/>
      <c r="AW251" s="151"/>
      <c r="AX251" s="151"/>
      <c r="AY251" s="151"/>
      <c r="AZ251" s="151"/>
      <c r="BA251" s="151"/>
      <c r="BB251" s="151"/>
      <c r="BC251" s="151"/>
      <c r="BD251" s="151"/>
      <c r="BE251" s="151"/>
      <c r="BF251" s="151"/>
      <c r="BG251" s="151"/>
      <c r="BH251" s="151"/>
      <c r="BI251" s="151"/>
      <c r="BJ251" s="151"/>
      <c r="BK251" s="151"/>
      <c r="BL251" s="151"/>
      <c r="BM251" s="152"/>
      <c r="BN251" s="150"/>
      <c r="BO251" s="151"/>
      <c r="BP251" s="151"/>
      <c r="BQ251" s="151"/>
      <c r="BR251" s="151"/>
      <c r="BS251" s="151"/>
      <c r="BT251" s="151"/>
      <c r="BU251" s="151"/>
      <c r="BV251" s="151"/>
      <c r="BW251" s="151"/>
      <c r="BX251" s="151"/>
      <c r="BY251" s="151"/>
      <c r="BZ251" s="151"/>
      <c r="CA251" s="151"/>
      <c r="CB251" s="151"/>
      <c r="CC251" s="151"/>
      <c r="CD251" s="151"/>
      <c r="CE251" s="151"/>
      <c r="CF251" s="151"/>
      <c r="CG251" s="151"/>
      <c r="CH251" s="151"/>
      <c r="CI251" s="151"/>
      <c r="CJ251" s="151"/>
      <c r="CK251" s="151"/>
      <c r="CL251" s="151"/>
      <c r="CM251" s="151"/>
      <c r="CN251" s="151"/>
      <c r="CO251" s="151"/>
      <c r="CP251" s="151"/>
      <c r="CQ251" s="152"/>
      <c r="CR251" s="150"/>
      <c r="CS251" s="151"/>
      <c r="CT251" s="151"/>
      <c r="CU251" s="151"/>
      <c r="CV251" s="151"/>
      <c r="CW251" s="151"/>
      <c r="CX251" s="151"/>
      <c r="CY251" s="151"/>
      <c r="CZ251" s="151"/>
      <c r="DA251" s="151"/>
      <c r="DB251" s="151"/>
      <c r="DC251" s="151"/>
      <c r="DD251" s="151"/>
      <c r="DE251" s="151"/>
      <c r="DF251" s="151"/>
      <c r="DG251" s="151"/>
      <c r="DH251" s="151"/>
      <c r="DI251" s="151"/>
      <c r="DJ251" s="151"/>
      <c r="DK251" s="151"/>
      <c r="DL251" s="151"/>
      <c r="DM251" s="151"/>
      <c r="DN251" s="151"/>
      <c r="DO251" s="151"/>
      <c r="DP251" s="151"/>
      <c r="DQ251" s="151"/>
      <c r="DR251" s="151"/>
      <c r="DS251" s="151"/>
      <c r="DT251" s="151"/>
      <c r="DU251" s="152"/>
      <c r="DV251" s="152"/>
      <c r="DW251" s="152"/>
      <c r="EE251" s="12"/>
      <c r="EF251" s="13"/>
      <c r="EG251" s="13"/>
      <c r="EH251" s="32"/>
      <c r="EI251" s="32"/>
      <c r="EJ251" s="32"/>
      <c r="EK251" s="32"/>
      <c r="EL251" s="32"/>
      <c r="EM251" s="32"/>
      <c r="EN251" s="32"/>
      <c r="EO251" s="32"/>
      <c r="EP251" s="32"/>
      <c r="EQ251" s="32"/>
      <c r="ER251" s="32"/>
      <c r="ES251" s="32"/>
      <c r="ET251" s="32"/>
      <c r="EU251" s="32"/>
      <c r="EV251" s="32"/>
      <c r="EW251" s="32"/>
      <c r="EX251" s="32"/>
      <c r="EY251" s="32"/>
      <c r="EZ251" s="32"/>
      <c r="FA251" s="32"/>
      <c r="FB251" s="32"/>
      <c r="FC251" s="32"/>
      <c r="FD251" s="32"/>
      <c r="FE251" s="32"/>
      <c r="FG251" s="32"/>
      <c r="FH251" s="32"/>
      <c r="FI251" s="32"/>
      <c r="FJ251" s="32"/>
      <c r="FK251" s="32"/>
      <c r="FL251" s="32"/>
      <c r="FN251" s="33"/>
      <c r="FO251" s="96"/>
      <c r="FP251" s="33"/>
      <c r="FQ251" s="96"/>
      <c r="FR251" s="33"/>
      <c r="FS251" s="96"/>
      <c r="FT251" s="33"/>
      <c r="FU251" s="96"/>
      <c r="FV251" s="33"/>
      <c r="FW251" s="96"/>
      <c r="FX251" s="33"/>
      <c r="FY251" s="96"/>
      <c r="FZ251" s="33"/>
      <c r="GA251" s="96"/>
      <c r="GB251" s="33"/>
      <c r="GC251" s="96"/>
      <c r="GD251" s="33"/>
      <c r="GE251" s="96"/>
      <c r="GF251" s="33"/>
      <c r="GG251" s="96"/>
      <c r="GH251" s="33"/>
      <c r="GI251" s="96"/>
      <c r="GJ251" s="33"/>
      <c r="GK251" s="96"/>
      <c r="GM251" s="72"/>
      <c r="GN251" s="74"/>
      <c r="GO251" s="72"/>
      <c r="GP251" s="74"/>
      <c r="GQ251" s="72"/>
      <c r="GR251" s="74"/>
      <c r="GS251" s="72"/>
      <c r="GT251" s="74"/>
      <c r="GU251" s="72"/>
      <c r="GV251" s="74"/>
      <c r="GW251" s="72"/>
      <c r="GX251" s="74"/>
      <c r="GY251" s="72"/>
      <c r="GZ251" s="74"/>
      <c r="HA251" s="72"/>
      <c r="HB251" s="74"/>
      <c r="HC251" s="72"/>
      <c r="HD251" s="74"/>
      <c r="HE251" s="72"/>
      <c r="HF251" s="74"/>
      <c r="HG251" s="72"/>
      <c r="HH251" s="74"/>
      <c r="HI251" s="72"/>
      <c r="HJ251" s="74"/>
    </row>
    <row r="252" spans="1:218" ht="15" hidden="1" customHeight="1" thickBot="1" x14ac:dyDescent="0.2">
      <c r="A252" s="505"/>
      <c r="B252" s="488"/>
      <c r="C252" s="326"/>
      <c r="D252" s="153"/>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54"/>
      <c r="AH252" s="154"/>
      <c r="AI252" s="153"/>
      <c r="AJ252" s="114"/>
      <c r="AK252" s="114"/>
      <c r="AL252" s="114"/>
      <c r="AM252" s="114"/>
      <c r="AN252" s="114"/>
      <c r="AO252" s="114"/>
      <c r="AP252" s="114"/>
      <c r="AQ252" s="114"/>
      <c r="AR252" s="114"/>
      <c r="AS252" s="114"/>
      <c r="AT252" s="114"/>
      <c r="AU252" s="114"/>
      <c r="AV252" s="114"/>
      <c r="AW252" s="114"/>
      <c r="AX252" s="114"/>
      <c r="AY252" s="114"/>
      <c r="AZ252" s="114"/>
      <c r="BA252" s="114"/>
      <c r="BB252" s="114"/>
      <c r="BC252" s="114"/>
      <c r="BD252" s="114"/>
      <c r="BE252" s="114"/>
      <c r="BF252" s="114"/>
      <c r="BG252" s="114"/>
      <c r="BH252" s="114"/>
      <c r="BI252" s="114"/>
      <c r="BJ252" s="114"/>
      <c r="BK252" s="114"/>
      <c r="BL252" s="114"/>
      <c r="BM252" s="154"/>
      <c r="BN252" s="153"/>
      <c r="BO252" s="114"/>
      <c r="BP252" s="114"/>
      <c r="BQ252" s="114"/>
      <c r="BR252" s="114"/>
      <c r="BS252" s="114"/>
      <c r="BT252" s="114"/>
      <c r="BU252" s="114"/>
      <c r="BV252" s="114"/>
      <c r="BW252" s="114"/>
      <c r="BX252" s="114"/>
      <c r="BY252" s="114"/>
      <c r="BZ252" s="114"/>
      <c r="CA252" s="114"/>
      <c r="CB252" s="114"/>
      <c r="CC252" s="114"/>
      <c r="CD252" s="114"/>
      <c r="CE252" s="114"/>
      <c r="CF252" s="114"/>
      <c r="CG252" s="114"/>
      <c r="CH252" s="114"/>
      <c r="CI252" s="114"/>
      <c r="CJ252" s="114"/>
      <c r="CK252" s="114"/>
      <c r="CL252" s="114"/>
      <c r="CM252" s="114"/>
      <c r="CN252" s="114"/>
      <c r="CO252" s="114"/>
      <c r="CP252" s="114"/>
      <c r="CQ252" s="155"/>
      <c r="CR252" s="153"/>
      <c r="CS252" s="114"/>
      <c r="CT252" s="114"/>
      <c r="CU252" s="114"/>
      <c r="CV252" s="114"/>
      <c r="CW252" s="114"/>
      <c r="CX252" s="114"/>
      <c r="CY252" s="114"/>
      <c r="CZ252" s="114"/>
      <c r="DA252" s="114"/>
      <c r="DB252" s="114"/>
      <c r="DC252" s="114"/>
      <c r="DD252" s="114"/>
      <c r="DE252" s="114"/>
      <c r="DF252" s="114"/>
      <c r="DG252" s="114"/>
      <c r="DH252" s="114"/>
      <c r="DI252" s="114"/>
      <c r="DJ252" s="114"/>
      <c r="DK252" s="114"/>
      <c r="DL252" s="114"/>
      <c r="DM252" s="114"/>
      <c r="DN252" s="114"/>
      <c r="DO252" s="114"/>
      <c r="DP252" s="114"/>
      <c r="DQ252" s="114"/>
      <c r="DR252" s="114"/>
      <c r="DS252" s="114"/>
      <c r="DT252" s="114"/>
      <c r="DU252" s="155"/>
      <c r="DV252" s="155"/>
      <c r="DW252" s="155"/>
      <c r="EE252" s="12"/>
      <c r="EF252" s="13"/>
      <c r="EG252" s="13"/>
      <c r="EH252" s="32"/>
      <c r="EI252" s="32"/>
      <c r="EJ252" s="32"/>
      <c r="EK252" s="32"/>
      <c r="EL252" s="32"/>
      <c r="EM252" s="32"/>
      <c r="EN252" s="32"/>
      <c r="EO252" s="32"/>
      <c r="EP252" s="32"/>
      <c r="EQ252" s="32"/>
      <c r="ER252" s="32"/>
      <c r="ES252" s="32"/>
      <c r="ET252" s="32"/>
      <c r="EU252" s="32"/>
      <c r="EV252" s="32"/>
      <c r="EW252" s="32"/>
      <c r="EX252" s="32"/>
      <c r="EY252" s="32"/>
      <c r="EZ252" s="32"/>
      <c r="FA252" s="32"/>
      <c r="FB252" s="32"/>
      <c r="FC252" s="32"/>
      <c r="FD252" s="32"/>
      <c r="FE252" s="32"/>
      <c r="FG252" s="32"/>
      <c r="FH252" s="32"/>
      <c r="FI252" s="32"/>
      <c r="FJ252" s="32"/>
      <c r="FK252" s="32"/>
      <c r="FL252" s="32"/>
      <c r="FN252" s="33"/>
      <c r="FO252" s="96"/>
      <c r="FP252" s="33"/>
      <c r="FQ252" s="96"/>
      <c r="FR252" s="33"/>
      <c r="FS252" s="96"/>
      <c r="FT252" s="33"/>
      <c r="FU252" s="96"/>
      <c r="FV252" s="33"/>
      <c r="FW252" s="96"/>
      <c r="FX252" s="33"/>
      <c r="FY252" s="96"/>
      <c r="FZ252" s="33"/>
      <c r="GA252" s="96"/>
      <c r="GB252" s="33"/>
      <c r="GC252" s="96"/>
      <c r="GD252" s="33"/>
      <c r="GE252" s="96"/>
      <c r="GF252" s="33"/>
      <c r="GG252" s="96"/>
      <c r="GH252" s="33"/>
      <c r="GI252" s="96"/>
      <c r="GJ252" s="33"/>
      <c r="GK252" s="96"/>
      <c r="GM252" s="72"/>
      <c r="GN252" s="74"/>
      <c r="GO252" s="72"/>
      <c r="GP252" s="74"/>
      <c r="GQ252" s="72"/>
      <c r="GR252" s="74"/>
      <c r="GS252" s="72"/>
      <c r="GT252" s="74"/>
      <c r="GU252" s="72"/>
      <c r="GV252" s="74"/>
      <c r="GW252" s="72"/>
      <c r="GX252" s="74"/>
      <c r="GY252" s="72"/>
      <c r="GZ252" s="74"/>
      <c r="HA252" s="72"/>
      <c r="HB252" s="74"/>
      <c r="HC252" s="72"/>
      <c r="HD252" s="74"/>
      <c r="HE252" s="72"/>
      <c r="HF252" s="74"/>
      <c r="HG252" s="72"/>
      <c r="HH252" s="74"/>
      <c r="HI252" s="72"/>
      <c r="HJ252" s="74"/>
    </row>
    <row r="253" spans="1:218" ht="21.75" hidden="1" customHeight="1" x14ac:dyDescent="0.15">
      <c r="A253" s="505"/>
      <c r="B253" s="486"/>
      <c r="C253" s="324"/>
      <c r="D253" s="143"/>
      <c r="E253" s="144"/>
      <c r="F253" s="144"/>
      <c r="G253" s="144"/>
      <c r="H253" s="144"/>
      <c r="I253" s="144"/>
      <c r="J253" s="144"/>
      <c r="K253" s="144"/>
      <c r="L253" s="144"/>
      <c r="M253" s="144"/>
      <c r="N253" s="144"/>
      <c r="O253" s="144"/>
      <c r="P253" s="144"/>
      <c r="Q253" s="144"/>
      <c r="R253" s="144"/>
      <c r="S253" s="144"/>
      <c r="T253" s="144"/>
      <c r="U253" s="144"/>
      <c r="V253" s="144"/>
      <c r="W253" s="144"/>
      <c r="X253" s="144"/>
      <c r="Y253" s="144"/>
      <c r="Z253" s="144"/>
      <c r="AA253" s="144"/>
      <c r="AB253" s="144"/>
      <c r="AC253" s="144"/>
      <c r="AD253" s="144"/>
      <c r="AE253" s="144"/>
      <c r="AF253" s="144"/>
      <c r="AG253" s="144"/>
      <c r="AH253" s="144"/>
      <c r="AI253" s="143"/>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5"/>
      <c r="BN253" s="143"/>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c r="CN253" s="144"/>
      <c r="CO253" s="144"/>
      <c r="CP253" s="144"/>
      <c r="CQ253" s="145"/>
      <c r="CR253" s="143"/>
      <c r="CS253" s="144"/>
      <c r="CT253" s="144"/>
      <c r="CU253" s="144"/>
      <c r="CV253" s="144"/>
      <c r="CW253" s="144"/>
      <c r="CX253" s="144"/>
      <c r="CY253" s="144"/>
      <c r="CZ253" s="144"/>
      <c r="DA253" s="144"/>
      <c r="DB253" s="144"/>
      <c r="DC253" s="144"/>
      <c r="DD253" s="144"/>
      <c r="DE253" s="144"/>
      <c r="DF253" s="144"/>
      <c r="DG253" s="144"/>
      <c r="DH253" s="144"/>
      <c r="DI253" s="144"/>
      <c r="DJ253" s="144"/>
      <c r="DK253" s="144"/>
      <c r="DL253" s="144"/>
      <c r="DM253" s="144"/>
      <c r="DN253" s="144"/>
      <c r="DO253" s="144"/>
      <c r="DP253" s="144"/>
      <c r="DQ253" s="144"/>
      <c r="DR253" s="144"/>
      <c r="DS253" s="144"/>
      <c r="DT253" s="144"/>
      <c r="DU253" s="145"/>
      <c r="DV253" s="145"/>
      <c r="DW253" s="145"/>
      <c r="EE253" s="12"/>
      <c r="EF253" s="13"/>
      <c r="EG253" s="13"/>
      <c r="EH253" s="32"/>
      <c r="EI253" s="32"/>
      <c r="EJ253" s="32"/>
      <c r="EK253" s="32"/>
      <c r="EL253" s="32"/>
      <c r="EM253" s="32"/>
      <c r="EN253" s="32"/>
      <c r="EO253" s="32"/>
      <c r="EP253" s="32"/>
      <c r="EQ253" s="32"/>
      <c r="ER253" s="32"/>
      <c r="ES253" s="32"/>
      <c r="ET253" s="32"/>
      <c r="EU253" s="32"/>
      <c r="EV253" s="32"/>
      <c r="EW253" s="32"/>
      <c r="EX253" s="32"/>
      <c r="EY253" s="32"/>
      <c r="EZ253" s="32"/>
      <c r="FA253" s="32"/>
      <c r="FB253" s="32"/>
      <c r="FC253" s="32"/>
      <c r="FD253" s="32"/>
      <c r="FE253" s="32"/>
      <c r="FG253" s="32"/>
      <c r="FH253" s="32"/>
      <c r="FI253" s="32"/>
      <c r="FJ253" s="32"/>
      <c r="FK253" s="32"/>
      <c r="FL253" s="32"/>
      <c r="FN253" s="33"/>
      <c r="FO253" s="96"/>
      <c r="FP253" s="33"/>
      <c r="FQ253" s="96"/>
      <c r="FR253" s="33"/>
      <c r="FS253" s="96"/>
      <c r="FT253" s="33"/>
      <c r="FU253" s="96"/>
      <c r="FV253" s="33"/>
      <c r="FW253" s="96"/>
      <c r="FX253" s="33"/>
      <c r="FY253" s="96"/>
      <c r="FZ253" s="33"/>
      <c r="GA253" s="96"/>
      <c r="GB253" s="33"/>
      <c r="GC253" s="96"/>
      <c r="GD253" s="33"/>
      <c r="GE253" s="96"/>
      <c r="GF253" s="33"/>
      <c r="GG253" s="96"/>
      <c r="GH253" s="33"/>
      <c r="GI253" s="96"/>
      <c r="GJ253" s="33"/>
      <c r="GK253" s="96"/>
      <c r="GM253" s="72"/>
      <c r="GN253" s="74"/>
      <c r="GO253" s="72"/>
      <c r="GP253" s="74"/>
      <c r="GQ253" s="72"/>
      <c r="GR253" s="74"/>
      <c r="GS253" s="72"/>
      <c r="GT253" s="74"/>
      <c r="GU253" s="72"/>
      <c r="GV253" s="74"/>
      <c r="GW253" s="72"/>
      <c r="GX253" s="74"/>
      <c r="GY253" s="72"/>
      <c r="GZ253" s="74"/>
      <c r="HA253" s="72"/>
      <c r="HB253" s="74"/>
      <c r="HC253" s="72"/>
      <c r="HD253" s="74"/>
      <c r="HE253" s="72"/>
      <c r="HF253" s="74"/>
      <c r="HG253" s="72"/>
      <c r="HH253" s="74"/>
      <c r="HI253" s="72"/>
      <c r="HJ253" s="74"/>
    </row>
    <row r="254" spans="1:218" ht="11.25" hidden="1" customHeight="1" x14ac:dyDescent="0.15">
      <c r="A254" s="505"/>
      <c r="B254" s="487"/>
      <c r="C254" s="325"/>
      <c r="D254" s="146"/>
      <c r="E254" s="147"/>
      <c r="F254" s="147"/>
      <c r="G254" s="147"/>
      <c r="H254" s="147"/>
      <c r="I254" s="147"/>
      <c r="J254" s="147"/>
      <c r="K254" s="147"/>
      <c r="L254" s="147"/>
      <c r="M254" s="147"/>
      <c r="N254" s="147"/>
      <c r="O254" s="147"/>
      <c r="P254" s="147"/>
      <c r="Q254" s="147"/>
      <c r="R254" s="147"/>
      <c r="S254" s="147"/>
      <c r="T254" s="147"/>
      <c r="U254" s="147"/>
      <c r="V254" s="147"/>
      <c r="W254" s="147"/>
      <c r="X254" s="147"/>
      <c r="Y254" s="147"/>
      <c r="Z254" s="147"/>
      <c r="AA254" s="147"/>
      <c r="AB254" s="147"/>
      <c r="AC254" s="147"/>
      <c r="AD254" s="147"/>
      <c r="AE254" s="147"/>
      <c r="AF254" s="147"/>
      <c r="AG254" s="148"/>
      <c r="AH254" s="148"/>
      <c r="AI254" s="146"/>
      <c r="AJ254" s="147"/>
      <c r="AK254" s="147"/>
      <c r="AL254" s="147"/>
      <c r="AM254" s="147"/>
      <c r="AN254" s="147"/>
      <c r="AO254" s="147"/>
      <c r="AP254" s="147"/>
      <c r="AQ254" s="147"/>
      <c r="AR254" s="147"/>
      <c r="AS254" s="147"/>
      <c r="AT254" s="147"/>
      <c r="AU254" s="147"/>
      <c r="AV254" s="147"/>
      <c r="AW254" s="147"/>
      <c r="AX254" s="147"/>
      <c r="AY254" s="147"/>
      <c r="AZ254" s="147"/>
      <c r="BA254" s="147"/>
      <c r="BB254" s="147"/>
      <c r="BC254" s="147"/>
      <c r="BD254" s="147"/>
      <c r="BE254" s="147"/>
      <c r="BF254" s="147"/>
      <c r="BG254" s="147"/>
      <c r="BH254" s="147"/>
      <c r="BI254" s="147"/>
      <c r="BJ254" s="147"/>
      <c r="BK254" s="147"/>
      <c r="BL254" s="147"/>
      <c r="BM254" s="148"/>
      <c r="BN254" s="146"/>
      <c r="BO254" s="147"/>
      <c r="BP254" s="147"/>
      <c r="BQ254" s="147"/>
      <c r="BR254" s="147"/>
      <c r="BS254" s="147"/>
      <c r="BT254" s="147"/>
      <c r="BU254" s="147"/>
      <c r="BV254" s="147"/>
      <c r="BW254" s="147"/>
      <c r="BX254" s="147"/>
      <c r="BY254" s="147"/>
      <c r="BZ254" s="147"/>
      <c r="CA254" s="147"/>
      <c r="CB254" s="147"/>
      <c r="CC254" s="147"/>
      <c r="CD254" s="147"/>
      <c r="CE254" s="147"/>
      <c r="CF254" s="147"/>
      <c r="CG254" s="147"/>
      <c r="CH254" s="147"/>
      <c r="CI254" s="147"/>
      <c r="CJ254" s="147"/>
      <c r="CK254" s="147"/>
      <c r="CL254" s="147"/>
      <c r="CM254" s="147"/>
      <c r="CN254" s="147"/>
      <c r="CO254" s="147"/>
      <c r="CP254" s="147"/>
      <c r="CQ254" s="149"/>
      <c r="CR254" s="146"/>
      <c r="CS254" s="147"/>
      <c r="CT254" s="147"/>
      <c r="CU254" s="147"/>
      <c r="CV254" s="147"/>
      <c r="CW254" s="147"/>
      <c r="CX254" s="147"/>
      <c r="CY254" s="147"/>
      <c r="CZ254" s="147"/>
      <c r="DA254" s="147"/>
      <c r="DB254" s="147"/>
      <c r="DC254" s="147"/>
      <c r="DD254" s="147"/>
      <c r="DE254" s="147"/>
      <c r="DF254" s="147"/>
      <c r="DG254" s="147"/>
      <c r="DH254" s="147"/>
      <c r="DI254" s="147"/>
      <c r="DJ254" s="147"/>
      <c r="DK254" s="147"/>
      <c r="DL254" s="147"/>
      <c r="DM254" s="147"/>
      <c r="DN254" s="147"/>
      <c r="DO254" s="147"/>
      <c r="DP254" s="147"/>
      <c r="DQ254" s="147"/>
      <c r="DR254" s="147"/>
      <c r="DS254" s="147"/>
      <c r="DT254" s="147"/>
      <c r="DU254" s="149"/>
      <c r="DV254" s="149"/>
      <c r="DW254" s="149"/>
      <c r="EE254" s="12"/>
      <c r="EF254" s="13"/>
      <c r="EG254" s="13"/>
      <c r="EH254" s="32"/>
      <c r="EI254" s="32"/>
      <c r="EJ254" s="32"/>
      <c r="EK254" s="32"/>
      <c r="EL254" s="32"/>
      <c r="EM254" s="32"/>
      <c r="EN254" s="32"/>
      <c r="EO254" s="32"/>
      <c r="EP254" s="32"/>
      <c r="EQ254" s="32"/>
      <c r="ER254" s="32"/>
      <c r="ES254" s="32"/>
      <c r="ET254" s="32"/>
      <c r="EU254" s="32"/>
      <c r="EV254" s="32"/>
      <c r="EW254" s="32"/>
      <c r="EX254" s="32"/>
      <c r="EY254" s="32"/>
      <c r="EZ254" s="32"/>
      <c r="FA254" s="32"/>
      <c r="FB254" s="32"/>
      <c r="FC254" s="32"/>
      <c r="FD254" s="32"/>
      <c r="FE254" s="32"/>
      <c r="FG254" s="32"/>
      <c r="FH254" s="32"/>
      <c r="FI254" s="32"/>
      <c r="FJ254" s="32"/>
      <c r="FK254" s="32"/>
      <c r="FL254" s="32"/>
      <c r="FN254" s="33"/>
      <c r="FO254" s="96"/>
      <c r="FP254" s="33"/>
      <c r="FQ254" s="96"/>
      <c r="FR254" s="33"/>
      <c r="FS254" s="96"/>
      <c r="FT254" s="33"/>
      <c r="FU254" s="96"/>
      <c r="FV254" s="33"/>
      <c r="FW254" s="96"/>
      <c r="FX254" s="33"/>
      <c r="FY254" s="96"/>
      <c r="FZ254" s="33"/>
      <c r="GA254" s="96"/>
      <c r="GB254" s="33"/>
      <c r="GC254" s="96"/>
      <c r="GD254" s="33"/>
      <c r="GE254" s="96"/>
      <c r="GF254" s="33"/>
      <c r="GG254" s="96"/>
      <c r="GH254" s="33"/>
      <c r="GI254" s="96"/>
      <c r="GJ254" s="33"/>
      <c r="GK254" s="96"/>
      <c r="GM254" s="72"/>
      <c r="GN254" s="74"/>
      <c r="GO254" s="72"/>
      <c r="GP254" s="74"/>
      <c r="GQ254" s="72"/>
      <c r="GR254" s="74"/>
      <c r="GS254" s="72"/>
      <c r="GT254" s="74"/>
      <c r="GU254" s="72"/>
      <c r="GV254" s="74"/>
      <c r="GW254" s="72"/>
      <c r="GX254" s="74"/>
      <c r="GY254" s="72"/>
      <c r="GZ254" s="74"/>
      <c r="HA254" s="72"/>
      <c r="HB254" s="74"/>
      <c r="HC254" s="72"/>
      <c r="HD254" s="74"/>
      <c r="HE254" s="72"/>
      <c r="HF254" s="74"/>
      <c r="HG254" s="72"/>
      <c r="HH254" s="74"/>
      <c r="HI254" s="72"/>
      <c r="HJ254" s="74"/>
    </row>
    <row r="255" spans="1:218" ht="27.75" hidden="1" customHeight="1" x14ac:dyDescent="0.15">
      <c r="A255" s="505"/>
      <c r="B255" s="487"/>
      <c r="C255" s="325"/>
      <c r="D255" s="150"/>
      <c r="E255" s="151"/>
      <c r="F255" s="151"/>
      <c r="G255" s="151"/>
      <c r="H255" s="151"/>
      <c r="I255" s="151"/>
      <c r="J255" s="151"/>
      <c r="K255" s="151"/>
      <c r="L255" s="151"/>
      <c r="M255" s="151"/>
      <c r="N255" s="151"/>
      <c r="O255" s="151"/>
      <c r="P255" s="151"/>
      <c r="Q255" s="151"/>
      <c r="R255" s="151"/>
      <c r="S255" s="151"/>
      <c r="T255" s="151"/>
      <c r="U255" s="151"/>
      <c r="V255" s="151"/>
      <c r="W255" s="151"/>
      <c r="X255" s="151"/>
      <c r="Y255" s="151"/>
      <c r="Z255" s="151"/>
      <c r="AA255" s="151"/>
      <c r="AB255" s="151"/>
      <c r="AC255" s="151"/>
      <c r="AD255" s="151"/>
      <c r="AE255" s="151"/>
      <c r="AF255" s="151"/>
      <c r="AG255" s="151"/>
      <c r="AH255" s="151"/>
      <c r="AI255" s="150"/>
      <c r="AJ255" s="151"/>
      <c r="AK255" s="151"/>
      <c r="AL255" s="151"/>
      <c r="AM255" s="151"/>
      <c r="AN255" s="151"/>
      <c r="AO255" s="151"/>
      <c r="AP255" s="151"/>
      <c r="AQ255" s="151"/>
      <c r="AR255" s="151"/>
      <c r="AS255" s="151"/>
      <c r="AT255" s="151"/>
      <c r="AU255" s="151"/>
      <c r="AV255" s="151"/>
      <c r="AW255" s="151"/>
      <c r="AX255" s="151"/>
      <c r="AY255" s="151"/>
      <c r="AZ255" s="151"/>
      <c r="BA255" s="151"/>
      <c r="BB255" s="151"/>
      <c r="BC255" s="151"/>
      <c r="BD255" s="151"/>
      <c r="BE255" s="151"/>
      <c r="BF255" s="151"/>
      <c r="BG255" s="151"/>
      <c r="BH255" s="151"/>
      <c r="BI255" s="151"/>
      <c r="BJ255" s="151"/>
      <c r="BK255" s="151"/>
      <c r="BL255" s="151"/>
      <c r="BM255" s="152"/>
      <c r="BN255" s="150"/>
      <c r="BO255" s="151"/>
      <c r="BP255" s="151"/>
      <c r="BQ255" s="151"/>
      <c r="BR255" s="151"/>
      <c r="BS255" s="151"/>
      <c r="BT255" s="151"/>
      <c r="BU255" s="151"/>
      <c r="BV255" s="151"/>
      <c r="BW255" s="151"/>
      <c r="BX255" s="151"/>
      <c r="BY255" s="151"/>
      <c r="BZ255" s="151"/>
      <c r="CA255" s="151"/>
      <c r="CB255" s="151"/>
      <c r="CC255" s="151"/>
      <c r="CD255" s="151"/>
      <c r="CE255" s="151"/>
      <c r="CF255" s="151"/>
      <c r="CG255" s="151"/>
      <c r="CH255" s="151"/>
      <c r="CI255" s="151"/>
      <c r="CJ255" s="151"/>
      <c r="CK255" s="151"/>
      <c r="CL255" s="151"/>
      <c r="CM255" s="151"/>
      <c r="CN255" s="151"/>
      <c r="CO255" s="151"/>
      <c r="CP255" s="151"/>
      <c r="CQ255" s="152"/>
      <c r="CR255" s="150"/>
      <c r="CS255" s="151"/>
      <c r="CT255" s="151"/>
      <c r="CU255" s="151"/>
      <c r="CV255" s="151"/>
      <c r="CW255" s="151"/>
      <c r="CX255" s="151"/>
      <c r="CY255" s="151"/>
      <c r="CZ255" s="151"/>
      <c r="DA255" s="151"/>
      <c r="DB255" s="151"/>
      <c r="DC255" s="151"/>
      <c r="DD255" s="151"/>
      <c r="DE255" s="151"/>
      <c r="DF255" s="151"/>
      <c r="DG255" s="151"/>
      <c r="DH255" s="151"/>
      <c r="DI255" s="151"/>
      <c r="DJ255" s="151"/>
      <c r="DK255" s="151"/>
      <c r="DL255" s="151"/>
      <c r="DM255" s="151"/>
      <c r="DN255" s="151"/>
      <c r="DO255" s="151"/>
      <c r="DP255" s="151"/>
      <c r="DQ255" s="151"/>
      <c r="DR255" s="151"/>
      <c r="DS255" s="151"/>
      <c r="DT255" s="151"/>
      <c r="DU255" s="152"/>
      <c r="DV255" s="152"/>
      <c r="DW255" s="152"/>
      <c r="EE255" s="12"/>
      <c r="EF255" s="13"/>
      <c r="EG255" s="13"/>
      <c r="EH255" s="32"/>
      <c r="EI255" s="32"/>
      <c r="EJ255" s="32"/>
      <c r="EK255" s="32"/>
      <c r="EL255" s="32"/>
      <c r="EM255" s="32"/>
      <c r="EN255" s="32"/>
      <c r="EO255" s="32"/>
      <c r="EP255" s="32"/>
      <c r="EQ255" s="32"/>
      <c r="ER255" s="32"/>
      <c r="ES255" s="32"/>
      <c r="ET255" s="32"/>
      <c r="EU255" s="32"/>
      <c r="EV255" s="32"/>
      <c r="EW255" s="32"/>
      <c r="EX255" s="32"/>
      <c r="EY255" s="32"/>
      <c r="EZ255" s="32"/>
      <c r="FA255" s="32"/>
      <c r="FB255" s="32"/>
      <c r="FC255" s="32"/>
      <c r="FD255" s="32"/>
      <c r="FE255" s="32"/>
      <c r="FG255" s="32"/>
      <c r="FH255" s="32"/>
      <c r="FI255" s="32"/>
      <c r="FJ255" s="32"/>
      <c r="FK255" s="32"/>
      <c r="FL255" s="32"/>
      <c r="FN255" s="33"/>
      <c r="FO255" s="96"/>
      <c r="FP255" s="33"/>
      <c r="FQ255" s="96"/>
      <c r="FR255" s="33"/>
      <c r="FS255" s="96"/>
      <c r="FT255" s="33"/>
      <c r="FU255" s="96"/>
      <c r="FV255" s="33"/>
      <c r="FW255" s="96"/>
      <c r="FX255" s="33"/>
      <c r="FY255" s="96"/>
      <c r="FZ255" s="33"/>
      <c r="GA255" s="96"/>
      <c r="GB255" s="33"/>
      <c r="GC255" s="96"/>
      <c r="GD255" s="33"/>
      <c r="GE255" s="96"/>
      <c r="GF255" s="33"/>
      <c r="GG255" s="96"/>
      <c r="GH255" s="33"/>
      <c r="GI255" s="96"/>
      <c r="GJ255" s="33"/>
      <c r="GK255" s="96"/>
      <c r="GM255" s="72"/>
      <c r="GN255" s="74"/>
      <c r="GO255" s="72"/>
      <c r="GP255" s="74"/>
      <c r="GQ255" s="72"/>
      <c r="GR255" s="74"/>
      <c r="GS255" s="72"/>
      <c r="GT255" s="74"/>
      <c r="GU255" s="72"/>
      <c r="GV255" s="74"/>
      <c r="GW255" s="72"/>
      <c r="GX255" s="74"/>
      <c r="GY255" s="72"/>
      <c r="GZ255" s="74"/>
      <c r="HA255" s="72"/>
      <c r="HB255" s="74"/>
      <c r="HC255" s="72"/>
      <c r="HD255" s="74"/>
      <c r="HE255" s="72"/>
      <c r="HF255" s="74"/>
      <c r="HG255" s="72"/>
      <c r="HH255" s="74"/>
      <c r="HI255" s="72"/>
      <c r="HJ255" s="74"/>
    </row>
    <row r="256" spans="1:218" ht="15" hidden="1" customHeight="1" thickBot="1" x14ac:dyDescent="0.2">
      <c r="A256" s="505"/>
      <c r="B256" s="488"/>
      <c r="C256" s="326"/>
      <c r="D256" s="153"/>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54"/>
      <c r="AH256" s="154"/>
      <c r="AI256" s="153"/>
      <c r="AJ256" s="114"/>
      <c r="AK256" s="114"/>
      <c r="AL256" s="114"/>
      <c r="AM256" s="114"/>
      <c r="AN256" s="114"/>
      <c r="AO256" s="114"/>
      <c r="AP256" s="114"/>
      <c r="AQ256" s="114"/>
      <c r="AR256" s="114"/>
      <c r="AS256" s="114"/>
      <c r="AT256" s="114"/>
      <c r="AU256" s="114"/>
      <c r="AV256" s="114"/>
      <c r="AW256" s="114"/>
      <c r="AX256" s="114"/>
      <c r="AY256" s="114"/>
      <c r="AZ256" s="114"/>
      <c r="BA256" s="114"/>
      <c r="BB256" s="114"/>
      <c r="BC256" s="114"/>
      <c r="BD256" s="114"/>
      <c r="BE256" s="114"/>
      <c r="BF256" s="114"/>
      <c r="BG256" s="114"/>
      <c r="BH256" s="114"/>
      <c r="BI256" s="114"/>
      <c r="BJ256" s="114"/>
      <c r="BK256" s="114"/>
      <c r="BL256" s="114"/>
      <c r="BM256" s="154"/>
      <c r="BN256" s="153"/>
      <c r="BO256" s="114"/>
      <c r="BP256" s="114"/>
      <c r="BQ256" s="114"/>
      <c r="BR256" s="114"/>
      <c r="BS256" s="114"/>
      <c r="BT256" s="114"/>
      <c r="BU256" s="114"/>
      <c r="BV256" s="114"/>
      <c r="BW256" s="114"/>
      <c r="BX256" s="114"/>
      <c r="BY256" s="114"/>
      <c r="BZ256" s="114"/>
      <c r="CA256" s="114"/>
      <c r="CB256" s="114"/>
      <c r="CC256" s="114"/>
      <c r="CD256" s="114"/>
      <c r="CE256" s="114"/>
      <c r="CF256" s="114"/>
      <c r="CG256" s="114"/>
      <c r="CH256" s="114"/>
      <c r="CI256" s="114"/>
      <c r="CJ256" s="114"/>
      <c r="CK256" s="114"/>
      <c r="CL256" s="114"/>
      <c r="CM256" s="114"/>
      <c r="CN256" s="114"/>
      <c r="CO256" s="114"/>
      <c r="CP256" s="114"/>
      <c r="CQ256" s="155"/>
      <c r="CR256" s="153"/>
      <c r="CS256" s="114"/>
      <c r="CT256" s="114"/>
      <c r="CU256" s="114"/>
      <c r="CV256" s="114"/>
      <c r="CW256" s="114"/>
      <c r="CX256" s="114"/>
      <c r="CY256" s="114"/>
      <c r="CZ256" s="114"/>
      <c r="DA256" s="114"/>
      <c r="DB256" s="114"/>
      <c r="DC256" s="114"/>
      <c r="DD256" s="114"/>
      <c r="DE256" s="114"/>
      <c r="DF256" s="114"/>
      <c r="DG256" s="114"/>
      <c r="DH256" s="114"/>
      <c r="DI256" s="114"/>
      <c r="DJ256" s="114"/>
      <c r="DK256" s="114"/>
      <c r="DL256" s="114"/>
      <c r="DM256" s="114"/>
      <c r="DN256" s="114"/>
      <c r="DO256" s="114"/>
      <c r="DP256" s="114"/>
      <c r="DQ256" s="114"/>
      <c r="DR256" s="114"/>
      <c r="DS256" s="114"/>
      <c r="DT256" s="114"/>
      <c r="DU256" s="155"/>
      <c r="DV256" s="155"/>
      <c r="DW256" s="155"/>
      <c r="EE256" s="12"/>
      <c r="EF256" s="13"/>
      <c r="EG256" s="13"/>
      <c r="EH256" s="32"/>
      <c r="EI256" s="32"/>
      <c r="EJ256" s="32"/>
      <c r="EK256" s="32"/>
      <c r="EL256" s="32"/>
      <c r="EM256" s="32"/>
      <c r="EN256" s="32"/>
      <c r="EO256" s="32"/>
      <c r="EP256" s="32"/>
      <c r="EQ256" s="32"/>
      <c r="ER256" s="32"/>
      <c r="ES256" s="32"/>
      <c r="ET256" s="32"/>
      <c r="EU256" s="32"/>
      <c r="EV256" s="32"/>
      <c r="EW256" s="32"/>
      <c r="EX256" s="32"/>
      <c r="EY256" s="32"/>
      <c r="EZ256" s="32"/>
      <c r="FA256" s="32"/>
      <c r="FB256" s="32"/>
      <c r="FC256" s="32"/>
      <c r="FD256" s="32"/>
      <c r="FE256" s="32"/>
      <c r="FG256" s="32"/>
      <c r="FH256" s="32"/>
      <c r="FI256" s="32"/>
      <c r="FJ256" s="32"/>
      <c r="FK256" s="32"/>
      <c r="FL256" s="32"/>
      <c r="FN256" s="33"/>
      <c r="FO256" s="96"/>
      <c r="FP256" s="33"/>
      <c r="FQ256" s="96"/>
      <c r="FR256" s="33"/>
      <c r="FS256" s="96"/>
      <c r="FT256" s="33"/>
      <c r="FU256" s="96"/>
      <c r="FV256" s="33"/>
      <c r="FW256" s="96"/>
      <c r="FX256" s="33"/>
      <c r="FY256" s="96"/>
      <c r="FZ256" s="33"/>
      <c r="GA256" s="96"/>
      <c r="GB256" s="33"/>
      <c r="GC256" s="96"/>
      <c r="GD256" s="33"/>
      <c r="GE256" s="96"/>
      <c r="GF256" s="33"/>
      <c r="GG256" s="96"/>
      <c r="GH256" s="33"/>
      <c r="GI256" s="96"/>
      <c r="GJ256" s="33"/>
      <c r="GK256" s="96"/>
      <c r="GM256" s="72"/>
      <c r="GN256" s="74"/>
      <c r="GO256" s="72"/>
      <c r="GP256" s="74"/>
      <c r="GQ256" s="72"/>
      <c r="GR256" s="74"/>
      <c r="GS256" s="72"/>
      <c r="GT256" s="74"/>
      <c r="GU256" s="72"/>
      <c r="GV256" s="74"/>
      <c r="GW256" s="72"/>
      <c r="GX256" s="74"/>
      <c r="GY256" s="72"/>
      <c r="GZ256" s="74"/>
      <c r="HA256" s="72"/>
      <c r="HB256" s="74"/>
      <c r="HC256" s="72"/>
      <c r="HD256" s="74"/>
      <c r="HE256" s="72"/>
      <c r="HF256" s="74"/>
      <c r="HG256" s="72"/>
      <c r="HH256" s="74"/>
      <c r="HI256" s="72"/>
      <c r="HJ256" s="74"/>
    </row>
    <row r="257" spans="1:218" ht="21.75" hidden="1" customHeight="1" x14ac:dyDescent="0.15">
      <c r="A257" s="505"/>
      <c r="B257" s="486"/>
      <c r="C257" s="324"/>
      <c r="D257" s="143"/>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c r="AA257" s="144"/>
      <c r="AB257" s="144"/>
      <c r="AC257" s="144"/>
      <c r="AD257" s="144"/>
      <c r="AE257" s="144"/>
      <c r="AF257" s="144"/>
      <c r="AG257" s="144"/>
      <c r="AH257" s="144"/>
      <c r="AI257" s="143"/>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5"/>
      <c r="BN257" s="143"/>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c r="CN257" s="144"/>
      <c r="CO257" s="144"/>
      <c r="CP257" s="144"/>
      <c r="CQ257" s="145"/>
      <c r="CR257" s="143"/>
      <c r="CS257" s="144"/>
      <c r="CT257" s="144"/>
      <c r="CU257" s="144"/>
      <c r="CV257" s="144"/>
      <c r="CW257" s="144"/>
      <c r="CX257" s="144"/>
      <c r="CY257" s="144"/>
      <c r="CZ257" s="144"/>
      <c r="DA257" s="144"/>
      <c r="DB257" s="144"/>
      <c r="DC257" s="144"/>
      <c r="DD257" s="144"/>
      <c r="DE257" s="144"/>
      <c r="DF257" s="144"/>
      <c r="DG257" s="144"/>
      <c r="DH257" s="144"/>
      <c r="DI257" s="144"/>
      <c r="DJ257" s="144"/>
      <c r="DK257" s="144"/>
      <c r="DL257" s="144"/>
      <c r="DM257" s="144"/>
      <c r="DN257" s="144"/>
      <c r="DO257" s="144"/>
      <c r="DP257" s="144"/>
      <c r="DQ257" s="144"/>
      <c r="DR257" s="144"/>
      <c r="DS257" s="144"/>
      <c r="DT257" s="144"/>
      <c r="DU257" s="145"/>
      <c r="DV257" s="145"/>
      <c r="DW257" s="145"/>
      <c r="EE257" s="12"/>
      <c r="EF257" s="13"/>
      <c r="EG257" s="13"/>
      <c r="EH257" s="32"/>
      <c r="EI257" s="32"/>
      <c r="EJ257" s="32"/>
      <c r="EK257" s="32"/>
      <c r="EL257" s="32"/>
      <c r="EM257" s="32"/>
      <c r="EN257" s="32"/>
      <c r="EO257" s="32"/>
      <c r="EP257" s="32"/>
      <c r="EQ257" s="32"/>
      <c r="ER257" s="32"/>
      <c r="ES257" s="32"/>
      <c r="ET257" s="32"/>
      <c r="EU257" s="32"/>
      <c r="EV257" s="32"/>
      <c r="EW257" s="32"/>
      <c r="EX257" s="32"/>
      <c r="EY257" s="32"/>
      <c r="EZ257" s="32"/>
      <c r="FA257" s="32"/>
      <c r="FB257" s="32"/>
      <c r="FC257" s="32"/>
      <c r="FD257" s="32"/>
      <c r="FE257" s="32"/>
      <c r="FG257" s="32"/>
      <c r="FH257" s="32"/>
      <c r="FI257" s="32"/>
      <c r="FJ257" s="32"/>
      <c r="FK257" s="32"/>
      <c r="FL257" s="32"/>
      <c r="FN257" s="33"/>
      <c r="FO257" s="96"/>
      <c r="FP257" s="33"/>
      <c r="FQ257" s="96"/>
      <c r="FR257" s="33"/>
      <c r="FS257" s="96"/>
      <c r="FT257" s="33"/>
      <c r="FU257" s="96"/>
      <c r="FV257" s="33"/>
      <c r="FW257" s="96"/>
      <c r="FX257" s="33"/>
      <c r="FY257" s="96"/>
      <c r="FZ257" s="33"/>
      <c r="GA257" s="96"/>
      <c r="GB257" s="33"/>
      <c r="GC257" s="96"/>
      <c r="GD257" s="33"/>
      <c r="GE257" s="96"/>
      <c r="GF257" s="33"/>
      <c r="GG257" s="96"/>
      <c r="GH257" s="33"/>
      <c r="GI257" s="96"/>
      <c r="GJ257" s="33"/>
      <c r="GK257" s="96"/>
      <c r="GM257" s="72"/>
      <c r="GN257" s="74"/>
      <c r="GO257" s="72"/>
      <c r="GP257" s="74"/>
      <c r="GQ257" s="72"/>
      <c r="GR257" s="74"/>
      <c r="GS257" s="72"/>
      <c r="GT257" s="74"/>
      <c r="GU257" s="72"/>
      <c r="GV257" s="74"/>
      <c r="GW257" s="72"/>
      <c r="GX257" s="74"/>
      <c r="GY257" s="72"/>
      <c r="GZ257" s="74"/>
      <c r="HA257" s="72"/>
      <c r="HB257" s="74"/>
      <c r="HC257" s="72"/>
      <c r="HD257" s="74"/>
      <c r="HE257" s="72"/>
      <c r="HF257" s="74"/>
      <c r="HG257" s="72"/>
      <c r="HH257" s="74"/>
      <c r="HI257" s="72"/>
      <c r="HJ257" s="74"/>
    </row>
    <row r="258" spans="1:218" ht="11.25" hidden="1" customHeight="1" x14ac:dyDescent="0.15">
      <c r="A258" s="505"/>
      <c r="B258" s="487"/>
      <c r="C258" s="325"/>
      <c r="D258" s="146"/>
      <c r="E258" s="147"/>
      <c r="F258" s="147"/>
      <c r="G258" s="147"/>
      <c r="H258" s="147"/>
      <c r="I258" s="147"/>
      <c r="J258" s="147"/>
      <c r="K258" s="147"/>
      <c r="L258" s="147"/>
      <c r="M258" s="147"/>
      <c r="N258" s="147"/>
      <c r="O258" s="147"/>
      <c r="P258" s="147"/>
      <c r="Q258" s="147"/>
      <c r="R258" s="147"/>
      <c r="S258" s="147"/>
      <c r="T258" s="147"/>
      <c r="U258" s="147"/>
      <c r="V258" s="147"/>
      <c r="W258" s="147"/>
      <c r="X258" s="147"/>
      <c r="Y258" s="147"/>
      <c r="Z258" s="147"/>
      <c r="AA258" s="147"/>
      <c r="AB258" s="147"/>
      <c r="AC258" s="147"/>
      <c r="AD258" s="147"/>
      <c r="AE258" s="147"/>
      <c r="AF258" s="147"/>
      <c r="AG258" s="148"/>
      <c r="AH258" s="148"/>
      <c r="AI258" s="146"/>
      <c r="AJ258" s="147"/>
      <c r="AK258" s="147"/>
      <c r="AL258" s="147"/>
      <c r="AM258" s="147"/>
      <c r="AN258" s="147"/>
      <c r="AO258" s="147"/>
      <c r="AP258" s="147"/>
      <c r="AQ258" s="147"/>
      <c r="AR258" s="147"/>
      <c r="AS258" s="147"/>
      <c r="AT258" s="147"/>
      <c r="AU258" s="147"/>
      <c r="AV258" s="147"/>
      <c r="AW258" s="147"/>
      <c r="AX258" s="147"/>
      <c r="AY258" s="147"/>
      <c r="AZ258" s="147"/>
      <c r="BA258" s="147"/>
      <c r="BB258" s="147"/>
      <c r="BC258" s="147"/>
      <c r="BD258" s="147"/>
      <c r="BE258" s="147"/>
      <c r="BF258" s="147"/>
      <c r="BG258" s="147"/>
      <c r="BH258" s="147"/>
      <c r="BI258" s="147"/>
      <c r="BJ258" s="147"/>
      <c r="BK258" s="147"/>
      <c r="BL258" s="147"/>
      <c r="BM258" s="148"/>
      <c r="BN258" s="146"/>
      <c r="BO258" s="147"/>
      <c r="BP258" s="147"/>
      <c r="BQ258" s="147"/>
      <c r="BR258" s="147"/>
      <c r="BS258" s="147"/>
      <c r="BT258" s="147"/>
      <c r="BU258" s="147"/>
      <c r="BV258" s="147"/>
      <c r="BW258" s="147"/>
      <c r="BX258" s="147"/>
      <c r="BY258" s="147"/>
      <c r="BZ258" s="147"/>
      <c r="CA258" s="147"/>
      <c r="CB258" s="147"/>
      <c r="CC258" s="147"/>
      <c r="CD258" s="147"/>
      <c r="CE258" s="147"/>
      <c r="CF258" s="147"/>
      <c r="CG258" s="147"/>
      <c r="CH258" s="147"/>
      <c r="CI258" s="147"/>
      <c r="CJ258" s="147"/>
      <c r="CK258" s="147"/>
      <c r="CL258" s="147"/>
      <c r="CM258" s="147"/>
      <c r="CN258" s="147"/>
      <c r="CO258" s="147"/>
      <c r="CP258" s="147"/>
      <c r="CQ258" s="149"/>
      <c r="CR258" s="146"/>
      <c r="CS258" s="147"/>
      <c r="CT258" s="147"/>
      <c r="CU258" s="147"/>
      <c r="CV258" s="147"/>
      <c r="CW258" s="147"/>
      <c r="CX258" s="147"/>
      <c r="CY258" s="147"/>
      <c r="CZ258" s="147"/>
      <c r="DA258" s="147"/>
      <c r="DB258" s="147"/>
      <c r="DC258" s="147"/>
      <c r="DD258" s="147"/>
      <c r="DE258" s="147"/>
      <c r="DF258" s="147"/>
      <c r="DG258" s="147"/>
      <c r="DH258" s="147"/>
      <c r="DI258" s="147"/>
      <c r="DJ258" s="147"/>
      <c r="DK258" s="147"/>
      <c r="DL258" s="147"/>
      <c r="DM258" s="147"/>
      <c r="DN258" s="147"/>
      <c r="DO258" s="147"/>
      <c r="DP258" s="147"/>
      <c r="DQ258" s="147"/>
      <c r="DR258" s="147"/>
      <c r="DS258" s="147"/>
      <c r="DT258" s="147"/>
      <c r="DU258" s="149"/>
      <c r="DV258" s="149"/>
      <c r="DW258" s="149"/>
      <c r="EE258" s="12"/>
      <c r="EF258" s="13"/>
      <c r="EG258" s="13"/>
      <c r="EH258" s="32"/>
      <c r="EI258" s="32"/>
      <c r="EJ258" s="32"/>
      <c r="EK258" s="32"/>
      <c r="EL258" s="32"/>
      <c r="EM258" s="32"/>
      <c r="EN258" s="32"/>
      <c r="EO258" s="32"/>
      <c r="EP258" s="32"/>
      <c r="EQ258" s="32"/>
      <c r="ER258" s="32"/>
      <c r="ES258" s="32"/>
      <c r="ET258" s="32"/>
      <c r="EU258" s="32"/>
      <c r="EV258" s="32"/>
      <c r="EW258" s="32"/>
      <c r="EX258" s="32"/>
      <c r="EY258" s="32"/>
      <c r="EZ258" s="32"/>
      <c r="FA258" s="32"/>
      <c r="FB258" s="32"/>
      <c r="FC258" s="32"/>
      <c r="FD258" s="32"/>
      <c r="FE258" s="32"/>
      <c r="FG258" s="32"/>
      <c r="FH258" s="32"/>
      <c r="FI258" s="32"/>
      <c r="FJ258" s="32"/>
      <c r="FK258" s="32"/>
      <c r="FL258" s="32"/>
      <c r="FN258" s="33"/>
      <c r="FO258" s="96"/>
      <c r="FP258" s="33"/>
      <c r="FQ258" s="96"/>
      <c r="FR258" s="33"/>
      <c r="FS258" s="96"/>
      <c r="FT258" s="33"/>
      <c r="FU258" s="96"/>
      <c r="FV258" s="33"/>
      <c r="FW258" s="96"/>
      <c r="FX258" s="33"/>
      <c r="FY258" s="96"/>
      <c r="FZ258" s="33"/>
      <c r="GA258" s="96"/>
      <c r="GB258" s="33"/>
      <c r="GC258" s="96"/>
      <c r="GD258" s="33"/>
      <c r="GE258" s="96"/>
      <c r="GF258" s="33"/>
      <c r="GG258" s="96"/>
      <c r="GH258" s="33"/>
      <c r="GI258" s="96"/>
      <c r="GJ258" s="33"/>
      <c r="GK258" s="96"/>
      <c r="GM258" s="72"/>
      <c r="GN258" s="74"/>
      <c r="GO258" s="72"/>
      <c r="GP258" s="74"/>
      <c r="GQ258" s="72"/>
      <c r="GR258" s="74"/>
      <c r="GS258" s="72"/>
      <c r="GT258" s="74"/>
      <c r="GU258" s="72"/>
      <c r="GV258" s="74"/>
      <c r="GW258" s="72"/>
      <c r="GX258" s="74"/>
      <c r="GY258" s="72"/>
      <c r="GZ258" s="74"/>
      <c r="HA258" s="72"/>
      <c r="HB258" s="74"/>
      <c r="HC258" s="72"/>
      <c r="HD258" s="74"/>
      <c r="HE258" s="72"/>
      <c r="HF258" s="74"/>
      <c r="HG258" s="72"/>
      <c r="HH258" s="74"/>
      <c r="HI258" s="72"/>
      <c r="HJ258" s="74"/>
    </row>
    <row r="259" spans="1:218" ht="27.75" hidden="1" customHeight="1" x14ac:dyDescent="0.15">
      <c r="A259" s="505"/>
      <c r="B259" s="487"/>
      <c r="C259" s="325"/>
      <c r="D259" s="150"/>
      <c r="E259" s="151"/>
      <c r="F259" s="151"/>
      <c r="G259" s="151"/>
      <c r="H259" s="151"/>
      <c r="I259" s="151"/>
      <c r="J259" s="151"/>
      <c r="K259" s="151"/>
      <c r="L259" s="151"/>
      <c r="M259" s="151"/>
      <c r="N259" s="151"/>
      <c r="O259" s="151"/>
      <c r="P259" s="151"/>
      <c r="Q259" s="151"/>
      <c r="R259" s="151"/>
      <c r="S259" s="151"/>
      <c r="T259" s="151"/>
      <c r="U259" s="151"/>
      <c r="V259" s="151"/>
      <c r="W259" s="151"/>
      <c r="X259" s="151"/>
      <c r="Y259" s="151"/>
      <c r="Z259" s="151"/>
      <c r="AA259" s="151"/>
      <c r="AB259" s="151"/>
      <c r="AC259" s="151"/>
      <c r="AD259" s="151"/>
      <c r="AE259" s="151"/>
      <c r="AF259" s="151"/>
      <c r="AG259" s="151"/>
      <c r="AH259" s="151"/>
      <c r="AI259" s="150"/>
      <c r="AJ259" s="151"/>
      <c r="AK259" s="151"/>
      <c r="AL259" s="151"/>
      <c r="AM259" s="151"/>
      <c r="AN259" s="151"/>
      <c r="AO259" s="151"/>
      <c r="AP259" s="151"/>
      <c r="AQ259" s="151"/>
      <c r="AR259" s="151"/>
      <c r="AS259" s="151"/>
      <c r="AT259" s="151"/>
      <c r="AU259" s="151"/>
      <c r="AV259" s="151"/>
      <c r="AW259" s="151"/>
      <c r="AX259" s="151"/>
      <c r="AY259" s="151"/>
      <c r="AZ259" s="151"/>
      <c r="BA259" s="151"/>
      <c r="BB259" s="151"/>
      <c r="BC259" s="151"/>
      <c r="BD259" s="151"/>
      <c r="BE259" s="151"/>
      <c r="BF259" s="151"/>
      <c r="BG259" s="151"/>
      <c r="BH259" s="151"/>
      <c r="BI259" s="151"/>
      <c r="BJ259" s="151"/>
      <c r="BK259" s="151"/>
      <c r="BL259" s="151"/>
      <c r="BM259" s="152"/>
      <c r="BN259" s="150"/>
      <c r="BO259" s="151"/>
      <c r="BP259" s="151"/>
      <c r="BQ259" s="151"/>
      <c r="BR259" s="151"/>
      <c r="BS259" s="151"/>
      <c r="BT259" s="151"/>
      <c r="BU259" s="151"/>
      <c r="BV259" s="151"/>
      <c r="BW259" s="151"/>
      <c r="BX259" s="151"/>
      <c r="BY259" s="151"/>
      <c r="BZ259" s="151"/>
      <c r="CA259" s="151"/>
      <c r="CB259" s="151"/>
      <c r="CC259" s="151"/>
      <c r="CD259" s="151"/>
      <c r="CE259" s="151"/>
      <c r="CF259" s="151"/>
      <c r="CG259" s="151"/>
      <c r="CH259" s="151"/>
      <c r="CI259" s="151"/>
      <c r="CJ259" s="151"/>
      <c r="CK259" s="151"/>
      <c r="CL259" s="151"/>
      <c r="CM259" s="151"/>
      <c r="CN259" s="151"/>
      <c r="CO259" s="151"/>
      <c r="CP259" s="151"/>
      <c r="CQ259" s="152"/>
      <c r="CR259" s="150"/>
      <c r="CS259" s="151"/>
      <c r="CT259" s="151"/>
      <c r="CU259" s="151"/>
      <c r="CV259" s="151"/>
      <c r="CW259" s="151"/>
      <c r="CX259" s="151"/>
      <c r="CY259" s="151"/>
      <c r="CZ259" s="151"/>
      <c r="DA259" s="151"/>
      <c r="DB259" s="151"/>
      <c r="DC259" s="151"/>
      <c r="DD259" s="151"/>
      <c r="DE259" s="151"/>
      <c r="DF259" s="151"/>
      <c r="DG259" s="151"/>
      <c r="DH259" s="151"/>
      <c r="DI259" s="151"/>
      <c r="DJ259" s="151"/>
      <c r="DK259" s="151"/>
      <c r="DL259" s="151"/>
      <c r="DM259" s="151"/>
      <c r="DN259" s="151"/>
      <c r="DO259" s="151"/>
      <c r="DP259" s="151"/>
      <c r="DQ259" s="151"/>
      <c r="DR259" s="151"/>
      <c r="DS259" s="151"/>
      <c r="DT259" s="151"/>
      <c r="DU259" s="152"/>
      <c r="DV259" s="152"/>
      <c r="DW259" s="152"/>
      <c r="EE259" s="12"/>
      <c r="EF259" s="13"/>
      <c r="EG259" s="13"/>
      <c r="EH259" s="32"/>
      <c r="EI259" s="32"/>
      <c r="EJ259" s="32"/>
      <c r="EK259" s="32"/>
      <c r="EL259" s="32"/>
      <c r="EM259" s="32"/>
      <c r="EN259" s="32"/>
      <c r="EO259" s="32"/>
      <c r="EP259" s="32"/>
      <c r="EQ259" s="32"/>
      <c r="ER259" s="32"/>
      <c r="ES259" s="32"/>
      <c r="ET259" s="32"/>
      <c r="EU259" s="32"/>
      <c r="EV259" s="32"/>
      <c r="EW259" s="32"/>
      <c r="EX259" s="32"/>
      <c r="EY259" s="32"/>
      <c r="EZ259" s="32"/>
      <c r="FA259" s="32"/>
      <c r="FB259" s="32"/>
      <c r="FC259" s="32"/>
      <c r="FD259" s="32"/>
      <c r="FE259" s="32"/>
      <c r="FG259" s="32"/>
      <c r="FH259" s="32"/>
      <c r="FI259" s="32"/>
      <c r="FJ259" s="32"/>
      <c r="FK259" s="32"/>
      <c r="FL259" s="32"/>
      <c r="FN259" s="33"/>
      <c r="FO259" s="96"/>
      <c r="FP259" s="33"/>
      <c r="FQ259" s="96"/>
      <c r="FR259" s="33"/>
      <c r="FS259" s="96"/>
      <c r="FT259" s="33"/>
      <c r="FU259" s="96"/>
      <c r="FV259" s="33"/>
      <c r="FW259" s="96"/>
      <c r="FX259" s="33"/>
      <c r="FY259" s="96"/>
      <c r="FZ259" s="33"/>
      <c r="GA259" s="96"/>
      <c r="GB259" s="33"/>
      <c r="GC259" s="96"/>
      <c r="GD259" s="33"/>
      <c r="GE259" s="96"/>
      <c r="GF259" s="33"/>
      <c r="GG259" s="96"/>
      <c r="GH259" s="33"/>
      <c r="GI259" s="96"/>
      <c r="GJ259" s="33"/>
      <c r="GK259" s="96"/>
      <c r="GM259" s="72"/>
      <c r="GN259" s="74"/>
      <c r="GO259" s="72"/>
      <c r="GP259" s="74"/>
      <c r="GQ259" s="72"/>
      <c r="GR259" s="74"/>
      <c r="GS259" s="72"/>
      <c r="GT259" s="74"/>
      <c r="GU259" s="72"/>
      <c r="GV259" s="74"/>
      <c r="GW259" s="72"/>
      <c r="GX259" s="74"/>
      <c r="GY259" s="72"/>
      <c r="GZ259" s="74"/>
      <c r="HA259" s="72"/>
      <c r="HB259" s="74"/>
      <c r="HC259" s="72"/>
      <c r="HD259" s="74"/>
      <c r="HE259" s="72"/>
      <c r="HF259" s="74"/>
      <c r="HG259" s="72"/>
      <c r="HH259" s="74"/>
      <c r="HI259" s="72"/>
      <c r="HJ259" s="74"/>
    </row>
    <row r="260" spans="1:218" ht="15" hidden="1" customHeight="1" thickBot="1" x14ac:dyDescent="0.2">
      <c r="A260" s="505"/>
      <c r="B260" s="488"/>
      <c r="C260" s="326"/>
      <c r="D260" s="153"/>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54"/>
      <c r="AH260" s="154"/>
      <c r="AI260" s="153"/>
      <c r="AJ260" s="114"/>
      <c r="AK260" s="114"/>
      <c r="AL260" s="114"/>
      <c r="AM260" s="114"/>
      <c r="AN260" s="114"/>
      <c r="AO260" s="114"/>
      <c r="AP260" s="114"/>
      <c r="AQ260" s="114"/>
      <c r="AR260" s="114"/>
      <c r="AS260" s="114"/>
      <c r="AT260" s="114"/>
      <c r="AU260" s="114"/>
      <c r="AV260" s="114"/>
      <c r="AW260" s="114"/>
      <c r="AX260" s="114"/>
      <c r="AY260" s="114"/>
      <c r="AZ260" s="114"/>
      <c r="BA260" s="114"/>
      <c r="BB260" s="114"/>
      <c r="BC260" s="114"/>
      <c r="BD260" s="114"/>
      <c r="BE260" s="114"/>
      <c r="BF260" s="114"/>
      <c r="BG260" s="114"/>
      <c r="BH260" s="114"/>
      <c r="BI260" s="114"/>
      <c r="BJ260" s="114"/>
      <c r="BK260" s="114"/>
      <c r="BL260" s="114"/>
      <c r="BM260" s="154"/>
      <c r="BN260" s="153"/>
      <c r="BO260" s="114"/>
      <c r="BP260" s="114"/>
      <c r="BQ260" s="114"/>
      <c r="BR260" s="114"/>
      <c r="BS260" s="114"/>
      <c r="BT260" s="114"/>
      <c r="BU260" s="114"/>
      <c r="BV260" s="114"/>
      <c r="BW260" s="114"/>
      <c r="BX260" s="114"/>
      <c r="BY260" s="114"/>
      <c r="BZ260" s="114"/>
      <c r="CA260" s="114"/>
      <c r="CB260" s="114"/>
      <c r="CC260" s="114"/>
      <c r="CD260" s="114"/>
      <c r="CE260" s="114"/>
      <c r="CF260" s="114"/>
      <c r="CG260" s="114"/>
      <c r="CH260" s="114"/>
      <c r="CI260" s="114"/>
      <c r="CJ260" s="114"/>
      <c r="CK260" s="114"/>
      <c r="CL260" s="114"/>
      <c r="CM260" s="114"/>
      <c r="CN260" s="114"/>
      <c r="CO260" s="114"/>
      <c r="CP260" s="114"/>
      <c r="CQ260" s="155"/>
      <c r="CR260" s="153"/>
      <c r="CS260" s="114"/>
      <c r="CT260" s="114"/>
      <c r="CU260" s="114"/>
      <c r="CV260" s="114"/>
      <c r="CW260" s="114"/>
      <c r="CX260" s="114"/>
      <c r="CY260" s="114"/>
      <c r="CZ260" s="114"/>
      <c r="DA260" s="114"/>
      <c r="DB260" s="114"/>
      <c r="DC260" s="114"/>
      <c r="DD260" s="114"/>
      <c r="DE260" s="114"/>
      <c r="DF260" s="114"/>
      <c r="DG260" s="114"/>
      <c r="DH260" s="114"/>
      <c r="DI260" s="114"/>
      <c r="DJ260" s="114"/>
      <c r="DK260" s="114"/>
      <c r="DL260" s="114"/>
      <c r="DM260" s="114"/>
      <c r="DN260" s="114"/>
      <c r="DO260" s="114"/>
      <c r="DP260" s="114"/>
      <c r="DQ260" s="114"/>
      <c r="DR260" s="114"/>
      <c r="DS260" s="114"/>
      <c r="DT260" s="114"/>
      <c r="DU260" s="155"/>
      <c r="DV260" s="155"/>
      <c r="DW260" s="155"/>
      <c r="EE260" s="12"/>
      <c r="EF260" s="13"/>
      <c r="EG260" s="13"/>
      <c r="EH260" s="32"/>
      <c r="EI260" s="32"/>
      <c r="EJ260" s="32"/>
      <c r="EK260" s="32"/>
      <c r="EL260" s="32"/>
      <c r="EM260" s="32"/>
      <c r="EN260" s="32"/>
      <c r="EO260" s="32"/>
      <c r="EP260" s="32"/>
      <c r="EQ260" s="32"/>
      <c r="ER260" s="32"/>
      <c r="ES260" s="32"/>
      <c r="ET260" s="32"/>
      <c r="EU260" s="32"/>
      <c r="EV260" s="32"/>
      <c r="EW260" s="32"/>
      <c r="EX260" s="32"/>
      <c r="EY260" s="32"/>
      <c r="EZ260" s="32"/>
      <c r="FA260" s="32"/>
      <c r="FB260" s="32"/>
      <c r="FC260" s="32"/>
      <c r="FD260" s="32"/>
      <c r="FE260" s="32"/>
      <c r="FG260" s="32"/>
      <c r="FH260" s="32"/>
      <c r="FI260" s="32"/>
      <c r="FJ260" s="32"/>
      <c r="FK260" s="32"/>
      <c r="FL260" s="32"/>
      <c r="FN260" s="33"/>
      <c r="FO260" s="96"/>
      <c r="FP260" s="33"/>
      <c r="FQ260" s="96"/>
      <c r="FR260" s="33"/>
      <c r="FS260" s="96"/>
      <c r="FT260" s="33"/>
      <c r="FU260" s="96"/>
      <c r="FV260" s="33"/>
      <c r="FW260" s="96"/>
      <c r="FX260" s="33"/>
      <c r="FY260" s="96"/>
      <c r="FZ260" s="33"/>
      <c r="GA260" s="96"/>
      <c r="GB260" s="33"/>
      <c r="GC260" s="96"/>
      <c r="GD260" s="33"/>
      <c r="GE260" s="96"/>
      <c r="GF260" s="33"/>
      <c r="GG260" s="96"/>
      <c r="GH260" s="33"/>
      <c r="GI260" s="96"/>
      <c r="GJ260" s="33"/>
      <c r="GK260" s="96"/>
      <c r="GM260" s="72"/>
      <c r="GN260" s="74"/>
      <c r="GO260" s="72"/>
      <c r="GP260" s="74"/>
      <c r="GQ260" s="72"/>
      <c r="GR260" s="74"/>
      <c r="GS260" s="72"/>
      <c r="GT260" s="74"/>
      <c r="GU260" s="72"/>
      <c r="GV260" s="74"/>
      <c r="GW260" s="72"/>
      <c r="GX260" s="74"/>
      <c r="GY260" s="72"/>
      <c r="GZ260" s="74"/>
      <c r="HA260" s="72"/>
      <c r="HB260" s="74"/>
      <c r="HC260" s="72"/>
      <c r="HD260" s="74"/>
      <c r="HE260" s="72"/>
      <c r="HF260" s="74"/>
      <c r="HG260" s="72"/>
      <c r="HH260" s="74"/>
      <c r="HI260" s="72"/>
      <c r="HJ260" s="74"/>
    </row>
    <row r="261" spans="1:218" ht="21.75" hidden="1" customHeight="1" x14ac:dyDescent="0.15">
      <c r="A261" s="505"/>
      <c r="B261" s="486"/>
      <c r="C261" s="324"/>
      <c r="D261" s="143"/>
      <c r="E261" s="144"/>
      <c r="F261" s="144"/>
      <c r="G261" s="144"/>
      <c r="H261" s="144"/>
      <c r="I261" s="144"/>
      <c r="J261" s="144"/>
      <c r="K261" s="144"/>
      <c r="L261" s="144"/>
      <c r="M261" s="144"/>
      <c r="N261" s="144"/>
      <c r="O261" s="144"/>
      <c r="P261" s="144"/>
      <c r="Q261" s="144"/>
      <c r="R261" s="144"/>
      <c r="S261" s="144"/>
      <c r="T261" s="144"/>
      <c r="U261" s="144"/>
      <c r="V261" s="144"/>
      <c r="W261" s="144"/>
      <c r="X261" s="144"/>
      <c r="Y261" s="144"/>
      <c r="Z261" s="144"/>
      <c r="AA261" s="144"/>
      <c r="AB261" s="144"/>
      <c r="AC261" s="144"/>
      <c r="AD261" s="144"/>
      <c r="AE261" s="144"/>
      <c r="AF261" s="144"/>
      <c r="AG261" s="144"/>
      <c r="AH261" s="144"/>
      <c r="AI261" s="143"/>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5"/>
      <c r="BN261" s="143"/>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c r="CN261" s="144"/>
      <c r="CO261" s="144"/>
      <c r="CP261" s="144"/>
      <c r="CQ261" s="145"/>
      <c r="CR261" s="143"/>
      <c r="CS261" s="144"/>
      <c r="CT261" s="144"/>
      <c r="CU261" s="144"/>
      <c r="CV261" s="144"/>
      <c r="CW261" s="144"/>
      <c r="CX261" s="144"/>
      <c r="CY261" s="144"/>
      <c r="CZ261" s="144"/>
      <c r="DA261" s="144"/>
      <c r="DB261" s="144"/>
      <c r="DC261" s="144"/>
      <c r="DD261" s="144"/>
      <c r="DE261" s="144"/>
      <c r="DF261" s="144"/>
      <c r="DG261" s="144"/>
      <c r="DH261" s="144"/>
      <c r="DI261" s="144"/>
      <c r="DJ261" s="144"/>
      <c r="DK261" s="144"/>
      <c r="DL261" s="144"/>
      <c r="DM261" s="144"/>
      <c r="DN261" s="144"/>
      <c r="DO261" s="144"/>
      <c r="DP261" s="144"/>
      <c r="DQ261" s="144"/>
      <c r="DR261" s="144"/>
      <c r="DS261" s="144"/>
      <c r="DT261" s="144"/>
      <c r="DU261" s="145"/>
      <c r="DV261" s="145"/>
      <c r="DW261" s="145"/>
      <c r="EE261" s="12"/>
      <c r="EF261" s="13"/>
      <c r="EG261" s="13"/>
      <c r="EH261" s="32"/>
      <c r="EI261" s="32"/>
      <c r="EJ261" s="32"/>
      <c r="EK261" s="32"/>
      <c r="EL261" s="32"/>
      <c r="EM261" s="32"/>
      <c r="EN261" s="32"/>
      <c r="EO261" s="32"/>
      <c r="EP261" s="32"/>
      <c r="EQ261" s="32"/>
      <c r="ER261" s="32"/>
      <c r="ES261" s="32"/>
      <c r="ET261" s="32"/>
      <c r="EU261" s="32"/>
      <c r="EV261" s="32"/>
      <c r="EW261" s="32"/>
      <c r="EX261" s="32"/>
      <c r="EY261" s="32"/>
      <c r="EZ261" s="32"/>
      <c r="FA261" s="32"/>
      <c r="FB261" s="32"/>
      <c r="FC261" s="32"/>
      <c r="FD261" s="32"/>
      <c r="FE261" s="32"/>
      <c r="FG261" s="32"/>
      <c r="FH261" s="32"/>
      <c r="FI261" s="32"/>
      <c r="FJ261" s="32"/>
      <c r="FK261" s="32"/>
      <c r="FL261" s="32"/>
      <c r="FN261" s="33"/>
      <c r="FO261" s="96"/>
      <c r="FP261" s="33"/>
      <c r="FQ261" s="96"/>
      <c r="FR261" s="33"/>
      <c r="FS261" s="96"/>
      <c r="FT261" s="33"/>
      <c r="FU261" s="96"/>
      <c r="FV261" s="33"/>
      <c r="FW261" s="96"/>
      <c r="FX261" s="33"/>
      <c r="FY261" s="96"/>
      <c r="FZ261" s="33"/>
      <c r="GA261" s="96"/>
      <c r="GB261" s="33"/>
      <c r="GC261" s="96"/>
      <c r="GD261" s="33"/>
      <c r="GE261" s="96"/>
      <c r="GF261" s="33"/>
      <c r="GG261" s="96"/>
      <c r="GH261" s="33"/>
      <c r="GI261" s="96"/>
      <c r="GJ261" s="33"/>
      <c r="GK261" s="96"/>
      <c r="GM261" s="72"/>
      <c r="GN261" s="74"/>
      <c r="GO261" s="72"/>
      <c r="GP261" s="74"/>
      <c r="GQ261" s="72"/>
      <c r="GR261" s="74"/>
      <c r="GS261" s="72"/>
      <c r="GT261" s="74"/>
      <c r="GU261" s="72"/>
      <c r="GV261" s="74"/>
      <c r="GW261" s="72"/>
      <c r="GX261" s="74"/>
      <c r="GY261" s="72"/>
      <c r="GZ261" s="74"/>
      <c r="HA261" s="72"/>
      <c r="HB261" s="74"/>
      <c r="HC261" s="72"/>
      <c r="HD261" s="74"/>
      <c r="HE261" s="72"/>
      <c r="HF261" s="74"/>
      <c r="HG261" s="72"/>
      <c r="HH261" s="74"/>
      <c r="HI261" s="72"/>
      <c r="HJ261" s="74"/>
    </row>
    <row r="262" spans="1:218" ht="11.25" hidden="1" customHeight="1" x14ac:dyDescent="0.15">
      <c r="A262" s="505"/>
      <c r="B262" s="487"/>
      <c r="C262" s="325"/>
      <c r="D262" s="146"/>
      <c r="E262" s="147"/>
      <c r="F262" s="147"/>
      <c r="G262" s="147"/>
      <c r="H262" s="147"/>
      <c r="I262" s="147"/>
      <c r="J262" s="147"/>
      <c r="K262" s="147"/>
      <c r="L262" s="147"/>
      <c r="M262" s="147"/>
      <c r="N262" s="147"/>
      <c r="O262" s="147"/>
      <c r="P262" s="147"/>
      <c r="Q262" s="147"/>
      <c r="R262" s="147"/>
      <c r="S262" s="147"/>
      <c r="T262" s="147"/>
      <c r="U262" s="147"/>
      <c r="V262" s="147"/>
      <c r="W262" s="147"/>
      <c r="X262" s="147"/>
      <c r="Y262" s="147"/>
      <c r="Z262" s="147"/>
      <c r="AA262" s="147"/>
      <c r="AB262" s="147"/>
      <c r="AC262" s="147"/>
      <c r="AD262" s="147"/>
      <c r="AE262" s="147"/>
      <c r="AF262" s="147"/>
      <c r="AG262" s="148"/>
      <c r="AH262" s="148"/>
      <c r="AI262" s="146"/>
      <c r="AJ262" s="147"/>
      <c r="AK262" s="147"/>
      <c r="AL262" s="147"/>
      <c r="AM262" s="147"/>
      <c r="AN262" s="147"/>
      <c r="AO262" s="147"/>
      <c r="AP262" s="147"/>
      <c r="AQ262" s="147"/>
      <c r="AR262" s="147"/>
      <c r="AS262" s="147"/>
      <c r="AT262" s="147"/>
      <c r="AU262" s="147"/>
      <c r="AV262" s="147"/>
      <c r="AW262" s="147"/>
      <c r="AX262" s="147"/>
      <c r="AY262" s="147"/>
      <c r="AZ262" s="147"/>
      <c r="BA262" s="147"/>
      <c r="BB262" s="147"/>
      <c r="BC262" s="147"/>
      <c r="BD262" s="147"/>
      <c r="BE262" s="147"/>
      <c r="BF262" s="147"/>
      <c r="BG262" s="147"/>
      <c r="BH262" s="147"/>
      <c r="BI262" s="147"/>
      <c r="BJ262" s="147"/>
      <c r="BK262" s="147"/>
      <c r="BL262" s="147"/>
      <c r="BM262" s="148"/>
      <c r="BN262" s="146"/>
      <c r="BO262" s="147"/>
      <c r="BP262" s="147"/>
      <c r="BQ262" s="147"/>
      <c r="BR262" s="147"/>
      <c r="BS262" s="147"/>
      <c r="BT262" s="147"/>
      <c r="BU262" s="147"/>
      <c r="BV262" s="147"/>
      <c r="BW262" s="147"/>
      <c r="BX262" s="147"/>
      <c r="BY262" s="147"/>
      <c r="BZ262" s="147"/>
      <c r="CA262" s="147"/>
      <c r="CB262" s="147"/>
      <c r="CC262" s="147"/>
      <c r="CD262" s="147"/>
      <c r="CE262" s="147"/>
      <c r="CF262" s="147"/>
      <c r="CG262" s="147"/>
      <c r="CH262" s="147"/>
      <c r="CI262" s="147"/>
      <c r="CJ262" s="147"/>
      <c r="CK262" s="147"/>
      <c r="CL262" s="147"/>
      <c r="CM262" s="147"/>
      <c r="CN262" s="147"/>
      <c r="CO262" s="147"/>
      <c r="CP262" s="147"/>
      <c r="CQ262" s="149"/>
      <c r="CR262" s="146"/>
      <c r="CS262" s="147"/>
      <c r="CT262" s="147"/>
      <c r="CU262" s="147"/>
      <c r="CV262" s="147"/>
      <c r="CW262" s="147"/>
      <c r="CX262" s="147"/>
      <c r="CY262" s="147"/>
      <c r="CZ262" s="147"/>
      <c r="DA262" s="147"/>
      <c r="DB262" s="147"/>
      <c r="DC262" s="147"/>
      <c r="DD262" s="147"/>
      <c r="DE262" s="147"/>
      <c r="DF262" s="147"/>
      <c r="DG262" s="147"/>
      <c r="DH262" s="147"/>
      <c r="DI262" s="147"/>
      <c r="DJ262" s="147"/>
      <c r="DK262" s="147"/>
      <c r="DL262" s="147"/>
      <c r="DM262" s="147"/>
      <c r="DN262" s="147"/>
      <c r="DO262" s="147"/>
      <c r="DP262" s="147"/>
      <c r="DQ262" s="147"/>
      <c r="DR262" s="147"/>
      <c r="DS262" s="147"/>
      <c r="DT262" s="147"/>
      <c r="DU262" s="149"/>
      <c r="DV262" s="149"/>
      <c r="DW262" s="149"/>
      <c r="EE262" s="12"/>
      <c r="EF262" s="13"/>
      <c r="EG262" s="13"/>
      <c r="EH262" s="32"/>
      <c r="EI262" s="32"/>
      <c r="EJ262" s="32"/>
      <c r="EK262" s="32"/>
      <c r="EL262" s="32"/>
      <c r="EM262" s="32"/>
      <c r="EN262" s="32"/>
      <c r="EO262" s="32"/>
      <c r="EP262" s="32"/>
      <c r="EQ262" s="32"/>
      <c r="ER262" s="32"/>
      <c r="ES262" s="32"/>
      <c r="ET262" s="32"/>
      <c r="EU262" s="32"/>
      <c r="EV262" s="32"/>
      <c r="EW262" s="32"/>
      <c r="EX262" s="32"/>
      <c r="EY262" s="32"/>
      <c r="EZ262" s="32"/>
      <c r="FA262" s="32"/>
      <c r="FB262" s="32"/>
      <c r="FC262" s="32"/>
      <c r="FD262" s="32"/>
      <c r="FE262" s="32"/>
      <c r="FG262" s="32"/>
      <c r="FH262" s="32"/>
      <c r="FI262" s="32"/>
      <c r="FJ262" s="32"/>
      <c r="FK262" s="32"/>
      <c r="FL262" s="32"/>
      <c r="FN262" s="33"/>
      <c r="FO262" s="96"/>
      <c r="FP262" s="33"/>
      <c r="FQ262" s="96"/>
      <c r="FR262" s="33"/>
      <c r="FS262" s="96"/>
      <c r="FT262" s="33"/>
      <c r="FU262" s="96"/>
      <c r="FV262" s="33"/>
      <c r="FW262" s="96"/>
      <c r="FX262" s="33"/>
      <c r="FY262" s="96"/>
      <c r="FZ262" s="33"/>
      <c r="GA262" s="96"/>
      <c r="GB262" s="33"/>
      <c r="GC262" s="96"/>
      <c r="GD262" s="33"/>
      <c r="GE262" s="96"/>
      <c r="GF262" s="33"/>
      <c r="GG262" s="96"/>
      <c r="GH262" s="33"/>
      <c r="GI262" s="96"/>
      <c r="GJ262" s="33"/>
      <c r="GK262" s="96"/>
      <c r="GM262" s="72"/>
      <c r="GN262" s="74"/>
      <c r="GO262" s="72"/>
      <c r="GP262" s="74"/>
      <c r="GQ262" s="72"/>
      <c r="GR262" s="74"/>
      <c r="GS262" s="72"/>
      <c r="GT262" s="74"/>
      <c r="GU262" s="72"/>
      <c r="GV262" s="74"/>
      <c r="GW262" s="72"/>
      <c r="GX262" s="74"/>
      <c r="GY262" s="72"/>
      <c r="GZ262" s="74"/>
      <c r="HA262" s="72"/>
      <c r="HB262" s="74"/>
      <c r="HC262" s="72"/>
      <c r="HD262" s="74"/>
      <c r="HE262" s="72"/>
      <c r="HF262" s="74"/>
      <c r="HG262" s="72"/>
      <c r="HH262" s="74"/>
      <c r="HI262" s="72"/>
      <c r="HJ262" s="74"/>
    </row>
    <row r="263" spans="1:218" ht="27.75" hidden="1" customHeight="1" x14ac:dyDescent="0.15">
      <c r="A263" s="505"/>
      <c r="B263" s="487"/>
      <c r="C263" s="325"/>
      <c r="D263" s="150"/>
      <c r="E263" s="151"/>
      <c r="F263" s="151"/>
      <c r="G263" s="151"/>
      <c r="H263" s="151"/>
      <c r="I263" s="151"/>
      <c r="J263" s="151"/>
      <c r="K263" s="151"/>
      <c r="L263" s="151"/>
      <c r="M263" s="151"/>
      <c r="N263" s="151"/>
      <c r="O263" s="151"/>
      <c r="P263" s="151"/>
      <c r="Q263" s="151"/>
      <c r="R263" s="151"/>
      <c r="S263" s="151"/>
      <c r="T263" s="151"/>
      <c r="U263" s="151"/>
      <c r="V263" s="151"/>
      <c r="W263" s="151"/>
      <c r="X263" s="151"/>
      <c r="Y263" s="151"/>
      <c r="Z263" s="151"/>
      <c r="AA263" s="151"/>
      <c r="AB263" s="151"/>
      <c r="AC263" s="151"/>
      <c r="AD263" s="151"/>
      <c r="AE263" s="151"/>
      <c r="AF263" s="151"/>
      <c r="AG263" s="151"/>
      <c r="AH263" s="151"/>
      <c r="AI263" s="150"/>
      <c r="AJ263" s="151"/>
      <c r="AK263" s="151"/>
      <c r="AL263" s="151"/>
      <c r="AM263" s="151"/>
      <c r="AN263" s="151"/>
      <c r="AO263" s="151"/>
      <c r="AP263" s="151"/>
      <c r="AQ263" s="151"/>
      <c r="AR263" s="151"/>
      <c r="AS263" s="151"/>
      <c r="AT263" s="151"/>
      <c r="AU263" s="151"/>
      <c r="AV263" s="151"/>
      <c r="AW263" s="151"/>
      <c r="AX263" s="151"/>
      <c r="AY263" s="151"/>
      <c r="AZ263" s="151"/>
      <c r="BA263" s="151"/>
      <c r="BB263" s="151"/>
      <c r="BC263" s="151"/>
      <c r="BD263" s="151"/>
      <c r="BE263" s="151"/>
      <c r="BF263" s="151"/>
      <c r="BG263" s="151"/>
      <c r="BH263" s="151"/>
      <c r="BI263" s="151"/>
      <c r="BJ263" s="151"/>
      <c r="BK263" s="151"/>
      <c r="BL263" s="151"/>
      <c r="BM263" s="152"/>
      <c r="BN263" s="150"/>
      <c r="BO263" s="151"/>
      <c r="BP263" s="151"/>
      <c r="BQ263" s="151"/>
      <c r="BR263" s="151"/>
      <c r="BS263" s="151"/>
      <c r="BT263" s="151"/>
      <c r="BU263" s="151"/>
      <c r="BV263" s="151"/>
      <c r="BW263" s="151"/>
      <c r="BX263" s="151"/>
      <c r="BY263" s="151"/>
      <c r="BZ263" s="151"/>
      <c r="CA263" s="151"/>
      <c r="CB263" s="151"/>
      <c r="CC263" s="151"/>
      <c r="CD263" s="151"/>
      <c r="CE263" s="151"/>
      <c r="CF263" s="151"/>
      <c r="CG263" s="151"/>
      <c r="CH263" s="151"/>
      <c r="CI263" s="151"/>
      <c r="CJ263" s="151"/>
      <c r="CK263" s="151"/>
      <c r="CL263" s="151"/>
      <c r="CM263" s="151"/>
      <c r="CN263" s="151"/>
      <c r="CO263" s="151"/>
      <c r="CP263" s="151"/>
      <c r="CQ263" s="152"/>
      <c r="CR263" s="150"/>
      <c r="CS263" s="151"/>
      <c r="CT263" s="151"/>
      <c r="CU263" s="151"/>
      <c r="CV263" s="151"/>
      <c r="CW263" s="151"/>
      <c r="CX263" s="151"/>
      <c r="CY263" s="151"/>
      <c r="CZ263" s="151"/>
      <c r="DA263" s="151"/>
      <c r="DB263" s="151"/>
      <c r="DC263" s="151"/>
      <c r="DD263" s="151"/>
      <c r="DE263" s="151"/>
      <c r="DF263" s="151"/>
      <c r="DG263" s="151"/>
      <c r="DH263" s="151"/>
      <c r="DI263" s="151"/>
      <c r="DJ263" s="151"/>
      <c r="DK263" s="151"/>
      <c r="DL263" s="151"/>
      <c r="DM263" s="151"/>
      <c r="DN263" s="151"/>
      <c r="DO263" s="151"/>
      <c r="DP263" s="151"/>
      <c r="DQ263" s="151"/>
      <c r="DR263" s="151"/>
      <c r="DS263" s="151"/>
      <c r="DT263" s="151"/>
      <c r="DU263" s="152"/>
      <c r="DV263" s="152"/>
      <c r="DW263" s="152"/>
      <c r="EE263" s="12"/>
      <c r="EF263" s="13"/>
      <c r="EG263" s="13"/>
      <c r="EH263" s="32"/>
      <c r="EI263" s="32"/>
      <c r="EJ263" s="32"/>
      <c r="EK263" s="32"/>
      <c r="EL263" s="32"/>
      <c r="EM263" s="32"/>
      <c r="EN263" s="32"/>
      <c r="EO263" s="32"/>
      <c r="EP263" s="32"/>
      <c r="EQ263" s="32"/>
      <c r="ER263" s="32"/>
      <c r="ES263" s="32"/>
      <c r="ET263" s="32"/>
      <c r="EU263" s="32"/>
      <c r="EV263" s="32"/>
      <c r="EW263" s="32"/>
      <c r="EX263" s="32"/>
      <c r="EY263" s="32"/>
      <c r="EZ263" s="32"/>
      <c r="FA263" s="32"/>
      <c r="FB263" s="32"/>
      <c r="FC263" s="32"/>
      <c r="FD263" s="32"/>
      <c r="FE263" s="32"/>
      <c r="FG263" s="32"/>
      <c r="FH263" s="32"/>
      <c r="FI263" s="32"/>
      <c r="FJ263" s="32"/>
      <c r="FK263" s="32"/>
      <c r="FL263" s="32"/>
      <c r="FN263" s="33"/>
      <c r="FO263" s="96"/>
      <c r="FP263" s="33"/>
      <c r="FQ263" s="96"/>
      <c r="FR263" s="33"/>
      <c r="FS263" s="96"/>
      <c r="FT263" s="33"/>
      <c r="FU263" s="96"/>
      <c r="FV263" s="33"/>
      <c r="FW263" s="96"/>
      <c r="FX263" s="33"/>
      <c r="FY263" s="96"/>
      <c r="FZ263" s="33"/>
      <c r="GA263" s="96"/>
      <c r="GB263" s="33"/>
      <c r="GC263" s="96"/>
      <c r="GD263" s="33"/>
      <c r="GE263" s="96"/>
      <c r="GF263" s="33"/>
      <c r="GG263" s="96"/>
      <c r="GH263" s="33"/>
      <c r="GI263" s="96"/>
      <c r="GJ263" s="33"/>
      <c r="GK263" s="96"/>
      <c r="GM263" s="72"/>
      <c r="GN263" s="74"/>
      <c r="GO263" s="72"/>
      <c r="GP263" s="74"/>
      <c r="GQ263" s="72"/>
      <c r="GR263" s="74"/>
      <c r="GS263" s="72"/>
      <c r="GT263" s="74"/>
      <c r="GU263" s="72"/>
      <c r="GV263" s="74"/>
      <c r="GW263" s="72"/>
      <c r="GX263" s="74"/>
      <c r="GY263" s="72"/>
      <c r="GZ263" s="74"/>
      <c r="HA263" s="72"/>
      <c r="HB263" s="74"/>
      <c r="HC263" s="72"/>
      <c r="HD263" s="74"/>
      <c r="HE263" s="72"/>
      <c r="HF263" s="74"/>
      <c r="HG263" s="72"/>
      <c r="HH263" s="74"/>
      <c r="HI263" s="72"/>
      <c r="HJ263" s="74"/>
    </row>
    <row r="264" spans="1:218" ht="15" hidden="1" customHeight="1" thickBot="1" x14ac:dyDescent="0.2">
      <c r="A264" s="505"/>
      <c r="B264" s="488"/>
      <c r="C264" s="326"/>
      <c r="D264" s="153"/>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54"/>
      <c r="AH264" s="154"/>
      <c r="AI264" s="153"/>
      <c r="AJ264" s="114"/>
      <c r="AK264" s="114"/>
      <c r="AL264" s="114"/>
      <c r="AM264" s="114"/>
      <c r="AN264" s="114"/>
      <c r="AO264" s="114"/>
      <c r="AP264" s="114"/>
      <c r="AQ264" s="114"/>
      <c r="AR264" s="114"/>
      <c r="AS264" s="114"/>
      <c r="AT264" s="114"/>
      <c r="AU264" s="114"/>
      <c r="AV264" s="114"/>
      <c r="AW264" s="114"/>
      <c r="AX264" s="114"/>
      <c r="AY264" s="114"/>
      <c r="AZ264" s="114"/>
      <c r="BA264" s="114"/>
      <c r="BB264" s="114"/>
      <c r="BC264" s="114"/>
      <c r="BD264" s="114"/>
      <c r="BE264" s="114"/>
      <c r="BF264" s="114"/>
      <c r="BG264" s="114"/>
      <c r="BH264" s="114"/>
      <c r="BI264" s="114"/>
      <c r="BJ264" s="114"/>
      <c r="BK264" s="114"/>
      <c r="BL264" s="114"/>
      <c r="BM264" s="154"/>
      <c r="BN264" s="153"/>
      <c r="BO264" s="114"/>
      <c r="BP264" s="114"/>
      <c r="BQ264" s="114"/>
      <c r="BR264" s="114"/>
      <c r="BS264" s="114"/>
      <c r="BT264" s="114"/>
      <c r="BU264" s="114"/>
      <c r="BV264" s="114"/>
      <c r="BW264" s="114"/>
      <c r="BX264" s="114"/>
      <c r="BY264" s="114"/>
      <c r="BZ264" s="114"/>
      <c r="CA264" s="114"/>
      <c r="CB264" s="114"/>
      <c r="CC264" s="114"/>
      <c r="CD264" s="114"/>
      <c r="CE264" s="114"/>
      <c r="CF264" s="114"/>
      <c r="CG264" s="114"/>
      <c r="CH264" s="114"/>
      <c r="CI264" s="114"/>
      <c r="CJ264" s="114"/>
      <c r="CK264" s="114"/>
      <c r="CL264" s="114"/>
      <c r="CM264" s="114"/>
      <c r="CN264" s="114"/>
      <c r="CO264" s="114"/>
      <c r="CP264" s="114"/>
      <c r="CQ264" s="155"/>
      <c r="CR264" s="153"/>
      <c r="CS264" s="114"/>
      <c r="CT264" s="114"/>
      <c r="CU264" s="114"/>
      <c r="CV264" s="114"/>
      <c r="CW264" s="114"/>
      <c r="CX264" s="114"/>
      <c r="CY264" s="114"/>
      <c r="CZ264" s="114"/>
      <c r="DA264" s="114"/>
      <c r="DB264" s="114"/>
      <c r="DC264" s="114"/>
      <c r="DD264" s="114"/>
      <c r="DE264" s="114"/>
      <c r="DF264" s="114"/>
      <c r="DG264" s="114"/>
      <c r="DH264" s="114"/>
      <c r="DI264" s="114"/>
      <c r="DJ264" s="114"/>
      <c r="DK264" s="114"/>
      <c r="DL264" s="114"/>
      <c r="DM264" s="114"/>
      <c r="DN264" s="114"/>
      <c r="DO264" s="114"/>
      <c r="DP264" s="114"/>
      <c r="DQ264" s="114"/>
      <c r="DR264" s="114"/>
      <c r="DS264" s="114"/>
      <c r="DT264" s="114"/>
      <c r="DU264" s="155"/>
      <c r="DV264" s="155"/>
      <c r="DW264" s="155"/>
      <c r="EE264" s="12"/>
      <c r="EF264" s="13"/>
      <c r="EG264" s="13"/>
      <c r="EH264" s="32"/>
      <c r="EI264" s="32"/>
      <c r="EJ264" s="32"/>
      <c r="EK264" s="32"/>
      <c r="EL264" s="32"/>
      <c r="EM264" s="32"/>
      <c r="EN264" s="32"/>
      <c r="EO264" s="32"/>
      <c r="EP264" s="32"/>
      <c r="EQ264" s="32"/>
      <c r="ER264" s="32"/>
      <c r="ES264" s="32"/>
      <c r="ET264" s="32"/>
      <c r="EU264" s="32"/>
      <c r="EV264" s="32"/>
      <c r="EW264" s="32"/>
      <c r="EX264" s="32"/>
      <c r="EY264" s="32"/>
      <c r="EZ264" s="32"/>
      <c r="FA264" s="32"/>
      <c r="FB264" s="32"/>
      <c r="FC264" s="32"/>
      <c r="FD264" s="32"/>
      <c r="FE264" s="32"/>
      <c r="FG264" s="32"/>
      <c r="FH264" s="32"/>
      <c r="FI264" s="32"/>
      <c r="FJ264" s="32"/>
      <c r="FK264" s="32"/>
      <c r="FL264" s="32"/>
      <c r="FN264" s="33"/>
      <c r="FO264" s="96"/>
      <c r="FP264" s="33"/>
      <c r="FQ264" s="96"/>
      <c r="FR264" s="33"/>
      <c r="FS264" s="96"/>
      <c r="FT264" s="33"/>
      <c r="FU264" s="96"/>
      <c r="FV264" s="33"/>
      <c r="FW264" s="96"/>
      <c r="FX264" s="33"/>
      <c r="FY264" s="96"/>
      <c r="FZ264" s="33"/>
      <c r="GA264" s="96"/>
      <c r="GB264" s="33"/>
      <c r="GC264" s="96"/>
      <c r="GD264" s="33"/>
      <c r="GE264" s="96"/>
      <c r="GF264" s="33"/>
      <c r="GG264" s="96"/>
      <c r="GH264" s="33"/>
      <c r="GI264" s="96"/>
      <c r="GJ264" s="33"/>
      <c r="GK264" s="96"/>
      <c r="GM264" s="72"/>
      <c r="GN264" s="74"/>
      <c r="GO264" s="72"/>
      <c r="GP264" s="74"/>
      <c r="GQ264" s="72"/>
      <c r="GR264" s="74"/>
      <c r="GS264" s="72"/>
      <c r="GT264" s="74"/>
      <c r="GU264" s="72"/>
      <c r="GV264" s="74"/>
      <c r="GW264" s="72"/>
      <c r="GX264" s="74"/>
      <c r="GY264" s="72"/>
      <c r="GZ264" s="74"/>
      <c r="HA264" s="72"/>
      <c r="HB264" s="74"/>
      <c r="HC264" s="72"/>
      <c r="HD264" s="74"/>
      <c r="HE264" s="72"/>
      <c r="HF264" s="74"/>
      <c r="HG264" s="72"/>
      <c r="HH264" s="74"/>
      <c r="HI264" s="72"/>
      <c r="HJ264" s="74"/>
    </row>
    <row r="265" spans="1:218" ht="21.75" hidden="1" customHeight="1" x14ac:dyDescent="0.15">
      <c r="A265" s="505"/>
      <c r="B265" s="486"/>
      <c r="C265" s="324"/>
      <c r="D265" s="143"/>
      <c r="E265" s="144"/>
      <c r="F265" s="144"/>
      <c r="G265" s="144"/>
      <c r="H265" s="144"/>
      <c r="I265" s="144"/>
      <c r="J265" s="144"/>
      <c r="K265" s="144"/>
      <c r="L265" s="144"/>
      <c r="M265" s="144"/>
      <c r="N265" s="144"/>
      <c r="O265" s="144"/>
      <c r="P265" s="144"/>
      <c r="Q265" s="144"/>
      <c r="R265" s="144"/>
      <c r="S265" s="144"/>
      <c r="T265" s="144"/>
      <c r="U265" s="144"/>
      <c r="V265" s="144"/>
      <c r="W265" s="144"/>
      <c r="X265" s="144"/>
      <c r="Y265" s="144"/>
      <c r="Z265" s="144"/>
      <c r="AA265" s="144"/>
      <c r="AB265" s="144"/>
      <c r="AC265" s="144"/>
      <c r="AD265" s="144"/>
      <c r="AE265" s="144"/>
      <c r="AF265" s="144"/>
      <c r="AG265" s="144"/>
      <c r="AH265" s="144"/>
      <c r="AI265" s="143"/>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5"/>
      <c r="BN265" s="143"/>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c r="CN265" s="144"/>
      <c r="CO265" s="144"/>
      <c r="CP265" s="144"/>
      <c r="CQ265" s="145"/>
      <c r="CR265" s="143"/>
      <c r="CS265" s="144"/>
      <c r="CT265" s="144"/>
      <c r="CU265" s="144"/>
      <c r="CV265" s="144"/>
      <c r="CW265" s="144"/>
      <c r="CX265" s="144"/>
      <c r="CY265" s="144"/>
      <c r="CZ265" s="144"/>
      <c r="DA265" s="144"/>
      <c r="DB265" s="144"/>
      <c r="DC265" s="144"/>
      <c r="DD265" s="144"/>
      <c r="DE265" s="144"/>
      <c r="DF265" s="144"/>
      <c r="DG265" s="144"/>
      <c r="DH265" s="144"/>
      <c r="DI265" s="144"/>
      <c r="DJ265" s="144"/>
      <c r="DK265" s="144"/>
      <c r="DL265" s="144"/>
      <c r="DM265" s="144"/>
      <c r="DN265" s="144"/>
      <c r="DO265" s="144"/>
      <c r="DP265" s="144"/>
      <c r="DQ265" s="144"/>
      <c r="DR265" s="144"/>
      <c r="DS265" s="144"/>
      <c r="DT265" s="144"/>
      <c r="DU265" s="145"/>
      <c r="DV265" s="145"/>
      <c r="DW265" s="145"/>
      <c r="EE265" s="12"/>
      <c r="EF265" s="13"/>
      <c r="EG265" s="13"/>
      <c r="EH265" s="32"/>
      <c r="EI265" s="32"/>
      <c r="EJ265" s="32"/>
      <c r="EK265" s="32"/>
      <c r="EL265" s="32"/>
      <c r="EM265" s="32"/>
      <c r="EN265" s="32"/>
      <c r="EO265" s="32"/>
      <c r="EP265" s="32"/>
      <c r="EQ265" s="32"/>
      <c r="ER265" s="32"/>
      <c r="ES265" s="32"/>
      <c r="ET265" s="32"/>
      <c r="EU265" s="32"/>
      <c r="EV265" s="32"/>
      <c r="EW265" s="32"/>
      <c r="EX265" s="32"/>
      <c r="EY265" s="32"/>
      <c r="EZ265" s="32"/>
      <c r="FA265" s="32"/>
      <c r="FB265" s="32"/>
      <c r="FC265" s="32"/>
      <c r="FD265" s="32"/>
      <c r="FE265" s="32"/>
      <c r="FG265" s="32"/>
      <c r="FH265" s="32"/>
      <c r="FI265" s="32"/>
      <c r="FJ265" s="32"/>
      <c r="FK265" s="32"/>
      <c r="FL265" s="32"/>
      <c r="FN265" s="33"/>
      <c r="FO265" s="96"/>
      <c r="FP265" s="33"/>
      <c r="FQ265" s="96"/>
      <c r="FR265" s="33"/>
      <c r="FS265" s="96"/>
      <c r="FT265" s="33"/>
      <c r="FU265" s="96"/>
      <c r="FV265" s="33"/>
      <c r="FW265" s="96"/>
      <c r="FX265" s="33"/>
      <c r="FY265" s="96"/>
      <c r="FZ265" s="33"/>
      <c r="GA265" s="96"/>
      <c r="GB265" s="33"/>
      <c r="GC265" s="96"/>
      <c r="GD265" s="33"/>
      <c r="GE265" s="96"/>
      <c r="GF265" s="33"/>
      <c r="GG265" s="96"/>
      <c r="GH265" s="33"/>
      <c r="GI265" s="96"/>
      <c r="GJ265" s="33"/>
      <c r="GK265" s="96"/>
      <c r="GM265" s="72"/>
      <c r="GN265" s="74"/>
      <c r="GO265" s="72"/>
      <c r="GP265" s="74"/>
      <c r="GQ265" s="72"/>
      <c r="GR265" s="74"/>
      <c r="GS265" s="72"/>
      <c r="GT265" s="74"/>
      <c r="GU265" s="72"/>
      <c r="GV265" s="74"/>
      <c r="GW265" s="72"/>
      <c r="GX265" s="74"/>
      <c r="GY265" s="72"/>
      <c r="GZ265" s="74"/>
      <c r="HA265" s="72"/>
      <c r="HB265" s="74"/>
      <c r="HC265" s="72"/>
      <c r="HD265" s="74"/>
      <c r="HE265" s="72"/>
      <c r="HF265" s="74"/>
      <c r="HG265" s="72"/>
      <c r="HH265" s="74"/>
      <c r="HI265" s="72"/>
      <c r="HJ265" s="74"/>
    </row>
    <row r="266" spans="1:218" ht="11.25" hidden="1" customHeight="1" x14ac:dyDescent="0.15">
      <c r="A266" s="505"/>
      <c r="B266" s="487"/>
      <c r="C266" s="325"/>
      <c r="D266" s="146"/>
      <c r="E266" s="147"/>
      <c r="F266" s="147"/>
      <c r="G266" s="147"/>
      <c r="H266" s="147"/>
      <c r="I266" s="147"/>
      <c r="J266" s="147"/>
      <c r="K266" s="147"/>
      <c r="L266" s="147"/>
      <c r="M266" s="147"/>
      <c r="N266" s="147"/>
      <c r="O266" s="147"/>
      <c r="P266" s="147"/>
      <c r="Q266" s="147"/>
      <c r="R266" s="147"/>
      <c r="S266" s="147"/>
      <c r="T266" s="147"/>
      <c r="U266" s="147"/>
      <c r="V266" s="147"/>
      <c r="W266" s="147"/>
      <c r="X266" s="147"/>
      <c r="Y266" s="147"/>
      <c r="Z266" s="147"/>
      <c r="AA266" s="147"/>
      <c r="AB266" s="147"/>
      <c r="AC266" s="147"/>
      <c r="AD266" s="147"/>
      <c r="AE266" s="147"/>
      <c r="AF266" s="147"/>
      <c r="AG266" s="148"/>
      <c r="AH266" s="148"/>
      <c r="AI266" s="146"/>
      <c r="AJ266" s="147"/>
      <c r="AK266" s="147"/>
      <c r="AL266" s="147"/>
      <c r="AM266" s="147"/>
      <c r="AN266" s="147"/>
      <c r="AO266" s="147"/>
      <c r="AP266" s="147"/>
      <c r="AQ266" s="147"/>
      <c r="AR266" s="147"/>
      <c r="AS266" s="147"/>
      <c r="AT266" s="147"/>
      <c r="AU266" s="147"/>
      <c r="AV266" s="147"/>
      <c r="AW266" s="147"/>
      <c r="AX266" s="147"/>
      <c r="AY266" s="147"/>
      <c r="AZ266" s="147"/>
      <c r="BA266" s="147"/>
      <c r="BB266" s="147"/>
      <c r="BC266" s="147"/>
      <c r="BD266" s="147"/>
      <c r="BE266" s="147"/>
      <c r="BF266" s="147"/>
      <c r="BG266" s="147"/>
      <c r="BH266" s="147"/>
      <c r="BI266" s="147"/>
      <c r="BJ266" s="147"/>
      <c r="BK266" s="147"/>
      <c r="BL266" s="147"/>
      <c r="BM266" s="148"/>
      <c r="BN266" s="146"/>
      <c r="BO266" s="147"/>
      <c r="BP266" s="147"/>
      <c r="BQ266" s="147"/>
      <c r="BR266" s="147"/>
      <c r="BS266" s="147"/>
      <c r="BT266" s="147"/>
      <c r="BU266" s="147"/>
      <c r="BV266" s="147"/>
      <c r="BW266" s="147"/>
      <c r="BX266" s="147"/>
      <c r="BY266" s="147"/>
      <c r="BZ266" s="147"/>
      <c r="CA266" s="147"/>
      <c r="CB266" s="147"/>
      <c r="CC266" s="147"/>
      <c r="CD266" s="147"/>
      <c r="CE266" s="147"/>
      <c r="CF266" s="147"/>
      <c r="CG266" s="147"/>
      <c r="CH266" s="147"/>
      <c r="CI266" s="147"/>
      <c r="CJ266" s="147"/>
      <c r="CK266" s="147"/>
      <c r="CL266" s="147"/>
      <c r="CM266" s="147"/>
      <c r="CN266" s="147"/>
      <c r="CO266" s="147"/>
      <c r="CP266" s="147"/>
      <c r="CQ266" s="149"/>
      <c r="CR266" s="146"/>
      <c r="CS266" s="147"/>
      <c r="CT266" s="147"/>
      <c r="CU266" s="147"/>
      <c r="CV266" s="147"/>
      <c r="CW266" s="147"/>
      <c r="CX266" s="147"/>
      <c r="CY266" s="147"/>
      <c r="CZ266" s="147"/>
      <c r="DA266" s="147"/>
      <c r="DB266" s="147"/>
      <c r="DC266" s="147"/>
      <c r="DD266" s="147"/>
      <c r="DE266" s="147"/>
      <c r="DF266" s="147"/>
      <c r="DG266" s="147"/>
      <c r="DH266" s="147"/>
      <c r="DI266" s="147"/>
      <c r="DJ266" s="147"/>
      <c r="DK266" s="147"/>
      <c r="DL266" s="147"/>
      <c r="DM266" s="147"/>
      <c r="DN266" s="147"/>
      <c r="DO266" s="147"/>
      <c r="DP266" s="147"/>
      <c r="DQ266" s="147"/>
      <c r="DR266" s="147"/>
      <c r="DS266" s="147"/>
      <c r="DT266" s="147"/>
      <c r="DU266" s="149"/>
      <c r="DV266" s="149"/>
      <c r="DW266" s="149"/>
      <c r="EE266" s="12"/>
      <c r="EF266" s="13"/>
      <c r="EG266" s="13"/>
      <c r="EH266" s="32"/>
      <c r="EI266" s="32"/>
      <c r="EJ266" s="32"/>
      <c r="EK266" s="32"/>
      <c r="EL266" s="32"/>
      <c r="EM266" s="32"/>
      <c r="EN266" s="32"/>
      <c r="EO266" s="32"/>
      <c r="EP266" s="32"/>
      <c r="EQ266" s="32"/>
      <c r="ER266" s="32"/>
      <c r="ES266" s="32"/>
      <c r="ET266" s="32"/>
      <c r="EU266" s="32"/>
      <c r="EV266" s="32"/>
      <c r="EW266" s="32"/>
      <c r="EX266" s="32"/>
      <c r="EY266" s="32"/>
      <c r="EZ266" s="32"/>
      <c r="FA266" s="32"/>
      <c r="FB266" s="32"/>
      <c r="FC266" s="32"/>
      <c r="FD266" s="32"/>
      <c r="FE266" s="32"/>
      <c r="FG266" s="32"/>
      <c r="FH266" s="32"/>
      <c r="FI266" s="32"/>
      <c r="FJ266" s="32"/>
      <c r="FK266" s="32"/>
      <c r="FL266" s="32"/>
      <c r="FN266" s="33"/>
      <c r="FO266" s="96"/>
      <c r="FP266" s="33"/>
      <c r="FQ266" s="96"/>
      <c r="FR266" s="33"/>
      <c r="FS266" s="96"/>
      <c r="FT266" s="33"/>
      <c r="FU266" s="96"/>
      <c r="FV266" s="33"/>
      <c r="FW266" s="96"/>
      <c r="FX266" s="33"/>
      <c r="FY266" s="96"/>
      <c r="FZ266" s="33"/>
      <c r="GA266" s="96"/>
      <c r="GB266" s="33"/>
      <c r="GC266" s="96"/>
      <c r="GD266" s="33"/>
      <c r="GE266" s="96"/>
      <c r="GF266" s="33"/>
      <c r="GG266" s="96"/>
      <c r="GH266" s="33"/>
      <c r="GI266" s="96"/>
      <c r="GJ266" s="33"/>
      <c r="GK266" s="96"/>
      <c r="GM266" s="72"/>
      <c r="GN266" s="74"/>
      <c r="GO266" s="72"/>
      <c r="GP266" s="74"/>
      <c r="GQ266" s="72"/>
      <c r="GR266" s="74"/>
      <c r="GS266" s="72"/>
      <c r="GT266" s="74"/>
      <c r="GU266" s="72"/>
      <c r="GV266" s="74"/>
      <c r="GW266" s="72"/>
      <c r="GX266" s="74"/>
      <c r="GY266" s="72"/>
      <c r="GZ266" s="74"/>
      <c r="HA266" s="72"/>
      <c r="HB266" s="74"/>
      <c r="HC266" s="72"/>
      <c r="HD266" s="74"/>
      <c r="HE266" s="72"/>
      <c r="HF266" s="74"/>
      <c r="HG266" s="72"/>
      <c r="HH266" s="74"/>
      <c r="HI266" s="72"/>
      <c r="HJ266" s="74"/>
    </row>
    <row r="267" spans="1:218" ht="27.75" hidden="1" customHeight="1" x14ac:dyDescent="0.15">
      <c r="A267" s="505"/>
      <c r="B267" s="487"/>
      <c r="C267" s="325"/>
      <c r="D267" s="150"/>
      <c r="E267" s="151"/>
      <c r="F267" s="151"/>
      <c r="G267" s="151"/>
      <c r="H267" s="151"/>
      <c r="I267" s="151"/>
      <c r="J267" s="151"/>
      <c r="K267" s="151"/>
      <c r="L267" s="151"/>
      <c r="M267" s="151"/>
      <c r="N267" s="151"/>
      <c r="O267" s="151"/>
      <c r="P267" s="151"/>
      <c r="Q267" s="151"/>
      <c r="R267" s="151"/>
      <c r="S267" s="151"/>
      <c r="T267" s="151"/>
      <c r="U267" s="151"/>
      <c r="V267" s="151"/>
      <c r="W267" s="151"/>
      <c r="X267" s="151"/>
      <c r="Y267" s="151"/>
      <c r="Z267" s="151"/>
      <c r="AA267" s="151"/>
      <c r="AB267" s="151"/>
      <c r="AC267" s="151"/>
      <c r="AD267" s="151"/>
      <c r="AE267" s="151"/>
      <c r="AF267" s="151"/>
      <c r="AG267" s="151"/>
      <c r="AH267" s="151"/>
      <c r="AI267" s="150"/>
      <c r="AJ267" s="151"/>
      <c r="AK267" s="151"/>
      <c r="AL267" s="151"/>
      <c r="AM267" s="151"/>
      <c r="AN267" s="151"/>
      <c r="AO267" s="151"/>
      <c r="AP267" s="151"/>
      <c r="AQ267" s="151"/>
      <c r="AR267" s="151"/>
      <c r="AS267" s="151"/>
      <c r="AT267" s="151"/>
      <c r="AU267" s="151"/>
      <c r="AV267" s="151"/>
      <c r="AW267" s="151"/>
      <c r="AX267" s="151"/>
      <c r="AY267" s="151"/>
      <c r="AZ267" s="151"/>
      <c r="BA267" s="151"/>
      <c r="BB267" s="151"/>
      <c r="BC267" s="151"/>
      <c r="BD267" s="151"/>
      <c r="BE267" s="151"/>
      <c r="BF267" s="151"/>
      <c r="BG267" s="151"/>
      <c r="BH267" s="151"/>
      <c r="BI267" s="151"/>
      <c r="BJ267" s="151"/>
      <c r="BK267" s="151"/>
      <c r="BL267" s="151"/>
      <c r="BM267" s="152"/>
      <c r="BN267" s="150"/>
      <c r="BO267" s="151"/>
      <c r="BP267" s="151"/>
      <c r="BQ267" s="151"/>
      <c r="BR267" s="151"/>
      <c r="BS267" s="151"/>
      <c r="BT267" s="151"/>
      <c r="BU267" s="151"/>
      <c r="BV267" s="151"/>
      <c r="BW267" s="151"/>
      <c r="BX267" s="151"/>
      <c r="BY267" s="151"/>
      <c r="BZ267" s="151"/>
      <c r="CA267" s="151"/>
      <c r="CB267" s="151"/>
      <c r="CC267" s="151"/>
      <c r="CD267" s="151"/>
      <c r="CE267" s="151"/>
      <c r="CF267" s="151"/>
      <c r="CG267" s="151"/>
      <c r="CH267" s="151"/>
      <c r="CI267" s="151"/>
      <c r="CJ267" s="151"/>
      <c r="CK267" s="151"/>
      <c r="CL267" s="151"/>
      <c r="CM267" s="151"/>
      <c r="CN267" s="151"/>
      <c r="CO267" s="151"/>
      <c r="CP267" s="151"/>
      <c r="CQ267" s="152"/>
      <c r="CR267" s="150"/>
      <c r="CS267" s="151"/>
      <c r="CT267" s="151"/>
      <c r="CU267" s="151"/>
      <c r="CV267" s="151"/>
      <c r="CW267" s="151"/>
      <c r="CX267" s="151"/>
      <c r="CY267" s="151"/>
      <c r="CZ267" s="151"/>
      <c r="DA267" s="151"/>
      <c r="DB267" s="151"/>
      <c r="DC267" s="151"/>
      <c r="DD267" s="151"/>
      <c r="DE267" s="151"/>
      <c r="DF267" s="151"/>
      <c r="DG267" s="151"/>
      <c r="DH267" s="151"/>
      <c r="DI267" s="151"/>
      <c r="DJ267" s="151"/>
      <c r="DK267" s="151"/>
      <c r="DL267" s="151"/>
      <c r="DM267" s="151"/>
      <c r="DN267" s="151"/>
      <c r="DO267" s="151"/>
      <c r="DP267" s="151"/>
      <c r="DQ267" s="151"/>
      <c r="DR267" s="151"/>
      <c r="DS267" s="151"/>
      <c r="DT267" s="151"/>
      <c r="DU267" s="152"/>
      <c r="DV267" s="152"/>
      <c r="DW267" s="152"/>
      <c r="EE267" s="12"/>
      <c r="EF267" s="13"/>
      <c r="EG267" s="13"/>
      <c r="EH267" s="32"/>
      <c r="EI267" s="32"/>
      <c r="EJ267" s="32"/>
      <c r="EK267" s="32"/>
      <c r="EL267" s="32"/>
      <c r="EM267" s="32"/>
      <c r="EN267" s="32"/>
      <c r="EO267" s="32"/>
      <c r="EP267" s="32"/>
      <c r="EQ267" s="32"/>
      <c r="ER267" s="32"/>
      <c r="ES267" s="32"/>
      <c r="ET267" s="32"/>
      <c r="EU267" s="32"/>
      <c r="EV267" s="32"/>
      <c r="EW267" s="32"/>
      <c r="EX267" s="32"/>
      <c r="EY267" s="32"/>
      <c r="EZ267" s="32"/>
      <c r="FA267" s="32"/>
      <c r="FB267" s="32"/>
      <c r="FC267" s="32"/>
      <c r="FD267" s="32"/>
      <c r="FE267" s="32"/>
      <c r="FG267" s="32"/>
      <c r="FH267" s="32"/>
      <c r="FI267" s="32"/>
      <c r="FJ267" s="32"/>
      <c r="FK267" s="32"/>
      <c r="FL267" s="32"/>
      <c r="FN267" s="33"/>
      <c r="FO267" s="96"/>
      <c r="FP267" s="33"/>
      <c r="FQ267" s="96"/>
      <c r="FR267" s="33"/>
      <c r="FS267" s="96"/>
      <c r="FT267" s="33"/>
      <c r="FU267" s="96"/>
      <c r="FV267" s="33"/>
      <c r="FW267" s="96"/>
      <c r="FX267" s="33"/>
      <c r="FY267" s="96"/>
      <c r="FZ267" s="33"/>
      <c r="GA267" s="96"/>
      <c r="GB267" s="33"/>
      <c r="GC267" s="96"/>
      <c r="GD267" s="33"/>
      <c r="GE267" s="96"/>
      <c r="GF267" s="33"/>
      <c r="GG267" s="96"/>
      <c r="GH267" s="33"/>
      <c r="GI267" s="96"/>
      <c r="GJ267" s="33"/>
      <c r="GK267" s="96"/>
      <c r="GM267" s="72"/>
      <c r="GN267" s="74"/>
      <c r="GO267" s="72"/>
      <c r="GP267" s="74"/>
      <c r="GQ267" s="72"/>
      <c r="GR267" s="74"/>
      <c r="GS267" s="72"/>
      <c r="GT267" s="74"/>
      <c r="GU267" s="72"/>
      <c r="GV267" s="74"/>
      <c r="GW267" s="72"/>
      <c r="GX267" s="74"/>
      <c r="GY267" s="72"/>
      <c r="GZ267" s="74"/>
      <c r="HA267" s="72"/>
      <c r="HB267" s="74"/>
      <c r="HC267" s="72"/>
      <c r="HD267" s="74"/>
      <c r="HE267" s="72"/>
      <c r="HF267" s="74"/>
      <c r="HG267" s="72"/>
      <c r="HH267" s="74"/>
      <c r="HI267" s="72"/>
      <c r="HJ267" s="74"/>
    </row>
    <row r="268" spans="1:218" ht="15" hidden="1" customHeight="1" thickBot="1" x14ac:dyDescent="0.2">
      <c r="A268" s="505"/>
      <c r="B268" s="488"/>
      <c r="C268" s="326"/>
      <c r="D268" s="153"/>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54"/>
      <c r="AH268" s="154"/>
      <c r="AI268" s="153"/>
      <c r="AJ268" s="114"/>
      <c r="AK268" s="114"/>
      <c r="AL268" s="114"/>
      <c r="AM268" s="114"/>
      <c r="AN268" s="114"/>
      <c r="AO268" s="114"/>
      <c r="AP268" s="114"/>
      <c r="AQ268" s="114"/>
      <c r="AR268" s="114"/>
      <c r="AS268" s="114"/>
      <c r="AT268" s="114"/>
      <c r="AU268" s="114"/>
      <c r="AV268" s="114"/>
      <c r="AW268" s="114"/>
      <c r="AX268" s="114"/>
      <c r="AY268" s="114"/>
      <c r="AZ268" s="114"/>
      <c r="BA268" s="114"/>
      <c r="BB268" s="114"/>
      <c r="BC268" s="114"/>
      <c r="BD268" s="114"/>
      <c r="BE268" s="114"/>
      <c r="BF268" s="114"/>
      <c r="BG268" s="114"/>
      <c r="BH268" s="114"/>
      <c r="BI268" s="114"/>
      <c r="BJ268" s="114"/>
      <c r="BK268" s="114"/>
      <c r="BL268" s="114"/>
      <c r="BM268" s="154"/>
      <c r="BN268" s="153"/>
      <c r="BO268" s="114"/>
      <c r="BP268" s="114"/>
      <c r="BQ268" s="114"/>
      <c r="BR268" s="114"/>
      <c r="BS268" s="114"/>
      <c r="BT268" s="114"/>
      <c r="BU268" s="114"/>
      <c r="BV268" s="114"/>
      <c r="BW268" s="114"/>
      <c r="BX268" s="114"/>
      <c r="BY268" s="114"/>
      <c r="BZ268" s="114"/>
      <c r="CA268" s="114"/>
      <c r="CB268" s="114"/>
      <c r="CC268" s="114"/>
      <c r="CD268" s="114"/>
      <c r="CE268" s="114"/>
      <c r="CF268" s="114"/>
      <c r="CG268" s="114"/>
      <c r="CH268" s="114"/>
      <c r="CI268" s="114"/>
      <c r="CJ268" s="114"/>
      <c r="CK268" s="114"/>
      <c r="CL268" s="114"/>
      <c r="CM268" s="114"/>
      <c r="CN268" s="114"/>
      <c r="CO268" s="114"/>
      <c r="CP268" s="114"/>
      <c r="CQ268" s="155"/>
      <c r="CR268" s="153"/>
      <c r="CS268" s="114"/>
      <c r="CT268" s="114"/>
      <c r="CU268" s="114"/>
      <c r="CV268" s="114"/>
      <c r="CW268" s="114"/>
      <c r="CX268" s="114"/>
      <c r="CY268" s="114"/>
      <c r="CZ268" s="114"/>
      <c r="DA268" s="114"/>
      <c r="DB268" s="114"/>
      <c r="DC268" s="114"/>
      <c r="DD268" s="114"/>
      <c r="DE268" s="114"/>
      <c r="DF268" s="114"/>
      <c r="DG268" s="114"/>
      <c r="DH268" s="114"/>
      <c r="DI268" s="114"/>
      <c r="DJ268" s="114"/>
      <c r="DK268" s="114"/>
      <c r="DL268" s="114"/>
      <c r="DM268" s="114"/>
      <c r="DN268" s="114"/>
      <c r="DO268" s="114"/>
      <c r="DP268" s="114"/>
      <c r="DQ268" s="114"/>
      <c r="DR268" s="114"/>
      <c r="DS268" s="114"/>
      <c r="DT268" s="114"/>
      <c r="DU268" s="155"/>
      <c r="DV268" s="155"/>
      <c r="DW268" s="155"/>
      <c r="EE268" s="12"/>
      <c r="EF268" s="13"/>
      <c r="EG268" s="13"/>
      <c r="EH268" s="32"/>
      <c r="EI268" s="32"/>
      <c r="EJ268" s="32"/>
      <c r="EK268" s="32"/>
      <c r="EL268" s="32"/>
      <c r="EM268" s="32"/>
      <c r="EN268" s="32"/>
      <c r="EO268" s="32"/>
      <c r="EP268" s="32"/>
      <c r="EQ268" s="32"/>
      <c r="ER268" s="32"/>
      <c r="ES268" s="32"/>
      <c r="ET268" s="32"/>
      <c r="EU268" s="32"/>
      <c r="EV268" s="32"/>
      <c r="EW268" s="32"/>
      <c r="EX268" s="32"/>
      <c r="EY268" s="32"/>
      <c r="EZ268" s="32"/>
      <c r="FA268" s="32"/>
      <c r="FB268" s="32"/>
      <c r="FC268" s="32"/>
      <c r="FD268" s="32"/>
      <c r="FE268" s="32"/>
      <c r="FG268" s="32"/>
      <c r="FH268" s="32"/>
      <c r="FI268" s="32"/>
      <c r="FJ268" s="32"/>
      <c r="FK268" s="32"/>
      <c r="FL268" s="32"/>
      <c r="FN268" s="33"/>
      <c r="FO268" s="96"/>
      <c r="FP268" s="33"/>
      <c r="FQ268" s="96"/>
      <c r="FR268" s="33"/>
      <c r="FS268" s="96"/>
      <c r="FT268" s="33"/>
      <c r="FU268" s="96"/>
      <c r="FV268" s="33"/>
      <c r="FW268" s="96"/>
      <c r="FX268" s="33"/>
      <c r="FY268" s="96"/>
      <c r="FZ268" s="33"/>
      <c r="GA268" s="96"/>
      <c r="GB268" s="33"/>
      <c r="GC268" s="96"/>
      <c r="GD268" s="33"/>
      <c r="GE268" s="96"/>
      <c r="GF268" s="33"/>
      <c r="GG268" s="96"/>
      <c r="GH268" s="33"/>
      <c r="GI268" s="96"/>
      <c r="GJ268" s="33"/>
      <c r="GK268" s="96"/>
      <c r="GM268" s="72"/>
      <c r="GN268" s="74"/>
      <c r="GO268" s="72"/>
      <c r="GP268" s="74"/>
      <c r="GQ268" s="72"/>
      <c r="GR268" s="74"/>
      <c r="GS268" s="72"/>
      <c r="GT268" s="74"/>
      <c r="GU268" s="72"/>
      <c r="GV268" s="74"/>
      <c r="GW268" s="72"/>
      <c r="GX268" s="74"/>
      <c r="GY268" s="72"/>
      <c r="GZ268" s="74"/>
      <c r="HA268" s="72"/>
      <c r="HB268" s="74"/>
      <c r="HC268" s="72"/>
      <c r="HD268" s="74"/>
      <c r="HE268" s="72"/>
      <c r="HF268" s="74"/>
      <c r="HG268" s="72"/>
      <c r="HH268" s="74"/>
      <c r="HI268" s="72"/>
      <c r="HJ268" s="74"/>
    </row>
    <row r="269" spans="1:218" ht="21.75" hidden="1" customHeight="1" x14ac:dyDescent="0.15">
      <c r="A269" s="505"/>
      <c r="B269" s="486"/>
      <c r="C269" s="324"/>
      <c r="D269" s="143"/>
      <c r="E269" s="144"/>
      <c r="F269" s="144"/>
      <c r="G269" s="144"/>
      <c r="H269" s="144"/>
      <c r="I269" s="144"/>
      <c r="J269" s="144"/>
      <c r="K269" s="144"/>
      <c r="L269" s="144"/>
      <c r="M269" s="144"/>
      <c r="N269" s="144"/>
      <c r="O269" s="144"/>
      <c r="P269" s="144"/>
      <c r="Q269" s="144"/>
      <c r="R269" s="144"/>
      <c r="S269" s="144"/>
      <c r="T269" s="144"/>
      <c r="U269" s="144"/>
      <c r="V269" s="144"/>
      <c r="W269" s="144"/>
      <c r="X269" s="144"/>
      <c r="Y269" s="144"/>
      <c r="Z269" s="144"/>
      <c r="AA269" s="144"/>
      <c r="AB269" s="144"/>
      <c r="AC269" s="144"/>
      <c r="AD269" s="144"/>
      <c r="AE269" s="144"/>
      <c r="AF269" s="144"/>
      <c r="AG269" s="144"/>
      <c r="AH269" s="144"/>
      <c r="AI269" s="143"/>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5"/>
      <c r="BN269" s="143"/>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c r="CN269" s="144"/>
      <c r="CO269" s="144"/>
      <c r="CP269" s="144"/>
      <c r="CQ269" s="145"/>
      <c r="CR269" s="143"/>
      <c r="CS269" s="144"/>
      <c r="CT269" s="144"/>
      <c r="CU269" s="144"/>
      <c r="CV269" s="144"/>
      <c r="CW269" s="144"/>
      <c r="CX269" s="144"/>
      <c r="CY269" s="144"/>
      <c r="CZ269" s="144"/>
      <c r="DA269" s="144"/>
      <c r="DB269" s="144"/>
      <c r="DC269" s="144"/>
      <c r="DD269" s="144"/>
      <c r="DE269" s="144"/>
      <c r="DF269" s="144"/>
      <c r="DG269" s="144"/>
      <c r="DH269" s="144"/>
      <c r="DI269" s="144"/>
      <c r="DJ269" s="144"/>
      <c r="DK269" s="144"/>
      <c r="DL269" s="144"/>
      <c r="DM269" s="144"/>
      <c r="DN269" s="144"/>
      <c r="DO269" s="144"/>
      <c r="DP269" s="144"/>
      <c r="DQ269" s="144"/>
      <c r="DR269" s="144"/>
      <c r="DS269" s="144"/>
      <c r="DT269" s="144"/>
      <c r="DU269" s="145"/>
      <c r="DV269" s="145"/>
      <c r="DW269" s="145"/>
      <c r="EE269" s="12"/>
      <c r="EF269" s="13"/>
      <c r="EG269" s="13"/>
      <c r="EH269" s="32"/>
      <c r="EI269" s="32"/>
      <c r="EJ269" s="32"/>
      <c r="EK269" s="32"/>
      <c r="EL269" s="32"/>
      <c r="EM269" s="32"/>
      <c r="EN269" s="32"/>
      <c r="EO269" s="32"/>
      <c r="EP269" s="32"/>
      <c r="EQ269" s="32"/>
      <c r="ER269" s="32"/>
      <c r="ES269" s="32"/>
      <c r="ET269" s="32"/>
      <c r="EU269" s="32"/>
      <c r="EV269" s="32"/>
      <c r="EW269" s="32"/>
      <c r="EX269" s="32"/>
      <c r="EY269" s="32"/>
      <c r="EZ269" s="32"/>
      <c r="FA269" s="32"/>
      <c r="FB269" s="32"/>
      <c r="FC269" s="32"/>
      <c r="FD269" s="32"/>
      <c r="FE269" s="32"/>
      <c r="FG269" s="32"/>
      <c r="FH269" s="32"/>
      <c r="FI269" s="32"/>
      <c r="FJ269" s="32"/>
      <c r="FK269" s="32"/>
      <c r="FL269" s="32"/>
      <c r="FN269" s="33"/>
      <c r="FO269" s="96"/>
      <c r="FP269" s="33"/>
      <c r="FQ269" s="96"/>
      <c r="FR269" s="33"/>
      <c r="FS269" s="96"/>
      <c r="FT269" s="33"/>
      <c r="FU269" s="96"/>
      <c r="FV269" s="33"/>
      <c r="FW269" s="96"/>
      <c r="FX269" s="33"/>
      <c r="FY269" s="96"/>
      <c r="FZ269" s="33"/>
      <c r="GA269" s="96"/>
      <c r="GB269" s="33"/>
      <c r="GC269" s="96"/>
      <c r="GD269" s="33"/>
      <c r="GE269" s="96"/>
      <c r="GF269" s="33"/>
      <c r="GG269" s="96"/>
      <c r="GH269" s="33"/>
      <c r="GI269" s="96"/>
      <c r="GJ269" s="33"/>
      <c r="GK269" s="96"/>
      <c r="GM269" s="72"/>
      <c r="GN269" s="74"/>
      <c r="GO269" s="72"/>
      <c r="GP269" s="74"/>
      <c r="GQ269" s="72"/>
      <c r="GR269" s="74"/>
      <c r="GS269" s="72"/>
      <c r="GT269" s="74"/>
      <c r="GU269" s="72"/>
      <c r="GV269" s="74"/>
      <c r="GW269" s="72"/>
      <c r="GX269" s="74"/>
      <c r="GY269" s="72"/>
      <c r="GZ269" s="74"/>
      <c r="HA269" s="72"/>
      <c r="HB269" s="74"/>
      <c r="HC269" s="72"/>
      <c r="HD269" s="74"/>
      <c r="HE269" s="72"/>
      <c r="HF269" s="74"/>
      <c r="HG269" s="72"/>
      <c r="HH269" s="74"/>
      <c r="HI269" s="72"/>
      <c r="HJ269" s="74"/>
    </row>
    <row r="270" spans="1:218" ht="11.25" hidden="1" customHeight="1" x14ac:dyDescent="0.15">
      <c r="A270" s="505"/>
      <c r="B270" s="487"/>
      <c r="C270" s="325"/>
      <c r="D270" s="146"/>
      <c r="E270" s="147"/>
      <c r="F270" s="147"/>
      <c r="G270" s="147"/>
      <c r="H270" s="147"/>
      <c r="I270" s="147"/>
      <c r="J270" s="147"/>
      <c r="K270" s="147"/>
      <c r="L270" s="147"/>
      <c r="M270" s="147"/>
      <c r="N270" s="147"/>
      <c r="O270" s="147"/>
      <c r="P270" s="147"/>
      <c r="Q270" s="147"/>
      <c r="R270" s="147"/>
      <c r="S270" s="147"/>
      <c r="T270" s="147"/>
      <c r="U270" s="147"/>
      <c r="V270" s="147"/>
      <c r="W270" s="147"/>
      <c r="X270" s="147"/>
      <c r="Y270" s="147"/>
      <c r="Z270" s="147"/>
      <c r="AA270" s="147"/>
      <c r="AB270" s="147"/>
      <c r="AC270" s="147"/>
      <c r="AD270" s="147"/>
      <c r="AE270" s="147"/>
      <c r="AF270" s="147"/>
      <c r="AG270" s="148"/>
      <c r="AH270" s="148"/>
      <c r="AI270" s="146"/>
      <c r="AJ270" s="147"/>
      <c r="AK270" s="147"/>
      <c r="AL270" s="147"/>
      <c r="AM270" s="147"/>
      <c r="AN270" s="147"/>
      <c r="AO270" s="147"/>
      <c r="AP270" s="147"/>
      <c r="AQ270" s="147"/>
      <c r="AR270" s="147"/>
      <c r="AS270" s="147"/>
      <c r="AT270" s="147"/>
      <c r="AU270" s="147"/>
      <c r="AV270" s="147"/>
      <c r="AW270" s="147"/>
      <c r="AX270" s="147"/>
      <c r="AY270" s="147"/>
      <c r="AZ270" s="147"/>
      <c r="BA270" s="147"/>
      <c r="BB270" s="147"/>
      <c r="BC270" s="147"/>
      <c r="BD270" s="147"/>
      <c r="BE270" s="147"/>
      <c r="BF270" s="147"/>
      <c r="BG270" s="147"/>
      <c r="BH270" s="147"/>
      <c r="BI270" s="147"/>
      <c r="BJ270" s="147"/>
      <c r="BK270" s="147"/>
      <c r="BL270" s="147"/>
      <c r="BM270" s="148"/>
      <c r="BN270" s="146"/>
      <c r="BO270" s="147"/>
      <c r="BP270" s="147"/>
      <c r="BQ270" s="147"/>
      <c r="BR270" s="147"/>
      <c r="BS270" s="147"/>
      <c r="BT270" s="147"/>
      <c r="BU270" s="147"/>
      <c r="BV270" s="147"/>
      <c r="BW270" s="147"/>
      <c r="BX270" s="147"/>
      <c r="BY270" s="147"/>
      <c r="BZ270" s="147"/>
      <c r="CA270" s="147"/>
      <c r="CB270" s="147"/>
      <c r="CC270" s="147"/>
      <c r="CD270" s="147"/>
      <c r="CE270" s="147"/>
      <c r="CF270" s="147"/>
      <c r="CG270" s="147"/>
      <c r="CH270" s="147"/>
      <c r="CI270" s="147"/>
      <c r="CJ270" s="147"/>
      <c r="CK270" s="147"/>
      <c r="CL270" s="147"/>
      <c r="CM270" s="147"/>
      <c r="CN270" s="147"/>
      <c r="CO270" s="147"/>
      <c r="CP270" s="147"/>
      <c r="CQ270" s="149"/>
      <c r="CR270" s="146"/>
      <c r="CS270" s="147"/>
      <c r="CT270" s="147"/>
      <c r="CU270" s="147"/>
      <c r="CV270" s="147"/>
      <c r="CW270" s="147"/>
      <c r="CX270" s="147"/>
      <c r="CY270" s="147"/>
      <c r="CZ270" s="147"/>
      <c r="DA270" s="147"/>
      <c r="DB270" s="147"/>
      <c r="DC270" s="147"/>
      <c r="DD270" s="147"/>
      <c r="DE270" s="147"/>
      <c r="DF270" s="147"/>
      <c r="DG270" s="147"/>
      <c r="DH270" s="147"/>
      <c r="DI270" s="147"/>
      <c r="DJ270" s="147"/>
      <c r="DK270" s="147"/>
      <c r="DL270" s="147"/>
      <c r="DM270" s="147"/>
      <c r="DN270" s="147"/>
      <c r="DO270" s="147"/>
      <c r="DP270" s="147"/>
      <c r="DQ270" s="147"/>
      <c r="DR270" s="147"/>
      <c r="DS270" s="147"/>
      <c r="DT270" s="147"/>
      <c r="DU270" s="149"/>
      <c r="DV270" s="149"/>
      <c r="DW270" s="149"/>
      <c r="EE270" s="12"/>
      <c r="EF270" s="13"/>
      <c r="EG270" s="13"/>
      <c r="EH270" s="32"/>
      <c r="EI270" s="32"/>
      <c r="EJ270" s="32"/>
      <c r="EK270" s="32"/>
      <c r="EL270" s="32"/>
      <c r="EM270" s="32"/>
      <c r="EN270" s="32"/>
      <c r="EO270" s="32"/>
      <c r="EP270" s="32"/>
      <c r="EQ270" s="32"/>
      <c r="ER270" s="32"/>
      <c r="ES270" s="32"/>
      <c r="ET270" s="32"/>
      <c r="EU270" s="32"/>
      <c r="EV270" s="32"/>
      <c r="EW270" s="32"/>
      <c r="EX270" s="32"/>
      <c r="EY270" s="32"/>
      <c r="EZ270" s="32"/>
      <c r="FA270" s="32"/>
      <c r="FB270" s="32"/>
      <c r="FC270" s="32"/>
      <c r="FD270" s="32"/>
      <c r="FE270" s="32"/>
      <c r="FG270" s="32"/>
      <c r="FH270" s="32"/>
      <c r="FI270" s="32"/>
      <c r="FJ270" s="32"/>
      <c r="FK270" s="32"/>
      <c r="FL270" s="32"/>
      <c r="FN270" s="33"/>
      <c r="FO270" s="96"/>
      <c r="FP270" s="33"/>
      <c r="FQ270" s="96"/>
      <c r="FR270" s="33"/>
      <c r="FS270" s="96"/>
      <c r="FT270" s="33"/>
      <c r="FU270" s="96"/>
      <c r="FV270" s="33"/>
      <c r="FW270" s="96"/>
      <c r="FX270" s="33"/>
      <c r="FY270" s="96"/>
      <c r="FZ270" s="33"/>
      <c r="GA270" s="96"/>
      <c r="GB270" s="33"/>
      <c r="GC270" s="96"/>
      <c r="GD270" s="33"/>
      <c r="GE270" s="96"/>
      <c r="GF270" s="33"/>
      <c r="GG270" s="96"/>
      <c r="GH270" s="33"/>
      <c r="GI270" s="96"/>
      <c r="GJ270" s="33"/>
      <c r="GK270" s="96"/>
      <c r="GM270" s="72"/>
      <c r="GN270" s="74"/>
      <c r="GO270" s="72"/>
      <c r="GP270" s="74"/>
      <c r="GQ270" s="72"/>
      <c r="GR270" s="74"/>
      <c r="GS270" s="72"/>
      <c r="GT270" s="74"/>
      <c r="GU270" s="72"/>
      <c r="GV270" s="74"/>
      <c r="GW270" s="72"/>
      <c r="GX270" s="74"/>
      <c r="GY270" s="72"/>
      <c r="GZ270" s="74"/>
      <c r="HA270" s="72"/>
      <c r="HB270" s="74"/>
      <c r="HC270" s="72"/>
      <c r="HD270" s="74"/>
      <c r="HE270" s="72"/>
      <c r="HF270" s="74"/>
      <c r="HG270" s="72"/>
      <c r="HH270" s="74"/>
      <c r="HI270" s="72"/>
      <c r="HJ270" s="74"/>
    </row>
    <row r="271" spans="1:218" ht="27.75" hidden="1" customHeight="1" x14ac:dyDescent="0.15">
      <c r="A271" s="505"/>
      <c r="B271" s="487"/>
      <c r="C271" s="325"/>
      <c r="D271" s="150"/>
      <c r="E271" s="151"/>
      <c r="F271" s="151"/>
      <c r="G271" s="151"/>
      <c r="H271" s="151"/>
      <c r="I271" s="151"/>
      <c r="J271" s="151"/>
      <c r="K271" s="151"/>
      <c r="L271" s="151"/>
      <c r="M271" s="151"/>
      <c r="N271" s="151"/>
      <c r="O271" s="151"/>
      <c r="P271" s="151"/>
      <c r="Q271" s="151"/>
      <c r="R271" s="151"/>
      <c r="S271" s="151"/>
      <c r="T271" s="151"/>
      <c r="U271" s="151"/>
      <c r="V271" s="151"/>
      <c r="W271" s="151"/>
      <c r="X271" s="151"/>
      <c r="Y271" s="151"/>
      <c r="Z271" s="151"/>
      <c r="AA271" s="151"/>
      <c r="AB271" s="151"/>
      <c r="AC271" s="151"/>
      <c r="AD271" s="151"/>
      <c r="AE271" s="151"/>
      <c r="AF271" s="151"/>
      <c r="AG271" s="151"/>
      <c r="AH271" s="151"/>
      <c r="AI271" s="150"/>
      <c r="AJ271" s="151"/>
      <c r="AK271" s="151"/>
      <c r="AL271" s="151"/>
      <c r="AM271" s="151"/>
      <c r="AN271" s="151"/>
      <c r="AO271" s="151"/>
      <c r="AP271" s="151"/>
      <c r="AQ271" s="151"/>
      <c r="AR271" s="151"/>
      <c r="AS271" s="151"/>
      <c r="AT271" s="151"/>
      <c r="AU271" s="151"/>
      <c r="AV271" s="151"/>
      <c r="AW271" s="151"/>
      <c r="AX271" s="151"/>
      <c r="AY271" s="151"/>
      <c r="AZ271" s="151"/>
      <c r="BA271" s="151"/>
      <c r="BB271" s="151"/>
      <c r="BC271" s="151"/>
      <c r="BD271" s="151"/>
      <c r="BE271" s="151"/>
      <c r="BF271" s="151"/>
      <c r="BG271" s="151"/>
      <c r="BH271" s="151"/>
      <c r="BI271" s="151"/>
      <c r="BJ271" s="151"/>
      <c r="BK271" s="151"/>
      <c r="BL271" s="151"/>
      <c r="BM271" s="152"/>
      <c r="BN271" s="150"/>
      <c r="BO271" s="151"/>
      <c r="BP271" s="151"/>
      <c r="BQ271" s="151"/>
      <c r="BR271" s="151"/>
      <c r="BS271" s="151"/>
      <c r="BT271" s="151"/>
      <c r="BU271" s="151"/>
      <c r="BV271" s="151"/>
      <c r="BW271" s="151"/>
      <c r="BX271" s="151"/>
      <c r="BY271" s="151"/>
      <c r="BZ271" s="151"/>
      <c r="CA271" s="151"/>
      <c r="CB271" s="151"/>
      <c r="CC271" s="151"/>
      <c r="CD271" s="151"/>
      <c r="CE271" s="151"/>
      <c r="CF271" s="151"/>
      <c r="CG271" s="151"/>
      <c r="CH271" s="151"/>
      <c r="CI271" s="151"/>
      <c r="CJ271" s="151"/>
      <c r="CK271" s="151"/>
      <c r="CL271" s="151"/>
      <c r="CM271" s="151"/>
      <c r="CN271" s="151"/>
      <c r="CO271" s="151"/>
      <c r="CP271" s="151"/>
      <c r="CQ271" s="152"/>
      <c r="CR271" s="150"/>
      <c r="CS271" s="151"/>
      <c r="CT271" s="151"/>
      <c r="CU271" s="151"/>
      <c r="CV271" s="151"/>
      <c r="CW271" s="151"/>
      <c r="CX271" s="151"/>
      <c r="CY271" s="151"/>
      <c r="CZ271" s="151"/>
      <c r="DA271" s="151"/>
      <c r="DB271" s="151"/>
      <c r="DC271" s="151"/>
      <c r="DD271" s="151"/>
      <c r="DE271" s="151"/>
      <c r="DF271" s="151"/>
      <c r="DG271" s="151"/>
      <c r="DH271" s="151"/>
      <c r="DI271" s="151"/>
      <c r="DJ271" s="151"/>
      <c r="DK271" s="151"/>
      <c r="DL271" s="151"/>
      <c r="DM271" s="151"/>
      <c r="DN271" s="151"/>
      <c r="DO271" s="151"/>
      <c r="DP271" s="151"/>
      <c r="DQ271" s="151"/>
      <c r="DR271" s="151"/>
      <c r="DS271" s="151"/>
      <c r="DT271" s="151"/>
      <c r="DU271" s="152"/>
      <c r="DV271" s="152"/>
      <c r="DW271" s="152"/>
      <c r="EE271" s="12"/>
      <c r="EF271" s="13"/>
      <c r="EG271" s="13"/>
      <c r="EH271" s="32"/>
      <c r="EI271" s="32"/>
      <c r="EJ271" s="32"/>
      <c r="EK271" s="32"/>
      <c r="EL271" s="32"/>
      <c r="EM271" s="32"/>
      <c r="EN271" s="32"/>
      <c r="EO271" s="32"/>
      <c r="EP271" s="32"/>
      <c r="EQ271" s="32"/>
      <c r="ER271" s="32"/>
      <c r="ES271" s="32"/>
      <c r="ET271" s="32"/>
      <c r="EU271" s="32"/>
      <c r="EV271" s="32"/>
      <c r="EW271" s="32"/>
      <c r="EX271" s="32"/>
      <c r="EY271" s="32"/>
      <c r="EZ271" s="32"/>
      <c r="FA271" s="32"/>
      <c r="FB271" s="32"/>
      <c r="FC271" s="32"/>
      <c r="FD271" s="32"/>
      <c r="FE271" s="32"/>
      <c r="FG271" s="32"/>
      <c r="FH271" s="32"/>
      <c r="FI271" s="32"/>
      <c r="FJ271" s="32"/>
      <c r="FK271" s="32"/>
      <c r="FL271" s="32"/>
      <c r="FN271" s="33"/>
      <c r="FO271" s="96"/>
      <c r="FP271" s="33"/>
      <c r="FQ271" s="96"/>
      <c r="FR271" s="33"/>
      <c r="FS271" s="96"/>
      <c r="FT271" s="33"/>
      <c r="FU271" s="96"/>
      <c r="FV271" s="33"/>
      <c r="FW271" s="96"/>
      <c r="FX271" s="33"/>
      <c r="FY271" s="96"/>
      <c r="FZ271" s="33"/>
      <c r="GA271" s="96"/>
      <c r="GB271" s="33"/>
      <c r="GC271" s="96"/>
      <c r="GD271" s="33"/>
      <c r="GE271" s="96"/>
      <c r="GF271" s="33"/>
      <c r="GG271" s="96"/>
      <c r="GH271" s="33"/>
      <c r="GI271" s="96"/>
      <c r="GJ271" s="33"/>
      <c r="GK271" s="96"/>
      <c r="GM271" s="72"/>
      <c r="GN271" s="74"/>
      <c r="GO271" s="72"/>
      <c r="GP271" s="74"/>
      <c r="GQ271" s="72"/>
      <c r="GR271" s="74"/>
      <c r="GS271" s="72"/>
      <c r="GT271" s="74"/>
      <c r="GU271" s="72"/>
      <c r="GV271" s="74"/>
      <c r="GW271" s="72"/>
      <c r="GX271" s="74"/>
      <c r="GY271" s="72"/>
      <c r="GZ271" s="74"/>
      <c r="HA271" s="72"/>
      <c r="HB271" s="74"/>
      <c r="HC271" s="72"/>
      <c r="HD271" s="74"/>
      <c r="HE271" s="72"/>
      <c r="HF271" s="74"/>
      <c r="HG271" s="72"/>
      <c r="HH271" s="74"/>
      <c r="HI271" s="72"/>
      <c r="HJ271" s="74"/>
    </row>
    <row r="272" spans="1:218" ht="15" hidden="1" customHeight="1" thickBot="1" x14ac:dyDescent="0.2">
      <c r="A272" s="505"/>
      <c r="B272" s="488"/>
      <c r="C272" s="326"/>
      <c r="D272" s="153"/>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54"/>
      <c r="AH272" s="154"/>
      <c r="AI272" s="153"/>
      <c r="AJ272" s="114"/>
      <c r="AK272" s="114"/>
      <c r="AL272" s="114"/>
      <c r="AM272" s="114"/>
      <c r="AN272" s="114"/>
      <c r="AO272" s="114"/>
      <c r="AP272" s="114"/>
      <c r="AQ272" s="114"/>
      <c r="AR272" s="114"/>
      <c r="AS272" s="114"/>
      <c r="AT272" s="114"/>
      <c r="AU272" s="114"/>
      <c r="AV272" s="114"/>
      <c r="AW272" s="114"/>
      <c r="AX272" s="114"/>
      <c r="AY272" s="114"/>
      <c r="AZ272" s="114"/>
      <c r="BA272" s="114"/>
      <c r="BB272" s="114"/>
      <c r="BC272" s="114"/>
      <c r="BD272" s="114"/>
      <c r="BE272" s="114"/>
      <c r="BF272" s="114"/>
      <c r="BG272" s="114"/>
      <c r="BH272" s="114"/>
      <c r="BI272" s="114"/>
      <c r="BJ272" s="114"/>
      <c r="BK272" s="114"/>
      <c r="BL272" s="114"/>
      <c r="BM272" s="154"/>
      <c r="BN272" s="153"/>
      <c r="BO272" s="114"/>
      <c r="BP272" s="114"/>
      <c r="BQ272" s="114"/>
      <c r="BR272" s="114"/>
      <c r="BS272" s="114"/>
      <c r="BT272" s="114"/>
      <c r="BU272" s="114"/>
      <c r="BV272" s="114"/>
      <c r="BW272" s="114"/>
      <c r="BX272" s="114"/>
      <c r="BY272" s="114"/>
      <c r="BZ272" s="114"/>
      <c r="CA272" s="114"/>
      <c r="CB272" s="114"/>
      <c r="CC272" s="114"/>
      <c r="CD272" s="114"/>
      <c r="CE272" s="114"/>
      <c r="CF272" s="114"/>
      <c r="CG272" s="114"/>
      <c r="CH272" s="114"/>
      <c r="CI272" s="114"/>
      <c r="CJ272" s="114"/>
      <c r="CK272" s="114"/>
      <c r="CL272" s="114"/>
      <c r="CM272" s="114"/>
      <c r="CN272" s="114"/>
      <c r="CO272" s="114"/>
      <c r="CP272" s="114"/>
      <c r="CQ272" s="155"/>
      <c r="CR272" s="153"/>
      <c r="CS272" s="114"/>
      <c r="CT272" s="114"/>
      <c r="CU272" s="114"/>
      <c r="CV272" s="114"/>
      <c r="CW272" s="114"/>
      <c r="CX272" s="114"/>
      <c r="CY272" s="114"/>
      <c r="CZ272" s="114"/>
      <c r="DA272" s="114"/>
      <c r="DB272" s="114"/>
      <c r="DC272" s="114"/>
      <c r="DD272" s="114"/>
      <c r="DE272" s="114"/>
      <c r="DF272" s="114"/>
      <c r="DG272" s="114"/>
      <c r="DH272" s="114"/>
      <c r="DI272" s="114"/>
      <c r="DJ272" s="114"/>
      <c r="DK272" s="114"/>
      <c r="DL272" s="114"/>
      <c r="DM272" s="114"/>
      <c r="DN272" s="114"/>
      <c r="DO272" s="114"/>
      <c r="DP272" s="114"/>
      <c r="DQ272" s="114"/>
      <c r="DR272" s="114"/>
      <c r="DS272" s="114"/>
      <c r="DT272" s="114"/>
      <c r="DU272" s="155"/>
      <c r="DV272" s="155"/>
      <c r="DW272" s="155"/>
      <c r="EE272" s="12"/>
      <c r="EF272" s="13"/>
      <c r="EG272" s="13"/>
      <c r="EH272" s="32"/>
      <c r="EI272" s="32"/>
      <c r="EJ272" s="32"/>
      <c r="EK272" s="32"/>
      <c r="EL272" s="32"/>
      <c r="EM272" s="32"/>
      <c r="EN272" s="32"/>
      <c r="EO272" s="32"/>
      <c r="EP272" s="32"/>
      <c r="EQ272" s="32"/>
      <c r="ER272" s="32"/>
      <c r="ES272" s="32"/>
      <c r="ET272" s="32"/>
      <c r="EU272" s="32"/>
      <c r="EV272" s="32"/>
      <c r="EW272" s="32"/>
      <c r="EX272" s="32"/>
      <c r="EY272" s="32"/>
      <c r="EZ272" s="32"/>
      <c r="FA272" s="32"/>
      <c r="FB272" s="32"/>
      <c r="FC272" s="32"/>
      <c r="FD272" s="32"/>
      <c r="FE272" s="32"/>
      <c r="FG272" s="32"/>
      <c r="FH272" s="32"/>
      <c r="FI272" s="32"/>
      <c r="FJ272" s="32"/>
      <c r="FK272" s="32"/>
      <c r="FL272" s="32"/>
      <c r="FN272" s="33"/>
      <c r="FO272" s="96"/>
      <c r="FP272" s="33"/>
      <c r="FQ272" s="96"/>
      <c r="FR272" s="33"/>
      <c r="FS272" s="96"/>
      <c r="FT272" s="33"/>
      <c r="FU272" s="96"/>
      <c r="FV272" s="33"/>
      <c r="FW272" s="96"/>
      <c r="FX272" s="33"/>
      <c r="FY272" s="96"/>
      <c r="FZ272" s="33"/>
      <c r="GA272" s="96"/>
      <c r="GB272" s="33"/>
      <c r="GC272" s="96"/>
      <c r="GD272" s="33"/>
      <c r="GE272" s="96"/>
      <c r="GF272" s="33"/>
      <c r="GG272" s="96"/>
      <c r="GH272" s="33"/>
      <c r="GI272" s="96"/>
      <c r="GJ272" s="33"/>
      <c r="GK272" s="96"/>
      <c r="GM272" s="72"/>
      <c r="GN272" s="74"/>
      <c r="GO272" s="72"/>
      <c r="GP272" s="74"/>
      <c r="GQ272" s="72"/>
      <c r="GR272" s="74"/>
      <c r="GS272" s="72"/>
      <c r="GT272" s="74"/>
      <c r="GU272" s="72"/>
      <c r="GV272" s="74"/>
      <c r="GW272" s="72"/>
      <c r="GX272" s="74"/>
      <c r="GY272" s="72"/>
      <c r="GZ272" s="74"/>
      <c r="HA272" s="72"/>
      <c r="HB272" s="74"/>
      <c r="HC272" s="72"/>
      <c r="HD272" s="74"/>
      <c r="HE272" s="72"/>
      <c r="HF272" s="74"/>
      <c r="HG272" s="72"/>
      <c r="HH272" s="74"/>
      <c r="HI272" s="72"/>
      <c r="HJ272" s="74"/>
    </row>
    <row r="273" spans="1:218" ht="21.75" hidden="1" customHeight="1" x14ac:dyDescent="0.15">
      <c r="A273" s="505"/>
      <c r="B273" s="486"/>
      <c r="C273" s="324"/>
      <c r="D273" s="143"/>
      <c r="E273" s="144"/>
      <c r="F273" s="144"/>
      <c r="G273" s="144"/>
      <c r="H273" s="144"/>
      <c r="I273" s="144"/>
      <c r="J273" s="144"/>
      <c r="K273" s="144"/>
      <c r="L273" s="144"/>
      <c r="M273" s="144"/>
      <c r="N273" s="144"/>
      <c r="O273" s="144"/>
      <c r="P273" s="144"/>
      <c r="Q273" s="144"/>
      <c r="R273" s="144"/>
      <c r="S273" s="144"/>
      <c r="T273" s="144"/>
      <c r="U273" s="144"/>
      <c r="V273" s="144"/>
      <c r="W273" s="144"/>
      <c r="X273" s="144"/>
      <c r="Y273" s="144"/>
      <c r="Z273" s="144"/>
      <c r="AA273" s="144"/>
      <c r="AB273" s="144"/>
      <c r="AC273" s="144"/>
      <c r="AD273" s="144"/>
      <c r="AE273" s="144"/>
      <c r="AF273" s="144"/>
      <c r="AG273" s="144"/>
      <c r="AH273" s="144"/>
      <c r="AI273" s="143"/>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5"/>
      <c r="BN273" s="143"/>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c r="CN273" s="144"/>
      <c r="CO273" s="144"/>
      <c r="CP273" s="144"/>
      <c r="CQ273" s="145"/>
      <c r="CR273" s="143"/>
      <c r="CS273" s="144"/>
      <c r="CT273" s="144"/>
      <c r="CU273" s="144"/>
      <c r="CV273" s="144"/>
      <c r="CW273" s="144"/>
      <c r="CX273" s="144"/>
      <c r="CY273" s="144"/>
      <c r="CZ273" s="144"/>
      <c r="DA273" s="144"/>
      <c r="DB273" s="144"/>
      <c r="DC273" s="144"/>
      <c r="DD273" s="144"/>
      <c r="DE273" s="144"/>
      <c r="DF273" s="144"/>
      <c r="DG273" s="144"/>
      <c r="DH273" s="144"/>
      <c r="DI273" s="144"/>
      <c r="DJ273" s="144"/>
      <c r="DK273" s="144"/>
      <c r="DL273" s="144"/>
      <c r="DM273" s="144"/>
      <c r="DN273" s="144"/>
      <c r="DO273" s="144"/>
      <c r="DP273" s="144"/>
      <c r="DQ273" s="144"/>
      <c r="DR273" s="144"/>
      <c r="DS273" s="144"/>
      <c r="DT273" s="144"/>
      <c r="DU273" s="145"/>
      <c r="DV273" s="145"/>
      <c r="DW273" s="145"/>
      <c r="EE273" s="12"/>
      <c r="EF273" s="13"/>
      <c r="EG273" s="13"/>
      <c r="EH273" s="32"/>
      <c r="EI273" s="32"/>
      <c r="EJ273" s="32"/>
      <c r="EK273" s="32"/>
      <c r="EL273" s="32"/>
      <c r="EM273" s="32"/>
      <c r="EN273" s="32"/>
      <c r="EO273" s="32"/>
      <c r="EP273" s="32"/>
      <c r="EQ273" s="32"/>
      <c r="ER273" s="32"/>
      <c r="ES273" s="32"/>
      <c r="ET273" s="32"/>
      <c r="EU273" s="32"/>
      <c r="EV273" s="32"/>
      <c r="EW273" s="32"/>
      <c r="EX273" s="32"/>
      <c r="EY273" s="32"/>
      <c r="EZ273" s="32"/>
      <c r="FA273" s="32"/>
      <c r="FB273" s="32"/>
      <c r="FC273" s="32"/>
      <c r="FD273" s="32"/>
      <c r="FE273" s="32"/>
      <c r="FG273" s="32"/>
      <c r="FH273" s="32"/>
      <c r="FI273" s="32"/>
      <c r="FJ273" s="32"/>
      <c r="FK273" s="32"/>
      <c r="FL273" s="32"/>
      <c r="FN273" s="33"/>
      <c r="FO273" s="96"/>
      <c r="FP273" s="33"/>
      <c r="FQ273" s="96"/>
      <c r="FR273" s="33"/>
      <c r="FS273" s="96"/>
      <c r="FT273" s="33"/>
      <c r="FU273" s="96"/>
      <c r="FV273" s="33"/>
      <c r="FW273" s="96"/>
      <c r="FX273" s="33"/>
      <c r="FY273" s="96"/>
      <c r="FZ273" s="33"/>
      <c r="GA273" s="96"/>
      <c r="GB273" s="33"/>
      <c r="GC273" s="96"/>
      <c r="GD273" s="33"/>
      <c r="GE273" s="96"/>
      <c r="GF273" s="33"/>
      <c r="GG273" s="96"/>
      <c r="GH273" s="33"/>
      <c r="GI273" s="96"/>
      <c r="GJ273" s="33"/>
      <c r="GK273" s="96"/>
      <c r="GM273" s="72"/>
      <c r="GN273" s="74"/>
      <c r="GO273" s="72"/>
      <c r="GP273" s="74"/>
      <c r="GQ273" s="72"/>
      <c r="GR273" s="74"/>
      <c r="GS273" s="72"/>
      <c r="GT273" s="74"/>
      <c r="GU273" s="72"/>
      <c r="GV273" s="74"/>
      <c r="GW273" s="72"/>
      <c r="GX273" s="74"/>
      <c r="GY273" s="72"/>
      <c r="GZ273" s="74"/>
      <c r="HA273" s="72"/>
      <c r="HB273" s="74"/>
      <c r="HC273" s="72"/>
      <c r="HD273" s="74"/>
      <c r="HE273" s="72"/>
      <c r="HF273" s="74"/>
      <c r="HG273" s="72"/>
      <c r="HH273" s="74"/>
      <c r="HI273" s="72"/>
      <c r="HJ273" s="74"/>
    </row>
    <row r="274" spans="1:218" ht="11.25" hidden="1" customHeight="1" x14ac:dyDescent="0.15">
      <c r="A274" s="505"/>
      <c r="B274" s="487"/>
      <c r="C274" s="325"/>
      <c r="D274" s="146"/>
      <c r="E274" s="147"/>
      <c r="F274" s="147"/>
      <c r="G274" s="147"/>
      <c r="H274" s="147"/>
      <c r="I274" s="147"/>
      <c r="J274" s="147"/>
      <c r="K274" s="147"/>
      <c r="L274" s="147"/>
      <c r="M274" s="147"/>
      <c r="N274" s="147"/>
      <c r="O274" s="147"/>
      <c r="P274" s="147"/>
      <c r="Q274" s="147"/>
      <c r="R274" s="147"/>
      <c r="S274" s="147"/>
      <c r="T274" s="147"/>
      <c r="U274" s="147"/>
      <c r="V274" s="147"/>
      <c r="W274" s="147"/>
      <c r="X274" s="147"/>
      <c r="Y274" s="147"/>
      <c r="Z274" s="147"/>
      <c r="AA274" s="147"/>
      <c r="AB274" s="147"/>
      <c r="AC274" s="147"/>
      <c r="AD274" s="147"/>
      <c r="AE274" s="147"/>
      <c r="AF274" s="147"/>
      <c r="AG274" s="148"/>
      <c r="AH274" s="148"/>
      <c r="AI274" s="146"/>
      <c r="AJ274" s="147"/>
      <c r="AK274" s="147"/>
      <c r="AL274" s="147"/>
      <c r="AM274" s="147"/>
      <c r="AN274" s="147"/>
      <c r="AO274" s="147"/>
      <c r="AP274" s="147"/>
      <c r="AQ274" s="147"/>
      <c r="AR274" s="147"/>
      <c r="AS274" s="147"/>
      <c r="AT274" s="147"/>
      <c r="AU274" s="147"/>
      <c r="AV274" s="147"/>
      <c r="AW274" s="147"/>
      <c r="AX274" s="147"/>
      <c r="AY274" s="147"/>
      <c r="AZ274" s="147"/>
      <c r="BA274" s="147"/>
      <c r="BB274" s="147"/>
      <c r="BC274" s="147"/>
      <c r="BD274" s="147"/>
      <c r="BE274" s="147"/>
      <c r="BF274" s="147"/>
      <c r="BG274" s="147"/>
      <c r="BH274" s="147"/>
      <c r="BI274" s="147"/>
      <c r="BJ274" s="147"/>
      <c r="BK274" s="147"/>
      <c r="BL274" s="147"/>
      <c r="BM274" s="148"/>
      <c r="BN274" s="146"/>
      <c r="BO274" s="147"/>
      <c r="BP274" s="147"/>
      <c r="BQ274" s="147"/>
      <c r="BR274" s="147"/>
      <c r="BS274" s="147"/>
      <c r="BT274" s="147"/>
      <c r="BU274" s="147"/>
      <c r="BV274" s="147"/>
      <c r="BW274" s="147"/>
      <c r="BX274" s="147"/>
      <c r="BY274" s="147"/>
      <c r="BZ274" s="147"/>
      <c r="CA274" s="147"/>
      <c r="CB274" s="147"/>
      <c r="CC274" s="147"/>
      <c r="CD274" s="147"/>
      <c r="CE274" s="147"/>
      <c r="CF274" s="147"/>
      <c r="CG274" s="147"/>
      <c r="CH274" s="147"/>
      <c r="CI274" s="147"/>
      <c r="CJ274" s="147"/>
      <c r="CK274" s="147"/>
      <c r="CL274" s="147"/>
      <c r="CM274" s="147"/>
      <c r="CN274" s="147"/>
      <c r="CO274" s="147"/>
      <c r="CP274" s="147"/>
      <c r="CQ274" s="149"/>
      <c r="CR274" s="146"/>
      <c r="CS274" s="147"/>
      <c r="CT274" s="147"/>
      <c r="CU274" s="147"/>
      <c r="CV274" s="147"/>
      <c r="CW274" s="147"/>
      <c r="CX274" s="147"/>
      <c r="CY274" s="147"/>
      <c r="CZ274" s="147"/>
      <c r="DA274" s="147"/>
      <c r="DB274" s="147"/>
      <c r="DC274" s="147"/>
      <c r="DD274" s="147"/>
      <c r="DE274" s="147"/>
      <c r="DF274" s="147"/>
      <c r="DG274" s="147"/>
      <c r="DH274" s="147"/>
      <c r="DI274" s="147"/>
      <c r="DJ274" s="147"/>
      <c r="DK274" s="147"/>
      <c r="DL274" s="147"/>
      <c r="DM274" s="147"/>
      <c r="DN274" s="147"/>
      <c r="DO274" s="147"/>
      <c r="DP274" s="147"/>
      <c r="DQ274" s="147"/>
      <c r="DR274" s="147"/>
      <c r="DS274" s="147"/>
      <c r="DT274" s="147"/>
      <c r="DU274" s="149"/>
      <c r="DV274" s="149"/>
      <c r="DW274" s="149"/>
      <c r="EE274" s="12"/>
      <c r="EF274" s="13"/>
      <c r="EG274" s="13"/>
      <c r="EH274" s="32"/>
      <c r="EI274" s="32"/>
      <c r="EJ274" s="32"/>
      <c r="EK274" s="32"/>
      <c r="EL274" s="32"/>
      <c r="EM274" s="32"/>
      <c r="EN274" s="32"/>
      <c r="EO274" s="32"/>
      <c r="EP274" s="32"/>
      <c r="EQ274" s="32"/>
      <c r="ER274" s="32"/>
      <c r="ES274" s="32"/>
      <c r="ET274" s="32"/>
      <c r="EU274" s="32"/>
      <c r="EV274" s="32"/>
      <c r="EW274" s="32"/>
      <c r="EX274" s="32"/>
      <c r="EY274" s="32"/>
      <c r="EZ274" s="32"/>
      <c r="FA274" s="32"/>
      <c r="FB274" s="32"/>
      <c r="FC274" s="32"/>
      <c r="FD274" s="32"/>
      <c r="FE274" s="32"/>
      <c r="FG274" s="32"/>
      <c r="FH274" s="32"/>
      <c r="FI274" s="32"/>
      <c r="FJ274" s="32"/>
      <c r="FK274" s="32"/>
      <c r="FL274" s="32"/>
      <c r="FN274" s="33"/>
      <c r="FO274" s="96"/>
      <c r="FP274" s="33"/>
      <c r="FQ274" s="96"/>
      <c r="FR274" s="33"/>
      <c r="FS274" s="96"/>
      <c r="FT274" s="33"/>
      <c r="FU274" s="96"/>
      <c r="FV274" s="33"/>
      <c r="FW274" s="96"/>
      <c r="FX274" s="33"/>
      <c r="FY274" s="96"/>
      <c r="FZ274" s="33"/>
      <c r="GA274" s="96"/>
      <c r="GB274" s="33"/>
      <c r="GC274" s="96"/>
      <c r="GD274" s="33"/>
      <c r="GE274" s="96"/>
      <c r="GF274" s="33"/>
      <c r="GG274" s="96"/>
      <c r="GH274" s="33"/>
      <c r="GI274" s="96"/>
      <c r="GJ274" s="33"/>
      <c r="GK274" s="96"/>
      <c r="GM274" s="72"/>
      <c r="GN274" s="74"/>
      <c r="GO274" s="72"/>
      <c r="GP274" s="74"/>
      <c r="GQ274" s="72"/>
      <c r="GR274" s="74"/>
      <c r="GS274" s="72"/>
      <c r="GT274" s="74"/>
      <c r="GU274" s="72"/>
      <c r="GV274" s="74"/>
      <c r="GW274" s="72"/>
      <c r="GX274" s="74"/>
      <c r="GY274" s="72"/>
      <c r="GZ274" s="74"/>
      <c r="HA274" s="72"/>
      <c r="HB274" s="74"/>
      <c r="HC274" s="72"/>
      <c r="HD274" s="74"/>
      <c r="HE274" s="72"/>
      <c r="HF274" s="74"/>
      <c r="HG274" s="72"/>
      <c r="HH274" s="74"/>
      <c r="HI274" s="72"/>
      <c r="HJ274" s="74"/>
    </row>
    <row r="275" spans="1:218" ht="27.75" hidden="1" customHeight="1" x14ac:dyDescent="0.15">
      <c r="A275" s="505"/>
      <c r="B275" s="487"/>
      <c r="C275" s="325"/>
      <c r="D275" s="150"/>
      <c r="E275" s="151"/>
      <c r="F275" s="151"/>
      <c r="G275" s="151"/>
      <c r="H275" s="151"/>
      <c r="I275" s="151"/>
      <c r="J275" s="151"/>
      <c r="K275" s="151"/>
      <c r="L275" s="151"/>
      <c r="M275" s="151"/>
      <c r="N275" s="151"/>
      <c r="O275" s="151"/>
      <c r="P275" s="151"/>
      <c r="Q275" s="151"/>
      <c r="R275" s="151"/>
      <c r="S275" s="151"/>
      <c r="T275" s="151"/>
      <c r="U275" s="151"/>
      <c r="V275" s="151"/>
      <c r="W275" s="151"/>
      <c r="X275" s="151"/>
      <c r="Y275" s="151"/>
      <c r="Z275" s="151"/>
      <c r="AA275" s="151"/>
      <c r="AB275" s="151"/>
      <c r="AC275" s="151"/>
      <c r="AD275" s="151"/>
      <c r="AE275" s="151"/>
      <c r="AF275" s="151"/>
      <c r="AG275" s="151"/>
      <c r="AH275" s="151"/>
      <c r="AI275" s="150"/>
      <c r="AJ275" s="151"/>
      <c r="AK275" s="151"/>
      <c r="AL275" s="151"/>
      <c r="AM275" s="151"/>
      <c r="AN275" s="151"/>
      <c r="AO275" s="151"/>
      <c r="AP275" s="151"/>
      <c r="AQ275" s="151"/>
      <c r="AR275" s="151"/>
      <c r="AS275" s="151"/>
      <c r="AT275" s="151"/>
      <c r="AU275" s="151"/>
      <c r="AV275" s="151"/>
      <c r="AW275" s="151"/>
      <c r="AX275" s="151"/>
      <c r="AY275" s="151"/>
      <c r="AZ275" s="151"/>
      <c r="BA275" s="151"/>
      <c r="BB275" s="151"/>
      <c r="BC275" s="151"/>
      <c r="BD275" s="151"/>
      <c r="BE275" s="151"/>
      <c r="BF275" s="151"/>
      <c r="BG275" s="151"/>
      <c r="BH275" s="151"/>
      <c r="BI275" s="151"/>
      <c r="BJ275" s="151"/>
      <c r="BK275" s="151"/>
      <c r="BL275" s="151"/>
      <c r="BM275" s="152"/>
      <c r="BN275" s="150"/>
      <c r="BO275" s="151"/>
      <c r="BP275" s="151"/>
      <c r="BQ275" s="151"/>
      <c r="BR275" s="151"/>
      <c r="BS275" s="151"/>
      <c r="BT275" s="151"/>
      <c r="BU275" s="151"/>
      <c r="BV275" s="151"/>
      <c r="BW275" s="151"/>
      <c r="BX275" s="151"/>
      <c r="BY275" s="151"/>
      <c r="BZ275" s="151"/>
      <c r="CA275" s="151"/>
      <c r="CB275" s="151"/>
      <c r="CC275" s="151"/>
      <c r="CD275" s="151"/>
      <c r="CE275" s="151"/>
      <c r="CF275" s="151"/>
      <c r="CG275" s="151"/>
      <c r="CH275" s="151"/>
      <c r="CI275" s="151"/>
      <c r="CJ275" s="151"/>
      <c r="CK275" s="151"/>
      <c r="CL275" s="151"/>
      <c r="CM275" s="151"/>
      <c r="CN275" s="151"/>
      <c r="CO275" s="151"/>
      <c r="CP275" s="151"/>
      <c r="CQ275" s="152"/>
      <c r="CR275" s="150"/>
      <c r="CS275" s="151"/>
      <c r="CT275" s="151"/>
      <c r="CU275" s="151"/>
      <c r="CV275" s="151"/>
      <c r="CW275" s="151"/>
      <c r="CX275" s="151"/>
      <c r="CY275" s="151"/>
      <c r="CZ275" s="151"/>
      <c r="DA275" s="151"/>
      <c r="DB275" s="151"/>
      <c r="DC275" s="151"/>
      <c r="DD275" s="151"/>
      <c r="DE275" s="151"/>
      <c r="DF275" s="151"/>
      <c r="DG275" s="151"/>
      <c r="DH275" s="151"/>
      <c r="DI275" s="151"/>
      <c r="DJ275" s="151"/>
      <c r="DK275" s="151"/>
      <c r="DL275" s="151"/>
      <c r="DM275" s="151"/>
      <c r="DN275" s="151"/>
      <c r="DO275" s="151"/>
      <c r="DP275" s="151"/>
      <c r="DQ275" s="151"/>
      <c r="DR275" s="151"/>
      <c r="DS275" s="151"/>
      <c r="DT275" s="151"/>
      <c r="DU275" s="152"/>
      <c r="DV275" s="152"/>
      <c r="DW275" s="152"/>
      <c r="EE275" s="12"/>
      <c r="EF275" s="13"/>
      <c r="EG275" s="13"/>
      <c r="EH275" s="32"/>
      <c r="EI275" s="32"/>
      <c r="EJ275" s="32"/>
      <c r="EK275" s="32"/>
      <c r="EL275" s="32"/>
      <c r="EM275" s="32"/>
      <c r="EN275" s="32"/>
      <c r="EO275" s="32"/>
      <c r="EP275" s="32"/>
      <c r="EQ275" s="32"/>
      <c r="ER275" s="32"/>
      <c r="ES275" s="32"/>
      <c r="ET275" s="32"/>
      <c r="EU275" s="32"/>
      <c r="EV275" s="32"/>
      <c r="EW275" s="32"/>
      <c r="EX275" s="32"/>
      <c r="EY275" s="32"/>
      <c r="EZ275" s="32"/>
      <c r="FA275" s="32"/>
      <c r="FB275" s="32"/>
      <c r="FC275" s="32"/>
      <c r="FD275" s="32"/>
      <c r="FE275" s="32"/>
      <c r="FG275" s="32"/>
      <c r="FH275" s="32"/>
      <c r="FI275" s="32"/>
      <c r="FJ275" s="32"/>
      <c r="FK275" s="32"/>
      <c r="FL275" s="32"/>
      <c r="FN275" s="33"/>
      <c r="FO275" s="96"/>
      <c r="FP275" s="33"/>
      <c r="FQ275" s="96"/>
      <c r="FR275" s="33"/>
      <c r="FS275" s="96"/>
      <c r="FT275" s="33"/>
      <c r="FU275" s="96"/>
      <c r="FV275" s="33"/>
      <c r="FW275" s="96"/>
      <c r="FX275" s="33"/>
      <c r="FY275" s="96"/>
      <c r="FZ275" s="33"/>
      <c r="GA275" s="96"/>
      <c r="GB275" s="33"/>
      <c r="GC275" s="96"/>
      <c r="GD275" s="33"/>
      <c r="GE275" s="96"/>
      <c r="GF275" s="33"/>
      <c r="GG275" s="96"/>
      <c r="GH275" s="33"/>
      <c r="GI275" s="96"/>
      <c r="GJ275" s="33"/>
      <c r="GK275" s="96"/>
      <c r="GM275" s="72"/>
      <c r="GN275" s="74"/>
      <c r="GO275" s="72"/>
      <c r="GP275" s="74"/>
      <c r="GQ275" s="72"/>
      <c r="GR275" s="74"/>
      <c r="GS275" s="72"/>
      <c r="GT275" s="74"/>
      <c r="GU275" s="72"/>
      <c r="GV275" s="74"/>
      <c r="GW275" s="72"/>
      <c r="GX275" s="74"/>
      <c r="GY275" s="72"/>
      <c r="GZ275" s="74"/>
      <c r="HA275" s="72"/>
      <c r="HB275" s="74"/>
      <c r="HC275" s="72"/>
      <c r="HD275" s="74"/>
      <c r="HE275" s="72"/>
      <c r="HF275" s="74"/>
      <c r="HG275" s="72"/>
      <c r="HH275" s="74"/>
      <c r="HI275" s="72"/>
      <c r="HJ275" s="74"/>
    </row>
    <row r="276" spans="1:218" ht="15" hidden="1" customHeight="1" thickBot="1" x14ac:dyDescent="0.2">
      <c r="A276" s="505"/>
      <c r="B276" s="488"/>
      <c r="C276" s="326"/>
      <c r="D276" s="153"/>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54"/>
      <c r="AH276" s="154"/>
      <c r="AI276" s="153"/>
      <c r="AJ276" s="114"/>
      <c r="AK276" s="114"/>
      <c r="AL276" s="114"/>
      <c r="AM276" s="114"/>
      <c r="AN276" s="114"/>
      <c r="AO276" s="114"/>
      <c r="AP276" s="114"/>
      <c r="AQ276" s="114"/>
      <c r="AR276" s="114"/>
      <c r="AS276" s="114"/>
      <c r="AT276" s="114"/>
      <c r="AU276" s="114"/>
      <c r="AV276" s="114"/>
      <c r="AW276" s="114"/>
      <c r="AX276" s="114"/>
      <c r="AY276" s="114"/>
      <c r="AZ276" s="114"/>
      <c r="BA276" s="114"/>
      <c r="BB276" s="114"/>
      <c r="BC276" s="114"/>
      <c r="BD276" s="114"/>
      <c r="BE276" s="114"/>
      <c r="BF276" s="114"/>
      <c r="BG276" s="114"/>
      <c r="BH276" s="114"/>
      <c r="BI276" s="114"/>
      <c r="BJ276" s="114"/>
      <c r="BK276" s="114"/>
      <c r="BL276" s="114"/>
      <c r="BM276" s="154"/>
      <c r="BN276" s="153"/>
      <c r="BO276" s="114"/>
      <c r="BP276" s="114"/>
      <c r="BQ276" s="114"/>
      <c r="BR276" s="114"/>
      <c r="BS276" s="114"/>
      <c r="BT276" s="114"/>
      <c r="BU276" s="114"/>
      <c r="BV276" s="114"/>
      <c r="BW276" s="114"/>
      <c r="BX276" s="114"/>
      <c r="BY276" s="114"/>
      <c r="BZ276" s="114"/>
      <c r="CA276" s="114"/>
      <c r="CB276" s="114"/>
      <c r="CC276" s="114"/>
      <c r="CD276" s="114"/>
      <c r="CE276" s="114"/>
      <c r="CF276" s="114"/>
      <c r="CG276" s="114"/>
      <c r="CH276" s="114"/>
      <c r="CI276" s="114"/>
      <c r="CJ276" s="114"/>
      <c r="CK276" s="114"/>
      <c r="CL276" s="114"/>
      <c r="CM276" s="114"/>
      <c r="CN276" s="114"/>
      <c r="CO276" s="114"/>
      <c r="CP276" s="114"/>
      <c r="CQ276" s="155"/>
      <c r="CR276" s="153"/>
      <c r="CS276" s="114"/>
      <c r="CT276" s="114"/>
      <c r="CU276" s="114"/>
      <c r="CV276" s="114"/>
      <c r="CW276" s="114"/>
      <c r="CX276" s="114"/>
      <c r="CY276" s="114"/>
      <c r="CZ276" s="114"/>
      <c r="DA276" s="114"/>
      <c r="DB276" s="114"/>
      <c r="DC276" s="114"/>
      <c r="DD276" s="114"/>
      <c r="DE276" s="114"/>
      <c r="DF276" s="114"/>
      <c r="DG276" s="114"/>
      <c r="DH276" s="114"/>
      <c r="DI276" s="114"/>
      <c r="DJ276" s="114"/>
      <c r="DK276" s="114"/>
      <c r="DL276" s="114"/>
      <c r="DM276" s="114"/>
      <c r="DN276" s="114"/>
      <c r="DO276" s="114"/>
      <c r="DP276" s="114"/>
      <c r="DQ276" s="114"/>
      <c r="DR276" s="114"/>
      <c r="DS276" s="114"/>
      <c r="DT276" s="114"/>
      <c r="DU276" s="155"/>
      <c r="DV276" s="155"/>
      <c r="DW276" s="155"/>
      <c r="EE276" s="12"/>
      <c r="EF276" s="13"/>
      <c r="EG276" s="13"/>
      <c r="EH276" s="32"/>
      <c r="EI276" s="32"/>
      <c r="EJ276" s="32"/>
      <c r="EK276" s="32"/>
      <c r="EL276" s="32"/>
      <c r="EM276" s="32"/>
      <c r="EN276" s="32"/>
      <c r="EO276" s="32"/>
      <c r="EP276" s="32"/>
      <c r="EQ276" s="32"/>
      <c r="ER276" s="32"/>
      <c r="ES276" s="32"/>
      <c r="ET276" s="32"/>
      <c r="EU276" s="32"/>
      <c r="EV276" s="32"/>
      <c r="EW276" s="32"/>
      <c r="EX276" s="32"/>
      <c r="EY276" s="32"/>
      <c r="EZ276" s="32"/>
      <c r="FA276" s="32"/>
      <c r="FB276" s="32"/>
      <c r="FC276" s="32"/>
      <c r="FD276" s="32"/>
      <c r="FE276" s="32"/>
      <c r="FG276" s="32"/>
      <c r="FH276" s="32"/>
      <c r="FI276" s="32"/>
      <c r="FJ276" s="32"/>
      <c r="FK276" s="32"/>
      <c r="FL276" s="32"/>
      <c r="FN276" s="33"/>
      <c r="FO276" s="96"/>
      <c r="FP276" s="33"/>
      <c r="FQ276" s="96"/>
      <c r="FR276" s="33"/>
      <c r="FS276" s="96"/>
      <c r="FT276" s="33"/>
      <c r="FU276" s="96"/>
      <c r="FV276" s="33"/>
      <c r="FW276" s="96"/>
      <c r="FX276" s="33"/>
      <c r="FY276" s="96"/>
      <c r="FZ276" s="33"/>
      <c r="GA276" s="96"/>
      <c r="GB276" s="33"/>
      <c r="GC276" s="96"/>
      <c r="GD276" s="33"/>
      <c r="GE276" s="96"/>
      <c r="GF276" s="33"/>
      <c r="GG276" s="96"/>
      <c r="GH276" s="33"/>
      <c r="GI276" s="96"/>
      <c r="GJ276" s="33"/>
      <c r="GK276" s="96"/>
      <c r="GM276" s="72"/>
      <c r="GN276" s="74"/>
      <c r="GO276" s="72"/>
      <c r="GP276" s="74"/>
      <c r="GQ276" s="72"/>
      <c r="GR276" s="74"/>
      <c r="GS276" s="72"/>
      <c r="GT276" s="74"/>
      <c r="GU276" s="72"/>
      <c r="GV276" s="74"/>
      <c r="GW276" s="72"/>
      <c r="GX276" s="74"/>
      <c r="GY276" s="72"/>
      <c r="GZ276" s="74"/>
      <c r="HA276" s="72"/>
      <c r="HB276" s="74"/>
      <c r="HC276" s="72"/>
      <c r="HD276" s="74"/>
      <c r="HE276" s="72"/>
      <c r="HF276" s="74"/>
      <c r="HG276" s="72"/>
      <c r="HH276" s="74"/>
      <c r="HI276" s="72"/>
      <c r="HJ276" s="74"/>
    </row>
    <row r="277" spans="1:218" ht="21.75" hidden="1" customHeight="1" x14ac:dyDescent="0.15">
      <c r="A277" s="505"/>
      <c r="B277" s="486"/>
      <c r="C277" s="324"/>
      <c r="D277" s="143"/>
      <c r="E277" s="144"/>
      <c r="F277" s="144"/>
      <c r="G277" s="144"/>
      <c r="H277" s="144"/>
      <c r="I277" s="144"/>
      <c r="J277" s="144"/>
      <c r="K277" s="144"/>
      <c r="L277" s="144"/>
      <c r="M277" s="144"/>
      <c r="N277" s="144"/>
      <c r="O277" s="144"/>
      <c r="P277" s="144"/>
      <c r="Q277" s="144"/>
      <c r="R277" s="144"/>
      <c r="S277" s="144"/>
      <c r="T277" s="144"/>
      <c r="U277" s="144"/>
      <c r="V277" s="144"/>
      <c r="W277" s="144"/>
      <c r="X277" s="144"/>
      <c r="Y277" s="144"/>
      <c r="Z277" s="144"/>
      <c r="AA277" s="144"/>
      <c r="AB277" s="144"/>
      <c r="AC277" s="144"/>
      <c r="AD277" s="144"/>
      <c r="AE277" s="144"/>
      <c r="AF277" s="144"/>
      <c r="AG277" s="144"/>
      <c r="AH277" s="144"/>
      <c r="AI277" s="143"/>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5"/>
      <c r="BN277" s="143"/>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c r="CN277" s="144"/>
      <c r="CO277" s="144"/>
      <c r="CP277" s="144"/>
      <c r="CQ277" s="145"/>
      <c r="CR277" s="143"/>
      <c r="CS277" s="144"/>
      <c r="CT277" s="144"/>
      <c r="CU277" s="144"/>
      <c r="CV277" s="144"/>
      <c r="CW277" s="144"/>
      <c r="CX277" s="144"/>
      <c r="CY277" s="144"/>
      <c r="CZ277" s="144"/>
      <c r="DA277" s="144"/>
      <c r="DB277" s="144"/>
      <c r="DC277" s="144"/>
      <c r="DD277" s="144"/>
      <c r="DE277" s="144"/>
      <c r="DF277" s="144"/>
      <c r="DG277" s="144"/>
      <c r="DH277" s="144"/>
      <c r="DI277" s="144"/>
      <c r="DJ277" s="144"/>
      <c r="DK277" s="144"/>
      <c r="DL277" s="144"/>
      <c r="DM277" s="144"/>
      <c r="DN277" s="144"/>
      <c r="DO277" s="144"/>
      <c r="DP277" s="144"/>
      <c r="DQ277" s="144"/>
      <c r="DR277" s="144"/>
      <c r="DS277" s="144"/>
      <c r="DT277" s="144"/>
      <c r="DU277" s="145"/>
      <c r="DV277" s="145"/>
      <c r="DW277" s="145"/>
      <c r="EE277" s="12"/>
      <c r="EF277" s="13"/>
      <c r="EG277" s="13"/>
      <c r="EH277" s="32"/>
      <c r="EI277" s="32"/>
      <c r="EJ277" s="32"/>
      <c r="EK277" s="32"/>
      <c r="EL277" s="32"/>
      <c r="EM277" s="32"/>
      <c r="EN277" s="32"/>
      <c r="EO277" s="32"/>
      <c r="EP277" s="32"/>
      <c r="EQ277" s="32"/>
      <c r="ER277" s="32"/>
      <c r="ES277" s="32"/>
      <c r="ET277" s="32"/>
      <c r="EU277" s="32"/>
      <c r="EV277" s="32"/>
      <c r="EW277" s="32"/>
      <c r="EX277" s="32"/>
      <c r="EY277" s="32"/>
      <c r="EZ277" s="32"/>
      <c r="FA277" s="32"/>
      <c r="FB277" s="32"/>
      <c r="FC277" s="32"/>
      <c r="FD277" s="32"/>
      <c r="FE277" s="32"/>
      <c r="FG277" s="32"/>
      <c r="FH277" s="32"/>
      <c r="FI277" s="32"/>
      <c r="FJ277" s="32"/>
      <c r="FK277" s="32"/>
      <c r="FL277" s="32"/>
      <c r="FN277" s="33"/>
      <c r="FO277" s="96"/>
      <c r="FP277" s="33"/>
      <c r="FQ277" s="96"/>
      <c r="FR277" s="33"/>
      <c r="FS277" s="96"/>
      <c r="FT277" s="33"/>
      <c r="FU277" s="96"/>
      <c r="FV277" s="33"/>
      <c r="FW277" s="96"/>
      <c r="FX277" s="33"/>
      <c r="FY277" s="96"/>
      <c r="FZ277" s="33"/>
      <c r="GA277" s="96"/>
      <c r="GB277" s="33"/>
      <c r="GC277" s="96"/>
      <c r="GD277" s="33"/>
      <c r="GE277" s="96"/>
      <c r="GF277" s="33"/>
      <c r="GG277" s="96"/>
      <c r="GH277" s="33"/>
      <c r="GI277" s="96"/>
      <c r="GJ277" s="33"/>
      <c r="GK277" s="96"/>
      <c r="GM277" s="72"/>
      <c r="GN277" s="74"/>
      <c r="GO277" s="72"/>
      <c r="GP277" s="74"/>
      <c r="GQ277" s="72"/>
      <c r="GR277" s="74"/>
      <c r="GS277" s="72"/>
      <c r="GT277" s="74"/>
      <c r="GU277" s="72"/>
      <c r="GV277" s="74"/>
      <c r="GW277" s="72"/>
      <c r="GX277" s="74"/>
      <c r="GY277" s="72"/>
      <c r="GZ277" s="74"/>
      <c r="HA277" s="72"/>
      <c r="HB277" s="74"/>
      <c r="HC277" s="72"/>
      <c r="HD277" s="74"/>
      <c r="HE277" s="72"/>
      <c r="HF277" s="74"/>
      <c r="HG277" s="72"/>
      <c r="HH277" s="74"/>
      <c r="HI277" s="72"/>
      <c r="HJ277" s="74"/>
    </row>
    <row r="278" spans="1:218" ht="11.25" hidden="1" customHeight="1" x14ac:dyDescent="0.15">
      <c r="A278" s="505"/>
      <c r="B278" s="487"/>
      <c r="C278" s="325"/>
      <c r="D278" s="146"/>
      <c r="E278" s="147"/>
      <c r="F278" s="147"/>
      <c r="G278" s="147"/>
      <c r="H278" s="147"/>
      <c r="I278" s="147"/>
      <c r="J278" s="147"/>
      <c r="K278" s="147"/>
      <c r="L278" s="147"/>
      <c r="M278" s="147"/>
      <c r="N278" s="147"/>
      <c r="O278" s="147"/>
      <c r="P278" s="147"/>
      <c r="Q278" s="147"/>
      <c r="R278" s="147"/>
      <c r="S278" s="147"/>
      <c r="T278" s="147"/>
      <c r="U278" s="147"/>
      <c r="V278" s="147"/>
      <c r="W278" s="147"/>
      <c r="X278" s="147"/>
      <c r="Y278" s="147"/>
      <c r="Z278" s="147"/>
      <c r="AA278" s="147"/>
      <c r="AB278" s="147"/>
      <c r="AC278" s="147"/>
      <c r="AD278" s="147"/>
      <c r="AE278" s="147"/>
      <c r="AF278" s="147"/>
      <c r="AG278" s="148"/>
      <c r="AH278" s="148"/>
      <c r="AI278" s="146"/>
      <c r="AJ278" s="147"/>
      <c r="AK278" s="147"/>
      <c r="AL278" s="147"/>
      <c r="AM278" s="147"/>
      <c r="AN278" s="147"/>
      <c r="AO278" s="147"/>
      <c r="AP278" s="147"/>
      <c r="AQ278" s="147"/>
      <c r="AR278" s="147"/>
      <c r="AS278" s="147"/>
      <c r="AT278" s="147"/>
      <c r="AU278" s="147"/>
      <c r="AV278" s="147"/>
      <c r="AW278" s="147"/>
      <c r="AX278" s="147"/>
      <c r="AY278" s="147"/>
      <c r="AZ278" s="147"/>
      <c r="BA278" s="147"/>
      <c r="BB278" s="147"/>
      <c r="BC278" s="147"/>
      <c r="BD278" s="147"/>
      <c r="BE278" s="147"/>
      <c r="BF278" s="147"/>
      <c r="BG278" s="147"/>
      <c r="BH278" s="147"/>
      <c r="BI278" s="147"/>
      <c r="BJ278" s="147"/>
      <c r="BK278" s="147"/>
      <c r="BL278" s="147"/>
      <c r="BM278" s="148"/>
      <c r="BN278" s="146"/>
      <c r="BO278" s="147"/>
      <c r="BP278" s="147"/>
      <c r="BQ278" s="147"/>
      <c r="BR278" s="147"/>
      <c r="BS278" s="147"/>
      <c r="BT278" s="147"/>
      <c r="BU278" s="147"/>
      <c r="BV278" s="147"/>
      <c r="BW278" s="147"/>
      <c r="BX278" s="147"/>
      <c r="BY278" s="147"/>
      <c r="BZ278" s="147"/>
      <c r="CA278" s="147"/>
      <c r="CB278" s="147"/>
      <c r="CC278" s="147"/>
      <c r="CD278" s="147"/>
      <c r="CE278" s="147"/>
      <c r="CF278" s="147"/>
      <c r="CG278" s="147"/>
      <c r="CH278" s="147"/>
      <c r="CI278" s="147"/>
      <c r="CJ278" s="147"/>
      <c r="CK278" s="147"/>
      <c r="CL278" s="147"/>
      <c r="CM278" s="147"/>
      <c r="CN278" s="147"/>
      <c r="CO278" s="147"/>
      <c r="CP278" s="147"/>
      <c r="CQ278" s="149"/>
      <c r="CR278" s="146"/>
      <c r="CS278" s="147"/>
      <c r="CT278" s="147"/>
      <c r="CU278" s="147"/>
      <c r="CV278" s="147"/>
      <c r="CW278" s="147"/>
      <c r="CX278" s="147"/>
      <c r="CY278" s="147"/>
      <c r="CZ278" s="147"/>
      <c r="DA278" s="147"/>
      <c r="DB278" s="147"/>
      <c r="DC278" s="147"/>
      <c r="DD278" s="147"/>
      <c r="DE278" s="147"/>
      <c r="DF278" s="147"/>
      <c r="DG278" s="147"/>
      <c r="DH278" s="147"/>
      <c r="DI278" s="147"/>
      <c r="DJ278" s="147"/>
      <c r="DK278" s="147"/>
      <c r="DL278" s="147"/>
      <c r="DM278" s="147"/>
      <c r="DN278" s="147"/>
      <c r="DO278" s="147"/>
      <c r="DP278" s="147"/>
      <c r="DQ278" s="147"/>
      <c r="DR278" s="147"/>
      <c r="DS278" s="147"/>
      <c r="DT278" s="147"/>
      <c r="DU278" s="149"/>
      <c r="DV278" s="149"/>
      <c r="DW278" s="149"/>
      <c r="EE278" s="12"/>
      <c r="EF278" s="13"/>
      <c r="EG278" s="13"/>
      <c r="EH278" s="32"/>
      <c r="EI278" s="32"/>
      <c r="EJ278" s="32"/>
      <c r="EK278" s="32"/>
      <c r="EL278" s="32"/>
      <c r="EM278" s="32"/>
      <c r="EN278" s="32"/>
      <c r="EO278" s="32"/>
      <c r="EP278" s="32"/>
      <c r="EQ278" s="32"/>
      <c r="ER278" s="32"/>
      <c r="ES278" s="32"/>
      <c r="ET278" s="32"/>
      <c r="EU278" s="32"/>
      <c r="EV278" s="32"/>
      <c r="EW278" s="32"/>
      <c r="EX278" s="32"/>
      <c r="EY278" s="32"/>
      <c r="EZ278" s="32"/>
      <c r="FA278" s="32"/>
      <c r="FB278" s="32"/>
      <c r="FC278" s="32"/>
      <c r="FD278" s="32"/>
      <c r="FE278" s="32"/>
      <c r="FG278" s="32"/>
      <c r="FH278" s="32"/>
      <c r="FI278" s="32"/>
      <c r="FJ278" s="32"/>
      <c r="FK278" s="32"/>
      <c r="FL278" s="32"/>
      <c r="FN278" s="33"/>
      <c r="FO278" s="96"/>
      <c r="FP278" s="33"/>
      <c r="FQ278" s="96"/>
      <c r="FR278" s="33"/>
      <c r="FS278" s="96"/>
      <c r="FT278" s="33"/>
      <c r="FU278" s="96"/>
      <c r="FV278" s="33"/>
      <c r="FW278" s="96"/>
      <c r="FX278" s="33"/>
      <c r="FY278" s="96"/>
      <c r="FZ278" s="33"/>
      <c r="GA278" s="96"/>
      <c r="GB278" s="33"/>
      <c r="GC278" s="96"/>
      <c r="GD278" s="33"/>
      <c r="GE278" s="96"/>
      <c r="GF278" s="33"/>
      <c r="GG278" s="96"/>
      <c r="GH278" s="33"/>
      <c r="GI278" s="96"/>
      <c r="GJ278" s="33"/>
      <c r="GK278" s="96"/>
      <c r="GM278" s="72"/>
      <c r="GN278" s="74"/>
      <c r="GO278" s="72"/>
      <c r="GP278" s="74"/>
      <c r="GQ278" s="72"/>
      <c r="GR278" s="74"/>
      <c r="GS278" s="72"/>
      <c r="GT278" s="74"/>
      <c r="GU278" s="72"/>
      <c r="GV278" s="74"/>
      <c r="GW278" s="72"/>
      <c r="GX278" s="74"/>
      <c r="GY278" s="72"/>
      <c r="GZ278" s="74"/>
      <c r="HA278" s="72"/>
      <c r="HB278" s="74"/>
      <c r="HC278" s="72"/>
      <c r="HD278" s="74"/>
      <c r="HE278" s="72"/>
      <c r="HF278" s="74"/>
      <c r="HG278" s="72"/>
      <c r="HH278" s="74"/>
      <c r="HI278" s="72"/>
      <c r="HJ278" s="74"/>
    </row>
    <row r="279" spans="1:218" ht="27.75" hidden="1" customHeight="1" x14ac:dyDescent="0.15">
      <c r="A279" s="505"/>
      <c r="B279" s="487"/>
      <c r="C279" s="325"/>
      <c r="D279" s="150"/>
      <c r="E279" s="151"/>
      <c r="F279" s="151"/>
      <c r="G279" s="151"/>
      <c r="H279" s="151"/>
      <c r="I279" s="151"/>
      <c r="J279" s="151"/>
      <c r="K279" s="151"/>
      <c r="L279" s="151"/>
      <c r="M279" s="151"/>
      <c r="N279" s="151"/>
      <c r="O279" s="151"/>
      <c r="P279" s="151"/>
      <c r="Q279" s="151"/>
      <c r="R279" s="151"/>
      <c r="S279" s="151"/>
      <c r="T279" s="151"/>
      <c r="U279" s="151"/>
      <c r="V279" s="151"/>
      <c r="W279" s="151"/>
      <c r="X279" s="151"/>
      <c r="Y279" s="151"/>
      <c r="Z279" s="151"/>
      <c r="AA279" s="151"/>
      <c r="AB279" s="151"/>
      <c r="AC279" s="151"/>
      <c r="AD279" s="151"/>
      <c r="AE279" s="151"/>
      <c r="AF279" s="151"/>
      <c r="AG279" s="151"/>
      <c r="AH279" s="151"/>
      <c r="AI279" s="150"/>
      <c r="AJ279" s="151"/>
      <c r="AK279" s="151"/>
      <c r="AL279" s="151"/>
      <c r="AM279" s="151"/>
      <c r="AN279" s="151"/>
      <c r="AO279" s="151"/>
      <c r="AP279" s="151"/>
      <c r="AQ279" s="151"/>
      <c r="AR279" s="151"/>
      <c r="AS279" s="151"/>
      <c r="AT279" s="151"/>
      <c r="AU279" s="151"/>
      <c r="AV279" s="151"/>
      <c r="AW279" s="151"/>
      <c r="AX279" s="151"/>
      <c r="AY279" s="151"/>
      <c r="AZ279" s="151"/>
      <c r="BA279" s="151"/>
      <c r="BB279" s="151"/>
      <c r="BC279" s="151"/>
      <c r="BD279" s="151"/>
      <c r="BE279" s="151"/>
      <c r="BF279" s="151"/>
      <c r="BG279" s="151"/>
      <c r="BH279" s="151"/>
      <c r="BI279" s="151"/>
      <c r="BJ279" s="151"/>
      <c r="BK279" s="151"/>
      <c r="BL279" s="151"/>
      <c r="BM279" s="152"/>
      <c r="BN279" s="150"/>
      <c r="BO279" s="151"/>
      <c r="BP279" s="151"/>
      <c r="BQ279" s="151"/>
      <c r="BR279" s="151"/>
      <c r="BS279" s="151"/>
      <c r="BT279" s="151"/>
      <c r="BU279" s="151"/>
      <c r="BV279" s="151"/>
      <c r="BW279" s="151"/>
      <c r="BX279" s="151"/>
      <c r="BY279" s="151"/>
      <c r="BZ279" s="151"/>
      <c r="CA279" s="151"/>
      <c r="CB279" s="151"/>
      <c r="CC279" s="151"/>
      <c r="CD279" s="151"/>
      <c r="CE279" s="151"/>
      <c r="CF279" s="151"/>
      <c r="CG279" s="151"/>
      <c r="CH279" s="151"/>
      <c r="CI279" s="151"/>
      <c r="CJ279" s="151"/>
      <c r="CK279" s="151"/>
      <c r="CL279" s="151"/>
      <c r="CM279" s="151"/>
      <c r="CN279" s="151"/>
      <c r="CO279" s="151"/>
      <c r="CP279" s="151"/>
      <c r="CQ279" s="152"/>
      <c r="CR279" s="150"/>
      <c r="CS279" s="151"/>
      <c r="CT279" s="151"/>
      <c r="CU279" s="151"/>
      <c r="CV279" s="151"/>
      <c r="CW279" s="151"/>
      <c r="CX279" s="151"/>
      <c r="CY279" s="151"/>
      <c r="CZ279" s="151"/>
      <c r="DA279" s="151"/>
      <c r="DB279" s="151"/>
      <c r="DC279" s="151"/>
      <c r="DD279" s="151"/>
      <c r="DE279" s="151"/>
      <c r="DF279" s="151"/>
      <c r="DG279" s="151"/>
      <c r="DH279" s="151"/>
      <c r="DI279" s="151"/>
      <c r="DJ279" s="151"/>
      <c r="DK279" s="151"/>
      <c r="DL279" s="151"/>
      <c r="DM279" s="151"/>
      <c r="DN279" s="151"/>
      <c r="DO279" s="151"/>
      <c r="DP279" s="151"/>
      <c r="DQ279" s="151"/>
      <c r="DR279" s="151"/>
      <c r="DS279" s="151"/>
      <c r="DT279" s="151"/>
      <c r="DU279" s="152"/>
      <c r="DV279" s="152"/>
      <c r="DW279" s="152"/>
      <c r="EE279" s="12"/>
      <c r="EF279" s="13"/>
      <c r="EG279" s="13"/>
      <c r="EH279" s="32"/>
      <c r="EI279" s="32"/>
      <c r="EJ279" s="32"/>
      <c r="EK279" s="32"/>
      <c r="EL279" s="32"/>
      <c r="EM279" s="32"/>
      <c r="EN279" s="32"/>
      <c r="EO279" s="32"/>
      <c r="EP279" s="32"/>
      <c r="EQ279" s="32"/>
      <c r="ER279" s="32"/>
      <c r="ES279" s="32"/>
      <c r="ET279" s="32"/>
      <c r="EU279" s="32"/>
      <c r="EV279" s="32"/>
      <c r="EW279" s="32"/>
      <c r="EX279" s="32"/>
      <c r="EY279" s="32"/>
      <c r="EZ279" s="32"/>
      <c r="FA279" s="32"/>
      <c r="FB279" s="32"/>
      <c r="FC279" s="32"/>
      <c r="FD279" s="32"/>
      <c r="FE279" s="32"/>
      <c r="FG279" s="32"/>
      <c r="FH279" s="32"/>
      <c r="FI279" s="32"/>
      <c r="FJ279" s="32"/>
      <c r="FK279" s="32"/>
      <c r="FL279" s="32"/>
      <c r="FN279" s="33"/>
      <c r="FO279" s="96"/>
      <c r="FP279" s="33"/>
      <c r="FQ279" s="96"/>
      <c r="FR279" s="33"/>
      <c r="FS279" s="96"/>
      <c r="FT279" s="33"/>
      <c r="FU279" s="96"/>
      <c r="FV279" s="33"/>
      <c r="FW279" s="96"/>
      <c r="FX279" s="33"/>
      <c r="FY279" s="96"/>
      <c r="FZ279" s="33"/>
      <c r="GA279" s="96"/>
      <c r="GB279" s="33"/>
      <c r="GC279" s="96"/>
      <c r="GD279" s="33"/>
      <c r="GE279" s="96"/>
      <c r="GF279" s="33"/>
      <c r="GG279" s="96"/>
      <c r="GH279" s="33"/>
      <c r="GI279" s="96"/>
      <c r="GJ279" s="33"/>
      <c r="GK279" s="96"/>
      <c r="GM279" s="72"/>
      <c r="GN279" s="74"/>
      <c r="GO279" s="72"/>
      <c r="GP279" s="74"/>
      <c r="GQ279" s="72"/>
      <c r="GR279" s="74"/>
      <c r="GS279" s="72"/>
      <c r="GT279" s="74"/>
      <c r="GU279" s="72"/>
      <c r="GV279" s="74"/>
      <c r="GW279" s="72"/>
      <c r="GX279" s="74"/>
      <c r="GY279" s="72"/>
      <c r="GZ279" s="74"/>
      <c r="HA279" s="72"/>
      <c r="HB279" s="74"/>
      <c r="HC279" s="72"/>
      <c r="HD279" s="74"/>
      <c r="HE279" s="72"/>
      <c r="HF279" s="74"/>
      <c r="HG279" s="72"/>
      <c r="HH279" s="74"/>
      <c r="HI279" s="72"/>
      <c r="HJ279" s="74"/>
    </row>
    <row r="280" spans="1:218" ht="15" hidden="1" customHeight="1" thickBot="1" x14ac:dyDescent="0.2">
      <c r="A280" s="505"/>
      <c r="B280" s="488"/>
      <c r="C280" s="326"/>
      <c r="D280" s="153"/>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54"/>
      <c r="AH280" s="154"/>
      <c r="AI280" s="153"/>
      <c r="AJ280" s="114"/>
      <c r="AK280" s="114"/>
      <c r="AL280" s="114"/>
      <c r="AM280" s="114"/>
      <c r="AN280" s="114"/>
      <c r="AO280" s="114"/>
      <c r="AP280" s="114"/>
      <c r="AQ280" s="114"/>
      <c r="AR280" s="114"/>
      <c r="AS280" s="114"/>
      <c r="AT280" s="114"/>
      <c r="AU280" s="114"/>
      <c r="AV280" s="114"/>
      <c r="AW280" s="114"/>
      <c r="AX280" s="114"/>
      <c r="AY280" s="114"/>
      <c r="AZ280" s="114"/>
      <c r="BA280" s="114"/>
      <c r="BB280" s="114"/>
      <c r="BC280" s="114"/>
      <c r="BD280" s="114"/>
      <c r="BE280" s="114"/>
      <c r="BF280" s="114"/>
      <c r="BG280" s="114"/>
      <c r="BH280" s="114"/>
      <c r="BI280" s="114"/>
      <c r="BJ280" s="114"/>
      <c r="BK280" s="114"/>
      <c r="BL280" s="114"/>
      <c r="BM280" s="154"/>
      <c r="BN280" s="153"/>
      <c r="BO280" s="114"/>
      <c r="BP280" s="114"/>
      <c r="BQ280" s="114"/>
      <c r="BR280" s="114"/>
      <c r="BS280" s="114"/>
      <c r="BT280" s="114"/>
      <c r="BU280" s="114"/>
      <c r="BV280" s="114"/>
      <c r="BW280" s="114"/>
      <c r="BX280" s="114"/>
      <c r="BY280" s="114"/>
      <c r="BZ280" s="114"/>
      <c r="CA280" s="114"/>
      <c r="CB280" s="114"/>
      <c r="CC280" s="114"/>
      <c r="CD280" s="114"/>
      <c r="CE280" s="114"/>
      <c r="CF280" s="114"/>
      <c r="CG280" s="114"/>
      <c r="CH280" s="114"/>
      <c r="CI280" s="114"/>
      <c r="CJ280" s="114"/>
      <c r="CK280" s="114"/>
      <c r="CL280" s="114"/>
      <c r="CM280" s="114"/>
      <c r="CN280" s="114"/>
      <c r="CO280" s="114"/>
      <c r="CP280" s="114"/>
      <c r="CQ280" s="155"/>
      <c r="CR280" s="153"/>
      <c r="CS280" s="114"/>
      <c r="CT280" s="114"/>
      <c r="CU280" s="114"/>
      <c r="CV280" s="114"/>
      <c r="CW280" s="114"/>
      <c r="CX280" s="114"/>
      <c r="CY280" s="114"/>
      <c r="CZ280" s="114"/>
      <c r="DA280" s="114"/>
      <c r="DB280" s="114"/>
      <c r="DC280" s="114"/>
      <c r="DD280" s="114"/>
      <c r="DE280" s="114"/>
      <c r="DF280" s="114"/>
      <c r="DG280" s="114"/>
      <c r="DH280" s="114"/>
      <c r="DI280" s="114"/>
      <c r="DJ280" s="114"/>
      <c r="DK280" s="114"/>
      <c r="DL280" s="114"/>
      <c r="DM280" s="114"/>
      <c r="DN280" s="114"/>
      <c r="DO280" s="114"/>
      <c r="DP280" s="114"/>
      <c r="DQ280" s="114"/>
      <c r="DR280" s="114"/>
      <c r="DS280" s="114"/>
      <c r="DT280" s="114"/>
      <c r="DU280" s="155"/>
      <c r="DV280" s="155"/>
      <c r="DW280" s="155"/>
      <c r="EE280" s="12"/>
      <c r="EF280" s="13"/>
      <c r="EG280" s="13"/>
      <c r="EH280" s="32"/>
      <c r="EI280" s="32"/>
      <c r="EJ280" s="32"/>
      <c r="EK280" s="32"/>
      <c r="EL280" s="32"/>
      <c r="EM280" s="32"/>
      <c r="EN280" s="32"/>
      <c r="EO280" s="32"/>
      <c r="EP280" s="32"/>
      <c r="EQ280" s="32"/>
      <c r="ER280" s="32"/>
      <c r="ES280" s="32"/>
      <c r="ET280" s="32"/>
      <c r="EU280" s="32"/>
      <c r="EV280" s="32"/>
      <c r="EW280" s="32"/>
      <c r="EX280" s="32"/>
      <c r="EY280" s="32"/>
      <c r="EZ280" s="32"/>
      <c r="FA280" s="32"/>
      <c r="FB280" s="32"/>
      <c r="FC280" s="32"/>
      <c r="FD280" s="32"/>
      <c r="FE280" s="32"/>
      <c r="FG280" s="32"/>
      <c r="FH280" s="32"/>
      <c r="FI280" s="32"/>
      <c r="FJ280" s="32"/>
      <c r="FK280" s="32"/>
      <c r="FL280" s="32"/>
      <c r="FN280" s="33"/>
      <c r="FO280" s="96"/>
      <c r="FP280" s="33"/>
      <c r="FQ280" s="96"/>
      <c r="FR280" s="33"/>
      <c r="FS280" s="96"/>
      <c r="FT280" s="33"/>
      <c r="FU280" s="96"/>
      <c r="FV280" s="33"/>
      <c r="FW280" s="96"/>
      <c r="FX280" s="33"/>
      <c r="FY280" s="96"/>
      <c r="FZ280" s="33"/>
      <c r="GA280" s="96"/>
      <c r="GB280" s="33"/>
      <c r="GC280" s="96"/>
      <c r="GD280" s="33"/>
      <c r="GE280" s="96"/>
      <c r="GF280" s="33"/>
      <c r="GG280" s="96"/>
      <c r="GH280" s="33"/>
      <c r="GI280" s="96"/>
      <c r="GJ280" s="33"/>
      <c r="GK280" s="96"/>
      <c r="GM280" s="72"/>
      <c r="GN280" s="74"/>
      <c r="GO280" s="72"/>
      <c r="GP280" s="74"/>
      <c r="GQ280" s="72"/>
      <c r="GR280" s="74"/>
      <c r="GS280" s="72"/>
      <c r="GT280" s="74"/>
      <c r="GU280" s="72"/>
      <c r="GV280" s="74"/>
      <c r="GW280" s="72"/>
      <c r="GX280" s="74"/>
      <c r="GY280" s="72"/>
      <c r="GZ280" s="74"/>
      <c r="HA280" s="72"/>
      <c r="HB280" s="74"/>
      <c r="HC280" s="72"/>
      <c r="HD280" s="74"/>
      <c r="HE280" s="72"/>
      <c r="HF280" s="74"/>
      <c r="HG280" s="72"/>
      <c r="HH280" s="74"/>
      <c r="HI280" s="72"/>
      <c r="HJ280" s="74"/>
    </row>
    <row r="281" spans="1:218" ht="21.75" hidden="1" customHeight="1" x14ac:dyDescent="0.15">
      <c r="A281" s="505"/>
      <c r="B281" s="486"/>
      <c r="C281" s="324"/>
      <c r="D281" s="143"/>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44"/>
      <c r="AA281" s="144"/>
      <c r="AB281" s="144"/>
      <c r="AC281" s="144"/>
      <c r="AD281" s="144"/>
      <c r="AE281" s="144"/>
      <c r="AF281" s="144"/>
      <c r="AG281" s="144"/>
      <c r="AH281" s="144"/>
      <c r="AI281" s="143"/>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5"/>
      <c r="BN281" s="143"/>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c r="CN281" s="144"/>
      <c r="CO281" s="144"/>
      <c r="CP281" s="144"/>
      <c r="CQ281" s="145"/>
      <c r="CR281" s="143"/>
      <c r="CS281" s="144"/>
      <c r="CT281" s="144"/>
      <c r="CU281" s="144"/>
      <c r="CV281" s="144"/>
      <c r="CW281" s="144"/>
      <c r="CX281" s="144"/>
      <c r="CY281" s="144"/>
      <c r="CZ281" s="144"/>
      <c r="DA281" s="144"/>
      <c r="DB281" s="144"/>
      <c r="DC281" s="144"/>
      <c r="DD281" s="144"/>
      <c r="DE281" s="144"/>
      <c r="DF281" s="144"/>
      <c r="DG281" s="144"/>
      <c r="DH281" s="144"/>
      <c r="DI281" s="144"/>
      <c r="DJ281" s="144"/>
      <c r="DK281" s="144"/>
      <c r="DL281" s="144"/>
      <c r="DM281" s="144"/>
      <c r="DN281" s="144"/>
      <c r="DO281" s="144"/>
      <c r="DP281" s="144"/>
      <c r="DQ281" s="144"/>
      <c r="DR281" s="144"/>
      <c r="DS281" s="144"/>
      <c r="DT281" s="144"/>
      <c r="DU281" s="145"/>
      <c r="DV281" s="145"/>
      <c r="DW281" s="145"/>
      <c r="EE281" s="12"/>
      <c r="EF281" s="13"/>
      <c r="EG281" s="13"/>
      <c r="EH281" s="32"/>
      <c r="EI281" s="32"/>
      <c r="EJ281" s="32"/>
      <c r="EK281" s="32"/>
      <c r="EL281" s="32"/>
      <c r="EM281" s="32"/>
      <c r="EN281" s="32"/>
      <c r="EO281" s="32"/>
      <c r="EP281" s="32"/>
      <c r="EQ281" s="32"/>
      <c r="ER281" s="32"/>
      <c r="ES281" s="32"/>
      <c r="ET281" s="32"/>
      <c r="EU281" s="32"/>
      <c r="EV281" s="32"/>
      <c r="EW281" s="32"/>
      <c r="EX281" s="32"/>
      <c r="EY281" s="32"/>
      <c r="EZ281" s="32"/>
      <c r="FA281" s="32"/>
      <c r="FB281" s="32"/>
      <c r="FC281" s="32"/>
      <c r="FD281" s="32"/>
      <c r="FE281" s="32"/>
      <c r="FG281" s="32"/>
      <c r="FH281" s="32"/>
      <c r="FI281" s="32"/>
      <c r="FJ281" s="32"/>
      <c r="FK281" s="32"/>
      <c r="FL281" s="32"/>
      <c r="FN281" s="33"/>
      <c r="FO281" s="96"/>
      <c r="FP281" s="33"/>
      <c r="FQ281" s="96"/>
      <c r="FR281" s="33"/>
      <c r="FS281" s="96"/>
      <c r="FT281" s="33"/>
      <c r="FU281" s="96"/>
      <c r="FV281" s="33"/>
      <c r="FW281" s="96"/>
      <c r="FX281" s="33"/>
      <c r="FY281" s="96"/>
      <c r="FZ281" s="33"/>
      <c r="GA281" s="96"/>
      <c r="GB281" s="33"/>
      <c r="GC281" s="96"/>
      <c r="GD281" s="33"/>
      <c r="GE281" s="96"/>
      <c r="GF281" s="33"/>
      <c r="GG281" s="96"/>
      <c r="GH281" s="33"/>
      <c r="GI281" s="96"/>
      <c r="GJ281" s="33"/>
      <c r="GK281" s="96"/>
      <c r="GM281" s="72"/>
      <c r="GN281" s="74"/>
      <c r="GO281" s="72"/>
      <c r="GP281" s="74"/>
      <c r="GQ281" s="72"/>
      <c r="GR281" s="74"/>
      <c r="GS281" s="72"/>
      <c r="GT281" s="74"/>
      <c r="GU281" s="72"/>
      <c r="GV281" s="74"/>
      <c r="GW281" s="72"/>
      <c r="GX281" s="74"/>
      <c r="GY281" s="72"/>
      <c r="GZ281" s="74"/>
      <c r="HA281" s="72"/>
      <c r="HB281" s="74"/>
      <c r="HC281" s="72"/>
      <c r="HD281" s="74"/>
      <c r="HE281" s="72"/>
      <c r="HF281" s="74"/>
      <c r="HG281" s="72"/>
      <c r="HH281" s="74"/>
      <c r="HI281" s="72"/>
      <c r="HJ281" s="74"/>
    </row>
    <row r="282" spans="1:218" ht="11.25" hidden="1" customHeight="1" x14ac:dyDescent="0.15">
      <c r="A282" s="505"/>
      <c r="B282" s="487"/>
      <c r="C282" s="325"/>
      <c r="D282" s="146"/>
      <c r="E282" s="147"/>
      <c r="F282" s="147"/>
      <c r="G282" s="147"/>
      <c r="H282" s="147"/>
      <c r="I282" s="147"/>
      <c r="J282" s="147"/>
      <c r="K282" s="147"/>
      <c r="L282" s="147"/>
      <c r="M282" s="147"/>
      <c r="N282" s="147"/>
      <c r="O282" s="147"/>
      <c r="P282" s="147"/>
      <c r="Q282" s="147"/>
      <c r="R282" s="147"/>
      <c r="S282" s="147"/>
      <c r="T282" s="147"/>
      <c r="U282" s="147"/>
      <c r="V282" s="147"/>
      <c r="W282" s="147"/>
      <c r="X282" s="147"/>
      <c r="Y282" s="147"/>
      <c r="Z282" s="147"/>
      <c r="AA282" s="147"/>
      <c r="AB282" s="147"/>
      <c r="AC282" s="147"/>
      <c r="AD282" s="147"/>
      <c r="AE282" s="147"/>
      <c r="AF282" s="147"/>
      <c r="AG282" s="148"/>
      <c r="AH282" s="148"/>
      <c r="AI282" s="146"/>
      <c r="AJ282" s="147"/>
      <c r="AK282" s="147"/>
      <c r="AL282" s="147"/>
      <c r="AM282" s="147"/>
      <c r="AN282" s="147"/>
      <c r="AO282" s="147"/>
      <c r="AP282" s="147"/>
      <c r="AQ282" s="147"/>
      <c r="AR282" s="147"/>
      <c r="AS282" s="147"/>
      <c r="AT282" s="147"/>
      <c r="AU282" s="147"/>
      <c r="AV282" s="147"/>
      <c r="AW282" s="147"/>
      <c r="AX282" s="147"/>
      <c r="AY282" s="147"/>
      <c r="AZ282" s="147"/>
      <c r="BA282" s="147"/>
      <c r="BB282" s="147"/>
      <c r="BC282" s="147"/>
      <c r="BD282" s="147"/>
      <c r="BE282" s="147"/>
      <c r="BF282" s="147"/>
      <c r="BG282" s="147"/>
      <c r="BH282" s="147"/>
      <c r="BI282" s="147"/>
      <c r="BJ282" s="147"/>
      <c r="BK282" s="147"/>
      <c r="BL282" s="147"/>
      <c r="BM282" s="148"/>
      <c r="BN282" s="146"/>
      <c r="BO282" s="147"/>
      <c r="BP282" s="147"/>
      <c r="BQ282" s="147"/>
      <c r="BR282" s="147"/>
      <c r="BS282" s="147"/>
      <c r="BT282" s="147"/>
      <c r="BU282" s="147"/>
      <c r="BV282" s="147"/>
      <c r="BW282" s="147"/>
      <c r="BX282" s="147"/>
      <c r="BY282" s="147"/>
      <c r="BZ282" s="147"/>
      <c r="CA282" s="147"/>
      <c r="CB282" s="147"/>
      <c r="CC282" s="147"/>
      <c r="CD282" s="147"/>
      <c r="CE282" s="147"/>
      <c r="CF282" s="147"/>
      <c r="CG282" s="147"/>
      <c r="CH282" s="147"/>
      <c r="CI282" s="147"/>
      <c r="CJ282" s="147"/>
      <c r="CK282" s="147"/>
      <c r="CL282" s="147"/>
      <c r="CM282" s="147"/>
      <c r="CN282" s="147"/>
      <c r="CO282" s="147"/>
      <c r="CP282" s="147"/>
      <c r="CQ282" s="149"/>
      <c r="CR282" s="146"/>
      <c r="CS282" s="147"/>
      <c r="CT282" s="147"/>
      <c r="CU282" s="147"/>
      <c r="CV282" s="147"/>
      <c r="CW282" s="147"/>
      <c r="CX282" s="147"/>
      <c r="CY282" s="147"/>
      <c r="CZ282" s="147"/>
      <c r="DA282" s="147"/>
      <c r="DB282" s="147"/>
      <c r="DC282" s="147"/>
      <c r="DD282" s="147"/>
      <c r="DE282" s="147"/>
      <c r="DF282" s="147"/>
      <c r="DG282" s="147"/>
      <c r="DH282" s="147"/>
      <c r="DI282" s="147"/>
      <c r="DJ282" s="147"/>
      <c r="DK282" s="147"/>
      <c r="DL282" s="147"/>
      <c r="DM282" s="147"/>
      <c r="DN282" s="147"/>
      <c r="DO282" s="147"/>
      <c r="DP282" s="147"/>
      <c r="DQ282" s="147"/>
      <c r="DR282" s="147"/>
      <c r="DS282" s="147"/>
      <c r="DT282" s="147"/>
      <c r="DU282" s="149"/>
      <c r="DV282" s="149"/>
      <c r="DW282" s="149"/>
      <c r="EE282" s="12"/>
      <c r="EF282" s="13"/>
      <c r="EG282" s="13"/>
      <c r="EH282" s="32"/>
      <c r="EI282" s="32"/>
      <c r="EJ282" s="32"/>
      <c r="EK282" s="32"/>
      <c r="EL282" s="32"/>
      <c r="EM282" s="32"/>
      <c r="EN282" s="32"/>
      <c r="EO282" s="32"/>
      <c r="EP282" s="32"/>
      <c r="EQ282" s="32"/>
      <c r="ER282" s="32"/>
      <c r="ES282" s="32"/>
      <c r="ET282" s="32"/>
      <c r="EU282" s="32"/>
      <c r="EV282" s="32"/>
      <c r="EW282" s="32"/>
      <c r="EX282" s="32"/>
      <c r="EY282" s="32"/>
      <c r="EZ282" s="32"/>
      <c r="FA282" s="32"/>
      <c r="FB282" s="32"/>
      <c r="FC282" s="32"/>
      <c r="FD282" s="32"/>
      <c r="FE282" s="32"/>
      <c r="FG282" s="32"/>
      <c r="FH282" s="32"/>
      <c r="FI282" s="32"/>
      <c r="FJ282" s="32"/>
      <c r="FK282" s="32"/>
      <c r="FL282" s="32"/>
      <c r="FN282" s="33"/>
      <c r="FO282" s="96"/>
      <c r="FP282" s="33"/>
      <c r="FQ282" s="96"/>
      <c r="FR282" s="33"/>
      <c r="FS282" s="96"/>
      <c r="FT282" s="33"/>
      <c r="FU282" s="96"/>
      <c r="FV282" s="33"/>
      <c r="FW282" s="96"/>
      <c r="FX282" s="33"/>
      <c r="FY282" s="96"/>
      <c r="FZ282" s="33"/>
      <c r="GA282" s="96"/>
      <c r="GB282" s="33"/>
      <c r="GC282" s="96"/>
      <c r="GD282" s="33"/>
      <c r="GE282" s="96"/>
      <c r="GF282" s="33"/>
      <c r="GG282" s="96"/>
      <c r="GH282" s="33"/>
      <c r="GI282" s="96"/>
      <c r="GJ282" s="33"/>
      <c r="GK282" s="96"/>
      <c r="GM282" s="72"/>
      <c r="GN282" s="74"/>
      <c r="GO282" s="72"/>
      <c r="GP282" s="74"/>
      <c r="GQ282" s="72"/>
      <c r="GR282" s="74"/>
      <c r="GS282" s="72"/>
      <c r="GT282" s="74"/>
      <c r="GU282" s="72"/>
      <c r="GV282" s="74"/>
      <c r="GW282" s="72"/>
      <c r="GX282" s="74"/>
      <c r="GY282" s="72"/>
      <c r="GZ282" s="74"/>
      <c r="HA282" s="72"/>
      <c r="HB282" s="74"/>
      <c r="HC282" s="72"/>
      <c r="HD282" s="74"/>
      <c r="HE282" s="72"/>
      <c r="HF282" s="74"/>
      <c r="HG282" s="72"/>
      <c r="HH282" s="74"/>
      <c r="HI282" s="72"/>
      <c r="HJ282" s="74"/>
    </row>
    <row r="283" spans="1:218" ht="27.75" hidden="1" customHeight="1" x14ac:dyDescent="0.15">
      <c r="A283" s="505"/>
      <c r="B283" s="487"/>
      <c r="C283" s="325"/>
      <c r="D283" s="150"/>
      <c r="E283" s="151"/>
      <c r="F283" s="151"/>
      <c r="G283" s="151"/>
      <c r="H283" s="151"/>
      <c r="I283" s="151"/>
      <c r="J283" s="151"/>
      <c r="K283" s="151"/>
      <c r="L283" s="151"/>
      <c r="M283" s="151"/>
      <c r="N283" s="151"/>
      <c r="O283" s="151"/>
      <c r="P283" s="151"/>
      <c r="Q283" s="151"/>
      <c r="R283" s="151"/>
      <c r="S283" s="151"/>
      <c r="T283" s="151"/>
      <c r="U283" s="151"/>
      <c r="V283" s="151"/>
      <c r="W283" s="151"/>
      <c r="X283" s="151"/>
      <c r="Y283" s="151"/>
      <c r="Z283" s="151"/>
      <c r="AA283" s="151"/>
      <c r="AB283" s="151"/>
      <c r="AC283" s="151"/>
      <c r="AD283" s="151"/>
      <c r="AE283" s="151"/>
      <c r="AF283" s="151"/>
      <c r="AG283" s="151"/>
      <c r="AH283" s="151"/>
      <c r="AI283" s="150"/>
      <c r="AJ283" s="151"/>
      <c r="AK283" s="151"/>
      <c r="AL283" s="151"/>
      <c r="AM283" s="151"/>
      <c r="AN283" s="151"/>
      <c r="AO283" s="151"/>
      <c r="AP283" s="151"/>
      <c r="AQ283" s="151"/>
      <c r="AR283" s="151"/>
      <c r="AS283" s="151"/>
      <c r="AT283" s="151"/>
      <c r="AU283" s="151"/>
      <c r="AV283" s="151"/>
      <c r="AW283" s="151"/>
      <c r="AX283" s="151"/>
      <c r="AY283" s="151"/>
      <c r="AZ283" s="151"/>
      <c r="BA283" s="151"/>
      <c r="BB283" s="151"/>
      <c r="BC283" s="151"/>
      <c r="BD283" s="151"/>
      <c r="BE283" s="151"/>
      <c r="BF283" s="151"/>
      <c r="BG283" s="151"/>
      <c r="BH283" s="151"/>
      <c r="BI283" s="151"/>
      <c r="BJ283" s="151"/>
      <c r="BK283" s="151"/>
      <c r="BL283" s="151"/>
      <c r="BM283" s="152"/>
      <c r="BN283" s="150"/>
      <c r="BO283" s="151"/>
      <c r="BP283" s="151"/>
      <c r="BQ283" s="151"/>
      <c r="BR283" s="151"/>
      <c r="BS283" s="151"/>
      <c r="BT283" s="151"/>
      <c r="BU283" s="151"/>
      <c r="BV283" s="151"/>
      <c r="BW283" s="151"/>
      <c r="BX283" s="151"/>
      <c r="BY283" s="151"/>
      <c r="BZ283" s="151"/>
      <c r="CA283" s="151"/>
      <c r="CB283" s="151"/>
      <c r="CC283" s="151"/>
      <c r="CD283" s="151"/>
      <c r="CE283" s="151"/>
      <c r="CF283" s="151"/>
      <c r="CG283" s="151"/>
      <c r="CH283" s="151"/>
      <c r="CI283" s="151"/>
      <c r="CJ283" s="151"/>
      <c r="CK283" s="151"/>
      <c r="CL283" s="151"/>
      <c r="CM283" s="151"/>
      <c r="CN283" s="151"/>
      <c r="CO283" s="151"/>
      <c r="CP283" s="151"/>
      <c r="CQ283" s="152"/>
      <c r="CR283" s="150"/>
      <c r="CS283" s="151"/>
      <c r="CT283" s="151"/>
      <c r="CU283" s="151"/>
      <c r="CV283" s="151"/>
      <c r="CW283" s="151"/>
      <c r="CX283" s="151"/>
      <c r="CY283" s="151"/>
      <c r="CZ283" s="151"/>
      <c r="DA283" s="151"/>
      <c r="DB283" s="151"/>
      <c r="DC283" s="151"/>
      <c r="DD283" s="151"/>
      <c r="DE283" s="151"/>
      <c r="DF283" s="151"/>
      <c r="DG283" s="151"/>
      <c r="DH283" s="151"/>
      <c r="DI283" s="151"/>
      <c r="DJ283" s="151"/>
      <c r="DK283" s="151"/>
      <c r="DL283" s="151"/>
      <c r="DM283" s="151"/>
      <c r="DN283" s="151"/>
      <c r="DO283" s="151"/>
      <c r="DP283" s="151"/>
      <c r="DQ283" s="151"/>
      <c r="DR283" s="151"/>
      <c r="DS283" s="151"/>
      <c r="DT283" s="151"/>
      <c r="DU283" s="152"/>
      <c r="DV283" s="152"/>
      <c r="DW283" s="152"/>
      <c r="EE283" s="12"/>
      <c r="EF283" s="13"/>
      <c r="EG283" s="13"/>
      <c r="EH283" s="32"/>
      <c r="EI283" s="32"/>
      <c r="EJ283" s="32"/>
      <c r="EK283" s="32"/>
      <c r="EL283" s="32"/>
      <c r="EM283" s="32"/>
      <c r="EN283" s="32"/>
      <c r="EO283" s="32"/>
      <c r="EP283" s="32"/>
      <c r="EQ283" s="32"/>
      <c r="ER283" s="32"/>
      <c r="ES283" s="32"/>
      <c r="ET283" s="32"/>
      <c r="EU283" s="32"/>
      <c r="EV283" s="32"/>
      <c r="EW283" s="32"/>
      <c r="EX283" s="32"/>
      <c r="EY283" s="32"/>
      <c r="EZ283" s="32"/>
      <c r="FA283" s="32"/>
      <c r="FB283" s="32"/>
      <c r="FC283" s="32"/>
      <c r="FD283" s="32"/>
      <c r="FE283" s="32"/>
      <c r="FG283" s="32"/>
      <c r="FH283" s="32"/>
      <c r="FI283" s="32"/>
      <c r="FJ283" s="32"/>
      <c r="FK283" s="32"/>
      <c r="FL283" s="32"/>
      <c r="FN283" s="33"/>
      <c r="FO283" s="96"/>
      <c r="FP283" s="33"/>
      <c r="FQ283" s="96"/>
      <c r="FR283" s="33"/>
      <c r="FS283" s="96"/>
      <c r="FT283" s="33"/>
      <c r="FU283" s="96"/>
      <c r="FV283" s="33"/>
      <c r="FW283" s="96"/>
      <c r="FX283" s="33"/>
      <c r="FY283" s="96"/>
      <c r="FZ283" s="33"/>
      <c r="GA283" s="96"/>
      <c r="GB283" s="33"/>
      <c r="GC283" s="96"/>
      <c r="GD283" s="33"/>
      <c r="GE283" s="96"/>
      <c r="GF283" s="33"/>
      <c r="GG283" s="96"/>
      <c r="GH283" s="33"/>
      <c r="GI283" s="96"/>
      <c r="GJ283" s="33"/>
      <c r="GK283" s="96"/>
      <c r="GM283" s="72"/>
      <c r="GN283" s="74"/>
      <c r="GO283" s="72"/>
      <c r="GP283" s="74"/>
      <c r="GQ283" s="72"/>
      <c r="GR283" s="74"/>
      <c r="GS283" s="72"/>
      <c r="GT283" s="74"/>
      <c r="GU283" s="72"/>
      <c r="GV283" s="74"/>
      <c r="GW283" s="72"/>
      <c r="GX283" s="74"/>
      <c r="GY283" s="72"/>
      <c r="GZ283" s="74"/>
      <c r="HA283" s="72"/>
      <c r="HB283" s="74"/>
      <c r="HC283" s="72"/>
      <c r="HD283" s="74"/>
      <c r="HE283" s="72"/>
      <c r="HF283" s="74"/>
      <c r="HG283" s="72"/>
      <c r="HH283" s="74"/>
      <c r="HI283" s="72"/>
      <c r="HJ283" s="74"/>
    </row>
    <row r="284" spans="1:218" ht="15" hidden="1" customHeight="1" thickBot="1" x14ac:dyDescent="0.2">
      <c r="A284" s="505"/>
      <c r="B284" s="488"/>
      <c r="C284" s="326"/>
      <c r="D284" s="153"/>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54"/>
      <c r="AH284" s="154"/>
      <c r="AI284" s="153"/>
      <c r="AJ284" s="114"/>
      <c r="AK284" s="114"/>
      <c r="AL284" s="114"/>
      <c r="AM284" s="114"/>
      <c r="AN284" s="114"/>
      <c r="AO284" s="114"/>
      <c r="AP284" s="114"/>
      <c r="AQ284" s="114"/>
      <c r="AR284" s="114"/>
      <c r="AS284" s="114"/>
      <c r="AT284" s="114"/>
      <c r="AU284" s="114"/>
      <c r="AV284" s="114"/>
      <c r="AW284" s="114"/>
      <c r="AX284" s="114"/>
      <c r="AY284" s="114"/>
      <c r="AZ284" s="114"/>
      <c r="BA284" s="114"/>
      <c r="BB284" s="114"/>
      <c r="BC284" s="114"/>
      <c r="BD284" s="114"/>
      <c r="BE284" s="114"/>
      <c r="BF284" s="114"/>
      <c r="BG284" s="114"/>
      <c r="BH284" s="114"/>
      <c r="BI284" s="114"/>
      <c r="BJ284" s="114"/>
      <c r="BK284" s="114"/>
      <c r="BL284" s="114"/>
      <c r="BM284" s="154"/>
      <c r="BN284" s="153"/>
      <c r="BO284" s="114"/>
      <c r="BP284" s="114"/>
      <c r="BQ284" s="114"/>
      <c r="BR284" s="114"/>
      <c r="BS284" s="114"/>
      <c r="BT284" s="114"/>
      <c r="BU284" s="114"/>
      <c r="BV284" s="114"/>
      <c r="BW284" s="114"/>
      <c r="BX284" s="114"/>
      <c r="BY284" s="114"/>
      <c r="BZ284" s="114"/>
      <c r="CA284" s="114"/>
      <c r="CB284" s="114"/>
      <c r="CC284" s="114"/>
      <c r="CD284" s="114"/>
      <c r="CE284" s="114"/>
      <c r="CF284" s="114"/>
      <c r="CG284" s="114"/>
      <c r="CH284" s="114"/>
      <c r="CI284" s="114"/>
      <c r="CJ284" s="114"/>
      <c r="CK284" s="114"/>
      <c r="CL284" s="114"/>
      <c r="CM284" s="114"/>
      <c r="CN284" s="114"/>
      <c r="CO284" s="114"/>
      <c r="CP284" s="114"/>
      <c r="CQ284" s="155"/>
      <c r="CR284" s="153"/>
      <c r="CS284" s="114"/>
      <c r="CT284" s="114"/>
      <c r="CU284" s="114"/>
      <c r="CV284" s="114"/>
      <c r="CW284" s="114"/>
      <c r="CX284" s="114"/>
      <c r="CY284" s="114"/>
      <c r="CZ284" s="114"/>
      <c r="DA284" s="114"/>
      <c r="DB284" s="114"/>
      <c r="DC284" s="114"/>
      <c r="DD284" s="114"/>
      <c r="DE284" s="114"/>
      <c r="DF284" s="114"/>
      <c r="DG284" s="114"/>
      <c r="DH284" s="114"/>
      <c r="DI284" s="114"/>
      <c r="DJ284" s="114"/>
      <c r="DK284" s="114"/>
      <c r="DL284" s="114"/>
      <c r="DM284" s="114"/>
      <c r="DN284" s="114"/>
      <c r="DO284" s="114"/>
      <c r="DP284" s="114"/>
      <c r="DQ284" s="114"/>
      <c r="DR284" s="114"/>
      <c r="DS284" s="114"/>
      <c r="DT284" s="114"/>
      <c r="DU284" s="155"/>
      <c r="DV284" s="155"/>
      <c r="DW284" s="155"/>
      <c r="EE284" s="12"/>
      <c r="EF284" s="13"/>
      <c r="EG284" s="13"/>
      <c r="EH284" s="32"/>
      <c r="EI284" s="32"/>
      <c r="EJ284" s="32"/>
      <c r="EK284" s="32"/>
      <c r="EL284" s="32"/>
      <c r="EM284" s="32"/>
      <c r="EN284" s="32"/>
      <c r="EO284" s="32"/>
      <c r="EP284" s="32"/>
      <c r="EQ284" s="32"/>
      <c r="ER284" s="32"/>
      <c r="ES284" s="32"/>
      <c r="ET284" s="32"/>
      <c r="EU284" s="32"/>
      <c r="EV284" s="32"/>
      <c r="EW284" s="32"/>
      <c r="EX284" s="32"/>
      <c r="EY284" s="32"/>
      <c r="EZ284" s="32"/>
      <c r="FA284" s="32"/>
      <c r="FB284" s="32"/>
      <c r="FC284" s="32"/>
      <c r="FD284" s="32"/>
      <c r="FE284" s="32"/>
      <c r="FG284" s="32"/>
      <c r="FH284" s="32"/>
      <c r="FI284" s="32"/>
      <c r="FJ284" s="32"/>
      <c r="FK284" s="32"/>
      <c r="FL284" s="32"/>
      <c r="FN284" s="33"/>
      <c r="FO284" s="96"/>
      <c r="FP284" s="33"/>
      <c r="FQ284" s="96"/>
      <c r="FR284" s="33"/>
      <c r="FS284" s="96"/>
      <c r="FT284" s="33"/>
      <c r="FU284" s="96"/>
      <c r="FV284" s="33"/>
      <c r="FW284" s="96"/>
      <c r="FX284" s="33"/>
      <c r="FY284" s="96"/>
      <c r="FZ284" s="33"/>
      <c r="GA284" s="96"/>
      <c r="GB284" s="33"/>
      <c r="GC284" s="96"/>
      <c r="GD284" s="33"/>
      <c r="GE284" s="96"/>
      <c r="GF284" s="33"/>
      <c r="GG284" s="96"/>
      <c r="GH284" s="33"/>
      <c r="GI284" s="96"/>
      <c r="GJ284" s="33"/>
      <c r="GK284" s="96"/>
      <c r="GM284" s="72"/>
      <c r="GN284" s="74"/>
      <c r="GO284" s="72"/>
      <c r="GP284" s="74"/>
      <c r="GQ284" s="72"/>
      <c r="GR284" s="74"/>
      <c r="GS284" s="72"/>
      <c r="GT284" s="74"/>
      <c r="GU284" s="72"/>
      <c r="GV284" s="74"/>
      <c r="GW284" s="72"/>
      <c r="GX284" s="74"/>
      <c r="GY284" s="72"/>
      <c r="GZ284" s="74"/>
      <c r="HA284" s="72"/>
      <c r="HB284" s="74"/>
      <c r="HC284" s="72"/>
      <c r="HD284" s="74"/>
      <c r="HE284" s="72"/>
      <c r="HF284" s="74"/>
      <c r="HG284" s="72"/>
      <c r="HH284" s="74"/>
      <c r="HI284" s="72"/>
      <c r="HJ284" s="74"/>
    </row>
    <row r="285" spans="1:218" ht="21.75" hidden="1" customHeight="1" x14ac:dyDescent="0.15">
      <c r="A285" s="505"/>
      <c r="B285" s="486"/>
      <c r="C285" s="324"/>
      <c r="D285" s="143"/>
      <c r="E285" s="144"/>
      <c r="F285" s="144"/>
      <c r="G285" s="144"/>
      <c r="H285" s="144"/>
      <c r="I285" s="144"/>
      <c r="J285" s="144"/>
      <c r="K285" s="144"/>
      <c r="L285" s="144"/>
      <c r="M285" s="144"/>
      <c r="N285" s="144"/>
      <c r="O285" s="144"/>
      <c r="P285" s="144"/>
      <c r="Q285" s="144"/>
      <c r="R285" s="144"/>
      <c r="S285" s="144"/>
      <c r="T285" s="144"/>
      <c r="U285" s="144"/>
      <c r="V285" s="144"/>
      <c r="W285" s="144"/>
      <c r="X285" s="144"/>
      <c r="Y285" s="144"/>
      <c r="Z285" s="144"/>
      <c r="AA285" s="144"/>
      <c r="AB285" s="144"/>
      <c r="AC285" s="144"/>
      <c r="AD285" s="144"/>
      <c r="AE285" s="144"/>
      <c r="AF285" s="144"/>
      <c r="AG285" s="144"/>
      <c r="AH285" s="144"/>
      <c r="AI285" s="143"/>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5"/>
      <c r="BN285" s="143"/>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c r="CN285" s="144"/>
      <c r="CO285" s="144"/>
      <c r="CP285" s="144"/>
      <c r="CQ285" s="145"/>
      <c r="CR285" s="143"/>
      <c r="CS285" s="144"/>
      <c r="CT285" s="144"/>
      <c r="CU285" s="144"/>
      <c r="CV285" s="144"/>
      <c r="CW285" s="144"/>
      <c r="CX285" s="144"/>
      <c r="CY285" s="144"/>
      <c r="CZ285" s="144"/>
      <c r="DA285" s="144"/>
      <c r="DB285" s="144"/>
      <c r="DC285" s="144"/>
      <c r="DD285" s="144"/>
      <c r="DE285" s="144"/>
      <c r="DF285" s="144"/>
      <c r="DG285" s="144"/>
      <c r="DH285" s="144"/>
      <c r="DI285" s="144"/>
      <c r="DJ285" s="144"/>
      <c r="DK285" s="144"/>
      <c r="DL285" s="144"/>
      <c r="DM285" s="144"/>
      <c r="DN285" s="144"/>
      <c r="DO285" s="144"/>
      <c r="DP285" s="144"/>
      <c r="DQ285" s="144"/>
      <c r="DR285" s="144"/>
      <c r="DS285" s="144"/>
      <c r="DT285" s="144"/>
      <c r="DU285" s="145"/>
      <c r="DV285" s="145"/>
      <c r="DW285" s="145"/>
      <c r="EE285" s="12"/>
      <c r="EF285" s="13"/>
      <c r="EG285" s="13"/>
      <c r="EH285" s="32"/>
      <c r="EI285" s="32"/>
      <c r="EJ285" s="32"/>
      <c r="EK285" s="32"/>
      <c r="EL285" s="32"/>
      <c r="EM285" s="32"/>
      <c r="EN285" s="32"/>
      <c r="EO285" s="32"/>
      <c r="EP285" s="32"/>
      <c r="EQ285" s="32"/>
      <c r="ER285" s="32"/>
      <c r="ES285" s="32"/>
      <c r="ET285" s="32"/>
      <c r="EU285" s="32"/>
      <c r="EV285" s="32"/>
      <c r="EW285" s="32"/>
      <c r="EX285" s="32"/>
      <c r="EY285" s="32"/>
      <c r="EZ285" s="32"/>
      <c r="FA285" s="32"/>
      <c r="FB285" s="32"/>
      <c r="FC285" s="32"/>
      <c r="FD285" s="32"/>
      <c r="FE285" s="32"/>
      <c r="FG285" s="32"/>
      <c r="FH285" s="32"/>
      <c r="FI285" s="32"/>
      <c r="FJ285" s="32"/>
      <c r="FK285" s="32"/>
      <c r="FL285" s="32"/>
      <c r="FN285" s="33"/>
      <c r="FO285" s="96"/>
      <c r="FP285" s="33"/>
      <c r="FQ285" s="96"/>
      <c r="FR285" s="33"/>
      <c r="FS285" s="96"/>
      <c r="FT285" s="33"/>
      <c r="FU285" s="96"/>
      <c r="FV285" s="33"/>
      <c r="FW285" s="96"/>
      <c r="FX285" s="33"/>
      <c r="FY285" s="96"/>
      <c r="FZ285" s="33"/>
      <c r="GA285" s="96"/>
      <c r="GB285" s="33"/>
      <c r="GC285" s="96"/>
      <c r="GD285" s="33"/>
      <c r="GE285" s="96"/>
      <c r="GF285" s="33"/>
      <c r="GG285" s="96"/>
      <c r="GH285" s="33"/>
      <c r="GI285" s="96"/>
      <c r="GJ285" s="33"/>
      <c r="GK285" s="96"/>
      <c r="GM285" s="72"/>
      <c r="GN285" s="74"/>
      <c r="GO285" s="72"/>
      <c r="GP285" s="74"/>
      <c r="GQ285" s="72"/>
      <c r="GR285" s="74"/>
      <c r="GS285" s="72"/>
      <c r="GT285" s="74"/>
      <c r="GU285" s="72"/>
      <c r="GV285" s="74"/>
      <c r="GW285" s="72"/>
      <c r="GX285" s="74"/>
      <c r="GY285" s="72"/>
      <c r="GZ285" s="74"/>
      <c r="HA285" s="72"/>
      <c r="HB285" s="74"/>
      <c r="HC285" s="72"/>
      <c r="HD285" s="74"/>
      <c r="HE285" s="72"/>
      <c r="HF285" s="74"/>
      <c r="HG285" s="72"/>
      <c r="HH285" s="74"/>
      <c r="HI285" s="72"/>
      <c r="HJ285" s="74"/>
    </row>
    <row r="286" spans="1:218" ht="11.25" hidden="1" customHeight="1" x14ac:dyDescent="0.15">
      <c r="A286" s="505"/>
      <c r="B286" s="487"/>
      <c r="C286" s="325"/>
      <c r="D286" s="146"/>
      <c r="E286" s="147"/>
      <c r="F286" s="147"/>
      <c r="G286" s="147"/>
      <c r="H286" s="147"/>
      <c r="I286" s="147"/>
      <c r="J286" s="147"/>
      <c r="K286" s="147"/>
      <c r="L286" s="147"/>
      <c r="M286" s="147"/>
      <c r="N286" s="147"/>
      <c r="O286" s="147"/>
      <c r="P286" s="147"/>
      <c r="Q286" s="147"/>
      <c r="R286" s="147"/>
      <c r="S286" s="147"/>
      <c r="T286" s="147"/>
      <c r="U286" s="147"/>
      <c r="V286" s="147"/>
      <c r="W286" s="147"/>
      <c r="X286" s="147"/>
      <c r="Y286" s="147"/>
      <c r="Z286" s="147"/>
      <c r="AA286" s="147"/>
      <c r="AB286" s="147"/>
      <c r="AC286" s="147"/>
      <c r="AD286" s="147"/>
      <c r="AE286" s="147"/>
      <c r="AF286" s="147"/>
      <c r="AG286" s="148"/>
      <c r="AH286" s="148"/>
      <c r="AI286" s="146"/>
      <c r="AJ286" s="147"/>
      <c r="AK286" s="147"/>
      <c r="AL286" s="147"/>
      <c r="AM286" s="147"/>
      <c r="AN286" s="147"/>
      <c r="AO286" s="147"/>
      <c r="AP286" s="147"/>
      <c r="AQ286" s="147"/>
      <c r="AR286" s="147"/>
      <c r="AS286" s="147"/>
      <c r="AT286" s="147"/>
      <c r="AU286" s="147"/>
      <c r="AV286" s="147"/>
      <c r="AW286" s="147"/>
      <c r="AX286" s="147"/>
      <c r="AY286" s="147"/>
      <c r="AZ286" s="147"/>
      <c r="BA286" s="147"/>
      <c r="BB286" s="147"/>
      <c r="BC286" s="147"/>
      <c r="BD286" s="147"/>
      <c r="BE286" s="147"/>
      <c r="BF286" s="147"/>
      <c r="BG286" s="147"/>
      <c r="BH286" s="147"/>
      <c r="BI286" s="147"/>
      <c r="BJ286" s="147"/>
      <c r="BK286" s="147"/>
      <c r="BL286" s="147"/>
      <c r="BM286" s="148"/>
      <c r="BN286" s="146"/>
      <c r="BO286" s="147"/>
      <c r="BP286" s="147"/>
      <c r="BQ286" s="147"/>
      <c r="BR286" s="147"/>
      <c r="BS286" s="147"/>
      <c r="BT286" s="147"/>
      <c r="BU286" s="147"/>
      <c r="BV286" s="147"/>
      <c r="BW286" s="147"/>
      <c r="BX286" s="147"/>
      <c r="BY286" s="147"/>
      <c r="BZ286" s="147"/>
      <c r="CA286" s="147"/>
      <c r="CB286" s="147"/>
      <c r="CC286" s="147"/>
      <c r="CD286" s="147"/>
      <c r="CE286" s="147"/>
      <c r="CF286" s="147"/>
      <c r="CG286" s="147"/>
      <c r="CH286" s="147"/>
      <c r="CI286" s="147"/>
      <c r="CJ286" s="147"/>
      <c r="CK286" s="147"/>
      <c r="CL286" s="147"/>
      <c r="CM286" s="147"/>
      <c r="CN286" s="147"/>
      <c r="CO286" s="147"/>
      <c r="CP286" s="147"/>
      <c r="CQ286" s="149"/>
      <c r="CR286" s="146"/>
      <c r="CS286" s="147"/>
      <c r="CT286" s="147"/>
      <c r="CU286" s="147"/>
      <c r="CV286" s="147"/>
      <c r="CW286" s="147"/>
      <c r="CX286" s="147"/>
      <c r="CY286" s="147"/>
      <c r="CZ286" s="147"/>
      <c r="DA286" s="147"/>
      <c r="DB286" s="147"/>
      <c r="DC286" s="147"/>
      <c r="DD286" s="147"/>
      <c r="DE286" s="147"/>
      <c r="DF286" s="147"/>
      <c r="DG286" s="147"/>
      <c r="DH286" s="147"/>
      <c r="DI286" s="147"/>
      <c r="DJ286" s="147"/>
      <c r="DK286" s="147"/>
      <c r="DL286" s="147"/>
      <c r="DM286" s="147"/>
      <c r="DN286" s="147"/>
      <c r="DO286" s="147"/>
      <c r="DP286" s="147"/>
      <c r="DQ286" s="147"/>
      <c r="DR286" s="147"/>
      <c r="DS286" s="147"/>
      <c r="DT286" s="147"/>
      <c r="DU286" s="149"/>
      <c r="DV286" s="149"/>
      <c r="DW286" s="149"/>
      <c r="EE286" s="12"/>
      <c r="EF286" s="13"/>
      <c r="EG286" s="13"/>
      <c r="EH286" s="32"/>
      <c r="EI286" s="32"/>
      <c r="EJ286" s="32"/>
      <c r="EK286" s="32"/>
      <c r="EL286" s="32"/>
      <c r="EM286" s="32"/>
      <c r="EN286" s="32"/>
      <c r="EO286" s="32"/>
      <c r="EP286" s="32"/>
      <c r="EQ286" s="32"/>
      <c r="ER286" s="32"/>
      <c r="ES286" s="32"/>
      <c r="ET286" s="32"/>
      <c r="EU286" s="32"/>
      <c r="EV286" s="32"/>
      <c r="EW286" s="32"/>
      <c r="EX286" s="32"/>
      <c r="EY286" s="32"/>
      <c r="EZ286" s="32"/>
      <c r="FA286" s="32"/>
      <c r="FB286" s="32"/>
      <c r="FC286" s="32"/>
      <c r="FD286" s="32"/>
      <c r="FE286" s="32"/>
      <c r="FG286" s="32"/>
      <c r="FH286" s="32"/>
      <c r="FI286" s="32"/>
      <c r="FJ286" s="32"/>
      <c r="FK286" s="32"/>
      <c r="FL286" s="32"/>
      <c r="FN286" s="33"/>
      <c r="FO286" s="96"/>
      <c r="FP286" s="33"/>
      <c r="FQ286" s="96"/>
      <c r="FR286" s="33"/>
      <c r="FS286" s="96"/>
      <c r="FT286" s="33"/>
      <c r="FU286" s="96"/>
      <c r="FV286" s="33"/>
      <c r="FW286" s="96"/>
      <c r="FX286" s="33"/>
      <c r="FY286" s="96"/>
      <c r="FZ286" s="33"/>
      <c r="GA286" s="96"/>
      <c r="GB286" s="33"/>
      <c r="GC286" s="96"/>
      <c r="GD286" s="33"/>
      <c r="GE286" s="96"/>
      <c r="GF286" s="33"/>
      <c r="GG286" s="96"/>
      <c r="GH286" s="33"/>
      <c r="GI286" s="96"/>
      <c r="GJ286" s="33"/>
      <c r="GK286" s="96"/>
      <c r="GM286" s="72"/>
      <c r="GN286" s="74"/>
      <c r="GO286" s="72"/>
      <c r="GP286" s="74"/>
      <c r="GQ286" s="72"/>
      <c r="GR286" s="74"/>
      <c r="GS286" s="72"/>
      <c r="GT286" s="74"/>
      <c r="GU286" s="72"/>
      <c r="GV286" s="74"/>
      <c r="GW286" s="72"/>
      <c r="GX286" s="74"/>
      <c r="GY286" s="72"/>
      <c r="GZ286" s="74"/>
      <c r="HA286" s="72"/>
      <c r="HB286" s="74"/>
      <c r="HC286" s="72"/>
      <c r="HD286" s="74"/>
      <c r="HE286" s="72"/>
      <c r="HF286" s="74"/>
      <c r="HG286" s="72"/>
      <c r="HH286" s="74"/>
      <c r="HI286" s="72"/>
      <c r="HJ286" s="74"/>
    </row>
    <row r="287" spans="1:218" ht="27.75" hidden="1" customHeight="1" x14ac:dyDescent="0.15">
      <c r="A287" s="505"/>
      <c r="B287" s="487"/>
      <c r="C287" s="325"/>
      <c r="D287" s="150"/>
      <c r="E287" s="151"/>
      <c r="F287" s="151"/>
      <c r="G287" s="151"/>
      <c r="H287" s="151"/>
      <c r="I287" s="151"/>
      <c r="J287" s="151"/>
      <c r="K287" s="151"/>
      <c r="L287" s="151"/>
      <c r="M287" s="151"/>
      <c r="N287" s="151"/>
      <c r="O287" s="151"/>
      <c r="P287" s="151"/>
      <c r="Q287" s="151"/>
      <c r="R287" s="151"/>
      <c r="S287" s="151"/>
      <c r="T287" s="151"/>
      <c r="U287" s="151"/>
      <c r="V287" s="151"/>
      <c r="W287" s="151"/>
      <c r="X287" s="151"/>
      <c r="Y287" s="151"/>
      <c r="Z287" s="151"/>
      <c r="AA287" s="151"/>
      <c r="AB287" s="151"/>
      <c r="AC287" s="151"/>
      <c r="AD287" s="151"/>
      <c r="AE287" s="151"/>
      <c r="AF287" s="151"/>
      <c r="AG287" s="151"/>
      <c r="AH287" s="151"/>
      <c r="AI287" s="150"/>
      <c r="AJ287" s="151"/>
      <c r="AK287" s="151"/>
      <c r="AL287" s="151"/>
      <c r="AM287" s="151"/>
      <c r="AN287" s="151"/>
      <c r="AO287" s="151"/>
      <c r="AP287" s="151"/>
      <c r="AQ287" s="151"/>
      <c r="AR287" s="151"/>
      <c r="AS287" s="151"/>
      <c r="AT287" s="151"/>
      <c r="AU287" s="151"/>
      <c r="AV287" s="151"/>
      <c r="AW287" s="151"/>
      <c r="AX287" s="151"/>
      <c r="AY287" s="151"/>
      <c r="AZ287" s="151"/>
      <c r="BA287" s="151"/>
      <c r="BB287" s="151"/>
      <c r="BC287" s="151"/>
      <c r="BD287" s="151"/>
      <c r="BE287" s="151"/>
      <c r="BF287" s="151"/>
      <c r="BG287" s="151"/>
      <c r="BH287" s="151"/>
      <c r="BI287" s="151"/>
      <c r="BJ287" s="151"/>
      <c r="BK287" s="151"/>
      <c r="BL287" s="151"/>
      <c r="BM287" s="152"/>
      <c r="BN287" s="150"/>
      <c r="BO287" s="151"/>
      <c r="BP287" s="151"/>
      <c r="BQ287" s="151"/>
      <c r="BR287" s="151"/>
      <c r="BS287" s="151"/>
      <c r="BT287" s="151"/>
      <c r="BU287" s="151"/>
      <c r="BV287" s="151"/>
      <c r="BW287" s="151"/>
      <c r="BX287" s="151"/>
      <c r="BY287" s="151"/>
      <c r="BZ287" s="151"/>
      <c r="CA287" s="151"/>
      <c r="CB287" s="151"/>
      <c r="CC287" s="151"/>
      <c r="CD287" s="151"/>
      <c r="CE287" s="151"/>
      <c r="CF287" s="151"/>
      <c r="CG287" s="151"/>
      <c r="CH287" s="151"/>
      <c r="CI287" s="151"/>
      <c r="CJ287" s="151"/>
      <c r="CK287" s="151"/>
      <c r="CL287" s="151"/>
      <c r="CM287" s="151"/>
      <c r="CN287" s="151"/>
      <c r="CO287" s="151"/>
      <c r="CP287" s="151"/>
      <c r="CQ287" s="152"/>
      <c r="CR287" s="150"/>
      <c r="CS287" s="151"/>
      <c r="CT287" s="151"/>
      <c r="CU287" s="151"/>
      <c r="CV287" s="151"/>
      <c r="CW287" s="151"/>
      <c r="CX287" s="151"/>
      <c r="CY287" s="151"/>
      <c r="CZ287" s="151"/>
      <c r="DA287" s="151"/>
      <c r="DB287" s="151"/>
      <c r="DC287" s="151"/>
      <c r="DD287" s="151"/>
      <c r="DE287" s="151"/>
      <c r="DF287" s="151"/>
      <c r="DG287" s="151"/>
      <c r="DH287" s="151"/>
      <c r="DI287" s="151"/>
      <c r="DJ287" s="151"/>
      <c r="DK287" s="151"/>
      <c r="DL287" s="151"/>
      <c r="DM287" s="151"/>
      <c r="DN287" s="151"/>
      <c r="DO287" s="151"/>
      <c r="DP287" s="151"/>
      <c r="DQ287" s="151"/>
      <c r="DR287" s="151"/>
      <c r="DS287" s="151"/>
      <c r="DT287" s="151"/>
      <c r="DU287" s="152"/>
      <c r="DV287" s="152"/>
      <c r="DW287" s="152"/>
      <c r="EE287" s="12"/>
      <c r="EF287" s="13"/>
      <c r="EG287" s="13"/>
      <c r="EH287" s="32"/>
      <c r="EI287" s="32"/>
      <c r="EJ287" s="32"/>
      <c r="EK287" s="32"/>
      <c r="EL287" s="32"/>
      <c r="EM287" s="32"/>
      <c r="EN287" s="32"/>
      <c r="EO287" s="32"/>
      <c r="EP287" s="32"/>
      <c r="EQ287" s="32"/>
      <c r="ER287" s="32"/>
      <c r="ES287" s="32"/>
      <c r="ET287" s="32"/>
      <c r="EU287" s="32"/>
      <c r="EV287" s="32"/>
      <c r="EW287" s="32"/>
      <c r="EX287" s="32"/>
      <c r="EY287" s="32"/>
      <c r="EZ287" s="32"/>
      <c r="FA287" s="32"/>
      <c r="FB287" s="32"/>
      <c r="FC287" s="32"/>
      <c r="FD287" s="32"/>
      <c r="FE287" s="32"/>
      <c r="FG287" s="32"/>
      <c r="FH287" s="32"/>
      <c r="FI287" s="32"/>
      <c r="FJ287" s="32"/>
      <c r="FK287" s="32"/>
      <c r="FL287" s="32"/>
      <c r="FN287" s="33"/>
      <c r="FO287" s="96"/>
      <c r="FP287" s="33"/>
      <c r="FQ287" s="96"/>
      <c r="FR287" s="33"/>
      <c r="FS287" s="96"/>
      <c r="FT287" s="33"/>
      <c r="FU287" s="96"/>
      <c r="FV287" s="33"/>
      <c r="FW287" s="96"/>
      <c r="FX287" s="33"/>
      <c r="FY287" s="96"/>
      <c r="FZ287" s="33"/>
      <c r="GA287" s="96"/>
      <c r="GB287" s="33"/>
      <c r="GC287" s="96"/>
      <c r="GD287" s="33"/>
      <c r="GE287" s="96"/>
      <c r="GF287" s="33"/>
      <c r="GG287" s="96"/>
      <c r="GH287" s="33"/>
      <c r="GI287" s="96"/>
      <c r="GJ287" s="33"/>
      <c r="GK287" s="96"/>
      <c r="GM287" s="72"/>
      <c r="GN287" s="74"/>
      <c r="GO287" s="72"/>
      <c r="GP287" s="74"/>
      <c r="GQ287" s="72"/>
      <c r="GR287" s="74"/>
      <c r="GS287" s="72"/>
      <c r="GT287" s="74"/>
      <c r="GU287" s="72"/>
      <c r="GV287" s="74"/>
      <c r="GW287" s="72"/>
      <c r="GX287" s="74"/>
      <c r="GY287" s="72"/>
      <c r="GZ287" s="74"/>
      <c r="HA287" s="72"/>
      <c r="HB287" s="74"/>
      <c r="HC287" s="72"/>
      <c r="HD287" s="74"/>
      <c r="HE287" s="72"/>
      <c r="HF287" s="74"/>
      <c r="HG287" s="72"/>
      <c r="HH287" s="74"/>
      <c r="HI287" s="72"/>
      <c r="HJ287" s="74"/>
    </row>
    <row r="288" spans="1:218" ht="15" hidden="1" customHeight="1" thickBot="1" x14ac:dyDescent="0.2">
      <c r="A288" s="505"/>
      <c r="B288" s="488"/>
      <c r="C288" s="326"/>
      <c r="D288" s="153"/>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54"/>
      <c r="AH288" s="154"/>
      <c r="AI288" s="153"/>
      <c r="AJ288" s="114"/>
      <c r="AK288" s="114"/>
      <c r="AL288" s="114"/>
      <c r="AM288" s="114"/>
      <c r="AN288" s="114"/>
      <c r="AO288" s="114"/>
      <c r="AP288" s="114"/>
      <c r="AQ288" s="114"/>
      <c r="AR288" s="114"/>
      <c r="AS288" s="114"/>
      <c r="AT288" s="114"/>
      <c r="AU288" s="114"/>
      <c r="AV288" s="114"/>
      <c r="AW288" s="114"/>
      <c r="AX288" s="114"/>
      <c r="AY288" s="114"/>
      <c r="AZ288" s="114"/>
      <c r="BA288" s="114"/>
      <c r="BB288" s="114"/>
      <c r="BC288" s="114"/>
      <c r="BD288" s="114"/>
      <c r="BE288" s="114"/>
      <c r="BF288" s="114"/>
      <c r="BG288" s="114"/>
      <c r="BH288" s="114"/>
      <c r="BI288" s="114"/>
      <c r="BJ288" s="114"/>
      <c r="BK288" s="114"/>
      <c r="BL288" s="114"/>
      <c r="BM288" s="154"/>
      <c r="BN288" s="153"/>
      <c r="BO288" s="114"/>
      <c r="BP288" s="114"/>
      <c r="BQ288" s="114"/>
      <c r="BR288" s="114"/>
      <c r="BS288" s="114"/>
      <c r="BT288" s="114"/>
      <c r="BU288" s="114"/>
      <c r="BV288" s="114"/>
      <c r="BW288" s="114"/>
      <c r="BX288" s="114"/>
      <c r="BY288" s="114"/>
      <c r="BZ288" s="114"/>
      <c r="CA288" s="114"/>
      <c r="CB288" s="114"/>
      <c r="CC288" s="114"/>
      <c r="CD288" s="114"/>
      <c r="CE288" s="114"/>
      <c r="CF288" s="114"/>
      <c r="CG288" s="114"/>
      <c r="CH288" s="114"/>
      <c r="CI288" s="114"/>
      <c r="CJ288" s="114"/>
      <c r="CK288" s="114"/>
      <c r="CL288" s="114"/>
      <c r="CM288" s="114"/>
      <c r="CN288" s="114"/>
      <c r="CO288" s="114"/>
      <c r="CP288" s="114"/>
      <c r="CQ288" s="155"/>
      <c r="CR288" s="153"/>
      <c r="CS288" s="114"/>
      <c r="CT288" s="114"/>
      <c r="CU288" s="114"/>
      <c r="CV288" s="114"/>
      <c r="CW288" s="114"/>
      <c r="CX288" s="114"/>
      <c r="CY288" s="114"/>
      <c r="CZ288" s="114"/>
      <c r="DA288" s="114"/>
      <c r="DB288" s="114"/>
      <c r="DC288" s="114"/>
      <c r="DD288" s="114"/>
      <c r="DE288" s="114"/>
      <c r="DF288" s="114"/>
      <c r="DG288" s="114"/>
      <c r="DH288" s="114"/>
      <c r="DI288" s="114"/>
      <c r="DJ288" s="114"/>
      <c r="DK288" s="114"/>
      <c r="DL288" s="114"/>
      <c r="DM288" s="114"/>
      <c r="DN288" s="114"/>
      <c r="DO288" s="114"/>
      <c r="DP288" s="114"/>
      <c r="DQ288" s="114"/>
      <c r="DR288" s="114"/>
      <c r="DS288" s="114"/>
      <c r="DT288" s="114"/>
      <c r="DU288" s="155"/>
      <c r="DV288" s="155"/>
      <c r="DW288" s="155"/>
      <c r="EE288" s="12"/>
      <c r="EF288" s="13"/>
      <c r="EG288" s="13"/>
      <c r="EH288" s="32"/>
      <c r="EI288" s="32"/>
      <c r="EJ288" s="32"/>
      <c r="EK288" s="32"/>
      <c r="EL288" s="32"/>
      <c r="EM288" s="32"/>
      <c r="EN288" s="32"/>
      <c r="EO288" s="32"/>
      <c r="EP288" s="32"/>
      <c r="EQ288" s="32"/>
      <c r="ER288" s="32"/>
      <c r="ES288" s="32"/>
      <c r="ET288" s="32"/>
      <c r="EU288" s="32"/>
      <c r="EV288" s="32"/>
      <c r="EW288" s="32"/>
      <c r="EX288" s="32"/>
      <c r="EY288" s="32"/>
      <c r="EZ288" s="32"/>
      <c r="FA288" s="32"/>
      <c r="FB288" s="32"/>
      <c r="FC288" s="32"/>
      <c r="FD288" s="32"/>
      <c r="FE288" s="32"/>
      <c r="FG288" s="32"/>
      <c r="FH288" s="32"/>
      <c r="FI288" s="32"/>
      <c r="FJ288" s="32"/>
      <c r="FK288" s="32"/>
      <c r="FL288" s="32"/>
      <c r="FN288" s="33"/>
      <c r="FO288" s="96"/>
      <c r="FP288" s="33"/>
      <c r="FQ288" s="96"/>
      <c r="FR288" s="33"/>
      <c r="FS288" s="96"/>
      <c r="FT288" s="33"/>
      <c r="FU288" s="96"/>
      <c r="FV288" s="33"/>
      <c r="FW288" s="96"/>
      <c r="FX288" s="33"/>
      <c r="FY288" s="96"/>
      <c r="FZ288" s="33"/>
      <c r="GA288" s="96"/>
      <c r="GB288" s="33"/>
      <c r="GC288" s="96"/>
      <c r="GD288" s="33"/>
      <c r="GE288" s="96"/>
      <c r="GF288" s="33"/>
      <c r="GG288" s="96"/>
      <c r="GH288" s="33"/>
      <c r="GI288" s="96"/>
      <c r="GJ288" s="33"/>
      <c r="GK288" s="96"/>
      <c r="GM288" s="72"/>
      <c r="GN288" s="74"/>
      <c r="GO288" s="72"/>
      <c r="GP288" s="74"/>
      <c r="GQ288" s="72"/>
      <c r="GR288" s="74"/>
      <c r="GS288" s="72"/>
      <c r="GT288" s="74"/>
      <c r="GU288" s="72"/>
      <c r="GV288" s="74"/>
      <c r="GW288" s="72"/>
      <c r="GX288" s="74"/>
      <c r="GY288" s="72"/>
      <c r="GZ288" s="74"/>
      <c r="HA288" s="72"/>
      <c r="HB288" s="74"/>
      <c r="HC288" s="72"/>
      <c r="HD288" s="74"/>
      <c r="HE288" s="72"/>
      <c r="HF288" s="74"/>
      <c r="HG288" s="72"/>
      <c r="HH288" s="74"/>
      <c r="HI288" s="72"/>
      <c r="HJ288" s="74"/>
    </row>
    <row r="289" spans="1:218" ht="21.75" hidden="1" customHeight="1" x14ac:dyDescent="0.15">
      <c r="A289" s="505"/>
      <c r="B289" s="486"/>
      <c r="C289" s="324"/>
      <c r="D289" s="143"/>
      <c r="E289" s="144"/>
      <c r="F289" s="144"/>
      <c r="G289" s="144"/>
      <c r="H289" s="144"/>
      <c r="I289" s="144"/>
      <c r="J289" s="144"/>
      <c r="K289" s="144"/>
      <c r="L289" s="144"/>
      <c r="M289" s="144"/>
      <c r="N289" s="144"/>
      <c r="O289" s="144"/>
      <c r="P289" s="144"/>
      <c r="Q289" s="144"/>
      <c r="R289" s="144"/>
      <c r="S289" s="144"/>
      <c r="T289" s="144"/>
      <c r="U289" s="144"/>
      <c r="V289" s="144"/>
      <c r="W289" s="144"/>
      <c r="X289" s="144"/>
      <c r="Y289" s="144"/>
      <c r="Z289" s="144"/>
      <c r="AA289" s="144"/>
      <c r="AB289" s="144"/>
      <c r="AC289" s="144"/>
      <c r="AD289" s="144"/>
      <c r="AE289" s="144"/>
      <c r="AF289" s="144"/>
      <c r="AG289" s="144"/>
      <c r="AH289" s="144"/>
      <c r="AI289" s="143"/>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5"/>
      <c r="BN289" s="143"/>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c r="CN289" s="144"/>
      <c r="CO289" s="144"/>
      <c r="CP289" s="144"/>
      <c r="CQ289" s="145"/>
      <c r="CR289" s="143"/>
      <c r="CS289" s="144"/>
      <c r="CT289" s="144"/>
      <c r="CU289" s="144"/>
      <c r="CV289" s="144"/>
      <c r="CW289" s="144"/>
      <c r="CX289" s="144"/>
      <c r="CY289" s="144"/>
      <c r="CZ289" s="144"/>
      <c r="DA289" s="144"/>
      <c r="DB289" s="144"/>
      <c r="DC289" s="144"/>
      <c r="DD289" s="144"/>
      <c r="DE289" s="144"/>
      <c r="DF289" s="144"/>
      <c r="DG289" s="144"/>
      <c r="DH289" s="144"/>
      <c r="DI289" s="144"/>
      <c r="DJ289" s="144"/>
      <c r="DK289" s="144"/>
      <c r="DL289" s="144"/>
      <c r="DM289" s="144"/>
      <c r="DN289" s="144"/>
      <c r="DO289" s="144"/>
      <c r="DP289" s="144"/>
      <c r="DQ289" s="144"/>
      <c r="DR289" s="144"/>
      <c r="DS289" s="144"/>
      <c r="DT289" s="144"/>
      <c r="DU289" s="145"/>
      <c r="DV289" s="145"/>
      <c r="DW289" s="145"/>
      <c r="EE289" s="12"/>
      <c r="EF289" s="13"/>
      <c r="EG289" s="13"/>
      <c r="EH289" s="32"/>
      <c r="EI289" s="32"/>
      <c r="EJ289" s="32"/>
      <c r="EK289" s="32"/>
      <c r="EL289" s="32"/>
      <c r="EM289" s="32"/>
      <c r="EN289" s="32"/>
      <c r="EO289" s="32"/>
      <c r="EP289" s="32"/>
      <c r="EQ289" s="32"/>
      <c r="ER289" s="32"/>
      <c r="ES289" s="32"/>
      <c r="ET289" s="32"/>
      <c r="EU289" s="32"/>
      <c r="EV289" s="32"/>
      <c r="EW289" s="32"/>
      <c r="EX289" s="32"/>
      <c r="EY289" s="32"/>
      <c r="EZ289" s="32"/>
      <c r="FA289" s="32"/>
      <c r="FB289" s="32"/>
      <c r="FC289" s="32"/>
      <c r="FD289" s="32"/>
      <c r="FE289" s="32"/>
      <c r="FG289" s="32"/>
      <c r="FH289" s="32"/>
      <c r="FI289" s="32"/>
      <c r="FJ289" s="32"/>
      <c r="FK289" s="32"/>
      <c r="FL289" s="32"/>
      <c r="FN289" s="33"/>
      <c r="FO289" s="96"/>
      <c r="FP289" s="33"/>
      <c r="FQ289" s="96"/>
      <c r="FR289" s="33"/>
      <c r="FS289" s="96"/>
      <c r="FT289" s="33"/>
      <c r="FU289" s="96"/>
      <c r="FV289" s="33"/>
      <c r="FW289" s="96"/>
      <c r="FX289" s="33"/>
      <c r="FY289" s="96"/>
      <c r="FZ289" s="33"/>
      <c r="GA289" s="96"/>
      <c r="GB289" s="33"/>
      <c r="GC289" s="96"/>
      <c r="GD289" s="33"/>
      <c r="GE289" s="96"/>
      <c r="GF289" s="33"/>
      <c r="GG289" s="96"/>
      <c r="GH289" s="33"/>
      <c r="GI289" s="96"/>
      <c r="GJ289" s="33"/>
      <c r="GK289" s="96"/>
      <c r="GM289" s="72"/>
      <c r="GN289" s="74"/>
      <c r="GO289" s="72"/>
      <c r="GP289" s="74"/>
      <c r="GQ289" s="72"/>
      <c r="GR289" s="74"/>
      <c r="GS289" s="72"/>
      <c r="GT289" s="74"/>
      <c r="GU289" s="72"/>
      <c r="GV289" s="74"/>
      <c r="GW289" s="72"/>
      <c r="GX289" s="74"/>
      <c r="GY289" s="72"/>
      <c r="GZ289" s="74"/>
      <c r="HA289" s="72"/>
      <c r="HB289" s="74"/>
      <c r="HC289" s="72"/>
      <c r="HD289" s="74"/>
      <c r="HE289" s="72"/>
      <c r="HF289" s="74"/>
      <c r="HG289" s="72"/>
      <c r="HH289" s="74"/>
      <c r="HI289" s="72"/>
      <c r="HJ289" s="74"/>
    </row>
    <row r="290" spans="1:218" ht="11.25" hidden="1" customHeight="1" x14ac:dyDescent="0.15">
      <c r="A290" s="505"/>
      <c r="B290" s="487"/>
      <c r="C290" s="325"/>
      <c r="D290" s="146"/>
      <c r="E290" s="147"/>
      <c r="F290" s="147"/>
      <c r="G290" s="147"/>
      <c r="H290" s="147"/>
      <c r="I290" s="147"/>
      <c r="J290" s="147"/>
      <c r="K290" s="147"/>
      <c r="L290" s="147"/>
      <c r="M290" s="147"/>
      <c r="N290" s="147"/>
      <c r="O290" s="147"/>
      <c r="P290" s="147"/>
      <c r="Q290" s="147"/>
      <c r="R290" s="147"/>
      <c r="S290" s="147"/>
      <c r="T290" s="147"/>
      <c r="U290" s="147"/>
      <c r="V290" s="147"/>
      <c r="W290" s="147"/>
      <c r="X290" s="147"/>
      <c r="Y290" s="147"/>
      <c r="Z290" s="147"/>
      <c r="AA290" s="147"/>
      <c r="AB290" s="147"/>
      <c r="AC290" s="147"/>
      <c r="AD290" s="147"/>
      <c r="AE290" s="147"/>
      <c r="AF290" s="147"/>
      <c r="AG290" s="148"/>
      <c r="AH290" s="148"/>
      <c r="AI290" s="146"/>
      <c r="AJ290" s="147"/>
      <c r="AK290" s="147"/>
      <c r="AL290" s="147"/>
      <c r="AM290" s="147"/>
      <c r="AN290" s="147"/>
      <c r="AO290" s="147"/>
      <c r="AP290" s="147"/>
      <c r="AQ290" s="147"/>
      <c r="AR290" s="147"/>
      <c r="AS290" s="147"/>
      <c r="AT290" s="147"/>
      <c r="AU290" s="147"/>
      <c r="AV290" s="147"/>
      <c r="AW290" s="147"/>
      <c r="AX290" s="147"/>
      <c r="AY290" s="147"/>
      <c r="AZ290" s="147"/>
      <c r="BA290" s="147"/>
      <c r="BB290" s="147"/>
      <c r="BC290" s="147"/>
      <c r="BD290" s="147"/>
      <c r="BE290" s="147"/>
      <c r="BF290" s="147"/>
      <c r="BG290" s="147"/>
      <c r="BH290" s="147"/>
      <c r="BI290" s="147"/>
      <c r="BJ290" s="147"/>
      <c r="BK290" s="147"/>
      <c r="BL290" s="147"/>
      <c r="BM290" s="148"/>
      <c r="BN290" s="146"/>
      <c r="BO290" s="147"/>
      <c r="BP290" s="147"/>
      <c r="BQ290" s="147"/>
      <c r="BR290" s="147"/>
      <c r="BS290" s="147"/>
      <c r="BT290" s="147"/>
      <c r="BU290" s="147"/>
      <c r="BV290" s="147"/>
      <c r="BW290" s="147"/>
      <c r="BX290" s="147"/>
      <c r="BY290" s="147"/>
      <c r="BZ290" s="147"/>
      <c r="CA290" s="147"/>
      <c r="CB290" s="147"/>
      <c r="CC290" s="147"/>
      <c r="CD290" s="147"/>
      <c r="CE290" s="147"/>
      <c r="CF290" s="147"/>
      <c r="CG290" s="147"/>
      <c r="CH290" s="147"/>
      <c r="CI290" s="147"/>
      <c r="CJ290" s="147"/>
      <c r="CK290" s="147"/>
      <c r="CL290" s="147"/>
      <c r="CM290" s="147"/>
      <c r="CN290" s="147"/>
      <c r="CO290" s="147"/>
      <c r="CP290" s="147"/>
      <c r="CQ290" s="149"/>
      <c r="CR290" s="146"/>
      <c r="CS290" s="147"/>
      <c r="CT290" s="147"/>
      <c r="CU290" s="147"/>
      <c r="CV290" s="147"/>
      <c r="CW290" s="147"/>
      <c r="CX290" s="147"/>
      <c r="CY290" s="147"/>
      <c r="CZ290" s="147"/>
      <c r="DA290" s="147"/>
      <c r="DB290" s="147"/>
      <c r="DC290" s="147"/>
      <c r="DD290" s="147"/>
      <c r="DE290" s="147"/>
      <c r="DF290" s="147"/>
      <c r="DG290" s="147"/>
      <c r="DH290" s="147"/>
      <c r="DI290" s="147"/>
      <c r="DJ290" s="147"/>
      <c r="DK290" s="147"/>
      <c r="DL290" s="147"/>
      <c r="DM290" s="147"/>
      <c r="DN290" s="147"/>
      <c r="DO290" s="147"/>
      <c r="DP290" s="147"/>
      <c r="DQ290" s="147"/>
      <c r="DR290" s="147"/>
      <c r="DS290" s="147"/>
      <c r="DT290" s="147"/>
      <c r="DU290" s="149"/>
      <c r="DV290" s="149"/>
      <c r="DW290" s="149"/>
      <c r="EE290" s="12"/>
      <c r="EF290" s="13"/>
      <c r="EG290" s="13"/>
      <c r="EH290" s="32"/>
      <c r="EI290" s="32"/>
      <c r="EJ290" s="32"/>
      <c r="EK290" s="32"/>
      <c r="EL290" s="32"/>
      <c r="EM290" s="32"/>
      <c r="EN290" s="32"/>
      <c r="EO290" s="32"/>
      <c r="EP290" s="32"/>
      <c r="EQ290" s="32"/>
      <c r="ER290" s="32"/>
      <c r="ES290" s="32"/>
      <c r="ET290" s="32"/>
      <c r="EU290" s="32"/>
      <c r="EV290" s="32"/>
      <c r="EW290" s="32"/>
      <c r="EX290" s="32"/>
      <c r="EY290" s="32"/>
      <c r="EZ290" s="32"/>
      <c r="FA290" s="32"/>
      <c r="FB290" s="32"/>
      <c r="FC290" s="32"/>
      <c r="FD290" s="32"/>
      <c r="FE290" s="32"/>
      <c r="FG290" s="32"/>
      <c r="FH290" s="32"/>
      <c r="FI290" s="32"/>
      <c r="FJ290" s="32"/>
      <c r="FK290" s="32"/>
      <c r="FL290" s="32"/>
      <c r="FN290" s="33"/>
      <c r="FO290" s="96"/>
      <c r="FP290" s="33"/>
      <c r="FQ290" s="96"/>
      <c r="FR290" s="33"/>
      <c r="FS290" s="96"/>
      <c r="FT290" s="33"/>
      <c r="FU290" s="96"/>
      <c r="FV290" s="33"/>
      <c r="FW290" s="96"/>
      <c r="FX290" s="33"/>
      <c r="FY290" s="96"/>
      <c r="FZ290" s="33"/>
      <c r="GA290" s="96"/>
      <c r="GB290" s="33"/>
      <c r="GC290" s="96"/>
      <c r="GD290" s="33"/>
      <c r="GE290" s="96"/>
      <c r="GF290" s="33"/>
      <c r="GG290" s="96"/>
      <c r="GH290" s="33"/>
      <c r="GI290" s="96"/>
      <c r="GJ290" s="33"/>
      <c r="GK290" s="96"/>
      <c r="GM290" s="72"/>
      <c r="GN290" s="74"/>
      <c r="GO290" s="72"/>
      <c r="GP290" s="74"/>
      <c r="GQ290" s="72"/>
      <c r="GR290" s="74"/>
      <c r="GS290" s="72"/>
      <c r="GT290" s="74"/>
      <c r="GU290" s="72"/>
      <c r="GV290" s="74"/>
      <c r="GW290" s="72"/>
      <c r="GX290" s="74"/>
      <c r="GY290" s="72"/>
      <c r="GZ290" s="74"/>
      <c r="HA290" s="72"/>
      <c r="HB290" s="74"/>
      <c r="HC290" s="72"/>
      <c r="HD290" s="74"/>
      <c r="HE290" s="72"/>
      <c r="HF290" s="74"/>
      <c r="HG290" s="72"/>
      <c r="HH290" s="74"/>
      <c r="HI290" s="72"/>
      <c r="HJ290" s="74"/>
    </row>
    <row r="291" spans="1:218" ht="27.75" hidden="1" customHeight="1" x14ac:dyDescent="0.15">
      <c r="A291" s="505"/>
      <c r="B291" s="487"/>
      <c r="C291" s="325"/>
      <c r="D291" s="150"/>
      <c r="E291" s="151"/>
      <c r="F291" s="151"/>
      <c r="G291" s="151"/>
      <c r="H291" s="151"/>
      <c r="I291" s="151"/>
      <c r="J291" s="151"/>
      <c r="K291" s="151"/>
      <c r="L291" s="151"/>
      <c r="M291" s="151"/>
      <c r="N291" s="151"/>
      <c r="O291" s="151"/>
      <c r="P291" s="151"/>
      <c r="Q291" s="151"/>
      <c r="R291" s="151"/>
      <c r="S291" s="151"/>
      <c r="T291" s="151"/>
      <c r="U291" s="151"/>
      <c r="V291" s="151"/>
      <c r="W291" s="151"/>
      <c r="X291" s="151"/>
      <c r="Y291" s="151"/>
      <c r="Z291" s="151"/>
      <c r="AA291" s="151"/>
      <c r="AB291" s="151"/>
      <c r="AC291" s="151"/>
      <c r="AD291" s="151"/>
      <c r="AE291" s="151"/>
      <c r="AF291" s="151"/>
      <c r="AG291" s="151"/>
      <c r="AH291" s="151"/>
      <c r="AI291" s="150"/>
      <c r="AJ291" s="151"/>
      <c r="AK291" s="151"/>
      <c r="AL291" s="151"/>
      <c r="AM291" s="151"/>
      <c r="AN291" s="151"/>
      <c r="AO291" s="151"/>
      <c r="AP291" s="151"/>
      <c r="AQ291" s="151"/>
      <c r="AR291" s="151"/>
      <c r="AS291" s="151"/>
      <c r="AT291" s="151"/>
      <c r="AU291" s="151"/>
      <c r="AV291" s="151"/>
      <c r="AW291" s="151"/>
      <c r="AX291" s="151"/>
      <c r="AY291" s="151"/>
      <c r="AZ291" s="151"/>
      <c r="BA291" s="151"/>
      <c r="BB291" s="151"/>
      <c r="BC291" s="151"/>
      <c r="BD291" s="151"/>
      <c r="BE291" s="151"/>
      <c r="BF291" s="151"/>
      <c r="BG291" s="151"/>
      <c r="BH291" s="151"/>
      <c r="BI291" s="151"/>
      <c r="BJ291" s="151"/>
      <c r="BK291" s="151"/>
      <c r="BL291" s="151"/>
      <c r="BM291" s="152"/>
      <c r="BN291" s="150"/>
      <c r="BO291" s="151"/>
      <c r="BP291" s="151"/>
      <c r="BQ291" s="151"/>
      <c r="BR291" s="151"/>
      <c r="BS291" s="151"/>
      <c r="BT291" s="151"/>
      <c r="BU291" s="151"/>
      <c r="BV291" s="151"/>
      <c r="BW291" s="151"/>
      <c r="BX291" s="151"/>
      <c r="BY291" s="151"/>
      <c r="BZ291" s="151"/>
      <c r="CA291" s="151"/>
      <c r="CB291" s="151"/>
      <c r="CC291" s="151"/>
      <c r="CD291" s="151"/>
      <c r="CE291" s="151"/>
      <c r="CF291" s="151"/>
      <c r="CG291" s="151"/>
      <c r="CH291" s="151"/>
      <c r="CI291" s="151"/>
      <c r="CJ291" s="151"/>
      <c r="CK291" s="151"/>
      <c r="CL291" s="151"/>
      <c r="CM291" s="151"/>
      <c r="CN291" s="151"/>
      <c r="CO291" s="151"/>
      <c r="CP291" s="151"/>
      <c r="CQ291" s="152"/>
      <c r="CR291" s="150"/>
      <c r="CS291" s="151"/>
      <c r="CT291" s="151"/>
      <c r="CU291" s="151"/>
      <c r="CV291" s="151"/>
      <c r="CW291" s="151"/>
      <c r="CX291" s="151"/>
      <c r="CY291" s="151"/>
      <c r="CZ291" s="151"/>
      <c r="DA291" s="151"/>
      <c r="DB291" s="151"/>
      <c r="DC291" s="151"/>
      <c r="DD291" s="151"/>
      <c r="DE291" s="151"/>
      <c r="DF291" s="151"/>
      <c r="DG291" s="151"/>
      <c r="DH291" s="151"/>
      <c r="DI291" s="151"/>
      <c r="DJ291" s="151"/>
      <c r="DK291" s="151"/>
      <c r="DL291" s="151"/>
      <c r="DM291" s="151"/>
      <c r="DN291" s="151"/>
      <c r="DO291" s="151"/>
      <c r="DP291" s="151"/>
      <c r="DQ291" s="151"/>
      <c r="DR291" s="151"/>
      <c r="DS291" s="151"/>
      <c r="DT291" s="151"/>
      <c r="DU291" s="152"/>
      <c r="DV291" s="152"/>
      <c r="DW291" s="152"/>
      <c r="EE291" s="12"/>
      <c r="EF291" s="13"/>
      <c r="EG291" s="13"/>
      <c r="EH291" s="32"/>
      <c r="EI291" s="32"/>
      <c r="EJ291" s="32"/>
      <c r="EK291" s="32"/>
      <c r="EL291" s="32"/>
      <c r="EM291" s="32"/>
      <c r="EN291" s="32"/>
      <c r="EO291" s="32"/>
      <c r="EP291" s="32"/>
      <c r="EQ291" s="32"/>
      <c r="ER291" s="32"/>
      <c r="ES291" s="32"/>
      <c r="ET291" s="32"/>
      <c r="EU291" s="32"/>
      <c r="EV291" s="32"/>
      <c r="EW291" s="32"/>
      <c r="EX291" s="32"/>
      <c r="EY291" s="32"/>
      <c r="EZ291" s="32"/>
      <c r="FA291" s="32"/>
      <c r="FB291" s="32"/>
      <c r="FC291" s="32"/>
      <c r="FD291" s="32"/>
      <c r="FE291" s="32"/>
      <c r="FG291" s="32"/>
      <c r="FH291" s="32"/>
      <c r="FI291" s="32"/>
      <c r="FJ291" s="32"/>
      <c r="FK291" s="32"/>
      <c r="FL291" s="32"/>
      <c r="FN291" s="33"/>
      <c r="FO291" s="96"/>
      <c r="FP291" s="33"/>
      <c r="FQ291" s="96"/>
      <c r="FR291" s="33"/>
      <c r="FS291" s="96"/>
      <c r="FT291" s="33"/>
      <c r="FU291" s="96"/>
      <c r="FV291" s="33"/>
      <c r="FW291" s="96"/>
      <c r="FX291" s="33"/>
      <c r="FY291" s="96"/>
      <c r="FZ291" s="33"/>
      <c r="GA291" s="96"/>
      <c r="GB291" s="33"/>
      <c r="GC291" s="96"/>
      <c r="GD291" s="33"/>
      <c r="GE291" s="96"/>
      <c r="GF291" s="33"/>
      <c r="GG291" s="96"/>
      <c r="GH291" s="33"/>
      <c r="GI291" s="96"/>
      <c r="GJ291" s="33"/>
      <c r="GK291" s="96"/>
      <c r="GM291" s="72"/>
      <c r="GN291" s="74"/>
      <c r="GO291" s="72"/>
      <c r="GP291" s="74"/>
      <c r="GQ291" s="72"/>
      <c r="GR291" s="74"/>
      <c r="GS291" s="72"/>
      <c r="GT291" s="74"/>
      <c r="GU291" s="72"/>
      <c r="GV291" s="74"/>
      <c r="GW291" s="72"/>
      <c r="GX291" s="74"/>
      <c r="GY291" s="72"/>
      <c r="GZ291" s="74"/>
      <c r="HA291" s="72"/>
      <c r="HB291" s="74"/>
      <c r="HC291" s="72"/>
      <c r="HD291" s="74"/>
      <c r="HE291" s="72"/>
      <c r="HF291" s="74"/>
      <c r="HG291" s="72"/>
      <c r="HH291" s="74"/>
      <c r="HI291" s="72"/>
      <c r="HJ291" s="74"/>
    </row>
    <row r="292" spans="1:218" ht="15" hidden="1" customHeight="1" thickBot="1" x14ac:dyDescent="0.2">
      <c r="A292" s="505"/>
      <c r="B292" s="488"/>
      <c r="C292" s="326"/>
      <c r="D292" s="153"/>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54"/>
      <c r="AH292" s="154"/>
      <c r="AI292" s="153"/>
      <c r="AJ292" s="114"/>
      <c r="AK292" s="114"/>
      <c r="AL292" s="114"/>
      <c r="AM292" s="114"/>
      <c r="AN292" s="114"/>
      <c r="AO292" s="114"/>
      <c r="AP292" s="114"/>
      <c r="AQ292" s="114"/>
      <c r="AR292" s="114"/>
      <c r="AS292" s="114"/>
      <c r="AT292" s="114"/>
      <c r="AU292" s="114"/>
      <c r="AV292" s="114"/>
      <c r="AW292" s="114"/>
      <c r="AX292" s="114"/>
      <c r="AY292" s="114"/>
      <c r="AZ292" s="114"/>
      <c r="BA292" s="114"/>
      <c r="BB292" s="114"/>
      <c r="BC292" s="114"/>
      <c r="BD292" s="114"/>
      <c r="BE292" s="114"/>
      <c r="BF292" s="114"/>
      <c r="BG292" s="114"/>
      <c r="BH292" s="114"/>
      <c r="BI292" s="114"/>
      <c r="BJ292" s="114"/>
      <c r="BK292" s="114"/>
      <c r="BL292" s="114"/>
      <c r="BM292" s="154"/>
      <c r="BN292" s="153"/>
      <c r="BO292" s="114"/>
      <c r="BP292" s="114"/>
      <c r="BQ292" s="114"/>
      <c r="BR292" s="114"/>
      <c r="BS292" s="114"/>
      <c r="BT292" s="114"/>
      <c r="BU292" s="114"/>
      <c r="BV292" s="114"/>
      <c r="BW292" s="114"/>
      <c r="BX292" s="114"/>
      <c r="BY292" s="114"/>
      <c r="BZ292" s="114"/>
      <c r="CA292" s="114"/>
      <c r="CB292" s="114"/>
      <c r="CC292" s="114"/>
      <c r="CD292" s="114"/>
      <c r="CE292" s="114"/>
      <c r="CF292" s="114"/>
      <c r="CG292" s="114"/>
      <c r="CH292" s="114"/>
      <c r="CI292" s="114"/>
      <c r="CJ292" s="114"/>
      <c r="CK292" s="114"/>
      <c r="CL292" s="114"/>
      <c r="CM292" s="114"/>
      <c r="CN292" s="114"/>
      <c r="CO292" s="114"/>
      <c r="CP292" s="114"/>
      <c r="CQ292" s="155"/>
      <c r="CR292" s="153"/>
      <c r="CS292" s="114"/>
      <c r="CT292" s="114"/>
      <c r="CU292" s="114"/>
      <c r="CV292" s="114"/>
      <c r="CW292" s="114"/>
      <c r="CX292" s="114"/>
      <c r="CY292" s="114"/>
      <c r="CZ292" s="114"/>
      <c r="DA292" s="114"/>
      <c r="DB292" s="114"/>
      <c r="DC292" s="114"/>
      <c r="DD292" s="114"/>
      <c r="DE292" s="114"/>
      <c r="DF292" s="114"/>
      <c r="DG292" s="114"/>
      <c r="DH292" s="114"/>
      <c r="DI292" s="114"/>
      <c r="DJ292" s="114"/>
      <c r="DK292" s="114"/>
      <c r="DL292" s="114"/>
      <c r="DM292" s="114"/>
      <c r="DN292" s="114"/>
      <c r="DO292" s="114"/>
      <c r="DP292" s="114"/>
      <c r="DQ292" s="114"/>
      <c r="DR292" s="114"/>
      <c r="DS292" s="114"/>
      <c r="DT292" s="114"/>
      <c r="DU292" s="155"/>
      <c r="DV292" s="155"/>
      <c r="DW292" s="155"/>
      <c r="EE292" s="12"/>
      <c r="EF292" s="13"/>
      <c r="EG292" s="13"/>
      <c r="EH292" s="32"/>
      <c r="EI292" s="32"/>
      <c r="EJ292" s="32"/>
      <c r="EK292" s="32"/>
      <c r="EL292" s="32"/>
      <c r="EM292" s="32"/>
      <c r="EN292" s="32"/>
      <c r="EO292" s="32"/>
      <c r="EP292" s="32"/>
      <c r="EQ292" s="32"/>
      <c r="ER292" s="32"/>
      <c r="ES292" s="32"/>
      <c r="ET292" s="32"/>
      <c r="EU292" s="32"/>
      <c r="EV292" s="32"/>
      <c r="EW292" s="32"/>
      <c r="EX292" s="32"/>
      <c r="EY292" s="32"/>
      <c r="EZ292" s="32"/>
      <c r="FA292" s="32"/>
      <c r="FB292" s="32"/>
      <c r="FC292" s="32"/>
      <c r="FD292" s="32"/>
      <c r="FE292" s="32"/>
      <c r="FG292" s="32"/>
      <c r="FH292" s="32"/>
      <c r="FI292" s="32"/>
      <c r="FJ292" s="32"/>
      <c r="FK292" s="32"/>
      <c r="FL292" s="32"/>
      <c r="FN292" s="33"/>
      <c r="FO292" s="96"/>
      <c r="FP292" s="33"/>
      <c r="FQ292" s="96"/>
      <c r="FR292" s="33"/>
      <c r="FS292" s="96"/>
      <c r="FT292" s="33"/>
      <c r="FU292" s="96"/>
      <c r="FV292" s="33"/>
      <c r="FW292" s="96"/>
      <c r="FX292" s="33"/>
      <c r="FY292" s="96"/>
      <c r="FZ292" s="33"/>
      <c r="GA292" s="96"/>
      <c r="GB292" s="33"/>
      <c r="GC292" s="96"/>
      <c r="GD292" s="33"/>
      <c r="GE292" s="96"/>
      <c r="GF292" s="33"/>
      <c r="GG292" s="96"/>
      <c r="GH292" s="33"/>
      <c r="GI292" s="96"/>
      <c r="GJ292" s="33"/>
      <c r="GK292" s="96"/>
      <c r="GM292" s="72"/>
      <c r="GN292" s="74"/>
      <c r="GO292" s="72"/>
      <c r="GP292" s="74"/>
      <c r="GQ292" s="72"/>
      <c r="GR292" s="74"/>
      <c r="GS292" s="72"/>
      <c r="GT292" s="74"/>
      <c r="GU292" s="72"/>
      <c r="GV292" s="74"/>
      <c r="GW292" s="72"/>
      <c r="GX292" s="74"/>
      <c r="GY292" s="72"/>
      <c r="GZ292" s="74"/>
      <c r="HA292" s="72"/>
      <c r="HB292" s="74"/>
      <c r="HC292" s="72"/>
      <c r="HD292" s="74"/>
      <c r="HE292" s="72"/>
      <c r="HF292" s="74"/>
      <c r="HG292" s="72"/>
      <c r="HH292" s="74"/>
      <c r="HI292" s="72"/>
      <c r="HJ292" s="74"/>
    </row>
    <row r="293" spans="1:218" ht="21.75" hidden="1" customHeight="1" x14ac:dyDescent="0.15">
      <c r="A293" s="505"/>
      <c r="B293" s="486"/>
      <c r="C293" s="324"/>
      <c r="D293" s="143"/>
      <c r="E293" s="144"/>
      <c r="F293" s="144"/>
      <c r="G293" s="144"/>
      <c r="H293" s="144"/>
      <c r="I293" s="144"/>
      <c r="J293" s="144"/>
      <c r="K293" s="144"/>
      <c r="L293" s="144"/>
      <c r="M293" s="144"/>
      <c r="N293" s="144"/>
      <c r="O293" s="144"/>
      <c r="P293" s="144"/>
      <c r="Q293" s="144"/>
      <c r="R293" s="144"/>
      <c r="S293" s="144"/>
      <c r="T293" s="144"/>
      <c r="U293" s="144"/>
      <c r="V293" s="144"/>
      <c r="W293" s="144"/>
      <c r="X293" s="144"/>
      <c r="Y293" s="144"/>
      <c r="Z293" s="144"/>
      <c r="AA293" s="144"/>
      <c r="AB293" s="144"/>
      <c r="AC293" s="144"/>
      <c r="AD293" s="144"/>
      <c r="AE293" s="144"/>
      <c r="AF293" s="144"/>
      <c r="AG293" s="144"/>
      <c r="AH293" s="144"/>
      <c r="AI293" s="143"/>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5"/>
      <c r="BN293" s="143"/>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c r="CN293" s="144"/>
      <c r="CO293" s="144"/>
      <c r="CP293" s="144"/>
      <c r="CQ293" s="145"/>
      <c r="CR293" s="143"/>
      <c r="CS293" s="144"/>
      <c r="CT293" s="144"/>
      <c r="CU293" s="144"/>
      <c r="CV293" s="144"/>
      <c r="CW293" s="144"/>
      <c r="CX293" s="144"/>
      <c r="CY293" s="144"/>
      <c r="CZ293" s="144"/>
      <c r="DA293" s="144"/>
      <c r="DB293" s="144"/>
      <c r="DC293" s="144"/>
      <c r="DD293" s="144"/>
      <c r="DE293" s="144"/>
      <c r="DF293" s="144"/>
      <c r="DG293" s="144"/>
      <c r="DH293" s="144"/>
      <c r="DI293" s="144"/>
      <c r="DJ293" s="144"/>
      <c r="DK293" s="144"/>
      <c r="DL293" s="144"/>
      <c r="DM293" s="144"/>
      <c r="DN293" s="144"/>
      <c r="DO293" s="144"/>
      <c r="DP293" s="144"/>
      <c r="DQ293" s="144"/>
      <c r="DR293" s="144"/>
      <c r="DS293" s="144"/>
      <c r="DT293" s="144"/>
      <c r="DU293" s="145"/>
      <c r="DV293" s="145"/>
      <c r="DW293" s="145"/>
      <c r="EE293" s="12"/>
      <c r="EF293" s="13"/>
      <c r="EG293" s="13"/>
      <c r="EH293" s="32"/>
      <c r="EI293" s="32"/>
      <c r="EJ293" s="32"/>
      <c r="EK293" s="32"/>
      <c r="EL293" s="32"/>
      <c r="EM293" s="32"/>
      <c r="EN293" s="32"/>
      <c r="EO293" s="32"/>
      <c r="EP293" s="32"/>
      <c r="EQ293" s="32"/>
      <c r="ER293" s="32"/>
      <c r="ES293" s="32"/>
      <c r="ET293" s="32"/>
      <c r="EU293" s="32"/>
      <c r="EV293" s="32"/>
      <c r="EW293" s="32"/>
      <c r="EX293" s="32"/>
      <c r="EY293" s="32"/>
      <c r="EZ293" s="32"/>
      <c r="FA293" s="32"/>
      <c r="FB293" s="32"/>
      <c r="FC293" s="32"/>
      <c r="FD293" s="32"/>
      <c r="FE293" s="32"/>
      <c r="FG293" s="32"/>
      <c r="FH293" s="32"/>
      <c r="FI293" s="32"/>
      <c r="FJ293" s="32"/>
      <c r="FK293" s="32"/>
      <c r="FL293" s="32"/>
      <c r="FN293" s="33"/>
      <c r="FO293" s="96"/>
      <c r="FP293" s="33"/>
      <c r="FQ293" s="96"/>
      <c r="FR293" s="33"/>
      <c r="FS293" s="96"/>
      <c r="FT293" s="33"/>
      <c r="FU293" s="96"/>
      <c r="FV293" s="33"/>
      <c r="FW293" s="96"/>
      <c r="FX293" s="33"/>
      <c r="FY293" s="96"/>
      <c r="FZ293" s="33"/>
      <c r="GA293" s="96"/>
      <c r="GB293" s="33"/>
      <c r="GC293" s="96"/>
      <c r="GD293" s="33"/>
      <c r="GE293" s="96"/>
      <c r="GF293" s="33"/>
      <c r="GG293" s="96"/>
      <c r="GH293" s="33"/>
      <c r="GI293" s="96"/>
      <c r="GJ293" s="33"/>
      <c r="GK293" s="96"/>
      <c r="GM293" s="72"/>
      <c r="GN293" s="74"/>
      <c r="GO293" s="72"/>
      <c r="GP293" s="74"/>
      <c r="GQ293" s="72"/>
      <c r="GR293" s="74"/>
      <c r="GS293" s="72"/>
      <c r="GT293" s="74"/>
      <c r="GU293" s="72"/>
      <c r="GV293" s="74"/>
      <c r="GW293" s="72"/>
      <c r="GX293" s="74"/>
      <c r="GY293" s="72"/>
      <c r="GZ293" s="74"/>
      <c r="HA293" s="72"/>
      <c r="HB293" s="74"/>
      <c r="HC293" s="72"/>
      <c r="HD293" s="74"/>
      <c r="HE293" s="72"/>
      <c r="HF293" s="74"/>
      <c r="HG293" s="72"/>
      <c r="HH293" s="74"/>
      <c r="HI293" s="72"/>
      <c r="HJ293" s="74"/>
    </row>
    <row r="294" spans="1:218" ht="11.25" hidden="1" customHeight="1" x14ac:dyDescent="0.15">
      <c r="A294" s="505"/>
      <c r="B294" s="487"/>
      <c r="C294" s="325"/>
      <c r="D294" s="146"/>
      <c r="E294" s="147"/>
      <c r="F294" s="147"/>
      <c r="G294" s="147"/>
      <c r="H294" s="147"/>
      <c r="I294" s="147"/>
      <c r="J294" s="147"/>
      <c r="K294" s="147"/>
      <c r="L294" s="147"/>
      <c r="M294" s="147"/>
      <c r="N294" s="147"/>
      <c r="O294" s="147"/>
      <c r="P294" s="147"/>
      <c r="Q294" s="147"/>
      <c r="R294" s="147"/>
      <c r="S294" s="147"/>
      <c r="T294" s="147"/>
      <c r="U294" s="147"/>
      <c r="V294" s="147"/>
      <c r="W294" s="147"/>
      <c r="X294" s="147"/>
      <c r="Y294" s="147"/>
      <c r="Z294" s="147"/>
      <c r="AA294" s="147"/>
      <c r="AB294" s="147"/>
      <c r="AC294" s="147"/>
      <c r="AD294" s="147"/>
      <c r="AE294" s="147"/>
      <c r="AF294" s="147"/>
      <c r="AG294" s="148"/>
      <c r="AH294" s="148"/>
      <c r="AI294" s="146"/>
      <c r="AJ294" s="147"/>
      <c r="AK294" s="147"/>
      <c r="AL294" s="147"/>
      <c r="AM294" s="147"/>
      <c r="AN294" s="147"/>
      <c r="AO294" s="147"/>
      <c r="AP294" s="147"/>
      <c r="AQ294" s="147"/>
      <c r="AR294" s="147"/>
      <c r="AS294" s="147"/>
      <c r="AT294" s="147"/>
      <c r="AU294" s="147"/>
      <c r="AV294" s="147"/>
      <c r="AW294" s="147"/>
      <c r="AX294" s="147"/>
      <c r="AY294" s="147"/>
      <c r="AZ294" s="147"/>
      <c r="BA294" s="147"/>
      <c r="BB294" s="147"/>
      <c r="BC294" s="147"/>
      <c r="BD294" s="147"/>
      <c r="BE294" s="147"/>
      <c r="BF294" s="147"/>
      <c r="BG294" s="147"/>
      <c r="BH294" s="147"/>
      <c r="BI294" s="147"/>
      <c r="BJ294" s="147"/>
      <c r="BK294" s="147"/>
      <c r="BL294" s="147"/>
      <c r="BM294" s="148"/>
      <c r="BN294" s="146"/>
      <c r="BO294" s="147"/>
      <c r="BP294" s="147"/>
      <c r="BQ294" s="147"/>
      <c r="BR294" s="147"/>
      <c r="BS294" s="147"/>
      <c r="BT294" s="147"/>
      <c r="BU294" s="147"/>
      <c r="BV294" s="147"/>
      <c r="BW294" s="147"/>
      <c r="BX294" s="147"/>
      <c r="BY294" s="147"/>
      <c r="BZ294" s="147"/>
      <c r="CA294" s="147"/>
      <c r="CB294" s="147"/>
      <c r="CC294" s="147"/>
      <c r="CD294" s="147"/>
      <c r="CE294" s="147"/>
      <c r="CF294" s="147"/>
      <c r="CG294" s="147"/>
      <c r="CH294" s="147"/>
      <c r="CI294" s="147"/>
      <c r="CJ294" s="147"/>
      <c r="CK294" s="147"/>
      <c r="CL294" s="147"/>
      <c r="CM294" s="147"/>
      <c r="CN294" s="147"/>
      <c r="CO294" s="147"/>
      <c r="CP294" s="147"/>
      <c r="CQ294" s="149"/>
      <c r="CR294" s="146"/>
      <c r="CS294" s="147"/>
      <c r="CT294" s="147"/>
      <c r="CU294" s="147"/>
      <c r="CV294" s="147"/>
      <c r="CW294" s="147"/>
      <c r="CX294" s="147"/>
      <c r="CY294" s="147"/>
      <c r="CZ294" s="147"/>
      <c r="DA294" s="147"/>
      <c r="DB294" s="147"/>
      <c r="DC294" s="147"/>
      <c r="DD294" s="147"/>
      <c r="DE294" s="147"/>
      <c r="DF294" s="147"/>
      <c r="DG294" s="147"/>
      <c r="DH294" s="147"/>
      <c r="DI294" s="147"/>
      <c r="DJ294" s="147"/>
      <c r="DK294" s="147"/>
      <c r="DL294" s="147"/>
      <c r="DM294" s="147"/>
      <c r="DN294" s="147"/>
      <c r="DO294" s="147"/>
      <c r="DP294" s="147"/>
      <c r="DQ294" s="147"/>
      <c r="DR294" s="147"/>
      <c r="DS294" s="147"/>
      <c r="DT294" s="147"/>
      <c r="DU294" s="149"/>
      <c r="DV294" s="149"/>
      <c r="DW294" s="149"/>
      <c r="EE294" s="12"/>
      <c r="EF294" s="13"/>
      <c r="EG294" s="13"/>
      <c r="EH294" s="32"/>
      <c r="EI294" s="32"/>
      <c r="EJ294" s="32"/>
      <c r="EK294" s="32"/>
      <c r="EL294" s="32"/>
      <c r="EM294" s="32"/>
      <c r="EN294" s="32"/>
      <c r="EO294" s="32"/>
      <c r="EP294" s="32"/>
      <c r="EQ294" s="32"/>
      <c r="ER294" s="32"/>
      <c r="ES294" s="32"/>
      <c r="ET294" s="32"/>
      <c r="EU294" s="32"/>
      <c r="EV294" s="32"/>
      <c r="EW294" s="32"/>
      <c r="EX294" s="32"/>
      <c r="EY294" s="32"/>
      <c r="EZ294" s="32"/>
      <c r="FA294" s="32"/>
      <c r="FB294" s="32"/>
      <c r="FC294" s="32"/>
      <c r="FD294" s="32"/>
      <c r="FE294" s="32"/>
      <c r="FG294" s="32"/>
      <c r="FH294" s="32"/>
      <c r="FI294" s="32"/>
      <c r="FJ294" s="32"/>
      <c r="FK294" s="32"/>
      <c r="FL294" s="32"/>
      <c r="FN294" s="33"/>
      <c r="FO294" s="96"/>
      <c r="FP294" s="33"/>
      <c r="FQ294" s="96"/>
      <c r="FR294" s="33"/>
      <c r="FS294" s="96"/>
      <c r="FT294" s="33"/>
      <c r="FU294" s="96"/>
      <c r="FV294" s="33"/>
      <c r="FW294" s="96"/>
      <c r="FX294" s="33"/>
      <c r="FY294" s="96"/>
      <c r="FZ294" s="33"/>
      <c r="GA294" s="96"/>
      <c r="GB294" s="33"/>
      <c r="GC294" s="96"/>
      <c r="GD294" s="33"/>
      <c r="GE294" s="96"/>
      <c r="GF294" s="33"/>
      <c r="GG294" s="96"/>
      <c r="GH294" s="33"/>
      <c r="GI294" s="96"/>
      <c r="GJ294" s="33"/>
      <c r="GK294" s="96"/>
      <c r="GM294" s="72"/>
      <c r="GN294" s="74"/>
      <c r="GO294" s="72"/>
      <c r="GP294" s="74"/>
      <c r="GQ294" s="72"/>
      <c r="GR294" s="74"/>
      <c r="GS294" s="72"/>
      <c r="GT294" s="74"/>
      <c r="GU294" s="72"/>
      <c r="GV294" s="74"/>
      <c r="GW294" s="72"/>
      <c r="GX294" s="74"/>
      <c r="GY294" s="72"/>
      <c r="GZ294" s="74"/>
      <c r="HA294" s="72"/>
      <c r="HB294" s="74"/>
      <c r="HC294" s="72"/>
      <c r="HD294" s="74"/>
      <c r="HE294" s="72"/>
      <c r="HF294" s="74"/>
      <c r="HG294" s="72"/>
      <c r="HH294" s="74"/>
      <c r="HI294" s="72"/>
      <c r="HJ294" s="74"/>
    </row>
    <row r="295" spans="1:218" ht="27.75" hidden="1" customHeight="1" x14ac:dyDescent="0.15">
      <c r="A295" s="505"/>
      <c r="B295" s="487"/>
      <c r="C295" s="325"/>
      <c r="D295" s="150"/>
      <c r="E295" s="151"/>
      <c r="F295" s="151"/>
      <c r="G295" s="151"/>
      <c r="H295" s="151"/>
      <c r="I295" s="151"/>
      <c r="J295" s="151"/>
      <c r="K295" s="151"/>
      <c r="L295" s="151"/>
      <c r="M295" s="151"/>
      <c r="N295" s="151"/>
      <c r="O295" s="151"/>
      <c r="P295" s="151"/>
      <c r="Q295" s="151"/>
      <c r="R295" s="151"/>
      <c r="S295" s="151"/>
      <c r="T295" s="151"/>
      <c r="U295" s="151"/>
      <c r="V295" s="151"/>
      <c r="W295" s="151"/>
      <c r="X295" s="151"/>
      <c r="Y295" s="151"/>
      <c r="Z295" s="151"/>
      <c r="AA295" s="151"/>
      <c r="AB295" s="151"/>
      <c r="AC295" s="151"/>
      <c r="AD295" s="151"/>
      <c r="AE295" s="151"/>
      <c r="AF295" s="151"/>
      <c r="AG295" s="151"/>
      <c r="AH295" s="151"/>
      <c r="AI295" s="150"/>
      <c r="AJ295" s="151"/>
      <c r="AK295" s="151"/>
      <c r="AL295" s="151"/>
      <c r="AM295" s="151"/>
      <c r="AN295" s="151"/>
      <c r="AO295" s="151"/>
      <c r="AP295" s="151"/>
      <c r="AQ295" s="151"/>
      <c r="AR295" s="151"/>
      <c r="AS295" s="151"/>
      <c r="AT295" s="151"/>
      <c r="AU295" s="151"/>
      <c r="AV295" s="151"/>
      <c r="AW295" s="151"/>
      <c r="AX295" s="151"/>
      <c r="AY295" s="151"/>
      <c r="AZ295" s="151"/>
      <c r="BA295" s="151"/>
      <c r="BB295" s="151"/>
      <c r="BC295" s="151"/>
      <c r="BD295" s="151"/>
      <c r="BE295" s="151"/>
      <c r="BF295" s="151"/>
      <c r="BG295" s="151"/>
      <c r="BH295" s="151"/>
      <c r="BI295" s="151"/>
      <c r="BJ295" s="151"/>
      <c r="BK295" s="151"/>
      <c r="BL295" s="151"/>
      <c r="BM295" s="152"/>
      <c r="BN295" s="150"/>
      <c r="BO295" s="151"/>
      <c r="BP295" s="151"/>
      <c r="BQ295" s="151"/>
      <c r="BR295" s="151"/>
      <c r="BS295" s="151"/>
      <c r="BT295" s="151"/>
      <c r="BU295" s="151"/>
      <c r="BV295" s="151"/>
      <c r="BW295" s="151"/>
      <c r="BX295" s="151"/>
      <c r="BY295" s="151"/>
      <c r="BZ295" s="151"/>
      <c r="CA295" s="151"/>
      <c r="CB295" s="151"/>
      <c r="CC295" s="151"/>
      <c r="CD295" s="151"/>
      <c r="CE295" s="151"/>
      <c r="CF295" s="151"/>
      <c r="CG295" s="151"/>
      <c r="CH295" s="151"/>
      <c r="CI295" s="151"/>
      <c r="CJ295" s="151"/>
      <c r="CK295" s="151"/>
      <c r="CL295" s="151"/>
      <c r="CM295" s="151"/>
      <c r="CN295" s="151"/>
      <c r="CO295" s="151"/>
      <c r="CP295" s="151"/>
      <c r="CQ295" s="152"/>
      <c r="CR295" s="150"/>
      <c r="CS295" s="151"/>
      <c r="CT295" s="151"/>
      <c r="CU295" s="151"/>
      <c r="CV295" s="151"/>
      <c r="CW295" s="151"/>
      <c r="CX295" s="151"/>
      <c r="CY295" s="151"/>
      <c r="CZ295" s="151"/>
      <c r="DA295" s="151"/>
      <c r="DB295" s="151"/>
      <c r="DC295" s="151"/>
      <c r="DD295" s="151"/>
      <c r="DE295" s="151"/>
      <c r="DF295" s="151"/>
      <c r="DG295" s="151"/>
      <c r="DH295" s="151"/>
      <c r="DI295" s="151"/>
      <c r="DJ295" s="151"/>
      <c r="DK295" s="151"/>
      <c r="DL295" s="151"/>
      <c r="DM295" s="151"/>
      <c r="DN295" s="151"/>
      <c r="DO295" s="151"/>
      <c r="DP295" s="151"/>
      <c r="DQ295" s="151"/>
      <c r="DR295" s="151"/>
      <c r="DS295" s="151"/>
      <c r="DT295" s="151"/>
      <c r="DU295" s="152"/>
      <c r="DV295" s="152"/>
      <c r="DW295" s="152"/>
      <c r="EE295" s="12"/>
      <c r="EF295" s="13"/>
      <c r="EG295" s="13"/>
      <c r="EH295" s="32"/>
      <c r="EI295" s="32"/>
      <c r="EJ295" s="32"/>
      <c r="EK295" s="32"/>
      <c r="EL295" s="32"/>
      <c r="EM295" s="32"/>
      <c r="EN295" s="32"/>
      <c r="EO295" s="32"/>
      <c r="EP295" s="32"/>
      <c r="EQ295" s="32"/>
      <c r="ER295" s="32"/>
      <c r="ES295" s="32"/>
      <c r="ET295" s="32"/>
      <c r="EU295" s="32"/>
      <c r="EV295" s="32"/>
      <c r="EW295" s="32"/>
      <c r="EX295" s="32"/>
      <c r="EY295" s="32"/>
      <c r="EZ295" s="32"/>
      <c r="FA295" s="32"/>
      <c r="FB295" s="32"/>
      <c r="FC295" s="32"/>
      <c r="FD295" s="32"/>
      <c r="FE295" s="32"/>
      <c r="FG295" s="32"/>
      <c r="FH295" s="32"/>
      <c r="FI295" s="32"/>
      <c r="FJ295" s="32"/>
      <c r="FK295" s="32"/>
      <c r="FL295" s="32"/>
      <c r="FN295" s="33"/>
      <c r="FO295" s="96"/>
      <c r="FP295" s="33"/>
      <c r="FQ295" s="96"/>
      <c r="FR295" s="33"/>
      <c r="FS295" s="96"/>
      <c r="FT295" s="33"/>
      <c r="FU295" s="96"/>
      <c r="FV295" s="33"/>
      <c r="FW295" s="96"/>
      <c r="FX295" s="33"/>
      <c r="FY295" s="96"/>
      <c r="FZ295" s="33"/>
      <c r="GA295" s="96"/>
      <c r="GB295" s="33"/>
      <c r="GC295" s="96"/>
      <c r="GD295" s="33"/>
      <c r="GE295" s="96"/>
      <c r="GF295" s="33"/>
      <c r="GG295" s="96"/>
      <c r="GH295" s="33"/>
      <c r="GI295" s="96"/>
      <c r="GJ295" s="33"/>
      <c r="GK295" s="96"/>
      <c r="GM295" s="72"/>
      <c r="GN295" s="74"/>
      <c r="GO295" s="72"/>
      <c r="GP295" s="74"/>
      <c r="GQ295" s="72"/>
      <c r="GR295" s="74"/>
      <c r="GS295" s="72"/>
      <c r="GT295" s="74"/>
      <c r="GU295" s="72"/>
      <c r="GV295" s="74"/>
      <c r="GW295" s="72"/>
      <c r="GX295" s="74"/>
      <c r="GY295" s="72"/>
      <c r="GZ295" s="74"/>
      <c r="HA295" s="72"/>
      <c r="HB295" s="74"/>
      <c r="HC295" s="72"/>
      <c r="HD295" s="74"/>
      <c r="HE295" s="72"/>
      <c r="HF295" s="74"/>
      <c r="HG295" s="72"/>
      <c r="HH295" s="74"/>
      <c r="HI295" s="72"/>
      <c r="HJ295" s="74"/>
    </row>
    <row r="296" spans="1:218" ht="15" hidden="1" customHeight="1" thickBot="1" x14ac:dyDescent="0.2">
      <c r="A296" s="505"/>
      <c r="B296" s="488"/>
      <c r="C296" s="326"/>
      <c r="D296" s="153"/>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54"/>
      <c r="AH296" s="154"/>
      <c r="AI296" s="153"/>
      <c r="AJ296" s="114"/>
      <c r="AK296" s="114"/>
      <c r="AL296" s="114"/>
      <c r="AM296" s="114"/>
      <c r="AN296" s="114"/>
      <c r="AO296" s="114"/>
      <c r="AP296" s="114"/>
      <c r="AQ296" s="114"/>
      <c r="AR296" s="114"/>
      <c r="AS296" s="114"/>
      <c r="AT296" s="114"/>
      <c r="AU296" s="114"/>
      <c r="AV296" s="114"/>
      <c r="AW296" s="114"/>
      <c r="AX296" s="114"/>
      <c r="AY296" s="114"/>
      <c r="AZ296" s="114"/>
      <c r="BA296" s="114"/>
      <c r="BB296" s="114"/>
      <c r="BC296" s="114"/>
      <c r="BD296" s="114"/>
      <c r="BE296" s="114"/>
      <c r="BF296" s="114"/>
      <c r="BG296" s="114"/>
      <c r="BH296" s="114"/>
      <c r="BI296" s="114"/>
      <c r="BJ296" s="114"/>
      <c r="BK296" s="114"/>
      <c r="BL296" s="114"/>
      <c r="BM296" s="154"/>
      <c r="BN296" s="153"/>
      <c r="BO296" s="114"/>
      <c r="BP296" s="114"/>
      <c r="BQ296" s="114"/>
      <c r="BR296" s="114"/>
      <c r="BS296" s="114"/>
      <c r="BT296" s="114"/>
      <c r="BU296" s="114"/>
      <c r="BV296" s="114"/>
      <c r="BW296" s="114"/>
      <c r="BX296" s="114"/>
      <c r="BY296" s="114"/>
      <c r="BZ296" s="114"/>
      <c r="CA296" s="114"/>
      <c r="CB296" s="114"/>
      <c r="CC296" s="114"/>
      <c r="CD296" s="114"/>
      <c r="CE296" s="114"/>
      <c r="CF296" s="114"/>
      <c r="CG296" s="114"/>
      <c r="CH296" s="114"/>
      <c r="CI296" s="114"/>
      <c r="CJ296" s="114"/>
      <c r="CK296" s="114"/>
      <c r="CL296" s="114"/>
      <c r="CM296" s="114"/>
      <c r="CN296" s="114"/>
      <c r="CO296" s="114"/>
      <c r="CP296" s="114"/>
      <c r="CQ296" s="155"/>
      <c r="CR296" s="153"/>
      <c r="CS296" s="114"/>
      <c r="CT296" s="114"/>
      <c r="CU296" s="114"/>
      <c r="CV296" s="114"/>
      <c r="CW296" s="114"/>
      <c r="CX296" s="114"/>
      <c r="CY296" s="114"/>
      <c r="CZ296" s="114"/>
      <c r="DA296" s="114"/>
      <c r="DB296" s="114"/>
      <c r="DC296" s="114"/>
      <c r="DD296" s="114"/>
      <c r="DE296" s="114"/>
      <c r="DF296" s="114"/>
      <c r="DG296" s="114"/>
      <c r="DH296" s="114"/>
      <c r="DI296" s="114"/>
      <c r="DJ296" s="114"/>
      <c r="DK296" s="114"/>
      <c r="DL296" s="114"/>
      <c r="DM296" s="114"/>
      <c r="DN296" s="114"/>
      <c r="DO296" s="114"/>
      <c r="DP296" s="114"/>
      <c r="DQ296" s="114"/>
      <c r="DR296" s="114"/>
      <c r="DS296" s="114"/>
      <c r="DT296" s="114"/>
      <c r="DU296" s="155"/>
      <c r="DV296" s="155"/>
      <c r="DW296" s="155"/>
      <c r="EE296" s="12"/>
      <c r="EF296" s="13"/>
      <c r="EG296" s="13"/>
      <c r="EH296" s="32"/>
      <c r="EI296" s="32"/>
      <c r="EJ296" s="32"/>
      <c r="EK296" s="32"/>
      <c r="EL296" s="32"/>
      <c r="EM296" s="32"/>
      <c r="EN296" s="32"/>
      <c r="EO296" s="32"/>
      <c r="EP296" s="32"/>
      <c r="EQ296" s="32"/>
      <c r="ER296" s="32"/>
      <c r="ES296" s="32"/>
      <c r="ET296" s="32"/>
      <c r="EU296" s="32"/>
      <c r="EV296" s="32"/>
      <c r="EW296" s="32"/>
      <c r="EX296" s="32"/>
      <c r="EY296" s="32"/>
      <c r="EZ296" s="32"/>
      <c r="FA296" s="32"/>
      <c r="FB296" s="32"/>
      <c r="FC296" s="32"/>
      <c r="FD296" s="32"/>
      <c r="FE296" s="32"/>
      <c r="FG296" s="32"/>
      <c r="FH296" s="32"/>
      <c r="FI296" s="32"/>
      <c r="FJ296" s="32"/>
      <c r="FK296" s="32"/>
      <c r="FL296" s="32"/>
      <c r="FN296" s="33"/>
      <c r="FO296" s="96"/>
      <c r="FP296" s="33"/>
      <c r="FQ296" s="96"/>
      <c r="FR296" s="33"/>
      <c r="FS296" s="96"/>
      <c r="FT296" s="33"/>
      <c r="FU296" s="96"/>
      <c r="FV296" s="33"/>
      <c r="FW296" s="96"/>
      <c r="FX296" s="33"/>
      <c r="FY296" s="96"/>
      <c r="FZ296" s="33"/>
      <c r="GA296" s="96"/>
      <c r="GB296" s="33"/>
      <c r="GC296" s="96"/>
      <c r="GD296" s="33"/>
      <c r="GE296" s="96"/>
      <c r="GF296" s="33"/>
      <c r="GG296" s="96"/>
      <c r="GH296" s="33"/>
      <c r="GI296" s="96"/>
      <c r="GJ296" s="33"/>
      <c r="GK296" s="96"/>
      <c r="GM296" s="72"/>
      <c r="GN296" s="74"/>
      <c r="GO296" s="72"/>
      <c r="GP296" s="74"/>
      <c r="GQ296" s="72"/>
      <c r="GR296" s="74"/>
      <c r="GS296" s="72"/>
      <c r="GT296" s="74"/>
      <c r="GU296" s="72"/>
      <c r="GV296" s="74"/>
      <c r="GW296" s="72"/>
      <c r="GX296" s="74"/>
      <c r="GY296" s="72"/>
      <c r="GZ296" s="74"/>
      <c r="HA296" s="72"/>
      <c r="HB296" s="74"/>
      <c r="HC296" s="72"/>
      <c r="HD296" s="74"/>
      <c r="HE296" s="72"/>
      <c r="HF296" s="74"/>
      <c r="HG296" s="72"/>
      <c r="HH296" s="74"/>
      <c r="HI296" s="72"/>
      <c r="HJ296" s="74"/>
    </row>
    <row r="297" spans="1:218" ht="21.75" hidden="1" customHeight="1" x14ac:dyDescent="0.15">
      <c r="A297" s="505"/>
      <c r="B297" s="486"/>
      <c r="C297" s="324"/>
      <c r="D297" s="143"/>
      <c r="E297" s="144"/>
      <c r="F297" s="144"/>
      <c r="G297" s="144"/>
      <c r="H297" s="144"/>
      <c r="I297" s="144"/>
      <c r="J297" s="144"/>
      <c r="K297" s="144"/>
      <c r="L297" s="144"/>
      <c r="M297" s="144"/>
      <c r="N297" s="144"/>
      <c r="O297" s="144"/>
      <c r="P297" s="144"/>
      <c r="Q297" s="144"/>
      <c r="R297" s="144"/>
      <c r="S297" s="144"/>
      <c r="T297" s="144"/>
      <c r="U297" s="144"/>
      <c r="V297" s="144"/>
      <c r="W297" s="144"/>
      <c r="X297" s="144"/>
      <c r="Y297" s="144"/>
      <c r="Z297" s="144"/>
      <c r="AA297" s="144"/>
      <c r="AB297" s="144"/>
      <c r="AC297" s="144"/>
      <c r="AD297" s="144"/>
      <c r="AE297" s="144"/>
      <c r="AF297" s="144"/>
      <c r="AG297" s="144"/>
      <c r="AH297" s="144"/>
      <c r="AI297" s="143"/>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5"/>
      <c r="BN297" s="143"/>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c r="CN297" s="144"/>
      <c r="CO297" s="144"/>
      <c r="CP297" s="144"/>
      <c r="CQ297" s="145"/>
      <c r="CR297" s="143"/>
      <c r="CS297" s="144"/>
      <c r="CT297" s="144"/>
      <c r="CU297" s="144"/>
      <c r="CV297" s="144"/>
      <c r="CW297" s="144"/>
      <c r="CX297" s="144"/>
      <c r="CY297" s="144"/>
      <c r="CZ297" s="144"/>
      <c r="DA297" s="144"/>
      <c r="DB297" s="144"/>
      <c r="DC297" s="144"/>
      <c r="DD297" s="144"/>
      <c r="DE297" s="144"/>
      <c r="DF297" s="144"/>
      <c r="DG297" s="144"/>
      <c r="DH297" s="144"/>
      <c r="DI297" s="144"/>
      <c r="DJ297" s="144"/>
      <c r="DK297" s="144"/>
      <c r="DL297" s="144"/>
      <c r="DM297" s="144"/>
      <c r="DN297" s="144"/>
      <c r="DO297" s="144"/>
      <c r="DP297" s="144"/>
      <c r="DQ297" s="144"/>
      <c r="DR297" s="144"/>
      <c r="DS297" s="144"/>
      <c r="DT297" s="144"/>
      <c r="DU297" s="145"/>
      <c r="DV297" s="145"/>
      <c r="DW297" s="145"/>
      <c r="EE297" s="12"/>
      <c r="EF297" s="13"/>
      <c r="EG297" s="13"/>
      <c r="EH297" s="32"/>
      <c r="EI297" s="32"/>
      <c r="EJ297" s="32"/>
      <c r="EK297" s="32"/>
      <c r="EL297" s="32"/>
      <c r="EM297" s="32"/>
      <c r="EN297" s="32"/>
      <c r="EO297" s="32"/>
      <c r="EP297" s="32"/>
      <c r="EQ297" s="32"/>
      <c r="ER297" s="32"/>
      <c r="ES297" s="32"/>
      <c r="ET297" s="32"/>
      <c r="EU297" s="32"/>
      <c r="EV297" s="32"/>
      <c r="EW297" s="32"/>
      <c r="EX297" s="32"/>
      <c r="EY297" s="32"/>
      <c r="EZ297" s="32"/>
      <c r="FA297" s="32"/>
      <c r="FB297" s="32"/>
      <c r="FC297" s="32"/>
      <c r="FD297" s="32"/>
      <c r="FE297" s="32"/>
      <c r="FG297" s="32"/>
      <c r="FH297" s="32"/>
      <c r="FI297" s="32"/>
      <c r="FJ297" s="32"/>
      <c r="FK297" s="32"/>
      <c r="FL297" s="32"/>
      <c r="FN297" s="33"/>
      <c r="FO297" s="96"/>
      <c r="FP297" s="33"/>
      <c r="FQ297" s="96"/>
      <c r="FR297" s="33"/>
      <c r="FS297" s="96"/>
      <c r="FT297" s="33"/>
      <c r="FU297" s="96"/>
      <c r="FV297" s="33"/>
      <c r="FW297" s="96"/>
      <c r="FX297" s="33"/>
      <c r="FY297" s="96"/>
      <c r="FZ297" s="33"/>
      <c r="GA297" s="96"/>
      <c r="GB297" s="33"/>
      <c r="GC297" s="96"/>
      <c r="GD297" s="33"/>
      <c r="GE297" s="96"/>
      <c r="GF297" s="33"/>
      <c r="GG297" s="96"/>
      <c r="GH297" s="33"/>
      <c r="GI297" s="96"/>
      <c r="GJ297" s="33"/>
      <c r="GK297" s="96"/>
      <c r="GM297" s="72"/>
      <c r="GN297" s="74"/>
      <c r="GO297" s="72"/>
      <c r="GP297" s="74"/>
      <c r="GQ297" s="72"/>
      <c r="GR297" s="74"/>
      <c r="GS297" s="72"/>
      <c r="GT297" s="74"/>
      <c r="GU297" s="72"/>
      <c r="GV297" s="74"/>
      <c r="GW297" s="72"/>
      <c r="GX297" s="74"/>
      <c r="GY297" s="72"/>
      <c r="GZ297" s="74"/>
      <c r="HA297" s="72"/>
      <c r="HB297" s="74"/>
      <c r="HC297" s="72"/>
      <c r="HD297" s="74"/>
      <c r="HE297" s="72"/>
      <c r="HF297" s="74"/>
      <c r="HG297" s="72"/>
      <c r="HH297" s="74"/>
      <c r="HI297" s="72"/>
      <c r="HJ297" s="74"/>
    </row>
    <row r="298" spans="1:218" ht="11.25" hidden="1" customHeight="1" x14ac:dyDescent="0.15">
      <c r="A298" s="505"/>
      <c r="B298" s="487"/>
      <c r="C298" s="325"/>
      <c r="D298" s="146"/>
      <c r="E298" s="147"/>
      <c r="F298" s="147"/>
      <c r="G298" s="147"/>
      <c r="H298" s="147"/>
      <c r="I298" s="147"/>
      <c r="J298" s="147"/>
      <c r="K298" s="147"/>
      <c r="L298" s="147"/>
      <c r="M298" s="147"/>
      <c r="N298" s="147"/>
      <c r="O298" s="147"/>
      <c r="P298" s="147"/>
      <c r="Q298" s="147"/>
      <c r="R298" s="147"/>
      <c r="S298" s="147"/>
      <c r="T298" s="147"/>
      <c r="U298" s="147"/>
      <c r="V298" s="147"/>
      <c r="W298" s="147"/>
      <c r="X298" s="147"/>
      <c r="Y298" s="147"/>
      <c r="Z298" s="147"/>
      <c r="AA298" s="147"/>
      <c r="AB298" s="147"/>
      <c r="AC298" s="147"/>
      <c r="AD298" s="147"/>
      <c r="AE298" s="147"/>
      <c r="AF298" s="147"/>
      <c r="AG298" s="148"/>
      <c r="AH298" s="148"/>
      <c r="AI298" s="146"/>
      <c r="AJ298" s="147"/>
      <c r="AK298" s="147"/>
      <c r="AL298" s="147"/>
      <c r="AM298" s="147"/>
      <c r="AN298" s="147"/>
      <c r="AO298" s="147"/>
      <c r="AP298" s="147"/>
      <c r="AQ298" s="147"/>
      <c r="AR298" s="147"/>
      <c r="AS298" s="147"/>
      <c r="AT298" s="147"/>
      <c r="AU298" s="147"/>
      <c r="AV298" s="147"/>
      <c r="AW298" s="147"/>
      <c r="AX298" s="147"/>
      <c r="AY298" s="147"/>
      <c r="AZ298" s="147"/>
      <c r="BA298" s="147"/>
      <c r="BB298" s="147"/>
      <c r="BC298" s="147"/>
      <c r="BD298" s="147"/>
      <c r="BE298" s="147"/>
      <c r="BF298" s="147"/>
      <c r="BG298" s="147"/>
      <c r="BH298" s="147"/>
      <c r="BI298" s="147"/>
      <c r="BJ298" s="147"/>
      <c r="BK298" s="147"/>
      <c r="BL298" s="147"/>
      <c r="BM298" s="148"/>
      <c r="BN298" s="146"/>
      <c r="BO298" s="147"/>
      <c r="BP298" s="147"/>
      <c r="BQ298" s="147"/>
      <c r="BR298" s="147"/>
      <c r="BS298" s="147"/>
      <c r="BT298" s="147"/>
      <c r="BU298" s="147"/>
      <c r="BV298" s="147"/>
      <c r="BW298" s="147"/>
      <c r="BX298" s="147"/>
      <c r="BY298" s="147"/>
      <c r="BZ298" s="147"/>
      <c r="CA298" s="147"/>
      <c r="CB298" s="147"/>
      <c r="CC298" s="147"/>
      <c r="CD298" s="147"/>
      <c r="CE298" s="147"/>
      <c r="CF298" s="147"/>
      <c r="CG298" s="147"/>
      <c r="CH298" s="147"/>
      <c r="CI298" s="147"/>
      <c r="CJ298" s="147"/>
      <c r="CK298" s="147"/>
      <c r="CL298" s="147"/>
      <c r="CM298" s="147"/>
      <c r="CN298" s="147"/>
      <c r="CO298" s="147"/>
      <c r="CP298" s="147"/>
      <c r="CQ298" s="149"/>
      <c r="CR298" s="146"/>
      <c r="CS298" s="147"/>
      <c r="CT298" s="147"/>
      <c r="CU298" s="147"/>
      <c r="CV298" s="147"/>
      <c r="CW298" s="147"/>
      <c r="CX298" s="147"/>
      <c r="CY298" s="147"/>
      <c r="CZ298" s="147"/>
      <c r="DA298" s="147"/>
      <c r="DB298" s="147"/>
      <c r="DC298" s="147"/>
      <c r="DD298" s="147"/>
      <c r="DE298" s="147"/>
      <c r="DF298" s="147"/>
      <c r="DG298" s="147"/>
      <c r="DH298" s="147"/>
      <c r="DI298" s="147"/>
      <c r="DJ298" s="147"/>
      <c r="DK298" s="147"/>
      <c r="DL298" s="147"/>
      <c r="DM298" s="147"/>
      <c r="DN298" s="147"/>
      <c r="DO298" s="147"/>
      <c r="DP298" s="147"/>
      <c r="DQ298" s="147"/>
      <c r="DR298" s="147"/>
      <c r="DS298" s="147"/>
      <c r="DT298" s="147"/>
      <c r="DU298" s="149"/>
      <c r="DV298" s="149"/>
      <c r="DW298" s="149"/>
      <c r="EE298" s="12"/>
      <c r="EF298" s="13"/>
      <c r="EG298" s="13"/>
      <c r="EH298" s="32"/>
      <c r="EI298" s="32"/>
      <c r="EJ298" s="32"/>
      <c r="EK298" s="32"/>
      <c r="EL298" s="32"/>
      <c r="EM298" s="32"/>
      <c r="EN298" s="32"/>
      <c r="EO298" s="32"/>
      <c r="EP298" s="32"/>
      <c r="EQ298" s="32"/>
      <c r="ER298" s="32"/>
      <c r="ES298" s="32"/>
      <c r="ET298" s="32"/>
      <c r="EU298" s="32"/>
      <c r="EV298" s="32"/>
      <c r="EW298" s="32"/>
      <c r="EX298" s="32"/>
      <c r="EY298" s="32"/>
      <c r="EZ298" s="32"/>
      <c r="FA298" s="32"/>
      <c r="FB298" s="32"/>
      <c r="FC298" s="32"/>
      <c r="FD298" s="32"/>
      <c r="FE298" s="32"/>
      <c r="FG298" s="32"/>
      <c r="FH298" s="32"/>
      <c r="FI298" s="32"/>
      <c r="FJ298" s="32"/>
      <c r="FK298" s="32"/>
      <c r="FL298" s="32"/>
      <c r="FN298" s="33"/>
      <c r="FO298" s="96"/>
      <c r="FP298" s="33"/>
      <c r="FQ298" s="96"/>
      <c r="FR298" s="33"/>
      <c r="FS298" s="96"/>
      <c r="FT298" s="33"/>
      <c r="FU298" s="96"/>
      <c r="FV298" s="33"/>
      <c r="FW298" s="96"/>
      <c r="FX298" s="33"/>
      <c r="FY298" s="96"/>
      <c r="FZ298" s="33"/>
      <c r="GA298" s="96"/>
      <c r="GB298" s="33"/>
      <c r="GC298" s="96"/>
      <c r="GD298" s="33"/>
      <c r="GE298" s="96"/>
      <c r="GF298" s="33"/>
      <c r="GG298" s="96"/>
      <c r="GH298" s="33"/>
      <c r="GI298" s="96"/>
      <c r="GJ298" s="33"/>
      <c r="GK298" s="96"/>
      <c r="GM298" s="72"/>
      <c r="GN298" s="74"/>
      <c r="GO298" s="72"/>
      <c r="GP298" s="74"/>
      <c r="GQ298" s="72"/>
      <c r="GR298" s="74"/>
      <c r="GS298" s="72"/>
      <c r="GT298" s="74"/>
      <c r="GU298" s="72"/>
      <c r="GV298" s="74"/>
      <c r="GW298" s="72"/>
      <c r="GX298" s="74"/>
      <c r="GY298" s="72"/>
      <c r="GZ298" s="74"/>
      <c r="HA298" s="72"/>
      <c r="HB298" s="74"/>
      <c r="HC298" s="72"/>
      <c r="HD298" s="74"/>
      <c r="HE298" s="72"/>
      <c r="HF298" s="74"/>
      <c r="HG298" s="72"/>
      <c r="HH298" s="74"/>
      <c r="HI298" s="72"/>
      <c r="HJ298" s="74"/>
    </row>
    <row r="299" spans="1:218" ht="27.75" hidden="1" customHeight="1" x14ac:dyDescent="0.15">
      <c r="A299" s="505"/>
      <c r="B299" s="487"/>
      <c r="C299" s="325"/>
      <c r="D299" s="150"/>
      <c r="E299" s="151"/>
      <c r="F299" s="151"/>
      <c r="G299" s="151"/>
      <c r="H299" s="151"/>
      <c r="I299" s="151"/>
      <c r="J299" s="151"/>
      <c r="K299" s="151"/>
      <c r="L299" s="151"/>
      <c r="M299" s="151"/>
      <c r="N299" s="151"/>
      <c r="O299" s="151"/>
      <c r="P299" s="151"/>
      <c r="Q299" s="151"/>
      <c r="R299" s="151"/>
      <c r="S299" s="151"/>
      <c r="T299" s="151"/>
      <c r="U299" s="151"/>
      <c r="V299" s="151"/>
      <c r="W299" s="151"/>
      <c r="X299" s="151"/>
      <c r="Y299" s="151"/>
      <c r="Z299" s="151"/>
      <c r="AA299" s="151"/>
      <c r="AB299" s="151"/>
      <c r="AC299" s="151"/>
      <c r="AD299" s="151"/>
      <c r="AE299" s="151"/>
      <c r="AF299" s="151"/>
      <c r="AG299" s="151"/>
      <c r="AH299" s="151"/>
      <c r="AI299" s="150"/>
      <c r="AJ299" s="151"/>
      <c r="AK299" s="151"/>
      <c r="AL299" s="151"/>
      <c r="AM299" s="151"/>
      <c r="AN299" s="151"/>
      <c r="AO299" s="151"/>
      <c r="AP299" s="151"/>
      <c r="AQ299" s="151"/>
      <c r="AR299" s="151"/>
      <c r="AS299" s="151"/>
      <c r="AT299" s="151"/>
      <c r="AU299" s="151"/>
      <c r="AV299" s="151"/>
      <c r="AW299" s="151"/>
      <c r="AX299" s="151"/>
      <c r="AY299" s="151"/>
      <c r="AZ299" s="151"/>
      <c r="BA299" s="151"/>
      <c r="BB299" s="151"/>
      <c r="BC299" s="151"/>
      <c r="BD299" s="151"/>
      <c r="BE299" s="151"/>
      <c r="BF299" s="151"/>
      <c r="BG299" s="151"/>
      <c r="BH299" s="151"/>
      <c r="BI299" s="151"/>
      <c r="BJ299" s="151"/>
      <c r="BK299" s="151"/>
      <c r="BL299" s="151"/>
      <c r="BM299" s="152"/>
      <c r="BN299" s="150"/>
      <c r="BO299" s="151"/>
      <c r="BP299" s="151"/>
      <c r="BQ299" s="151"/>
      <c r="BR299" s="151"/>
      <c r="BS299" s="151"/>
      <c r="BT299" s="151"/>
      <c r="BU299" s="151"/>
      <c r="BV299" s="151"/>
      <c r="BW299" s="151"/>
      <c r="BX299" s="151"/>
      <c r="BY299" s="151"/>
      <c r="BZ299" s="151"/>
      <c r="CA299" s="151"/>
      <c r="CB299" s="151"/>
      <c r="CC299" s="151"/>
      <c r="CD299" s="151"/>
      <c r="CE299" s="151"/>
      <c r="CF299" s="151"/>
      <c r="CG299" s="151"/>
      <c r="CH299" s="151"/>
      <c r="CI299" s="151"/>
      <c r="CJ299" s="151"/>
      <c r="CK299" s="151"/>
      <c r="CL299" s="151"/>
      <c r="CM299" s="151"/>
      <c r="CN299" s="151"/>
      <c r="CO299" s="151"/>
      <c r="CP299" s="151"/>
      <c r="CQ299" s="152"/>
      <c r="CR299" s="150"/>
      <c r="CS299" s="151"/>
      <c r="CT299" s="151"/>
      <c r="CU299" s="151"/>
      <c r="CV299" s="151"/>
      <c r="CW299" s="151"/>
      <c r="CX299" s="151"/>
      <c r="CY299" s="151"/>
      <c r="CZ299" s="151"/>
      <c r="DA299" s="151"/>
      <c r="DB299" s="151"/>
      <c r="DC299" s="151"/>
      <c r="DD299" s="151"/>
      <c r="DE299" s="151"/>
      <c r="DF299" s="151"/>
      <c r="DG299" s="151"/>
      <c r="DH299" s="151"/>
      <c r="DI299" s="151"/>
      <c r="DJ299" s="151"/>
      <c r="DK299" s="151"/>
      <c r="DL299" s="151"/>
      <c r="DM299" s="151"/>
      <c r="DN299" s="151"/>
      <c r="DO299" s="151"/>
      <c r="DP299" s="151"/>
      <c r="DQ299" s="151"/>
      <c r="DR299" s="151"/>
      <c r="DS299" s="151"/>
      <c r="DT299" s="151"/>
      <c r="DU299" s="152"/>
      <c r="DV299" s="152"/>
      <c r="DW299" s="152"/>
      <c r="EE299" s="12"/>
      <c r="EF299" s="13"/>
      <c r="EG299" s="13"/>
      <c r="EH299" s="32"/>
      <c r="EI299" s="32"/>
      <c r="EJ299" s="32"/>
      <c r="EK299" s="32"/>
      <c r="EL299" s="32"/>
      <c r="EM299" s="32"/>
      <c r="EN299" s="32"/>
      <c r="EO299" s="32"/>
      <c r="EP299" s="32"/>
      <c r="EQ299" s="32"/>
      <c r="ER299" s="32"/>
      <c r="ES299" s="32"/>
      <c r="ET299" s="32"/>
      <c r="EU299" s="32"/>
      <c r="EV299" s="32"/>
      <c r="EW299" s="32"/>
      <c r="EX299" s="32"/>
      <c r="EY299" s="32"/>
      <c r="EZ299" s="32"/>
      <c r="FA299" s="32"/>
      <c r="FB299" s="32"/>
      <c r="FC299" s="32"/>
      <c r="FD299" s="32"/>
      <c r="FE299" s="32"/>
      <c r="FG299" s="32"/>
      <c r="FH299" s="32"/>
      <c r="FI299" s="32"/>
      <c r="FJ299" s="32"/>
      <c r="FK299" s="32"/>
      <c r="FL299" s="32"/>
      <c r="FN299" s="33"/>
      <c r="FO299" s="96"/>
      <c r="FP299" s="33"/>
      <c r="FQ299" s="96"/>
      <c r="FR299" s="33"/>
      <c r="FS299" s="96"/>
      <c r="FT299" s="33"/>
      <c r="FU299" s="96"/>
      <c r="FV299" s="33"/>
      <c r="FW299" s="96"/>
      <c r="FX299" s="33"/>
      <c r="FY299" s="96"/>
      <c r="FZ299" s="33"/>
      <c r="GA299" s="96"/>
      <c r="GB299" s="33"/>
      <c r="GC299" s="96"/>
      <c r="GD299" s="33"/>
      <c r="GE299" s="96"/>
      <c r="GF299" s="33"/>
      <c r="GG299" s="96"/>
      <c r="GH299" s="33"/>
      <c r="GI299" s="96"/>
      <c r="GJ299" s="33"/>
      <c r="GK299" s="96"/>
      <c r="GM299" s="72"/>
      <c r="GN299" s="74"/>
      <c r="GO299" s="72"/>
      <c r="GP299" s="74"/>
      <c r="GQ299" s="72"/>
      <c r="GR299" s="74"/>
      <c r="GS299" s="72"/>
      <c r="GT299" s="74"/>
      <c r="GU299" s="72"/>
      <c r="GV299" s="74"/>
      <c r="GW299" s="72"/>
      <c r="GX299" s="74"/>
      <c r="GY299" s="72"/>
      <c r="GZ299" s="74"/>
      <c r="HA299" s="72"/>
      <c r="HB299" s="74"/>
      <c r="HC299" s="72"/>
      <c r="HD299" s="74"/>
      <c r="HE299" s="72"/>
      <c r="HF299" s="74"/>
      <c r="HG299" s="72"/>
      <c r="HH299" s="74"/>
      <c r="HI299" s="72"/>
      <c r="HJ299" s="74"/>
    </row>
    <row r="300" spans="1:218" ht="15" hidden="1" customHeight="1" thickBot="1" x14ac:dyDescent="0.2">
      <c r="A300" s="505"/>
      <c r="B300" s="488"/>
      <c r="C300" s="326"/>
      <c r="D300" s="153"/>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c r="AA300" s="114"/>
      <c r="AB300" s="114"/>
      <c r="AC300" s="114"/>
      <c r="AD300" s="114"/>
      <c r="AE300" s="114"/>
      <c r="AF300" s="114"/>
      <c r="AG300" s="154"/>
      <c r="AH300" s="154"/>
      <c r="AI300" s="153"/>
      <c r="AJ300" s="114"/>
      <c r="AK300" s="114"/>
      <c r="AL300" s="114"/>
      <c r="AM300" s="114"/>
      <c r="AN300" s="114"/>
      <c r="AO300" s="114"/>
      <c r="AP300" s="114"/>
      <c r="AQ300" s="114"/>
      <c r="AR300" s="114"/>
      <c r="AS300" s="114"/>
      <c r="AT300" s="114"/>
      <c r="AU300" s="114"/>
      <c r="AV300" s="114"/>
      <c r="AW300" s="114"/>
      <c r="AX300" s="114"/>
      <c r="AY300" s="114"/>
      <c r="AZ300" s="114"/>
      <c r="BA300" s="114"/>
      <c r="BB300" s="114"/>
      <c r="BC300" s="114"/>
      <c r="BD300" s="114"/>
      <c r="BE300" s="114"/>
      <c r="BF300" s="114"/>
      <c r="BG300" s="114"/>
      <c r="BH300" s="114"/>
      <c r="BI300" s="114"/>
      <c r="BJ300" s="114"/>
      <c r="BK300" s="114"/>
      <c r="BL300" s="114"/>
      <c r="BM300" s="154"/>
      <c r="BN300" s="153"/>
      <c r="BO300" s="114"/>
      <c r="BP300" s="114"/>
      <c r="BQ300" s="114"/>
      <c r="BR300" s="114"/>
      <c r="BS300" s="114"/>
      <c r="BT300" s="114"/>
      <c r="BU300" s="114"/>
      <c r="BV300" s="114"/>
      <c r="BW300" s="114"/>
      <c r="BX300" s="114"/>
      <c r="BY300" s="114"/>
      <c r="BZ300" s="114"/>
      <c r="CA300" s="114"/>
      <c r="CB300" s="114"/>
      <c r="CC300" s="114"/>
      <c r="CD300" s="114"/>
      <c r="CE300" s="114"/>
      <c r="CF300" s="114"/>
      <c r="CG300" s="114"/>
      <c r="CH300" s="114"/>
      <c r="CI300" s="114"/>
      <c r="CJ300" s="114"/>
      <c r="CK300" s="114"/>
      <c r="CL300" s="114"/>
      <c r="CM300" s="114"/>
      <c r="CN300" s="114"/>
      <c r="CO300" s="114"/>
      <c r="CP300" s="114"/>
      <c r="CQ300" s="155"/>
      <c r="CR300" s="153"/>
      <c r="CS300" s="114"/>
      <c r="CT300" s="114"/>
      <c r="CU300" s="114"/>
      <c r="CV300" s="114"/>
      <c r="CW300" s="114"/>
      <c r="CX300" s="114"/>
      <c r="CY300" s="114"/>
      <c r="CZ300" s="114"/>
      <c r="DA300" s="114"/>
      <c r="DB300" s="114"/>
      <c r="DC300" s="114"/>
      <c r="DD300" s="114"/>
      <c r="DE300" s="114"/>
      <c r="DF300" s="114"/>
      <c r="DG300" s="114"/>
      <c r="DH300" s="114"/>
      <c r="DI300" s="114"/>
      <c r="DJ300" s="114"/>
      <c r="DK300" s="114"/>
      <c r="DL300" s="114"/>
      <c r="DM300" s="114"/>
      <c r="DN300" s="114"/>
      <c r="DO300" s="114"/>
      <c r="DP300" s="114"/>
      <c r="DQ300" s="114"/>
      <c r="DR300" s="114"/>
      <c r="DS300" s="114"/>
      <c r="DT300" s="114"/>
      <c r="DU300" s="155"/>
      <c r="DV300" s="155"/>
      <c r="DW300" s="155"/>
      <c r="EE300" s="12"/>
      <c r="EF300" s="13"/>
      <c r="EG300" s="13"/>
      <c r="EH300" s="32"/>
      <c r="EI300" s="32"/>
      <c r="EJ300" s="32"/>
      <c r="EK300" s="32"/>
      <c r="EL300" s="32"/>
      <c r="EM300" s="32"/>
      <c r="EN300" s="32"/>
      <c r="EO300" s="32"/>
      <c r="EP300" s="32"/>
      <c r="EQ300" s="32"/>
      <c r="ER300" s="32"/>
      <c r="ES300" s="32"/>
      <c r="ET300" s="32"/>
      <c r="EU300" s="32"/>
      <c r="EV300" s="32"/>
      <c r="EW300" s="32"/>
      <c r="EX300" s="32"/>
      <c r="EY300" s="32"/>
      <c r="EZ300" s="32"/>
      <c r="FA300" s="32"/>
      <c r="FB300" s="32"/>
      <c r="FC300" s="32"/>
      <c r="FD300" s="32"/>
      <c r="FE300" s="32"/>
      <c r="FG300" s="32"/>
      <c r="FH300" s="32"/>
      <c r="FI300" s="32"/>
      <c r="FJ300" s="32"/>
      <c r="FK300" s="32"/>
      <c r="FL300" s="32"/>
      <c r="FN300" s="33"/>
      <c r="FO300" s="96"/>
      <c r="FP300" s="33"/>
      <c r="FQ300" s="96"/>
      <c r="FR300" s="33"/>
      <c r="FS300" s="96"/>
      <c r="FT300" s="33"/>
      <c r="FU300" s="96"/>
      <c r="FV300" s="33"/>
      <c r="FW300" s="96"/>
      <c r="FX300" s="33"/>
      <c r="FY300" s="96"/>
      <c r="FZ300" s="33"/>
      <c r="GA300" s="96"/>
      <c r="GB300" s="33"/>
      <c r="GC300" s="96"/>
      <c r="GD300" s="33"/>
      <c r="GE300" s="96"/>
      <c r="GF300" s="33"/>
      <c r="GG300" s="96"/>
      <c r="GH300" s="33"/>
      <c r="GI300" s="96"/>
      <c r="GJ300" s="33"/>
      <c r="GK300" s="96"/>
      <c r="GM300" s="72"/>
      <c r="GN300" s="74"/>
      <c r="GO300" s="72"/>
      <c r="GP300" s="74"/>
      <c r="GQ300" s="72"/>
      <c r="GR300" s="74"/>
      <c r="GS300" s="72"/>
      <c r="GT300" s="74"/>
      <c r="GU300" s="72"/>
      <c r="GV300" s="74"/>
      <c r="GW300" s="72"/>
      <c r="GX300" s="74"/>
      <c r="GY300" s="72"/>
      <c r="GZ300" s="74"/>
      <c r="HA300" s="72"/>
      <c r="HB300" s="74"/>
      <c r="HC300" s="72"/>
      <c r="HD300" s="74"/>
      <c r="HE300" s="72"/>
      <c r="HF300" s="74"/>
      <c r="HG300" s="72"/>
      <c r="HH300" s="74"/>
      <c r="HI300" s="72"/>
      <c r="HJ300" s="74"/>
    </row>
    <row r="301" spans="1:218" ht="21.75" hidden="1" customHeight="1" x14ac:dyDescent="0.15">
      <c r="A301" s="505"/>
      <c r="B301" s="486"/>
      <c r="C301" s="324"/>
      <c r="D301" s="143"/>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44"/>
      <c r="AA301" s="144"/>
      <c r="AB301" s="144"/>
      <c r="AC301" s="144"/>
      <c r="AD301" s="144"/>
      <c r="AE301" s="144"/>
      <c r="AF301" s="144"/>
      <c r="AG301" s="144"/>
      <c r="AH301" s="144"/>
      <c r="AI301" s="143"/>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5"/>
      <c r="BN301" s="143"/>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c r="CN301" s="144"/>
      <c r="CO301" s="144"/>
      <c r="CP301" s="144"/>
      <c r="CQ301" s="145"/>
      <c r="CR301" s="143"/>
      <c r="CS301" s="144"/>
      <c r="CT301" s="144"/>
      <c r="CU301" s="144"/>
      <c r="CV301" s="144"/>
      <c r="CW301" s="144"/>
      <c r="CX301" s="144"/>
      <c r="CY301" s="144"/>
      <c r="CZ301" s="144"/>
      <c r="DA301" s="144"/>
      <c r="DB301" s="144"/>
      <c r="DC301" s="144"/>
      <c r="DD301" s="144"/>
      <c r="DE301" s="144"/>
      <c r="DF301" s="144"/>
      <c r="DG301" s="144"/>
      <c r="DH301" s="144"/>
      <c r="DI301" s="144"/>
      <c r="DJ301" s="144"/>
      <c r="DK301" s="144"/>
      <c r="DL301" s="144"/>
      <c r="DM301" s="144"/>
      <c r="DN301" s="144"/>
      <c r="DO301" s="144"/>
      <c r="DP301" s="144"/>
      <c r="DQ301" s="144"/>
      <c r="DR301" s="144"/>
      <c r="DS301" s="144"/>
      <c r="DT301" s="144"/>
      <c r="DU301" s="145"/>
      <c r="DV301" s="145"/>
      <c r="DW301" s="145"/>
      <c r="EE301" s="12"/>
      <c r="EF301" s="13"/>
      <c r="EG301" s="13"/>
      <c r="EH301" s="32"/>
      <c r="EI301" s="32"/>
      <c r="EJ301" s="32"/>
      <c r="EK301" s="32"/>
      <c r="EL301" s="32"/>
      <c r="EM301" s="32"/>
      <c r="EN301" s="32"/>
      <c r="EO301" s="32"/>
      <c r="EP301" s="32"/>
      <c r="EQ301" s="32"/>
      <c r="ER301" s="32"/>
      <c r="ES301" s="32"/>
      <c r="ET301" s="32"/>
      <c r="EU301" s="32"/>
      <c r="EV301" s="32"/>
      <c r="EW301" s="32"/>
      <c r="EX301" s="32"/>
      <c r="EY301" s="32"/>
      <c r="EZ301" s="32"/>
      <c r="FA301" s="32"/>
      <c r="FB301" s="32"/>
      <c r="FC301" s="32"/>
      <c r="FD301" s="32"/>
      <c r="FE301" s="32"/>
      <c r="FG301" s="32"/>
      <c r="FH301" s="32"/>
      <c r="FI301" s="32"/>
      <c r="FJ301" s="32"/>
      <c r="FK301" s="32"/>
      <c r="FL301" s="32"/>
      <c r="FN301" s="33"/>
      <c r="FO301" s="96"/>
      <c r="FP301" s="33"/>
      <c r="FQ301" s="96"/>
      <c r="FR301" s="33"/>
      <c r="FS301" s="96"/>
      <c r="FT301" s="33"/>
      <c r="FU301" s="96"/>
      <c r="FV301" s="33"/>
      <c r="FW301" s="96"/>
      <c r="FX301" s="33"/>
      <c r="FY301" s="96"/>
      <c r="FZ301" s="33"/>
      <c r="GA301" s="96"/>
      <c r="GB301" s="33"/>
      <c r="GC301" s="96"/>
      <c r="GD301" s="33"/>
      <c r="GE301" s="96"/>
      <c r="GF301" s="33"/>
      <c r="GG301" s="96"/>
      <c r="GH301" s="33"/>
      <c r="GI301" s="96"/>
      <c r="GJ301" s="33"/>
      <c r="GK301" s="96"/>
      <c r="GM301" s="72"/>
      <c r="GN301" s="74"/>
      <c r="GO301" s="72"/>
      <c r="GP301" s="74"/>
      <c r="GQ301" s="72"/>
      <c r="GR301" s="74"/>
      <c r="GS301" s="72"/>
      <c r="GT301" s="74"/>
      <c r="GU301" s="72"/>
      <c r="GV301" s="74"/>
      <c r="GW301" s="72"/>
      <c r="GX301" s="74"/>
      <c r="GY301" s="72"/>
      <c r="GZ301" s="74"/>
      <c r="HA301" s="72"/>
      <c r="HB301" s="74"/>
      <c r="HC301" s="72"/>
      <c r="HD301" s="74"/>
      <c r="HE301" s="72"/>
      <c r="HF301" s="74"/>
      <c r="HG301" s="72"/>
      <c r="HH301" s="74"/>
      <c r="HI301" s="72"/>
      <c r="HJ301" s="74"/>
    </row>
    <row r="302" spans="1:218" ht="11.25" hidden="1" customHeight="1" x14ac:dyDescent="0.15">
      <c r="A302" s="505"/>
      <c r="B302" s="487"/>
      <c r="C302" s="325"/>
      <c r="D302" s="146"/>
      <c r="E302" s="147"/>
      <c r="F302" s="147"/>
      <c r="G302" s="147"/>
      <c r="H302" s="147"/>
      <c r="I302" s="147"/>
      <c r="J302" s="147"/>
      <c r="K302" s="147"/>
      <c r="L302" s="147"/>
      <c r="M302" s="147"/>
      <c r="N302" s="147"/>
      <c r="O302" s="147"/>
      <c r="P302" s="147"/>
      <c r="Q302" s="147"/>
      <c r="R302" s="147"/>
      <c r="S302" s="147"/>
      <c r="T302" s="147"/>
      <c r="U302" s="147"/>
      <c r="V302" s="147"/>
      <c r="W302" s="147"/>
      <c r="X302" s="147"/>
      <c r="Y302" s="147"/>
      <c r="Z302" s="147"/>
      <c r="AA302" s="147"/>
      <c r="AB302" s="147"/>
      <c r="AC302" s="147"/>
      <c r="AD302" s="147"/>
      <c r="AE302" s="147"/>
      <c r="AF302" s="147"/>
      <c r="AG302" s="148"/>
      <c r="AH302" s="148"/>
      <c r="AI302" s="146"/>
      <c r="AJ302" s="147"/>
      <c r="AK302" s="147"/>
      <c r="AL302" s="147"/>
      <c r="AM302" s="147"/>
      <c r="AN302" s="147"/>
      <c r="AO302" s="147"/>
      <c r="AP302" s="147"/>
      <c r="AQ302" s="147"/>
      <c r="AR302" s="147"/>
      <c r="AS302" s="147"/>
      <c r="AT302" s="147"/>
      <c r="AU302" s="147"/>
      <c r="AV302" s="147"/>
      <c r="AW302" s="147"/>
      <c r="AX302" s="147"/>
      <c r="AY302" s="147"/>
      <c r="AZ302" s="147"/>
      <c r="BA302" s="147"/>
      <c r="BB302" s="147"/>
      <c r="BC302" s="147"/>
      <c r="BD302" s="147"/>
      <c r="BE302" s="147"/>
      <c r="BF302" s="147"/>
      <c r="BG302" s="147"/>
      <c r="BH302" s="147"/>
      <c r="BI302" s="147"/>
      <c r="BJ302" s="147"/>
      <c r="BK302" s="147"/>
      <c r="BL302" s="147"/>
      <c r="BM302" s="148"/>
      <c r="BN302" s="146"/>
      <c r="BO302" s="147"/>
      <c r="BP302" s="147"/>
      <c r="BQ302" s="147"/>
      <c r="BR302" s="147"/>
      <c r="BS302" s="147"/>
      <c r="BT302" s="147"/>
      <c r="BU302" s="147"/>
      <c r="BV302" s="147"/>
      <c r="BW302" s="147"/>
      <c r="BX302" s="147"/>
      <c r="BY302" s="147"/>
      <c r="BZ302" s="147"/>
      <c r="CA302" s="147"/>
      <c r="CB302" s="147"/>
      <c r="CC302" s="147"/>
      <c r="CD302" s="147"/>
      <c r="CE302" s="147"/>
      <c r="CF302" s="147"/>
      <c r="CG302" s="147"/>
      <c r="CH302" s="147"/>
      <c r="CI302" s="147"/>
      <c r="CJ302" s="147"/>
      <c r="CK302" s="147"/>
      <c r="CL302" s="147"/>
      <c r="CM302" s="147"/>
      <c r="CN302" s="147"/>
      <c r="CO302" s="147"/>
      <c r="CP302" s="147"/>
      <c r="CQ302" s="149"/>
      <c r="CR302" s="146"/>
      <c r="CS302" s="147"/>
      <c r="CT302" s="147"/>
      <c r="CU302" s="147"/>
      <c r="CV302" s="147"/>
      <c r="CW302" s="147"/>
      <c r="CX302" s="147"/>
      <c r="CY302" s="147"/>
      <c r="CZ302" s="147"/>
      <c r="DA302" s="147"/>
      <c r="DB302" s="147"/>
      <c r="DC302" s="147"/>
      <c r="DD302" s="147"/>
      <c r="DE302" s="147"/>
      <c r="DF302" s="147"/>
      <c r="DG302" s="147"/>
      <c r="DH302" s="147"/>
      <c r="DI302" s="147"/>
      <c r="DJ302" s="147"/>
      <c r="DK302" s="147"/>
      <c r="DL302" s="147"/>
      <c r="DM302" s="147"/>
      <c r="DN302" s="147"/>
      <c r="DO302" s="147"/>
      <c r="DP302" s="147"/>
      <c r="DQ302" s="147"/>
      <c r="DR302" s="147"/>
      <c r="DS302" s="147"/>
      <c r="DT302" s="147"/>
      <c r="DU302" s="149"/>
      <c r="DV302" s="149"/>
      <c r="DW302" s="149"/>
      <c r="EE302" s="12"/>
      <c r="EF302" s="13"/>
      <c r="EG302" s="13"/>
      <c r="EH302" s="32"/>
      <c r="EI302" s="32"/>
      <c r="EJ302" s="32"/>
      <c r="EK302" s="32"/>
      <c r="EL302" s="32"/>
      <c r="EM302" s="32"/>
      <c r="EN302" s="32"/>
      <c r="EO302" s="32"/>
      <c r="EP302" s="32"/>
      <c r="EQ302" s="32"/>
      <c r="ER302" s="32"/>
      <c r="ES302" s="32"/>
      <c r="ET302" s="32"/>
      <c r="EU302" s="32"/>
      <c r="EV302" s="32"/>
      <c r="EW302" s="32"/>
      <c r="EX302" s="32"/>
      <c r="EY302" s="32"/>
      <c r="EZ302" s="32"/>
      <c r="FA302" s="32"/>
      <c r="FB302" s="32"/>
      <c r="FC302" s="32"/>
      <c r="FD302" s="32"/>
      <c r="FE302" s="32"/>
      <c r="FG302" s="32"/>
      <c r="FH302" s="32"/>
      <c r="FI302" s="32"/>
      <c r="FJ302" s="32"/>
      <c r="FK302" s="32"/>
      <c r="FL302" s="32"/>
      <c r="FN302" s="33"/>
      <c r="FO302" s="96"/>
      <c r="FP302" s="33"/>
      <c r="FQ302" s="96"/>
      <c r="FR302" s="33"/>
      <c r="FS302" s="96"/>
      <c r="FT302" s="33"/>
      <c r="FU302" s="96"/>
      <c r="FV302" s="33"/>
      <c r="FW302" s="96"/>
      <c r="FX302" s="33"/>
      <c r="FY302" s="96"/>
      <c r="FZ302" s="33"/>
      <c r="GA302" s="96"/>
      <c r="GB302" s="33"/>
      <c r="GC302" s="96"/>
      <c r="GD302" s="33"/>
      <c r="GE302" s="96"/>
      <c r="GF302" s="33"/>
      <c r="GG302" s="96"/>
      <c r="GH302" s="33"/>
      <c r="GI302" s="96"/>
      <c r="GJ302" s="33"/>
      <c r="GK302" s="96"/>
      <c r="GM302" s="72"/>
      <c r="GN302" s="74"/>
      <c r="GO302" s="72"/>
      <c r="GP302" s="74"/>
      <c r="GQ302" s="72"/>
      <c r="GR302" s="74"/>
      <c r="GS302" s="72"/>
      <c r="GT302" s="74"/>
      <c r="GU302" s="72"/>
      <c r="GV302" s="74"/>
      <c r="GW302" s="72"/>
      <c r="GX302" s="74"/>
      <c r="GY302" s="72"/>
      <c r="GZ302" s="74"/>
      <c r="HA302" s="72"/>
      <c r="HB302" s="74"/>
      <c r="HC302" s="72"/>
      <c r="HD302" s="74"/>
      <c r="HE302" s="72"/>
      <c r="HF302" s="74"/>
      <c r="HG302" s="72"/>
      <c r="HH302" s="74"/>
      <c r="HI302" s="72"/>
      <c r="HJ302" s="74"/>
    </row>
    <row r="303" spans="1:218" ht="27.75" hidden="1" customHeight="1" x14ac:dyDescent="0.15">
      <c r="A303" s="505"/>
      <c r="B303" s="487"/>
      <c r="C303" s="325"/>
      <c r="D303" s="150"/>
      <c r="E303" s="151"/>
      <c r="F303" s="151"/>
      <c r="G303" s="151"/>
      <c r="H303" s="151"/>
      <c r="I303" s="151"/>
      <c r="J303" s="151"/>
      <c r="K303" s="151"/>
      <c r="L303" s="151"/>
      <c r="M303" s="151"/>
      <c r="N303" s="151"/>
      <c r="O303" s="151"/>
      <c r="P303" s="151"/>
      <c r="Q303" s="151"/>
      <c r="R303" s="151"/>
      <c r="S303" s="151"/>
      <c r="T303" s="151"/>
      <c r="U303" s="151"/>
      <c r="V303" s="151"/>
      <c r="W303" s="151"/>
      <c r="X303" s="151"/>
      <c r="Y303" s="151"/>
      <c r="Z303" s="151"/>
      <c r="AA303" s="151"/>
      <c r="AB303" s="151"/>
      <c r="AC303" s="151"/>
      <c r="AD303" s="151"/>
      <c r="AE303" s="151"/>
      <c r="AF303" s="151"/>
      <c r="AG303" s="151"/>
      <c r="AH303" s="151"/>
      <c r="AI303" s="150"/>
      <c r="AJ303" s="151"/>
      <c r="AK303" s="151"/>
      <c r="AL303" s="151"/>
      <c r="AM303" s="151"/>
      <c r="AN303" s="151"/>
      <c r="AO303" s="151"/>
      <c r="AP303" s="151"/>
      <c r="AQ303" s="151"/>
      <c r="AR303" s="151"/>
      <c r="AS303" s="151"/>
      <c r="AT303" s="151"/>
      <c r="AU303" s="151"/>
      <c r="AV303" s="151"/>
      <c r="AW303" s="151"/>
      <c r="AX303" s="151"/>
      <c r="AY303" s="151"/>
      <c r="AZ303" s="151"/>
      <c r="BA303" s="151"/>
      <c r="BB303" s="151"/>
      <c r="BC303" s="151"/>
      <c r="BD303" s="151"/>
      <c r="BE303" s="151"/>
      <c r="BF303" s="151"/>
      <c r="BG303" s="151"/>
      <c r="BH303" s="151"/>
      <c r="BI303" s="151"/>
      <c r="BJ303" s="151"/>
      <c r="BK303" s="151"/>
      <c r="BL303" s="151"/>
      <c r="BM303" s="152"/>
      <c r="BN303" s="150"/>
      <c r="BO303" s="151"/>
      <c r="BP303" s="151"/>
      <c r="BQ303" s="151"/>
      <c r="BR303" s="151"/>
      <c r="BS303" s="151"/>
      <c r="BT303" s="151"/>
      <c r="BU303" s="151"/>
      <c r="BV303" s="151"/>
      <c r="BW303" s="151"/>
      <c r="BX303" s="151"/>
      <c r="BY303" s="151"/>
      <c r="BZ303" s="151"/>
      <c r="CA303" s="151"/>
      <c r="CB303" s="151"/>
      <c r="CC303" s="151"/>
      <c r="CD303" s="151"/>
      <c r="CE303" s="151"/>
      <c r="CF303" s="151"/>
      <c r="CG303" s="151"/>
      <c r="CH303" s="151"/>
      <c r="CI303" s="151"/>
      <c r="CJ303" s="151"/>
      <c r="CK303" s="151"/>
      <c r="CL303" s="151"/>
      <c r="CM303" s="151"/>
      <c r="CN303" s="151"/>
      <c r="CO303" s="151"/>
      <c r="CP303" s="151"/>
      <c r="CQ303" s="152"/>
      <c r="CR303" s="150"/>
      <c r="CS303" s="151"/>
      <c r="CT303" s="151"/>
      <c r="CU303" s="151"/>
      <c r="CV303" s="151"/>
      <c r="CW303" s="151"/>
      <c r="CX303" s="151"/>
      <c r="CY303" s="151"/>
      <c r="CZ303" s="151"/>
      <c r="DA303" s="151"/>
      <c r="DB303" s="151"/>
      <c r="DC303" s="151"/>
      <c r="DD303" s="151"/>
      <c r="DE303" s="151"/>
      <c r="DF303" s="151"/>
      <c r="DG303" s="151"/>
      <c r="DH303" s="151"/>
      <c r="DI303" s="151"/>
      <c r="DJ303" s="151"/>
      <c r="DK303" s="151"/>
      <c r="DL303" s="151"/>
      <c r="DM303" s="151"/>
      <c r="DN303" s="151"/>
      <c r="DO303" s="151"/>
      <c r="DP303" s="151"/>
      <c r="DQ303" s="151"/>
      <c r="DR303" s="151"/>
      <c r="DS303" s="151"/>
      <c r="DT303" s="151"/>
      <c r="DU303" s="152"/>
      <c r="DV303" s="152"/>
      <c r="DW303" s="152"/>
      <c r="EE303" s="12"/>
      <c r="EF303" s="13"/>
      <c r="EG303" s="13"/>
      <c r="EH303" s="32"/>
      <c r="EI303" s="32"/>
      <c r="EJ303" s="32"/>
      <c r="EK303" s="32"/>
      <c r="EL303" s="32"/>
      <c r="EM303" s="32"/>
      <c r="EN303" s="32"/>
      <c r="EO303" s="32"/>
      <c r="EP303" s="32"/>
      <c r="EQ303" s="32"/>
      <c r="ER303" s="32"/>
      <c r="ES303" s="32"/>
      <c r="ET303" s="32"/>
      <c r="EU303" s="32"/>
      <c r="EV303" s="32"/>
      <c r="EW303" s="32"/>
      <c r="EX303" s="32"/>
      <c r="EY303" s="32"/>
      <c r="EZ303" s="32"/>
      <c r="FA303" s="32"/>
      <c r="FB303" s="32"/>
      <c r="FC303" s="32"/>
      <c r="FD303" s="32"/>
      <c r="FE303" s="32"/>
      <c r="FG303" s="32"/>
      <c r="FH303" s="32"/>
      <c r="FI303" s="32"/>
      <c r="FJ303" s="32"/>
      <c r="FK303" s="32"/>
      <c r="FL303" s="32"/>
      <c r="FN303" s="33"/>
      <c r="FO303" s="96"/>
      <c r="FP303" s="33"/>
      <c r="FQ303" s="96"/>
      <c r="FR303" s="33"/>
      <c r="FS303" s="96"/>
      <c r="FT303" s="33"/>
      <c r="FU303" s="96"/>
      <c r="FV303" s="33"/>
      <c r="FW303" s="96"/>
      <c r="FX303" s="33"/>
      <c r="FY303" s="96"/>
      <c r="FZ303" s="33"/>
      <c r="GA303" s="96"/>
      <c r="GB303" s="33"/>
      <c r="GC303" s="96"/>
      <c r="GD303" s="33"/>
      <c r="GE303" s="96"/>
      <c r="GF303" s="33"/>
      <c r="GG303" s="96"/>
      <c r="GH303" s="33"/>
      <c r="GI303" s="96"/>
      <c r="GJ303" s="33"/>
      <c r="GK303" s="96"/>
      <c r="GM303" s="72"/>
      <c r="GN303" s="74"/>
      <c r="GO303" s="72"/>
      <c r="GP303" s="74"/>
      <c r="GQ303" s="72"/>
      <c r="GR303" s="74"/>
      <c r="GS303" s="72"/>
      <c r="GT303" s="74"/>
      <c r="GU303" s="72"/>
      <c r="GV303" s="74"/>
      <c r="GW303" s="72"/>
      <c r="GX303" s="74"/>
      <c r="GY303" s="72"/>
      <c r="GZ303" s="74"/>
      <c r="HA303" s="72"/>
      <c r="HB303" s="74"/>
      <c r="HC303" s="72"/>
      <c r="HD303" s="74"/>
      <c r="HE303" s="72"/>
      <c r="HF303" s="74"/>
      <c r="HG303" s="72"/>
      <c r="HH303" s="74"/>
      <c r="HI303" s="72"/>
      <c r="HJ303" s="74"/>
    </row>
    <row r="304" spans="1:218" ht="15" hidden="1" customHeight="1" thickBot="1" x14ac:dyDescent="0.2">
      <c r="A304" s="506"/>
      <c r="B304" s="488"/>
      <c r="C304" s="326"/>
      <c r="D304" s="153"/>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54"/>
      <c r="AH304" s="154"/>
      <c r="AI304" s="153"/>
      <c r="AJ304" s="114"/>
      <c r="AK304" s="114"/>
      <c r="AL304" s="114"/>
      <c r="AM304" s="114"/>
      <c r="AN304" s="114"/>
      <c r="AO304" s="114"/>
      <c r="AP304" s="114"/>
      <c r="AQ304" s="114"/>
      <c r="AR304" s="114"/>
      <c r="AS304" s="114"/>
      <c r="AT304" s="114"/>
      <c r="AU304" s="114"/>
      <c r="AV304" s="114"/>
      <c r="AW304" s="114"/>
      <c r="AX304" s="114"/>
      <c r="AY304" s="114"/>
      <c r="AZ304" s="114"/>
      <c r="BA304" s="114"/>
      <c r="BB304" s="114"/>
      <c r="BC304" s="114"/>
      <c r="BD304" s="114"/>
      <c r="BE304" s="114"/>
      <c r="BF304" s="114"/>
      <c r="BG304" s="114"/>
      <c r="BH304" s="114"/>
      <c r="BI304" s="114"/>
      <c r="BJ304" s="114"/>
      <c r="BK304" s="114"/>
      <c r="BL304" s="114"/>
      <c r="BM304" s="154"/>
      <c r="BN304" s="153"/>
      <c r="BO304" s="114"/>
      <c r="BP304" s="114"/>
      <c r="BQ304" s="114"/>
      <c r="BR304" s="114"/>
      <c r="BS304" s="114"/>
      <c r="BT304" s="114"/>
      <c r="BU304" s="114"/>
      <c r="BV304" s="114"/>
      <c r="BW304" s="114"/>
      <c r="BX304" s="114"/>
      <c r="BY304" s="114"/>
      <c r="BZ304" s="114"/>
      <c r="CA304" s="114"/>
      <c r="CB304" s="114"/>
      <c r="CC304" s="114"/>
      <c r="CD304" s="114"/>
      <c r="CE304" s="114"/>
      <c r="CF304" s="114"/>
      <c r="CG304" s="114"/>
      <c r="CH304" s="114"/>
      <c r="CI304" s="114"/>
      <c r="CJ304" s="114"/>
      <c r="CK304" s="114"/>
      <c r="CL304" s="114"/>
      <c r="CM304" s="114"/>
      <c r="CN304" s="114"/>
      <c r="CO304" s="114"/>
      <c r="CP304" s="114"/>
      <c r="CQ304" s="155"/>
      <c r="CR304" s="153"/>
      <c r="CS304" s="114"/>
      <c r="CT304" s="114"/>
      <c r="CU304" s="114"/>
      <c r="CV304" s="114"/>
      <c r="CW304" s="114"/>
      <c r="CX304" s="114"/>
      <c r="CY304" s="114"/>
      <c r="CZ304" s="114"/>
      <c r="DA304" s="114"/>
      <c r="DB304" s="114"/>
      <c r="DC304" s="114"/>
      <c r="DD304" s="114"/>
      <c r="DE304" s="114"/>
      <c r="DF304" s="114"/>
      <c r="DG304" s="114"/>
      <c r="DH304" s="114"/>
      <c r="DI304" s="114"/>
      <c r="DJ304" s="114"/>
      <c r="DK304" s="114"/>
      <c r="DL304" s="114"/>
      <c r="DM304" s="114"/>
      <c r="DN304" s="114"/>
      <c r="DO304" s="114"/>
      <c r="DP304" s="114"/>
      <c r="DQ304" s="114"/>
      <c r="DR304" s="114"/>
      <c r="DS304" s="114"/>
      <c r="DT304" s="114"/>
      <c r="DU304" s="155"/>
      <c r="DV304" s="155"/>
      <c r="DW304" s="155"/>
      <c r="EE304" s="12"/>
      <c r="EF304" s="13"/>
      <c r="EG304" s="13"/>
      <c r="EH304" s="32"/>
      <c r="EI304" s="32"/>
      <c r="EJ304" s="32"/>
      <c r="EK304" s="32"/>
      <c r="EL304" s="32"/>
      <c r="EM304" s="32"/>
      <c r="EN304" s="32"/>
      <c r="EO304" s="32"/>
      <c r="EP304" s="32"/>
      <c r="EQ304" s="32"/>
      <c r="ER304" s="32"/>
      <c r="ES304" s="32"/>
      <c r="ET304" s="32"/>
      <c r="EU304" s="32"/>
      <c r="EV304" s="32"/>
      <c r="EW304" s="32"/>
      <c r="EX304" s="32"/>
      <c r="EY304" s="32"/>
      <c r="EZ304" s="32"/>
      <c r="FA304" s="32"/>
      <c r="FB304" s="32"/>
      <c r="FC304" s="32"/>
      <c r="FD304" s="32"/>
      <c r="FE304" s="32"/>
      <c r="FG304" s="32"/>
      <c r="FH304" s="32"/>
      <c r="FI304" s="32"/>
      <c r="FJ304" s="32"/>
      <c r="FK304" s="32"/>
      <c r="FL304" s="32"/>
      <c r="FN304" s="33"/>
      <c r="FO304" s="96"/>
      <c r="FP304" s="33"/>
      <c r="FQ304" s="96"/>
      <c r="FR304" s="33"/>
      <c r="FS304" s="96"/>
      <c r="FT304" s="33"/>
      <c r="FU304" s="96"/>
      <c r="FV304" s="33"/>
      <c r="FW304" s="96"/>
      <c r="FX304" s="33"/>
      <c r="FY304" s="96"/>
      <c r="FZ304" s="33"/>
      <c r="GA304" s="96"/>
      <c r="GB304" s="33"/>
      <c r="GC304" s="96"/>
      <c r="GD304" s="33"/>
      <c r="GE304" s="96"/>
      <c r="GF304" s="33"/>
      <c r="GG304" s="96"/>
      <c r="GH304" s="33"/>
      <c r="GI304" s="96"/>
      <c r="GJ304" s="33"/>
      <c r="GK304" s="96"/>
      <c r="GM304" s="72"/>
      <c r="GN304" s="74"/>
      <c r="GO304" s="72"/>
      <c r="GP304" s="74"/>
      <c r="GQ304" s="72"/>
      <c r="GR304" s="74"/>
      <c r="GS304" s="72"/>
      <c r="GT304" s="74"/>
      <c r="GU304" s="72"/>
      <c r="GV304" s="74"/>
      <c r="GW304" s="72"/>
      <c r="GX304" s="74"/>
      <c r="GY304" s="72"/>
      <c r="GZ304" s="74"/>
      <c r="HA304" s="72"/>
      <c r="HB304" s="74"/>
      <c r="HC304" s="72"/>
      <c r="HD304" s="74"/>
      <c r="HE304" s="72"/>
      <c r="HF304" s="74"/>
      <c r="HG304" s="72"/>
      <c r="HH304" s="74"/>
      <c r="HI304" s="72"/>
      <c r="HJ304" s="74"/>
    </row>
    <row r="305" spans="1:220" s="2" customFormat="1" ht="24.95" hidden="1" customHeight="1" thickBot="1" x14ac:dyDescent="0.2">
      <c r="A305" s="162"/>
      <c r="B305" s="163"/>
      <c r="C305" s="327"/>
      <c r="D305" s="189"/>
      <c r="E305" s="190"/>
      <c r="F305" s="190"/>
      <c r="G305" s="190"/>
      <c r="H305" s="190"/>
      <c r="I305" s="190"/>
      <c r="J305" s="190"/>
      <c r="K305" s="190"/>
      <c r="L305" s="190"/>
      <c r="M305" s="190"/>
      <c r="N305" s="190"/>
      <c r="O305" s="190"/>
      <c r="P305" s="190"/>
      <c r="Q305" s="190"/>
      <c r="R305" s="190"/>
      <c r="S305" s="190"/>
      <c r="T305" s="190"/>
      <c r="U305" s="190"/>
      <c r="V305" s="190"/>
      <c r="W305" s="190"/>
      <c r="X305" s="190"/>
      <c r="Y305" s="190"/>
      <c r="Z305" s="190"/>
      <c r="AA305" s="190"/>
      <c r="AB305" s="190"/>
      <c r="AC305" s="190"/>
      <c r="AD305" s="190"/>
      <c r="AE305" s="190"/>
      <c r="AF305" s="190"/>
      <c r="AG305" s="191"/>
      <c r="AH305" s="191"/>
      <c r="AI305" s="189"/>
      <c r="AJ305" s="190"/>
      <c r="AK305" s="190"/>
      <c r="AL305" s="190"/>
      <c r="AM305" s="190"/>
      <c r="AN305" s="190"/>
      <c r="AO305" s="190"/>
      <c r="AP305" s="190"/>
      <c r="AQ305" s="190"/>
      <c r="AR305" s="190"/>
      <c r="AS305" s="190"/>
      <c r="AT305" s="190"/>
      <c r="AU305" s="190"/>
      <c r="AV305" s="190"/>
      <c r="AW305" s="190"/>
      <c r="AX305" s="190"/>
      <c r="AY305" s="190"/>
      <c r="AZ305" s="190"/>
      <c r="BA305" s="190"/>
      <c r="BB305" s="190"/>
      <c r="BC305" s="190"/>
      <c r="BD305" s="190"/>
      <c r="BE305" s="190"/>
      <c r="BF305" s="190"/>
      <c r="BG305" s="190"/>
      <c r="BH305" s="190"/>
      <c r="BI305" s="190"/>
      <c r="BJ305" s="190"/>
      <c r="BK305" s="190"/>
      <c r="BL305" s="190"/>
      <c r="BM305" s="191"/>
      <c r="BN305" s="189"/>
      <c r="BO305" s="190"/>
      <c r="BP305" s="190"/>
      <c r="BQ305" s="190"/>
      <c r="BR305" s="190"/>
      <c r="BS305" s="190"/>
      <c r="BT305" s="190"/>
      <c r="BU305" s="190"/>
      <c r="BV305" s="190"/>
      <c r="BW305" s="190"/>
      <c r="BX305" s="190"/>
      <c r="BY305" s="190"/>
      <c r="BZ305" s="190"/>
      <c r="CA305" s="190"/>
      <c r="CB305" s="190"/>
      <c r="CC305" s="190"/>
      <c r="CD305" s="190"/>
      <c r="CE305" s="190"/>
      <c r="CF305" s="190"/>
      <c r="CG305" s="190"/>
      <c r="CH305" s="190"/>
      <c r="CI305" s="190"/>
      <c r="CJ305" s="190"/>
      <c r="CK305" s="190"/>
      <c r="CL305" s="190"/>
      <c r="CM305" s="190"/>
      <c r="CN305" s="190"/>
      <c r="CO305" s="190"/>
      <c r="CP305" s="190"/>
      <c r="CQ305" s="191"/>
      <c r="CR305" s="189"/>
      <c r="CS305" s="190"/>
      <c r="CT305" s="190"/>
      <c r="CU305" s="190"/>
      <c r="CV305" s="190"/>
      <c r="CW305" s="190"/>
      <c r="CX305" s="190"/>
      <c r="CY305" s="190"/>
      <c r="CZ305" s="190"/>
      <c r="DA305" s="190"/>
      <c r="DB305" s="190"/>
      <c r="DC305" s="190"/>
      <c r="DD305" s="190"/>
      <c r="DE305" s="190"/>
      <c r="DF305" s="190"/>
      <c r="DG305" s="190"/>
      <c r="DH305" s="190"/>
      <c r="DI305" s="190"/>
      <c r="DJ305" s="190"/>
      <c r="DK305" s="190"/>
      <c r="DL305" s="190"/>
      <c r="DM305" s="190"/>
      <c r="DN305" s="190"/>
      <c r="DO305" s="190"/>
      <c r="DP305" s="190"/>
      <c r="DQ305" s="190"/>
      <c r="DR305" s="190"/>
      <c r="DS305" s="190"/>
      <c r="DT305" s="190"/>
      <c r="DU305" s="192"/>
      <c r="DV305" s="192"/>
      <c r="DW305" s="192"/>
    </row>
    <row r="306" spans="1:220" ht="24.75" hidden="1" customHeight="1" x14ac:dyDescent="0.15">
      <c r="A306" s="497"/>
      <c r="B306" s="498"/>
      <c r="C306" s="328"/>
      <c r="D306" s="140"/>
      <c r="E306" s="140"/>
      <c r="F306" s="140"/>
      <c r="G306" s="140"/>
      <c r="H306" s="140"/>
      <c r="I306" s="140"/>
      <c r="J306" s="140"/>
      <c r="K306" s="140"/>
      <c r="L306" s="140"/>
      <c r="M306" s="140"/>
      <c r="N306" s="140"/>
      <c r="O306" s="140"/>
      <c r="P306" s="140"/>
      <c r="Q306" s="140"/>
      <c r="R306" s="140"/>
      <c r="S306" s="140"/>
      <c r="T306" s="140"/>
      <c r="U306" s="140"/>
      <c r="V306" s="140"/>
      <c r="W306" s="140"/>
      <c r="X306" s="140"/>
      <c r="Y306" s="140"/>
      <c r="Z306" s="140"/>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c r="CN306" s="140"/>
      <c r="CO306" s="140"/>
      <c r="CP306" s="140"/>
      <c r="CQ306" s="140"/>
      <c r="CR306" s="140"/>
      <c r="CS306" s="140"/>
      <c r="CT306" s="140"/>
      <c r="CU306" s="140"/>
      <c r="CV306" s="140"/>
      <c r="CW306" s="140"/>
      <c r="CX306" s="140"/>
      <c r="CY306" s="140"/>
      <c r="CZ306" s="140"/>
      <c r="DA306" s="140"/>
      <c r="DB306" s="140"/>
      <c r="DC306" s="140"/>
      <c r="DD306" s="140"/>
      <c r="DE306" s="140"/>
      <c r="DF306" s="140"/>
      <c r="DG306" s="140"/>
      <c r="DH306" s="140"/>
      <c r="DI306" s="140"/>
      <c r="DJ306" s="140"/>
      <c r="DK306" s="140"/>
      <c r="DL306" s="140"/>
      <c r="DM306" s="140"/>
      <c r="DN306" s="140"/>
      <c r="DO306" s="140"/>
      <c r="DP306" s="140"/>
      <c r="DQ306" s="140"/>
      <c r="DR306" s="140"/>
      <c r="DS306" s="140"/>
      <c r="DT306" s="140"/>
      <c r="DU306" s="140"/>
      <c r="DV306" s="140"/>
      <c r="DW306" s="140"/>
      <c r="EE306" s="2"/>
      <c r="EF306"/>
      <c r="EG306"/>
      <c r="EH306" s="17"/>
      <c r="EI306" s="17"/>
      <c r="GM306" s="73"/>
      <c r="GN306" s="127"/>
      <c r="GO306" s="73"/>
      <c r="GP306" s="127"/>
      <c r="GQ306" s="73"/>
      <c r="GR306" s="127"/>
      <c r="GS306" s="73"/>
      <c r="GT306" s="73"/>
      <c r="GU306" s="127"/>
      <c r="GV306" s="73"/>
      <c r="GW306" s="127"/>
      <c r="GX306" s="73"/>
      <c r="GY306" s="127"/>
      <c r="GZ306" s="73"/>
      <c r="HA306" s="73"/>
      <c r="HB306" s="127"/>
      <c r="HC306" s="73"/>
      <c r="HD306" s="127"/>
      <c r="HE306" s="73"/>
      <c r="HF306" s="127"/>
      <c r="HG306" s="73"/>
      <c r="HH306" s="127"/>
      <c r="HI306" s="73"/>
      <c r="HJ306" s="127"/>
      <c r="HL306" s="128"/>
    </row>
    <row r="307" spans="1:220" ht="24.75" hidden="1" customHeight="1" x14ac:dyDescent="0.15">
      <c r="A307" s="497"/>
      <c r="B307" s="498"/>
      <c r="C307" s="329"/>
      <c r="D307" s="141"/>
      <c r="E307" s="141"/>
      <c r="F307" s="141"/>
      <c r="G307" s="141"/>
      <c r="H307" s="141"/>
      <c r="I307" s="141"/>
      <c r="J307" s="141"/>
      <c r="K307" s="141"/>
      <c r="L307" s="141"/>
      <c r="M307" s="141"/>
      <c r="N307" s="141"/>
      <c r="O307" s="141"/>
      <c r="P307" s="141"/>
      <c r="Q307" s="141"/>
      <c r="R307" s="141"/>
      <c r="S307" s="141"/>
      <c r="T307" s="141"/>
      <c r="U307" s="141"/>
      <c r="V307" s="141"/>
      <c r="W307" s="141"/>
      <c r="X307" s="141"/>
      <c r="Y307" s="141"/>
      <c r="Z307" s="141"/>
      <c r="AA307" s="141"/>
      <c r="AB307" s="141"/>
      <c r="AC307" s="141"/>
      <c r="AD307" s="141"/>
      <c r="AE307" s="141"/>
      <c r="AF307" s="141"/>
      <c r="AG307" s="141"/>
      <c r="AH307" s="141"/>
      <c r="AI307" s="141"/>
      <c r="AJ307" s="141"/>
      <c r="AK307" s="141"/>
      <c r="AL307" s="141"/>
      <c r="AM307" s="141"/>
      <c r="AN307" s="141"/>
      <c r="AO307" s="141"/>
      <c r="AP307" s="141"/>
      <c r="AQ307" s="141"/>
      <c r="AR307" s="141"/>
      <c r="AS307" s="141"/>
      <c r="AT307" s="141"/>
      <c r="AU307" s="141"/>
      <c r="AV307" s="141"/>
      <c r="AW307" s="141"/>
      <c r="AX307" s="141"/>
      <c r="AY307" s="141"/>
      <c r="AZ307" s="141"/>
      <c r="BA307" s="141"/>
      <c r="BB307" s="141"/>
      <c r="BC307" s="141"/>
      <c r="BD307" s="141"/>
      <c r="BE307" s="141"/>
      <c r="BF307" s="141"/>
      <c r="BG307" s="141"/>
      <c r="BH307" s="141"/>
      <c r="BI307" s="141"/>
      <c r="BJ307" s="141"/>
      <c r="BK307" s="141"/>
      <c r="BL307" s="141"/>
      <c r="BM307" s="141"/>
      <c r="BN307" s="141"/>
      <c r="BO307" s="141"/>
      <c r="BP307" s="141"/>
      <c r="BQ307" s="141"/>
      <c r="BR307" s="141"/>
      <c r="BS307" s="141"/>
      <c r="BT307" s="141"/>
      <c r="BU307" s="141"/>
      <c r="BV307" s="141"/>
      <c r="BW307" s="141"/>
      <c r="BX307" s="141"/>
      <c r="BY307" s="141"/>
      <c r="BZ307" s="141"/>
      <c r="CA307" s="141"/>
      <c r="CB307" s="141"/>
      <c r="CC307" s="141"/>
      <c r="CD307" s="141"/>
      <c r="CE307" s="141"/>
      <c r="CF307" s="141"/>
      <c r="CG307" s="141"/>
      <c r="CH307" s="141"/>
      <c r="CI307" s="141"/>
      <c r="CJ307" s="141"/>
      <c r="CK307" s="141"/>
      <c r="CL307" s="141"/>
      <c r="CM307" s="141"/>
      <c r="CN307" s="141"/>
      <c r="CO307" s="141"/>
      <c r="CP307" s="141"/>
      <c r="CQ307" s="141"/>
      <c r="CR307" s="141"/>
      <c r="CS307" s="141"/>
      <c r="CT307" s="141"/>
      <c r="CU307" s="141"/>
      <c r="CV307" s="141"/>
      <c r="CW307" s="141"/>
      <c r="CX307" s="141"/>
      <c r="CY307" s="141"/>
      <c r="CZ307" s="141"/>
      <c r="DA307" s="141"/>
      <c r="DB307" s="141"/>
      <c r="DC307" s="141"/>
      <c r="DD307" s="141"/>
      <c r="DE307" s="141"/>
      <c r="DF307" s="141"/>
      <c r="DG307" s="141"/>
      <c r="DH307" s="141"/>
      <c r="DI307" s="141"/>
      <c r="DJ307" s="141"/>
      <c r="DK307" s="141"/>
      <c r="DL307" s="141"/>
      <c r="DM307" s="141"/>
      <c r="DN307" s="141"/>
      <c r="DO307" s="141"/>
      <c r="DP307" s="141"/>
      <c r="DQ307" s="141"/>
      <c r="DR307" s="141"/>
      <c r="DS307" s="141"/>
      <c r="DT307" s="141"/>
      <c r="DU307" s="141"/>
      <c r="DV307" s="141"/>
      <c r="DW307" s="141"/>
      <c r="EE307" s="2"/>
      <c r="EF307"/>
      <c r="EG307"/>
      <c r="EH307" s="17"/>
      <c r="EI307" s="17"/>
      <c r="GN307" s="128"/>
      <c r="GP307" s="128"/>
      <c r="GR307" s="128"/>
      <c r="GU307" s="128"/>
      <c r="GW307" s="128"/>
      <c r="GY307" s="128"/>
      <c r="HB307" s="128"/>
      <c r="HD307" s="128"/>
      <c r="HF307" s="128"/>
      <c r="HG307" s="128"/>
      <c r="HH307" s="128"/>
      <c r="HI307" s="128"/>
      <c r="HJ307" s="128"/>
      <c r="HL307" s="128"/>
    </row>
    <row r="308" spans="1:220" ht="24.75" hidden="1" customHeight="1" x14ac:dyDescent="0.15">
      <c r="A308" s="499"/>
      <c r="B308" s="499"/>
      <c r="C308" s="330"/>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6"/>
      <c r="AY308" s="156"/>
      <c r="AZ308" s="156"/>
      <c r="BA308" s="156"/>
      <c r="BB308" s="156"/>
      <c r="BC308" s="156"/>
      <c r="BD308" s="156"/>
      <c r="BE308" s="156"/>
      <c r="BF308" s="156"/>
      <c r="BG308" s="156"/>
      <c r="BH308" s="156"/>
      <c r="BI308" s="156"/>
      <c r="BJ308" s="156"/>
      <c r="BK308" s="156"/>
      <c r="BL308" s="156"/>
      <c r="BM308" s="156"/>
      <c r="BN308" s="156"/>
      <c r="BO308" s="156"/>
      <c r="BP308" s="156"/>
      <c r="BQ308" s="156"/>
      <c r="BR308" s="156"/>
      <c r="BS308" s="156"/>
      <c r="BT308" s="156"/>
      <c r="BU308" s="156"/>
      <c r="BV308" s="156"/>
      <c r="BW308" s="156"/>
      <c r="BX308" s="156"/>
      <c r="BY308" s="156"/>
      <c r="BZ308" s="156"/>
      <c r="CA308" s="156"/>
      <c r="CB308" s="156"/>
      <c r="CC308" s="156"/>
      <c r="CD308" s="156"/>
      <c r="CE308" s="156"/>
      <c r="CF308" s="156"/>
      <c r="CG308" s="156"/>
      <c r="CH308" s="156"/>
      <c r="CI308" s="156"/>
      <c r="CJ308" s="156"/>
      <c r="CK308" s="156"/>
      <c r="CL308" s="156"/>
      <c r="CM308" s="156"/>
      <c r="CN308" s="156"/>
      <c r="CO308" s="156"/>
      <c r="CP308" s="156"/>
      <c r="CQ308" s="156"/>
      <c r="CR308" s="156"/>
      <c r="CS308" s="156"/>
      <c r="CT308" s="156"/>
      <c r="CU308" s="156"/>
      <c r="CV308" s="156"/>
      <c r="CW308" s="156"/>
      <c r="CX308" s="156"/>
      <c r="CY308" s="156"/>
      <c r="CZ308" s="156"/>
      <c r="DA308" s="156"/>
      <c r="DB308" s="156"/>
      <c r="DC308" s="156"/>
      <c r="DD308" s="156"/>
      <c r="DE308" s="156"/>
      <c r="DF308" s="156"/>
      <c r="DG308" s="156"/>
      <c r="DH308" s="156"/>
      <c r="DI308" s="156"/>
      <c r="DJ308" s="156"/>
      <c r="DK308" s="156"/>
      <c r="DL308" s="156"/>
      <c r="DM308" s="156"/>
      <c r="DN308" s="156"/>
      <c r="DO308" s="156"/>
      <c r="DP308" s="156"/>
      <c r="DQ308" s="156"/>
      <c r="DR308" s="156"/>
      <c r="DS308" s="156"/>
      <c r="DT308" s="156"/>
      <c r="DU308" s="156"/>
      <c r="DV308" s="156"/>
      <c r="DW308" s="156"/>
      <c r="EE308" s="2"/>
      <c r="EF308"/>
      <c r="EG308"/>
      <c r="EH308" s="17"/>
      <c r="EI308" s="17"/>
    </row>
    <row r="309" spans="1:220" ht="24.75" hidden="1" customHeight="1" x14ac:dyDescent="0.15">
      <c r="A309" s="499" t="str">
        <f>②元データ!$O$7&amp;"　人数"</f>
        <v>育苗　人数</v>
      </c>
      <c r="B309" s="499"/>
      <c r="C309" s="469">
        <f>②元データ!Q46</f>
        <v>1</v>
      </c>
      <c r="D309" s="157">
        <f>IF(D318="",0,D318)</f>
        <v>0</v>
      </c>
      <c r="E309" s="157">
        <f t="shared" ref="E309:BQ309" si="672">IF(E318="",0,E318)</f>
        <v>0</v>
      </c>
      <c r="F309" s="157">
        <f t="shared" si="672"/>
        <v>0</v>
      </c>
      <c r="G309" s="157">
        <f t="shared" si="672"/>
        <v>0</v>
      </c>
      <c r="H309" s="157">
        <f t="shared" si="672"/>
        <v>0</v>
      </c>
      <c r="I309" s="157">
        <f t="shared" si="672"/>
        <v>0</v>
      </c>
      <c r="J309" s="157">
        <f t="shared" si="672"/>
        <v>0</v>
      </c>
      <c r="K309" s="157">
        <f t="shared" si="672"/>
        <v>0</v>
      </c>
      <c r="L309" s="157">
        <f t="shared" si="672"/>
        <v>0</v>
      </c>
      <c r="M309" s="157">
        <f t="shared" si="672"/>
        <v>0</v>
      </c>
      <c r="N309" s="157">
        <f t="shared" si="672"/>
        <v>0</v>
      </c>
      <c r="O309" s="157">
        <f t="shared" si="672"/>
        <v>0</v>
      </c>
      <c r="P309" s="157">
        <f t="shared" si="672"/>
        <v>0</v>
      </c>
      <c r="Q309" s="157">
        <f t="shared" si="672"/>
        <v>0</v>
      </c>
      <c r="R309" s="157">
        <f t="shared" si="672"/>
        <v>0</v>
      </c>
      <c r="S309" s="157">
        <f t="shared" si="672"/>
        <v>0</v>
      </c>
      <c r="T309" s="157">
        <f t="shared" si="672"/>
        <v>0</v>
      </c>
      <c r="U309" s="157">
        <f t="shared" si="672"/>
        <v>0</v>
      </c>
      <c r="V309" s="157">
        <f t="shared" si="672"/>
        <v>0</v>
      </c>
      <c r="W309" s="157">
        <f t="shared" si="672"/>
        <v>0</v>
      </c>
      <c r="X309" s="157">
        <f t="shared" si="672"/>
        <v>0</v>
      </c>
      <c r="Y309" s="157">
        <f t="shared" si="672"/>
        <v>0</v>
      </c>
      <c r="Z309" s="157">
        <f t="shared" si="672"/>
        <v>0</v>
      </c>
      <c r="AA309" s="157">
        <f t="shared" si="672"/>
        <v>0</v>
      </c>
      <c r="AB309" s="157">
        <f t="shared" si="672"/>
        <v>0</v>
      </c>
      <c r="AC309" s="157">
        <f t="shared" si="672"/>
        <v>0</v>
      </c>
      <c r="AD309" s="157">
        <f t="shared" si="672"/>
        <v>0</v>
      </c>
      <c r="AE309" s="157">
        <f t="shared" si="672"/>
        <v>0</v>
      </c>
      <c r="AF309" s="157">
        <f t="shared" si="672"/>
        <v>0</v>
      </c>
      <c r="AG309" s="157">
        <f t="shared" si="672"/>
        <v>0</v>
      </c>
      <c r="AH309" s="157">
        <f t="shared" ref="AH309" si="673">IF(AH318="",0,AH318)</f>
        <v>0</v>
      </c>
      <c r="AI309" s="157">
        <f t="shared" si="672"/>
        <v>0</v>
      </c>
      <c r="AJ309" s="157">
        <f t="shared" si="672"/>
        <v>0</v>
      </c>
      <c r="AK309" s="157">
        <f t="shared" si="672"/>
        <v>0</v>
      </c>
      <c r="AL309" s="157">
        <f t="shared" si="672"/>
        <v>0</v>
      </c>
      <c r="AM309" s="157">
        <f t="shared" si="672"/>
        <v>0.2</v>
      </c>
      <c r="AN309" s="157">
        <f t="shared" si="672"/>
        <v>0.2</v>
      </c>
      <c r="AO309" s="157">
        <f t="shared" si="672"/>
        <v>0.2</v>
      </c>
      <c r="AP309" s="157">
        <f t="shared" si="672"/>
        <v>0.2</v>
      </c>
      <c r="AQ309" s="157">
        <f t="shared" si="672"/>
        <v>0.2</v>
      </c>
      <c r="AR309" s="157">
        <f t="shared" si="672"/>
        <v>0</v>
      </c>
      <c r="AS309" s="157">
        <f t="shared" si="672"/>
        <v>0</v>
      </c>
      <c r="AT309" s="157">
        <f t="shared" si="672"/>
        <v>0</v>
      </c>
      <c r="AU309" s="157">
        <f t="shared" si="672"/>
        <v>0</v>
      </c>
      <c r="AV309" s="157">
        <f t="shared" si="672"/>
        <v>0</v>
      </c>
      <c r="AW309" s="157">
        <f t="shared" si="672"/>
        <v>0</v>
      </c>
      <c r="AX309" s="157">
        <f t="shared" si="672"/>
        <v>0</v>
      </c>
      <c r="AY309" s="157">
        <f t="shared" si="672"/>
        <v>0</v>
      </c>
      <c r="AZ309" s="157">
        <f t="shared" si="672"/>
        <v>0</v>
      </c>
      <c r="BA309" s="157">
        <f t="shared" si="672"/>
        <v>0</v>
      </c>
      <c r="BB309" s="157">
        <f t="shared" si="672"/>
        <v>0.2</v>
      </c>
      <c r="BC309" s="157">
        <f t="shared" si="672"/>
        <v>0.2</v>
      </c>
      <c r="BD309" s="157">
        <f t="shared" si="672"/>
        <v>0.2</v>
      </c>
      <c r="BE309" s="157">
        <f t="shared" si="672"/>
        <v>0.2</v>
      </c>
      <c r="BF309" s="157">
        <f t="shared" si="672"/>
        <v>0.2</v>
      </c>
      <c r="BG309" s="157">
        <f t="shared" si="672"/>
        <v>0</v>
      </c>
      <c r="BH309" s="157">
        <f t="shared" si="672"/>
        <v>0</v>
      </c>
      <c r="BI309" s="157">
        <f t="shared" si="672"/>
        <v>0</v>
      </c>
      <c r="BJ309" s="157">
        <f t="shared" si="672"/>
        <v>0</v>
      </c>
      <c r="BK309" s="157">
        <f t="shared" si="672"/>
        <v>0</v>
      </c>
      <c r="BL309" s="157">
        <f t="shared" si="672"/>
        <v>0</v>
      </c>
      <c r="BM309" s="157">
        <f t="shared" si="672"/>
        <v>0.25</v>
      </c>
      <c r="BN309" s="157">
        <f t="shared" si="672"/>
        <v>0.25</v>
      </c>
      <c r="BO309" s="157">
        <f t="shared" si="672"/>
        <v>0.25</v>
      </c>
      <c r="BP309" s="157">
        <f t="shared" si="672"/>
        <v>0.25</v>
      </c>
      <c r="BQ309" s="157">
        <f t="shared" si="672"/>
        <v>0.25</v>
      </c>
      <c r="BR309" s="157">
        <f t="shared" ref="BR309:DU309" si="674">IF(BR318="",0,BR318)</f>
        <v>0</v>
      </c>
      <c r="BS309" s="157">
        <f t="shared" si="674"/>
        <v>0</v>
      </c>
      <c r="BT309" s="157">
        <f t="shared" si="674"/>
        <v>0</v>
      </c>
      <c r="BU309" s="157">
        <f t="shared" si="674"/>
        <v>0</v>
      </c>
      <c r="BV309" s="157">
        <f t="shared" si="674"/>
        <v>0</v>
      </c>
      <c r="BW309" s="157">
        <f t="shared" si="674"/>
        <v>0</v>
      </c>
      <c r="BX309" s="157">
        <f t="shared" si="674"/>
        <v>0</v>
      </c>
      <c r="BY309" s="157">
        <f t="shared" si="674"/>
        <v>0</v>
      </c>
      <c r="BZ309" s="157">
        <f t="shared" si="674"/>
        <v>0</v>
      </c>
      <c r="CA309" s="157">
        <f t="shared" si="674"/>
        <v>0</v>
      </c>
      <c r="CB309" s="157">
        <f t="shared" si="674"/>
        <v>0</v>
      </c>
      <c r="CC309" s="157">
        <f t="shared" si="674"/>
        <v>0</v>
      </c>
      <c r="CD309" s="157">
        <f t="shared" si="674"/>
        <v>0</v>
      </c>
      <c r="CE309" s="157">
        <f t="shared" si="674"/>
        <v>0</v>
      </c>
      <c r="CF309" s="157">
        <f t="shared" si="674"/>
        <v>0</v>
      </c>
      <c r="CG309" s="157">
        <f t="shared" si="674"/>
        <v>0</v>
      </c>
      <c r="CH309" s="157">
        <f t="shared" si="674"/>
        <v>0</v>
      </c>
      <c r="CI309" s="157">
        <f t="shared" si="674"/>
        <v>0</v>
      </c>
      <c r="CJ309" s="157">
        <f t="shared" si="674"/>
        <v>0</v>
      </c>
      <c r="CK309" s="157">
        <f t="shared" si="674"/>
        <v>0</v>
      </c>
      <c r="CL309" s="157">
        <f t="shared" si="674"/>
        <v>0</v>
      </c>
      <c r="CM309" s="157">
        <f t="shared" si="674"/>
        <v>0</v>
      </c>
      <c r="CN309" s="157">
        <f t="shared" si="674"/>
        <v>0</v>
      </c>
      <c r="CO309" s="157">
        <f t="shared" si="674"/>
        <v>0</v>
      </c>
      <c r="CP309" s="157">
        <f t="shared" si="674"/>
        <v>0</v>
      </c>
      <c r="CQ309" s="157">
        <f t="shared" si="674"/>
        <v>0</v>
      </c>
      <c r="CR309" s="157">
        <f t="shared" si="674"/>
        <v>0</v>
      </c>
      <c r="CS309" s="157">
        <f t="shared" si="674"/>
        <v>0</v>
      </c>
      <c r="CT309" s="157">
        <f t="shared" si="674"/>
        <v>0</v>
      </c>
      <c r="CU309" s="157">
        <f t="shared" si="674"/>
        <v>0</v>
      </c>
      <c r="CV309" s="157">
        <f t="shared" si="674"/>
        <v>0</v>
      </c>
      <c r="CW309" s="157">
        <f t="shared" si="674"/>
        <v>0</v>
      </c>
      <c r="CX309" s="157">
        <f t="shared" si="674"/>
        <v>0</v>
      </c>
      <c r="CY309" s="157">
        <f t="shared" si="674"/>
        <v>0</v>
      </c>
      <c r="CZ309" s="157">
        <f t="shared" si="674"/>
        <v>0</v>
      </c>
      <c r="DA309" s="157">
        <f t="shared" si="674"/>
        <v>0</v>
      </c>
      <c r="DB309" s="157">
        <f t="shared" si="674"/>
        <v>0</v>
      </c>
      <c r="DC309" s="157">
        <f t="shared" si="674"/>
        <v>0</v>
      </c>
      <c r="DD309" s="157">
        <f t="shared" si="674"/>
        <v>0</v>
      </c>
      <c r="DE309" s="157">
        <f t="shared" si="674"/>
        <v>0</v>
      </c>
      <c r="DF309" s="157">
        <f t="shared" si="674"/>
        <v>0</v>
      </c>
      <c r="DG309" s="157">
        <f t="shared" si="674"/>
        <v>0</v>
      </c>
      <c r="DH309" s="157">
        <f t="shared" si="674"/>
        <v>0</v>
      </c>
      <c r="DI309" s="157">
        <f t="shared" si="674"/>
        <v>0</v>
      </c>
      <c r="DJ309" s="157">
        <f t="shared" si="674"/>
        <v>0</v>
      </c>
      <c r="DK309" s="157">
        <f t="shared" si="674"/>
        <v>0</v>
      </c>
      <c r="DL309" s="157">
        <f t="shared" si="674"/>
        <v>0</v>
      </c>
      <c r="DM309" s="157">
        <f t="shared" si="674"/>
        <v>0</v>
      </c>
      <c r="DN309" s="157">
        <f t="shared" si="674"/>
        <v>0</v>
      </c>
      <c r="DO309" s="157">
        <f t="shared" si="674"/>
        <v>0</v>
      </c>
      <c r="DP309" s="157">
        <f t="shared" si="674"/>
        <v>0</v>
      </c>
      <c r="DQ309" s="157">
        <f t="shared" si="674"/>
        <v>0</v>
      </c>
      <c r="DR309" s="157">
        <f t="shared" si="674"/>
        <v>0</v>
      </c>
      <c r="DS309" s="157">
        <f t="shared" si="674"/>
        <v>0</v>
      </c>
      <c r="DT309" s="157">
        <f t="shared" si="674"/>
        <v>0</v>
      </c>
      <c r="DU309" s="157">
        <f t="shared" si="674"/>
        <v>0</v>
      </c>
      <c r="DV309" s="157">
        <f t="shared" ref="DV309:DW309" si="675">IF(DV318="",0,DV318)</f>
        <v>0</v>
      </c>
      <c r="DW309" s="157">
        <f t="shared" si="675"/>
        <v>0</v>
      </c>
      <c r="EE309" s="2"/>
      <c r="EF309"/>
      <c r="EG309"/>
      <c r="EH309" s="17"/>
      <c r="EI309" s="17"/>
    </row>
    <row r="310" spans="1:220" ht="24.75" customHeight="1" x14ac:dyDescent="0.15">
      <c r="A310" s="168" t="s">
        <v>212</v>
      </c>
      <c r="B310" s="169"/>
      <c r="C310" s="470" t="s">
        <v>80</v>
      </c>
      <c r="D310" s="160">
        <f>IF((D75+D152)=0,"",D75+D152)</f>
        <v>8.25</v>
      </c>
      <c r="E310" s="160">
        <f t="shared" ref="E310:BP310" si="676">IF((E75+E152)=0,"",E75+E152)</f>
        <v>8.25</v>
      </c>
      <c r="F310" s="160">
        <f t="shared" si="676"/>
        <v>24</v>
      </c>
      <c r="G310" s="160" t="str">
        <f t="shared" si="676"/>
        <v/>
      </c>
      <c r="H310" s="160">
        <f t="shared" si="676"/>
        <v>12</v>
      </c>
      <c r="I310" s="160">
        <f t="shared" si="676"/>
        <v>12</v>
      </c>
      <c r="J310" s="160">
        <f t="shared" si="676"/>
        <v>4</v>
      </c>
      <c r="K310" s="160" t="str">
        <f t="shared" si="676"/>
        <v/>
      </c>
      <c r="L310" s="160" t="str">
        <f t="shared" si="676"/>
        <v/>
      </c>
      <c r="M310" s="160">
        <f t="shared" si="676"/>
        <v>16</v>
      </c>
      <c r="N310" s="160">
        <f t="shared" si="676"/>
        <v>17.5</v>
      </c>
      <c r="O310" s="160">
        <f t="shared" si="676"/>
        <v>33.5</v>
      </c>
      <c r="P310" s="160">
        <f t="shared" si="676"/>
        <v>41.5</v>
      </c>
      <c r="Q310" s="160">
        <f t="shared" si="676"/>
        <v>13.5</v>
      </c>
      <c r="R310" s="160">
        <f t="shared" si="676"/>
        <v>68</v>
      </c>
      <c r="S310" s="160">
        <f t="shared" si="676"/>
        <v>16</v>
      </c>
      <c r="T310" s="160" t="str">
        <f t="shared" si="676"/>
        <v/>
      </c>
      <c r="U310" s="160">
        <f t="shared" si="676"/>
        <v>1</v>
      </c>
      <c r="V310" s="160" t="str">
        <f t="shared" si="676"/>
        <v/>
      </c>
      <c r="W310" s="160">
        <f t="shared" si="676"/>
        <v>10</v>
      </c>
      <c r="X310" s="160">
        <f t="shared" si="676"/>
        <v>10</v>
      </c>
      <c r="Y310" s="160">
        <f t="shared" si="676"/>
        <v>50</v>
      </c>
      <c r="Z310" s="160">
        <f t="shared" si="676"/>
        <v>44</v>
      </c>
      <c r="AA310" s="160">
        <f t="shared" si="676"/>
        <v>3</v>
      </c>
      <c r="AB310" s="160">
        <f t="shared" si="676"/>
        <v>44</v>
      </c>
      <c r="AC310" s="160" t="str">
        <f t="shared" si="676"/>
        <v/>
      </c>
      <c r="AD310" s="160" t="str">
        <f t="shared" si="676"/>
        <v/>
      </c>
      <c r="AE310" s="160" t="str">
        <f t="shared" si="676"/>
        <v/>
      </c>
      <c r="AF310" s="160">
        <f t="shared" si="676"/>
        <v>6</v>
      </c>
      <c r="AG310" s="160" t="str">
        <f t="shared" si="676"/>
        <v/>
      </c>
      <c r="AH310" s="160" t="str">
        <f t="shared" si="676"/>
        <v/>
      </c>
      <c r="AI310" s="160">
        <f t="shared" si="676"/>
        <v>16</v>
      </c>
      <c r="AJ310" s="160">
        <f t="shared" si="676"/>
        <v>40</v>
      </c>
      <c r="AK310" s="160">
        <f t="shared" si="676"/>
        <v>35.25</v>
      </c>
      <c r="AL310" s="160">
        <f t="shared" si="676"/>
        <v>8.25</v>
      </c>
      <c r="AM310" s="160">
        <f t="shared" si="676"/>
        <v>36.200000000000003</v>
      </c>
      <c r="AN310" s="160" t="str">
        <f t="shared" si="676"/>
        <v/>
      </c>
      <c r="AO310" s="160" t="str">
        <f t="shared" si="676"/>
        <v/>
      </c>
      <c r="AP310" s="160">
        <f t="shared" si="676"/>
        <v>6.95</v>
      </c>
      <c r="AQ310" s="160">
        <f t="shared" si="676"/>
        <v>10.95</v>
      </c>
      <c r="AR310" s="160">
        <f t="shared" si="676"/>
        <v>27</v>
      </c>
      <c r="AS310" s="160" t="str">
        <f t="shared" si="676"/>
        <v/>
      </c>
      <c r="AT310" s="160">
        <f t="shared" si="676"/>
        <v>3</v>
      </c>
      <c r="AU310" s="160">
        <f t="shared" si="676"/>
        <v>11</v>
      </c>
      <c r="AV310" s="160">
        <f t="shared" si="676"/>
        <v>13</v>
      </c>
      <c r="AW310" s="160">
        <f t="shared" si="676"/>
        <v>44</v>
      </c>
      <c r="AX310" s="160" t="str">
        <f t="shared" si="676"/>
        <v/>
      </c>
      <c r="AY310" s="160">
        <f t="shared" si="676"/>
        <v>3</v>
      </c>
      <c r="AZ310" s="160">
        <f t="shared" si="676"/>
        <v>5.625</v>
      </c>
      <c r="BA310" s="160">
        <f t="shared" si="676"/>
        <v>8.625</v>
      </c>
      <c r="BB310" s="160">
        <f t="shared" si="676"/>
        <v>19.2</v>
      </c>
      <c r="BC310" s="160" t="str">
        <f t="shared" si="676"/>
        <v/>
      </c>
      <c r="BD310" s="160">
        <f t="shared" si="676"/>
        <v>4.2</v>
      </c>
      <c r="BE310" s="160">
        <f t="shared" si="676"/>
        <v>4.2</v>
      </c>
      <c r="BF310" s="160">
        <f t="shared" si="676"/>
        <v>3.2</v>
      </c>
      <c r="BG310" s="160">
        <f t="shared" si="676"/>
        <v>44</v>
      </c>
      <c r="BH310" s="160" t="str">
        <f t="shared" si="676"/>
        <v/>
      </c>
      <c r="BI310" s="160">
        <f t="shared" si="676"/>
        <v>2.5</v>
      </c>
      <c r="BJ310" s="160" t="str">
        <f t="shared" si="676"/>
        <v/>
      </c>
      <c r="BK310" s="160">
        <f t="shared" si="676"/>
        <v>15</v>
      </c>
      <c r="BL310" s="160">
        <f t="shared" si="676"/>
        <v>13</v>
      </c>
      <c r="BM310" s="160">
        <f t="shared" si="676"/>
        <v>34.25</v>
      </c>
      <c r="BN310" s="160">
        <f t="shared" si="676"/>
        <v>34.25</v>
      </c>
      <c r="BO310" s="160">
        <f t="shared" si="676"/>
        <v>10.25</v>
      </c>
      <c r="BP310" s="160" t="str">
        <f t="shared" si="676"/>
        <v/>
      </c>
      <c r="BQ310" s="160">
        <f t="shared" ref="BQ310:DW310" si="677">IF((BQ75+BQ152)=0,"",BQ75+BQ152)</f>
        <v>2.75</v>
      </c>
      <c r="BR310" s="160">
        <f t="shared" si="677"/>
        <v>2</v>
      </c>
      <c r="BS310" s="160">
        <f t="shared" si="677"/>
        <v>30</v>
      </c>
      <c r="BT310" s="160" t="str">
        <f t="shared" si="677"/>
        <v/>
      </c>
      <c r="BU310" s="160">
        <f t="shared" si="677"/>
        <v>4</v>
      </c>
      <c r="BV310" s="160" t="str">
        <f t="shared" si="677"/>
        <v/>
      </c>
      <c r="BW310" s="160">
        <f t="shared" si="677"/>
        <v>30</v>
      </c>
      <c r="BX310" s="160">
        <f t="shared" si="677"/>
        <v>20</v>
      </c>
      <c r="BY310" s="160">
        <f t="shared" si="677"/>
        <v>5</v>
      </c>
      <c r="BZ310" s="160">
        <f t="shared" si="677"/>
        <v>5</v>
      </c>
      <c r="CA310" s="160">
        <f t="shared" si="677"/>
        <v>7</v>
      </c>
      <c r="CB310" s="160">
        <f t="shared" si="677"/>
        <v>40</v>
      </c>
      <c r="CC310" s="160">
        <f t="shared" si="677"/>
        <v>9</v>
      </c>
      <c r="CD310" s="160" t="str">
        <f t="shared" si="677"/>
        <v/>
      </c>
      <c r="CE310" s="160" t="str">
        <f t="shared" si="677"/>
        <v/>
      </c>
      <c r="CF310" s="160">
        <f t="shared" si="677"/>
        <v>2</v>
      </c>
      <c r="CG310" s="160">
        <f t="shared" si="677"/>
        <v>3</v>
      </c>
      <c r="CH310" s="160">
        <f t="shared" si="677"/>
        <v>3</v>
      </c>
      <c r="CI310" s="160">
        <f t="shared" si="677"/>
        <v>3</v>
      </c>
      <c r="CJ310" s="160">
        <f t="shared" si="677"/>
        <v>3</v>
      </c>
      <c r="CK310" s="160">
        <f t="shared" si="677"/>
        <v>6.9999999999999991</v>
      </c>
      <c r="CL310" s="160">
        <f t="shared" si="677"/>
        <v>58</v>
      </c>
      <c r="CM310" s="160">
        <f t="shared" si="677"/>
        <v>4</v>
      </c>
      <c r="CN310" s="160">
        <f t="shared" si="677"/>
        <v>8</v>
      </c>
      <c r="CO310" s="160" t="str">
        <f t="shared" si="677"/>
        <v/>
      </c>
      <c r="CP310" s="160">
        <f t="shared" si="677"/>
        <v>1</v>
      </c>
      <c r="CQ310" s="160">
        <f t="shared" si="677"/>
        <v>11.625</v>
      </c>
      <c r="CR310" s="160">
        <f t="shared" si="677"/>
        <v>5.625</v>
      </c>
      <c r="CS310" s="160">
        <f t="shared" si="677"/>
        <v>10</v>
      </c>
      <c r="CT310" s="160" t="str">
        <f t="shared" si="677"/>
        <v/>
      </c>
      <c r="CU310" s="160" t="str">
        <f t="shared" si="677"/>
        <v/>
      </c>
      <c r="CV310" s="160" t="str">
        <f t="shared" si="677"/>
        <v/>
      </c>
      <c r="CW310" s="160">
        <f t="shared" si="677"/>
        <v>30</v>
      </c>
      <c r="CX310" s="160">
        <f t="shared" si="677"/>
        <v>2</v>
      </c>
      <c r="CY310" s="160" t="str">
        <f t="shared" si="677"/>
        <v/>
      </c>
      <c r="CZ310" s="160">
        <f t="shared" si="677"/>
        <v>9.25</v>
      </c>
      <c r="DA310" s="160">
        <f t="shared" si="677"/>
        <v>10.75</v>
      </c>
      <c r="DB310" s="160">
        <f t="shared" si="677"/>
        <v>24</v>
      </c>
      <c r="DC310" s="160">
        <f t="shared" si="677"/>
        <v>14</v>
      </c>
      <c r="DD310" s="160" t="str">
        <f t="shared" si="677"/>
        <v/>
      </c>
      <c r="DE310" s="160" t="str">
        <f t="shared" si="677"/>
        <v/>
      </c>
      <c r="DF310" s="160" t="str">
        <f t="shared" si="677"/>
        <v/>
      </c>
      <c r="DG310" s="160">
        <f t="shared" si="677"/>
        <v>62.5</v>
      </c>
      <c r="DH310" s="160">
        <f t="shared" si="677"/>
        <v>64</v>
      </c>
      <c r="DI310" s="160">
        <f>IF((DI75+DI152)=0,"",DI75+DI152)</f>
        <v>63</v>
      </c>
      <c r="DJ310" s="160">
        <f t="shared" si="677"/>
        <v>66.75</v>
      </c>
      <c r="DK310" s="160">
        <f t="shared" si="677"/>
        <v>66.75</v>
      </c>
      <c r="DL310" s="160">
        <f t="shared" si="677"/>
        <v>72</v>
      </c>
      <c r="DM310" s="160">
        <f t="shared" si="677"/>
        <v>1</v>
      </c>
      <c r="DN310" s="160" t="str">
        <f t="shared" si="677"/>
        <v/>
      </c>
      <c r="DO310" s="160" t="str">
        <f t="shared" si="677"/>
        <v/>
      </c>
      <c r="DP310" s="160">
        <f t="shared" si="677"/>
        <v>3</v>
      </c>
      <c r="DQ310" s="160">
        <f t="shared" si="677"/>
        <v>1.3333333333333333</v>
      </c>
      <c r="DR310" s="160">
        <f t="shared" si="677"/>
        <v>2.333333333333333</v>
      </c>
      <c r="DS310" s="160">
        <f t="shared" si="677"/>
        <v>9.3333333333333321</v>
      </c>
      <c r="DT310" s="160">
        <f t="shared" si="677"/>
        <v>1.3333333333333333</v>
      </c>
      <c r="DU310" s="160">
        <f t="shared" si="677"/>
        <v>1.3333333333333333</v>
      </c>
      <c r="DV310" s="160">
        <f t="shared" si="677"/>
        <v>1.3333333333333333</v>
      </c>
      <c r="DW310" s="160">
        <f t="shared" si="677"/>
        <v>1.3333333333333333</v>
      </c>
      <c r="EE310" s="2"/>
      <c r="EF310"/>
      <c r="EG310"/>
      <c r="EH310" s="17"/>
      <c r="EI310" s="17"/>
    </row>
    <row r="311" spans="1:220" ht="24.75" customHeight="1" x14ac:dyDescent="0.15">
      <c r="A311" s="168" t="s">
        <v>213</v>
      </c>
      <c r="B311" s="169"/>
      <c r="C311" s="385" t="s">
        <v>80</v>
      </c>
      <c r="D311" s="471"/>
      <c r="E311" s="471"/>
      <c r="F311" s="471"/>
      <c r="G311" s="471"/>
      <c r="H311" s="471"/>
      <c r="I311" s="471"/>
      <c r="J311" s="471"/>
      <c r="K311" s="471"/>
      <c r="L311" s="471"/>
      <c r="M311" s="471"/>
      <c r="N311" s="471"/>
      <c r="O311" s="471"/>
      <c r="P311" s="471"/>
      <c r="Q311" s="471"/>
      <c r="R311" s="471"/>
      <c r="S311" s="471"/>
      <c r="T311" s="471"/>
      <c r="U311" s="471"/>
      <c r="V311" s="471"/>
      <c r="W311" s="471"/>
      <c r="X311" s="471"/>
      <c r="Y311" s="471"/>
      <c r="Z311" s="471"/>
      <c r="AA311" s="471"/>
      <c r="AB311" s="471"/>
      <c r="AC311" s="471"/>
      <c r="AD311" s="471"/>
      <c r="AE311" s="471"/>
      <c r="AF311" s="471"/>
      <c r="AG311" s="471"/>
      <c r="AH311" s="471"/>
      <c r="AI311" s="471"/>
      <c r="AJ311" s="471"/>
      <c r="AK311" s="471"/>
      <c r="AL311" s="471"/>
      <c r="AM311" s="471"/>
      <c r="AN311" s="471"/>
      <c r="AO311" s="471"/>
      <c r="AP311" s="471"/>
      <c r="AQ311" s="471"/>
      <c r="AR311" s="471"/>
      <c r="AS311" s="471"/>
      <c r="AT311" s="471"/>
      <c r="AU311" s="471"/>
      <c r="AV311" s="471"/>
      <c r="AW311" s="471"/>
      <c r="AX311" s="471"/>
      <c r="AY311" s="471"/>
      <c r="AZ311" s="471"/>
      <c r="BA311" s="471"/>
      <c r="BB311" s="471"/>
      <c r="BC311" s="471"/>
      <c r="BD311" s="471"/>
      <c r="BE311" s="471"/>
      <c r="BF311" s="471"/>
      <c r="BG311" s="471"/>
      <c r="BH311" s="471"/>
      <c r="BI311" s="471"/>
      <c r="BJ311" s="471"/>
      <c r="BK311" s="471"/>
      <c r="BL311" s="471"/>
      <c r="BM311" s="471"/>
      <c r="BN311" s="471"/>
      <c r="BO311" s="471"/>
      <c r="BP311" s="471"/>
      <c r="BQ311" s="471"/>
      <c r="BR311" s="471"/>
      <c r="BS311" s="471"/>
      <c r="BT311" s="471"/>
      <c r="BU311" s="471"/>
      <c r="BV311" s="471"/>
      <c r="BW311" s="471"/>
      <c r="BX311" s="471"/>
      <c r="BY311" s="471"/>
      <c r="BZ311" s="471"/>
      <c r="CA311" s="471"/>
      <c r="CB311" s="471"/>
      <c r="CC311" s="471"/>
      <c r="CD311" s="471"/>
      <c r="CE311" s="471"/>
      <c r="CF311" s="471"/>
      <c r="CG311" s="471"/>
      <c r="CH311" s="471"/>
      <c r="CI311" s="471"/>
      <c r="CJ311" s="471"/>
      <c r="CK311" s="471"/>
      <c r="CL311" s="471"/>
      <c r="CM311" s="471"/>
      <c r="CN311" s="471"/>
      <c r="CO311" s="471"/>
      <c r="CP311" s="471"/>
      <c r="CQ311" s="471"/>
      <c r="CR311" s="471"/>
      <c r="CS311" s="471"/>
      <c r="CT311" s="471"/>
      <c r="CU311" s="471"/>
      <c r="CV311" s="471"/>
      <c r="CW311" s="471"/>
      <c r="CX311" s="471"/>
      <c r="CY311" s="471"/>
      <c r="CZ311" s="471"/>
      <c r="DA311" s="471"/>
      <c r="DB311" s="471"/>
      <c r="DC311" s="471"/>
      <c r="DD311" s="471"/>
      <c r="DE311" s="471"/>
      <c r="DF311" s="471"/>
      <c r="DG311" s="471"/>
      <c r="DH311" s="471"/>
      <c r="DI311" s="471"/>
      <c r="DJ311" s="471"/>
      <c r="DK311" s="471"/>
      <c r="DL311" s="471"/>
      <c r="DM311" s="471"/>
      <c r="DN311" s="471"/>
      <c r="DO311" s="471"/>
      <c r="DP311" s="471"/>
      <c r="DQ311" s="471"/>
      <c r="DR311" s="471"/>
      <c r="DS311" s="471"/>
      <c r="DT311" s="471"/>
      <c r="DU311" s="471"/>
      <c r="DV311" s="471"/>
      <c r="DW311" s="471"/>
      <c r="EE311" s="2"/>
      <c r="EF311"/>
      <c r="EG311"/>
      <c r="EH311" s="17"/>
      <c r="EI311" s="17"/>
    </row>
    <row r="312" spans="1:220" ht="24.75" customHeight="1" x14ac:dyDescent="0.15">
      <c r="A312" s="5" t="s">
        <v>36</v>
      </c>
      <c r="C312" s="107">
        <f>②元データ!$R$53*8</f>
        <v>9.6</v>
      </c>
      <c r="D312" s="142" t="str">
        <f>IF(D310="","",IF(D310&gt;D311+$C$312,"×",""))</f>
        <v/>
      </c>
      <c r="E312" s="142" t="str">
        <f t="shared" ref="E312:BP312" si="678">IF(E310="","",IF(E310&gt;E311+$C$312,"×",""))</f>
        <v/>
      </c>
      <c r="F312" s="142" t="str">
        <f t="shared" si="678"/>
        <v>×</v>
      </c>
      <c r="G312" s="142" t="str">
        <f t="shared" si="678"/>
        <v/>
      </c>
      <c r="H312" s="142" t="str">
        <f t="shared" si="678"/>
        <v>×</v>
      </c>
      <c r="I312" s="142" t="str">
        <f t="shared" si="678"/>
        <v>×</v>
      </c>
      <c r="J312" s="142" t="str">
        <f t="shared" si="678"/>
        <v/>
      </c>
      <c r="K312" s="142" t="str">
        <f t="shared" si="678"/>
        <v/>
      </c>
      <c r="L312" s="142" t="str">
        <f t="shared" si="678"/>
        <v/>
      </c>
      <c r="M312" s="142" t="str">
        <f t="shared" si="678"/>
        <v>×</v>
      </c>
      <c r="N312" s="142" t="str">
        <f t="shared" si="678"/>
        <v>×</v>
      </c>
      <c r="O312" s="142" t="str">
        <f t="shared" si="678"/>
        <v>×</v>
      </c>
      <c r="P312" s="142" t="str">
        <f t="shared" si="678"/>
        <v>×</v>
      </c>
      <c r="Q312" s="142" t="str">
        <f t="shared" si="678"/>
        <v>×</v>
      </c>
      <c r="R312" s="142" t="str">
        <f t="shared" si="678"/>
        <v>×</v>
      </c>
      <c r="S312" s="142" t="str">
        <f t="shared" si="678"/>
        <v>×</v>
      </c>
      <c r="T312" s="142" t="str">
        <f t="shared" si="678"/>
        <v/>
      </c>
      <c r="U312" s="142" t="str">
        <f t="shared" si="678"/>
        <v/>
      </c>
      <c r="V312" s="142" t="str">
        <f t="shared" si="678"/>
        <v/>
      </c>
      <c r="W312" s="142" t="str">
        <f t="shared" si="678"/>
        <v>×</v>
      </c>
      <c r="X312" s="142" t="str">
        <f t="shared" si="678"/>
        <v>×</v>
      </c>
      <c r="Y312" s="142" t="str">
        <f t="shared" si="678"/>
        <v>×</v>
      </c>
      <c r="Z312" s="142" t="str">
        <f t="shared" si="678"/>
        <v>×</v>
      </c>
      <c r="AA312" s="142" t="str">
        <f t="shared" si="678"/>
        <v/>
      </c>
      <c r="AB312" s="142" t="str">
        <f t="shared" si="678"/>
        <v>×</v>
      </c>
      <c r="AC312" s="142" t="str">
        <f t="shared" si="678"/>
        <v/>
      </c>
      <c r="AD312" s="142" t="str">
        <f t="shared" si="678"/>
        <v/>
      </c>
      <c r="AE312" s="142" t="str">
        <f t="shared" si="678"/>
        <v/>
      </c>
      <c r="AF312" s="142" t="str">
        <f t="shared" si="678"/>
        <v/>
      </c>
      <c r="AG312" s="142" t="str">
        <f t="shared" si="678"/>
        <v/>
      </c>
      <c r="AH312" s="142" t="str">
        <f t="shared" si="678"/>
        <v/>
      </c>
      <c r="AI312" s="142" t="str">
        <f t="shared" si="678"/>
        <v>×</v>
      </c>
      <c r="AJ312" s="142" t="str">
        <f t="shared" si="678"/>
        <v>×</v>
      </c>
      <c r="AK312" s="142" t="str">
        <f t="shared" si="678"/>
        <v>×</v>
      </c>
      <c r="AL312" s="142" t="str">
        <f t="shared" si="678"/>
        <v/>
      </c>
      <c r="AM312" s="142" t="str">
        <f t="shared" si="678"/>
        <v>×</v>
      </c>
      <c r="AN312" s="142" t="str">
        <f t="shared" si="678"/>
        <v/>
      </c>
      <c r="AO312" s="142" t="str">
        <f t="shared" si="678"/>
        <v/>
      </c>
      <c r="AP312" s="142" t="str">
        <f t="shared" si="678"/>
        <v/>
      </c>
      <c r="AQ312" s="142" t="str">
        <f t="shared" si="678"/>
        <v>×</v>
      </c>
      <c r="AR312" s="142" t="str">
        <f t="shared" si="678"/>
        <v>×</v>
      </c>
      <c r="AS312" s="142" t="str">
        <f t="shared" si="678"/>
        <v/>
      </c>
      <c r="AT312" s="142" t="str">
        <f t="shared" si="678"/>
        <v/>
      </c>
      <c r="AU312" s="142" t="str">
        <f t="shared" si="678"/>
        <v>×</v>
      </c>
      <c r="AV312" s="142" t="str">
        <f t="shared" si="678"/>
        <v>×</v>
      </c>
      <c r="AW312" s="142" t="str">
        <f t="shared" si="678"/>
        <v>×</v>
      </c>
      <c r="AX312" s="142" t="str">
        <f t="shared" si="678"/>
        <v/>
      </c>
      <c r="AY312" s="142" t="str">
        <f t="shared" si="678"/>
        <v/>
      </c>
      <c r="AZ312" s="142" t="str">
        <f t="shared" si="678"/>
        <v/>
      </c>
      <c r="BA312" s="142" t="str">
        <f t="shared" si="678"/>
        <v/>
      </c>
      <c r="BB312" s="142" t="str">
        <f t="shared" si="678"/>
        <v>×</v>
      </c>
      <c r="BC312" s="142" t="str">
        <f t="shared" si="678"/>
        <v/>
      </c>
      <c r="BD312" s="142" t="str">
        <f t="shared" si="678"/>
        <v/>
      </c>
      <c r="BE312" s="142" t="str">
        <f t="shared" si="678"/>
        <v/>
      </c>
      <c r="BF312" s="142" t="str">
        <f t="shared" si="678"/>
        <v/>
      </c>
      <c r="BG312" s="142" t="str">
        <f t="shared" si="678"/>
        <v>×</v>
      </c>
      <c r="BH312" s="142" t="str">
        <f t="shared" si="678"/>
        <v/>
      </c>
      <c r="BI312" s="142" t="str">
        <f t="shared" si="678"/>
        <v/>
      </c>
      <c r="BJ312" s="142" t="str">
        <f t="shared" si="678"/>
        <v/>
      </c>
      <c r="BK312" s="142" t="str">
        <f t="shared" si="678"/>
        <v>×</v>
      </c>
      <c r="BL312" s="142" t="str">
        <f t="shared" si="678"/>
        <v>×</v>
      </c>
      <c r="BM312" s="142" t="str">
        <f t="shared" si="678"/>
        <v>×</v>
      </c>
      <c r="BN312" s="142" t="str">
        <f t="shared" si="678"/>
        <v>×</v>
      </c>
      <c r="BO312" s="142" t="str">
        <f t="shared" si="678"/>
        <v>×</v>
      </c>
      <c r="BP312" s="142" t="str">
        <f t="shared" si="678"/>
        <v/>
      </c>
      <c r="BQ312" s="142" t="str">
        <f t="shared" ref="BQ312:DW312" si="679">IF(BQ310="","",IF(BQ310&gt;BQ311+$C$312,"×",""))</f>
        <v/>
      </c>
      <c r="BR312" s="142" t="str">
        <f t="shared" si="679"/>
        <v/>
      </c>
      <c r="BS312" s="142" t="str">
        <f t="shared" si="679"/>
        <v>×</v>
      </c>
      <c r="BT312" s="142" t="str">
        <f t="shared" si="679"/>
        <v/>
      </c>
      <c r="BU312" s="142" t="str">
        <f t="shared" si="679"/>
        <v/>
      </c>
      <c r="BV312" s="142" t="str">
        <f t="shared" si="679"/>
        <v/>
      </c>
      <c r="BW312" s="142" t="str">
        <f t="shared" si="679"/>
        <v>×</v>
      </c>
      <c r="BX312" s="142" t="str">
        <f t="shared" si="679"/>
        <v>×</v>
      </c>
      <c r="BY312" s="142" t="str">
        <f t="shared" si="679"/>
        <v/>
      </c>
      <c r="BZ312" s="142" t="str">
        <f t="shared" si="679"/>
        <v/>
      </c>
      <c r="CA312" s="142" t="str">
        <f t="shared" si="679"/>
        <v/>
      </c>
      <c r="CB312" s="142" t="str">
        <f t="shared" si="679"/>
        <v>×</v>
      </c>
      <c r="CC312" s="142" t="str">
        <f t="shared" si="679"/>
        <v/>
      </c>
      <c r="CD312" s="142" t="str">
        <f t="shared" si="679"/>
        <v/>
      </c>
      <c r="CE312" s="142" t="str">
        <f t="shared" si="679"/>
        <v/>
      </c>
      <c r="CF312" s="142" t="str">
        <f t="shared" si="679"/>
        <v/>
      </c>
      <c r="CG312" s="142" t="str">
        <f t="shared" si="679"/>
        <v/>
      </c>
      <c r="CH312" s="142" t="str">
        <f t="shared" si="679"/>
        <v/>
      </c>
      <c r="CI312" s="142" t="str">
        <f t="shared" si="679"/>
        <v/>
      </c>
      <c r="CJ312" s="142" t="str">
        <f t="shared" si="679"/>
        <v/>
      </c>
      <c r="CK312" s="142" t="str">
        <f t="shared" si="679"/>
        <v/>
      </c>
      <c r="CL312" s="142" t="str">
        <f t="shared" si="679"/>
        <v>×</v>
      </c>
      <c r="CM312" s="142" t="str">
        <f t="shared" si="679"/>
        <v/>
      </c>
      <c r="CN312" s="142" t="str">
        <f t="shared" si="679"/>
        <v/>
      </c>
      <c r="CO312" s="142" t="str">
        <f t="shared" si="679"/>
        <v/>
      </c>
      <c r="CP312" s="142" t="str">
        <f t="shared" si="679"/>
        <v/>
      </c>
      <c r="CQ312" s="142" t="str">
        <f t="shared" si="679"/>
        <v>×</v>
      </c>
      <c r="CR312" s="142" t="str">
        <f t="shared" si="679"/>
        <v/>
      </c>
      <c r="CS312" s="142" t="str">
        <f t="shared" si="679"/>
        <v>×</v>
      </c>
      <c r="CT312" s="142" t="str">
        <f t="shared" si="679"/>
        <v/>
      </c>
      <c r="CU312" s="142" t="str">
        <f t="shared" si="679"/>
        <v/>
      </c>
      <c r="CV312" s="142" t="str">
        <f t="shared" si="679"/>
        <v/>
      </c>
      <c r="CW312" s="142" t="str">
        <f t="shared" si="679"/>
        <v>×</v>
      </c>
      <c r="CX312" s="142" t="str">
        <f t="shared" si="679"/>
        <v/>
      </c>
      <c r="CY312" s="142" t="str">
        <f t="shared" si="679"/>
        <v/>
      </c>
      <c r="CZ312" s="142" t="str">
        <f t="shared" si="679"/>
        <v/>
      </c>
      <c r="DA312" s="142" t="str">
        <f t="shared" si="679"/>
        <v>×</v>
      </c>
      <c r="DB312" s="142" t="str">
        <f t="shared" si="679"/>
        <v>×</v>
      </c>
      <c r="DC312" s="142" t="str">
        <f t="shared" si="679"/>
        <v>×</v>
      </c>
      <c r="DD312" s="142" t="str">
        <f t="shared" si="679"/>
        <v/>
      </c>
      <c r="DE312" s="142" t="str">
        <f t="shared" si="679"/>
        <v/>
      </c>
      <c r="DF312" s="142" t="str">
        <f t="shared" si="679"/>
        <v/>
      </c>
      <c r="DG312" s="142" t="str">
        <f t="shared" si="679"/>
        <v>×</v>
      </c>
      <c r="DH312" s="142" t="str">
        <f t="shared" si="679"/>
        <v>×</v>
      </c>
      <c r="DI312" s="142" t="str">
        <f t="shared" si="679"/>
        <v>×</v>
      </c>
      <c r="DJ312" s="142" t="str">
        <f t="shared" si="679"/>
        <v>×</v>
      </c>
      <c r="DK312" s="142" t="str">
        <f t="shared" si="679"/>
        <v>×</v>
      </c>
      <c r="DL312" s="142" t="str">
        <f t="shared" si="679"/>
        <v>×</v>
      </c>
      <c r="DM312" s="142" t="str">
        <f t="shared" si="679"/>
        <v/>
      </c>
      <c r="DN312" s="142" t="str">
        <f t="shared" si="679"/>
        <v/>
      </c>
      <c r="DO312" s="142" t="str">
        <f t="shared" si="679"/>
        <v/>
      </c>
      <c r="DP312" s="142" t="str">
        <f t="shared" si="679"/>
        <v/>
      </c>
      <c r="DQ312" s="142" t="str">
        <f t="shared" si="679"/>
        <v/>
      </c>
      <c r="DR312" s="142" t="str">
        <f t="shared" si="679"/>
        <v/>
      </c>
      <c r="DS312" s="142" t="str">
        <f t="shared" si="679"/>
        <v/>
      </c>
      <c r="DT312" s="142" t="str">
        <f t="shared" si="679"/>
        <v/>
      </c>
      <c r="DU312" s="142" t="str">
        <f t="shared" si="679"/>
        <v/>
      </c>
      <c r="DV312" s="142" t="str">
        <f t="shared" si="679"/>
        <v/>
      </c>
      <c r="DW312" s="142" t="str">
        <f t="shared" si="679"/>
        <v/>
      </c>
      <c r="EE312" s="2"/>
      <c r="EF312"/>
      <c r="EG312"/>
      <c r="EH312" s="17"/>
      <c r="EI312" s="17"/>
    </row>
    <row r="313" spans="1:220" ht="24.75" customHeight="1" x14ac:dyDescent="0.15">
      <c r="C313" s="330"/>
      <c r="EE313" s="2"/>
      <c r="EF313"/>
      <c r="EG313"/>
      <c r="EH313" s="17"/>
      <c r="EI313" s="17"/>
    </row>
    <row r="314" spans="1:220" ht="24.75" customHeight="1" thickBot="1" x14ac:dyDescent="0.2">
      <c r="B314" s="1" t="str">
        <f>②元データ!G7</f>
        <v>露地野菜Ａ</v>
      </c>
      <c r="EE314" s="2"/>
      <c r="EF314"/>
      <c r="EG314"/>
      <c r="EH314" s="17"/>
      <c r="EI314" s="17"/>
    </row>
    <row r="315" spans="1:220" s="2" customFormat="1" ht="27" customHeight="1" x14ac:dyDescent="0.15">
      <c r="B315" s="489" t="s">
        <v>6</v>
      </c>
      <c r="C315" s="491" t="s">
        <v>9</v>
      </c>
      <c r="D315" s="19"/>
      <c r="E315" s="3"/>
      <c r="F315" s="3"/>
      <c r="G315" s="3"/>
      <c r="H315" s="3"/>
      <c r="I315" s="3"/>
      <c r="J315" s="3"/>
      <c r="K315" s="3"/>
      <c r="L315" s="3"/>
      <c r="M315" s="3"/>
      <c r="N315" s="3"/>
      <c r="O315" s="3"/>
      <c r="P315" s="20">
        <f>P4</f>
        <v>8</v>
      </c>
      <c r="Q315" s="3" t="s">
        <v>10</v>
      </c>
      <c r="R315" s="3"/>
      <c r="S315" s="3"/>
      <c r="T315" s="3"/>
      <c r="U315" s="3"/>
      <c r="V315" s="3"/>
      <c r="W315" s="3"/>
      <c r="X315" s="3"/>
      <c r="Y315" s="3"/>
      <c r="Z315" s="3"/>
      <c r="AA315" s="3"/>
      <c r="AB315" s="3"/>
      <c r="AC315" s="3"/>
      <c r="AD315" s="3"/>
      <c r="AE315" s="3"/>
      <c r="AF315" s="3"/>
      <c r="AG315" s="3"/>
      <c r="AH315" s="18"/>
      <c r="AI315" s="3"/>
      <c r="AJ315" s="3"/>
      <c r="AK315" s="3"/>
      <c r="AL315" s="3"/>
      <c r="AM315" s="3"/>
      <c r="AN315" s="3"/>
      <c r="AO315" s="3"/>
      <c r="AP315" s="3"/>
      <c r="AQ315" s="3"/>
      <c r="AR315" s="3"/>
      <c r="AS315" s="3"/>
      <c r="AT315" s="3"/>
      <c r="AU315" s="20">
        <f>AU4</f>
        <v>9</v>
      </c>
      <c r="AV315" s="3" t="s">
        <v>10</v>
      </c>
      <c r="AW315" s="3"/>
      <c r="AX315" s="3"/>
      <c r="AY315" s="3"/>
      <c r="AZ315" s="3"/>
      <c r="BA315" s="3"/>
      <c r="BB315" s="3"/>
      <c r="BC315" s="3"/>
      <c r="BD315" s="3"/>
      <c r="BE315" s="3"/>
      <c r="BF315" s="3"/>
      <c r="BG315" s="3"/>
      <c r="BH315" s="3"/>
      <c r="BI315" s="3"/>
      <c r="BJ315" s="3"/>
      <c r="BK315" s="3"/>
      <c r="BL315" s="3"/>
      <c r="BM315" s="3"/>
      <c r="BN315" s="19"/>
      <c r="BO315" s="3"/>
      <c r="BP315" s="3"/>
      <c r="BQ315" s="3"/>
      <c r="BR315" s="3"/>
      <c r="BS315" s="3"/>
      <c r="BT315" s="3"/>
      <c r="BU315" s="3"/>
      <c r="BV315" s="3"/>
      <c r="BW315" s="3"/>
      <c r="BX315" s="3"/>
      <c r="BY315" s="3"/>
      <c r="BZ315" s="20">
        <f>BZ4</f>
        <v>10</v>
      </c>
      <c r="CA315" s="3" t="s">
        <v>10</v>
      </c>
      <c r="CB315" s="3"/>
      <c r="CC315" s="3"/>
      <c r="CD315" s="3"/>
      <c r="CE315" s="3"/>
      <c r="CF315" s="3"/>
      <c r="CG315" s="3"/>
      <c r="CH315" s="3"/>
      <c r="CI315" s="3"/>
      <c r="CJ315" s="3"/>
      <c r="CK315" s="3"/>
      <c r="CL315" s="3"/>
      <c r="CM315" s="3"/>
      <c r="CN315" s="3"/>
      <c r="CO315" s="3"/>
      <c r="CP315" s="3"/>
      <c r="CQ315" s="3"/>
      <c r="CR315" s="415"/>
      <c r="CS315" s="3"/>
      <c r="CT315" s="3"/>
      <c r="CU315" s="3"/>
      <c r="CV315" s="3"/>
      <c r="CW315" s="3"/>
      <c r="CX315" s="3"/>
      <c r="CY315" s="3"/>
      <c r="CZ315" s="3"/>
      <c r="DA315" s="3"/>
      <c r="DB315" s="3"/>
      <c r="DC315" s="3"/>
      <c r="DD315" s="20">
        <f>DD4</f>
        <v>11</v>
      </c>
      <c r="DE315" s="3" t="s">
        <v>10</v>
      </c>
      <c r="DF315" s="3"/>
      <c r="DG315" s="3"/>
      <c r="DH315" s="3"/>
      <c r="DI315" s="3"/>
      <c r="DJ315" s="3"/>
      <c r="DK315" s="3"/>
      <c r="DL315" s="3"/>
      <c r="DM315" s="3"/>
      <c r="DN315" s="3"/>
      <c r="DO315" s="3"/>
      <c r="DP315" s="3"/>
      <c r="DQ315" s="3"/>
      <c r="DR315" s="3"/>
      <c r="DS315" s="3"/>
      <c r="DT315" s="3"/>
      <c r="DU315" s="18"/>
      <c r="DV315" s="18"/>
      <c r="DW315" s="18"/>
      <c r="EF315" s="50"/>
      <c r="EG315" s="50"/>
      <c r="EH315" s="124"/>
      <c r="EI315" s="124"/>
      <c r="EJ315" s="125"/>
      <c r="EK315" s="124"/>
      <c r="EL315" s="124"/>
      <c r="EM315" s="125"/>
      <c r="EN315" s="124"/>
      <c r="EO315" s="124"/>
      <c r="EP315" s="126"/>
      <c r="EQ315" s="50"/>
      <c r="ER315" s="50"/>
      <c r="ES315" s="50"/>
      <c r="ET315" s="50"/>
      <c r="EU315" s="50"/>
      <c r="EV315" s="50"/>
      <c r="EW315" s="50"/>
      <c r="EX315" s="50"/>
      <c r="FB315" s="50"/>
    </row>
    <row r="316" spans="1:220" s="2" customFormat="1" ht="24.95" customHeight="1" thickBot="1" x14ac:dyDescent="0.2">
      <c r="B316" s="490"/>
      <c r="C316" s="492"/>
      <c r="D316" s="248">
        <f t="shared" ref="D316:AH316" si="680">DATE( $P$2, $P$4, COLUMN()-3)</f>
        <v>45505</v>
      </c>
      <c r="E316" s="249">
        <f t="shared" si="680"/>
        <v>45506</v>
      </c>
      <c r="F316" s="249">
        <f t="shared" si="680"/>
        <v>45507</v>
      </c>
      <c r="G316" s="249">
        <f t="shared" si="680"/>
        <v>45508</v>
      </c>
      <c r="H316" s="249">
        <f t="shared" si="680"/>
        <v>45509</v>
      </c>
      <c r="I316" s="249">
        <f t="shared" si="680"/>
        <v>45510</v>
      </c>
      <c r="J316" s="249">
        <f t="shared" si="680"/>
        <v>45511</v>
      </c>
      <c r="K316" s="249">
        <f t="shared" si="680"/>
        <v>45512</v>
      </c>
      <c r="L316" s="249">
        <f t="shared" si="680"/>
        <v>45513</v>
      </c>
      <c r="M316" s="249">
        <f t="shared" si="680"/>
        <v>45514</v>
      </c>
      <c r="N316" s="249">
        <f t="shared" si="680"/>
        <v>45515</v>
      </c>
      <c r="O316" s="249">
        <f t="shared" si="680"/>
        <v>45516</v>
      </c>
      <c r="P316" s="249">
        <f t="shared" si="680"/>
        <v>45517</v>
      </c>
      <c r="Q316" s="249">
        <f t="shared" si="680"/>
        <v>45518</v>
      </c>
      <c r="R316" s="249">
        <f t="shared" si="680"/>
        <v>45519</v>
      </c>
      <c r="S316" s="249">
        <f t="shared" si="680"/>
        <v>45520</v>
      </c>
      <c r="T316" s="249">
        <f t="shared" si="680"/>
        <v>45521</v>
      </c>
      <c r="U316" s="249">
        <f t="shared" si="680"/>
        <v>45522</v>
      </c>
      <c r="V316" s="249">
        <f t="shared" si="680"/>
        <v>45523</v>
      </c>
      <c r="W316" s="249">
        <f t="shared" si="680"/>
        <v>45524</v>
      </c>
      <c r="X316" s="249">
        <f t="shared" si="680"/>
        <v>45525</v>
      </c>
      <c r="Y316" s="249">
        <f t="shared" si="680"/>
        <v>45526</v>
      </c>
      <c r="Z316" s="249">
        <f t="shared" si="680"/>
        <v>45527</v>
      </c>
      <c r="AA316" s="249">
        <f t="shared" si="680"/>
        <v>45528</v>
      </c>
      <c r="AB316" s="249">
        <f t="shared" si="680"/>
        <v>45529</v>
      </c>
      <c r="AC316" s="249">
        <f t="shared" si="680"/>
        <v>45530</v>
      </c>
      <c r="AD316" s="249">
        <f t="shared" si="680"/>
        <v>45531</v>
      </c>
      <c r="AE316" s="249">
        <f t="shared" si="680"/>
        <v>45532</v>
      </c>
      <c r="AF316" s="249">
        <f t="shared" si="680"/>
        <v>45533</v>
      </c>
      <c r="AG316" s="250">
        <f t="shared" si="680"/>
        <v>45534</v>
      </c>
      <c r="AH316" s="250">
        <f t="shared" si="680"/>
        <v>45535</v>
      </c>
      <c r="AI316" s="251">
        <f>DATE(IF($AU$4=1,$P$2+1,$P$2), $AU$4, COLUMN()-34)</f>
        <v>45536</v>
      </c>
      <c r="AJ316" s="252">
        <f t="shared" ref="AJ316:BM316" si="681">DATE(IF($AU$4=1,$P$2+1,$P$2), $AU$4, COLUMN()-34)</f>
        <v>45537</v>
      </c>
      <c r="AK316" s="252">
        <f t="shared" si="681"/>
        <v>45538</v>
      </c>
      <c r="AL316" s="252">
        <f t="shared" si="681"/>
        <v>45539</v>
      </c>
      <c r="AM316" s="252">
        <f t="shared" si="681"/>
        <v>45540</v>
      </c>
      <c r="AN316" s="252">
        <f t="shared" si="681"/>
        <v>45541</v>
      </c>
      <c r="AO316" s="252">
        <f t="shared" si="681"/>
        <v>45542</v>
      </c>
      <c r="AP316" s="252">
        <f t="shared" si="681"/>
        <v>45543</v>
      </c>
      <c r="AQ316" s="252">
        <f t="shared" si="681"/>
        <v>45544</v>
      </c>
      <c r="AR316" s="252">
        <f t="shared" si="681"/>
        <v>45545</v>
      </c>
      <c r="AS316" s="252">
        <f t="shared" si="681"/>
        <v>45546</v>
      </c>
      <c r="AT316" s="252">
        <f t="shared" si="681"/>
        <v>45547</v>
      </c>
      <c r="AU316" s="252">
        <f t="shared" si="681"/>
        <v>45548</v>
      </c>
      <c r="AV316" s="252">
        <f t="shared" si="681"/>
        <v>45549</v>
      </c>
      <c r="AW316" s="252">
        <f t="shared" si="681"/>
        <v>45550</v>
      </c>
      <c r="AX316" s="252">
        <f t="shared" si="681"/>
        <v>45551</v>
      </c>
      <c r="AY316" s="252">
        <f t="shared" si="681"/>
        <v>45552</v>
      </c>
      <c r="AZ316" s="252">
        <f t="shared" si="681"/>
        <v>45553</v>
      </c>
      <c r="BA316" s="252">
        <f t="shared" si="681"/>
        <v>45554</v>
      </c>
      <c r="BB316" s="252">
        <f t="shared" si="681"/>
        <v>45555</v>
      </c>
      <c r="BC316" s="252">
        <f t="shared" si="681"/>
        <v>45556</v>
      </c>
      <c r="BD316" s="252">
        <f t="shared" si="681"/>
        <v>45557</v>
      </c>
      <c r="BE316" s="252">
        <f t="shared" si="681"/>
        <v>45558</v>
      </c>
      <c r="BF316" s="252">
        <f t="shared" si="681"/>
        <v>45559</v>
      </c>
      <c r="BG316" s="252">
        <f t="shared" si="681"/>
        <v>45560</v>
      </c>
      <c r="BH316" s="252">
        <f t="shared" si="681"/>
        <v>45561</v>
      </c>
      <c r="BI316" s="252">
        <f t="shared" si="681"/>
        <v>45562</v>
      </c>
      <c r="BJ316" s="252">
        <f t="shared" si="681"/>
        <v>45563</v>
      </c>
      <c r="BK316" s="252">
        <f t="shared" si="681"/>
        <v>45564</v>
      </c>
      <c r="BL316" s="252">
        <f t="shared" si="681"/>
        <v>45565</v>
      </c>
      <c r="BM316" s="253">
        <f t="shared" si="681"/>
        <v>45566</v>
      </c>
      <c r="BN316" s="251">
        <f>DATE(IF($BZ$4=1,$P$2+1,IF($BZ$4=2,$P$2+1,$P$2)), $BZ$4, COLUMN()-65)</f>
        <v>45566</v>
      </c>
      <c r="BO316" s="249">
        <f t="shared" ref="BO316:CR316" si="682">DATE(IF($BZ$4=1,$P$2+1,IF($BZ$4=2,$P$2+1,$P$2)), $BZ$4, COLUMN()-65)</f>
        <v>45567</v>
      </c>
      <c r="BP316" s="249">
        <f t="shared" si="682"/>
        <v>45568</v>
      </c>
      <c r="BQ316" s="249">
        <f t="shared" si="682"/>
        <v>45569</v>
      </c>
      <c r="BR316" s="249">
        <f t="shared" si="682"/>
        <v>45570</v>
      </c>
      <c r="BS316" s="249">
        <f t="shared" si="682"/>
        <v>45571</v>
      </c>
      <c r="BT316" s="249">
        <f t="shared" si="682"/>
        <v>45572</v>
      </c>
      <c r="BU316" s="249">
        <f t="shared" si="682"/>
        <v>45573</v>
      </c>
      <c r="BV316" s="249">
        <f t="shared" si="682"/>
        <v>45574</v>
      </c>
      <c r="BW316" s="249">
        <f t="shared" si="682"/>
        <v>45575</v>
      </c>
      <c r="BX316" s="249">
        <f t="shared" si="682"/>
        <v>45576</v>
      </c>
      <c r="BY316" s="249">
        <f t="shared" si="682"/>
        <v>45577</v>
      </c>
      <c r="BZ316" s="249">
        <f t="shared" si="682"/>
        <v>45578</v>
      </c>
      <c r="CA316" s="249">
        <f t="shared" si="682"/>
        <v>45579</v>
      </c>
      <c r="CB316" s="249">
        <f t="shared" si="682"/>
        <v>45580</v>
      </c>
      <c r="CC316" s="249">
        <f t="shared" si="682"/>
        <v>45581</v>
      </c>
      <c r="CD316" s="249">
        <f t="shared" si="682"/>
        <v>45582</v>
      </c>
      <c r="CE316" s="249">
        <f t="shared" si="682"/>
        <v>45583</v>
      </c>
      <c r="CF316" s="249">
        <f t="shared" si="682"/>
        <v>45584</v>
      </c>
      <c r="CG316" s="249">
        <f t="shared" si="682"/>
        <v>45585</v>
      </c>
      <c r="CH316" s="249">
        <f t="shared" si="682"/>
        <v>45586</v>
      </c>
      <c r="CI316" s="249">
        <f t="shared" si="682"/>
        <v>45587</v>
      </c>
      <c r="CJ316" s="249">
        <f t="shared" si="682"/>
        <v>45588</v>
      </c>
      <c r="CK316" s="249">
        <f t="shared" si="682"/>
        <v>45589</v>
      </c>
      <c r="CL316" s="249">
        <f t="shared" si="682"/>
        <v>45590</v>
      </c>
      <c r="CM316" s="249">
        <f t="shared" si="682"/>
        <v>45591</v>
      </c>
      <c r="CN316" s="249">
        <f t="shared" si="682"/>
        <v>45592</v>
      </c>
      <c r="CO316" s="249">
        <f t="shared" si="682"/>
        <v>45593</v>
      </c>
      <c r="CP316" s="249">
        <f t="shared" si="682"/>
        <v>45594</v>
      </c>
      <c r="CQ316" s="250">
        <f t="shared" si="682"/>
        <v>45595</v>
      </c>
      <c r="CR316" s="250">
        <f t="shared" si="682"/>
        <v>45596</v>
      </c>
      <c r="CS316" s="248">
        <f>DATE(IF($DD$4=1,$P$2+1,IF($DD$4=2,$P$2+1,IF($DD$4=3,$P$2+1,$P$2))), $DD$4, COLUMN()-96)</f>
        <v>45597</v>
      </c>
      <c r="CT316" s="249">
        <f t="shared" ref="CT316:DW316" si="683">DATE(IF($DD$4=1,$P$2+1,IF($DD$4=2,$P$2+1,IF($DD$4=3,$P$2+1,$P$2))), $DD$4, COLUMN()-96)</f>
        <v>45598</v>
      </c>
      <c r="CU316" s="249">
        <f t="shared" si="683"/>
        <v>45599</v>
      </c>
      <c r="CV316" s="249">
        <f t="shared" si="683"/>
        <v>45600</v>
      </c>
      <c r="CW316" s="249">
        <f t="shared" si="683"/>
        <v>45601</v>
      </c>
      <c r="CX316" s="249">
        <f t="shared" si="683"/>
        <v>45602</v>
      </c>
      <c r="CY316" s="249">
        <f t="shared" si="683"/>
        <v>45603</v>
      </c>
      <c r="CZ316" s="249">
        <f t="shared" si="683"/>
        <v>45604</v>
      </c>
      <c r="DA316" s="249">
        <f t="shared" si="683"/>
        <v>45605</v>
      </c>
      <c r="DB316" s="249">
        <f t="shared" si="683"/>
        <v>45606</v>
      </c>
      <c r="DC316" s="249">
        <f t="shared" si="683"/>
        <v>45607</v>
      </c>
      <c r="DD316" s="249">
        <f t="shared" si="683"/>
        <v>45608</v>
      </c>
      <c r="DE316" s="249">
        <f t="shared" si="683"/>
        <v>45609</v>
      </c>
      <c r="DF316" s="249">
        <f t="shared" si="683"/>
        <v>45610</v>
      </c>
      <c r="DG316" s="249">
        <f t="shared" si="683"/>
        <v>45611</v>
      </c>
      <c r="DH316" s="249">
        <f t="shared" si="683"/>
        <v>45612</v>
      </c>
      <c r="DI316" s="249">
        <f t="shared" si="683"/>
        <v>45613</v>
      </c>
      <c r="DJ316" s="249">
        <f t="shared" si="683"/>
        <v>45614</v>
      </c>
      <c r="DK316" s="249">
        <f t="shared" si="683"/>
        <v>45615</v>
      </c>
      <c r="DL316" s="249">
        <f t="shared" si="683"/>
        <v>45616</v>
      </c>
      <c r="DM316" s="249">
        <f t="shared" si="683"/>
        <v>45617</v>
      </c>
      <c r="DN316" s="249">
        <f t="shared" si="683"/>
        <v>45618</v>
      </c>
      <c r="DO316" s="249">
        <f t="shared" si="683"/>
        <v>45619</v>
      </c>
      <c r="DP316" s="249">
        <f t="shared" si="683"/>
        <v>45620</v>
      </c>
      <c r="DQ316" s="249">
        <f t="shared" si="683"/>
        <v>45621</v>
      </c>
      <c r="DR316" s="249">
        <f t="shared" si="683"/>
        <v>45622</v>
      </c>
      <c r="DS316" s="249">
        <f t="shared" si="683"/>
        <v>45623</v>
      </c>
      <c r="DT316" s="249">
        <f t="shared" si="683"/>
        <v>45624</v>
      </c>
      <c r="DU316" s="249">
        <f t="shared" si="683"/>
        <v>45625</v>
      </c>
      <c r="DV316" s="249">
        <f t="shared" si="683"/>
        <v>45626</v>
      </c>
      <c r="DW316" s="397">
        <f t="shared" si="683"/>
        <v>45627</v>
      </c>
    </row>
    <row r="317" spans="1:220" s="2" customFormat="1" ht="18.75" customHeight="1" thickTop="1" x14ac:dyDescent="0.15">
      <c r="B317" s="14" t="str">
        <f>IF(B6="","",B6)</f>
        <v/>
      </c>
      <c r="C317" s="322"/>
      <c r="D317" s="6"/>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7"/>
      <c r="AH317" s="7"/>
      <c r="AI317" s="23"/>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c r="BL317" s="4"/>
      <c r="BM317" s="28"/>
      <c r="BN317" s="6"/>
      <c r="BO317" s="4"/>
      <c r="BP317" s="4"/>
      <c r="BQ317" s="4"/>
      <c r="BR317" s="4"/>
      <c r="BS317" s="4"/>
      <c r="BT317" s="4"/>
      <c r="BU317" s="4"/>
      <c r="BV317" s="4"/>
      <c r="BW317" s="4"/>
      <c r="BX317" s="4"/>
      <c r="BY317" s="4"/>
      <c r="BZ317" s="4"/>
      <c r="CA317" s="4"/>
      <c r="CB317" s="4"/>
      <c r="CC317" s="4"/>
      <c r="CD317" s="4"/>
      <c r="CE317" s="4"/>
      <c r="CF317" s="4"/>
      <c r="CG317" s="4"/>
      <c r="CH317" s="4"/>
      <c r="CI317" s="4"/>
      <c r="CJ317" s="4"/>
      <c r="CK317" s="4"/>
      <c r="CL317" s="4"/>
      <c r="CM317" s="4"/>
      <c r="CN317" s="4"/>
      <c r="CO317" s="4"/>
      <c r="CP317" s="4"/>
      <c r="CQ317" s="7"/>
      <c r="CR317" s="6"/>
      <c r="CS317" s="4"/>
      <c r="CT317" s="4"/>
      <c r="CU317" s="4"/>
      <c r="CV317" s="4"/>
      <c r="CW317" s="4"/>
      <c r="CX317" s="4"/>
      <c r="CY317" s="4"/>
      <c r="CZ317" s="4"/>
      <c r="DA317" s="4"/>
      <c r="DB317" s="4"/>
      <c r="DC317" s="4"/>
      <c r="DD317" s="4"/>
      <c r="DE317" s="4"/>
      <c r="DF317" s="4"/>
      <c r="DG317" s="4"/>
      <c r="DH317" s="4"/>
      <c r="DI317" s="4"/>
      <c r="DJ317" s="4"/>
      <c r="DK317" s="4"/>
      <c r="DL317" s="4"/>
      <c r="DM317" s="4"/>
      <c r="DN317" s="4"/>
      <c r="DO317" s="4"/>
      <c r="DP317" s="4"/>
      <c r="DQ317" s="4"/>
      <c r="DR317" s="4"/>
      <c r="DS317" s="4"/>
      <c r="DT317" s="4"/>
      <c r="DU317" s="7"/>
      <c r="DV317" s="7"/>
      <c r="DW317" s="7"/>
      <c r="EE317"/>
      <c r="EF317"/>
      <c r="EG317"/>
      <c r="EH317"/>
      <c r="EI317"/>
      <c r="EV317" s="34"/>
      <c r="FG317" s="34"/>
      <c r="FN317" s="34"/>
      <c r="GM317" s="34"/>
    </row>
    <row r="318" spans="1:220" s="2" customFormat="1" ht="29.25" customHeight="1" x14ac:dyDescent="0.15">
      <c r="B318" s="15" t="str">
        <f>IF(B7="","",B7)</f>
        <v>育苗</v>
      </c>
      <c r="C318" s="322"/>
      <c r="D318" s="75">
        <f t="shared" ref="D318:AI318" si="684">IF(AND(D$5&gt;=$EH4,D$5&lt;=$EI4),$GN4/$GM4,IF(AND(D$5&gt;=$EJ4,D$5&lt;=$EK4),$GP4/$GO4,IF(AND(D$5&gt;=$EL4,D$5&lt;=$EM4),$GR4/$GQ4,IF(AND(D$5&gt;=$EN4,D$5&lt;=$EO4),$GT4/$GS4,IF(AND(D$5&gt;=$EP4,D$5&lt;=$EQ4),$GV4/$GU4,IF(AND(D$5&gt;=$ER4,D$5&lt;=$ES4),$GX4/$GW4,IF(AND(D$5&gt;=$ET4,D$5&lt;=$EU4),$GZ4/$GY4,IF(AND(D$5&gt;=$EV4,D$5&lt;=$EW4),$HB4/$HA4,IF(AND(D$5&gt;=$EX4,D$5&lt;=$EY4),$HD4/$HC4,IF(AND(D$5&gt;=$EZ4,D$5&lt;=$FA4),$HF4/$HE4,0))))))))))</f>
        <v>0</v>
      </c>
      <c r="E318" s="102">
        <f t="shared" si="684"/>
        <v>0</v>
      </c>
      <c r="F318" s="102">
        <f t="shared" si="684"/>
        <v>0</v>
      </c>
      <c r="G318" s="102">
        <f t="shared" si="684"/>
        <v>0</v>
      </c>
      <c r="H318" s="102">
        <f t="shared" si="684"/>
        <v>0</v>
      </c>
      <c r="I318" s="102">
        <f t="shared" si="684"/>
        <v>0</v>
      </c>
      <c r="J318" s="102">
        <f t="shared" si="684"/>
        <v>0</v>
      </c>
      <c r="K318" s="102">
        <f t="shared" si="684"/>
        <v>0</v>
      </c>
      <c r="L318" s="102">
        <f t="shared" si="684"/>
        <v>0</v>
      </c>
      <c r="M318" s="102">
        <f t="shared" si="684"/>
        <v>0</v>
      </c>
      <c r="N318" s="102">
        <f t="shared" si="684"/>
        <v>0</v>
      </c>
      <c r="O318" s="102">
        <f t="shared" si="684"/>
        <v>0</v>
      </c>
      <c r="P318" s="102">
        <f t="shared" si="684"/>
        <v>0</v>
      </c>
      <c r="Q318" s="102">
        <f t="shared" si="684"/>
        <v>0</v>
      </c>
      <c r="R318" s="102">
        <f t="shared" si="684"/>
        <v>0</v>
      </c>
      <c r="S318" s="102">
        <f t="shared" si="684"/>
        <v>0</v>
      </c>
      <c r="T318" s="102">
        <f t="shared" si="684"/>
        <v>0</v>
      </c>
      <c r="U318" s="102">
        <f t="shared" si="684"/>
        <v>0</v>
      </c>
      <c r="V318" s="102">
        <f t="shared" si="684"/>
        <v>0</v>
      </c>
      <c r="W318" s="102">
        <f t="shared" si="684"/>
        <v>0</v>
      </c>
      <c r="X318" s="102">
        <f t="shared" si="684"/>
        <v>0</v>
      </c>
      <c r="Y318" s="102">
        <f t="shared" si="684"/>
        <v>0</v>
      </c>
      <c r="Z318" s="102">
        <f t="shared" si="684"/>
        <v>0</v>
      </c>
      <c r="AA318" s="102">
        <f t="shared" si="684"/>
        <v>0</v>
      </c>
      <c r="AB318" s="102">
        <f t="shared" si="684"/>
        <v>0</v>
      </c>
      <c r="AC318" s="102">
        <f t="shared" si="684"/>
        <v>0</v>
      </c>
      <c r="AD318" s="102">
        <f t="shared" si="684"/>
        <v>0</v>
      </c>
      <c r="AE318" s="102">
        <f t="shared" si="684"/>
        <v>0</v>
      </c>
      <c r="AF318" s="102">
        <f t="shared" si="684"/>
        <v>0</v>
      </c>
      <c r="AG318" s="103">
        <f t="shared" si="684"/>
        <v>0</v>
      </c>
      <c r="AH318" s="103">
        <f t="shared" si="684"/>
        <v>0</v>
      </c>
      <c r="AI318" s="104">
        <f t="shared" si="684"/>
        <v>0</v>
      </c>
      <c r="AJ318" s="102">
        <f t="shared" ref="AJ318:BO318" si="685">IF(AND(AJ$5&gt;=$EH4,AJ$5&lt;=$EI4),$GN4/$GM4,IF(AND(AJ$5&gt;=$EJ4,AJ$5&lt;=$EK4),$GP4/$GO4,IF(AND(AJ$5&gt;=$EL4,AJ$5&lt;=$EM4),$GR4/$GQ4,IF(AND(AJ$5&gt;=$EN4,AJ$5&lt;=$EO4),$GT4/$GS4,IF(AND(AJ$5&gt;=$EP4,AJ$5&lt;=$EQ4),$GV4/$GU4,IF(AND(AJ$5&gt;=$ER4,AJ$5&lt;=$ES4),$GX4/$GW4,IF(AND(AJ$5&gt;=$ET4,AJ$5&lt;=$EU4),$GZ4/$GY4,IF(AND(AJ$5&gt;=$EV4,AJ$5&lt;=$EW4),$HB4/$HA4,IF(AND(AJ$5&gt;=$EX4,AJ$5&lt;=$EY4),$HD4/$HC4,IF(AND(AJ$5&gt;=$EZ4,AJ$5&lt;=$FA4),$HF4/$HE4,0))))))))))</f>
        <v>0</v>
      </c>
      <c r="AK318" s="102">
        <f t="shared" si="685"/>
        <v>0</v>
      </c>
      <c r="AL318" s="102">
        <f t="shared" si="685"/>
        <v>0</v>
      </c>
      <c r="AM318" s="102">
        <f t="shared" si="685"/>
        <v>0.2</v>
      </c>
      <c r="AN318" s="102">
        <f t="shared" si="685"/>
        <v>0.2</v>
      </c>
      <c r="AO318" s="102">
        <f t="shared" si="685"/>
        <v>0.2</v>
      </c>
      <c r="AP318" s="102">
        <f t="shared" si="685"/>
        <v>0.2</v>
      </c>
      <c r="AQ318" s="102">
        <f t="shared" si="685"/>
        <v>0.2</v>
      </c>
      <c r="AR318" s="102">
        <f t="shared" si="685"/>
        <v>0</v>
      </c>
      <c r="AS318" s="102">
        <f t="shared" si="685"/>
        <v>0</v>
      </c>
      <c r="AT318" s="102">
        <f t="shared" si="685"/>
        <v>0</v>
      </c>
      <c r="AU318" s="102">
        <f t="shared" si="685"/>
        <v>0</v>
      </c>
      <c r="AV318" s="102">
        <f t="shared" si="685"/>
        <v>0</v>
      </c>
      <c r="AW318" s="102">
        <f t="shared" si="685"/>
        <v>0</v>
      </c>
      <c r="AX318" s="102">
        <f t="shared" si="685"/>
        <v>0</v>
      </c>
      <c r="AY318" s="102">
        <f t="shared" si="685"/>
        <v>0</v>
      </c>
      <c r="AZ318" s="102">
        <f t="shared" si="685"/>
        <v>0</v>
      </c>
      <c r="BA318" s="102">
        <f t="shared" si="685"/>
        <v>0</v>
      </c>
      <c r="BB318" s="102">
        <f t="shared" si="685"/>
        <v>0.2</v>
      </c>
      <c r="BC318" s="102">
        <f t="shared" si="685"/>
        <v>0.2</v>
      </c>
      <c r="BD318" s="102">
        <f t="shared" si="685"/>
        <v>0.2</v>
      </c>
      <c r="BE318" s="102">
        <f t="shared" si="685"/>
        <v>0.2</v>
      </c>
      <c r="BF318" s="102">
        <f t="shared" si="685"/>
        <v>0.2</v>
      </c>
      <c r="BG318" s="102">
        <f t="shared" si="685"/>
        <v>0</v>
      </c>
      <c r="BH318" s="102">
        <f t="shared" si="685"/>
        <v>0</v>
      </c>
      <c r="BI318" s="102">
        <f t="shared" si="685"/>
        <v>0</v>
      </c>
      <c r="BJ318" s="102">
        <f t="shared" si="685"/>
        <v>0</v>
      </c>
      <c r="BK318" s="102">
        <f t="shared" si="685"/>
        <v>0</v>
      </c>
      <c r="BL318" s="102">
        <f t="shared" si="685"/>
        <v>0</v>
      </c>
      <c r="BM318" s="105">
        <f t="shared" si="685"/>
        <v>0.25</v>
      </c>
      <c r="BN318" s="106">
        <f t="shared" si="685"/>
        <v>0.25</v>
      </c>
      <c r="BO318" s="102">
        <f t="shared" si="685"/>
        <v>0.25</v>
      </c>
      <c r="BP318" s="102">
        <f t="shared" ref="BP318:CU318" si="686">IF(AND(BP$5&gt;=$EH4,BP$5&lt;=$EI4),$GN4/$GM4,IF(AND(BP$5&gt;=$EJ4,BP$5&lt;=$EK4),$GP4/$GO4,IF(AND(BP$5&gt;=$EL4,BP$5&lt;=$EM4),$GR4/$GQ4,IF(AND(BP$5&gt;=$EN4,BP$5&lt;=$EO4),$GT4/$GS4,IF(AND(BP$5&gt;=$EP4,BP$5&lt;=$EQ4),$GV4/$GU4,IF(AND(BP$5&gt;=$ER4,BP$5&lt;=$ES4),$GX4/$GW4,IF(AND(BP$5&gt;=$ET4,BP$5&lt;=$EU4),$GZ4/$GY4,IF(AND(BP$5&gt;=$EV4,BP$5&lt;=$EW4),$HB4/$HA4,IF(AND(BP$5&gt;=$EX4,BP$5&lt;=$EY4),$HD4/$HC4,IF(AND(BP$5&gt;=$EZ4,BP$5&lt;=$FA4),$HF4/$HE4,0))))))))))</f>
        <v>0.25</v>
      </c>
      <c r="BQ318" s="102">
        <f t="shared" si="686"/>
        <v>0.25</v>
      </c>
      <c r="BR318" s="102">
        <f t="shared" si="686"/>
        <v>0</v>
      </c>
      <c r="BS318" s="102">
        <f t="shared" si="686"/>
        <v>0</v>
      </c>
      <c r="BT318" s="102">
        <f t="shared" si="686"/>
        <v>0</v>
      </c>
      <c r="BU318" s="102">
        <f t="shared" si="686"/>
        <v>0</v>
      </c>
      <c r="BV318" s="102">
        <f t="shared" si="686"/>
        <v>0</v>
      </c>
      <c r="BW318" s="102">
        <f t="shared" si="686"/>
        <v>0</v>
      </c>
      <c r="BX318" s="102">
        <f t="shared" si="686"/>
        <v>0</v>
      </c>
      <c r="BY318" s="102">
        <f t="shared" si="686"/>
        <v>0</v>
      </c>
      <c r="BZ318" s="102">
        <f t="shared" si="686"/>
        <v>0</v>
      </c>
      <c r="CA318" s="102">
        <f t="shared" si="686"/>
        <v>0</v>
      </c>
      <c r="CB318" s="102">
        <f t="shared" si="686"/>
        <v>0</v>
      </c>
      <c r="CC318" s="102">
        <f t="shared" si="686"/>
        <v>0</v>
      </c>
      <c r="CD318" s="102">
        <f t="shared" si="686"/>
        <v>0</v>
      </c>
      <c r="CE318" s="102">
        <f t="shared" si="686"/>
        <v>0</v>
      </c>
      <c r="CF318" s="102">
        <f t="shared" si="686"/>
        <v>0</v>
      </c>
      <c r="CG318" s="102">
        <f t="shared" si="686"/>
        <v>0</v>
      </c>
      <c r="CH318" s="102">
        <f t="shared" si="686"/>
        <v>0</v>
      </c>
      <c r="CI318" s="102">
        <f t="shared" si="686"/>
        <v>0</v>
      </c>
      <c r="CJ318" s="102">
        <f t="shared" si="686"/>
        <v>0</v>
      </c>
      <c r="CK318" s="102">
        <f t="shared" si="686"/>
        <v>0</v>
      </c>
      <c r="CL318" s="102">
        <f t="shared" si="686"/>
        <v>0</v>
      </c>
      <c r="CM318" s="102">
        <f t="shared" si="686"/>
        <v>0</v>
      </c>
      <c r="CN318" s="102">
        <f t="shared" si="686"/>
        <v>0</v>
      </c>
      <c r="CO318" s="102">
        <f t="shared" si="686"/>
        <v>0</v>
      </c>
      <c r="CP318" s="102">
        <f t="shared" si="686"/>
        <v>0</v>
      </c>
      <c r="CQ318" s="103">
        <f t="shared" si="686"/>
        <v>0</v>
      </c>
      <c r="CR318" s="106">
        <f t="shared" si="686"/>
        <v>0</v>
      </c>
      <c r="CS318" s="102">
        <f t="shared" si="686"/>
        <v>0</v>
      </c>
      <c r="CT318" s="102">
        <f t="shared" si="686"/>
        <v>0</v>
      </c>
      <c r="CU318" s="102">
        <f t="shared" si="686"/>
        <v>0</v>
      </c>
      <c r="CV318" s="102">
        <f t="shared" ref="CV318:DW318" si="687">IF(AND(CV$5&gt;=$EH4,CV$5&lt;=$EI4),$GN4/$GM4,IF(AND(CV$5&gt;=$EJ4,CV$5&lt;=$EK4),$GP4/$GO4,IF(AND(CV$5&gt;=$EL4,CV$5&lt;=$EM4),$GR4/$GQ4,IF(AND(CV$5&gt;=$EN4,CV$5&lt;=$EO4),$GT4/$GS4,IF(AND(CV$5&gt;=$EP4,CV$5&lt;=$EQ4),$GV4/$GU4,IF(AND(CV$5&gt;=$ER4,CV$5&lt;=$ES4),$GX4/$GW4,IF(AND(CV$5&gt;=$ET4,CV$5&lt;=$EU4),$GZ4/$GY4,IF(AND(CV$5&gt;=$EV4,CV$5&lt;=$EW4),$HB4/$HA4,IF(AND(CV$5&gt;=$EX4,CV$5&lt;=$EY4),$HD4/$HC4,IF(AND(CV$5&gt;=$EZ4,CV$5&lt;=$FA4),$HF4/$HE4,0))))))))))</f>
        <v>0</v>
      </c>
      <c r="CW318" s="102">
        <f t="shared" si="687"/>
        <v>0</v>
      </c>
      <c r="CX318" s="102">
        <f t="shared" si="687"/>
        <v>0</v>
      </c>
      <c r="CY318" s="102">
        <f t="shared" si="687"/>
        <v>0</v>
      </c>
      <c r="CZ318" s="102">
        <f t="shared" si="687"/>
        <v>0</v>
      </c>
      <c r="DA318" s="102">
        <f t="shared" si="687"/>
        <v>0</v>
      </c>
      <c r="DB318" s="102">
        <f t="shared" si="687"/>
        <v>0</v>
      </c>
      <c r="DC318" s="102">
        <f t="shared" si="687"/>
        <v>0</v>
      </c>
      <c r="DD318" s="102">
        <f t="shared" si="687"/>
        <v>0</v>
      </c>
      <c r="DE318" s="102">
        <f t="shared" si="687"/>
        <v>0</v>
      </c>
      <c r="DF318" s="102">
        <f t="shared" si="687"/>
        <v>0</v>
      </c>
      <c r="DG318" s="102">
        <f t="shared" si="687"/>
        <v>0</v>
      </c>
      <c r="DH318" s="102">
        <f t="shared" si="687"/>
        <v>0</v>
      </c>
      <c r="DI318" s="102">
        <f t="shared" si="687"/>
        <v>0</v>
      </c>
      <c r="DJ318" s="102">
        <f t="shared" si="687"/>
        <v>0</v>
      </c>
      <c r="DK318" s="102">
        <f t="shared" si="687"/>
        <v>0</v>
      </c>
      <c r="DL318" s="102">
        <f t="shared" si="687"/>
        <v>0</v>
      </c>
      <c r="DM318" s="102">
        <f t="shared" si="687"/>
        <v>0</v>
      </c>
      <c r="DN318" s="102">
        <f t="shared" si="687"/>
        <v>0</v>
      </c>
      <c r="DO318" s="102">
        <f t="shared" si="687"/>
        <v>0</v>
      </c>
      <c r="DP318" s="102">
        <f t="shared" si="687"/>
        <v>0</v>
      </c>
      <c r="DQ318" s="102">
        <f t="shared" si="687"/>
        <v>0</v>
      </c>
      <c r="DR318" s="102">
        <f t="shared" si="687"/>
        <v>0</v>
      </c>
      <c r="DS318" s="102">
        <f t="shared" si="687"/>
        <v>0</v>
      </c>
      <c r="DT318" s="102">
        <f t="shared" si="687"/>
        <v>0</v>
      </c>
      <c r="DU318" s="103">
        <f t="shared" si="687"/>
        <v>0</v>
      </c>
      <c r="DV318" s="103">
        <f t="shared" si="687"/>
        <v>0</v>
      </c>
      <c r="DW318" s="103">
        <f t="shared" si="687"/>
        <v>0</v>
      </c>
      <c r="EE318"/>
      <c r="EF318"/>
      <c r="EG318"/>
      <c r="EH318" s="502"/>
      <c r="EI318" s="503"/>
      <c r="EJ318" s="512"/>
      <c r="EK318" s="503"/>
      <c r="EL318" s="512"/>
      <c r="EM318" s="503"/>
      <c r="EN318" s="512"/>
      <c r="EO318" s="503"/>
      <c r="EP318" s="512"/>
      <c r="EQ318" s="503"/>
      <c r="ER318" s="512"/>
      <c r="ES318" s="503"/>
      <c r="ET318" s="512"/>
      <c r="EU318" s="503"/>
      <c r="EV318" s="512"/>
      <c r="EW318" s="503"/>
      <c r="EX318" s="512"/>
      <c r="EY318" s="503"/>
      <c r="EZ318" s="512"/>
      <c r="FA318" s="503"/>
      <c r="FB318" s="512"/>
      <c r="FC318" s="503"/>
      <c r="FD318" s="512"/>
      <c r="FE318" s="503"/>
      <c r="FG318" s="194"/>
      <c r="FH318" s="195"/>
      <c r="FI318" s="195"/>
      <c r="FJ318" s="195"/>
      <c r="FK318" s="195"/>
      <c r="FL318" s="195"/>
      <c r="FN318" s="502"/>
      <c r="FO318" s="503"/>
      <c r="FP318" s="502"/>
      <c r="FQ318" s="503"/>
      <c r="FR318" s="502"/>
      <c r="FS318" s="503"/>
      <c r="FT318" s="502"/>
      <c r="FU318" s="503"/>
      <c r="FV318" s="502"/>
      <c r="FW318" s="503"/>
      <c r="FX318" s="502"/>
      <c r="FY318" s="503"/>
      <c r="FZ318" s="502"/>
      <c r="GA318" s="503"/>
      <c r="GB318" s="502"/>
      <c r="GC318" s="503"/>
      <c r="GD318" s="502"/>
      <c r="GE318" s="503"/>
      <c r="GF318" s="502"/>
      <c r="GG318" s="503"/>
      <c r="GH318" s="502"/>
      <c r="GI318" s="503"/>
      <c r="GJ318" s="502"/>
      <c r="GK318" s="503"/>
      <c r="GM318" s="502"/>
      <c r="GN318" s="503"/>
      <c r="GO318" s="502"/>
      <c r="GP318" s="503"/>
      <c r="GQ318" s="502"/>
      <c r="GR318" s="503"/>
      <c r="GS318" s="502"/>
      <c r="GT318" s="503"/>
      <c r="GU318" s="502"/>
      <c r="GV318" s="503"/>
      <c r="GW318" s="502"/>
      <c r="GX318" s="503"/>
      <c r="GY318" s="502"/>
      <c r="GZ318" s="503"/>
      <c r="HA318" s="502"/>
      <c r="HB318" s="503"/>
      <c r="HC318" s="502"/>
      <c r="HD318" s="503"/>
      <c r="HE318" s="502"/>
      <c r="HF318" s="503"/>
      <c r="HG318" s="502"/>
      <c r="HH318" s="503"/>
      <c r="HI318" s="502"/>
      <c r="HJ318" s="503"/>
    </row>
    <row r="319" spans="1:220" s="2" customFormat="1" ht="9.75" customHeight="1" x14ac:dyDescent="0.15">
      <c r="B319" s="15" t="str">
        <f>IF(B8="","",B8)</f>
        <v/>
      </c>
      <c r="C319" s="322"/>
      <c r="D319" s="59"/>
      <c r="E319" s="54"/>
      <c r="F319" s="54"/>
      <c r="G319" s="54"/>
      <c r="H319" s="54"/>
      <c r="I319" s="54"/>
      <c r="J319" s="54"/>
      <c r="K319" s="54"/>
      <c r="L319" s="54"/>
      <c r="M319" s="54"/>
      <c r="N319" s="54"/>
      <c r="O319" s="54"/>
      <c r="P319" s="54"/>
      <c r="Q319" s="54"/>
      <c r="R319" s="54"/>
      <c r="S319" s="54"/>
      <c r="T319" s="54"/>
      <c r="U319" s="54"/>
      <c r="V319" s="54"/>
      <c r="W319" s="54"/>
      <c r="X319" s="54"/>
      <c r="Y319" s="54"/>
      <c r="Z319" s="54"/>
      <c r="AA319" s="54"/>
      <c r="AB319" s="54"/>
      <c r="AC319" s="54"/>
      <c r="AD319" s="54"/>
      <c r="AE319" s="54"/>
      <c r="AF319" s="54"/>
      <c r="AG319" s="55"/>
      <c r="AH319" s="55"/>
      <c r="AI319" s="56"/>
      <c r="AJ319" s="54"/>
      <c r="AK319" s="54"/>
      <c r="AL319" s="54"/>
      <c r="AM319" s="54"/>
      <c r="AN319" s="54"/>
      <c r="AO319" s="54"/>
      <c r="AP319" s="54"/>
      <c r="AQ319" s="54"/>
      <c r="AR319" s="54"/>
      <c r="AS319" s="54"/>
      <c r="AT319" s="54"/>
      <c r="AU319" s="54"/>
      <c r="AV319" s="54"/>
      <c r="AW319" s="54"/>
      <c r="AX319" s="54"/>
      <c r="AY319" s="54"/>
      <c r="AZ319" s="54"/>
      <c r="BA319" s="54"/>
      <c r="BB319" s="54"/>
      <c r="BC319" s="54"/>
      <c r="BD319" s="54"/>
      <c r="BE319" s="54"/>
      <c r="BF319" s="54"/>
      <c r="BG319" s="54"/>
      <c r="BH319" s="54"/>
      <c r="BI319" s="54"/>
      <c r="BJ319" s="54"/>
      <c r="BK319" s="54"/>
      <c r="BL319" s="54"/>
      <c r="BM319" s="57"/>
      <c r="BN319" s="58"/>
      <c r="BO319" s="54"/>
      <c r="BP319" s="54"/>
      <c r="BQ319" s="54"/>
      <c r="BR319" s="54"/>
      <c r="BS319" s="54"/>
      <c r="BT319" s="54"/>
      <c r="BU319" s="54"/>
      <c r="BV319" s="54"/>
      <c r="BW319" s="54"/>
      <c r="BX319" s="54"/>
      <c r="BY319" s="54"/>
      <c r="BZ319" s="54"/>
      <c r="CA319" s="54"/>
      <c r="CB319" s="54"/>
      <c r="CC319" s="54"/>
      <c r="CD319" s="54"/>
      <c r="CE319" s="54"/>
      <c r="CF319" s="54"/>
      <c r="CG319" s="54"/>
      <c r="CH319" s="54"/>
      <c r="CI319" s="54"/>
      <c r="CJ319" s="54"/>
      <c r="CK319" s="54"/>
      <c r="CL319" s="54"/>
      <c r="CM319" s="54"/>
      <c r="CN319" s="54"/>
      <c r="CO319" s="54"/>
      <c r="CP319" s="54"/>
      <c r="CQ319" s="55"/>
      <c r="CR319" s="58"/>
      <c r="CS319" s="54"/>
      <c r="CT319" s="54"/>
      <c r="CU319" s="54"/>
      <c r="CV319" s="54"/>
      <c r="CW319" s="54"/>
      <c r="CX319" s="54"/>
      <c r="CY319" s="54"/>
      <c r="CZ319" s="54"/>
      <c r="DA319" s="54"/>
      <c r="DB319" s="54"/>
      <c r="DC319" s="54"/>
      <c r="DD319" s="54"/>
      <c r="DE319" s="54"/>
      <c r="DF319" s="54"/>
      <c r="DG319" s="54"/>
      <c r="DH319" s="54"/>
      <c r="DI319" s="54"/>
      <c r="DJ319" s="54"/>
      <c r="DK319" s="54"/>
      <c r="DL319" s="54"/>
      <c r="DM319" s="54"/>
      <c r="DN319" s="54"/>
      <c r="DO319" s="54"/>
      <c r="DP319" s="54"/>
      <c r="DQ319" s="54"/>
      <c r="DR319" s="54"/>
      <c r="DS319" s="54"/>
      <c r="DT319" s="54"/>
      <c r="DU319" s="55"/>
      <c r="DV319" s="55"/>
      <c r="DW319" s="55"/>
      <c r="EE319"/>
      <c r="EF319"/>
      <c r="EG319"/>
      <c r="EH319" s="502"/>
      <c r="EI319" s="502"/>
      <c r="EJ319" s="512"/>
      <c r="EK319" s="512"/>
      <c r="EL319" s="502"/>
      <c r="EM319" s="502"/>
      <c r="EN319" s="512"/>
      <c r="EO319" s="512"/>
      <c r="EP319" s="502"/>
      <c r="EQ319" s="502"/>
      <c r="ER319" s="512"/>
      <c r="ES319" s="512"/>
      <c r="ET319" s="502"/>
      <c r="EU319" s="502"/>
      <c r="EV319" s="512"/>
      <c r="EW319" s="512"/>
      <c r="EX319" s="502"/>
      <c r="EY319" s="502"/>
      <c r="EZ319" s="512"/>
      <c r="FA319" s="512"/>
      <c r="FB319" s="502"/>
      <c r="FC319" s="502"/>
      <c r="FD319" s="512"/>
      <c r="FE319" s="512"/>
      <c r="FG319" s="194"/>
      <c r="FH319" s="194"/>
      <c r="FI319" s="194"/>
      <c r="FJ319" s="194"/>
      <c r="FK319" s="194"/>
      <c r="FL319" s="194"/>
      <c r="FN319" s="502"/>
      <c r="FO319" s="502"/>
      <c r="FP319" s="502"/>
      <c r="FQ319" s="502"/>
      <c r="FR319" s="502"/>
      <c r="FS319" s="502"/>
      <c r="FT319" s="502"/>
      <c r="FU319" s="502"/>
      <c r="FV319" s="502"/>
      <c r="FW319" s="502"/>
      <c r="FX319" s="502"/>
      <c r="FY319" s="502"/>
      <c r="FZ319" s="502"/>
      <c r="GA319" s="502"/>
      <c r="GB319" s="502"/>
      <c r="GC319" s="502"/>
      <c r="GD319" s="502"/>
      <c r="GE319" s="502"/>
      <c r="GF319" s="502"/>
      <c r="GG319" s="502"/>
      <c r="GH319" s="502"/>
      <c r="GI319" s="502"/>
      <c r="GJ319" s="502"/>
      <c r="GK319" s="502"/>
      <c r="GM319" s="502"/>
      <c r="GN319" s="502"/>
      <c r="GO319" s="502"/>
      <c r="GP319" s="502"/>
      <c r="GQ319" s="502"/>
      <c r="GR319" s="502"/>
      <c r="GS319" s="502"/>
      <c r="GT319" s="502"/>
      <c r="GU319" s="502"/>
      <c r="GV319" s="502"/>
      <c r="GW319" s="502"/>
      <c r="GX319" s="502"/>
      <c r="GY319" s="502"/>
      <c r="GZ319" s="502"/>
      <c r="HA319" s="502"/>
      <c r="HB319" s="502"/>
      <c r="HC319" s="502"/>
      <c r="HD319" s="502"/>
      <c r="HE319" s="502"/>
      <c r="HF319" s="502"/>
      <c r="HG319" s="502"/>
      <c r="HH319" s="502"/>
      <c r="HI319" s="502"/>
      <c r="HJ319" s="502"/>
    </row>
    <row r="320" spans="1:220" s="2" customFormat="1" ht="13.5" customHeight="1" thickBot="1" x14ac:dyDescent="0.2">
      <c r="B320" s="16" t="str">
        <f>IF(B9="","",B9)</f>
        <v/>
      </c>
      <c r="C320" s="323"/>
      <c r="D320" s="8"/>
      <c r="E320" s="9"/>
      <c r="F320" s="9"/>
      <c r="G320" s="9"/>
      <c r="H320" s="9"/>
      <c r="I320" s="9"/>
      <c r="J320" s="9"/>
      <c r="K320" s="9"/>
      <c r="L320" s="9"/>
      <c r="M320" s="9"/>
      <c r="N320" s="9"/>
      <c r="O320" s="9"/>
      <c r="P320" s="9"/>
      <c r="Q320" s="9"/>
      <c r="R320" s="9"/>
      <c r="S320" s="9"/>
      <c r="T320" s="9"/>
      <c r="U320" s="9"/>
      <c r="V320" s="9"/>
      <c r="W320" s="9"/>
      <c r="X320" s="9"/>
      <c r="Y320" s="9"/>
      <c r="Z320" s="9"/>
      <c r="AA320" s="9"/>
      <c r="AB320" s="9"/>
      <c r="AC320" s="9"/>
      <c r="AD320" s="9"/>
      <c r="AE320" s="9"/>
      <c r="AF320" s="9"/>
      <c r="AG320" s="10"/>
      <c r="AH320" s="10"/>
      <c r="AI320" s="24"/>
      <c r="AJ320" s="9"/>
      <c r="AK320" s="9"/>
      <c r="AL320" s="9"/>
      <c r="AM320" s="9"/>
      <c r="AN320" s="9"/>
      <c r="AO320" s="9"/>
      <c r="AP320" s="9"/>
      <c r="AQ320" s="9"/>
      <c r="AR320" s="9"/>
      <c r="AS320" s="9"/>
      <c r="AT320" s="9"/>
      <c r="AU320" s="9"/>
      <c r="AV320" s="9"/>
      <c r="AW320" s="9"/>
      <c r="AX320" s="9"/>
      <c r="AY320" s="9"/>
      <c r="AZ320" s="9"/>
      <c r="BA320" s="9"/>
      <c r="BB320" s="9"/>
      <c r="BC320" s="9"/>
      <c r="BD320" s="9"/>
      <c r="BE320" s="9"/>
      <c r="BF320" s="9"/>
      <c r="BG320" s="9"/>
      <c r="BH320" s="9"/>
      <c r="BI320" s="9"/>
      <c r="BJ320" s="9"/>
      <c r="BK320" s="9"/>
      <c r="BL320" s="9"/>
      <c r="BM320" s="29"/>
      <c r="BN320" s="8"/>
      <c r="BO320" s="9"/>
      <c r="BP320" s="9"/>
      <c r="BQ320" s="9"/>
      <c r="BR320" s="9"/>
      <c r="BS320" s="9"/>
      <c r="BT320" s="9"/>
      <c r="BU320" s="9"/>
      <c r="BV320" s="9"/>
      <c r="BW320" s="9"/>
      <c r="BX320" s="9"/>
      <c r="BY320" s="9"/>
      <c r="BZ320" s="9"/>
      <c r="CA320" s="9"/>
      <c r="CB320" s="9"/>
      <c r="CC320" s="9"/>
      <c r="CD320" s="9"/>
      <c r="CE320" s="9"/>
      <c r="CF320" s="9"/>
      <c r="CG320" s="9"/>
      <c r="CH320" s="9"/>
      <c r="CI320" s="9"/>
      <c r="CJ320" s="9"/>
      <c r="CK320" s="9"/>
      <c r="CL320" s="9"/>
      <c r="CM320" s="9"/>
      <c r="CN320" s="9"/>
      <c r="CO320" s="9"/>
      <c r="CP320" s="9"/>
      <c r="CQ320" s="10"/>
      <c r="CR320" s="8"/>
      <c r="CS320" s="9"/>
      <c r="CT320" s="9"/>
      <c r="CU320" s="9"/>
      <c r="CV320" s="9"/>
      <c r="CW320" s="9"/>
      <c r="CX320" s="9"/>
      <c r="CY320" s="9"/>
      <c r="CZ320" s="9"/>
      <c r="DA320" s="9"/>
      <c r="DB320" s="9"/>
      <c r="DC320" s="9"/>
      <c r="DD320" s="9"/>
      <c r="DE320" s="9"/>
      <c r="DF320" s="9"/>
      <c r="DG320" s="9"/>
      <c r="DH320" s="9"/>
      <c r="DI320" s="9"/>
      <c r="DJ320" s="9"/>
      <c r="DK320" s="9"/>
      <c r="DL320" s="9"/>
      <c r="DM320" s="9"/>
      <c r="DN320" s="9"/>
      <c r="DO320" s="9"/>
      <c r="DP320" s="9"/>
      <c r="DQ320" s="9"/>
      <c r="DR320" s="9"/>
      <c r="DS320" s="9"/>
      <c r="DT320" s="9"/>
      <c r="DU320" s="10"/>
      <c r="DV320" s="10"/>
      <c r="DW320" s="10"/>
      <c r="EH320" s="179"/>
      <c r="EI320" s="180"/>
      <c r="EJ320" s="180"/>
      <c r="EK320" s="180"/>
      <c r="EL320" s="180"/>
      <c r="EM320" s="180"/>
      <c r="EN320" s="180"/>
      <c r="EO320" s="180"/>
      <c r="EP320" s="180"/>
      <c r="EQ320" s="180"/>
      <c r="ER320" s="180"/>
      <c r="ES320" s="180"/>
      <c r="ET320" s="180"/>
      <c r="EU320" s="180"/>
      <c r="EV320" s="180"/>
      <c r="EW320" s="180"/>
      <c r="EX320" s="180"/>
      <c r="EY320" s="180"/>
      <c r="EZ320" s="180"/>
      <c r="FA320" s="180"/>
      <c r="FB320" s="180"/>
      <c r="FC320" s="180"/>
      <c r="FD320" s="180"/>
      <c r="FE320" s="180"/>
      <c r="FG320" s="211"/>
      <c r="FH320" s="204"/>
      <c r="FI320" s="204"/>
      <c r="FJ320" s="204"/>
      <c r="FK320" s="204"/>
      <c r="FL320" s="204"/>
      <c r="FN320" s="179"/>
      <c r="FO320" s="180"/>
      <c r="FP320" s="179"/>
      <c r="FQ320" s="180"/>
      <c r="FR320" s="179"/>
      <c r="FS320" s="180"/>
      <c r="FT320" s="179"/>
      <c r="FU320" s="180"/>
      <c r="FV320" s="179"/>
      <c r="FW320" s="180"/>
      <c r="FX320" s="179"/>
      <c r="FY320" s="180"/>
      <c r="FZ320" s="179"/>
      <c r="GA320" s="180"/>
      <c r="GB320" s="179"/>
      <c r="GC320" s="180"/>
      <c r="GD320" s="179"/>
      <c r="GE320" s="180"/>
      <c r="GF320" s="179"/>
      <c r="GG320" s="180"/>
      <c r="GH320" s="179"/>
      <c r="GI320" s="180"/>
      <c r="GJ320" s="179"/>
      <c r="GK320" s="180"/>
      <c r="GM320" s="179"/>
      <c r="GN320" s="180"/>
      <c r="GO320" s="179"/>
      <c r="GP320" s="180"/>
      <c r="GQ320" s="179"/>
      <c r="GR320" s="180"/>
      <c r="GS320" s="179"/>
      <c r="GT320" s="180"/>
      <c r="GU320" s="179"/>
      <c r="GV320" s="180"/>
      <c r="GW320" s="179"/>
      <c r="GX320" s="180"/>
      <c r="GY320" s="179"/>
      <c r="GZ320" s="180"/>
      <c r="HA320" s="179"/>
      <c r="HB320" s="180"/>
      <c r="HC320" s="179"/>
      <c r="HD320" s="180"/>
      <c r="HE320" s="179"/>
      <c r="HF320" s="180"/>
      <c r="HG320" s="179"/>
      <c r="HH320" s="180"/>
      <c r="HI320" s="179"/>
      <c r="HJ320" s="180"/>
    </row>
    <row r="321" spans="2:218" ht="21.75" customHeight="1" x14ac:dyDescent="0.15">
      <c r="B321" s="486" t="str">
        <f>IF(②元データ!$B$15="","",②元データ!$B$15)</f>
        <v>キャベツ・錦秋</v>
      </c>
      <c r="C321" s="324"/>
      <c r="D321" s="78">
        <f t="shared" ref="D321:AI321" si="688">IF(AND(D$5&gt;=$EH10,D$5&lt;=$EI10),$FO10/$GM10,IF(AND(D$5&gt;=$EJ10,D$5&lt;=$EK10),$FQ10/$GO10,IF(AND(D$5&gt;=$EL10,D$5&lt;=$EM10),$FS10/$GQ10,IF(AND(D$5&gt;=$EN10,D$5&lt;=$EO10),$FU10/$GS10,IF(AND(D$5&gt;=$EP10,D$5&lt;=$EQ10),$FW10/$GU10,IF(AND(D$5&gt;=$ER10,D$5&lt;=$ES10),$FY10/$GW10,IF(AND(D$5&gt;=$ET10,D$5&lt;=$EU10),$GA10/$GY10,IF(AND(D$5&gt;=$EV10,D$5&lt;=$EW10),$GC10/$HA10,IF(AND(D$5&gt;=$EX10,D$5&lt;=$EY10),$GE10/$HC10,IF(AND(D$5&gt;=$EZ10,D$5&lt;=$FA10),$GG10/$HE10,IF(AND(D$5&gt;=$FB10,D$5&lt;=$FC10),$GI10/$HG10,IF(AND(D$5&gt;=$FD10,D$5&lt;=$FE10),$GK10/$HI10,0))))))))))))</f>
        <v>0</v>
      </c>
      <c r="E321" s="79">
        <f t="shared" si="688"/>
        <v>0</v>
      </c>
      <c r="F321" s="79">
        <f t="shared" si="688"/>
        <v>0</v>
      </c>
      <c r="G321" s="79">
        <f t="shared" si="688"/>
        <v>0</v>
      </c>
      <c r="H321" s="79">
        <f t="shared" si="688"/>
        <v>0</v>
      </c>
      <c r="I321" s="79">
        <f t="shared" si="688"/>
        <v>0</v>
      </c>
      <c r="J321" s="79">
        <f t="shared" si="688"/>
        <v>0</v>
      </c>
      <c r="K321" s="79">
        <f t="shared" si="688"/>
        <v>0</v>
      </c>
      <c r="L321" s="79">
        <f t="shared" si="688"/>
        <v>0</v>
      </c>
      <c r="M321" s="79">
        <f t="shared" si="688"/>
        <v>0</v>
      </c>
      <c r="N321" s="79">
        <f t="shared" si="688"/>
        <v>0</v>
      </c>
      <c r="O321" s="79">
        <f t="shared" si="688"/>
        <v>0</v>
      </c>
      <c r="P321" s="79">
        <f t="shared" si="688"/>
        <v>0</v>
      </c>
      <c r="Q321" s="79">
        <f t="shared" si="688"/>
        <v>0</v>
      </c>
      <c r="R321" s="79">
        <f t="shared" si="688"/>
        <v>0</v>
      </c>
      <c r="S321" s="79">
        <f t="shared" si="688"/>
        <v>0</v>
      </c>
      <c r="T321" s="79">
        <f t="shared" si="688"/>
        <v>0</v>
      </c>
      <c r="U321" s="79">
        <f t="shared" si="688"/>
        <v>0</v>
      </c>
      <c r="V321" s="79">
        <f t="shared" si="688"/>
        <v>0</v>
      </c>
      <c r="W321" s="79">
        <f t="shared" si="688"/>
        <v>0</v>
      </c>
      <c r="X321" s="79">
        <f t="shared" si="688"/>
        <v>0</v>
      </c>
      <c r="Y321" s="79">
        <f t="shared" si="688"/>
        <v>0</v>
      </c>
      <c r="Z321" s="79">
        <f t="shared" si="688"/>
        <v>0</v>
      </c>
      <c r="AA321" s="79">
        <f t="shared" si="688"/>
        <v>0</v>
      </c>
      <c r="AB321" s="79">
        <f t="shared" si="688"/>
        <v>0</v>
      </c>
      <c r="AC321" s="79">
        <f t="shared" si="688"/>
        <v>0</v>
      </c>
      <c r="AD321" s="79">
        <f t="shared" si="688"/>
        <v>0</v>
      </c>
      <c r="AE321" s="79">
        <f t="shared" si="688"/>
        <v>0</v>
      </c>
      <c r="AF321" s="137">
        <f t="shared" si="688"/>
        <v>0</v>
      </c>
      <c r="AG321" s="79">
        <f t="shared" si="688"/>
        <v>0</v>
      </c>
      <c r="AH321" s="79">
        <f t="shared" si="688"/>
        <v>0</v>
      </c>
      <c r="AI321" s="78">
        <f t="shared" si="688"/>
        <v>0</v>
      </c>
      <c r="AJ321" s="79">
        <f t="shared" ref="AJ321:BO321" si="689">IF(AND(AJ$5&gt;=$EH10,AJ$5&lt;=$EI10),$FO10/$GM10,IF(AND(AJ$5&gt;=$EJ10,AJ$5&lt;=$EK10),$FQ10/$GO10,IF(AND(AJ$5&gt;=$EL10,AJ$5&lt;=$EM10),$FS10/$GQ10,IF(AND(AJ$5&gt;=$EN10,AJ$5&lt;=$EO10),$FU10/$GS10,IF(AND(AJ$5&gt;=$EP10,AJ$5&lt;=$EQ10),$FW10/$GU10,IF(AND(AJ$5&gt;=$ER10,AJ$5&lt;=$ES10),$FY10/$GW10,IF(AND(AJ$5&gt;=$ET10,AJ$5&lt;=$EU10),$GA10/$GY10,IF(AND(AJ$5&gt;=$EV10,AJ$5&lt;=$EW10),$GC10/$HA10,IF(AND(AJ$5&gt;=$EX10,AJ$5&lt;=$EY10),$GE10/$HC10,IF(AND(AJ$5&gt;=$EZ10,AJ$5&lt;=$FA10),$GG10/$HE10,IF(AND(AJ$5&gt;=$FB10,AJ$5&lt;=$FC10),$GI10/$HG10,IF(AND(AJ$5&gt;=$FD10,AJ$5&lt;=$FE10),$GK10/$HI10,0))))))))))))</f>
        <v>0</v>
      </c>
      <c r="AK321" s="79">
        <f t="shared" si="689"/>
        <v>0</v>
      </c>
      <c r="AL321" s="79">
        <f t="shared" si="689"/>
        <v>0</v>
      </c>
      <c r="AM321" s="79">
        <f t="shared" si="689"/>
        <v>0</v>
      </c>
      <c r="AN321" s="79">
        <f t="shared" si="689"/>
        <v>0</v>
      </c>
      <c r="AO321" s="79">
        <f t="shared" si="689"/>
        <v>0</v>
      </c>
      <c r="AP321" s="79">
        <f t="shared" si="689"/>
        <v>0</v>
      </c>
      <c r="AQ321" s="79">
        <f t="shared" si="689"/>
        <v>0</v>
      </c>
      <c r="AR321" s="79">
        <f t="shared" si="689"/>
        <v>0</v>
      </c>
      <c r="AS321" s="79">
        <f t="shared" si="689"/>
        <v>0</v>
      </c>
      <c r="AT321" s="79">
        <f t="shared" si="689"/>
        <v>0</v>
      </c>
      <c r="AU321" s="79">
        <f t="shared" si="689"/>
        <v>0</v>
      </c>
      <c r="AV321" s="79">
        <f t="shared" si="689"/>
        <v>0</v>
      </c>
      <c r="AW321" s="79">
        <f t="shared" si="689"/>
        <v>0</v>
      </c>
      <c r="AX321" s="79">
        <f t="shared" si="689"/>
        <v>0</v>
      </c>
      <c r="AY321" s="79">
        <f t="shared" si="689"/>
        <v>0</v>
      </c>
      <c r="AZ321" s="79">
        <f t="shared" si="689"/>
        <v>0</v>
      </c>
      <c r="BA321" s="79">
        <f t="shared" si="689"/>
        <v>0</v>
      </c>
      <c r="BB321" s="79">
        <f t="shared" si="689"/>
        <v>0</v>
      </c>
      <c r="BC321" s="79">
        <f t="shared" si="689"/>
        <v>0</v>
      </c>
      <c r="BD321" s="79">
        <f t="shared" si="689"/>
        <v>0</v>
      </c>
      <c r="BE321" s="79">
        <f t="shared" si="689"/>
        <v>0</v>
      </c>
      <c r="BF321" s="79">
        <f t="shared" si="689"/>
        <v>0</v>
      </c>
      <c r="BG321" s="79">
        <f t="shared" si="689"/>
        <v>0</v>
      </c>
      <c r="BH321" s="79">
        <f t="shared" si="689"/>
        <v>0</v>
      </c>
      <c r="BI321" s="79">
        <f t="shared" si="689"/>
        <v>0</v>
      </c>
      <c r="BJ321" s="79">
        <f t="shared" si="689"/>
        <v>0</v>
      </c>
      <c r="BK321" s="79">
        <f t="shared" si="689"/>
        <v>0</v>
      </c>
      <c r="BL321" s="79">
        <f t="shared" si="689"/>
        <v>0</v>
      </c>
      <c r="BM321" s="80">
        <f t="shared" si="689"/>
        <v>0</v>
      </c>
      <c r="BN321" s="78">
        <f t="shared" si="689"/>
        <v>0</v>
      </c>
      <c r="BO321" s="79">
        <f t="shared" si="689"/>
        <v>0</v>
      </c>
      <c r="BP321" s="79">
        <f t="shared" ref="BP321:CU321" si="690">IF(AND(BP$5&gt;=$EH10,BP$5&lt;=$EI10),$FO10/$GM10,IF(AND(BP$5&gt;=$EJ10,BP$5&lt;=$EK10),$FQ10/$GO10,IF(AND(BP$5&gt;=$EL10,BP$5&lt;=$EM10),$FS10/$GQ10,IF(AND(BP$5&gt;=$EN10,BP$5&lt;=$EO10),$FU10/$GS10,IF(AND(BP$5&gt;=$EP10,BP$5&lt;=$EQ10),$FW10/$GU10,IF(AND(BP$5&gt;=$ER10,BP$5&lt;=$ES10),$FY10/$GW10,IF(AND(BP$5&gt;=$ET10,BP$5&lt;=$EU10),$GA10/$GY10,IF(AND(BP$5&gt;=$EV10,BP$5&lt;=$EW10),$GC10/$HA10,IF(AND(BP$5&gt;=$EX10,BP$5&lt;=$EY10),$GE10/$HC10,IF(AND(BP$5&gt;=$EZ10,BP$5&lt;=$FA10),$GG10/$HE10,IF(AND(BP$5&gt;=$FB10,BP$5&lt;=$FC10),$GI10/$HG10,IF(AND(BP$5&gt;=$FD10,BP$5&lt;=$FE10),$GK10/$HI10,0))))))))))))</f>
        <v>0</v>
      </c>
      <c r="BQ321" s="79">
        <f t="shared" si="690"/>
        <v>0</v>
      </c>
      <c r="BR321" s="79">
        <f t="shared" si="690"/>
        <v>0</v>
      </c>
      <c r="BS321" s="79">
        <f t="shared" si="690"/>
        <v>0</v>
      </c>
      <c r="BT321" s="79">
        <f t="shared" si="690"/>
        <v>0</v>
      </c>
      <c r="BU321" s="79">
        <f t="shared" si="690"/>
        <v>0</v>
      </c>
      <c r="BV321" s="79">
        <f t="shared" si="690"/>
        <v>0</v>
      </c>
      <c r="BW321" s="79">
        <f t="shared" si="690"/>
        <v>0</v>
      </c>
      <c r="BX321" s="79">
        <f t="shared" si="690"/>
        <v>0</v>
      </c>
      <c r="BY321" s="79">
        <f t="shared" si="690"/>
        <v>0</v>
      </c>
      <c r="BZ321" s="79">
        <f t="shared" si="690"/>
        <v>0</v>
      </c>
      <c r="CA321" s="79">
        <f t="shared" si="690"/>
        <v>0</v>
      </c>
      <c r="CB321" s="137">
        <f t="shared" si="690"/>
        <v>0</v>
      </c>
      <c r="CC321" s="79">
        <f t="shared" si="690"/>
        <v>0</v>
      </c>
      <c r="CD321" s="79">
        <f t="shared" si="690"/>
        <v>0</v>
      </c>
      <c r="CE321" s="79">
        <f t="shared" si="690"/>
        <v>0</v>
      </c>
      <c r="CF321" s="79">
        <f t="shared" si="690"/>
        <v>0</v>
      </c>
      <c r="CG321" s="79">
        <f t="shared" si="690"/>
        <v>0</v>
      </c>
      <c r="CH321" s="79">
        <f t="shared" si="690"/>
        <v>0</v>
      </c>
      <c r="CI321" s="79">
        <f t="shared" si="690"/>
        <v>0</v>
      </c>
      <c r="CJ321" s="79">
        <f t="shared" si="690"/>
        <v>0</v>
      </c>
      <c r="CK321" s="79">
        <f t="shared" si="690"/>
        <v>0</v>
      </c>
      <c r="CL321" s="79">
        <f t="shared" si="690"/>
        <v>0</v>
      </c>
      <c r="CM321" s="79">
        <f t="shared" si="690"/>
        <v>0</v>
      </c>
      <c r="CN321" s="79">
        <f t="shared" si="690"/>
        <v>0</v>
      </c>
      <c r="CO321" s="79">
        <f t="shared" si="690"/>
        <v>0</v>
      </c>
      <c r="CP321" s="137">
        <f t="shared" si="690"/>
        <v>0</v>
      </c>
      <c r="CQ321" s="80">
        <f t="shared" si="690"/>
        <v>0</v>
      </c>
      <c r="CR321" s="78">
        <f t="shared" si="690"/>
        <v>0</v>
      </c>
      <c r="CS321" s="79">
        <f t="shared" si="690"/>
        <v>0</v>
      </c>
      <c r="CT321" s="79">
        <f t="shared" si="690"/>
        <v>0</v>
      </c>
      <c r="CU321" s="79">
        <f t="shared" si="690"/>
        <v>0</v>
      </c>
      <c r="CV321" s="79">
        <f t="shared" ref="CV321:DW321" si="691">IF(AND(CV$5&gt;=$EH10,CV$5&lt;=$EI10),$FO10/$GM10,IF(AND(CV$5&gt;=$EJ10,CV$5&lt;=$EK10),$FQ10/$GO10,IF(AND(CV$5&gt;=$EL10,CV$5&lt;=$EM10),$FS10/$GQ10,IF(AND(CV$5&gt;=$EN10,CV$5&lt;=$EO10),$FU10/$GS10,IF(AND(CV$5&gt;=$EP10,CV$5&lt;=$EQ10),$FW10/$GU10,IF(AND(CV$5&gt;=$ER10,CV$5&lt;=$ES10),$FY10/$GW10,IF(AND(CV$5&gt;=$ET10,CV$5&lt;=$EU10),$GA10/$GY10,IF(AND(CV$5&gt;=$EV10,CV$5&lt;=$EW10),$GC10/$HA10,IF(AND(CV$5&gt;=$EX10,CV$5&lt;=$EY10),$GE10/$HC10,IF(AND(CV$5&gt;=$EZ10,CV$5&lt;=$FA10),$GG10/$HE10,IF(AND(CV$5&gt;=$FB10,CV$5&lt;=$FC10),$GI10/$HG10,IF(AND(CV$5&gt;=$FD10,CV$5&lt;=$FE10),$GK10/$HI10,0))))))))))))</f>
        <v>0</v>
      </c>
      <c r="CW321" s="79">
        <f t="shared" si="691"/>
        <v>0</v>
      </c>
      <c r="CX321" s="79">
        <f t="shared" si="691"/>
        <v>0</v>
      </c>
      <c r="CY321" s="79">
        <f t="shared" si="691"/>
        <v>0</v>
      </c>
      <c r="CZ321" s="79">
        <f t="shared" si="691"/>
        <v>0</v>
      </c>
      <c r="DA321" s="79">
        <f t="shared" si="691"/>
        <v>0</v>
      </c>
      <c r="DB321" s="79">
        <f t="shared" si="691"/>
        <v>0</v>
      </c>
      <c r="DC321" s="79">
        <f t="shared" si="691"/>
        <v>0</v>
      </c>
      <c r="DD321" s="79">
        <f t="shared" si="691"/>
        <v>0</v>
      </c>
      <c r="DE321" s="79">
        <f t="shared" si="691"/>
        <v>0</v>
      </c>
      <c r="DF321" s="137">
        <f t="shared" si="691"/>
        <v>0</v>
      </c>
      <c r="DG321" s="79">
        <f t="shared" si="691"/>
        <v>0</v>
      </c>
      <c r="DH321" s="79">
        <f t="shared" si="691"/>
        <v>0</v>
      </c>
      <c r="DI321" s="79">
        <f t="shared" si="691"/>
        <v>0</v>
      </c>
      <c r="DJ321" s="79">
        <f t="shared" si="691"/>
        <v>0</v>
      </c>
      <c r="DK321" s="79">
        <f t="shared" si="691"/>
        <v>0</v>
      </c>
      <c r="DL321" s="79">
        <f t="shared" si="691"/>
        <v>0</v>
      </c>
      <c r="DM321" s="79">
        <f t="shared" si="691"/>
        <v>0</v>
      </c>
      <c r="DN321" s="79">
        <f t="shared" si="691"/>
        <v>0</v>
      </c>
      <c r="DO321" s="79">
        <f t="shared" si="691"/>
        <v>0</v>
      </c>
      <c r="DP321" s="79">
        <f t="shared" si="691"/>
        <v>0</v>
      </c>
      <c r="DQ321" s="79">
        <f t="shared" si="691"/>
        <v>0</v>
      </c>
      <c r="DR321" s="79">
        <f t="shared" si="691"/>
        <v>0</v>
      </c>
      <c r="DS321" s="79">
        <f t="shared" si="691"/>
        <v>0</v>
      </c>
      <c r="DT321" s="137">
        <f t="shared" si="691"/>
        <v>0</v>
      </c>
      <c r="DU321" s="80">
        <f t="shared" si="691"/>
        <v>0</v>
      </c>
      <c r="DV321" s="80">
        <f t="shared" si="691"/>
        <v>0</v>
      </c>
      <c r="DW321" s="80">
        <f t="shared" si="691"/>
        <v>0</v>
      </c>
      <c r="EE321" s="2"/>
      <c r="EF321"/>
      <c r="EG321"/>
      <c r="EH321" s="124"/>
      <c r="EI321" s="124"/>
      <c r="EJ321" s="124"/>
      <c r="EK321" s="124"/>
      <c r="EL321" s="124"/>
      <c r="EM321" s="124"/>
      <c r="EN321" s="124"/>
      <c r="EO321" s="124"/>
      <c r="EP321" s="124"/>
      <c r="EQ321" s="124"/>
      <c r="ER321" s="124"/>
      <c r="ES321" s="124"/>
      <c r="ET321" s="124"/>
      <c r="EU321" s="124"/>
      <c r="EV321" s="124"/>
      <c r="EW321" s="124"/>
      <c r="EX321" s="124"/>
      <c r="EY321" s="124"/>
      <c r="EZ321" s="124"/>
      <c r="FA321" s="124"/>
      <c r="FB321" s="124"/>
      <c r="FC321" s="124"/>
      <c r="FD321" s="124"/>
      <c r="FE321" s="124"/>
      <c r="FG321" s="124"/>
      <c r="FH321" s="124"/>
      <c r="FI321" s="124"/>
      <c r="FJ321" s="124"/>
      <c r="FK321" s="124"/>
      <c r="FL321" s="124"/>
      <c r="FN321" s="212"/>
      <c r="FO321" s="170"/>
      <c r="FP321" s="212"/>
      <c r="FQ321" s="170"/>
      <c r="FR321" s="212"/>
      <c r="FS321" s="170"/>
      <c r="FT321" s="212"/>
      <c r="FU321" s="170"/>
      <c r="FV321" s="212"/>
      <c r="FW321" s="170"/>
      <c r="FX321" s="212"/>
      <c r="FY321" s="170"/>
      <c r="FZ321" s="212"/>
      <c r="GA321" s="170"/>
      <c r="GB321" s="212"/>
      <c r="GC321" s="170"/>
      <c r="GD321" s="212"/>
      <c r="GE321" s="170"/>
      <c r="GF321" s="212"/>
      <c r="GG321" s="170"/>
      <c r="GH321" s="212"/>
      <c r="GI321" s="170"/>
      <c r="GJ321" s="212"/>
      <c r="GK321" s="170"/>
      <c r="HC321" s="212"/>
      <c r="HD321" s="170"/>
      <c r="HE321" s="212"/>
      <c r="HF321" s="170"/>
      <c r="HG321" s="212"/>
      <c r="HH321" s="170"/>
      <c r="HI321" s="212"/>
      <c r="HJ321" s="170"/>
    </row>
    <row r="322" spans="2:218" ht="10.5" customHeight="1" x14ac:dyDescent="0.15">
      <c r="B322" s="487"/>
      <c r="C322" s="325"/>
      <c r="D322" s="59">
        <f t="shared" ref="D322:AI322" si="692">IF(AND(D$5&gt;=$EH10,D$5&lt;=$EI10),$FO10,IF(AND(D$5&gt;=$EJ10,D$5&lt;=$EK10),$FQ10,IF(AND(D$5&gt;=$EL10,D$5&lt;=$EM10),$FS10,IF(AND(D$5&gt;=$EN10,D$5&lt;=$EO10),$FU10,IF(AND(D$5&gt;=$EP10,D$5&lt;=$EQ10),$FW10,IF(AND(D$5&gt;=$ER10,D$5&lt;=$ES10),$FY10,IF(AND(D$5&gt;=$ET10,D$5&lt;=$EU10),$GA10,IF(AND(D$5&gt;=$EV10,D$5&lt;=$EW10),$GC10,IF(AND(D$5&gt;=$EX10,D$5&lt;=$EY10),$GE10,IF(AND(D$5&gt;=$EZ10,D$5&lt;=$FA10),$GG10,IF(AND(D$5&gt;=$FB10,D$5&lt;=$FC10),$GI10,IF(AND(D$5&gt;=$FD10,D$5&lt;=$FE10),$GK10,0))))))))))))</f>
        <v>0</v>
      </c>
      <c r="E322" s="76">
        <f t="shared" si="692"/>
        <v>0</v>
      </c>
      <c r="F322" s="76">
        <f t="shared" si="692"/>
        <v>0</v>
      </c>
      <c r="G322" s="76">
        <f t="shared" si="692"/>
        <v>0</v>
      </c>
      <c r="H322" s="76">
        <f t="shared" si="692"/>
        <v>0</v>
      </c>
      <c r="I322" s="76">
        <f t="shared" si="692"/>
        <v>0</v>
      </c>
      <c r="J322" s="76">
        <f t="shared" si="692"/>
        <v>0</v>
      </c>
      <c r="K322" s="76">
        <f t="shared" si="692"/>
        <v>0</v>
      </c>
      <c r="L322" s="76">
        <f t="shared" si="692"/>
        <v>0</v>
      </c>
      <c r="M322" s="76">
        <f t="shared" si="692"/>
        <v>0</v>
      </c>
      <c r="N322" s="76">
        <f t="shared" si="692"/>
        <v>0</v>
      </c>
      <c r="O322" s="76">
        <f t="shared" si="692"/>
        <v>0</v>
      </c>
      <c r="P322" s="76">
        <f t="shared" si="692"/>
        <v>0</v>
      </c>
      <c r="Q322" s="76">
        <f t="shared" si="692"/>
        <v>0</v>
      </c>
      <c r="R322" s="76">
        <f t="shared" si="692"/>
        <v>0</v>
      </c>
      <c r="S322" s="76">
        <f t="shared" si="692"/>
        <v>0</v>
      </c>
      <c r="T322" s="76">
        <f t="shared" si="692"/>
        <v>0</v>
      </c>
      <c r="U322" s="76">
        <f t="shared" si="692"/>
        <v>0</v>
      </c>
      <c r="V322" s="76">
        <f t="shared" si="692"/>
        <v>0</v>
      </c>
      <c r="W322" s="76">
        <f t="shared" si="692"/>
        <v>0</v>
      </c>
      <c r="X322" s="76">
        <f t="shared" si="692"/>
        <v>0</v>
      </c>
      <c r="Y322" s="76">
        <f t="shared" si="692"/>
        <v>0</v>
      </c>
      <c r="Z322" s="76">
        <f t="shared" si="692"/>
        <v>0</v>
      </c>
      <c r="AA322" s="76">
        <f t="shared" si="692"/>
        <v>0</v>
      </c>
      <c r="AB322" s="76">
        <f t="shared" si="692"/>
        <v>0</v>
      </c>
      <c r="AC322" s="76">
        <f t="shared" si="692"/>
        <v>0</v>
      </c>
      <c r="AD322" s="76">
        <f t="shared" si="692"/>
        <v>0</v>
      </c>
      <c r="AE322" s="76">
        <f t="shared" si="692"/>
        <v>0</v>
      </c>
      <c r="AF322" s="138">
        <f t="shared" si="692"/>
        <v>0</v>
      </c>
      <c r="AG322" s="76">
        <f t="shared" si="692"/>
        <v>0</v>
      </c>
      <c r="AH322" s="76">
        <f t="shared" si="692"/>
        <v>0</v>
      </c>
      <c r="AI322" s="59">
        <f t="shared" si="692"/>
        <v>0</v>
      </c>
      <c r="AJ322" s="76">
        <f t="shared" ref="AJ322:BO322" si="693">IF(AND(AJ$5&gt;=$EH10,AJ$5&lt;=$EI10),$FO10,IF(AND(AJ$5&gt;=$EJ10,AJ$5&lt;=$EK10),$FQ10,IF(AND(AJ$5&gt;=$EL10,AJ$5&lt;=$EM10),$FS10,IF(AND(AJ$5&gt;=$EN10,AJ$5&lt;=$EO10),$FU10,IF(AND(AJ$5&gt;=$EP10,AJ$5&lt;=$EQ10),$FW10,IF(AND(AJ$5&gt;=$ER10,AJ$5&lt;=$ES10),$FY10,IF(AND(AJ$5&gt;=$ET10,AJ$5&lt;=$EU10),$GA10,IF(AND(AJ$5&gt;=$EV10,AJ$5&lt;=$EW10),$GC10,IF(AND(AJ$5&gt;=$EX10,AJ$5&lt;=$EY10),$GE10,IF(AND(AJ$5&gt;=$EZ10,AJ$5&lt;=$FA10),$GG10,IF(AND(AJ$5&gt;=$FB10,AJ$5&lt;=$FC10),$GI10,IF(AND(AJ$5&gt;=$FD10,AJ$5&lt;=$FE10),$GK10,0))))))))))))</f>
        <v>0</v>
      </c>
      <c r="AK322" s="76">
        <f t="shared" si="693"/>
        <v>0</v>
      </c>
      <c r="AL322" s="76">
        <f t="shared" si="693"/>
        <v>0</v>
      </c>
      <c r="AM322" s="76">
        <f t="shared" si="693"/>
        <v>0</v>
      </c>
      <c r="AN322" s="76">
        <f t="shared" si="693"/>
        <v>0</v>
      </c>
      <c r="AO322" s="76">
        <f t="shared" si="693"/>
        <v>0</v>
      </c>
      <c r="AP322" s="76">
        <f t="shared" si="693"/>
        <v>0</v>
      </c>
      <c r="AQ322" s="76">
        <f t="shared" si="693"/>
        <v>0</v>
      </c>
      <c r="AR322" s="76">
        <f t="shared" si="693"/>
        <v>0</v>
      </c>
      <c r="AS322" s="76">
        <f t="shared" si="693"/>
        <v>0</v>
      </c>
      <c r="AT322" s="76">
        <f t="shared" si="693"/>
        <v>0</v>
      </c>
      <c r="AU322" s="76">
        <f t="shared" si="693"/>
        <v>0</v>
      </c>
      <c r="AV322" s="76">
        <f t="shared" si="693"/>
        <v>0</v>
      </c>
      <c r="AW322" s="76">
        <f t="shared" si="693"/>
        <v>0</v>
      </c>
      <c r="AX322" s="76">
        <f t="shared" si="693"/>
        <v>0</v>
      </c>
      <c r="AY322" s="76">
        <f t="shared" si="693"/>
        <v>0</v>
      </c>
      <c r="AZ322" s="76">
        <f t="shared" si="693"/>
        <v>0</v>
      </c>
      <c r="BA322" s="76">
        <f t="shared" si="693"/>
        <v>0</v>
      </c>
      <c r="BB322" s="76">
        <f t="shared" si="693"/>
        <v>0</v>
      </c>
      <c r="BC322" s="76">
        <f t="shared" si="693"/>
        <v>0</v>
      </c>
      <c r="BD322" s="76">
        <f t="shared" si="693"/>
        <v>0</v>
      </c>
      <c r="BE322" s="76">
        <f t="shared" si="693"/>
        <v>0</v>
      </c>
      <c r="BF322" s="76">
        <f t="shared" si="693"/>
        <v>0</v>
      </c>
      <c r="BG322" s="76">
        <f t="shared" si="693"/>
        <v>0</v>
      </c>
      <c r="BH322" s="76">
        <f t="shared" si="693"/>
        <v>0</v>
      </c>
      <c r="BI322" s="76">
        <f t="shared" si="693"/>
        <v>0</v>
      </c>
      <c r="BJ322" s="76">
        <f t="shared" si="693"/>
        <v>0</v>
      </c>
      <c r="BK322" s="76">
        <f t="shared" si="693"/>
        <v>0</v>
      </c>
      <c r="BL322" s="76">
        <f t="shared" si="693"/>
        <v>0</v>
      </c>
      <c r="BM322" s="77">
        <f t="shared" si="693"/>
        <v>0</v>
      </c>
      <c r="BN322" s="59">
        <f t="shared" si="693"/>
        <v>0</v>
      </c>
      <c r="BO322" s="76">
        <f t="shared" si="693"/>
        <v>0</v>
      </c>
      <c r="BP322" s="76">
        <f t="shared" ref="BP322:CU322" si="694">IF(AND(BP$5&gt;=$EH10,BP$5&lt;=$EI10),$FO10,IF(AND(BP$5&gt;=$EJ10,BP$5&lt;=$EK10),$FQ10,IF(AND(BP$5&gt;=$EL10,BP$5&lt;=$EM10),$FS10,IF(AND(BP$5&gt;=$EN10,BP$5&lt;=$EO10),$FU10,IF(AND(BP$5&gt;=$EP10,BP$5&lt;=$EQ10),$FW10,IF(AND(BP$5&gt;=$ER10,BP$5&lt;=$ES10),$FY10,IF(AND(BP$5&gt;=$ET10,BP$5&lt;=$EU10),$GA10,IF(AND(BP$5&gt;=$EV10,BP$5&lt;=$EW10),$GC10,IF(AND(BP$5&gt;=$EX10,BP$5&lt;=$EY10),$GE10,IF(AND(BP$5&gt;=$EZ10,BP$5&lt;=$FA10),$GG10,IF(AND(BP$5&gt;=$FB10,BP$5&lt;=$FC10),$GI10,IF(AND(BP$5&gt;=$FD10,BP$5&lt;=$FE10),$GK10,0))))))))))))</f>
        <v>0</v>
      </c>
      <c r="BQ322" s="76">
        <f t="shared" si="694"/>
        <v>0</v>
      </c>
      <c r="BR322" s="76">
        <f t="shared" si="694"/>
        <v>0</v>
      </c>
      <c r="BS322" s="76">
        <f t="shared" si="694"/>
        <v>0</v>
      </c>
      <c r="BT322" s="76">
        <f t="shared" si="694"/>
        <v>0</v>
      </c>
      <c r="BU322" s="76">
        <f t="shared" si="694"/>
        <v>0</v>
      </c>
      <c r="BV322" s="76">
        <f t="shared" si="694"/>
        <v>0</v>
      </c>
      <c r="BW322" s="76">
        <f t="shared" si="694"/>
        <v>0</v>
      </c>
      <c r="BX322" s="76">
        <f t="shared" si="694"/>
        <v>0</v>
      </c>
      <c r="BY322" s="76">
        <f t="shared" si="694"/>
        <v>0</v>
      </c>
      <c r="BZ322" s="76">
        <f t="shared" si="694"/>
        <v>0</v>
      </c>
      <c r="CA322" s="76">
        <f t="shared" si="694"/>
        <v>0</v>
      </c>
      <c r="CB322" s="138">
        <f t="shared" si="694"/>
        <v>0</v>
      </c>
      <c r="CC322" s="76">
        <f t="shared" si="694"/>
        <v>0</v>
      </c>
      <c r="CD322" s="76">
        <f t="shared" si="694"/>
        <v>0</v>
      </c>
      <c r="CE322" s="76">
        <f t="shared" si="694"/>
        <v>0</v>
      </c>
      <c r="CF322" s="76">
        <f t="shared" si="694"/>
        <v>0</v>
      </c>
      <c r="CG322" s="76">
        <f t="shared" si="694"/>
        <v>0</v>
      </c>
      <c r="CH322" s="76">
        <f t="shared" si="694"/>
        <v>0</v>
      </c>
      <c r="CI322" s="76">
        <f t="shared" si="694"/>
        <v>0</v>
      </c>
      <c r="CJ322" s="76">
        <f t="shared" si="694"/>
        <v>0</v>
      </c>
      <c r="CK322" s="76">
        <f t="shared" si="694"/>
        <v>0</v>
      </c>
      <c r="CL322" s="76">
        <f t="shared" si="694"/>
        <v>0</v>
      </c>
      <c r="CM322" s="76">
        <f t="shared" si="694"/>
        <v>0</v>
      </c>
      <c r="CN322" s="76">
        <f t="shared" si="694"/>
        <v>0</v>
      </c>
      <c r="CO322" s="76">
        <f t="shared" si="694"/>
        <v>0</v>
      </c>
      <c r="CP322" s="138">
        <f t="shared" si="694"/>
        <v>0</v>
      </c>
      <c r="CQ322" s="77">
        <f t="shared" si="694"/>
        <v>0</v>
      </c>
      <c r="CR322" s="59">
        <f t="shared" si="694"/>
        <v>0</v>
      </c>
      <c r="CS322" s="76">
        <f t="shared" si="694"/>
        <v>0</v>
      </c>
      <c r="CT322" s="76">
        <f t="shared" si="694"/>
        <v>0</v>
      </c>
      <c r="CU322" s="76">
        <f t="shared" si="694"/>
        <v>0</v>
      </c>
      <c r="CV322" s="76">
        <f t="shared" ref="CV322:DW322" si="695">IF(AND(CV$5&gt;=$EH10,CV$5&lt;=$EI10),$FO10,IF(AND(CV$5&gt;=$EJ10,CV$5&lt;=$EK10),$FQ10,IF(AND(CV$5&gt;=$EL10,CV$5&lt;=$EM10),$FS10,IF(AND(CV$5&gt;=$EN10,CV$5&lt;=$EO10),$FU10,IF(AND(CV$5&gt;=$EP10,CV$5&lt;=$EQ10),$FW10,IF(AND(CV$5&gt;=$ER10,CV$5&lt;=$ES10),$FY10,IF(AND(CV$5&gt;=$ET10,CV$5&lt;=$EU10),$GA10,IF(AND(CV$5&gt;=$EV10,CV$5&lt;=$EW10),$GC10,IF(AND(CV$5&gt;=$EX10,CV$5&lt;=$EY10),$GE10,IF(AND(CV$5&gt;=$EZ10,CV$5&lt;=$FA10),$GG10,IF(AND(CV$5&gt;=$FB10,CV$5&lt;=$FC10),$GI10,IF(AND(CV$5&gt;=$FD10,CV$5&lt;=$FE10),$GK10,0))))))))))))</f>
        <v>0</v>
      </c>
      <c r="CW322" s="76">
        <f t="shared" si="695"/>
        <v>0</v>
      </c>
      <c r="CX322" s="76">
        <f t="shared" si="695"/>
        <v>0</v>
      </c>
      <c r="CY322" s="76">
        <f t="shared" si="695"/>
        <v>0</v>
      </c>
      <c r="CZ322" s="76">
        <f t="shared" si="695"/>
        <v>0</v>
      </c>
      <c r="DA322" s="76">
        <f t="shared" si="695"/>
        <v>0</v>
      </c>
      <c r="DB322" s="76">
        <f t="shared" si="695"/>
        <v>0</v>
      </c>
      <c r="DC322" s="76">
        <f t="shared" si="695"/>
        <v>0</v>
      </c>
      <c r="DD322" s="76">
        <f t="shared" si="695"/>
        <v>0</v>
      </c>
      <c r="DE322" s="76">
        <f t="shared" si="695"/>
        <v>0</v>
      </c>
      <c r="DF322" s="138">
        <f t="shared" si="695"/>
        <v>0</v>
      </c>
      <c r="DG322" s="76">
        <f t="shared" si="695"/>
        <v>0</v>
      </c>
      <c r="DH322" s="76">
        <f t="shared" si="695"/>
        <v>0</v>
      </c>
      <c r="DI322" s="76">
        <f t="shared" si="695"/>
        <v>0</v>
      </c>
      <c r="DJ322" s="76">
        <f t="shared" si="695"/>
        <v>0</v>
      </c>
      <c r="DK322" s="76">
        <f t="shared" si="695"/>
        <v>0</v>
      </c>
      <c r="DL322" s="76">
        <f t="shared" si="695"/>
        <v>0</v>
      </c>
      <c r="DM322" s="76">
        <f t="shared" si="695"/>
        <v>0</v>
      </c>
      <c r="DN322" s="76">
        <f t="shared" si="695"/>
        <v>0</v>
      </c>
      <c r="DO322" s="76">
        <f t="shared" si="695"/>
        <v>0</v>
      </c>
      <c r="DP322" s="76">
        <f t="shared" si="695"/>
        <v>0</v>
      </c>
      <c r="DQ322" s="76">
        <f t="shared" si="695"/>
        <v>0</v>
      </c>
      <c r="DR322" s="76">
        <f t="shared" si="695"/>
        <v>0</v>
      </c>
      <c r="DS322" s="76">
        <f t="shared" si="695"/>
        <v>0</v>
      </c>
      <c r="DT322" s="138">
        <f t="shared" si="695"/>
        <v>0</v>
      </c>
      <c r="DU322" s="77">
        <f t="shared" si="695"/>
        <v>0</v>
      </c>
      <c r="DV322" s="77">
        <f t="shared" si="695"/>
        <v>0</v>
      </c>
      <c r="DW322" s="77">
        <f t="shared" si="695"/>
        <v>0</v>
      </c>
      <c r="EE322" s="2"/>
      <c r="EF322"/>
      <c r="EG322"/>
      <c r="EH322" s="124"/>
      <c r="EI322" s="124"/>
      <c r="EJ322" s="124"/>
      <c r="EK322" s="124"/>
      <c r="EL322" s="124"/>
      <c r="EM322" s="124"/>
      <c r="EN322" s="124"/>
      <c r="EO322" s="124"/>
      <c r="EP322" s="124"/>
      <c r="EQ322" s="124"/>
      <c r="ER322" s="124"/>
      <c r="ES322" s="124"/>
      <c r="ET322" s="124"/>
      <c r="EU322" s="124"/>
      <c r="EV322" s="124"/>
      <c r="EW322" s="124"/>
      <c r="EX322" s="124"/>
      <c r="EY322" s="124"/>
      <c r="EZ322" s="124"/>
      <c r="FA322" s="124"/>
      <c r="FB322" s="124"/>
      <c r="FC322" s="124"/>
      <c r="FD322" s="124"/>
      <c r="FE322" s="124"/>
      <c r="FG322" s="124"/>
      <c r="FH322" s="124"/>
      <c r="FI322" s="124"/>
      <c r="FJ322" s="124"/>
      <c r="FK322" s="124"/>
      <c r="FL322" s="124"/>
      <c r="FN322" s="212"/>
      <c r="FO322" s="170"/>
      <c r="FP322" s="212"/>
      <c r="FQ322" s="170"/>
      <c r="FR322" s="212"/>
      <c r="FS322" s="170"/>
      <c r="FT322" s="212"/>
      <c r="FU322" s="170"/>
      <c r="FV322" s="212"/>
      <c r="FW322" s="170"/>
      <c r="FX322" s="212"/>
      <c r="FY322" s="170"/>
      <c r="FZ322" s="212"/>
      <c r="GA322" s="170"/>
      <c r="GB322" s="212"/>
      <c r="GC322" s="170"/>
      <c r="GD322" s="212"/>
      <c r="GE322" s="170"/>
      <c r="GF322" s="212"/>
      <c r="GG322" s="170"/>
      <c r="GH322" s="212"/>
      <c r="GI322" s="170"/>
      <c r="GJ322" s="212"/>
      <c r="GK322" s="170"/>
      <c r="HC322" s="212"/>
      <c r="HD322" s="170"/>
      <c r="HE322" s="212"/>
      <c r="HF322" s="170"/>
      <c r="HG322" s="212"/>
      <c r="HH322" s="170"/>
      <c r="HI322" s="212"/>
      <c r="HJ322" s="170"/>
    </row>
    <row r="323" spans="2:218" ht="27.75" customHeight="1" x14ac:dyDescent="0.15">
      <c r="B323" s="487"/>
      <c r="C323" s="325"/>
      <c r="D323" s="75">
        <f t="shared" ref="D323:AI323" si="696">IF(AND(D$5&gt;=$EH12,D$5&lt;=$EI12),$FO12/$GM12,IF(AND(D$5&gt;=$EJ12,D$5&lt;=$EK12),$FQ12/$GO12,IF(AND(D$5&gt;=$EL12,D$5&lt;=$EM12),$FS12/$GQ12,IF(AND(D$5&gt;=$EN12,D$5&lt;=$EO12),$FU12/$GS12,IF(AND(D$5&gt;=$EP12,D$5&lt;=$EQ12),$FW12/$GU12,IF(AND(D$5&gt;=$ER12,D$5&lt;=$ES12),$FY12/$GW12,IF(AND(D$5&gt;=$ET12,D$5&lt;=$EU12),$GA12/$GY12,IF(AND(D$5&gt;=$EV12,D$5&lt;=$EW12),$GC12/$HA12,IF(AND(D$5&gt;=$EX12,D$5&lt;=$EY12),$GE12/$HC12,IF(AND(D$5&gt;=$EZ12,D$5&lt;=$FA12),$GG12/$HE12,IF(AND(D$5&gt;=$FB12,D$5&lt;=$FC12),$GI12/$HG12,IF(AND(D$5&gt;=$FD12,D$5&lt;=$FE12),$GK12/$HI12,0))))))))))))</f>
        <v>0</v>
      </c>
      <c r="E323" s="76">
        <f t="shared" si="696"/>
        <v>0</v>
      </c>
      <c r="F323" s="76">
        <f t="shared" si="696"/>
        <v>0</v>
      </c>
      <c r="G323" s="76">
        <f t="shared" si="696"/>
        <v>0</v>
      </c>
      <c r="H323" s="76">
        <f t="shared" si="696"/>
        <v>0</v>
      </c>
      <c r="I323" s="76">
        <f t="shared" si="696"/>
        <v>0</v>
      </c>
      <c r="J323" s="76">
        <f t="shared" si="696"/>
        <v>0</v>
      </c>
      <c r="K323" s="76">
        <f t="shared" si="696"/>
        <v>0</v>
      </c>
      <c r="L323" s="76">
        <f t="shared" si="696"/>
        <v>0</v>
      </c>
      <c r="M323" s="76">
        <f t="shared" si="696"/>
        <v>0</v>
      </c>
      <c r="N323" s="76">
        <f t="shared" si="696"/>
        <v>0</v>
      </c>
      <c r="O323" s="76">
        <f t="shared" si="696"/>
        <v>0</v>
      </c>
      <c r="P323" s="76">
        <f t="shared" si="696"/>
        <v>4.5</v>
      </c>
      <c r="Q323" s="76">
        <f t="shared" si="696"/>
        <v>4.5</v>
      </c>
      <c r="R323" s="76">
        <f t="shared" si="696"/>
        <v>8</v>
      </c>
      <c r="S323" s="76">
        <f t="shared" si="696"/>
        <v>0</v>
      </c>
      <c r="T323" s="76">
        <f t="shared" si="696"/>
        <v>0</v>
      </c>
      <c r="U323" s="76">
        <f t="shared" si="696"/>
        <v>0</v>
      </c>
      <c r="V323" s="76">
        <f t="shared" si="696"/>
        <v>0</v>
      </c>
      <c r="W323" s="76">
        <f t="shared" si="696"/>
        <v>0</v>
      </c>
      <c r="X323" s="76">
        <f t="shared" si="696"/>
        <v>0</v>
      </c>
      <c r="Y323" s="76">
        <f t="shared" si="696"/>
        <v>2</v>
      </c>
      <c r="Z323" s="76">
        <f t="shared" si="696"/>
        <v>0</v>
      </c>
      <c r="AA323" s="76">
        <f t="shared" si="696"/>
        <v>0</v>
      </c>
      <c r="AB323" s="76">
        <f t="shared" si="696"/>
        <v>0</v>
      </c>
      <c r="AC323" s="76">
        <f t="shared" si="696"/>
        <v>0</v>
      </c>
      <c r="AD323" s="76">
        <f t="shared" si="696"/>
        <v>0</v>
      </c>
      <c r="AE323" s="76">
        <f t="shared" si="696"/>
        <v>0</v>
      </c>
      <c r="AF323" s="138">
        <f t="shared" si="696"/>
        <v>2</v>
      </c>
      <c r="AG323" s="76">
        <f t="shared" si="696"/>
        <v>0</v>
      </c>
      <c r="AH323" s="76">
        <f t="shared" si="696"/>
        <v>0</v>
      </c>
      <c r="AI323" s="59">
        <f t="shared" si="696"/>
        <v>0</v>
      </c>
      <c r="AJ323" s="76">
        <f t="shared" ref="AJ323:BO323" si="697">IF(AND(AJ$5&gt;=$EH12,AJ$5&lt;=$EI12),$FO12/$GM12,IF(AND(AJ$5&gt;=$EJ12,AJ$5&lt;=$EK12),$FQ12/$GO12,IF(AND(AJ$5&gt;=$EL12,AJ$5&lt;=$EM12),$FS12/$GQ12,IF(AND(AJ$5&gt;=$EN12,AJ$5&lt;=$EO12),$FU12/$GS12,IF(AND(AJ$5&gt;=$EP12,AJ$5&lt;=$EQ12),$FW12/$GU12,IF(AND(AJ$5&gt;=$ER12,AJ$5&lt;=$ES12),$FY12/$GW12,IF(AND(AJ$5&gt;=$ET12,AJ$5&lt;=$EU12),$GA12/$GY12,IF(AND(AJ$5&gt;=$EV12,AJ$5&lt;=$EW12),$GC12/$HA12,IF(AND(AJ$5&gt;=$EX12,AJ$5&lt;=$EY12),$GE12/$HC12,IF(AND(AJ$5&gt;=$EZ12,AJ$5&lt;=$FA12),$GG12/$HE12,IF(AND(AJ$5&gt;=$FB12,AJ$5&lt;=$FC12),$GI12/$HG12,IF(AND(AJ$5&gt;=$FD12,AJ$5&lt;=$FE12),$GK12/$HI12,0))))))))))))</f>
        <v>0</v>
      </c>
      <c r="AK323" s="76">
        <f t="shared" si="697"/>
        <v>0</v>
      </c>
      <c r="AL323" s="76">
        <f t="shared" si="697"/>
        <v>0</v>
      </c>
      <c r="AM323" s="76">
        <f t="shared" si="697"/>
        <v>0</v>
      </c>
      <c r="AN323" s="76">
        <f t="shared" si="697"/>
        <v>0</v>
      </c>
      <c r="AO323" s="76">
        <f t="shared" si="697"/>
        <v>0</v>
      </c>
      <c r="AP323" s="76">
        <f t="shared" si="697"/>
        <v>0</v>
      </c>
      <c r="AQ323" s="76">
        <f t="shared" si="697"/>
        <v>4</v>
      </c>
      <c r="AR323" s="76">
        <f t="shared" si="697"/>
        <v>4</v>
      </c>
      <c r="AS323" s="76">
        <f t="shared" si="697"/>
        <v>0</v>
      </c>
      <c r="AT323" s="76">
        <f t="shared" si="697"/>
        <v>0</v>
      </c>
      <c r="AU323" s="76">
        <f t="shared" si="697"/>
        <v>0</v>
      </c>
      <c r="AV323" s="76">
        <f t="shared" si="697"/>
        <v>0</v>
      </c>
      <c r="AW323" s="76">
        <f t="shared" si="697"/>
        <v>0</v>
      </c>
      <c r="AX323" s="76">
        <f t="shared" si="697"/>
        <v>0</v>
      </c>
      <c r="AY323" s="76">
        <f t="shared" si="697"/>
        <v>0</v>
      </c>
      <c r="AZ323" s="76">
        <f t="shared" si="697"/>
        <v>0</v>
      </c>
      <c r="BA323" s="76">
        <f t="shared" si="697"/>
        <v>0</v>
      </c>
      <c r="BB323" s="76">
        <f t="shared" si="697"/>
        <v>0</v>
      </c>
      <c r="BC323" s="76">
        <f t="shared" si="697"/>
        <v>0</v>
      </c>
      <c r="BD323" s="76">
        <f t="shared" si="697"/>
        <v>0</v>
      </c>
      <c r="BE323" s="76">
        <f t="shared" si="697"/>
        <v>4</v>
      </c>
      <c r="BF323" s="76">
        <f t="shared" si="697"/>
        <v>0</v>
      </c>
      <c r="BG323" s="76">
        <f t="shared" si="697"/>
        <v>0</v>
      </c>
      <c r="BH323" s="76">
        <f t="shared" si="697"/>
        <v>0</v>
      </c>
      <c r="BI323" s="76">
        <f t="shared" si="697"/>
        <v>0</v>
      </c>
      <c r="BJ323" s="76">
        <f t="shared" si="697"/>
        <v>0</v>
      </c>
      <c r="BK323" s="76">
        <f t="shared" si="697"/>
        <v>0</v>
      </c>
      <c r="BL323" s="76">
        <f t="shared" si="697"/>
        <v>0</v>
      </c>
      <c r="BM323" s="77">
        <f t="shared" si="697"/>
        <v>0</v>
      </c>
      <c r="BN323" s="59">
        <f t="shared" si="697"/>
        <v>0</v>
      </c>
      <c r="BO323" s="76">
        <f t="shared" si="697"/>
        <v>0</v>
      </c>
      <c r="BP323" s="76">
        <f t="shared" ref="BP323:CU323" si="698">IF(AND(BP$5&gt;=$EH12,BP$5&lt;=$EI12),$FO12/$GM12,IF(AND(BP$5&gt;=$EJ12,BP$5&lt;=$EK12),$FQ12/$GO12,IF(AND(BP$5&gt;=$EL12,BP$5&lt;=$EM12),$FS12/$GQ12,IF(AND(BP$5&gt;=$EN12,BP$5&lt;=$EO12),$FU12/$GS12,IF(AND(BP$5&gt;=$EP12,BP$5&lt;=$EQ12),$FW12/$GU12,IF(AND(BP$5&gt;=$ER12,BP$5&lt;=$ES12),$FY12/$GW12,IF(AND(BP$5&gt;=$ET12,BP$5&lt;=$EU12),$GA12/$GY12,IF(AND(BP$5&gt;=$EV12,BP$5&lt;=$EW12),$GC12/$HA12,IF(AND(BP$5&gt;=$EX12,BP$5&lt;=$EY12),$GE12/$HC12,IF(AND(BP$5&gt;=$EZ12,BP$5&lt;=$FA12),$GG12/$HE12,IF(AND(BP$5&gt;=$FB12,BP$5&lt;=$FC12),$GI12/$HG12,IF(AND(BP$5&gt;=$FD12,BP$5&lt;=$FE12),$GK12/$HI12,0))))))))))))</f>
        <v>0</v>
      </c>
      <c r="BQ323" s="76">
        <f t="shared" si="698"/>
        <v>0</v>
      </c>
      <c r="BR323" s="76">
        <f t="shared" si="698"/>
        <v>0</v>
      </c>
      <c r="BS323" s="76">
        <f t="shared" si="698"/>
        <v>0</v>
      </c>
      <c r="BT323" s="76">
        <f t="shared" si="698"/>
        <v>0</v>
      </c>
      <c r="BU323" s="76">
        <f t="shared" si="698"/>
        <v>0</v>
      </c>
      <c r="BV323" s="76">
        <f t="shared" si="698"/>
        <v>0</v>
      </c>
      <c r="BW323" s="76">
        <f t="shared" si="698"/>
        <v>0</v>
      </c>
      <c r="BX323" s="76">
        <f t="shared" si="698"/>
        <v>0</v>
      </c>
      <c r="BY323" s="76">
        <f t="shared" si="698"/>
        <v>0</v>
      </c>
      <c r="BZ323" s="76">
        <f t="shared" si="698"/>
        <v>0</v>
      </c>
      <c r="CA323" s="76">
        <f t="shared" si="698"/>
        <v>0</v>
      </c>
      <c r="CB323" s="138">
        <f t="shared" si="698"/>
        <v>0</v>
      </c>
      <c r="CC323" s="76">
        <f t="shared" si="698"/>
        <v>4</v>
      </c>
      <c r="CD323" s="76">
        <f t="shared" si="698"/>
        <v>0</v>
      </c>
      <c r="CE323" s="76">
        <f t="shared" si="698"/>
        <v>0</v>
      </c>
      <c r="CF323" s="76">
        <f t="shared" si="698"/>
        <v>0</v>
      </c>
      <c r="CG323" s="76">
        <f t="shared" si="698"/>
        <v>2.6666666666666665</v>
      </c>
      <c r="CH323" s="76">
        <f t="shared" si="698"/>
        <v>2.6666666666666665</v>
      </c>
      <c r="CI323" s="76">
        <f t="shared" si="698"/>
        <v>2.6666666666666665</v>
      </c>
      <c r="CJ323" s="76">
        <f t="shared" si="698"/>
        <v>2.6666666666666665</v>
      </c>
      <c r="CK323" s="76">
        <f t="shared" si="698"/>
        <v>2.6666666666666665</v>
      </c>
      <c r="CL323" s="76">
        <f t="shared" si="698"/>
        <v>2.6666666666666665</v>
      </c>
      <c r="CM323" s="76">
        <f t="shared" si="698"/>
        <v>0</v>
      </c>
      <c r="CN323" s="76">
        <f t="shared" si="698"/>
        <v>0</v>
      </c>
      <c r="CO323" s="76">
        <f t="shared" si="698"/>
        <v>0</v>
      </c>
      <c r="CP323" s="138">
        <f t="shared" si="698"/>
        <v>0</v>
      </c>
      <c r="CQ323" s="77">
        <f t="shared" si="698"/>
        <v>0</v>
      </c>
      <c r="CR323" s="59">
        <f t="shared" si="698"/>
        <v>0</v>
      </c>
      <c r="CS323" s="76">
        <f t="shared" si="698"/>
        <v>0</v>
      </c>
      <c r="CT323" s="76">
        <f t="shared" si="698"/>
        <v>0</v>
      </c>
      <c r="CU323" s="76">
        <f t="shared" si="698"/>
        <v>0</v>
      </c>
      <c r="CV323" s="76">
        <f t="shared" ref="CV323:DW323" si="699">IF(AND(CV$5&gt;=$EH12,CV$5&lt;=$EI12),$FO12/$GM12,IF(AND(CV$5&gt;=$EJ12,CV$5&lt;=$EK12),$FQ12/$GO12,IF(AND(CV$5&gt;=$EL12,CV$5&lt;=$EM12),$FS12/$GQ12,IF(AND(CV$5&gt;=$EN12,CV$5&lt;=$EO12),$FU12/$GS12,IF(AND(CV$5&gt;=$EP12,CV$5&lt;=$EQ12),$FW12/$GU12,IF(AND(CV$5&gt;=$ER12,CV$5&lt;=$ES12),$FY12/$GW12,IF(AND(CV$5&gt;=$ET12,CV$5&lt;=$EU12),$GA12/$GY12,IF(AND(CV$5&gt;=$EV12,CV$5&lt;=$EW12),$GC12/$HA12,IF(AND(CV$5&gt;=$EX12,CV$5&lt;=$EY12),$GE12/$HC12,IF(AND(CV$5&gt;=$EZ12,CV$5&lt;=$FA12),$GG12/$HE12,IF(AND(CV$5&gt;=$FB12,CV$5&lt;=$FC12),$GI12/$HG12,IF(AND(CV$5&gt;=$FD12,CV$5&lt;=$FE12),$GK12/$HI12,0))))))))))))</f>
        <v>0</v>
      </c>
      <c r="CW323" s="76">
        <f t="shared" si="699"/>
        <v>0</v>
      </c>
      <c r="CX323" s="76">
        <f t="shared" si="699"/>
        <v>0</v>
      </c>
      <c r="CY323" s="76">
        <f t="shared" si="699"/>
        <v>0</v>
      </c>
      <c r="CZ323" s="76">
        <f t="shared" si="699"/>
        <v>0</v>
      </c>
      <c r="DA323" s="76">
        <f t="shared" si="699"/>
        <v>0</v>
      </c>
      <c r="DB323" s="76">
        <f t="shared" si="699"/>
        <v>0</v>
      </c>
      <c r="DC323" s="76">
        <f t="shared" si="699"/>
        <v>0</v>
      </c>
      <c r="DD323" s="76">
        <f t="shared" si="699"/>
        <v>0</v>
      </c>
      <c r="DE323" s="76">
        <f t="shared" si="699"/>
        <v>0</v>
      </c>
      <c r="DF323" s="138">
        <f t="shared" si="699"/>
        <v>0</v>
      </c>
      <c r="DG323" s="76">
        <f t="shared" si="699"/>
        <v>0</v>
      </c>
      <c r="DH323" s="76">
        <f t="shared" si="699"/>
        <v>0</v>
      </c>
      <c r="DI323" s="76">
        <f t="shared" si="699"/>
        <v>0</v>
      </c>
      <c r="DJ323" s="76">
        <f t="shared" si="699"/>
        <v>0</v>
      </c>
      <c r="DK323" s="76">
        <f t="shared" si="699"/>
        <v>0</v>
      </c>
      <c r="DL323" s="76">
        <f t="shared" si="699"/>
        <v>0</v>
      </c>
      <c r="DM323" s="76">
        <f t="shared" si="699"/>
        <v>0</v>
      </c>
      <c r="DN323" s="76">
        <f t="shared" si="699"/>
        <v>0</v>
      </c>
      <c r="DO323" s="76">
        <f t="shared" si="699"/>
        <v>0</v>
      </c>
      <c r="DP323" s="76">
        <f t="shared" si="699"/>
        <v>0</v>
      </c>
      <c r="DQ323" s="76">
        <f t="shared" si="699"/>
        <v>0</v>
      </c>
      <c r="DR323" s="76">
        <f t="shared" si="699"/>
        <v>0</v>
      </c>
      <c r="DS323" s="76">
        <f t="shared" si="699"/>
        <v>0</v>
      </c>
      <c r="DT323" s="138">
        <f t="shared" si="699"/>
        <v>0</v>
      </c>
      <c r="DU323" s="77">
        <f t="shared" si="699"/>
        <v>0</v>
      </c>
      <c r="DV323" s="77">
        <f t="shared" si="699"/>
        <v>0</v>
      </c>
      <c r="DW323" s="77">
        <f t="shared" si="699"/>
        <v>0</v>
      </c>
      <c r="EE323" s="2"/>
      <c r="EF323"/>
      <c r="EG323"/>
      <c r="EH323" s="124"/>
      <c r="EI323" s="124"/>
      <c r="EJ323" s="124"/>
      <c r="EK323" s="124"/>
      <c r="EL323" s="124"/>
      <c r="EM323" s="124"/>
      <c r="EN323" s="124"/>
      <c r="EO323" s="124"/>
      <c r="EP323" s="124"/>
      <c r="EQ323" s="124"/>
      <c r="ER323" s="124"/>
      <c r="ES323" s="124"/>
      <c r="ET323" s="124"/>
      <c r="EU323" s="124"/>
      <c r="EV323" s="124"/>
      <c r="EW323" s="124"/>
      <c r="EX323" s="124"/>
      <c r="EY323" s="124"/>
      <c r="EZ323" s="124"/>
      <c r="FA323" s="124"/>
      <c r="FB323" s="124"/>
      <c r="FC323" s="124"/>
      <c r="FD323" s="124"/>
      <c r="FE323" s="124"/>
      <c r="FG323" s="124"/>
      <c r="FH323" s="124"/>
      <c r="FI323" s="124"/>
      <c r="FJ323" s="124"/>
      <c r="FK323" s="124"/>
      <c r="FL323" s="124"/>
      <c r="FN323" s="212"/>
      <c r="FO323" s="170"/>
      <c r="FP323" s="212"/>
      <c r="FQ323" s="170"/>
      <c r="FR323" s="212"/>
      <c r="FS323" s="170"/>
      <c r="FT323" s="212"/>
      <c r="FU323" s="170"/>
      <c r="FV323" s="212"/>
      <c r="FW323" s="170"/>
      <c r="FX323" s="212"/>
      <c r="FY323" s="170"/>
      <c r="FZ323" s="212"/>
      <c r="GA323" s="170"/>
      <c r="GB323" s="212"/>
      <c r="GC323" s="170"/>
      <c r="GD323" s="212"/>
      <c r="GE323" s="170"/>
      <c r="GF323" s="212"/>
      <c r="GG323" s="170"/>
      <c r="GH323" s="212"/>
      <c r="GI323" s="170"/>
      <c r="GJ323" s="212"/>
      <c r="GK323" s="170"/>
      <c r="HC323" s="212"/>
      <c r="HD323" s="170"/>
      <c r="HE323" s="212"/>
      <c r="HF323" s="170"/>
      <c r="HG323" s="212"/>
      <c r="HH323" s="170"/>
      <c r="HI323" s="212"/>
      <c r="HJ323" s="170"/>
    </row>
    <row r="324" spans="2:218" ht="21.75" customHeight="1" thickBot="1" x14ac:dyDescent="0.2">
      <c r="B324" s="488"/>
      <c r="C324" s="326"/>
      <c r="D324" s="136">
        <f t="shared" ref="D324:AI324" si="700">IF(AND(D$5&gt;=$EH12,D$5&lt;=$EI12),$FO12,IF(AND(D$5&gt;=$EJ12,D$5&lt;=$EK12),$FQ12,IF(AND(D$5&gt;=$EL12,D$5&lt;=$EM12),$FS12,IF(AND(D$5&gt;=$EN12,D$5&lt;=$EO12),$FU12,IF(AND(D$5&gt;=$EP12,D$5&lt;=$EQ12),$FW12,IF(AND(D$5&gt;=$ER12,D$5&lt;=$ES12),$FY12,IF(AND(D$5&gt;=$ET12,D$5&lt;=$EU12),$GA12,IF(AND(D$5&gt;=$EV12,D$5&lt;=$EW12),$GC12,IF(AND(D$5&gt;=$EX12,D$5&lt;=$EY12),$GE12,IF(AND(D$5&gt;=$EZ12,D$5&lt;=$FA12),$GG12,IF(AND(D$5&gt;=$FB12,D$5&lt;=$FC12),$GI12,IF(AND(D$5&gt;=$FD12,D$5&lt;=$FE12),$GK12,0))))))))))))</f>
        <v>0</v>
      </c>
      <c r="E324" s="129">
        <f t="shared" si="700"/>
        <v>0</v>
      </c>
      <c r="F324" s="129">
        <f t="shared" si="700"/>
        <v>0</v>
      </c>
      <c r="G324" s="129">
        <f t="shared" si="700"/>
        <v>0</v>
      </c>
      <c r="H324" s="129">
        <f t="shared" si="700"/>
        <v>0</v>
      </c>
      <c r="I324" s="129">
        <f t="shared" si="700"/>
        <v>0</v>
      </c>
      <c r="J324" s="129">
        <f t="shared" si="700"/>
        <v>0</v>
      </c>
      <c r="K324" s="129">
        <f t="shared" si="700"/>
        <v>0</v>
      </c>
      <c r="L324" s="129">
        <f t="shared" si="700"/>
        <v>0</v>
      </c>
      <c r="M324" s="129">
        <f t="shared" si="700"/>
        <v>0</v>
      </c>
      <c r="N324" s="129">
        <f t="shared" si="700"/>
        <v>0</v>
      </c>
      <c r="O324" s="129">
        <f t="shared" si="700"/>
        <v>0</v>
      </c>
      <c r="P324" s="129">
        <f t="shared" si="700"/>
        <v>9</v>
      </c>
      <c r="Q324" s="129">
        <f t="shared" si="700"/>
        <v>9</v>
      </c>
      <c r="R324" s="129">
        <f t="shared" si="700"/>
        <v>8</v>
      </c>
      <c r="S324" s="129">
        <f t="shared" si="700"/>
        <v>0</v>
      </c>
      <c r="T324" s="129">
        <f t="shared" si="700"/>
        <v>0</v>
      </c>
      <c r="U324" s="129">
        <f t="shared" si="700"/>
        <v>0</v>
      </c>
      <c r="V324" s="129">
        <f t="shared" si="700"/>
        <v>0</v>
      </c>
      <c r="W324" s="129">
        <f t="shared" si="700"/>
        <v>0</v>
      </c>
      <c r="X324" s="129">
        <f t="shared" si="700"/>
        <v>0</v>
      </c>
      <c r="Y324" s="129">
        <f t="shared" si="700"/>
        <v>2</v>
      </c>
      <c r="Z324" s="129">
        <f t="shared" si="700"/>
        <v>0</v>
      </c>
      <c r="AA324" s="129">
        <f t="shared" si="700"/>
        <v>0</v>
      </c>
      <c r="AB324" s="129">
        <f t="shared" si="700"/>
        <v>0</v>
      </c>
      <c r="AC324" s="129">
        <f t="shared" si="700"/>
        <v>0</v>
      </c>
      <c r="AD324" s="129">
        <f t="shared" si="700"/>
        <v>0</v>
      </c>
      <c r="AE324" s="129">
        <f t="shared" si="700"/>
        <v>0</v>
      </c>
      <c r="AF324" s="129">
        <f t="shared" si="700"/>
        <v>2</v>
      </c>
      <c r="AG324" s="130">
        <f t="shared" si="700"/>
        <v>0</v>
      </c>
      <c r="AH324" s="130">
        <f t="shared" si="700"/>
        <v>0</v>
      </c>
      <c r="AI324" s="131">
        <f t="shared" si="700"/>
        <v>0</v>
      </c>
      <c r="AJ324" s="129">
        <f t="shared" ref="AJ324:BO324" si="701">IF(AND(AJ$5&gt;=$EH12,AJ$5&lt;=$EI12),$FO12,IF(AND(AJ$5&gt;=$EJ12,AJ$5&lt;=$EK12),$FQ12,IF(AND(AJ$5&gt;=$EL12,AJ$5&lt;=$EM12),$FS12,IF(AND(AJ$5&gt;=$EN12,AJ$5&lt;=$EO12),$FU12,IF(AND(AJ$5&gt;=$EP12,AJ$5&lt;=$EQ12),$FW12,IF(AND(AJ$5&gt;=$ER12,AJ$5&lt;=$ES12),$FY12,IF(AND(AJ$5&gt;=$ET12,AJ$5&lt;=$EU12),$GA12,IF(AND(AJ$5&gt;=$EV12,AJ$5&lt;=$EW12),$GC12,IF(AND(AJ$5&gt;=$EX12,AJ$5&lt;=$EY12),$GE12,IF(AND(AJ$5&gt;=$EZ12,AJ$5&lt;=$FA12),$GG12,IF(AND(AJ$5&gt;=$FB12,AJ$5&lt;=$FC12),$GI12,IF(AND(AJ$5&gt;=$FD12,AJ$5&lt;=$FE12),$GK12,0))))))))))))</f>
        <v>0</v>
      </c>
      <c r="AK324" s="129">
        <f t="shared" si="701"/>
        <v>0</v>
      </c>
      <c r="AL324" s="132">
        <f t="shared" si="701"/>
        <v>0</v>
      </c>
      <c r="AM324" s="133">
        <f t="shared" si="701"/>
        <v>0</v>
      </c>
      <c r="AN324" s="133">
        <f t="shared" si="701"/>
        <v>0</v>
      </c>
      <c r="AO324" s="133">
        <f t="shared" si="701"/>
        <v>0</v>
      </c>
      <c r="AP324" s="133">
        <f t="shared" si="701"/>
        <v>0</v>
      </c>
      <c r="AQ324" s="133">
        <f t="shared" si="701"/>
        <v>4</v>
      </c>
      <c r="AR324" s="133">
        <f t="shared" si="701"/>
        <v>4</v>
      </c>
      <c r="AS324" s="133">
        <f t="shared" si="701"/>
        <v>0</v>
      </c>
      <c r="AT324" s="133">
        <f t="shared" si="701"/>
        <v>0</v>
      </c>
      <c r="AU324" s="133">
        <f t="shared" si="701"/>
        <v>0</v>
      </c>
      <c r="AV324" s="133">
        <f t="shared" si="701"/>
        <v>0</v>
      </c>
      <c r="AW324" s="133">
        <f t="shared" si="701"/>
        <v>0</v>
      </c>
      <c r="AX324" s="133">
        <f t="shared" si="701"/>
        <v>0</v>
      </c>
      <c r="AY324" s="133">
        <f t="shared" si="701"/>
        <v>0</v>
      </c>
      <c r="AZ324" s="133">
        <f t="shared" si="701"/>
        <v>0</v>
      </c>
      <c r="BA324" s="133">
        <f t="shared" si="701"/>
        <v>0</v>
      </c>
      <c r="BB324" s="133">
        <f t="shared" si="701"/>
        <v>0</v>
      </c>
      <c r="BC324" s="133">
        <f t="shared" si="701"/>
        <v>0</v>
      </c>
      <c r="BD324" s="133">
        <f t="shared" si="701"/>
        <v>0</v>
      </c>
      <c r="BE324" s="133">
        <f t="shared" si="701"/>
        <v>4</v>
      </c>
      <c r="BF324" s="133">
        <f t="shared" si="701"/>
        <v>0</v>
      </c>
      <c r="BG324" s="133">
        <f t="shared" si="701"/>
        <v>0</v>
      </c>
      <c r="BH324" s="133">
        <f t="shared" si="701"/>
        <v>0</v>
      </c>
      <c r="BI324" s="133">
        <f t="shared" si="701"/>
        <v>0</v>
      </c>
      <c r="BJ324" s="133">
        <f t="shared" si="701"/>
        <v>0</v>
      </c>
      <c r="BK324" s="133">
        <f t="shared" si="701"/>
        <v>0</v>
      </c>
      <c r="BL324" s="133">
        <f t="shared" si="701"/>
        <v>0</v>
      </c>
      <c r="BM324" s="134">
        <f t="shared" si="701"/>
        <v>0</v>
      </c>
      <c r="BN324" s="135">
        <f t="shared" si="701"/>
        <v>0</v>
      </c>
      <c r="BO324" s="133">
        <f t="shared" si="701"/>
        <v>0</v>
      </c>
      <c r="BP324" s="133">
        <f t="shared" ref="BP324:CU324" si="702">IF(AND(BP$5&gt;=$EH12,BP$5&lt;=$EI12),$FO12,IF(AND(BP$5&gt;=$EJ12,BP$5&lt;=$EK12),$FQ12,IF(AND(BP$5&gt;=$EL12,BP$5&lt;=$EM12),$FS12,IF(AND(BP$5&gt;=$EN12,BP$5&lt;=$EO12),$FU12,IF(AND(BP$5&gt;=$EP12,BP$5&lt;=$EQ12),$FW12,IF(AND(BP$5&gt;=$ER12,BP$5&lt;=$ES12),$FY12,IF(AND(BP$5&gt;=$ET12,BP$5&lt;=$EU12),$GA12,IF(AND(BP$5&gt;=$EV12,BP$5&lt;=$EW12),$GC12,IF(AND(BP$5&gt;=$EX12,BP$5&lt;=$EY12),$GE12,IF(AND(BP$5&gt;=$EZ12,BP$5&lt;=$FA12),$GG12,IF(AND(BP$5&gt;=$FB12,BP$5&lt;=$FC12),$GI12,IF(AND(BP$5&gt;=$FD12,BP$5&lt;=$FE12),$GK12,0))))))))))))</f>
        <v>0</v>
      </c>
      <c r="BQ324" s="133">
        <f t="shared" si="702"/>
        <v>0</v>
      </c>
      <c r="BR324" s="133">
        <f t="shared" si="702"/>
        <v>0</v>
      </c>
      <c r="BS324" s="133">
        <f t="shared" si="702"/>
        <v>0</v>
      </c>
      <c r="BT324" s="133">
        <f t="shared" si="702"/>
        <v>0</v>
      </c>
      <c r="BU324" s="133">
        <f t="shared" si="702"/>
        <v>0</v>
      </c>
      <c r="BV324" s="133">
        <f t="shared" si="702"/>
        <v>0</v>
      </c>
      <c r="BW324" s="133">
        <f t="shared" si="702"/>
        <v>0</v>
      </c>
      <c r="BX324" s="133">
        <f t="shared" si="702"/>
        <v>0</v>
      </c>
      <c r="BY324" s="133">
        <f t="shared" si="702"/>
        <v>0</v>
      </c>
      <c r="BZ324" s="133">
        <f t="shared" si="702"/>
        <v>0</v>
      </c>
      <c r="CA324" s="133">
        <f t="shared" si="702"/>
        <v>0</v>
      </c>
      <c r="CB324" s="133">
        <f t="shared" si="702"/>
        <v>0</v>
      </c>
      <c r="CC324" s="133">
        <f t="shared" si="702"/>
        <v>4</v>
      </c>
      <c r="CD324" s="133">
        <f t="shared" si="702"/>
        <v>0</v>
      </c>
      <c r="CE324" s="133">
        <f t="shared" si="702"/>
        <v>0</v>
      </c>
      <c r="CF324" s="133">
        <f t="shared" si="702"/>
        <v>0</v>
      </c>
      <c r="CG324" s="133">
        <f t="shared" si="702"/>
        <v>16</v>
      </c>
      <c r="CH324" s="133">
        <f t="shared" si="702"/>
        <v>16</v>
      </c>
      <c r="CI324" s="133">
        <f t="shared" si="702"/>
        <v>16</v>
      </c>
      <c r="CJ324" s="133">
        <f t="shared" si="702"/>
        <v>16</v>
      </c>
      <c r="CK324" s="133">
        <f t="shared" si="702"/>
        <v>16</v>
      </c>
      <c r="CL324" s="133">
        <f t="shared" si="702"/>
        <v>16</v>
      </c>
      <c r="CM324" s="133">
        <f t="shared" si="702"/>
        <v>0</v>
      </c>
      <c r="CN324" s="133">
        <f t="shared" si="702"/>
        <v>0</v>
      </c>
      <c r="CO324" s="133">
        <f t="shared" si="702"/>
        <v>0</v>
      </c>
      <c r="CP324" s="133">
        <f t="shared" si="702"/>
        <v>0</v>
      </c>
      <c r="CQ324" s="134">
        <f t="shared" si="702"/>
        <v>0</v>
      </c>
      <c r="CR324" s="135">
        <f t="shared" si="702"/>
        <v>0</v>
      </c>
      <c r="CS324" s="133">
        <f t="shared" si="702"/>
        <v>0</v>
      </c>
      <c r="CT324" s="133">
        <f t="shared" si="702"/>
        <v>0</v>
      </c>
      <c r="CU324" s="133">
        <f t="shared" si="702"/>
        <v>0</v>
      </c>
      <c r="CV324" s="133">
        <f t="shared" ref="CV324:DW324" si="703">IF(AND(CV$5&gt;=$EH12,CV$5&lt;=$EI12),$FO12,IF(AND(CV$5&gt;=$EJ12,CV$5&lt;=$EK12),$FQ12,IF(AND(CV$5&gt;=$EL12,CV$5&lt;=$EM12),$FS12,IF(AND(CV$5&gt;=$EN12,CV$5&lt;=$EO12),$FU12,IF(AND(CV$5&gt;=$EP12,CV$5&lt;=$EQ12),$FW12,IF(AND(CV$5&gt;=$ER12,CV$5&lt;=$ES12),$FY12,IF(AND(CV$5&gt;=$ET12,CV$5&lt;=$EU12),$GA12,IF(AND(CV$5&gt;=$EV12,CV$5&lt;=$EW12),$GC12,IF(AND(CV$5&gt;=$EX12,CV$5&lt;=$EY12),$GE12,IF(AND(CV$5&gt;=$EZ12,CV$5&lt;=$FA12),$GG12,IF(AND(CV$5&gt;=$FB12,CV$5&lt;=$FC12),$GI12,IF(AND(CV$5&gt;=$FD12,CV$5&lt;=$FE12),$GK12,0))))))))))))</f>
        <v>0</v>
      </c>
      <c r="CW324" s="133">
        <f t="shared" si="703"/>
        <v>0</v>
      </c>
      <c r="CX324" s="133">
        <f t="shared" si="703"/>
        <v>0</v>
      </c>
      <c r="CY324" s="133">
        <f t="shared" si="703"/>
        <v>0</v>
      </c>
      <c r="CZ324" s="133">
        <f t="shared" si="703"/>
        <v>0</v>
      </c>
      <c r="DA324" s="133">
        <f t="shared" si="703"/>
        <v>0</v>
      </c>
      <c r="DB324" s="133">
        <f t="shared" si="703"/>
        <v>0</v>
      </c>
      <c r="DC324" s="133">
        <f t="shared" si="703"/>
        <v>0</v>
      </c>
      <c r="DD324" s="133">
        <f t="shared" si="703"/>
        <v>0</v>
      </c>
      <c r="DE324" s="133">
        <f t="shared" si="703"/>
        <v>0</v>
      </c>
      <c r="DF324" s="133">
        <f t="shared" si="703"/>
        <v>0</v>
      </c>
      <c r="DG324" s="133">
        <f t="shared" si="703"/>
        <v>0</v>
      </c>
      <c r="DH324" s="133">
        <f t="shared" si="703"/>
        <v>0</v>
      </c>
      <c r="DI324" s="133">
        <f t="shared" si="703"/>
        <v>0</v>
      </c>
      <c r="DJ324" s="133">
        <f t="shared" si="703"/>
        <v>0</v>
      </c>
      <c r="DK324" s="133">
        <f t="shared" si="703"/>
        <v>0</v>
      </c>
      <c r="DL324" s="133">
        <f t="shared" si="703"/>
        <v>0</v>
      </c>
      <c r="DM324" s="133">
        <f t="shared" si="703"/>
        <v>0</v>
      </c>
      <c r="DN324" s="133">
        <f t="shared" si="703"/>
        <v>0</v>
      </c>
      <c r="DO324" s="133">
        <f t="shared" si="703"/>
        <v>0</v>
      </c>
      <c r="DP324" s="133">
        <f t="shared" si="703"/>
        <v>0</v>
      </c>
      <c r="DQ324" s="133">
        <f t="shared" si="703"/>
        <v>0</v>
      </c>
      <c r="DR324" s="133">
        <f t="shared" si="703"/>
        <v>0</v>
      </c>
      <c r="DS324" s="133">
        <f t="shared" si="703"/>
        <v>0</v>
      </c>
      <c r="DT324" s="133">
        <f t="shared" si="703"/>
        <v>0</v>
      </c>
      <c r="DU324" s="134">
        <f t="shared" si="703"/>
        <v>0</v>
      </c>
      <c r="DV324" s="134">
        <f t="shared" si="703"/>
        <v>0</v>
      </c>
      <c r="DW324" s="134">
        <f t="shared" si="703"/>
        <v>0</v>
      </c>
      <c r="EE324" s="2"/>
      <c r="EF324"/>
      <c r="EG324"/>
      <c r="EH324" s="124"/>
      <c r="EI324" s="124"/>
      <c r="EJ324" s="124"/>
      <c r="EK324" s="124"/>
      <c r="EL324" s="124"/>
      <c r="EM324" s="124"/>
      <c r="EN324" s="124"/>
      <c r="EO324" s="124"/>
      <c r="EP324" s="124"/>
      <c r="EQ324" s="124"/>
      <c r="ER324" s="124"/>
      <c r="ES324" s="124"/>
      <c r="ET324" s="124"/>
      <c r="EU324" s="124"/>
      <c r="EV324" s="124"/>
      <c r="EW324" s="124"/>
      <c r="EX324" s="124"/>
      <c r="EY324" s="124"/>
      <c r="EZ324" s="124"/>
      <c r="FA324" s="124"/>
      <c r="FB324" s="124"/>
      <c r="FC324" s="124"/>
      <c r="FD324" s="124"/>
      <c r="FE324" s="124"/>
      <c r="FG324" s="124"/>
      <c r="FH324" s="124"/>
      <c r="FI324" s="124"/>
      <c r="FJ324" s="124"/>
      <c r="FK324" s="124"/>
      <c r="FL324" s="124"/>
      <c r="FN324" s="212"/>
      <c r="FO324" s="170"/>
      <c r="FP324" s="212"/>
      <c r="FQ324" s="170"/>
      <c r="FR324" s="212"/>
      <c r="FS324" s="170"/>
      <c r="FT324" s="212"/>
      <c r="FU324" s="170"/>
      <c r="FV324" s="212"/>
      <c r="FW324" s="170"/>
      <c r="FX324" s="212"/>
      <c r="FY324" s="170"/>
      <c r="FZ324" s="212"/>
      <c r="GA324" s="170"/>
      <c r="GB324" s="212"/>
      <c r="GC324" s="170"/>
      <c r="GD324" s="212"/>
      <c r="GE324" s="170"/>
      <c r="GF324" s="212"/>
      <c r="GG324" s="170"/>
      <c r="GH324" s="212"/>
      <c r="GI324" s="170"/>
      <c r="GJ324" s="212"/>
      <c r="GK324" s="170"/>
      <c r="HC324" s="212"/>
      <c r="HD324" s="170"/>
      <c r="HE324" s="212"/>
      <c r="HF324" s="170"/>
      <c r="HG324" s="212"/>
      <c r="HH324" s="170"/>
      <c r="HI324" s="212"/>
      <c r="HJ324" s="170"/>
    </row>
    <row r="325" spans="2:218" ht="21.75" customHeight="1" x14ac:dyDescent="0.15">
      <c r="B325" s="486" t="str">
        <f>IF(②元データ!$B$16="","",②元データ!$B$16)</f>
        <v>キャベツ・しぶき２号</v>
      </c>
      <c r="C325" s="324"/>
      <c r="D325" s="78">
        <f t="shared" ref="D325:AI325" si="704">IF(AND(D$5&gt;=$EH14,D$5&lt;=$EI14),$FO14/$GM14,IF(AND(D$5&gt;=$EJ14,D$5&lt;=$EK14),$FQ14/$GO14,IF(AND(D$5&gt;=$EL14,D$5&lt;=$EM14),$FS14/$GQ14,IF(AND(D$5&gt;=$EN14,D$5&lt;=$EO14),$FU14/$GS14,IF(AND(D$5&gt;=$EP14,D$5&lt;=$EQ14),$FW14/$GU14,IF(AND(D$5&gt;=$ER14,D$5&lt;=$ES14),$FY14/$GW14,IF(AND(D$5&gt;=$ET14,D$5&lt;=$EU14),$GA14/$GY14,IF(AND(D$5&gt;=$EV14,D$5&lt;=$EW14),$GC14/$HA14,IF(AND(D$5&gt;=$EX14,D$5&lt;=$EY14),$GE14/$HC14,IF(AND(D$5&gt;=$EZ14,D$5&lt;=$FA14),$GG14/$HE14,IF(AND(D$5&gt;=$FB14,D$5&lt;=$FC14),$GI14/$HG14,IF(AND(D$5&gt;=$FD14,D$5&lt;=$FE14),$GK14/$HI14,0))))))))))))</f>
        <v>0</v>
      </c>
      <c r="E325" s="79">
        <f t="shared" si="704"/>
        <v>0</v>
      </c>
      <c r="F325" s="79">
        <f t="shared" si="704"/>
        <v>0</v>
      </c>
      <c r="G325" s="79">
        <f t="shared" si="704"/>
        <v>0</v>
      </c>
      <c r="H325" s="79">
        <f t="shared" si="704"/>
        <v>0</v>
      </c>
      <c r="I325" s="79">
        <f t="shared" si="704"/>
        <v>0</v>
      </c>
      <c r="J325" s="79">
        <f t="shared" si="704"/>
        <v>0</v>
      </c>
      <c r="K325" s="79">
        <f t="shared" si="704"/>
        <v>0</v>
      </c>
      <c r="L325" s="79">
        <f t="shared" si="704"/>
        <v>0</v>
      </c>
      <c r="M325" s="79">
        <f t="shared" si="704"/>
        <v>0</v>
      </c>
      <c r="N325" s="79">
        <f t="shared" si="704"/>
        <v>0</v>
      </c>
      <c r="O325" s="79">
        <f t="shared" si="704"/>
        <v>0</v>
      </c>
      <c r="P325" s="79">
        <f t="shared" si="704"/>
        <v>0</v>
      </c>
      <c r="Q325" s="79">
        <f t="shared" si="704"/>
        <v>0</v>
      </c>
      <c r="R325" s="79">
        <f t="shared" si="704"/>
        <v>0</v>
      </c>
      <c r="S325" s="79">
        <f t="shared" si="704"/>
        <v>0</v>
      </c>
      <c r="T325" s="79">
        <f t="shared" si="704"/>
        <v>0</v>
      </c>
      <c r="U325" s="79">
        <f t="shared" si="704"/>
        <v>0</v>
      </c>
      <c r="V325" s="79">
        <f t="shared" si="704"/>
        <v>0</v>
      </c>
      <c r="W325" s="79">
        <f t="shared" si="704"/>
        <v>0</v>
      </c>
      <c r="X325" s="79">
        <f t="shared" si="704"/>
        <v>0</v>
      </c>
      <c r="Y325" s="79">
        <f t="shared" si="704"/>
        <v>0</v>
      </c>
      <c r="Z325" s="79">
        <f t="shared" si="704"/>
        <v>0</v>
      </c>
      <c r="AA325" s="79">
        <f t="shared" si="704"/>
        <v>0</v>
      </c>
      <c r="AB325" s="79">
        <f t="shared" si="704"/>
        <v>0</v>
      </c>
      <c r="AC325" s="79">
        <f t="shared" si="704"/>
        <v>0</v>
      </c>
      <c r="AD325" s="79">
        <f t="shared" si="704"/>
        <v>0</v>
      </c>
      <c r="AE325" s="79">
        <f t="shared" si="704"/>
        <v>0</v>
      </c>
      <c r="AF325" s="137">
        <f t="shared" si="704"/>
        <v>0</v>
      </c>
      <c r="AG325" s="79">
        <f t="shared" si="704"/>
        <v>0</v>
      </c>
      <c r="AH325" s="79">
        <f t="shared" si="704"/>
        <v>0</v>
      </c>
      <c r="AI325" s="78">
        <f t="shared" si="704"/>
        <v>0</v>
      </c>
      <c r="AJ325" s="79">
        <f t="shared" ref="AJ325:BO325" si="705">IF(AND(AJ$5&gt;=$EH14,AJ$5&lt;=$EI14),$FO14/$GM14,IF(AND(AJ$5&gt;=$EJ14,AJ$5&lt;=$EK14),$FQ14/$GO14,IF(AND(AJ$5&gt;=$EL14,AJ$5&lt;=$EM14),$FS14/$GQ14,IF(AND(AJ$5&gt;=$EN14,AJ$5&lt;=$EO14),$FU14/$GS14,IF(AND(AJ$5&gt;=$EP14,AJ$5&lt;=$EQ14),$FW14/$GU14,IF(AND(AJ$5&gt;=$ER14,AJ$5&lt;=$ES14),$FY14/$GW14,IF(AND(AJ$5&gt;=$ET14,AJ$5&lt;=$EU14),$GA14/$GY14,IF(AND(AJ$5&gt;=$EV14,AJ$5&lt;=$EW14),$GC14/$HA14,IF(AND(AJ$5&gt;=$EX14,AJ$5&lt;=$EY14),$GE14/$HC14,IF(AND(AJ$5&gt;=$EZ14,AJ$5&lt;=$FA14),$GG14/$HE14,IF(AND(AJ$5&gt;=$FB14,AJ$5&lt;=$FC14),$GI14/$HG14,IF(AND(AJ$5&gt;=$FD14,AJ$5&lt;=$FE14),$GK14/$HI14,0))))))))))))</f>
        <v>0</v>
      </c>
      <c r="AK325" s="79">
        <f t="shared" si="705"/>
        <v>0</v>
      </c>
      <c r="AL325" s="79">
        <f t="shared" si="705"/>
        <v>0</v>
      </c>
      <c r="AM325" s="79">
        <f t="shared" si="705"/>
        <v>0</v>
      </c>
      <c r="AN325" s="79">
        <f t="shared" si="705"/>
        <v>0</v>
      </c>
      <c r="AO325" s="79">
        <f t="shared" si="705"/>
        <v>0</v>
      </c>
      <c r="AP325" s="79">
        <f t="shared" si="705"/>
        <v>0</v>
      </c>
      <c r="AQ325" s="79">
        <f t="shared" si="705"/>
        <v>0</v>
      </c>
      <c r="AR325" s="79">
        <f t="shared" si="705"/>
        <v>0</v>
      </c>
      <c r="AS325" s="79">
        <f t="shared" si="705"/>
        <v>0</v>
      </c>
      <c r="AT325" s="79">
        <f t="shared" si="705"/>
        <v>0</v>
      </c>
      <c r="AU325" s="79">
        <f t="shared" si="705"/>
        <v>0</v>
      </c>
      <c r="AV325" s="79">
        <f t="shared" si="705"/>
        <v>0</v>
      </c>
      <c r="AW325" s="79">
        <f t="shared" si="705"/>
        <v>0</v>
      </c>
      <c r="AX325" s="79">
        <f t="shared" si="705"/>
        <v>0</v>
      </c>
      <c r="AY325" s="79">
        <f t="shared" si="705"/>
        <v>0</v>
      </c>
      <c r="AZ325" s="79">
        <f t="shared" si="705"/>
        <v>0</v>
      </c>
      <c r="BA325" s="79">
        <f t="shared" si="705"/>
        <v>0</v>
      </c>
      <c r="BB325" s="79">
        <f t="shared" si="705"/>
        <v>0</v>
      </c>
      <c r="BC325" s="79">
        <f t="shared" si="705"/>
        <v>0</v>
      </c>
      <c r="BD325" s="79">
        <f t="shared" si="705"/>
        <v>0</v>
      </c>
      <c r="BE325" s="79">
        <f t="shared" si="705"/>
        <v>0</v>
      </c>
      <c r="BF325" s="79">
        <f t="shared" si="705"/>
        <v>0</v>
      </c>
      <c r="BG325" s="79">
        <f t="shared" si="705"/>
        <v>0</v>
      </c>
      <c r="BH325" s="79">
        <f t="shared" si="705"/>
        <v>0</v>
      </c>
      <c r="BI325" s="79">
        <f t="shared" si="705"/>
        <v>0</v>
      </c>
      <c r="BJ325" s="79">
        <f t="shared" si="705"/>
        <v>0</v>
      </c>
      <c r="BK325" s="79">
        <f t="shared" si="705"/>
        <v>0</v>
      </c>
      <c r="BL325" s="79">
        <f t="shared" si="705"/>
        <v>0</v>
      </c>
      <c r="BM325" s="80">
        <f t="shared" si="705"/>
        <v>0</v>
      </c>
      <c r="BN325" s="78">
        <f t="shared" si="705"/>
        <v>0</v>
      </c>
      <c r="BO325" s="79">
        <f t="shared" si="705"/>
        <v>0</v>
      </c>
      <c r="BP325" s="79">
        <f t="shared" ref="BP325:CU325" si="706">IF(AND(BP$5&gt;=$EH14,BP$5&lt;=$EI14),$FO14/$GM14,IF(AND(BP$5&gt;=$EJ14,BP$5&lt;=$EK14),$FQ14/$GO14,IF(AND(BP$5&gt;=$EL14,BP$5&lt;=$EM14),$FS14/$GQ14,IF(AND(BP$5&gt;=$EN14,BP$5&lt;=$EO14),$FU14/$GS14,IF(AND(BP$5&gt;=$EP14,BP$5&lt;=$EQ14),$FW14/$GU14,IF(AND(BP$5&gt;=$ER14,BP$5&lt;=$ES14),$FY14/$GW14,IF(AND(BP$5&gt;=$ET14,BP$5&lt;=$EU14),$GA14/$GY14,IF(AND(BP$5&gt;=$EV14,BP$5&lt;=$EW14),$GC14/$HA14,IF(AND(BP$5&gt;=$EX14,BP$5&lt;=$EY14),$GE14/$HC14,IF(AND(BP$5&gt;=$EZ14,BP$5&lt;=$FA14),$GG14/$HE14,IF(AND(BP$5&gt;=$FB14,BP$5&lt;=$FC14),$GI14/$HG14,IF(AND(BP$5&gt;=$FD14,BP$5&lt;=$FE14),$GK14/$HI14,0))))))))))))</f>
        <v>0</v>
      </c>
      <c r="BQ325" s="79">
        <f t="shared" si="706"/>
        <v>0</v>
      </c>
      <c r="BR325" s="79">
        <f t="shared" si="706"/>
        <v>0</v>
      </c>
      <c r="BS325" s="79">
        <f t="shared" si="706"/>
        <v>0</v>
      </c>
      <c r="BT325" s="79">
        <f t="shared" si="706"/>
        <v>0</v>
      </c>
      <c r="BU325" s="79">
        <f t="shared" si="706"/>
        <v>0</v>
      </c>
      <c r="BV325" s="79">
        <f t="shared" si="706"/>
        <v>0</v>
      </c>
      <c r="BW325" s="79">
        <f t="shared" si="706"/>
        <v>0</v>
      </c>
      <c r="BX325" s="79">
        <f t="shared" si="706"/>
        <v>0</v>
      </c>
      <c r="BY325" s="79">
        <f t="shared" si="706"/>
        <v>0</v>
      </c>
      <c r="BZ325" s="79">
        <f t="shared" si="706"/>
        <v>0</v>
      </c>
      <c r="CA325" s="79">
        <f t="shared" si="706"/>
        <v>0</v>
      </c>
      <c r="CB325" s="137">
        <f t="shared" si="706"/>
        <v>0</v>
      </c>
      <c r="CC325" s="79">
        <f t="shared" si="706"/>
        <v>0</v>
      </c>
      <c r="CD325" s="79">
        <f t="shared" si="706"/>
        <v>0</v>
      </c>
      <c r="CE325" s="79">
        <f t="shared" si="706"/>
        <v>0</v>
      </c>
      <c r="CF325" s="79">
        <f t="shared" si="706"/>
        <v>0</v>
      </c>
      <c r="CG325" s="79">
        <f t="shared" si="706"/>
        <v>0</v>
      </c>
      <c r="CH325" s="79">
        <f t="shared" si="706"/>
        <v>0</v>
      </c>
      <c r="CI325" s="79">
        <f t="shared" si="706"/>
        <v>0</v>
      </c>
      <c r="CJ325" s="79">
        <f t="shared" si="706"/>
        <v>0</v>
      </c>
      <c r="CK325" s="79">
        <f t="shared" si="706"/>
        <v>0</v>
      </c>
      <c r="CL325" s="79">
        <f t="shared" si="706"/>
        <v>0</v>
      </c>
      <c r="CM325" s="79">
        <f t="shared" si="706"/>
        <v>0</v>
      </c>
      <c r="CN325" s="79">
        <f t="shared" si="706"/>
        <v>0</v>
      </c>
      <c r="CO325" s="79">
        <f t="shared" si="706"/>
        <v>0</v>
      </c>
      <c r="CP325" s="137">
        <f t="shared" si="706"/>
        <v>0</v>
      </c>
      <c r="CQ325" s="80">
        <f t="shared" si="706"/>
        <v>0</v>
      </c>
      <c r="CR325" s="78">
        <f t="shared" si="706"/>
        <v>0</v>
      </c>
      <c r="CS325" s="79">
        <f t="shared" si="706"/>
        <v>0</v>
      </c>
      <c r="CT325" s="79">
        <f t="shared" si="706"/>
        <v>0</v>
      </c>
      <c r="CU325" s="79">
        <f t="shared" si="706"/>
        <v>0</v>
      </c>
      <c r="CV325" s="79">
        <f t="shared" ref="CV325:DW325" si="707">IF(AND(CV$5&gt;=$EH14,CV$5&lt;=$EI14),$FO14/$GM14,IF(AND(CV$5&gt;=$EJ14,CV$5&lt;=$EK14),$FQ14/$GO14,IF(AND(CV$5&gt;=$EL14,CV$5&lt;=$EM14),$FS14/$GQ14,IF(AND(CV$5&gt;=$EN14,CV$5&lt;=$EO14),$FU14/$GS14,IF(AND(CV$5&gt;=$EP14,CV$5&lt;=$EQ14),$FW14/$GU14,IF(AND(CV$5&gt;=$ER14,CV$5&lt;=$ES14),$FY14/$GW14,IF(AND(CV$5&gt;=$ET14,CV$5&lt;=$EU14),$GA14/$GY14,IF(AND(CV$5&gt;=$EV14,CV$5&lt;=$EW14),$GC14/$HA14,IF(AND(CV$5&gt;=$EX14,CV$5&lt;=$EY14),$GE14/$HC14,IF(AND(CV$5&gt;=$EZ14,CV$5&lt;=$FA14),$GG14/$HE14,IF(AND(CV$5&gt;=$FB14,CV$5&lt;=$FC14),$GI14/$HG14,IF(AND(CV$5&gt;=$FD14,CV$5&lt;=$FE14),$GK14/$HI14,0))))))))))))</f>
        <v>0</v>
      </c>
      <c r="CW325" s="79">
        <f t="shared" si="707"/>
        <v>0</v>
      </c>
      <c r="CX325" s="79">
        <f t="shared" si="707"/>
        <v>0</v>
      </c>
      <c r="CY325" s="79">
        <f t="shared" si="707"/>
        <v>0</v>
      </c>
      <c r="CZ325" s="79">
        <f t="shared" si="707"/>
        <v>0</v>
      </c>
      <c r="DA325" s="79">
        <f t="shared" si="707"/>
        <v>0</v>
      </c>
      <c r="DB325" s="79">
        <f t="shared" si="707"/>
        <v>0</v>
      </c>
      <c r="DC325" s="79">
        <f t="shared" si="707"/>
        <v>0</v>
      </c>
      <c r="DD325" s="79">
        <f t="shared" si="707"/>
        <v>0</v>
      </c>
      <c r="DE325" s="79">
        <f t="shared" si="707"/>
        <v>0</v>
      </c>
      <c r="DF325" s="137">
        <f t="shared" si="707"/>
        <v>0</v>
      </c>
      <c r="DG325" s="79">
        <f t="shared" si="707"/>
        <v>0</v>
      </c>
      <c r="DH325" s="79">
        <f t="shared" si="707"/>
        <v>0</v>
      </c>
      <c r="DI325" s="79">
        <f t="shared" si="707"/>
        <v>0</v>
      </c>
      <c r="DJ325" s="79">
        <f t="shared" si="707"/>
        <v>0</v>
      </c>
      <c r="DK325" s="79">
        <f t="shared" si="707"/>
        <v>0</v>
      </c>
      <c r="DL325" s="79">
        <f t="shared" si="707"/>
        <v>0</v>
      </c>
      <c r="DM325" s="79">
        <f t="shared" si="707"/>
        <v>0</v>
      </c>
      <c r="DN325" s="79">
        <f t="shared" si="707"/>
        <v>0</v>
      </c>
      <c r="DO325" s="79">
        <f t="shared" si="707"/>
        <v>0</v>
      </c>
      <c r="DP325" s="79">
        <f t="shared" si="707"/>
        <v>0</v>
      </c>
      <c r="DQ325" s="79">
        <f t="shared" si="707"/>
        <v>0</v>
      </c>
      <c r="DR325" s="79">
        <f t="shared" si="707"/>
        <v>0</v>
      </c>
      <c r="DS325" s="79">
        <f t="shared" si="707"/>
        <v>0</v>
      </c>
      <c r="DT325" s="137">
        <f t="shared" si="707"/>
        <v>0</v>
      </c>
      <c r="DU325" s="80">
        <f t="shared" si="707"/>
        <v>0</v>
      </c>
      <c r="DV325" s="80">
        <f t="shared" si="707"/>
        <v>0</v>
      </c>
      <c r="DW325" s="80">
        <f t="shared" si="707"/>
        <v>0</v>
      </c>
      <c r="EE325" s="2"/>
      <c r="EF325"/>
      <c r="EG325"/>
      <c r="EH325" s="124"/>
      <c r="EI325" s="124"/>
      <c r="EJ325" s="124"/>
      <c r="EK325" s="124"/>
      <c r="EL325" s="124"/>
      <c r="EM325" s="124"/>
      <c r="EN325" s="124"/>
      <c r="EO325" s="124"/>
      <c r="EP325" s="124"/>
      <c r="EQ325" s="124"/>
      <c r="ER325" s="124"/>
      <c r="ES325" s="124"/>
      <c r="ET325" s="124"/>
      <c r="EU325" s="124"/>
      <c r="EV325" s="124"/>
      <c r="EW325" s="124"/>
      <c r="EX325" s="124"/>
      <c r="EY325" s="124"/>
      <c r="EZ325" s="124"/>
      <c r="FA325" s="124"/>
      <c r="FB325" s="124"/>
      <c r="FC325" s="124"/>
      <c r="FD325" s="124"/>
      <c r="FE325" s="124"/>
      <c r="FG325" s="124"/>
      <c r="FH325" s="124"/>
      <c r="FI325" s="124"/>
      <c r="FJ325" s="124"/>
      <c r="FK325" s="124"/>
      <c r="FL325" s="124"/>
      <c r="FN325" s="212"/>
      <c r="FO325" s="170"/>
      <c r="FP325" s="212"/>
      <c r="FQ325" s="170"/>
      <c r="FR325" s="212"/>
      <c r="FS325" s="170"/>
      <c r="FT325" s="212"/>
      <c r="FU325" s="170"/>
      <c r="FV325" s="212"/>
      <c r="FW325" s="170"/>
      <c r="FX325" s="212"/>
      <c r="FY325" s="170"/>
      <c r="FZ325" s="212"/>
      <c r="GA325" s="170"/>
      <c r="GB325" s="212"/>
      <c r="GC325" s="170"/>
      <c r="GD325" s="212"/>
      <c r="GE325" s="170"/>
      <c r="GF325" s="212"/>
      <c r="GG325" s="170"/>
      <c r="GH325" s="212"/>
      <c r="GI325" s="170"/>
      <c r="GJ325" s="212"/>
      <c r="GK325" s="170"/>
      <c r="HC325" s="212"/>
      <c r="HD325" s="170"/>
      <c r="HE325" s="212"/>
      <c r="HF325" s="170"/>
      <c r="HG325" s="212"/>
      <c r="HH325" s="170"/>
      <c r="HI325" s="212"/>
      <c r="HJ325" s="170"/>
    </row>
    <row r="326" spans="2:218" ht="10.5" customHeight="1" x14ac:dyDescent="0.15">
      <c r="B326" s="487"/>
      <c r="C326" s="325"/>
      <c r="D326" s="59">
        <f t="shared" ref="D326:AI326" si="708">IF(AND(D$5&gt;=$EH14,D$5&lt;=$EI14),$FO14,IF(AND(D$5&gt;=$EJ14,D$5&lt;=$EK14),$FQ14,IF(AND(D$5&gt;=$EL14,D$5&lt;=$EM14),$FS14,IF(AND(D$5&gt;=$EN14,D$5&lt;=$EO14),$FU14,IF(AND(D$5&gt;=$EP14,D$5&lt;=$EQ14),$FW14,IF(AND(D$5&gt;=$ER14,D$5&lt;=$ES14),$FY14,IF(AND(D$5&gt;=$ET14,D$5&lt;=$EU14),$GA14,IF(AND(D$5&gt;=$EV14,D$5&lt;=$EW14),$GC14,IF(AND(D$5&gt;=$EX14,D$5&lt;=$EY14),$GE14,IF(AND(D$5&gt;=$EZ14,D$5&lt;=$FA14),$GG14,IF(AND(D$5&gt;=$FB14,D$5&lt;=$FC14),$GI14,IF(AND(D$5&gt;=$FD14,D$5&lt;=$FE14),$GK14,0))))))))))))</f>
        <v>0</v>
      </c>
      <c r="E326" s="76">
        <f t="shared" si="708"/>
        <v>0</v>
      </c>
      <c r="F326" s="76">
        <f t="shared" si="708"/>
        <v>0</v>
      </c>
      <c r="G326" s="76">
        <f t="shared" si="708"/>
        <v>0</v>
      </c>
      <c r="H326" s="76">
        <f t="shared" si="708"/>
        <v>0</v>
      </c>
      <c r="I326" s="76">
        <f t="shared" si="708"/>
        <v>0</v>
      </c>
      <c r="J326" s="76">
        <f t="shared" si="708"/>
        <v>0</v>
      </c>
      <c r="K326" s="76">
        <f t="shared" si="708"/>
        <v>0</v>
      </c>
      <c r="L326" s="76">
        <f t="shared" si="708"/>
        <v>0</v>
      </c>
      <c r="M326" s="76">
        <f t="shared" si="708"/>
        <v>0</v>
      </c>
      <c r="N326" s="76">
        <f t="shared" si="708"/>
        <v>0</v>
      </c>
      <c r="O326" s="76">
        <f t="shared" si="708"/>
        <v>0</v>
      </c>
      <c r="P326" s="76">
        <f t="shared" si="708"/>
        <v>0</v>
      </c>
      <c r="Q326" s="76">
        <f t="shared" si="708"/>
        <v>0</v>
      </c>
      <c r="R326" s="76">
        <f t="shared" si="708"/>
        <v>0</v>
      </c>
      <c r="S326" s="76">
        <f t="shared" si="708"/>
        <v>0</v>
      </c>
      <c r="T326" s="76">
        <f t="shared" si="708"/>
        <v>0</v>
      </c>
      <c r="U326" s="76">
        <f t="shared" si="708"/>
        <v>0</v>
      </c>
      <c r="V326" s="76">
        <f t="shared" si="708"/>
        <v>0</v>
      </c>
      <c r="W326" s="76">
        <f t="shared" si="708"/>
        <v>0</v>
      </c>
      <c r="X326" s="76">
        <f t="shared" si="708"/>
        <v>0</v>
      </c>
      <c r="Y326" s="76">
        <f t="shared" si="708"/>
        <v>0</v>
      </c>
      <c r="Z326" s="76">
        <f t="shared" si="708"/>
        <v>0</v>
      </c>
      <c r="AA326" s="76">
        <f t="shared" si="708"/>
        <v>0</v>
      </c>
      <c r="AB326" s="76">
        <f t="shared" si="708"/>
        <v>0</v>
      </c>
      <c r="AC326" s="76">
        <f t="shared" si="708"/>
        <v>0</v>
      </c>
      <c r="AD326" s="76">
        <f t="shared" si="708"/>
        <v>0</v>
      </c>
      <c r="AE326" s="76">
        <f t="shared" si="708"/>
        <v>0</v>
      </c>
      <c r="AF326" s="138">
        <f t="shared" si="708"/>
        <v>0</v>
      </c>
      <c r="AG326" s="76">
        <f t="shared" si="708"/>
        <v>0</v>
      </c>
      <c r="AH326" s="76">
        <f t="shared" si="708"/>
        <v>0</v>
      </c>
      <c r="AI326" s="59">
        <f t="shared" si="708"/>
        <v>0</v>
      </c>
      <c r="AJ326" s="76">
        <f t="shared" ref="AJ326:BO326" si="709">IF(AND(AJ$5&gt;=$EH14,AJ$5&lt;=$EI14),$FO14,IF(AND(AJ$5&gt;=$EJ14,AJ$5&lt;=$EK14),$FQ14,IF(AND(AJ$5&gt;=$EL14,AJ$5&lt;=$EM14),$FS14,IF(AND(AJ$5&gt;=$EN14,AJ$5&lt;=$EO14),$FU14,IF(AND(AJ$5&gt;=$EP14,AJ$5&lt;=$EQ14),$FW14,IF(AND(AJ$5&gt;=$ER14,AJ$5&lt;=$ES14),$FY14,IF(AND(AJ$5&gt;=$ET14,AJ$5&lt;=$EU14),$GA14,IF(AND(AJ$5&gt;=$EV14,AJ$5&lt;=$EW14),$GC14,IF(AND(AJ$5&gt;=$EX14,AJ$5&lt;=$EY14),$GE14,IF(AND(AJ$5&gt;=$EZ14,AJ$5&lt;=$FA14),$GG14,IF(AND(AJ$5&gt;=$FB14,AJ$5&lt;=$FC14),$GI14,IF(AND(AJ$5&gt;=$FD14,AJ$5&lt;=$FE14),$GK14,0))))))))))))</f>
        <v>0</v>
      </c>
      <c r="AK326" s="76">
        <f t="shared" si="709"/>
        <v>0</v>
      </c>
      <c r="AL326" s="76">
        <f t="shared" si="709"/>
        <v>0</v>
      </c>
      <c r="AM326" s="76">
        <f t="shared" si="709"/>
        <v>0</v>
      </c>
      <c r="AN326" s="76">
        <f t="shared" si="709"/>
        <v>0</v>
      </c>
      <c r="AO326" s="76">
        <f t="shared" si="709"/>
        <v>0</v>
      </c>
      <c r="AP326" s="76">
        <f t="shared" si="709"/>
        <v>0</v>
      </c>
      <c r="AQ326" s="76">
        <f t="shared" si="709"/>
        <v>0</v>
      </c>
      <c r="AR326" s="76">
        <f t="shared" si="709"/>
        <v>0</v>
      </c>
      <c r="AS326" s="76">
        <f t="shared" si="709"/>
        <v>0</v>
      </c>
      <c r="AT326" s="76">
        <f t="shared" si="709"/>
        <v>0</v>
      </c>
      <c r="AU326" s="76">
        <f t="shared" si="709"/>
        <v>0</v>
      </c>
      <c r="AV326" s="76">
        <f t="shared" si="709"/>
        <v>0</v>
      </c>
      <c r="AW326" s="76">
        <f t="shared" si="709"/>
        <v>0</v>
      </c>
      <c r="AX326" s="76">
        <f t="shared" si="709"/>
        <v>0</v>
      </c>
      <c r="AY326" s="76">
        <f t="shared" si="709"/>
        <v>0</v>
      </c>
      <c r="AZ326" s="76">
        <f t="shared" si="709"/>
        <v>0</v>
      </c>
      <c r="BA326" s="76">
        <f t="shared" si="709"/>
        <v>0</v>
      </c>
      <c r="BB326" s="76">
        <f t="shared" si="709"/>
        <v>0</v>
      </c>
      <c r="BC326" s="76">
        <f t="shared" si="709"/>
        <v>0</v>
      </c>
      <c r="BD326" s="76">
        <f t="shared" si="709"/>
        <v>0</v>
      </c>
      <c r="BE326" s="76">
        <f t="shared" si="709"/>
        <v>0</v>
      </c>
      <c r="BF326" s="76">
        <f t="shared" si="709"/>
        <v>0</v>
      </c>
      <c r="BG326" s="76">
        <f t="shared" si="709"/>
        <v>0</v>
      </c>
      <c r="BH326" s="76">
        <f t="shared" si="709"/>
        <v>0</v>
      </c>
      <c r="BI326" s="76">
        <f t="shared" si="709"/>
        <v>0</v>
      </c>
      <c r="BJ326" s="76">
        <f t="shared" si="709"/>
        <v>0</v>
      </c>
      <c r="BK326" s="76">
        <f t="shared" si="709"/>
        <v>0</v>
      </c>
      <c r="BL326" s="76">
        <f t="shared" si="709"/>
        <v>0</v>
      </c>
      <c r="BM326" s="77">
        <f t="shared" si="709"/>
        <v>0</v>
      </c>
      <c r="BN326" s="59">
        <f t="shared" si="709"/>
        <v>0</v>
      </c>
      <c r="BO326" s="76">
        <f t="shared" si="709"/>
        <v>0</v>
      </c>
      <c r="BP326" s="76">
        <f t="shared" ref="BP326:CU326" si="710">IF(AND(BP$5&gt;=$EH14,BP$5&lt;=$EI14),$FO14,IF(AND(BP$5&gt;=$EJ14,BP$5&lt;=$EK14),$FQ14,IF(AND(BP$5&gt;=$EL14,BP$5&lt;=$EM14),$FS14,IF(AND(BP$5&gt;=$EN14,BP$5&lt;=$EO14),$FU14,IF(AND(BP$5&gt;=$EP14,BP$5&lt;=$EQ14),$FW14,IF(AND(BP$5&gt;=$ER14,BP$5&lt;=$ES14),$FY14,IF(AND(BP$5&gt;=$ET14,BP$5&lt;=$EU14),$GA14,IF(AND(BP$5&gt;=$EV14,BP$5&lt;=$EW14),$GC14,IF(AND(BP$5&gt;=$EX14,BP$5&lt;=$EY14),$GE14,IF(AND(BP$5&gt;=$EZ14,BP$5&lt;=$FA14),$GG14,IF(AND(BP$5&gt;=$FB14,BP$5&lt;=$FC14),$GI14,IF(AND(BP$5&gt;=$FD14,BP$5&lt;=$FE14),$GK14,0))))))))))))</f>
        <v>0</v>
      </c>
      <c r="BQ326" s="76">
        <f t="shared" si="710"/>
        <v>0</v>
      </c>
      <c r="BR326" s="76">
        <f t="shared" si="710"/>
        <v>0</v>
      </c>
      <c r="BS326" s="76">
        <f t="shared" si="710"/>
        <v>0</v>
      </c>
      <c r="BT326" s="76">
        <f t="shared" si="710"/>
        <v>0</v>
      </c>
      <c r="BU326" s="76">
        <f t="shared" si="710"/>
        <v>0</v>
      </c>
      <c r="BV326" s="76">
        <f t="shared" si="710"/>
        <v>0</v>
      </c>
      <c r="BW326" s="76">
        <f t="shared" si="710"/>
        <v>0</v>
      </c>
      <c r="BX326" s="76">
        <f t="shared" si="710"/>
        <v>0</v>
      </c>
      <c r="BY326" s="76">
        <f t="shared" si="710"/>
        <v>0</v>
      </c>
      <c r="BZ326" s="76">
        <f t="shared" si="710"/>
        <v>0</v>
      </c>
      <c r="CA326" s="76">
        <f t="shared" si="710"/>
        <v>0</v>
      </c>
      <c r="CB326" s="138">
        <f t="shared" si="710"/>
        <v>0</v>
      </c>
      <c r="CC326" s="76">
        <f t="shared" si="710"/>
        <v>0</v>
      </c>
      <c r="CD326" s="76">
        <f t="shared" si="710"/>
        <v>0</v>
      </c>
      <c r="CE326" s="76">
        <f t="shared" si="710"/>
        <v>0</v>
      </c>
      <c r="CF326" s="76">
        <f t="shared" si="710"/>
        <v>0</v>
      </c>
      <c r="CG326" s="76">
        <f t="shared" si="710"/>
        <v>0</v>
      </c>
      <c r="CH326" s="76">
        <f t="shared" si="710"/>
        <v>0</v>
      </c>
      <c r="CI326" s="76">
        <f t="shared" si="710"/>
        <v>0</v>
      </c>
      <c r="CJ326" s="76">
        <f t="shared" si="710"/>
        <v>0</v>
      </c>
      <c r="CK326" s="76">
        <f t="shared" si="710"/>
        <v>0</v>
      </c>
      <c r="CL326" s="76">
        <f t="shared" si="710"/>
        <v>0</v>
      </c>
      <c r="CM326" s="76">
        <f t="shared" si="710"/>
        <v>0</v>
      </c>
      <c r="CN326" s="76">
        <f t="shared" si="710"/>
        <v>0</v>
      </c>
      <c r="CO326" s="76">
        <f t="shared" si="710"/>
        <v>0</v>
      </c>
      <c r="CP326" s="138">
        <f t="shared" si="710"/>
        <v>0</v>
      </c>
      <c r="CQ326" s="77">
        <f t="shared" si="710"/>
        <v>0</v>
      </c>
      <c r="CR326" s="59">
        <f t="shared" si="710"/>
        <v>0</v>
      </c>
      <c r="CS326" s="76">
        <f t="shared" si="710"/>
        <v>0</v>
      </c>
      <c r="CT326" s="76">
        <f t="shared" si="710"/>
        <v>0</v>
      </c>
      <c r="CU326" s="76">
        <f t="shared" si="710"/>
        <v>0</v>
      </c>
      <c r="CV326" s="76">
        <f t="shared" ref="CV326:DW326" si="711">IF(AND(CV$5&gt;=$EH14,CV$5&lt;=$EI14),$FO14,IF(AND(CV$5&gt;=$EJ14,CV$5&lt;=$EK14),$FQ14,IF(AND(CV$5&gt;=$EL14,CV$5&lt;=$EM14),$FS14,IF(AND(CV$5&gt;=$EN14,CV$5&lt;=$EO14),$FU14,IF(AND(CV$5&gt;=$EP14,CV$5&lt;=$EQ14),$FW14,IF(AND(CV$5&gt;=$ER14,CV$5&lt;=$ES14),$FY14,IF(AND(CV$5&gt;=$ET14,CV$5&lt;=$EU14),$GA14,IF(AND(CV$5&gt;=$EV14,CV$5&lt;=$EW14),$GC14,IF(AND(CV$5&gt;=$EX14,CV$5&lt;=$EY14),$GE14,IF(AND(CV$5&gt;=$EZ14,CV$5&lt;=$FA14),$GG14,IF(AND(CV$5&gt;=$FB14,CV$5&lt;=$FC14),$GI14,IF(AND(CV$5&gt;=$FD14,CV$5&lt;=$FE14),$GK14,0))))))))))))</f>
        <v>0</v>
      </c>
      <c r="CW326" s="76">
        <f t="shared" si="711"/>
        <v>0</v>
      </c>
      <c r="CX326" s="76">
        <f t="shared" si="711"/>
        <v>0</v>
      </c>
      <c r="CY326" s="76">
        <f t="shared" si="711"/>
        <v>0</v>
      </c>
      <c r="CZ326" s="76">
        <f t="shared" si="711"/>
        <v>0</v>
      </c>
      <c r="DA326" s="76">
        <f t="shared" si="711"/>
        <v>0</v>
      </c>
      <c r="DB326" s="76">
        <f t="shared" si="711"/>
        <v>0</v>
      </c>
      <c r="DC326" s="76">
        <f t="shared" si="711"/>
        <v>0</v>
      </c>
      <c r="DD326" s="76">
        <f t="shared" si="711"/>
        <v>0</v>
      </c>
      <c r="DE326" s="76">
        <f t="shared" si="711"/>
        <v>0</v>
      </c>
      <c r="DF326" s="138">
        <f t="shared" si="711"/>
        <v>0</v>
      </c>
      <c r="DG326" s="76">
        <f t="shared" si="711"/>
        <v>0</v>
      </c>
      <c r="DH326" s="76">
        <f t="shared" si="711"/>
        <v>0</v>
      </c>
      <c r="DI326" s="76">
        <f t="shared" si="711"/>
        <v>0</v>
      </c>
      <c r="DJ326" s="76">
        <f t="shared" si="711"/>
        <v>0</v>
      </c>
      <c r="DK326" s="76">
        <f t="shared" si="711"/>
        <v>0</v>
      </c>
      <c r="DL326" s="76">
        <f t="shared" si="711"/>
        <v>0</v>
      </c>
      <c r="DM326" s="76">
        <f t="shared" si="711"/>
        <v>0</v>
      </c>
      <c r="DN326" s="76">
        <f t="shared" si="711"/>
        <v>0</v>
      </c>
      <c r="DO326" s="76">
        <f t="shared" si="711"/>
        <v>0</v>
      </c>
      <c r="DP326" s="76">
        <f t="shared" si="711"/>
        <v>0</v>
      </c>
      <c r="DQ326" s="76">
        <f t="shared" si="711"/>
        <v>0</v>
      </c>
      <c r="DR326" s="76">
        <f t="shared" si="711"/>
        <v>0</v>
      </c>
      <c r="DS326" s="76">
        <f t="shared" si="711"/>
        <v>0</v>
      </c>
      <c r="DT326" s="138">
        <f t="shared" si="711"/>
        <v>0</v>
      </c>
      <c r="DU326" s="77">
        <f t="shared" si="711"/>
        <v>0</v>
      </c>
      <c r="DV326" s="77">
        <f t="shared" si="711"/>
        <v>0</v>
      </c>
      <c r="DW326" s="77">
        <f t="shared" si="711"/>
        <v>0</v>
      </c>
      <c r="EE326" s="2"/>
      <c r="EF326"/>
      <c r="EG326"/>
      <c r="EH326" s="124"/>
      <c r="EI326" s="124"/>
      <c r="EJ326" s="124"/>
      <c r="EK326" s="124"/>
      <c r="EL326" s="124"/>
      <c r="EM326" s="124"/>
      <c r="EN326" s="124"/>
      <c r="EO326" s="124"/>
      <c r="EP326" s="124"/>
      <c r="EQ326" s="124"/>
      <c r="ER326" s="124"/>
      <c r="ES326" s="124"/>
      <c r="ET326" s="124"/>
      <c r="EU326" s="124"/>
      <c r="EV326" s="124"/>
      <c r="EW326" s="124"/>
      <c r="EX326" s="124"/>
      <c r="EY326" s="124"/>
      <c r="EZ326" s="124"/>
      <c r="FA326" s="124"/>
      <c r="FB326" s="124"/>
      <c r="FC326" s="124"/>
      <c r="FD326" s="124"/>
      <c r="FE326" s="124"/>
      <c r="FG326" s="124"/>
      <c r="FH326" s="124"/>
      <c r="FI326" s="124"/>
      <c r="FJ326" s="124"/>
      <c r="FK326" s="124"/>
      <c r="FL326" s="124"/>
      <c r="FN326" s="212"/>
      <c r="FO326" s="170"/>
      <c r="FP326" s="212"/>
      <c r="FQ326" s="170"/>
      <c r="FR326" s="212"/>
      <c r="FS326" s="170"/>
      <c r="FT326" s="212"/>
      <c r="FU326" s="170"/>
      <c r="FV326" s="212"/>
      <c r="FW326" s="170"/>
      <c r="FX326" s="212"/>
      <c r="FY326" s="170"/>
      <c r="FZ326" s="212"/>
      <c r="GA326" s="170"/>
      <c r="GB326" s="212"/>
      <c r="GC326" s="170"/>
      <c r="GD326" s="212"/>
      <c r="GE326" s="170"/>
      <c r="GF326" s="212"/>
      <c r="GG326" s="170"/>
      <c r="GH326" s="212"/>
      <c r="GI326" s="170"/>
      <c r="GJ326" s="212"/>
      <c r="GK326" s="170"/>
      <c r="HC326" s="212"/>
      <c r="HD326" s="170"/>
      <c r="HE326" s="212"/>
      <c r="HF326" s="170"/>
      <c r="HG326" s="212"/>
      <c r="HH326" s="170"/>
      <c r="HI326" s="212"/>
      <c r="HJ326" s="170"/>
    </row>
    <row r="327" spans="2:218" ht="27.75" customHeight="1" x14ac:dyDescent="0.15">
      <c r="B327" s="487"/>
      <c r="C327" s="325"/>
      <c r="D327" s="75">
        <f t="shared" ref="D327:AI327" si="712">IF(AND(D$5&gt;=$EH16,D$5&lt;=$EI16),$FO16/$GM16,IF(AND(D$5&gt;=$EJ16,D$5&lt;=$EK16),$FQ16/$GO16,IF(AND(D$5&gt;=$EL16,D$5&lt;=$EM16),$FS16/$GQ16,IF(AND(D$5&gt;=$EN16,D$5&lt;=$EO16),$FU16/$GS16,IF(AND(D$5&gt;=$EP16,D$5&lt;=$EQ16),$FW16/$GU16,IF(AND(D$5&gt;=$ER16,D$5&lt;=$ES16),$FY16/$GW16,IF(AND(D$5&gt;=$ET16,D$5&lt;=$EU16),$GA16/$GY16,IF(AND(D$5&gt;=$EV16,D$5&lt;=$EW16),$GC16/$HA16,IF(AND(D$5&gt;=$EX16,D$5&lt;=$EY16),$GE16/$HC16,IF(AND(D$5&gt;=$EZ16,D$5&lt;=$FA16),$GG16/$HE16,IF(AND(D$5&gt;=$FB16,D$5&lt;=$FC16),$GI16/$HG16,IF(AND(D$5&gt;=$FD16,D$5&lt;=$FE16),$GK16/$HI16,0))))))))))))</f>
        <v>0</v>
      </c>
      <c r="E327" s="76">
        <f t="shared" si="712"/>
        <v>0</v>
      </c>
      <c r="F327" s="76">
        <f t="shared" si="712"/>
        <v>0</v>
      </c>
      <c r="G327" s="76">
        <f t="shared" si="712"/>
        <v>0</v>
      </c>
      <c r="H327" s="76">
        <f t="shared" si="712"/>
        <v>0</v>
      </c>
      <c r="I327" s="76">
        <f t="shared" si="712"/>
        <v>0</v>
      </c>
      <c r="J327" s="76">
        <f t="shared" si="712"/>
        <v>0</v>
      </c>
      <c r="K327" s="76">
        <f t="shared" si="712"/>
        <v>0</v>
      </c>
      <c r="L327" s="76">
        <f t="shared" si="712"/>
        <v>0</v>
      </c>
      <c r="M327" s="76">
        <f t="shared" si="712"/>
        <v>4</v>
      </c>
      <c r="N327" s="76">
        <f t="shared" si="712"/>
        <v>4</v>
      </c>
      <c r="O327" s="76">
        <f t="shared" si="712"/>
        <v>0</v>
      </c>
      <c r="P327" s="76">
        <f t="shared" si="712"/>
        <v>0</v>
      </c>
      <c r="Q327" s="76">
        <f t="shared" si="712"/>
        <v>0</v>
      </c>
      <c r="R327" s="76">
        <f t="shared" si="712"/>
        <v>0</v>
      </c>
      <c r="S327" s="76">
        <f t="shared" si="712"/>
        <v>0</v>
      </c>
      <c r="T327" s="76">
        <f t="shared" si="712"/>
        <v>0</v>
      </c>
      <c r="U327" s="76">
        <f t="shared" si="712"/>
        <v>0</v>
      </c>
      <c r="V327" s="76">
        <f t="shared" si="712"/>
        <v>0</v>
      </c>
      <c r="W327" s="76">
        <f t="shared" si="712"/>
        <v>0</v>
      </c>
      <c r="X327" s="76">
        <f t="shared" si="712"/>
        <v>0</v>
      </c>
      <c r="Y327" s="76">
        <f t="shared" si="712"/>
        <v>0</v>
      </c>
      <c r="Z327" s="76">
        <f t="shared" si="712"/>
        <v>0</v>
      </c>
      <c r="AA327" s="76">
        <f t="shared" si="712"/>
        <v>0</v>
      </c>
      <c r="AB327" s="76">
        <f t="shared" si="712"/>
        <v>0</v>
      </c>
      <c r="AC327" s="76">
        <f t="shared" si="712"/>
        <v>0</v>
      </c>
      <c r="AD327" s="76">
        <f t="shared" si="712"/>
        <v>0</v>
      </c>
      <c r="AE327" s="76">
        <f t="shared" si="712"/>
        <v>0</v>
      </c>
      <c r="AF327" s="138">
        <f t="shared" si="712"/>
        <v>0</v>
      </c>
      <c r="AG327" s="76">
        <f t="shared" si="712"/>
        <v>0</v>
      </c>
      <c r="AH327" s="76">
        <f t="shared" si="712"/>
        <v>0</v>
      </c>
      <c r="AI327" s="59">
        <f t="shared" si="712"/>
        <v>0</v>
      </c>
      <c r="AJ327" s="76">
        <f t="shared" ref="AJ327:BO327" si="713">IF(AND(AJ$5&gt;=$EH16,AJ$5&lt;=$EI16),$FO16/$GM16,IF(AND(AJ$5&gt;=$EJ16,AJ$5&lt;=$EK16),$FQ16/$GO16,IF(AND(AJ$5&gt;=$EL16,AJ$5&lt;=$EM16),$FS16/$GQ16,IF(AND(AJ$5&gt;=$EN16,AJ$5&lt;=$EO16),$FU16/$GS16,IF(AND(AJ$5&gt;=$EP16,AJ$5&lt;=$EQ16),$FW16/$GU16,IF(AND(AJ$5&gt;=$ER16,AJ$5&lt;=$ES16),$FY16/$GW16,IF(AND(AJ$5&gt;=$ET16,AJ$5&lt;=$EU16),$GA16/$GY16,IF(AND(AJ$5&gt;=$EV16,AJ$5&lt;=$EW16),$GC16/$HA16,IF(AND(AJ$5&gt;=$EX16,AJ$5&lt;=$EY16),$GE16/$HC16,IF(AND(AJ$5&gt;=$EZ16,AJ$5&lt;=$FA16),$GG16/$HE16,IF(AND(AJ$5&gt;=$FB16,AJ$5&lt;=$FC16),$GI16/$HG16,IF(AND(AJ$5&gt;=$FD16,AJ$5&lt;=$FE16),$GK16/$HI16,0))))))))))))</f>
        <v>0</v>
      </c>
      <c r="AK327" s="76">
        <f t="shared" si="713"/>
        <v>0</v>
      </c>
      <c r="AL327" s="76">
        <f t="shared" si="713"/>
        <v>0</v>
      </c>
      <c r="AM327" s="76">
        <f t="shared" si="713"/>
        <v>0</v>
      </c>
      <c r="AN327" s="76">
        <f t="shared" si="713"/>
        <v>0</v>
      </c>
      <c r="AO327" s="76">
        <f t="shared" si="713"/>
        <v>0</v>
      </c>
      <c r="AP327" s="76">
        <f t="shared" si="713"/>
        <v>2.25</v>
      </c>
      <c r="AQ327" s="76">
        <f t="shared" si="713"/>
        <v>2.25</v>
      </c>
      <c r="AR327" s="76">
        <f t="shared" si="713"/>
        <v>4</v>
      </c>
      <c r="AS327" s="76">
        <f t="shared" si="713"/>
        <v>0</v>
      </c>
      <c r="AT327" s="76">
        <f t="shared" si="713"/>
        <v>0</v>
      </c>
      <c r="AU327" s="76">
        <f t="shared" si="713"/>
        <v>0</v>
      </c>
      <c r="AV327" s="76">
        <f t="shared" si="713"/>
        <v>0</v>
      </c>
      <c r="AW327" s="76">
        <f t="shared" si="713"/>
        <v>0</v>
      </c>
      <c r="AX327" s="76">
        <f t="shared" si="713"/>
        <v>0</v>
      </c>
      <c r="AY327" s="76">
        <f t="shared" si="713"/>
        <v>1</v>
      </c>
      <c r="AZ327" s="76">
        <f t="shared" si="713"/>
        <v>0</v>
      </c>
      <c r="BA327" s="76">
        <f t="shared" si="713"/>
        <v>0</v>
      </c>
      <c r="BB327" s="76">
        <f t="shared" si="713"/>
        <v>0</v>
      </c>
      <c r="BC327" s="76">
        <f t="shared" si="713"/>
        <v>0</v>
      </c>
      <c r="BD327" s="76">
        <f t="shared" si="713"/>
        <v>0</v>
      </c>
      <c r="BE327" s="76">
        <f t="shared" si="713"/>
        <v>0</v>
      </c>
      <c r="BF327" s="76">
        <f t="shared" si="713"/>
        <v>1</v>
      </c>
      <c r="BG327" s="76">
        <f t="shared" si="713"/>
        <v>0</v>
      </c>
      <c r="BH327" s="76">
        <f t="shared" si="713"/>
        <v>0</v>
      </c>
      <c r="BI327" s="76">
        <f t="shared" si="713"/>
        <v>0</v>
      </c>
      <c r="BJ327" s="76">
        <f t="shared" si="713"/>
        <v>0</v>
      </c>
      <c r="BK327" s="76">
        <f t="shared" si="713"/>
        <v>0</v>
      </c>
      <c r="BL327" s="76">
        <f t="shared" si="713"/>
        <v>0</v>
      </c>
      <c r="BM327" s="77">
        <f t="shared" si="713"/>
        <v>0</v>
      </c>
      <c r="BN327" s="59">
        <f t="shared" si="713"/>
        <v>0</v>
      </c>
      <c r="BO327" s="76">
        <f t="shared" si="713"/>
        <v>0</v>
      </c>
      <c r="BP327" s="76">
        <f t="shared" ref="BP327:CU327" si="714">IF(AND(BP$5&gt;=$EH16,BP$5&lt;=$EI16),$FO16/$GM16,IF(AND(BP$5&gt;=$EJ16,BP$5&lt;=$EK16),$FQ16/$GO16,IF(AND(BP$5&gt;=$EL16,BP$5&lt;=$EM16),$FS16/$GQ16,IF(AND(BP$5&gt;=$EN16,BP$5&lt;=$EO16),$FU16/$GS16,IF(AND(BP$5&gt;=$EP16,BP$5&lt;=$EQ16),$FW16/$GU16,IF(AND(BP$5&gt;=$ER16,BP$5&lt;=$ES16),$FY16/$GW16,IF(AND(BP$5&gt;=$ET16,BP$5&lt;=$EU16),$GA16/$GY16,IF(AND(BP$5&gt;=$EV16,BP$5&lt;=$EW16),$GC16/$HA16,IF(AND(BP$5&gt;=$EX16,BP$5&lt;=$EY16),$GE16/$HC16,IF(AND(BP$5&gt;=$EZ16,BP$5&lt;=$FA16),$GG16/$HE16,IF(AND(BP$5&gt;=$FB16,BP$5&lt;=$FC16),$GI16/$HG16,IF(AND(BP$5&gt;=$FD16,BP$5&lt;=$FE16),$GK16/$HI16,0))))))))))))</f>
        <v>0</v>
      </c>
      <c r="BQ327" s="76">
        <f t="shared" si="714"/>
        <v>0</v>
      </c>
      <c r="BR327" s="76">
        <f t="shared" si="714"/>
        <v>2</v>
      </c>
      <c r="BS327" s="76">
        <f t="shared" si="714"/>
        <v>2</v>
      </c>
      <c r="BT327" s="76">
        <f t="shared" si="714"/>
        <v>0</v>
      </c>
      <c r="BU327" s="76">
        <f t="shared" si="714"/>
        <v>0</v>
      </c>
      <c r="BV327" s="76">
        <f t="shared" si="714"/>
        <v>0</v>
      </c>
      <c r="BW327" s="76">
        <f t="shared" si="714"/>
        <v>0</v>
      </c>
      <c r="BX327" s="76">
        <f t="shared" si="714"/>
        <v>0</v>
      </c>
      <c r="BY327" s="76">
        <f t="shared" si="714"/>
        <v>0</v>
      </c>
      <c r="BZ327" s="76">
        <f t="shared" si="714"/>
        <v>0</v>
      </c>
      <c r="CA327" s="76">
        <f t="shared" si="714"/>
        <v>0</v>
      </c>
      <c r="CB327" s="138">
        <f t="shared" si="714"/>
        <v>0</v>
      </c>
      <c r="CC327" s="76">
        <f t="shared" si="714"/>
        <v>0</v>
      </c>
      <c r="CD327" s="76">
        <f t="shared" si="714"/>
        <v>0</v>
      </c>
      <c r="CE327" s="76">
        <f t="shared" si="714"/>
        <v>0</v>
      </c>
      <c r="CF327" s="76">
        <f t="shared" si="714"/>
        <v>2</v>
      </c>
      <c r="CG327" s="76">
        <f t="shared" si="714"/>
        <v>0</v>
      </c>
      <c r="CH327" s="76">
        <f t="shared" si="714"/>
        <v>0</v>
      </c>
      <c r="CI327" s="76">
        <f t="shared" si="714"/>
        <v>0</v>
      </c>
      <c r="CJ327" s="76">
        <f t="shared" si="714"/>
        <v>0</v>
      </c>
      <c r="CK327" s="76">
        <f t="shared" si="714"/>
        <v>0</v>
      </c>
      <c r="CL327" s="76">
        <f t="shared" si="714"/>
        <v>0</v>
      </c>
      <c r="CM327" s="76">
        <f t="shared" si="714"/>
        <v>0</v>
      </c>
      <c r="CN327" s="76">
        <f t="shared" si="714"/>
        <v>0</v>
      </c>
      <c r="CO327" s="76">
        <f t="shared" si="714"/>
        <v>0</v>
      </c>
      <c r="CP327" s="138">
        <f t="shared" si="714"/>
        <v>0</v>
      </c>
      <c r="CQ327" s="77">
        <f t="shared" si="714"/>
        <v>0</v>
      </c>
      <c r="CR327" s="59">
        <f t="shared" si="714"/>
        <v>0</v>
      </c>
      <c r="CS327" s="76">
        <f t="shared" si="714"/>
        <v>0</v>
      </c>
      <c r="CT327" s="76">
        <f t="shared" si="714"/>
        <v>0</v>
      </c>
      <c r="CU327" s="76">
        <f t="shared" si="714"/>
        <v>0</v>
      </c>
      <c r="CV327" s="76">
        <f t="shared" ref="CV327:DW327" si="715">IF(AND(CV$5&gt;=$EH16,CV$5&lt;=$EI16),$FO16/$GM16,IF(AND(CV$5&gt;=$EJ16,CV$5&lt;=$EK16),$FQ16/$GO16,IF(AND(CV$5&gt;=$EL16,CV$5&lt;=$EM16),$FS16/$GQ16,IF(AND(CV$5&gt;=$EN16,CV$5&lt;=$EO16),$FU16/$GS16,IF(AND(CV$5&gt;=$EP16,CV$5&lt;=$EQ16),$FW16/$GU16,IF(AND(CV$5&gt;=$ER16,CV$5&lt;=$ES16),$FY16/$GW16,IF(AND(CV$5&gt;=$ET16,CV$5&lt;=$EU16),$GA16/$GY16,IF(AND(CV$5&gt;=$EV16,CV$5&lt;=$EW16),$GC16/$HA16,IF(AND(CV$5&gt;=$EX16,CV$5&lt;=$EY16),$GE16/$HC16,IF(AND(CV$5&gt;=$EZ16,CV$5&lt;=$FA16),$GG16/$HE16,IF(AND(CV$5&gt;=$FB16,CV$5&lt;=$FC16),$GI16/$HG16,IF(AND(CV$5&gt;=$FD16,CV$5&lt;=$FE16),$GK16/$HI16,0))))))))))))</f>
        <v>0</v>
      </c>
      <c r="CW327" s="76">
        <f t="shared" si="715"/>
        <v>0</v>
      </c>
      <c r="CX327" s="76">
        <f t="shared" si="715"/>
        <v>0</v>
      </c>
      <c r="CY327" s="76">
        <f t="shared" si="715"/>
        <v>0</v>
      </c>
      <c r="CZ327" s="76">
        <f t="shared" si="715"/>
        <v>0</v>
      </c>
      <c r="DA327" s="76">
        <f t="shared" si="715"/>
        <v>0</v>
      </c>
      <c r="DB327" s="76">
        <f t="shared" si="715"/>
        <v>0</v>
      </c>
      <c r="DC327" s="76">
        <f t="shared" si="715"/>
        <v>2</v>
      </c>
      <c r="DD327" s="76">
        <f t="shared" si="715"/>
        <v>0</v>
      </c>
      <c r="DE327" s="76">
        <f t="shared" si="715"/>
        <v>0</v>
      </c>
      <c r="DF327" s="138">
        <f t="shared" si="715"/>
        <v>0</v>
      </c>
      <c r="DG327" s="76">
        <f t="shared" si="715"/>
        <v>0</v>
      </c>
      <c r="DH327" s="76">
        <f t="shared" si="715"/>
        <v>0</v>
      </c>
      <c r="DI327" s="76">
        <f t="shared" si="715"/>
        <v>0</v>
      </c>
      <c r="DJ327" s="76">
        <f t="shared" si="715"/>
        <v>0</v>
      </c>
      <c r="DK327" s="76">
        <f t="shared" si="715"/>
        <v>0</v>
      </c>
      <c r="DL327" s="76">
        <f t="shared" si="715"/>
        <v>0</v>
      </c>
      <c r="DM327" s="76">
        <f t="shared" si="715"/>
        <v>0</v>
      </c>
      <c r="DN327" s="76">
        <f t="shared" si="715"/>
        <v>0</v>
      </c>
      <c r="DO327" s="76">
        <f t="shared" si="715"/>
        <v>0</v>
      </c>
      <c r="DP327" s="76">
        <f t="shared" si="715"/>
        <v>0</v>
      </c>
      <c r="DQ327" s="76">
        <f t="shared" si="715"/>
        <v>0</v>
      </c>
      <c r="DR327" s="76">
        <f t="shared" si="715"/>
        <v>0</v>
      </c>
      <c r="DS327" s="76">
        <f t="shared" si="715"/>
        <v>0</v>
      </c>
      <c r="DT327" s="138">
        <f t="shared" si="715"/>
        <v>0</v>
      </c>
      <c r="DU327" s="77">
        <f t="shared" si="715"/>
        <v>0</v>
      </c>
      <c r="DV327" s="77">
        <f t="shared" si="715"/>
        <v>0</v>
      </c>
      <c r="DW327" s="77">
        <f t="shared" si="715"/>
        <v>1.3333333333333333</v>
      </c>
      <c r="EE327" s="2"/>
      <c r="EF327"/>
      <c r="EG327"/>
      <c r="EH327" s="124"/>
      <c r="EI327" s="124"/>
      <c r="EJ327" s="124"/>
      <c r="EK327" s="124"/>
      <c r="EL327" s="124"/>
      <c r="EM327" s="124"/>
      <c r="EN327" s="124"/>
      <c r="EO327" s="124"/>
      <c r="EP327" s="124"/>
      <c r="EQ327" s="124"/>
      <c r="ER327" s="124"/>
      <c r="ES327" s="124"/>
      <c r="ET327" s="124"/>
      <c r="EU327" s="124"/>
      <c r="EV327" s="124"/>
      <c r="EW327" s="124"/>
      <c r="EX327" s="124"/>
      <c r="EY327" s="124"/>
      <c r="EZ327" s="124"/>
      <c r="FA327" s="124"/>
      <c r="FB327" s="124"/>
      <c r="FC327" s="124"/>
      <c r="FD327" s="124"/>
      <c r="FE327" s="124"/>
      <c r="FG327" s="124"/>
      <c r="FH327" s="124"/>
      <c r="FI327" s="124"/>
      <c r="FJ327" s="124"/>
      <c r="FK327" s="124"/>
      <c r="FL327" s="124"/>
      <c r="FN327" s="212"/>
      <c r="FO327" s="170"/>
      <c r="FP327" s="212"/>
      <c r="FQ327" s="170"/>
      <c r="FR327" s="212"/>
      <c r="FS327" s="170"/>
      <c r="FT327" s="212"/>
      <c r="FU327" s="170"/>
      <c r="FV327" s="212"/>
      <c r="FW327" s="170"/>
      <c r="FX327" s="212"/>
      <c r="FY327" s="170"/>
      <c r="FZ327" s="212"/>
      <c r="GA327" s="170"/>
      <c r="GB327" s="212"/>
      <c r="GC327" s="170"/>
      <c r="GD327" s="212"/>
      <c r="GE327" s="170"/>
      <c r="GF327" s="212"/>
      <c r="GG327" s="170"/>
      <c r="GH327" s="212"/>
      <c r="GI327" s="170"/>
      <c r="GJ327" s="212"/>
      <c r="GK327" s="170"/>
      <c r="HC327" s="212"/>
      <c r="HD327" s="170"/>
      <c r="HE327" s="212"/>
      <c r="HF327" s="170"/>
      <c r="HG327" s="212"/>
      <c r="HH327" s="170"/>
      <c r="HI327" s="212"/>
      <c r="HJ327" s="170"/>
    </row>
    <row r="328" spans="2:218" ht="21.75" customHeight="1" thickBot="1" x14ac:dyDescent="0.2">
      <c r="B328" s="488"/>
      <c r="C328" s="326"/>
      <c r="D328" s="136">
        <f t="shared" ref="D328:AI328" si="716">IF(AND(D$5&gt;=$EH16,D$5&lt;=$EI16),$FO16,IF(AND(D$5&gt;=$EJ16,D$5&lt;=$EK16),$FQ16,IF(AND(D$5&gt;=$EL16,D$5&lt;=$EM16),$FS16,IF(AND(D$5&gt;=$EN16,D$5&lt;=$EO16),$FU16,IF(AND(D$5&gt;=$EP16,D$5&lt;=$EQ16),$FW16,IF(AND(D$5&gt;=$ER16,D$5&lt;=$ES16),$FY16,IF(AND(D$5&gt;=$ET16,D$5&lt;=$EU16),$GA16,IF(AND(D$5&gt;=$EV16,D$5&lt;=$EW16),$GC16,IF(AND(D$5&gt;=$EX16,D$5&lt;=$EY16),$GE16,IF(AND(D$5&gt;=$EZ16,D$5&lt;=$FA16),$GG16,IF(AND(D$5&gt;=$FB16,D$5&lt;=$FC16),$GI16,IF(AND(D$5&gt;=$FD16,D$5&lt;=$FE16),$GK16,0))))))))))))</f>
        <v>0</v>
      </c>
      <c r="E328" s="129">
        <f t="shared" si="716"/>
        <v>0</v>
      </c>
      <c r="F328" s="129">
        <f t="shared" si="716"/>
        <v>0</v>
      </c>
      <c r="G328" s="129">
        <f t="shared" si="716"/>
        <v>0</v>
      </c>
      <c r="H328" s="129">
        <f t="shared" si="716"/>
        <v>0</v>
      </c>
      <c r="I328" s="129">
        <f t="shared" si="716"/>
        <v>0</v>
      </c>
      <c r="J328" s="129">
        <f t="shared" si="716"/>
        <v>0</v>
      </c>
      <c r="K328" s="129">
        <f t="shared" si="716"/>
        <v>0</v>
      </c>
      <c r="L328" s="129">
        <f t="shared" si="716"/>
        <v>0</v>
      </c>
      <c r="M328" s="129">
        <f t="shared" si="716"/>
        <v>8</v>
      </c>
      <c r="N328" s="129">
        <f t="shared" si="716"/>
        <v>8</v>
      </c>
      <c r="O328" s="129">
        <f t="shared" si="716"/>
        <v>0</v>
      </c>
      <c r="P328" s="129">
        <f t="shared" si="716"/>
        <v>0</v>
      </c>
      <c r="Q328" s="129">
        <f t="shared" si="716"/>
        <v>0</v>
      </c>
      <c r="R328" s="129">
        <f t="shared" si="716"/>
        <v>0</v>
      </c>
      <c r="S328" s="129">
        <f t="shared" si="716"/>
        <v>0</v>
      </c>
      <c r="T328" s="129">
        <f t="shared" si="716"/>
        <v>0</v>
      </c>
      <c r="U328" s="129">
        <f t="shared" si="716"/>
        <v>0</v>
      </c>
      <c r="V328" s="129">
        <f t="shared" si="716"/>
        <v>0</v>
      </c>
      <c r="W328" s="129">
        <f t="shared" si="716"/>
        <v>0</v>
      </c>
      <c r="X328" s="129">
        <f t="shared" si="716"/>
        <v>0</v>
      </c>
      <c r="Y328" s="129">
        <f t="shared" si="716"/>
        <v>0</v>
      </c>
      <c r="Z328" s="129">
        <f t="shared" si="716"/>
        <v>0</v>
      </c>
      <c r="AA328" s="129">
        <f t="shared" si="716"/>
        <v>0</v>
      </c>
      <c r="AB328" s="129">
        <f t="shared" si="716"/>
        <v>0</v>
      </c>
      <c r="AC328" s="129">
        <f t="shared" si="716"/>
        <v>0</v>
      </c>
      <c r="AD328" s="129">
        <f t="shared" si="716"/>
        <v>0</v>
      </c>
      <c r="AE328" s="129">
        <f t="shared" si="716"/>
        <v>0</v>
      </c>
      <c r="AF328" s="129">
        <f t="shared" si="716"/>
        <v>0</v>
      </c>
      <c r="AG328" s="130">
        <f t="shared" si="716"/>
        <v>0</v>
      </c>
      <c r="AH328" s="130">
        <f t="shared" si="716"/>
        <v>0</v>
      </c>
      <c r="AI328" s="131">
        <f t="shared" si="716"/>
        <v>0</v>
      </c>
      <c r="AJ328" s="129">
        <f t="shared" ref="AJ328:BO328" si="717">IF(AND(AJ$5&gt;=$EH16,AJ$5&lt;=$EI16),$FO16,IF(AND(AJ$5&gt;=$EJ16,AJ$5&lt;=$EK16),$FQ16,IF(AND(AJ$5&gt;=$EL16,AJ$5&lt;=$EM16),$FS16,IF(AND(AJ$5&gt;=$EN16,AJ$5&lt;=$EO16),$FU16,IF(AND(AJ$5&gt;=$EP16,AJ$5&lt;=$EQ16),$FW16,IF(AND(AJ$5&gt;=$ER16,AJ$5&lt;=$ES16),$FY16,IF(AND(AJ$5&gt;=$ET16,AJ$5&lt;=$EU16),$GA16,IF(AND(AJ$5&gt;=$EV16,AJ$5&lt;=$EW16),$GC16,IF(AND(AJ$5&gt;=$EX16,AJ$5&lt;=$EY16),$GE16,IF(AND(AJ$5&gt;=$EZ16,AJ$5&lt;=$FA16),$GG16,IF(AND(AJ$5&gt;=$FB16,AJ$5&lt;=$FC16),$GI16,IF(AND(AJ$5&gt;=$FD16,AJ$5&lt;=$FE16),$GK16,0))))))))))))</f>
        <v>0</v>
      </c>
      <c r="AK328" s="129">
        <f t="shared" si="717"/>
        <v>0</v>
      </c>
      <c r="AL328" s="132">
        <f t="shared" si="717"/>
        <v>0</v>
      </c>
      <c r="AM328" s="133">
        <f t="shared" si="717"/>
        <v>0</v>
      </c>
      <c r="AN328" s="133">
        <f t="shared" si="717"/>
        <v>0</v>
      </c>
      <c r="AO328" s="133">
        <f t="shared" si="717"/>
        <v>0</v>
      </c>
      <c r="AP328" s="133">
        <f t="shared" si="717"/>
        <v>4.5</v>
      </c>
      <c r="AQ328" s="133">
        <f t="shared" si="717"/>
        <v>4.5</v>
      </c>
      <c r="AR328" s="133">
        <f t="shared" si="717"/>
        <v>4</v>
      </c>
      <c r="AS328" s="133">
        <f t="shared" si="717"/>
        <v>0</v>
      </c>
      <c r="AT328" s="133">
        <f t="shared" si="717"/>
        <v>0</v>
      </c>
      <c r="AU328" s="133">
        <f t="shared" si="717"/>
        <v>0</v>
      </c>
      <c r="AV328" s="133">
        <f t="shared" si="717"/>
        <v>0</v>
      </c>
      <c r="AW328" s="133">
        <f t="shared" si="717"/>
        <v>0</v>
      </c>
      <c r="AX328" s="133">
        <f t="shared" si="717"/>
        <v>0</v>
      </c>
      <c r="AY328" s="133">
        <f t="shared" si="717"/>
        <v>1</v>
      </c>
      <c r="AZ328" s="133">
        <f t="shared" si="717"/>
        <v>0</v>
      </c>
      <c r="BA328" s="133">
        <f t="shared" si="717"/>
        <v>0</v>
      </c>
      <c r="BB328" s="133">
        <f t="shared" si="717"/>
        <v>0</v>
      </c>
      <c r="BC328" s="133">
        <f t="shared" si="717"/>
        <v>0</v>
      </c>
      <c r="BD328" s="133">
        <f t="shared" si="717"/>
        <v>0</v>
      </c>
      <c r="BE328" s="133">
        <f t="shared" si="717"/>
        <v>0</v>
      </c>
      <c r="BF328" s="133">
        <f t="shared" si="717"/>
        <v>1</v>
      </c>
      <c r="BG328" s="133">
        <f t="shared" si="717"/>
        <v>0</v>
      </c>
      <c r="BH328" s="133">
        <f t="shared" si="717"/>
        <v>0</v>
      </c>
      <c r="BI328" s="133">
        <f t="shared" si="717"/>
        <v>0</v>
      </c>
      <c r="BJ328" s="133">
        <f t="shared" si="717"/>
        <v>0</v>
      </c>
      <c r="BK328" s="133">
        <f t="shared" si="717"/>
        <v>0</v>
      </c>
      <c r="BL328" s="133">
        <f t="shared" si="717"/>
        <v>0</v>
      </c>
      <c r="BM328" s="134">
        <f t="shared" si="717"/>
        <v>0</v>
      </c>
      <c r="BN328" s="135">
        <f t="shared" si="717"/>
        <v>0</v>
      </c>
      <c r="BO328" s="133">
        <f t="shared" si="717"/>
        <v>0</v>
      </c>
      <c r="BP328" s="133">
        <f t="shared" ref="BP328:CU328" si="718">IF(AND(BP$5&gt;=$EH16,BP$5&lt;=$EI16),$FO16,IF(AND(BP$5&gt;=$EJ16,BP$5&lt;=$EK16),$FQ16,IF(AND(BP$5&gt;=$EL16,BP$5&lt;=$EM16),$FS16,IF(AND(BP$5&gt;=$EN16,BP$5&lt;=$EO16),$FU16,IF(AND(BP$5&gt;=$EP16,BP$5&lt;=$EQ16),$FW16,IF(AND(BP$5&gt;=$ER16,BP$5&lt;=$ES16),$FY16,IF(AND(BP$5&gt;=$ET16,BP$5&lt;=$EU16),$GA16,IF(AND(BP$5&gt;=$EV16,BP$5&lt;=$EW16),$GC16,IF(AND(BP$5&gt;=$EX16,BP$5&lt;=$EY16),$GE16,IF(AND(BP$5&gt;=$EZ16,BP$5&lt;=$FA16),$GG16,IF(AND(BP$5&gt;=$FB16,BP$5&lt;=$FC16),$GI16,IF(AND(BP$5&gt;=$FD16,BP$5&lt;=$FE16),$GK16,0))))))))))))</f>
        <v>0</v>
      </c>
      <c r="BQ328" s="133">
        <f t="shared" si="718"/>
        <v>0</v>
      </c>
      <c r="BR328" s="133">
        <f t="shared" si="718"/>
        <v>2</v>
      </c>
      <c r="BS328" s="133">
        <f t="shared" si="718"/>
        <v>2</v>
      </c>
      <c r="BT328" s="133">
        <f t="shared" si="718"/>
        <v>0</v>
      </c>
      <c r="BU328" s="133">
        <f t="shared" si="718"/>
        <v>0</v>
      </c>
      <c r="BV328" s="133">
        <f t="shared" si="718"/>
        <v>0</v>
      </c>
      <c r="BW328" s="133">
        <f t="shared" si="718"/>
        <v>0</v>
      </c>
      <c r="BX328" s="133">
        <f t="shared" si="718"/>
        <v>0</v>
      </c>
      <c r="BY328" s="133">
        <f t="shared" si="718"/>
        <v>0</v>
      </c>
      <c r="BZ328" s="133">
        <f t="shared" si="718"/>
        <v>0</v>
      </c>
      <c r="CA328" s="133">
        <f t="shared" si="718"/>
        <v>0</v>
      </c>
      <c r="CB328" s="133">
        <f t="shared" si="718"/>
        <v>0</v>
      </c>
      <c r="CC328" s="133">
        <f t="shared" si="718"/>
        <v>0</v>
      </c>
      <c r="CD328" s="133">
        <f t="shared" si="718"/>
        <v>0</v>
      </c>
      <c r="CE328" s="133">
        <f t="shared" si="718"/>
        <v>0</v>
      </c>
      <c r="CF328" s="133">
        <f t="shared" si="718"/>
        <v>2</v>
      </c>
      <c r="CG328" s="133">
        <f t="shared" si="718"/>
        <v>0</v>
      </c>
      <c r="CH328" s="133">
        <f t="shared" si="718"/>
        <v>0</v>
      </c>
      <c r="CI328" s="133">
        <f t="shared" si="718"/>
        <v>0</v>
      </c>
      <c r="CJ328" s="133">
        <f t="shared" si="718"/>
        <v>0</v>
      </c>
      <c r="CK328" s="133">
        <f t="shared" si="718"/>
        <v>0</v>
      </c>
      <c r="CL328" s="133">
        <f t="shared" si="718"/>
        <v>0</v>
      </c>
      <c r="CM328" s="133">
        <f t="shared" si="718"/>
        <v>0</v>
      </c>
      <c r="CN328" s="133">
        <f t="shared" si="718"/>
        <v>0</v>
      </c>
      <c r="CO328" s="133">
        <f t="shared" si="718"/>
        <v>0</v>
      </c>
      <c r="CP328" s="133">
        <f t="shared" si="718"/>
        <v>0</v>
      </c>
      <c r="CQ328" s="134">
        <f t="shared" si="718"/>
        <v>0</v>
      </c>
      <c r="CR328" s="135">
        <f t="shared" si="718"/>
        <v>0</v>
      </c>
      <c r="CS328" s="133">
        <f t="shared" si="718"/>
        <v>0</v>
      </c>
      <c r="CT328" s="133">
        <f t="shared" si="718"/>
        <v>0</v>
      </c>
      <c r="CU328" s="133">
        <f t="shared" si="718"/>
        <v>0</v>
      </c>
      <c r="CV328" s="133">
        <f t="shared" ref="CV328:DW328" si="719">IF(AND(CV$5&gt;=$EH16,CV$5&lt;=$EI16),$FO16,IF(AND(CV$5&gt;=$EJ16,CV$5&lt;=$EK16),$FQ16,IF(AND(CV$5&gt;=$EL16,CV$5&lt;=$EM16),$FS16,IF(AND(CV$5&gt;=$EN16,CV$5&lt;=$EO16),$FU16,IF(AND(CV$5&gt;=$EP16,CV$5&lt;=$EQ16),$FW16,IF(AND(CV$5&gt;=$ER16,CV$5&lt;=$ES16),$FY16,IF(AND(CV$5&gt;=$ET16,CV$5&lt;=$EU16),$GA16,IF(AND(CV$5&gt;=$EV16,CV$5&lt;=$EW16),$GC16,IF(AND(CV$5&gt;=$EX16,CV$5&lt;=$EY16),$GE16,IF(AND(CV$5&gt;=$EZ16,CV$5&lt;=$FA16),$GG16,IF(AND(CV$5&gt;=$FB16,CV$5&lt;=$FC16),$GI16,IF(AND(CV$5&gt;=$FD16,CV$5&lt;=$FE16),$GK16,0))))))))))))</f>
        <v>0</v>
      </c>
      <c r="CW328" s="133">
        <f t="shared" si="719"/>
        <v>0</v>
      </c>
      <c r="CX328" s="133">
        <f t="shared" si="719"/>
        <v>0</v>
      </c>
      <c r="CY328" s="133">
        <f t="shared" si="719"/>
        <v>0</v>
      </c>
      <c r="CZ328" s="133">
        <f t="shared" si="719"/>
        <v>0</v>
      </c>
      <c r="DA328" s="133">
        <f t="shared" si="719"/>
        <v>0</v>
      </c>
      <c r="DB328" s="133">
        <f t="shared" si="719"/>
        <v>0</v>
      </c>
      <c r="DC328" s="133">
        <f t="shared" si="719"/>
        <v>2</v>
      </c>
      <c r="DD328" s="133">
        <f t="shared" si="719"/>
        <v>0</v>
      </c>
      <c r="DE328" s="133">
        <f t="shared" si="719"/>
        <v>0</v>
      </c>
      <c r="DF328" s="133">
        <f t="shared" si="719"/>
        <v>0</v>
      </c>
      <c r="DG328" s="133">
        <f t="shared" si="719"/>
        <v>0</v>
      </c>
      <c r="DH328" s="133">
        <f t="shared" si="719"/>
        <v>0</v>
      </c>
      <c r="DI328" s="133">
        <f t="shared" si="719"/>
        <v>0</v>
      </c>
      <c r="DJ328" s="133">
        <f t="shared" si="719"/>
        <v>0</v>
      </c>
      <c r="DK328" s="133">
        <f t="shared" si="719"/>
        <v>0</v>
      </c>
      <c r="DL328" s="133">
        <f t="shared" si="719"/>
        <v>0</v>
      </c>
      <c r="DM328" s="133">
        <f t="shared" si="719"/>
        <v>0</v>
      </c>
      <c r="DN328" s="133">
        <f t="shared" si="719"/>
        <v>0</v>
      </c>
      <c r="DO328" s="133">
        <f t="shared" si="719"/>
        <v>0</v>
      </c>
      <c r="DP328" s="133">
        <f t="shared" si="719"/>
        <v>0</v>
      </c>
      <c r="DQ328" s="133">
        <f t="shared" si="719"/>
        <v>0</v>
      </c>
      <c r="DR328" s="133">
        <f t="shared" si="719"/>
        <v>0</v>
      </c>
      <c r="DS328" s="133">
        <f t="shared" si="719"/>
        <v>0</v>
      </c>
      <c r="DT328" s="133">
        <f t="shared" si="719"/>
        <v>0</v>
      </c>
      <c r="DU328" s="134">
        <f t="shared" si="719"/>
        <v>0</v>
      </c>
      <c r="DV328" s="134">
        <f t="shared" si="719"/>
        <v>0</v>
      </c>
      <c r="DW328" s="134">
        <f t="shared" si="719"/>
        <v>8</v>
      </c>
      <c r="EE328" s="2"/>
      <c r="EF328"/>
      <c r="EG328"/>
      <c r="EH328" s="124"/>
      <c r="EI328" s="124"/>
      <c r="EJ328" s="124"/>
      <c r="EK328" s="124"/>
      <c r="EL328" s="124"/>
      <c r="EM328" s="124"/>
      <c r="EN328" s="124"/>
      <c r="EO328" s="124"/>
      <c r="EP328" s="124"/>
      <c r="EQ328" s="124"/>
      <c r="ER328" s="124"/>
      <c r="ES328" s="124"/>
      <c r="ET328" s="124"/>
      <c r="EU328" s="124"/>
      <c r="EV328" s="124"/>
      <c r="EW328" s="124"/>
      <c r="EX328" s="124"/>
      <c r="EY328" s="124"/>
      <c r="EZ328" s="124"/>
      <c r="FA328" s="124"/>
      <c r="FB328" s="124"/>
      <c r="FC328" s="124"/>
      <c r="FD328" s="124"/>
      <c r="FE328" s="124"/>
      <c r="FG328" s="124"/>
      <c r="FH328" s="124"/>
      <c r="FI328" s="124"/>
      <c r="FJ328" s="124"/>
      <c r="FK328" s="124"/>
      <c r="FL328" s="124"/>
      <c r="FN328" s="212"/>
      <c r="FO328" s="170"/>
      <c r="FP328" s="212"/>
      <c r="FQ328" s="170"/>
      <c r="FR328" s="212"/>
      <c r="FS328" s="170"/>
      <c r="FT328" s="212"/>
      <c r="FU328" s="170"/>
      <c r="FV328" s="212"/>
      <c r="FW328" s="170"/>
      <c r="FX328" s="212"/>
      <c r="FY328" s="170"/>
      <c r="FZ328" s="212"/>
      <c r="GA328" s="170"/>
      <c r="GB328" s="212"/>
      <c r="GC328" s="170"/>
      <c r="GD328" s="212"/>
      <c r="GE328" s="170"/>
      <c r="GF328" s="212"/>
      <c r="GG328" s="170"/>
      <c r="GH328" s="212"/>
      <c r="GI328" s="170"/>
      <c r="GJ328" s="212"/>
      <c r="GK328" s="170"/>
      <c r="HC328" s="212"/>
      <c r="HD328" s="170"/>
      <c r="HE328" s="212"/>
      <c r="HF328" s="170"/>
      <c r="HG328" s="212"/>
      <c r="HH328" s="170"/>
      <c r="HI328" s="212"/>
      <c r="HJ328" s="170"/>
    </row>
    <row r="329" spans="2:218" ht="21.75" customHeight="1" x14ac:dyDescent="0.15">
      <c r="B329" s="486" t="str">
        <f>IF(②元データ!$B$17="","",②元データ!$B$17)</f>
        <v>キャベツ・冬どり錦秋</v>
      </c>
      <c r="C329" s="324"/>
      <c r="D329" s="78">
        <f t="shared" ref="D329:AI329" si="720">IF(AND(D$5&gt;=$EH18,D$5&lt;=$EI18),$FO18/$GM18,IF(AND(D$5&gt;=$EJ18,D$5&lt;=$EK18),$FQ18/$GO18,IF(AND(D$5&gt;=$EL18,D$5&lt;=$EM18),$FS18/$GQ18,IF(AND(D$5&gt;=$EN18,D$5&lt;=$EO18),$FU18/$GS18,IF(AND(D$5&gt;=$EP18,D$5&lt;=$EQ18),$FW18/$GU18,IF(AND(D$5&gt;=$ER18,D$5&lt;=$ES18),$FY18/$GW18,IF(AND(D$5&gt;=$ET18,D$5&lt;=$EU18),$GA18/$GY18,IF(AND(D$5&gt;=$EV18,D$5&lt;=$EW18),$GC18/$HA18,IF(AND(D$5&gt;=$EX18,D$5&lt;=$EY18),$GE18/$HC18,IF(AND(D$5&gt;=$EZ18,D$5&lt;=$FA18),$GG18/$HE18,IF(AND(D$5&gt;=$FB18,D$5&lt;=$FC18),$GI18/$HG18,IF(AND(D$5&gt;=$FD18,D$5&lt;=$FE18),$GK18/$HI18,0))))))))))))</f>
        <v>0</v>
      </c>
      <c r="E329" s="79">
        <f t="shared" si="720"/>
        <v>0</v>
      </c>
      <c r="F329" s="79">
        <f t="shared" si="720"/>
        <v>0</v>
      </c>
      <c r="G329" s="79">
        <f t="shared" si="720"/>
        <v>0</v>
      </c>
      <c r="H329" s="79">
        <f t="shared" si="720"/>
        <v>0</v>
      </c>
      <c r="I329" s="79">
        <f t="shared" si="720"/>
        <v>0</v>
      </c>
      <c r="J329" s="79">
        <f t="shared" si="720"/>
        <v>0</v>
      </c>
      <c r="K329" s="79">
        <f t="shared" si="720"/>
        <v>0</v>
      </c>
      <c r="L329" s="79">
        <f t="shared" si="720"/>
        <v>0</v>
      </c>
      <c r="M329" s="79">
        <f t="shared" si="720"/>
        <v>0</v>
      </c>
      <c r="N329" s="79">
        <f t="shared" si="720"/>
        <v>0</v>
      </c>
      <c r="O329" s="79">
        <f t="shared" si="720"/>
        <v>0</v>
      </c>
      <c r="P329" s="79">
        <f t="shared" si="720"/>
        <v>0</v>
      </c>
      <c r="Q329" s="79">
        <f t="shared" si="720"/>
        <v>0</v>
      </c>
      <c r="R329" s="79">
        <f t="shared" si="720"/>
        <v>0</v>
      </c>
      <c r="S329" s="79">
        <f t="shared" si="720"/>
        <v>0</v>
      </c>
      <c r="T329" s="79">
        <f t="shared" si="720"/>
        <v>0</v>
      </c>
      <c r="U329" s="79">
        <f t="shared" si="720"/>
        <v>0</v>
      </c>
      <c r="V329" s="79">
        <f t="shared" si="720"/>
        <v>0</v>
      </c>
      <c r="W329" s="79">
        <f t="shared" si="720"/>
        <v>0</v>
      </c>
      <c r="X329" s="79">
        <f t="shared" si="720"/>
        <v>0</v>
      </c>
      <c r="Y329" s="79">
        <f t="shared" si="720"/>
        <v>0</v>
      </c>
      <c r="Z329" s="79">
        <f t="shared" si="720"/>
        <v>0</v>
      </c>
      <c r="AA329" s="79">
        <f t="shared" si="720"/>
        <v>0</v>
      </c>
      <c r="AB329" s="79">
        <f t="shared" si="720"/>
        <v>0</v>
      </c>
      <c r="AC329" s="79">
        <f t="shared" si="720"/>
        <v>0</v>
      </c>
      <c r="AD329" s="79">
        <f t="shared" si="720"/>
        <v>0</v>
      </c>
      <c r="AE329" s="79">
        <f t="shared" si="720"/>
        <v>0</v>
      </c>
      <c r="AF329" s="137">
        <f t="shared" si="720"/>
        <v>0</v>
      </c>
      <c r="AG329" s="79">
        <f t="shared" si="720"/>
        <v>0</v>
      </c>
      <c r="AH329" s="79">
        <f t="shared" si="720"/>
        <v>0</v>
      </c>
      <c r="AI329" s="78">
        <f t="shared" si="720"/>
        <v>0</v>
      </c>
      <c r="AJ329" s="79">
        <f t="shared" ref="AJ329:BO329" si="721">IF(AND(AJ$5&gt;=$EH18,AJ$5&lt;=$EI18),$FO18/$GM18,IF(AND(AJ$5&gt;=$EJ18,AJ$5&lt;=$EK18),$FQ18/$GO18,IF(AND(AJ$5&gt;=$EL18,AJ$5&lt;=$EM18),$FS18/$GQ18,IF(AND(AJ$5&gt;=$EN18,AJ$5&lt;=$EO18),$FU18/$GS18,IF(AND(AJ$5&gt;=$EP18,AJ$5&lt;=$EQ18),$FW18/$GU18,IF(AND(AJ$5&gt;=$ER18,AJ$5&lt;=$ES18),$FY18/$GW18,IF(AND(AJ$5&gt;=$ET18,AJ$5&lt;=$EU18),$GA18/$GY18,IF(AND(AJ$5&gt;=$EV18,AJ$5&lt;=$EW18),$GC18/$HA18,IF(AND(AJ$5&gt;=$EX18,AJ$5&lt;=$EY18),$GE18/$HC18,IF(AND(AJ$5&gt;=$EZ18,AJ$5&lt;=$FA18),$GG18/$HE18,IF(AND(AJ$5&gt;=$FB18,AJ$5&lt;=$FC18),$GI18/$HG18,IF(AND(AJ$5&gt;=$FD18,AJ$5&lt;=$FE18),$GK18/$HI18,0))))))))))))</f>
        <v>0</v>
      </c>
      <c r="AK329" s="79">
        <f t="shared" si="721"/>
        <v>0</v>
      </c>
      <c r="AL329" s="79">
        <f t="shared" si="721"/>
        <v>0</v>
      </c>
      <c r="AM329" s="79">
        <f t="shared" si="721"/>
        <v>0</v>
      </c>
      <c r="AN329" s="79">
        <f t="shared" si="721"/>
        <v>0</v>
      </c>
      <c r="AO329" s="79">
        <f t="shared" si="721"/>
        <v>0</v>
      </c>
      <c r="AP329" s="79">
        <f t="shared" si="721"/>
        <v>0</v>
      </c>
      <c r="AQ329" s="79">
        <f t="shared" si="721"/>
        <v>0</v>
      </c>
      <c r="AR329" s="79">
        <f t="shared" si="721"/>
        <v>0</v>
      </c>
      <c r="AS329" s="79">
        <f t="shared" si="721"/>
        <v>0</v>
      </c>
      <c r="AT329" s="79">
        <f t="shared" si="721"/>
        <v>0</v>
      </c>
      <c r="AU329" s="79">
        <f t="shared" si="721"/>
        <v>0</v>
      </c>
      <c r="AV329" s="79">
        <f t="shared" si="721"/>
        <v>0</v>
      </c>
      <c r="AW329" s="79">
        <f t="shared" si="721"/>
        <v>0</v>
      </c>
      <c r="AX329" s="79">
        <f t="shared" si="721"/>
        <v>0</v>
      </c>
      <c r="AY329" s="79">
        <f t="shared" si="721"/>
        <v>0</v>
      </c>
      <c r="AZ329" s="79">
        <f t="shared" si="721"/>
        <v>0</v>
      </c>
      <c r="BA329" s="79">
        <f t="shared" si="721"/>
        <v>0</v>
      </c>
      <c r="BB329" s="79">
        <f t="shared" si="721"/>
        <v>0</v>
      </c>
      <c r="BC329" s="79">
        <f t="shared" si="721"/>
        <v>0</v>
      </c>
      <c r="BD329" s="79">
        <f t="shared" si="721"/>
        <v>0</v>
      </c>
      <c r="BE329" s="79">
        <f t="shared" si="721"/>
        <v>0</v>
      </c>
      <c r="BF329" s="79">
        <f t="shared" si="721"/>
        <v>0</v>
      </c>
      <c r="BG329" s="79">
        <f t="shared" si="721"/>
        <v>0</v>
      </c>
      <c r="BH329" s="79">
        <f t="shared" si="721"/>
        <v>0</v>
      </c>
      <c r="BI329" s="79">
        <f t="shared" si="721"/>
        <v>0</v>
      </c>
      <c r="BJ329" s="79">
        <f t="shared" si="721"/>
        <v>0</v>
      </c>
      <c r="BK329" s="79">
        <f t="shared" si="721"/>
        <v>0</v>
      </c>
      <c r="BL329" s="79">
        <f t="shared" si="721"/>
        <v>0</v>
      </c>
      <c r="BM329" s="80">
        <f t="shared" si="721"/>
        <v>0</v>
      </c>
      <c r="BN329" s="78">
        <f t="shared" si="721"/>
        <v>0</v>
      </c>
      <c r="BO329" s="79">
        <f t="shared" si="721"/>
        <v>0</v>
      </c>
      <c r="BP329" s="79">
        <f t="shared" ref="BP329:CU329" si="722">IF(AND(BP$5&gt;=$EH18,BP$5&lt;=$EI18),$FO18/$GM18,IF(AND(BP$5&gt;=$EJ18,BP$5&lt;=$EK18),$FQ18/$GO18,IF(AND(BP$5&gt;=$EL18,BP$5&lt;=$EM18),$FS18/$GQ18,IF(AND(BP$5&gt;=$EN18,BP$5&lt;=$EO18),$FU18/$GS18,IF(AND(BP$5&gt;=$EP18,BP$5&lt;=$EQ18),$FW18/$GU18,IF(AND(BP$5&gt;=$ER18,BP$5&lt;=$ES18),$FY18/$GW18,IF(AND(BP$5&gt;=$ET18,BP$5&lt;=$EU18),$GA18/$GY18,IF(AND(BP$5&gt;=$EV18,BP$5&lt;=$EW18),$GC18/$HA18,IF(AND(BP$5&gt;=$EX18,BP$5&lt;=$EY18),$GE18/$HC18,IF(AND(BP$5&gt;=$EZ18,BP$5&lt;=$FA18),$GG18/$HE18,IF(AND(BP$5&gt;=$FB18,BP$5&lt;=$FC18),$GI18/$HG18,IF(AND(BP$5&gt;=$FD18,BP$5&lt;=$FE18),$GK18/$HI18,0))))))))))))</f>
        <v>0</v>
      </c>
      <c r="BQ329" s="79">
        <f t="shared" si="722"/>
        <v>0</v>
      </c>
      <c r="BR329" s="79">
        <f t="shared" si="722"/>
        <v>0</v>
      </c>
      <c r="BS329" s="79">
        <f t="shared" si="722"/>
        <v>0</v>
      </c>
      <c r="BT329" s="79">
        <f t="shared" si="722"/>
        <v>0</v>
      </c>
      <c r="BU329" s="79">
        <f t="shared" si="722"/>
        <v>0</v>
      </c>
      <c r="BV329" s="79">
        <f t="shared" si="722"/>
        <v>0</v>
      </c>
      <c r="BW329" s="79">
        <f t="shared" si="722"/>
        <v>0</v>
      </c>
      <c r="BX329" s="79">
        <f t="shared" si="722"/>
        <v>0</v>
      </c>
      <c r="BY329" s="79">
        <f t="shared" si="722"/>
        <v>0</v>
      </c>
      <c r="BZ329" s="79">
        <f t="shared" si="722"/>
        <v>0</v>
      </c>
      <c r="CA329" s="79">
        <f t="shared" si="722"/>
        <v>0</v>
      </c>
      <c r="CB329" s="137">
        <f t="shared" si="722"/>
        <v>0</v>
      </c>
      <c r="CC329" s="79">
        <f t="shared" si="722"/>
        <v>0</v>
      </c>
      <c r="CD329" s="79">
        <f t="shared" si="722"/>
        <v>0</v>
      </c>
      <c r="CE329" s="79">
        <f t="shared" si="722"/>
        <v>0</v>
      </c>
      <c r="CF329" s="79">
        <f t="shared" si="722"/>
        <v>0</v>
      </c>
      <c r="CG329" s="79">
        <f t="shared" si="722"/>
        <v>0</v>
      </c>
      <c r="CH329" s="79">
        <f t="shared" si="722"/>
        <v>0</v>
      </c>
      <c r="CI329" s="79">
        <f t="shared" si="722"/>
        <v>0</v>
      </c>
      <c r="CJ329" s="79">
        <f t="shared" si="722"/>
        <v>0</v>
      </c>
      <c r="CK329" s="79">
        <f t="shared" si="722"/>
        <v>0</v>
      </c>
      <c r="CL329" s="79">
        <f t="shared" si="722"/>
        <v>0</v>
      </c>
      <c r="CM329" s="79">
        <f t="shared" si="722"/>
        <v>0</v>
      </c>
      <c r="CN329" s="79">
        <f t="shared" si="722"/>
        <v>0</v>
      </c>
      <c r="CO329" s="79">
        <f t="shared" si="722"/>
        <v>0</v>
      </c>
      <c r="CP329" s="137">
        <f t="shared" si="722"/>
        <v>0</v>
      </c>
      <c r="CQ329" s="80">
        <f t="shared" si="722"/>
        <v>0</v>
      </c>
      <c r="CR329" s="78">
        <f t="shared" si="722"/>
        <v>0</v>
      </c>
      <c r="CS329" s="79">
        <f t="shared" si="722"/>
        <v>0</v>
      </c>
      <c r="CT329" s="79">
        <f t="shared" si="722"/>
        <v>0</v>
      </c>
      <c r="CU329" s="79">
        <f t="shared" si="722"/>
        <v>0</v>
      </c>
      <c r="CV329" s="79">
        <f t="shared" ref="CV329:DW329" si="723">IF(AND(CV$5&gt;=$EH18,CV$5&lt;=$EI18),$FO18/$GM18,IF(AND(CV$5&gt;=$EJ18,CV$5&lt;=$EK18),$FQ18/$GO18,IF(AND(CV$5&gt;=$EL18,CV$5&lt;=$EM18),$FS18/$GQ18,IF(AND(CV$5&gt;=$EN18,CV$5&lt;=$EO18),$FU18/$GS18,IF(AND(CV$5&gt;=$EP18,CV$5&lt;=$EQ18),$FW18/$GU18,IF(AND(CV$5&gt;=$ER18,CV$5&lt;=$ES18),$FY18/$GW18,IF(AND(CV$5&gt;=$ET18,CV$5&lt;=$EU18),$GA18/$GY18,IF(AND(CV$5&gt;=$EV18,CV$5&lt;=$EW18),$GC18/$HA18,IF(AND(CV$5&gt;=$EX18,CV$5&lt;=$EY18),$GE18/$HC18,IF(AND(CV$5&gt;=$EZ18,CV$5&lt;=$FA18),$GG18/$HE18,IF(AND(CV$5&gt;=$FB18,CV$5&lt;=$FC18),$GI18/$HG18,IF(AND(CV$5&gt;=$FD18,CV$5&lt;=$FE18),$GK18/$HI18,0))))))))))))</f>
        <v>0</v>
      </c>
      <c r="CW329" s="79">
        <f t="shared" si="723"/>
        <v>0</v>
      </c>
      <c r="CX329" s="79">
        <f t="shared" si="723"/>
        <v>0</v>
      </c>
      <c r="CY329" s="79">
        <f t="shared" si="723"/>
        <v>0</v>
      </c>
      <c r="CZ329" s="79">
        <f t="shared" si="723"/>
        <v>0</v>
      </c>
      <c r="DA329" s="79">
        <f t="shared" si="723"/>
        <v>0</v>
      </c>
      <c r="DB329" s="79">
        <f t="shared" si="723"/>
        <v>0</v>
      </c>
      <c r="DC329" s="79">
        <f t="shared" si="723"/>
        <v>0</v>
      </c>
      <c r="DD329" s="79">
        <f t="shared" si="723"/>
        <v>0</v>
      </c>
      <c r="DE329" s="79">
        <f t="shared" si="723"/>
        <v>0</v>
      </c>
      <c r="DF329" s="137">
        <f t="shared" si="723"/>
        <v>0</v>
      </c>
      <c r="DG329" s="79">
        <f t="shared" si="723"/>
        <v>0</v>
      </c>
      <c r="DH329" s="79">
        <f t="shared" si="723"/>
        <v>0</v>
      </c>
      <c r="DI329" s="79">
        <f t="shared" si="723"/>
        <v>0</v>
      </c>
      <c r="DJ329" s="79">
        <f t="shared" si="723"/>
        <v>0</v>
      </c>
      <c r="DK329" s="79">
        <f t="shared" si="723"/>
        <v>0</v>
      </c>
      <c r="DL329" s="79">
        <f t="shared" si="723"/>
        <v>0</v>
      </c>
      <c r="DM329" s="79">
        <f t="shared" si="723"/>
        <v>0</v>
      </c>
      <c r="DN329" s="79">
        <f t="shared" si="723"/>
        <v>0</v>
      </c>
      <c r="DO329" s="79">
        <f t="shared" si="723"/>
        <v>0</v>
      </c>
      <c r="DP329" s="79">
        <f t="shared" si="723"/>
        <v>0</v>
      </c>
      <c r="DQ329" s="79">
        <f t="shared" si="723"/>
        <v>0</v>
      </c>
      <c r="DR329" s="79">
        <f t="shared" si="723"/>
        <v>0</v>
      </c>
      <c r="DS329" s="79">
        <f t="shared" si="723"/>
        <v>0</v>
      </c>
      <c r="DT329" s="137">
        <f t="shared" si="723"/>
        <v>0</v>
      </c>
      <c r="DU329" s="80">
        <f t="shared" si="723"/>
        <v>0</v>
      </c>
      <c r="DV329" s="80">
        <f t="shared" si="723"/>
        <v>0</v>
      </c>
      <c r="DW329" s="80">
        <f t="shared" si="723"/>
        <v>0</v>
      </c>
      <c r="EE329" s="2"/>
      <c r="EF329"/>
      <c r="EG329"/>
      <c r="EH329" s="124"/>
      <c r="EI329" s="124"/>
      <c r="EJ329" s="124"/>
      <c r="EK329" s="124"/>
      <c r="EL329" s="124"/>
      <c r="EM329" s="124"/>
      <c r="EN329" s="124"/>
      <c r="EO329" s="124"/>
      <c r="EP329" s="124"/>
      <c r="EQ329" s="124"/>
      <c r="ER329" s="124"/>
      <c r="ES329" s="124"/>
      <c r="ET329" s="124"/>
      <c r="EU329" s="124"/>
      <c r="EV329" s="124"/>
      <c r="EW329" s="124"/>
      <c r="EX329" s="124"/>
      <c r="EY329" s="124"/>
      <c r="EZ329" s="124"/>
      <c r="FA329" s="124"/>
      <c r="FB329" s="124"/>
      <c r="FC329" s="124"/>
      <c r="FD329" s="124"/>
      <c r="FE329" s="124"/>
      <c r="FG329" s="124"/>
      <c r="FH329" s="124"/>
      <c r="FI329" s="124"/>
      <c r="FJ329" s="124"/>
      <c r="FK329" s="124"/>
      <c r="FL329" s="124"/>
      <c r="FN329" s="212"/>
      <c r="FO329" s="170"/>
      <c r="FP329" s="212"/>
      <c r="FQ329" s="170"/>
      <c r="FR329" s="212"/>
      <c r="FS329" s="170"/>
      <c r="FT329" s="212"/>
      <c r="FU329" s="170"/>
      <c r="FV329" s="212"/>
      <c r="FW329" s="170"/>
      <c r="FX329" s="212"/>
      <c r="FY329" s="170"/>
      <c r="FZ329" s="212"/>
      <c r="GA329" s="170"/>
      <c r="GB329" s="212"/>
      <c r="GC329" s="170"/>
      <c r="GD329" s="212"/>
      <c r="GE329" s="170"/>
      <c r="GF329" s="212"/>
      <c r="GG329" s="170"/>
      <c r="GH329" s="212"/>
      <c r="GI329" s="170"/>
      <c r="GJ329" s="212"/>
      <c r="GK329" s="170"/>
      <c r="HC329" s="212"/>
      <c r="HD329" s="170"/>
      <c r="HE329" s="212"/>
      <c r="HF329" s="170"/>
      <c r="HG329" s="212"/>
      <c r="HH329" s="170"/>
      <c r="HI329" s="212"/>
      <c r="HJ329" s="170"/>
    </row>
    <row r="330" spans="2:218" ht="10.5" customHeight="1" x14ac:dyDescent="0.15">
      <c r="B330" s="487"/>
      <c r="C330" s="325"/>
      <c r="D330" s="59">
        <f t="shared" ref="D330:AI330" si="724">IF(AND(D$5&gt;=$EH18,D$5&lt;=$EI18),$FO18,IF(AND(D$5&gt;=$EJ18,D$5&lt;=$EK18),$FQ18,IF(AND(D$5&gt;=$EL18,D$5&lt;=$EM18),$FS18,IF(AND(D$5&gt;=$EN18,D$5&lt;=$EO18),$FU18,IF(AND(D$5&gt;=$EP18,D$5&lt;=$EQ18),$FW18,IF(AND(D$5&gt;=$ER18,D$5&lt;=$ES18),$FY18,IF(AND(D$5&gt;=$ET18,D$5&lt;=$EU18),$GA18,IF(AND(D$5&gt;=$EV18,D$5&lt;=$EW18),$GC18,IF(AND(D$5&gt;=$EX18,D$5&lt;=$EY18),$GE18,IF(AND(D$5&gt;=$EZ18,D$5&lt;=$FA18),$GG18,IF(AND(D$5&gt;=$FB18,D$5&lt;=$FC18),$GI18,IF(AND(D$5&gt;=$FD18,D$5&lt;=$FE18),$GK18,0))))))))))))</f>
        <v>0</v>
      </c>
      <c r="E330" s="76">
        <f t="shared" si="724"/>
        <v>0</v>
      </c>
      <c r="F330" s="76">
        <f t="shared" si="724"/>
        <v>0</v>
      </c>
      <c r="G330" s="76">
        <f t="shared" si="724"/>
        <v>0</v>
      </c>
      <c r="H330" s="76">
        <f t="shared" si="724"/>
        <v>0</v>
      </c>
      <c r="I330" s="76">
        <f t="shared" si="724"/>
        <v>0</v>
      </c>
      <c r="J330" s="76">
        <f t="shared" si="724"/>
        <v>0</v>
      </c>
      <c r="K330" s="76">
        <f t="shared" si="724"/>
        <v>0</v>
      </c>
      <c r="L330" s="76">
        <f t="shared" si="724"/>
        <v>0</v>
      </c>
      <c r="M330" s="76">
        <f t="shared" si="724"/>
        <v>0</v>
      </c>
      <c r="N330" s="76">
        <f t="shared" si="724"/>
        <v>0</v>
      </c>
      <c r="O330" s="76">
        <f t="shared" si="724"/>
        <v>0</v>
      </c>
      <c r="P330" s="76">
        <f t="shared" si="724"/>
        <v>0</v>
      </c>
      <c r="Q330" s="76">
        <f t="shared" si="724"/>
        <v>0</v>
      </c>
      <c r="R330" s="76">
        <f t="shared" si="724"/>
        <v>0</v>
      </c>
      <c r="S330" s="76">
        <f t="shared" si="724"/>
        <v>0</v>
      </c>
      <c r="T330" s="76">
        <f t="shared" si="724"/>
        <v>0</v>
      </c>
      <c r="U330" s="76">
        <f t="shared" si="724"/>
        <v>0</v>
      </c>
      <c r="V330" s="76">
        <f t="shared" si="724"/>
        <v>0</v>
      </c>
      <c r="W330" s="76">
        <f t="shared" si="724"/>
        <v>0</v>
      </c>
      <c r="X330" s="76">
        <f t="shared" si="724"/>
        <v>0</v>
      </c>
      <c r="Y330" s="76">
        <f t="shared" si="724"/>
        <v>0</v>
      </c>
      <c r="Z330" s="76">
        <f t="shared" si="724"/>
        <v>0</v>
      </c>
      <c r="AA330" s="76">
        <f t="shared" si="724"/>
        <v>0</v>
      </c>
      <c r="AB330" s="76">
        <f t="shared" si="724"/>
        <v>0</v>
      </c>
      <c r="AC330" s="76">
        <f t="shared" si="724"/>
        <v>0</v>
      </c>
      <c r="AD330" s="76">
        <f t="shared" si="724"/>
        <v>0</v>
      </c>
      <c r="AE330" s="76">
        <f t="shared" si="724"/>
        <v>0</v>
      </c>
      <c r="AF330" s="138">
        <f t="shared" si="724"/>
        <v>0</v>
      </c>
      <c r="AG330" s="76">
        <f t="shared" si="724"/>
        <v>0</v>
      </c>
      <c r="AH330" s="76">
        <f t="shared" si="724"/>
        <v>0</v>
      </c>
      <c r="AI330" s="59">
        <f t="shared" si="724"/>
        <v>0</v>
      </c>
      <c r="AJ330" s="76">
        <f t="shared" ref="AJ330:BO330" si="725">IF(AND(AJ$5&gt;=$EH18,AJ$5&lt;=$EI18),$FO18,IF(AND(AJ$5&gt;=$EJ18,AJ$5&lt;=$EK18),$FQ18,IF(AND(AJ$5&gt;=$EL18,AJ$5&lt;=$EM18),$FS18,IF(AND(AJ$5&gt;=$EN18,AJ$5&lt;=$EO18),$FU18,IF(AND(AJ$5&gt;=$EP18,AJ$5&lt;=$EQ18),$FW18,IF(AND(AJ$5&gt;=$ER18,AJ$5&lt;=$ES18),$FY18,IF(AND(AJ$5&gt;=$ET18,AJ$5&lt;=$EU18),$GA18,IF(AND(AJ$5&gt;=$EV18,AJ$5&lt;=$EW18),$GC18,IF(AND(AJ$5&gt;=$EX18,AJ$5&lt;=$EY18),$GE18,IF(AND(AJ$5&gt;=$EZ18,AJ$5&lt;=$FA18),$GG18,IF(AND(AJ$5&gt;=$FB18,AJ$5&lt;=$FC18),$GI18,IF(AND(AJ$5&gt;=$FD18,AJ$5&lt;=$FE18),$GK18,0))))))))))))</f>
        <v>0</v>
      </c>
      <c r="AK330" s="76">
        <f t="shared" si="725"/>
        <v>0</v>
      </c>
      <c r="AL330" s="76">
        <f t="shared" si="725"/>
        <v>0</v>
      </c>
      <c r="AM330" s="76">
        <f t="shared" si="725"/>
        <v>0</v>
      </c>
      <c r="AN330" s="76">
        <f t="shared" si="725"/>
        <v>0</v>
      </c>
      <c r="AO330" s="76">
        <f t="shared" si="725"/>
        <v>0</v>
      </c>
      <c r="AP330" s="76">
        <f t="shared" si="725"/>
        <v>0</v>
      </c>
      <c r="AQ330" s="76">
        <f t="shared" si="725"/>
        <v>0</v>
      </c>
      <c r="AR330" s="76">
        <f t="shared" si="725"/>
        <v>0</v>
      </c>
      <c r="AS330" s="76">
        <f t="shared" si="725"/>
        <v>0</v>
      </c>
      <c r="AT330" s="76">
        <f t="shared" si="725"/>
        <v>0</v>
      </c>
      <c r="AU330" s="76">
        <f t="shared" si="725"/>
        <v>0</v>
      </c>
      <c r="AV330" s="76">
        <f t="shared" si="725"/>
        <v>0</v>
      </c>
      <c r="AW330" s="76">
        <f t="shared" si="725"/>
        <v>0</v>
      </c>
      <c r="AX330" s="76">
        <f t="shared" si="725"/>
        <v>0</v>
      </c>
      <c r="AY330" s="76">
        <f t="shared" si="725"/>
        <v>0</v>
      </c>
      <c r="AZ330" s="76">
        <f t="shared" si="725"/>
        <v>0</v>
      </c>
      <c r="BA330" s="76">
        <f t="shared" si="725"/>
        <v>0</v>
      </c>
      <c r="BB330" s="76">
        <f t="shared" si="725"/>
        <v>0</v>
      </c>
      <c r="BC330" s="76">
        <f t="shared" si="725"/>
        <v>0</v>
      </c>
      <c r="BD330" s="76">
        <f t="shared" si="725"/>
        <v>0</v>
      </c>
      <c r="BE330" s="76">
        <f t="shared" si="725"/>
        <v>0</v>
      </c>
      <c r="BF330" s="76">
        <f t="shared" si="725"/>
        <v>0</v>
      </c>
      <c r="BG330" s="76">
        <f t="shared" si="725"/>
        <v>0</v>
      </c>
      <c r="BH330" s="76">
        <f t="shared" si="725"/>
        <v>0</v>
      </c>
      <c r="BI330" s="76">
        <f t="shared" si="725"/>
        <v>0</v>
      </c>
      <c r="BJ330" s="76">
        <f t="shared" si="725"/>
        <v>0</v>
      </c>
      <c r="BK330" s="76">
        <f t="shared" si="725"/>
        <v>0</v>
      </c>
      <c r="BL330" s="76">
        <f t="shared" si="725"/>
        <v>0</v>
      </c>
      <c r="BM330" s="77">
        <f t="shared" si="725"/>
        <v>0</v>
      </c>
      <c r="BN330" s="59">
        <f t="shared" si="725"/>
        <v>0</v>
      </c>
      <c r="BO330" s="76">
        <f t="shared" si="725"/>
        <v>0</v>
      </c>
      <c r="BP330" s="76">
        <f t="shared" ref="BP330:CU330" si="726">IF(AND(BP$5&gt;=$EH18,BP$5&lt;=$EI18),$FO18,IF(AND(BP$5&gt;=$EJ18,BP$5&lt;=$EK18),$FQ18,IF(AND(BP$5&gt;=$EL18,BP$5&lt;=$EM18),$FS18,IF(AND(BP$5&gt;=$EN18,BP$5&lt;=$EO18),$FU18,IF(AND(BP$5&gt;=$EP18,BP$5&lt;=$EQ18),$FW18,IF(AND(BP$5&gt;=$ER18,BP$5&lt;=$ES18),$FY18,IF(AND(BP$5&gt;=$ET18,BP$5&lt;=$EU18),$GA18,IF(AND(BP$5&gt;=$EV18,BP$5&lt;=$EW18),$GC18,IF(AND(BP$5&gt;=$EX18,BP$5&lt;=$EY18),$GE18,IF(AND(BP$5&gt;=$EZ18,BP$5&lt;=$FA18),$GG18,IF(AND(BP$5&gt;=$FB18,BP$5&lt;=$FC18),$GI18,IF(AND(BP$5&gt;=$FD18,BP$5&lt;=$FE18),$GK18,0))))))))))))</f>
        <v>0</v>
      </c>
      <c r="BQ330" s="76">
        <f t="shared" si="726"/>
        <v>0</v>
      </c>
      <c r="BR330" s="76">
        <f t="shared" si="726"/>
        <v>0</v>
      </c>
      <c r="BS330" s="76">
        <f t="shared" si="726"/>
        <v>0</v>
      </c>
      <c r="BT330" s="76">
        <f t="shared" si="726"/>
        <v>0</v>
      </c>
      <c r="BU330" s="76">
        <f t="shared" si="726"/>
        <v>0</v>
      </c>
      <c r="BV330" s="76">
        <f t="shared" si="726"/>
        <v>0</v>
      </c>
      <c r="BW330" s="76">
        <f t="shared" si="726"/>
        <v>0</v>
      </c>
      <c r="BX330" s="76">
        <f t="shared" si="726"/>
        <v>0</v>
      </c>
      <c r="BY330" s="76">
        <f t="shared" si="726"/>
        <v>0</v>
      </c>
      <c r="BZ330" s="76">
        <f t="shared" si="726"/>
        <v>0</v>
      </c>
      <c r="CA330" s="76">
        <f t="shared" si="726"/>
        <v>0</v>
      </c>
      <c r="CB330" s="138">
        <f t="shared" si="726"/>
        <v>0</v>
      </c>
      <c r="CC330" s="76">
        <f t="shared" si="726"/>
        <v>0</v>
      </c>
      <c r="CD330" s="76">
        <f t="shared" si="726"/>
        <v>0</v>
      </c>
      <c r="CE330" s="76">
        <f t="shared" si="726"/>
        <v>0</v>
      </c>
      <c r="CF330" s="76">
        <f t="shared" si="726"/>
        <v>0</v>
      </c>
      <c r="CG330" s="76">
        <f t="shared" si="726"/>
        <v>0</v>
      </c>
      <c r="CH330" s="76">
        <f t="shared" si="726"/>
        <v>0</v>
      </c>
      <c r="CI330" s="76">
        <f t="shared" si="726"/>
        <v>0</v>
      </c>
      <c r="CJ330" s="76">
        <f t="shared" si="726"/>
        <v>0</v>
      </c>
      <c r="CK330" s="76">
        <f t="shared" si="726"/>
        <v>0</v>
      </c>
      <c r="CL330" s="76">
        <f t="shared" si="726"/>
        <v>0</v>
      </c>
      <c r="CM330" s="76">
        <f t="shared" si="726"/>
        <v>0</v>
      </c>
      <c r="CN330" s="76">
        <f t="shared" si="726"/>
        <v>0</v>
      </c>
      <c r="CO330" s="76">
        <f t="shared" si="726"/>
        <v>0</v>
      </c>
      <c r="CP330" s="138">
        <f t="shared" si="726"/>
        <v>0</v>
      </c>
      <c r="CQ330" s="77">
        <f t="shared" si="726"/>
        <v>0</v>
      </c>
      <c r="CR330" s="59">
        <f t="shared" si="726"/>
        <v>0</v>
      </c>
      <c r="CS330" s="76">
        <f t="shared" si="726"/>
        <v>0</v>
      </c>
      <c r="CT330" s="76">
        <f t="shared" si="726"/>
        <v>0</v>
      </c>
      <c r="CU330" s="76">
        <f t="shared" si="726"/>
        <v>0</v>
      </c>
      <c r="CV330" s="76">
        <f t="shared" ref="CV330:DW330" si="727">IF(AND(CV$5&gt;=$EH18,CV$5&lt;=$EI18),$FO18,IF(AND(CV$5&gt;=$EJ18,CV$5&lt;=$EK18),$FQ18,IF(AND(CV$5&gt;=$EL18,CV$5&lt;=$EM18),$FS18,IF(AND(CV$5&gt;=$EN18,CV$5&lt;=$EO18),$FU18,IF(AND(CV$5&gt;=$EP18,CV$5&lt;=$EQ18),$FW18,IF(AND(CV$5&gt;=$ER18,CV$5&lt;=$ES18),$FY18,IF(AND(CV$5&gt;=$ET18,CV$5&lt;=$EU18),$GA18,IF(AND(CV$5&gt;=$EV18,CV$5&lt;=$EW18),$GC18,IF(AND(CV$5&gt;=$EX18,CV$5&lt;=$EY18),$GE18,IF(AND(CV$5&gt;=$EZ18,CV$5&lt;=$FA18),$GG18,IF(AND(CV$5&gt;=$FB18,CV$5&lt;=$FC18),$GI18,IF(AND(CV$5&gt;=$FD18,CV$5&lt;=$FE18),$GK18,0))))))))))))</f>
        <v>0</v>
      </c>
      <c r="CW330" s="76">
        <f t="shared" si="727"/>
        <v>0</v>
      </c>
      <c r="CX330" s="76">
        <f t="shared" si="727"/>
        <v>0</v>
      </c>
      <c r="CY330" s="76">
        <f t="shared" si="727"/>
        <v>0</v>
      </c>
      <c r="CZ330" s="76">
        <f t="shared" si="727"/>
        <v>0</v>
      </c>
      <c r="DA330" s="76">
        <f t="shared" si="727"/>
        <v>0</v>
      </c>
      <c r="DB330" s="76">
        <f t="shared" si="727"/>
        <v>0</v>
      </c>
      <c r="DC330" s="76">
        <f t="shared" si="727"/>
        <v>0</v>
      </c>
      <c r="DD330" s="76">
        <f t="shared" si="727"/>
        <v>0</v>
      </c>
      <c r="DE330" s="76">
        <f t="shared" si="727"/>
        <v>0</v>
      </c>
      <c r="DF330" s="138">
        <f t="shared" si="727"/>
        <v>0</v>
      </c>
      <c r="DG330" s="76">
        <f t="shared" si="727"/>
        <v>0</v>
      </c>
      <c r="DH330" s="76">
        <f t="shared" si="727"/>
        <v>0</v>
      </c>
      <c r="DI330" s="76">
        <f t="shared" si="727"/>
        <v>0</v>
      </c>
      <c r="DJ330" s="76">
        <f t="shared" si="727"/>
        <v>0</v>
      </c>
      <c r="DK330" s="76">
        <f t="shared" si="727"/>
        <v>0</v>
      </c>
      <c r="DL330" s="76">
        <f t="shared" si="727"/>
        <v>0</v>
      </c>
      <c r="DM330" s="76">
        <f t="shared" si="727"/>
        <v>0</v>
      </c>
      <c r="DN330" s="76">
        <f t="shared" si="727"/>
        <v>0</v>
      </c>
      <c r="DO330" s="76">
        <f t="shared" si="727"/>
        <v>0</v>
      </c>
      <c r="DP330" s="76">
        <f t="shared" si="727"/>
        <v>0</v>
      </c>
      <c r="DQ330" s="76">
        <f t="shared" si="727"/>
        <v>0</v>
      </c>
      <c r="DR330" s="76">
        <f t="shared" si="727"/>
        <v>0</v>
      </c>
      <c r="DS330" s="76">
        <f t="shared" si="727"/>
        <v>0</v>
      </c>
      <c r="DT330" s="138">
        <f t="shared" si="727"/>
        <v>0</v>
      </c>
      <c r="DU330" s="77">
        <f t="shared" si="727"/>
        <v>0</v>
      </c>
      <c r="DV330" s="77">
        <f t="shared" si="727"/>
        <v>0</v>
      </c>
      <c r="DW330" s="77">
        <f t="shared" si="727"/>
        <v>0</v>
      </c>
      <c r="EE330" s="2"/>
      <c r="EF330"/>
      <c r="EG330"/>
      <c r="EH330" s="124"/>
      <c r="EI330" s="124"/>
      <c r="EJ330" s="124"/>
      <c r="EK330" s="124"/>
      <c r="EL330" s="124"/>
      <c r="EM330" s="124"/>
      <c r="EN330" s="124"/>
      <c r="EO330" s="124"/>
      <c r="EP330" s="124"/>
      <c r="EQ330" s="124"/>
      <c r="ER330" s="124"/>
      <c r="ES330" s="124"/>
      <c r="ET330" s="124"/>
      <c r="EU330" s="124"/>
      <c r="EV330" s="124"/>
      <c r="EW330" s="124"/>
      <c r="EX330" s="124"/>
      <c r="EY330" s="124"/>
      <c r="EZ330" s="124"/>
      <c r="FA330" s="124"/>
      <c r="FB330" s="124"/>
      <c r="FC330" s="124"/>
      <c r="FD330" s="124"/>
      <c r="FE330" s="124"/>
      <c r="FG330" s="124"/>
      <c r="FH330" s="124"/>
      <c r="FI330" s="124"/>
      <c r="FJ330" s="124"/>
      <c r="FK330" s="124"/>
      <c r="FL330" s="124"/>
      <c r="FN330" s="212"/>
      <c r="FO330" s="170"/>
      <c r="FP330" s="212"/>
      <c r="FQ330" s="170"/>
      <c r="FR330" s="212"/>
      <c r="FS330" s="170"/>
      <c r="FT330" s="212"/>
      <c r="FU330" s="170"/>
      <c r="FV330" s="212"/>
      <c r="FW330" s="170"/>
      <c r="FX330" s="212"/>
      <c r="FY330" s="170"/>
      <c r="FZ330" s="212"/>
      <c r="GA330" s="170"/>
      <c r="GB330" s="212"/>
      <c r="GC330" s="170"/>
      <c r="GD330" s="212"/>
      <c r="GE330" s="170"/>
      <c r="GF330" s="212"/>
      <c r="GG330" s="170"/>
      <c r="GH330" s="212"/>
      <c r="GI330" s="170"/>
      <c r="GJ330" s="212"/>
      <c r="GK330" s="170"/>
      <c r="HC330" s="212"/>
      <c r="HD330" s="170"/>
      <c r="HE330" s="212"/>
      <c r="HF330" s="170"/>
      <c r="HG330" s="212"/>
      <c r="HH330" s="170"/>
      <c r="HI330" s="212"/>
      <c r="HJ330" s="170"/>
    </row>
    <row r="331" spans="2:218" ht="27.75" customHeight="1" x14ac:dyDescent="0.15">
      <c r="B331" s="487"/>
      <c r="C331" s="325"/>
      <c r="D331" s="75">
        <f t="shared" ref="D331:AI331" si="728">IF(AND(D$5&gt;=$EH20,D$5&lt;=$EI20),$FO20/$GM20,IF(AND(D$5&gt;=$EJ20,D$5&lt;=$EK20),$FQ20/$GO20,IF(AND(D$5&gt;=$EL20,D$5&lt;=$EM20),$FS20/$GQ20,IF(AND(D$5&gt;=$EN20,D$5&lt;=$EO20),$FU20/$GS20,IF(AND(D$5&gt;=$EP20,D$5&lt;=$EQ20),$FW20/$GU20,IF(AND(D$5&gt;=$ER20,D$5&lt;=$ES20),$FY20/$GW20,IF(AND(D$5&gt;=$ET20,D$5&lt;=$EU20),$GA20/$GY20,IF(AND(D$5&gt;=$EV20,D$5&lt;=$EW20),$GC20/$HA20,IF(AND(D$5&gt;=$EX20,D$5&lt;=$EY20),$GE20/$HC20,IF(AND(D$5&gt;=$EZ20,D$5&lt;=$FA20),$GG20/$HE20,IF(AND(D$5&gt;=$FB20,D$5&lt;=$FC20),$GI20/$HG20,IF(AND(D$5&gt;=$FD20,D$5&lt;=$FE20),$GK20/$HI20,0))))))))))))</f>
        <v>0</v>
      </c>
      <c r="E331" s="76">
        <f t="shared" si="728"/>
        <v>0</v>
      </c>
      <c r="F331" s="76">
        <f t="shared" si="728"/>
        <v>0</v>
      </c>
      <c r="G331" s="76">
        <f t="shared" si="728"/>
        <v>0</v>
      </c>
      <c r="H331" s="76">
        <f t="shared" si="728"/>
        <v>0</v>
      </c>
      <c r="I331" s="76">
        <f t="shared" si="728"/>
        <v>0</v>
      </c>
      <c r="J331" s="76">
        <f t="shared" si="728"/>
        <v>0</v>
      </c>
      <c r="K331" s="76">
        <f t="shared" si="728"/>
        <v>0</v>
      </c>
      <c r="L331" s="76">
        <f t="shared" si="728"/>
        <v>0</v>
      </c>
      <c r="M331" s="76">
        <f t="shared" si="728"/>
        <v>0</v>
      </c>
      <c r="N331" s="76">
        <f t="shared" si="728"/>
        <v>0</v>
      </c>
      <c r="O331" s="76">
        <f t="shared" si="728"/>
        <v>0</v>
      </c>
      <c r="P331" s="76">
        <f t="shared" si="728"/>
        <v>0</v>
      </c>
      <c r="Q331" s="76">
        <f t="shared" si="728"/>
        <v>0</v>
      </c>
      <c r="R331" s="76">
        <f t="shared" si="728"/>
        <v>0</v>
      </c>
      <c r="S331" s="76">
        <f t="shared" si="728"/>
        <v>0</v>
      </c>
      <c r="T331" s="76">
        <f t="shared" si="728"/>
        <v>0</v>
      </c>
      <c r="U331" s="76">
        <f t="shared" si="728"/>
        <v>0</v>
      </c>
      <c r="V331" s="76">
        <f t="shared" si="728"/>
        <v>0</v>
      </c>
      <c r="W331" s="76">
        <f t="shared" si="728"/>
        <v>2</v>
      </c>
      <c r="X331" s="76">
        <f t="shared" si="728"/>
        <v>2</v>
      </c>
      <c r="Y331" s="76">
        <f t="shared" si="728"/>
        <v>0</v>
      </c>
      <c r="Z331" s="76">
        <f t="shared" si="728"/>
        <v>0</v>
      </c>
      <c r="AA331" s="76">
        <f t="shared" si="728"/>
        <v>0</v>
      </c>
      <c r="AB331" s="76">
        <f t="shared" si="728"/>
        <v>0</v>
      </c>
      <c r="AC331" s="76">
        <f t="shared" si="728"/>
        <v>0</v>
      </c>
      <c r="AD331" s="76">
        <f t="shared" si="728"/>
        <v>0</v>
      </c>
      <c r="AE331" s="76">
        <f t="shared" si="728"/>
        <v>0</v>
      </c>
      <c r="AF331" s="138">
        <f t="shared" si="728"/>
        <v>0</v>
      </c>
      <c r="AG331" s="76">
        <f t="shared" si="728"/>
        <v>0</v>
      </c>
      <c r="AH331" s="76">
        <f t="shared" si="728"/>
        <v>0</v>
      </c>
      <c r="AI331" s="59">
        <f t="shared" si="728"/>
        <v>0</v>
      </c>
      <c r="AJ331" s="76">
        <f t="shared" ref="AJ331:BO331" si="729">IF(AND(AJ$5&gt;=$EH20,AJ$5&lt;=$EI20),$FO20/$GM20,IF(AND(AJ$5&gt;=$EJ20,AJ$5&lt;=$EK20),$FQ20/$GO20,IF(AND(AJ$5&gt;=$EL20,AJ$5&lt;=$EM20),$FS20/$GQ20,IF(AND(AJ$5&gt;=$EN20,AJ$5&lt;=$EO20),$FU20/$GS20,IF(AND(AJ$5&gt;=$EP20,AJ$5&lt;=$EQ20),$FW20/$GU20,IF(AND(AJ$5&gt;=$ER20,AJ$5&lt;=$ES20),$FY20/$GW20,IF(AND(AJ$5&gt;=$ET20,AJ$5&lt;=$EU20),$GA20/$GY20,IF(AND(AJ$5&gt;=$EV20,AJ$5&lt;=$EW20),$GC20/$HA20,IF(AND(AJ$5&gt;=$EX20,AJ$5&lt;=$EY20),$GE20/$HC20,IF(AND(AJ$5&gt;=$EZ20,AJ$5&lt;=$FA20),$GG20/$HE20,IF(AND(AJ$5&gt;=$FB20,AJ$5&lt;=$FC20),$GI20/$HG20,IF(AND(AJ$5&gt;=$FD20,AJ$5&lt;=$FE20),$GK20/$HI20,0))))))))))))</f>
        <v>0</v>
      </c>
      <c r="AK331" s="76">
        <f t="shared" si="729"/>
        <v>0</v>
      </c>
      <c r="AL331" s="76">
        <f t="shared" si="729"/>
        <v>0</v>
      </c>
      <c r="AM331" s="76">
        <f t="shared" si="729"/>
        <v>0</v>
      </c>
      <c r="AN331" s="76">
        <f t="shared" si="729"/>
        <v>0</v>
      </c>
      <c r="AO331" s="76">
        <f t="shared" si="729"/>
        <v>0</v>
      </c>
      <c r="AP331" s="76">
        <f t="shared" si="729"/>
        <v>0</v>
      </c>
      <c r="AQ331" s="76">
        <f t="shared" si="729"/>
        <v>0</v>
      </c>
      <c r="AR331" s="76">
        <f t="shared" si="729"/>
        <v>0</v>
      </c>
      <c r="AS331" s="76">
        <f t="shared" si="729"/>
        <v>0</v>
      </c>
      <c r="AT331" s="76">
        <f t="shared" si="729"/>
        <v>0</v>
      </c>
      <c r="AU331" s="76">
        <f t="shared" si="729"/>
        <v>0</v>
      </c>
      <c r="AV331" s="76">
        <f t="shared" si="729"/>
        <v>0</v>
      </c>
      <c r="AW331" s="76">
        <f t="shared" si="729"/>
        <v>0</v>
      </c>
      <c r="AX331" s="76">
        <f t="shared" si="729"/>
        <v>0</v>
      </c>
      <c r="AY331" s="76">
        <f t="shared" si="729"/>
        <v>0</v>
      </c>
      <c r="AZ331" s="76">
        <f t="shared" si="729"/>
        <v>1.125</v>
      </c>
      <c r="BA331" s="76">
        <f t="shared" si="729"/>
        <v>1.125</v>
      </c>
      <c r="BB331" s="76">
        <f t="shared" si="729"/>
        <v>2</v>
      </c>
      <c r="BC331" s="76">
        <f t="shared" si="729"/>
        <v>0</v>
      </c>
      <c r="BD331" s="76">
        <f t="shared" si="729"/>
        <v>0</v>
      </c>
      <c r="BE331" s="76">
        <f t="shared" si="729"/>
        <v>0</v>
      </c>
      <c r="BF331" s="76">
        <f t="shared" si="729"/>
        <v>0</v>
      </c>
      <c r="BG331" s="76">
        <f t="shared" si="729"/>
        <v>0</v>
      </c>
      <c r="BH331" s="76">
        <f t="shared" si="729"/>
        <v>0</v>
      </c>
      <c r="BI331" s="76">
        <f t="shared" si="729"/>
        <v>0.5</v>
      </c>
      <c r="BJ331" s="76">
        <f t="shared" si="729"/>
        <v>0</v>
      </c>
      <c r="BK331" s="76">
        <f t="shared" si="729"/>
        <v>0</v>
      </c>
      <c r="BL331" s="76">
        <f t="shared" si="729"/>
        <v>0</v>
      </c>
      <c r="BM331" s="77">
        <f t="shared" si="729"/>
        <v>0</v>
      </c>
      <c r="BN331" s="59">
        <f t="shared" si="729"/>
        <v>0</v>
      </c>
      <c r="BO331" s="76">
        <f t="shared" si="729"/>
        <v>0</v>
      </c>
      <c r="BP331" s="76">
        <f t="shared" ref="BP331:CU331" si="730">IF(AND(BP$5&gt;=$EH20,BP$5&lt;=$EI20),$FO20/$GM20,IF(AND(BP$5&gt;=$EJ20,BP$5&lt;=$EK20),$FQ20/$GO20,IF(AND(BP$5&gt;=$EL20,BP$5&lt;=$EM20),$FS20/$GQ20,IF(AND(BP$5&gt;=$EN20,BP$5&lt;=$EO20),$FU20/$GS20,IF(AND(BP$5&gt;=$EP20,BP$5&lt;=$EQ20),$FW20/$GU20,IF(AND(BP$5&gt;=$ER20,BP$5&lt;=$ES20),$FY20/$GW20,IF(AND(BP$5&gt;=$ET20,BP$5&lt;=$EU20),$GA20/$GY20,IF(AND(BP$5&gt;=$EV20,BP$5&lt;=$EW20),$GC20/$HA20,IF(AND(BP$5&gt;=$EX20,BP$5&lt;=$EY20),$GE20/$HC20,IF(AND(BP$5&gt;=$EZ20,BP$5&lt;=$FA20),$GG20/$HE20,IF(AND(BP$5&gt;=$FB20,BP$5&lt;=$FC20),$GI20/$HG20,IF(AND(BP$5&gt;=$FD20,BP$5&lt;=$FE20),$GK20/$HI20,0))))))))))))</f>
        <v>0</v>
      </c>
      <c r="BQ331" s="76">
        <f t="shared" si="730"/>
        <v>0.5</v>
      </c>
      <c r="BR331" s="76">
        <f t="shared" si="730"/>
        <v>0</v>
      </c>
      <c r="BS331" s="76">
        <f t="shared" si="730"/>
        <v>0</v>
      </c>
      <c r="BT331" s="76">
        <f t="shared" si="730"/>
        <v>0</v>
      </c>
      <c r="BU331" s="76">
        <f t="shared" si="730"/>
        <v>0</v>
      </c>
      <c r="BV331" s="76">
        <f t="shared" si="730"/>
        <v>0</v>
      </c>
      <c r="BW331" s="76">
        <f t="shared" si="730"/>
        <v>0</v>
      </c>
      <c r="BX331" s="76">
        <f t="shared" si="730"/>
        <v>0</v>
      </c>
      <c r="BY331" s="76">
        <f t="shared" si="730"/>
        <v>0</v>
      </c>
      <c r="BZ331" s="76">
        <f t="shared" si="730"/>
        <v>0</v>
      </c>
      <c r="CA331" s="76">
        <f t="shared" si="730"/>
        <v>0</v>
      </c>
      <c r="CB331" s="138">
        <f t="shared" si="730"/>
        <v>1</v>
      </c>
      <c r="CC331" s="76">
        <f t="shared" si="730"/>
        <v>1</v>
      </c>
      <c r="CD331" s="76">
        <f t="shared" si="730"/>
        <v>0</v>
      </c>
      <c r="CE331" s="76">
        <f t="shared" si="730"/>
        <v>0</v>
      </c>
      <c r="CF331" s="76">
        <f t="shared" si="730"/>
        <v>0</v>
      </c>
      <c r="CG331" s="76">
        <f t="shared" si="730"/>
        <v>0</v>
      </c>
      <c r="CH331" s="76">
        <f t="shared" si="730"/>
        <v>0</v>
      </c>
      <c r="CI331" s="76">
        <f t="shared" si="730"/>
        <v>0</v>
      </c>
      <c r="CJ331" s="76">
        <f t="shared" si="730"/>
        <v>0</v>
      </c>
      <c r="CK331" s="76">
        <f t="shared" si="730"/>
        <v>0</v>
      </c>
      <c r="CL331" s="76">
        <f t="shared" si="730"/>
        <v>0</v>
      </c>
      <c r="CM331" s="76">
        <f t="shared" si="730"/>
        <v>0</v>
      </c>
      <c r="CN331" s="76">
        <f t="shared" si="730"/>
        <v>0</v>
      </c>
      <c r="CO331" s="76">
        <f t="shared" si="730"/>
        <v>0</v>
      </c>
      <c r="CP331" s="138">
        <f t="shared" si="730"/>
        <v>1</v>
      </c>
      <c r="CQ331" s="77">
        <f t="shared" si="730"/>
        <v>0</v>
      </c>
      <c r="CR331" s="59">
        <f t="shared" si="730"/>
        <v>0</v>
      </c>
      <c r="CS331" s="76">
        <f t="shared" si="730"/>
        <v>0</v>
      </c>
      <c r="CT331" s="76">
        <f t="shared" si="730"/>
        <v>0</v>
      </c>
      <c r="CU331" s="76">
        <f t="shared" si="730"/>
        <v>0</v>
      </c>
      <c r="CV331" s="76">
        <f t="shared" ref="CV331:DW331" si="731">IF(AND(CV$5&gt;=$EH20,CV$5&lt;=$EI20),$FO20/$GM20,IF(AND(CV$5&gt;=$EJ20,CV$5&lt;=$EK20),$FQ20/$GO20,IF(AND(CV$5&gt;=$EL20,CV$5&lt;=$EM20),$FS20/$GQ20,IF(AND(CV$5&gt;=$EN20,CV$5&lt;=$EO20),$FU20/$GS20,IF(AND(CV$5&gt;=$EP20,CV$5&lt;=$EQ20),$FW20/$GU20,IF(AND(CV$5&gt;=$ER20,CV$5&lt;=$ES20),$FY20/$GW20,IF(AND(CV$5&gt;=$ET20,CV$5&lt;=$EU20),$GA20/$GY20,IF(AND(CV$5&gt;=$EV20,CV$5&lt;=$EW20),$GC20/$HA20,IF(AND(CV$5&gt;=$EX20,CV$5&lt;=$EY20),$GE20/$HC20,IF(AND(CV$5&gt;=$EZ20,CV$5&lt;=$FA20),$GG20/$HE20,IF(AND(CV$5&gt;=$FB20,CV$5&lt;=$FC20),$GI20/$HG20,IF(AND(CV$5&gt;=$FD20,CV$5&lt;=$FE20),$GK20/$HI20,0))))))))))))</f>
        <v>0</v>
      </c>
      <c r="CW331" s="76">
        <f t="shared" si="731"/>
        <v>0</v>
      </c>
      <c r="CX331" s="76">
        <f t="shared" si="731"/>
        <v>0</v>
      </c>
      <c r="CY331" s="76">
        <f t="shared" si="731"/>
        <v>0</v>
      </c>
      <c r="CZ331" s="76">
        <f t="shared" si="731"/>
        <v>0</v>
      </c>
      <c r="DA331" s="76">
        <f t="shared" si="731"/>
        <v>0</v>
      </c>
      <c r="DB331" s="76">
        <f t="shared" si="731"/>
        <v>0</v>
      </c>
      <c r="DC331" s="76">
        <f t="shared" si="731"/>
        <v>0</v>
      </c>
      <c r="DD331" s="76">
        <f t="shared" si="731"/>
        <v>0</v>
      </c>
      <c r="DE331" s="76">
        <f t="shared" si="731"/>
        <v>0</v>
      </c>
      <c r="DF331" s="138">
        <f t="shared" si="731"/>
        <v>0</v>
      </c>
      <c r="DG331" s="76">
        <f t="shared" si="731"/>
        <v>0</v>
      </c>
      <c r="DH331" s="76">
        <f t="shared" si="731"/>
        <v>0</v>
      </c>
      <c r="DI331" s="76">
        <f t="shared" si="731"/>
        <v>0</v>
      </c>
      <c r="DJ331" s="76">
        <f t="shared" si="731"/>
        <v>0</v>
      </c>
      <c r="DK331" s="76">
        <f t="shared" si="731"/>
        <v>0</v>
      </c>
      <c r="DL331" s="76">
        <f t="shared" si="731"/>
        <v>0</v>
      </c>
      <c r="DM331" s="76">
        <f t="shared" si="731"/>
        <v>1</v>
      </c>
      <c r="DN331" s="76">
        <f t="shared" si="731"/>
        <v>0</v>
      </c>
      <c r="DO331" s="76">
        <f t="shared" si="731"/>
        <v>0</v>
      </c>
      <c r="DP331" s="76">
        <f t="shared" si="731"/>
        <v>0</v>
      </c>
      <c r="DQ331" s="76">
        <f t="shared" si="731"/>
        <v>0</v>
      </c>
      <c r="DR331" s="76">
        <f t="shared" si="731"/>
        <v>0</v>
      </c>
      <c r="DS331" s="76">
        <f t="shared" si="731"/>
        <v>0</v>
      </c>
      <c r="DT331" s="138">
        <f t="shared" si="731"/>
        <v>0</v>
      </c>
      <c r="DU331" s="77">
        <f t="shared" si="731"/>
        <v>0</v>
      </c>
      <c r="DV331" s="77">
        <f t="shared" si="731"/>
        <v>0</v>
      </c>
      <c r="DW331" s="77">
        <f t="shared" si="731"/>
        <v>0</v>
      </c>
      <c r="EE331" s="2"/>
      <c r="EF331"/>
      <c r="EG331"/>
      <c r="EH331" s="124"/>
      <c r="EI331" s="124"/>
      <c r="EJ331" s="124"/>
      <c r="EK331" s="124"/>
      <c r="EL331" s="124"/>
      <c r="EM331" s="124"/>
      <c r="EN331" s="124"/>
      <c r="EO331" s="124"/>
      <c r="EP331" s="124"/>
      <c r="EQ331" s="124"/>
      <c r="ER331" s="124"/>
      <c r="ES331" s="124"/>
      <c r="ET331" s="124"/>
      <c r="EU331" s="124"/>
      <c r="EV331" s="124"/>
      <c r="EW331" s="124"/>
      <c r="EX331" s="124"/>
      <c r="EY331" s="124"/>
      <c r="EZ331" s="124"/>
      <c r="FA331" s="124"/>
      <c r="FB331" s="124"/>
      <c r="FC331" s="124"/>
      <c r="FD331" s="124"/>
      <c r="FE331" s="124"/>
      <c r="FG331" s="124"/>
      <c r="FH331" s="124"/>
      <c r="FI331" s="124"/>
      <c r="FJ331" s="124"/>
      <c r="FK331" s="124"/>
      <c r="FL331" s="124"/>
      <c r="FN331" s="212"/>
      <c r="FO331" s="170"/>
      <c r="FP331" s="212"/>
      <c r="FQ331" s="170"/>
      <c r="FR331" s="212"/>
      <c r="FS331" s="170"/>
      <c r="FT331" s="212"/>
      <c r="FU331" s="170"/>
      <c r="FV331" s="212"/>
      <c r="FW331" s="170"/>
      <c r="FX331" s="212"/>
      <c r="FY331" s="170"/>
      <c r="FZ331" s="212"/>
      <c r="GA331" s="170"/>
      <c r="GB331" s="212"/>
      <c r="GC331" s="170"/>
      <c r="GD331" s="212"/>
      <c r="GE331" s="170"/>
      <c r="GF331" s="212"/>
      <c r="GG331" s="170"/>
      <c r="GH331" s="212"/>
      <c r="GI331" s="170"/>
      <c r="GJ331" s="212"/>
      <c r="GK331" s="170"/>
      <c r="HC331" s="212"/>
      <c r="HD331" s="170"/>
      <c r="HE331" s="212"/>
      <c r="HF331" s="170"/>
      <c r="HG331" s="212"/>
      <c r="HH331" s="170"/>
      <c r="HI331" s="212"/>
      <c r="HJ331" s="170"/>
    </row>
    <row r="332" spans="2:218" ht="21.75" customHeight="1" thickBot="1" x14ac:dyDescent="0.2">
      <c r="B332" s="488"/>
      <c r="C332" s="326"/>
      <c r="D332" s="136">
        <f t="shared" ref="D332:AI332" si="732">IF(AND(D$5&gt;=$EH20,D$5&lt;=$EI20),$FO20,IF(AND(D$5&gt;=$EJ20,D$5&lt;=$EK20),$FQ20,IF(AND(D$5&gt;=$EL20,D$5&lt;=$EM20),$FS20,IF(AND(D$5&gt;=$EN20,D$5&lt;=$EO20),$FU20,IF(AND(D$5&gt;=$EP20,D$5&lt;=$EQ20),$FW20,IF(AND(D$5&gt;=$ER20,D$5&lt;=$ES20),$FY20,IF(AND(D$5&gt;=$ET20,D$5&lt;=$EU20),$GA20,IF(AND(D$5&gt;=$EV20,D$5&lt;=$EW20),$GC20,IF(AND(D$5&gt;=$EX20,D$5&lt;=$EY20),$GE20,IF(AND(D$5&gt;=$EZ20,D$5&lt;=$FA20),$GG20,IF(AND(D$5&gt;=$FB20,D$5&lt;=$FC20),$GI20,IF(AND(D$5&gt;=$FD20,D$5&lt;=$FE20),$GK20,0))))))))))))</f>
        <v>0</v>
      </c>
      <c r="E332" s="129">
        <f t="shared" si="732"/>
        <v>0</v>
      </c>
      <c r="F332" s="129">
        <f t="shared" si="732"/>
        <v>0</v>
      </c>
      <c r="G332" s="129">
        <f t="shared" si="732"/>
        <v>0</v>
      </c>
      <c r="H332" s="129">
        <f t="shared" si="732"/>
        <v>0</v>
      </c>
      <c r="I332" s="129">
        <f t="shared" si="732"/>
        <v>0</v>
      </c>
      <c r="J332" s="129">
        <f t="shared" si="732"/>
        <v>0</v>
      </c>
      <c r="K332" s="129">
        <f t="shared" si="732"/>
        <v>0</v>
      </c>
      <c r="L332" s="129">
        <f t="shared" si="732"/>
        <v>0</v>
      </c>
      <c r="M332" s="129">
        <f t="shared" si="732"/>
        <v>0</v>
      </c>
      <c r="N332" s="129">
        <f t="shared" si="732"/>
        <v>0</v>
      </c>
      <c r="O332" s="129">
        <f t="shared" si="732"/>
        <v>0</v>
      </c>
      <c r="P332" s="129">
        <f t="shared" si="732"/>
        <v>0</v>
      </c>
      <c r="Q332" s="129">
        <f t="shared" si="732"/>
        <v>0</v>
      </c>
      <c r="R332" s="129">
        <f t="shared" si="732"/>
        <v>0</v>
      </c>
      <c r="S332" s="129">
        <f t="shared" si="732"/>
        <v>0</v>
      </c>
      <c r="T332" s="129">
        <f t="shared" si="732"/>
        <v>0</v>
      </c>
      <c r="U332" s="129">
        <f t="shared" si="732"/>
        <v>0</v>
      </c>
      <c r="V332" s="129">
        <f t="shared" si="732"/>
        <v>0</v>
      </c>
      <c r="W332" s="129">
        <f t="shared" si="732"/>
        <v>4</v>
      </c>
      <c r="X332" s="129">
        <f t="shared" si="732"/>
        <v>4</v>
      </c>
      <c r="Y332" s="129">
        <f t="shared" si="732"/>
        <v>0</v>
      </c>
      <c r="Z332" s="129">
        <f t="shared" si="732"/>
        <v>0</v>
      </c>
      <c r="AA332" s="129">
        <f t="shared" si="732"/>
        <v>0</v>
      </c>
      <c r="AB332" s="129">
        <f t="shared" si="732"/>
        <v>0</v>
      </c>
      <c r="AC332" s="129">
        <f t="shared" si="732"/>
        <v>0</v>
      </c>
      <c r="AD332" s="129">
        <f t="shared" si="732"/>
        <v>0</v>
      </c>
      <c r="AE332" s="129">
        <f t="shared" si="732"/>
        <v>0</v>
      </c>
      <c r="AF332" s="129">
        <f t="shared" si="732"/>
        <v>0</v>
      </c>
      <c r="AG332" s="130">
        <f t="shared" si="732"/>
        <v>0</v>
      </c>
      <c r="AH332" s="130">
        <f t="shared" si="732"/>
        <v>0</v>
      </c>
      <c r="AI332" s="131">
        <f t="shared" si="732"/>
        <v>0</v>
      </c>
      <c r="AJ332" s="129">
        <f t="shared" ref="AJ332:BO332" si="733">IF(AND(AJ$5&gt;=$EH20,AJ$5&lt;=$EI20),$FO20,IF(AND(AJ$5&gt;=$EJ20,AJ$5&lt;=$EK20),$FQ20,IF(AND(AJ$5&gt;=$EL20,AJ$5&lt;=$EM20),$FS20,IF(AND(AJ$5&gt;=$EN20,AJ$5&lt;=$EO20),$FU20,IF(AND(AJ$5&gt;=$EP20,AJ$5&lt;=$EQ20),$FW20,IF(AND(AJ$5&gt;=$ER20,AJ$5&lt;=$ES20),$FY20,IF(AND(AJ$5&gt;=$ET20,AJ$5&lt;=$EU20),$GA20,IF(AND(AJ$5&gt;=$EV20,AJ$5&lt;=$EW20),$GC20,IF(AND(AJ$5&gt;=$EX20,AJ$5&lt;=$EY20),$GE20,IF(AND(AJ$5&gt;=$EZ20,AJ$5&lt;=$FA20),$GG20,IF(AND(AJ$5&gt;=$FB20,AJ$5&lt;=$FC20),$GI20,IF(AND(AJ$5&gt;=$FD20,AJ$5&lt;=$FE20),$GK20,0))))))))))))</f>
        <v>0</v>
      </c>
      <c r="AK332" s="129">
        <f t="shared" si="733"/>
        <v>0</v>
      </c>
      <c r="AL332" s="132">
        <f t="shared" si="733"/>
        <v>0</v>
      </c>
      <c r="AM332" s="133">
        <f t="shared" si="733"/>
        <v>0</v>
      </c>
      <c r="AN332" s="133">
        <f t="shared" si="733"/>
        <v>0</v>
      </c>
      <c r="AO332" s="133">
        <f t="shared" si="733"/>
        <v>0</v>
      </c>
      <c r="AP332" s="133">
        <f t="shared" si="733"/>
        <v>0</v>
      </c>
      <c r="AQ332" s="133">
        <f t="shared" si="733"/>
        <v>0</v>
      </c>
      <c r="AR332" s="133">
        <f t="shared" si="733"/>
        <v>0</v>
      </c>
      <c r="AS332" s="133">
        <f t="shared" si="733"/>
        <v>0</v>
      </c>
      <c r="AT332" s="133">
        <f t="shared" si="733"/>
        <v>0</v>
      </c>
      <c r="AU332" s="133">
        <f t="shared" si="733"/>
        <v>0</v>
      </c>
      <c r="AV332" s="133">
        <f t="shared" si="733"/>
        <v>0</v>
      </c>
      <c r="AW332" s="133">
        <f t="shared" si="733"/>
        <v>0</v>
      </c>
      <c r="AX332" s="133">
        <f t="shared" si="733"/>
        <v>0</v>
      </c>
      <c r="AY332" s="133">
        <f t="shared" si="733"/>
        <v>0</v>
      </c>
      <c r="AZ332" s="133">
        <f t="shared" si="733"/>
        <v>2.25</v>
      </c>
      <c r="BA332" s="133">
        <f t="shared" si="733"/>
        <v>2.25</v>
      </c>
      <c r="BB332" s="133">
        <f t="shared" si="733"/>
        <v>2</v>
      </c>
      <c r="BC332" s="133">
        <f t="shared" si="733"/>
        <v>0</v>
      </c>
      <c r="BD332" s="133">
        <f t="shared" si="733"/>
        <v>0</v>
      </c>
      <c r="BE332" s="133">
        <f t="shared" si="733"/>
        <v>0</v>
      </c>
      <c r="BF332" s="133">
        <f t="shared" si="733"/>
        <v>0</v>
      </c>
      <c r="BG332" s="133">
        <f t="shared" si="733"/>
        <v>0</v>
      </c>
      <c r="BH332" s="133">
        <f t="shared" si="733"/>
        <v>0</v>
      </c>
      <c r="BI332" s="133">
        <f t="shared" si="733"/>
        <v>0.5</v>
      </c>
      <c r="BJ332" s="133">
        <f t="shared" si="733"/>
        <v>0</v>
      </c>
      <c r="BK332" s="133">
        <f t="shared" si="733"/>
        <v>0</v>
      </c>
      <c r="BL332" s="133">
        <f t="shared" si="733"/>
        <v>0</v>
      </c>
      <c r="BM332" s="134">
        <f t="shared" si="733"/>
        <v>0</v>
      </c>
      <c r="BN332" s="135">
        <f t="shared" si="733"/>
        <v>0</v>
      </c>
      <c r="BO332" s="133">
        <f t="shared" si="733"/>
        <v>0</v>
      </c>
      <c r="BP332" s="133">
        <f t="shared" ref="BP332:CU332" si="734">IF(AND(BP$5&gt;=$EH20,BP$5&lt;=$EI20),$FO20,IF(AND(BP$5&gt;=$EJ20,BP$5&lt;=$EK20),$FQ20,IF(AND(BP$5&gt;=$EL20,BP$5&lt;=$EM20),$FS20,IF(AND(BP$5&gt;=$EN20,BP$5&lt;=$EO20),$FU20,IF(AND(BP$5&gt;=$EP20,BP$5&lt;=$EQ20),$FW20,IF(AND(BP$5&gt;=$ER20,BP$5&lt;=$ES20),$FY20,IF(AND(BP$5&gt;=$ET20,BP$5&lt;=$EU20),$GA20,IF(AND(BP$5&gt;=$EV20,BP$5&lt;=$EW20),$GC20,IF(AND(BP$5&gt;=$EX20,BP$5&lt;=$EY20),$GE20,IF(AND(BP$5&gt;=$EZ20,BP$5&lt;=$FA20),$GG20,IF(AND(BP$5&gt;=$FB20,BP$5&lt;=$FC20),$GI20,IF(AND(BP$5&gt;=$FD20,BP$5&lt;=$FE20),$GK20,0))))))))))))</f>
        <v>0</v>
      </c>
      <c r="BQ332" s="133">
        <f t="shared" si="734"/>
        <v>0.5</v>
      </c>
      <c r="BR332" s="133">
        <f t="shared" si="734"/>
        <v>0</v>
      </c>
      <c r="BS332" s="133">
        <f t="shared" si="734"/>
        <v>0</v>
      </c>
      <c r="BT332" s="133">
        <f t="shared" si="734"/>
        <v>0</v>
      </c>
      <c r="BU332" s="133">
        <f t="shared" si="734"/>
        <v>0</v>
      </c>
      <c r="BV332" s="133">
        <f t="shared" si="734"/>
        <v>0</v>
      </c>
      <c r="BW332" s="133">
        <f t="shared" si="734"/>
        <v>0</v>
      </c>
      <c r="BX332" s="133">
        <f t="shared" si="734"/>
        <v>0</v>
      </c>
      <c r="BY332" s="133">
        <f t="shared" si="734"/>
        <v>0</v>
      </c>
      <c r="BZ332" s="133">
        <f t="shared" si="734"/>
        <v>0</v>
      </c>
      <c r="CA332" s="133">
        <f t="shared" si="734"/>
        <v>0</v>
      </c>
      <c r="CB332" s="133">
        <f t="shared" si="734"/>
        <v>1</v>
      </c>
      <c r="CC332" s="133">
        <f t="shared" si="734"/>
        <v>1</v>
      </c>
      <c r="CD332" s="133">
        <f t="shared" si="734"/>
        <v>0</v>
      </c>
      <c r="CE332" s="133">
        <f t="shared" si="734"/>
        <v>0</v>
      </c>
      <c r="CF332" s="133">
        <f t="shared" si="734"/>
        <v>0</v>
      </c>
      <c r="CG332" s="133">
        <f t="shared" si="734"/>
        <v>0</v>
      </c>
      <c r="CH332" s="133">
        <f t="shared" si="734"/>
        <v>0</v>
      </c>
      <c r="CI332" s="133">
        <f t="shared" si="734"/>
        <v>0</v>
      </c>
      <c r="CJ332" s="133">
        <f t="shared" si="734"/>
        <v>0</v>
      </c>
      <c r="CK332" s="133">
        <f t="shared" si="734"/>
        <v>0</v>
      </c>
      <c r="CL332" s="133">
        <f t="shared" si="734"/>
        <v>0</v>
      </c>
      <c r="CM332" s="133">
        <f t="shared" si="734"/>
        <v>0</v>
      </c>
      <c r="CN332" s="133">
        <f t="shared" si="734"/>
        <v>0</v>
      </c>
      <c r="CO332" s="133">
        <f t="shared" si="734"/>
        <v>0</v>
      </c>
      <c r="CP332" s="133">
        <f t="shared" si="734"/>
        <v>1</v>
      </c>
      <c r="CQ332" s="134">
        <f t="shared" si="734"/>
        <v>0</v>
      </c>
      <c r="CR332" s="135">
        <f t="shared" si="734"/>
        <v>0</v>
      </c>
      <c r="CS332" s="133">
        <f t="shared" si="734"/>
        <v>0</v>
      </c>
      <c r="CT332" s="133">
        <f t="shared" si="734"/>
        <v>0</v>
      </c>
      <c r="CU332" s="133">
        <f t="shared" si="734"/>
        <v>0</v>
      </c>
      <c r="CV332" s="133">
        <f t="shared" ref="CV332:DW332" si="735">IF(AND(CV$5&gt;=$EH20,CV$5&lt;=$EI20),$FO20,IF(AND(CV$5&gt;=$EJ20,CV$5&lt;=$EK20),$FQ20,IF(AND(CV$5&gt;=$EL20,CV$5&lt;=$EM20),$FS20,IF(AND(CV$5&gt;=$EN20,CV$5&lt;=$EO20),$FU20,IF(AND(CV$5&gt;=$EP20,CV$5&lt;=$EQ20),$FW20,IF(AND(CV$5&gt;=$ER20,CV$5&lt;=$ES20),$FY20,IF(AND(CV$5&gt;=$ET20,CV$5&lt;=$EU20),$GA20,IF(AND(CV$5&gt;=$EV20,CV$5&lt;=$EW20),$GC20,IF(AND(CV$5&gt;=$EX20,CV$5&lt;=$EY20),$GE20,IF(AND(CV$5&gt;=$EZ20,CV$5&lt;=$FA20),$GG20,IF(AND(CV$5&gt;=$FB20,CV$5&lt;=$FC20),$GI20,IF(AND(CV$5&gt;=$FD20,CV$5&lt;=$FE20),$GK20,0))))))))))))</f>
        <v>0</v>
      </c>
      <c r="CW332" s="133">
        <f t="shared" si="735"/>
        <v>0</v>
      </c>
      <c r="CX332" s="133">
        <f t="shared" si="735"/>
        <v>0</v>
      </c>
      <c r="CY332" s="133">
        <f t="shared" si="735"/>
        <v>0</v>
      </c>
      <c r="CZ332" s="133">
        <f t="shared" si="735"/>
        <v>0</v>
      </c>
      <c r="DA332" s="133">
        <f t="shared" si="735"/>
        <v>0</v>
      </c>
      <c r="DB332" s="133">
        <f t="shared" si="735"/>
        <v>0</v>
      </c>
      <c r="DC332" s="133">
        <f t="shared" si="735"/>
        <v>0</v>
      </c>
      <c r="DD332" s="133">
        <f t="shared" si="735"/>
        <v>0</v>
      </c>
      <c r="DE332" s="133">
        <f t="shared" si="735"/>
        <v>0</v>
      </c>
      <c r="DF332" s="133">
        <f t="shared" si="735"/>
        <v>0</v>
      </c>
      <c r="DG332" s="133">
        <f t="shared" si="735"/>
        <v>0</v>
      </c>
      <c r="DH332" s="133">
        <f t="shared" si="735"/>
        <v>0</v>
      </c>
      <c r="DI332" s="133">
        <f t="shared" si="735"/>
        <v>0</v>
      </c>
      <c r="DJ332" s="133">
        <f t="shared" si="735"/>
        <v>0</v>
      </c>
      <c r="DK332" s="133">
        <f t="shared" si="735"/>
        <v>0</v>
      </c>
      <c r="DL332" s="133">
        <f t="shared" si="735"/>
        <v>0</v>
      </c>
      <c r="DM332" s="133">
        <f t="shared" si="735"/>
        <v>1</v>
      </c>
      <c r="DN332" s="133">
        <f t="shared" si="735"/>
        <v>0</v>
      </c>
      <c r="DO332" s="133">
        <f t="shared" si="735"/>
        <v>0</v>
      </c>
      <c r="DP332" s="133">
        <f t="shared" si="735"/>
        <v>0</v>
      </c>
      <c r="DQ332" s="133">
        <f t="shared" si="735"/>
        <v>0</v>
      </c>
      <c r="DR332" s="133">
        <f t="shared" si="735"/>
        <v>0</v>
      </c>
      <c r="DS332" s="133">
        <f t="shared" si="735"/>
        <v>0</v>
      </c>
      <c r="DT332" s="133">
        <f t="shared" si="735"/>
        <v>0</v>
      </c>
      <c r="DU332" s="134">
        <f t="shared" si="735"/>
        <v>0</v>
      </c>
      <c r="DV332" s="134">
        <f t="shared" si="735"/>
        <v>0</v>
      </c>
      <c r="DW332" s="134">
        <f t="shared" si="735"/>
        <v>0</v>
      </c>
      <c r="EE332" s="2"/>
      <c r="EF332"/>
      <c r="EG332"/>
      <c r="EH332" s="124"/>
      <c r="EI332" s="124"/>
      <c r="EJ332" s="124"/>
      <c r="EK332" s="124"/>
      <c r="EL332" s="124"/>
      <c r="EM332" s="124"/>
      <c r="EN332" s="124"/>
      <c r="EO332" s="124"/>
      <c r="EP332" s="124"/>
      <c r="EQ332" s="124"/>
      <c r="ER332" s="124"/>
      <c r="ES332" s="124"/>
      <c r="ET332" s="124"/>
      <c r="EU332" s="124"/>
      <c r="EV332" s="124"/>
      <c r="EW332" s="124"/>
      <c r="EX332" s="124"/>
      <c r="EY332" s="124"/>
      <c r="EZ332" s="124"/>
      <c r="FA332" s="124"/>
      <c r="FB332" s="124"/>
      <c r="FC332" s="124"/>
      <c r="FD332" s="124"/>
      <c r="FE332" s="124"/>
      <c r="FG332" s="124"/>
      <c r="FH332" s="124"/>
      <c r="FI332" s="124"/>
      <c r="FJ332" s="124"/>
      <c r="FK332" s="124"/>
      <c r="FL332" s="124"/>
      <c r="FN332" s="212"/>
      <c r="FO332" s="170"/>
      <c r="FP332" s="212"/>
      <c r="FQ332" s="170"/>
      <c r="FR332" s="212"/>
      <c r="FS332" s="170"/>
      <c r="FT332" s="212"/>
      <c r="FU332" s="170"/>
      <c r="FV332" s="212"/>
      <c r="FW332" s="170"/>
      <c r="FX332" s="212"/>
      <c r="FY332" s="170"/>
      <c r="FZ332" s="212"/>
      <c r="GA332" s="170"/>
      <c r="GB332" s="212"/>
      <c r="GC332" s="170"/>
      <c r="GD332" s="212"/>
      <c r="GE332" s="170"/>
      <c r="GF332" s="212"/>
      <c r="GG332" s="170"/>
      <c r="GH332" s="212"/>
      <c r="GI332" s="170"/>
      <c r="GJ332" s="212"/>
      <c r="GK332" s="170"/>
      <c r="HC332" s="212"/>
      <c r="HD332" s="170"/>
      <c r="HE332" s="212"/>
      <c r="HF332" s="170"/>
      <c r="HG332" s="212"/>
      <c r="HH332" s="170"/>
      <c r="HI332" s="212"/>
      <c r="HJ332" s="170"/>
    </row>
    <row r="333" spans="2:218" ht="21.75" customHeight="1" x14ac:dyDescent="0.15">
      <c r="B333" s="486" t="str">
        <f>IF(②元データ!$B$18="","",②元データ!$B$18)</f>
        <v>キャベツ・石井極早生732</v>
      </c>
      <c r="C333" s="324"/>
      <c r="D333" s="78">
        <f t="shared" ref="D333:AI333" si="736">IF(AND(D$5&gt;=$EH22,D$5&lt;=$EI22),$FO22/$GM22,IF(AND(D$5&gt;=$EJ22,D$5&lt;=$EK22),$FQ22/$GO22,IF(AND(D$5&gt;=$EL22,D$5&lt;=$EM22),$FS22/$GQ22,IF(AND(D$5&gt;=$EN22,D$5&lt;=$EO22),$FU22/$GS22,IF(AND(D$5&gt;=$EP22,D$5&lt;=$EQ22),$FW22/$GU22,IF(AND(D$5&gt;=$ER22,D$5&lt;=$ES22),$FY22/$GW22,IF(AND(D$5&gt;=$ET22,D$5&lt;=$EU22),$GA22/$GY22,IF(AND(D$5&gt;=$EV22,D$5&lt;=$EW22),$GC22/$HA22,IF(AND(D$5&gt;=$EX22,D$5&lt;=$EY22),$GE22/$HC22,IF(AND(D$5&gt;=$EZ22,D$5&lt;=$FA22),$GG22/$HE22,IF(AND(D$5&gt;=$FB22,D$5&lt;=$FC22),$GI22/$HG22,IF(AND(D$5&gt;=$FD22,D$5&lt;=$FE22),$GK22/$HI22,0))))))))))))</f>
        <v>0</v>
      </c>
      <c r="E333" s="79">
        <f t="shared" si="736"/>
        <v>0</v>
      </c>
      <c r="F333" s="79">
        <f t="shared" si="736"/>
        <v>0</v>
      </c>
      <c r="G333" s="79">
        <f t="shared" si="736"/>
        <v>0</v>
      </c>
      <c r="H333" s="79">
        <f t="shared" si="736"/>
        <v>0</v>
      </c>
      <c r="I333" s="79">
        <f t="shared" si="736"/>
        <v>0</v>
      </c>
      <c r="J333" s="79">
        <f t="shared" si="736"/>
        <v>0</v>
      </c>
      <c r="K333" s="79">
        <f t="shared" si="736"/>
        <v>0</v>
      </c>
      <c r="L333" s="79">
        <f t="shared" si="736"/>
        <v>0</v>
      </c>
      <c r="M333" s="79">
        <f t="shared" si="736"/>
        <v>0</v>
      </c>
      <c r="N333" s="79">
        <f t="shared" si="736"/>
        <v>0</v>
      </c>
      <c r="O333" s="79">
        <f t="shared" si="736"/>
        <v>0</v>
      </c>
      <c r="P333" s="79">
        <f t="shared" si="736"/>
        <v>0</v>
      </c>
      <c r="Q333" s="79">
        <f t="shared" si="736"/>
        <v>0</v>
      </c>
      <c r="R333" s="79">
        <f t="shared" si="736"/>
        <v>0</v>
      </c>
      <c r="S333" s="79">
        <f t="shared" si="736"/>
        <v>0</v>
      </c>
      <c r="T333" s="79">
        <f t="shared" si="736"/>
        <v>0</v>
      </c>
      <c r="U333" s="79">
        <f t="shared" si="736"/>
        <v>0</v>
      </c>
      <c r="V333" s="79">
        <f t="shared" si="736"/>
        <v>0</v>
      </c>
      <c r="W333" s="79">
        <f t="shared" si="736"/>
        <v>0</v>
      </c>
      <c r="X333" s="79">
        <f t="shared" si="736"/>
        <v>0</v>
      </c>
      <c r="Y333" s="79">
        <f t="shared" si="736"/>
        <v>0</v>
      </c>
      <c r="Z333" s="79">
        <f t="shared" si="736"/>
        <v>0</v>
      </c>
      <c r="AA333" s="79">
        <f t="shared" si="736"/>
        <v>0</v>
      </c>
      <c r="AB333" s="79">
        <f t="shared" si="736"/>
        <v>0</v>
      </c>
      <c r="AC333" s="79">
        <f t="shared" si="736"/>
        <v>0</v>
      </c>
      <c r="AD333" s="79">
        <f t="shared" si="736"/>
        <v>0</v>
      </c>
      <c r="AE333" s="79">
        <f t="shared" si="736"/>
        <v>0</v>
      </c>
      <c r="AF333" s="137">
        <f t="shared" si="736"/>
        <v>0</v>
      </c>
      <c r="AG333" s="79">
        <f t="shared" si="736"/>
        <v>0</v>
      </c>
      <c r="AH333" s="79">
        <f t="shared" si="736"/>
        <v>0</v>
      </c>
      <c r="AI333" s="78">
        <f t="shared" si="736"/>
        <v>0</v>
      </c>
      <c r="AJ333" s="79">
        <f t="shared" ref="AJ333:BO333" si="737">IF(AND(AJ$5&gt;=$EH22,AJ$5&lt;=$EI22),$FO22/$GM22,IF(AND(AJ$5&gt;=$EJ22,AJ$5&lt;=$EK22),$FQ22/$GO22,IF(AND(AJ$5&gt;=$EL22,AJ$5&lt;=$EM22),$FS22/$GQ22,IF(AND(AJ$5&gt;=$EN22,AJ$5&lt;=$EO22),$FU22/$GS22,IF(AND(AJ$5&gt;=$EP22,AJ$5&lt;=$EQ22),$FW22/$GU22,IF(AND(AJ$5&gt;=$ER22,AJ$5&lt;=$ES22),$FY22/$GW22,IF(AND(AJ$5&gt;=$ET22,AJ$5&lt;=$EU22),$GA22/$GY22,IF(AND(AJ$5&gt;=$EV22,AJ$5&lt;=$EW22),$GC22/$HA22,IF(AND(AJ$5&gt;=$EX22,AJ$5&lt;=$EY22),$GE22/$HC22,IF(AND(AJ$5&gt;=$EZ22,AJ$5&lt;=$FA22),$GG22/$HE22,IF(AND(AJ$5&gt;=$FB22,AJ$5&lt;=$FC22),$GI22/$HG22,IF(AND(AJ$5&gt;=$FD22,AJ$5&lt;=$FE22),$GK22/$HI22,0))))))))))))</f>
        <v>0</v>
      </c>
      <c r="AK333" s="79">
        <f t="shared" si="737"/>
        <v>0</v>
      </c>
      <c r="AL333" s="79">
        <f t="shared" si="737"/>
        <v>0</v>
      </c>
      <c r="AM333" s="79">
        <f t="shared" si="737"/>
        <v>0</v>
      </c>
      <c r="AN333" s="79">
        <f t="shared" si="737"/>
        <v>0</v>
      </c>
      <c r="AO333" s="79">
        <f t="shared" si="737"/>
        <v>0</v>
      </c>
      <c r="AP333" s="79">
        <f t="shared" si="737"/>
        <v>0</v>
      </c>
      <c r="AQ333" s="79">
        <f t="shared" si="737"/>
        <v>0</v>
      </c>
      <c r="AR333" s="79">
        <f t="shared" si="737"/>
        <v>0</v>
      </c>
      <c r="AS333" s="79">
        <f t="shared" si="737"/>
        <v>0</v>
      </c>
      <c r="AT333" s="79">
        <f t="shared" si="737"/>
        <v>0</v>
      </c>
      <c r="AU333" s="79">
        <f t="shared" si="737"/>
        <v>0</v>
      </c>
      <c r="AV333" s="79">
        <f t="shared" si="737"/>
        <v>0</v>
      </c>
      <c r="AW333" s="79">
        <f t="shared" si="737"/>
        <v>0</v>
      </c>
      <c r="AX333" s="79">
        <f t="shared" si="737"/>
        <v>0</v>
      </c>
      <c r="AY333" s="79">
        <f t="shared" si="737"/>
        <v>0</v>
      </c>
      <c r="AZ333" s="79">
        <f t="shared" si="737"/>
        <v>0</v>
      </c>
      <c r="BA333" s="79">
        <f t="shared" si="737"/>
        <v>0</v>
      </c>
      <c r="BB333" s="79">
        <f t="shared" si="737"/>
        <v>0</v>
      </c>
      <c r="BC333" s="79">
        <f t="shared" si="737"/>
        <v>0</v>
      </c>
      <c r="BD333" s="79">
        <f t="shared" si="737"/>
        <v>0</v>
      </c>
      <c r="BE333" s="79">
        <f t="shared" si="737"/>
        <v>0</v>
      </c>
      <c r="BF333" s="79">
        <f t="shared" si="737"/>
        <v>0</v>
      </c>
      <c r="BG333" s="79">
        <f t="shared" si="737"/>
        <v>0</v>
      </c>
      <c r="BH333" s="79">
        <f t="shared" si="737"/>
        <v>0</v>
      </c>
      <c r="BI333" s="79">
        <f t="shared" si="737"/>
        <v>0</v>
      </c>
      <c r="BJ333" s="79">
        <f t="shared" si="737"/>
        <v>0</v>
      </c>
      <c r="BK333" s="79">
        <f t="shared" si="737"/>
        <v>0</v>
      </c>
      <c r="BL333" s="79">
        <f t="shared" si="737"/>
        <v>0</v>
      </c>
      <c r="BM333" s="80">
        <f t="shared" si="737"/>
        <v>0</v>
      </c>
      <c r="BN333" s="78">
        <f t="shared" si="737"/>
        <v>0</v>
      </c>
      <c r="BO333" s="79">
        <f t="shared" si="737"/>
        <v>0</v>
      </c>
      <c r="BP333" s="79">
        <f t="shared" ref="BP333:CU333" si="738">IF(AND(BP$5&gt;=$EH22,BP$5&lt;=$EI22),$FO22/$GM22,IF(AND(BP$5&gt;=$EJ22,BP$5&lt;=$EK22),$FQ22/$GO22,IF(AND(BP$5&gt;=$EL22,BP$5&lt;=$EM22),$FS22/$GQ22,IF(AND(BP$5&gt;=$EN22,BP$5&lt;=$EO22),$FU22/$GS22,IF(AND(BP$5&gt;=$EP22,BP$5&lt;=$EQ22),$FW22/$GU22,IF(AND(BP$5&gt;=$ER22,BP$5&lt;=$ES22),$FY22/$GW22,IF(AND(BP$5&gt;=$ET22,BP$5&lt;=$EU22),$GA22/$GY22,IF(AND(BP$5&gt;=$EV22,BP$5&lt;=$EW22),$GC22/$HA22,IF(AND(BP$5&gt;=$EX22,BP$5&lt;=$EY22),$GE22/$HC22,IF(AND(BP$5&gt;=$EZ22,BP$5&lt;=$FA22),$GG22/$HE22,IF(AND(BP$5&gt;=$FB22,BP$5&lt;=$FC22),$GI22/$HG22,IF(AND(BP$5&gt;=$FD22,BP$5&lt;=$FE22),$GK22/$HI22,0))))))))))))</f>
        <v>0</v>
      </c>
      <c r="BQ333" s="79">
        <f t="shared" si="738"/>
        <v>0</v>
      </c>
      <c r="BR333" s="79">
        <f t="shared" si="738"/>
        <v>0</v>
      </c>
      <c r="BS333" s="79">
        <f t="shared" si="738"/>
        <v>0</v>
      </c>
      <c r="BT333" s="79">
        <f t="shared" si="738"/>
        <v>0</v>
      </c>
      <c r="BU333" s="79">
        <f t="shared" si="738"/>
        <v>0</v>
      </c>
      <c r="BV333" s="79">
        <f t="shared" si="738"/>
        <v>0</v>
      </c>
      <c r="BW333" s="79">
        <f t="shared" si="738"/>
        <v>0</v>
      </c>
      <c r="BX333" s="79">
        <f t="shared" si="738"/>
        <v>0</v>
      </c>
      <c r="BY333" s="79">
        <f t="shared" si="738"/>
        <v>0</v>
      </c>
      <c r="BZ333" s="79">
        <f t="shared" si="738"/>
        <v>0</v>
      </c>
      <c r="CA333" s="79">
        <f t="shared" si="738"/>
        <v>0</v>
      </c>
      <c r="CB333" s="137">
        <f t="shared" si="738"/>
        <v>0</v>
      </c>
      <c r="CC333" s="79">
        <f t="shared" si="738"/>
        <v>0</v>
      </c>
      <c r="CD333" s="79">
        <f t="shared" si="738"/>
        <v>0</v>
      </c>
      <c r="CE333" s="79">
        <f t="shared" si="738"/>
        <v>0</v>
      </c>
      <c r="CF333" s="79">
        <f t="shared" si="738"/>
        <v>0</v>
      </c>
      <c r="CG333" s="79">
        <f t="shared" si="738"/>
        <v>0</v>
      </c>
      <c r="CH333" s="79">
        <f t="shared" si="738"/>
        <v>0</v>
      </c>
      <c r="CI333" s="79">
        <f t="shared" si="738"/>
        <v>0</v>
      </c>
      <c r="CJ333" s="79">
        <f t="shared" si="738"/>
        <v>0</v>
      </c>
      <c r="CK333" s="79">
        <f t="shared" si="738"/>
        <v>0</v>
      </c>
      <c r="CL333" s="79">
        <f t="shared" si="738"/>
        <v>0</v>
      </c>
      <c r="CM333" s="79">
        <f t="shared" si="738"/>
        <v>0</v>
      </c>
      <c r="CN333" s="79">
        <f t="shared" si="738"/>
        <v>0</v>
      </c>
      <c r="CO333" s="79">
        <f t="shared" si="738"/>
        <v>0</v>
      </c>
      <c r="CP333" s="137">
        <f t="shared" si="738"/>
        <v>0</v>
      </c>
      <c r="CQ333" s="80">
        <f t="shared" si="738"/>
        <v>0</v>
      </c>
      <c r="CR333" s="78">
        <f t="shared" si="738"/>
        <v>0</v>
      </c>
      <c r="CS333" s="79">
        <f t="shared" si="738"/>
        <v>0</v>
      </c>
      <c r="CT333" s="79">
        <f t="shared" si="738"/>
        <v>0</v>
      </c>
      <c r="CU333" s="79">
        <f t="shared" si="738"/>
        <v>0</v>
      </c>
      <c r="CV333" s="79">
        <f t="shared" ref="CV333:DW333" si="739">IF(AND(CV$5&gt;=$EH22,CV$5&lt;=$EI22),$FO22/$GM22,IF(AND(CV$5&gt;=$EJ22,CV$5&lt;=$EK22),$FQ22/$GO22,IF(AND(CV$5&gt;=$EL22,CV$5&lt;=$EM22),$FS22/$GQ22,IF(AND(CV$5&gt;=$EN22,CV$5&lt;=$EO22),$FU22/$GS22,IF(AND(CV$5&gt;=$EP22,CV$5&lt;=$EQ22),$FW22/$GU22,IF(AND(CV$5&gt;=$ER22,CV$5&lt;=$ES22),$FY22/$GW22,IF(AND(CV$5&gt;=$ET22,CV$5&lt;=$EU22),$GA22/$GY22,IF(AND(CV$5&gt;=$EV22,CV$5&lt;=$EW22),$GC22/$HA22,IF(AND(CV$5&gt;=$EX22,CV$5&lt;=$EY22),$GE22/$HC22,IF(AND(CV$5&gt;=$EZ22,CV$5&lt;=$FA22),$GG22/$HE22,IF(AND(CV$5&gt;=$FB22,CV$5&lt;=$FC22),$GI22/$HG22,IF(AND(CV$5&gt;=$FD22,CV$5&lt;=$FE22),$GK22/$HI22,0))))))))))))</f>
        <v>0</v>
      </c>
      <c r="CW333" s="79">
        <f t="shared" si="739"/>
        <v>0</v>
      </c>
      <c r="CX333" s="79">
        <f t="shared" si="739"/>
        <v>0</v>
      </c>
      <c r="CY333" s="79">
        <f t="shared" si="739"/>
        <v>0</v>
      </c>
      <c r="CZ333" s="79">
        <f t="shared" si="739"/>
        <v>0</v>
      </c>
      <c r="DA333" s="79">
        <f t="shared" si="739"/>
        <v>0</v>
      </c>
      <c r="DB333" s="79">
        <f t="shared" si="739"/>
        <v>0</v>
      </c>
      <c r="DC333" s="79">
        <f t="shared" si="739"/>
        <v>0</v>
      </c>
      <c r="DD333" s="79">
        <f t="shared" si="739"/>
        <v>0</v>
      </c>
      <c r="DE333" s="79">
        <f t="shared" si="739"/>
        <v>0</v>
      </c>
      <c r="DF333" s="137">
        <f t="shared" si="739"/>
        <v>0</v>
      </c>
      <c r="DG333" s="79">
        <f t="shared" si="739"/>
        <v>0</v>
      </c>
      <c r="DH333" s="79">
        <f t="shared" si="739"/>
        <v>0</v>
      </c>
      <c r="DI333" s="79">
        <f t="shared" si="739"/>
        <v>0</v>
      </c>
      <c r="DJ333" s="79">
        <f t="shared" si="739"/>
        <v>0</v>
      </c>
      <c r="DK333" s="79">
        <f t="shared" si="739"/>
        <v>0</v>
      </c>
      <c r="DL333" s="79">
        <f t="shared" si="739"/>
        <v>0</v>
      </c>
      <c r="DM333" s="79">
        <f t="shared" si="739"/>
        <v>0</v>
      </c>
      <c r="DN333" s="79">
        <f t="shared" si="739"/>
        <v>0</v>
      </c>
      <c r="DO333" s="79">
        <f t="shared" si="739"/>
        <v>0</v>
      </c>
      <c r="DP333" s="79">
        <f t="shared" si="739"/>
        <v>0</v>
      </c>
      <c r="DQ333" s="79">
        <f t="shared" si="739"/>
        <v>0</v>
      </c>
      <c r="DR333" s="79">
        <f t="shared" si="739"/>
        <v>0</v>
      </c>
      <c r="DS333" s="79">
        <f t="shared" si="739"/>
        <v>0</v>
      </c>
      <c r="DT333" s="137">
        <f t="shared" si="739"/>
        <v>0</v>
      </c>
      <c r="DU333" s="80">
        <f t="shared" si="739"/>
        <v>0</v>
      </c>
      <c r="DV333" s="80">
        <f t="shared" si="739"/>
        <v>0</v>
      </c>
      <c r="DW333" s="80">
        <f t="shared" si="739"/>
        <v>0</v>
      </c>
      <c r="EE333" s="2"/>
      <c r="EF333"/>
      <c r="EG333"/>
      <c r="EH333" s="124"/>
      <c r="EI333" s="124"/>
      <c r="EJ333" s="124"/>
      <c r="EK333" s="124"/>
      <c r="EL333" s="124"/>
      <c r="EM333" s="124"/>
      <c r="EN333" s="124"/>
      <c r="EO333" s="124"/>
      <c r="EP333" s="124"/>
      <c r="EQ333" s="124"/>
      <c r="ER333" s="124"/>
      <c r="ES333" s="124"/>
      <c r="ET333" s="124"/>
      <c r="EU333" s="124"/>
      <c r="EV333" s="124"/>
      <c r="EW333" s="124"/>
      <c r="EX333" s="124"/>
      <c r="EY333" s="124"/>
      <c r="EZ333" s="124"/>
      <c r="FA333" s="124"/>
      <c r="FB333" s="124"/>
      <c r="FC333" s="124"/>
      <c r="FD333" s="124"/>
      <c r="FE333" s="124"/>
      <c r="FG333" s="124"/>
      <c r="FH333" s="124"/>
      <c r="FI333" s="124"/>
      <c r="FJ333" s="124"/>
      <c r="FK333" s="124"/>
      <c r="FL333" s="124"/>
      <c r="FN333" s="212"/>
      <c r="FO333" s="170"/>
      <c r="FP333" s="212"/>
      <c r="FQ333" s="170"/>
      <c r="FR333" s="212"/>
      <c r="FS333" s="170"/>
      <c r="FT333" s="212"/>
      <c r="FU333" s="170"/>
      <c r="FV333" s="212"/>
      <c r="FW333" s="170"/>
      <c r="FX333" s="212"/>
      <c r="FY333" s="170"/>
      <c r="FZ333" s="212"/>
      <c r="GA333" s="170"/>
      <c r="GB333" s="212"/>
      <c r="GC333" s="170"/>
      <c r="GD333" s="212"/>
      <c r="GE333" s="170"/>
      <c r="GF333" s="212"/>
      <c r="GG333" s="170"/>
      <c r="GH333" s="212"/>
      <c r="GI333" s="170"/>
      <c r="GJ333" s="212"/>
      <c r="GK333" s="170"/>
      <c r="HC333" s="212"/>
      <c r="HD333" s="170"/>
      <c r="HE333" s="212"/>
      <c r="HF333" s="170"/>
      <c r="HG333" s="212"/>
      <c r="HH333" s="170"/>
      <c r="HI333" s="212"/>
      <c r="HJ333" s="170"/>
    </row>
    <row r="334" spans="2:218" ht="10.5" customHeight="1" x14ac:dyDescent="0.15">
      <c r="B334" s="487"/>
      <c r="C334" s="325"/>
      <c r="D334" s="59">
        <f t="shared" ref="D334:AI334" si="740">IF(AND(D$5&gt;=$EH22,D$5&lt;=$EI22),$FO22,IF(AND(D$5&gt;=$EJ22,D$5&lt;=$EK22),$FQ22,IF(AND(D$5&gt;=$EL22,D$5&lt;=$EM22),$FS22,IF(AND(D$5&gt;=$EN22,D$5&lt;=$EO22),$FU22,IF(AND(D$5&gt;=$EP22,D$5&lt;=$EQ22),$FW22,IF(AND(D$5&gt;=$ER22,D$5&lt;=$ES22),$FY22,IF(AND(D$5&gt;=$ET22,D$5&lt;=$EU22),$GA22,IF(AND(D$5&gt;=$EV22,D$5&lt;=$EW22),$GC22,IF(AND(D$5&gt;=$EX22,D$5&lt;=$EY22),$GE22,IF(AND(D$5&gt;=$EZ22,D$5&lt;=$FA22),$GG22,IF(AND(D$5&gt;=$FB22,D$5&lt;=$FC22),$GI22,IF(AND(D$5&gt;=$FD22,D$5&lt;=$FE22),$GK22,0))))))))))))</f>
        <v>0</v>
      </c>
      <c r="E334" s="76">
        <f t="shared" si="740"/>
        <v>0</v>
      </c>
      <c r="F334" s="76">
        <f t="shared" si="740"/>
        <v>0</v>
      </c>
      <c r="G334" s="76">
        <f t="shared" si="740"/>
        <v>0</v>
      </c>
      <c r="H334" s="76">
        <f t="shared" si="740"/>
        <v>0</v>
      </c>
      <c r="I334" s="76">
        <f t="shared" si="740"/>
        <v>0</v>
      </c>
      <c r="J334" s="76">
        <f t="shared" si="740"/>
        <v>0</v>
      </c>
      <c r="K334" s="76">
        <f t="shared" si="740"/>
        <v>0</v>
      </c>
      <c r="L334" s="76">
        <f t="shared" si="740"/>
        <v>0</v>
      </c>
      <c r="M334" s="76">
        <f t="shared" si="740"/>
        <v>0</v>
      </c>
      <c r="N334" s="76">
        <f t="shared" si="740"/>
        <v>0</v>
      </c>
      <c r="O334" s="76">
        <f t="shared" si="740"/>
        <v>0</v>
      </c>
      <c r="P334" s="76">
        <f t="shared" si="740"/>
        <v>0</v>
      </c>
      <c r="Q334" s="76">
        <f t="shared" si="740"/>
        <v>0</v>
      </c>
      <c r="R334" s="76">
        <f t="shared" si="740"/>
        <v>0</v>
      </c>
      <c r="S334" s="76">
        <f t="shared" si="740"/>
        <v>0</v>
      </c>
      <c r="T334" s="76">
        <f t="shared" si="740"/>
        <v>0</v>
      </c>
      <c r="U334" s="76">
        <f t="shared" si="740"/>
        <v>0</v>
      </c>
      <c r="V334" s="76">
        <f t="shared" si="740"/>
        <v>0</v>
      </c>
      <c r="W334" s="76">
        <f t="shared" si="740"/>
        <v>0</v>
      </c>
      <c r="X334" s="76">
        <f t="shared" si="740"/>
        <v>0</v>
      </c>
      <c r="Y334" s="76">
        <f t="shared" si="740"/>
        <v>0</v>
      </c>
      <c r="Z334" s="76">
        <f t="shared" si="740"/>
        <v>0</v>
      </c>
      <c r="AA334" s="76">
        <f t="shared" si="740"/>
        <v>0</v>
      </c>
      <c r="AB334" s="76">
        <f t="shared" si="740"/>
        <v>0</v>
      </c>
      <c r="AC334" s="76">
        <f t="shared" si="740"/>
        <v>0</v>
      </c>
      <c r="AD334" s="76">
        <f t="shared" si="740"/>
        <v>0</v>
      </c>
      <c r="AE334" s="76">
        <f t="shared" si="740"/>
        <v>0</v>
      </c>
      <c r="AF334" s="138">
        <f t="shared" si="740"/>
        <v>0</v>
      </c>
      <c r="AG334" s="76">
        <f t="shared" si="740"/>
        <v>0</v>
      </c>
      <c r="AH334" s="76">
        <f t="shared" si="740"/>
        <v>0</v>
      </c>
      <c r="AI334" s="59">
        <f t="shared" si="740"/>
        <v>0</v>
      </c>
      <c r="AJ334" s="76">
        <f t="shared" ref="AJ334:BO334" si="741">IF(AND(AJ$5&gt;=$EH22,AJ$5&lt;=$EI22),$FO22,IF(AND(AJ$5&gt;=$EJ22,AJ$5&lt;=$EK22),$FQ22,IF(AND(AJ$5&gt;=$EL22,AJ$5&lt;=$EM22),$FS22,IF(AND(AJ$5&gt;=$EN22,AJ$5&lt;=$EO22),$FU22,IF(AND(AJ$5&gt;=$EP22,AJ$5&lt;=$EQ22),$FW22,IF(AND(AJ$5&gt;=$ER22,AJ$5&lt;=$ES22),$FY22,IF(AND(AJ$5&gt;=$ET22,AJ$5&lt;=$EU22),$GA22,IF(AND(AJ$5&gt;=$EV22,AJ$5&lt;=$EW22),$GC22,IF(AND(AJ$5&gt;=$EX22,AJ$5&lt;=$EY22),$GE22,IF(AND(AJ$5&gt;=$EZ22,AJ$5&lt;=$FA22),$GG22,IF(AND(AJ$5&gt;=$FB22,AJ$5&lt;=$FC22),$GI22,IF(AND(AJ$5&gt;=$FD22,AJ$5&lt;=$FE22),$GK22,0))))))))))))</f>
        <v>0</v>
      </c>
      <c r="AK334" s="76">
        <f t="shared" si="741"/>
        <v>0</v>
      </c>
      <c r="AL334" s="76">
        <f t="shared" si="741"/>
        <v>0</v>
      </c>
      <c r="AM334" s="76">
        <f t="shared" si="741"/>
        <v>0</v>
      </c>
      <c r="AN334" s="76">
        <f t="shared" si="741"/>
        <v>0</v>
      </c>
      <c r="AO334" s="76">
        <f t="shared" si="741"/>
        <v>0</v>
      </c>
      <c r="AP334" s="76">
        <f t="shared" si="741"/>
        <v>0</v>
      </c>
      <c r="AQ334" s="76">
        <f t="shared" si="741"/>
        <v>0</v>
      </c>
      <c r="AR334" s="76">
        <f t="shared" si="741"/>
        <v>0</v>
      </c>
      <c r="AS334" s="76">
        <f t="shared" si="741"/>
        <v>0</v>
      </c>
      <c r="AT334" s="76">
        <f t="shared" si="741"/>
        <v>0</v>
      </c>
      <c r="AU334" s="76">
        <f t="shared" si="741"/>
        <v>0</v>
      </c>
      <c r="AV334" s="76">
        <f t="shared" si="741"/>
        <v>0</v>
      </c>
      <c r="AW334" s="76">
        <f t="shared" si="741"/>
        <v>0</v>
      </c>
      <c r="AX334" s="76">
        <f t="shared" si="741"/>
        <v>0</v>
      </c>
      <c r="AY334" s="76">
        <f t="shared" si="741"/>
        <v>0</v>
      </c>
      <c r="AZ334" s="76">
        <f t="shared" si="741"/>
        <v>0</v>
      </c>
      <c r="BA334" s="76">
        <f t="shared" si="741"/>
        <v>0</v>
      </c>
      <c r="BB334" s="76">
        <f t="shared" si="741"/>
        <v>0</v>
      </c>
      <c r="BC334" s="76">
        <f t="shared" si="741"/>
        <v>0</v>
      </c>
      <c r="BD334" s="76">
        <f t="shared" si="741"/>
        <v>0</v>
      </c>
      <c r="BE334" s="76">
        <f t="shared" si="741"/>
        <v>0</v>
      </c>
      <c r="BF334" s="76">
        <f t="shared" si="741"/>
        <v>0</v>
      </c>
      <c r="BG334" s="76">
        <f t="shared" si="741"/>
        <v>0</v>
      </c>
      <c r="BH334" s="76">
        <f t="shared" si="741"/>
        <v>0</v>
      </c>
      <c r="BI334" s="76">
        <f t="shared" si="741"/>
        <v>0</v>
      </c>
      <c r="BJ334" s="76">
        <f t="shared" si="741"/>
        <v>0</v>
      </c>
      <c r="BK334" s="76">
        <f t="shared" si="741"/>
        <v>0</v>
      </c>
      <c r="BL334" s="76">
        <f t="shared" si="741"/>
        <v>0</v>
      </c>
      <c r="BM334" s="77">
        <f t="shared" si="741"/>
        <v>0</v>
      </c>
      <c r="BN334" s="59">
        <f t="shared" si="741"/>
        <v>0</v>
      </c>
      <c r="BO334" s="76">
        <f t="shared" si="741"/>
        <v>0</v>
      </c>
      <c r="BP334" s="76">
        <f t="shared" ref="BP334:CU334" si="742">IF(AND(BP$5&gt;=$EH22,BP$5&lt;=$EI22),$FO22,IF(AND(BP$5&gt;=$EJ22,BP$5&lt;=$EK22),$FQ22,IF(AND(BP$5&gt;=$EL22,BP$5&lt;=$EM22),$FS22,IF(AND(BP$5&gt;=$EN22,BP$5&lt;=$EO22),$FU22,IF(AND(BP$5&gt;=$EP22,BP$5&lt;=$EQ22),$FW22,IF(AND(BP$5&gt;=$ER22,BP$5&lt;=$ES22),$FY22,IF(AND(BP$5&gt;=$ET22,BP$5&lt;=$EU22),$GA22,IF(AND(BP$5&gt;=$EV22,BP$5&lt;=$EW22),$GC22,IF(AND(BP$5&gt;=$EX22,BP$5&lt;=$EY22),$GE22,IF(AND(BP$5&gt;=$EZ22,BP$5&lt;=$FA22),$GG22,IF(AND(BP$5&gt;=$FB22,BP$5&lt;=$FC22),$GI22,IF(AND(BP$5&gt;=$FD22,BP$5&lt;=$FE22),$GK22,0))))))))))))</f>
        <v>0</v>
      </c>
      <c r="BQ334" s="76">
        <f t="shared" si="742"/>
        <v>0</v>
      </c>
      <c r="BR334" s="76">
        <f t="shared" si="742"/>
        <v>0</v>
      </c>
      <c r="BS334" s="76">
        <f t="shared" si="742"/>
        <v>0</v>
      </c>
      <c r="BT334" s="76">
        <f t="shared" si="742"/>
        <v>0</v>
      </c>
      <c r="BU334" s="76">
        <f t="shared" si="742"/>
        <v>0</v>
      </c>
      <c r="BV334" s="76">
        <f t="shared" si="742"/>
        <v>0</v>
      </c>
      <c r="BW334" s="76">
        <f t="shared" si="742"/>
        <v>0</v>
      </c>
      <c r="BX334" s="76">
        <f t="shared" si="742"/>
        <v>0</v>
      </c>
      <c r="BY334" s="76">
        <f t="shared" si="742"/>
        <v>0</v>
      </c>
      <c r="BZ334" s="76">
        <f t="shared" si="742"/>
        <v>0</v>
      </c>
      <c r="CA334" s="76">
        <f t="shared" si="742"/>
        <v>0</v>
      </c>
      <c r="CB334" s="138">
        <f t="shared" si="742"/>
        <v>0</v>
      </c>
      <c r="CC334" s="76">
        <f t="shared" si="742"/>
        <v>0</v>
      </c>
      <c r="CD334" s="76">
        <f t="shared" si="742"/>
        <v>0</v>
      </c>
      <c r="CE334" s="76">
        <f t="shared" si="742"/>
        <v>0</v>
      </c>
      <c r="CF334" s="76">
        <f t="shared" si="742"/>
        <v>0</v>
      </c>
      <c r="CG334" s="76">
        <f t="shared" si="742"/>
        <v>0</v>
      </c>
      <c r="CH334" s="76">
        <f t="shared" si="742"/>
        <v>0</v>
      </c>
      <c r="CI334" s="76">
        <f t="shared" si="742"/>
        <v>0</v>
      </c>
      <c r="CJ334" s="76">
        <f t="shared" si="742"/>
        <v>0</v>
      </c>
      <c r="CK334" s="76">
        <f t="shared" si="742"/>
        <v>0</v>
      </c>
      <c r="CL334" s="76">
        <f t="shared" si="742"/>
        <v>0</v>
      </c>
      <c r="CM334" s="76">
        <f t="shared" si="742"/>
        <v>0</v>
      </c>
      <c r="CN334" s="76">
        <f t="shared" si="742"/>
        <v>0</v>
      </c>
      <c r="CO334" s="76">
        <f t="shared" si="742"/>
        <v>0</v>
      </c>
      <c r="CP334" s="138">
        <f t="shared" si="742"/>
        <v>0</v>
      </c>
      <c r="CQ334" s="77">
        <f t="shared" si="742"/>
        <v>0</v>
      </c>
      <c r="CR334" s="59">
        <f t="shared" si="742"/>
        <v>0</v>
      </c>
      <c r="CS334" s="76">
        <f t="shared" si="742"/>
        <v>0</v>
      </c>
      <c r="CT334" s="76">
        <f t="shared" si="742"/>
        <v>0</v>
      </c>
      <c r="CU334" s="76">
        <f t="shared" si="742"/>
        <v>0</v>
      </c>
      <c r="CV334" s="76">
        <f t="shared" ref="CV334:DW334" si="743">IF(AND(CV$5&gt;=$EH22,CV$5&lt;=$EI22),$FO22,IF(AND(CV$5&gt;=$EJ22,CV$5&lt;=$EK22),$FQ22,IF(AND(CV$5&gt;=$EL22,CV$5&lt;=$EM22),$FS22,IF(AND(CV$5&gt;=$EN22,CV$5&lt;=$EO22),$FU22,IF(AND(CV$5&gt;=$EP22,CV$5&lt;=$EQ22),$FW22,IF(AND(CV$5&gt;=$ER22,CV$5&lt;=$ES22),$FY22,IF(AND(CV$5&gt;=$ET22,CV$5&lt;=$EU22),$GA22,IF(AND(CV$5&gt;=$EV22,CV$5&lt;=$EW22),$GC22,IF(AND(CV$5&gt;=$EX22,CV$5&lt;=$EY22),$GE22,IF(AND(CV$5&gt;=$EZ22,CV$5&lt;=$FA22),$GG22,IF(AND(CV$5&gt;=$FB22,CV$5&lt;=$FC22),$GI22,IF(AND(CV$5&gt;=$FD22,CV$5&lt;=$FE22),$GK22,0))))))))))))</f>
        <v>0</v>
      </c>
      <c r="CW334" s="76">
        <f t="shared" si="743"/>
        <v>0</v>
      </c>
      <c r="CX334" s="76">
        <f t="shared" si="743"/>
        <v>0</v>
      </c>
      <c r="CY334" s="76">
        <f t="shared" si="743"/>
        <v>0</v>
      </c>
      <c r="CZ334" s="76">
        <f t="shared" si="743"/>
        <v>0</v>
      </c>
      <c r="DA334" s="76">
        <f t="shared" si="743"/>
        <v>0</v>
      </c>
      <c r="DB334" s="76">
        <f t="shared" si="743"/>
        <v>0</v>
      </c>
      <c r="DC334" s="76">
        <f t="shared" si="743"/>
        <v>0</v>
      </c>
      <c r="DD334" s="76">
        <f t="shared" si="743"/>
        <v>0</v>
      </c>
      <c r="DE334" s="76">
        <f t="shared" si="743"/>
        <v>0</v>
      </c>
      <c r="DF334" s="138">
        <f t="shared" si="743"/>
        <v>0</v>
      </c>
      <c r="DG334" s="76">
        <f t="shared" si="743"/>
        <v>0</v>
      </c>
      <c r="DH334" s="76">
        <f t="shared" si="743"/>
        <v>0</v>
      </c>
      <c r="DI334" s="76">
        <f t="shared" si="743"/>
        <v>0</v>
      </c>
      <c r="DJ334" s="76">
        <f t="shared" si="743"/>
        <v>0</v>
      </c>
      <c r="DK334" s="76">
        <f t="shared" si="743"/>
        <v>0</v>
      </c>
      <c r="DL334" s="76">
        <f t="shared" si="743"/>
        <v>0</v>
      </c>
      <c r="DM334" s="76">
        <f t="shared" si="743"/>
        <v>0</v>
      </c>
      <c r="DN334" s="76">
        <f t="shared" si="743"/>
        <v>0</v>
      </c>
      <c r="DO334" s="76">
        <f t="shared" si="743"/>
        <v>0</v>
      </c>
      <c r="DP334" s="76">
        <f t="shared" si="743"/>
        <v>0</v>
      </c>
      <c r="DQ334" s="76">
        <f t="shared" si="743"/>
        <v>0</v>
      </c>
      <c r="DR334" s="76">
        <f t="shared" si="743"/>
        <v>0</v>
      </c>
      <c r="DS334" s="76">
        <f t="shared" si="743"/>
        <v>0</v>
      </c>
      <c r="DT334" s="138">
        <f t="shared" si="743"/>
        <v>0</v>
      </c>
      <c r="DU334" s="77">
        <f t="shared" si="743"/>
        <v>0</v>
      </c>
      <c r="DV334" s="77">
        <f t="shared" si="743"/>
        <v>0</v>
      </c>
      <c r="DW334" s="77">
        <f t="shared" si="743"/>
        <v>0</v>
      </c>
      <c r="EE334" s="2"/>
      <c r="EF334"/>
      <c r="EG334"/>
      <c r="EH334" s="124"/>
      <c r="EI334" s="124"/>
      <c r="EJ334" s="124"/>
      <c r="EK334" s="124"/>
      <c r="EL334" s="124"/>
      <c r="EM334" s="124"/>
      <c r="EN334" s="124"/>
      <c r="EO334" s="124"/>
      <c r="EP334" s="124"/>
      <c r="EQ334" s="124"/>
      <c r="ER334" s="124"/>
      <c r="ES334" s="124"/>
      <c r="ET334" s="124"/>
      <c r="EU334" s="124"/>
      <c r="EV334" s="124"/>
      <c r="EW334" s="124"/>
      <c r="EX334" s="124"/>
      <c r="EY334" s="124"/>
      <c r="EZ334" s="124"/>
      <c r="FA334" s="124"/>
      <c r="FB334" s="124"/>
      <c r="FC334" s="124"/>
      <c r="FD334" s="124"/>
      <c r="FE334" s="124"/>
      <c r="FG334" s="124"/>
      <c r="FH334" s="124"/>
      <c r="FI334" s="124"/>
      <c r="FJ334" s="124"/>
      <c r="FK334" s="124"/>
      <c r="FL334" s="124"/>
      <c r="FN334" s="212"/>
      <c r="FO334" s="170"/>
      <c r="FP334" s="212"/>
      <c r="FQ334" s="170"/>
      <c r="FR334" s="212"/>
      <c r="FS334" s="170"/>
      <c r="FT334" s="212"/>
      <c r="FU334" s="170"/>
      <c r="FV334" s="212"/>
      <c r="FW334" s="170"/>
      <c r="FX334" s="212"/>
      <c r="FY334" s="170"/>
      <c r="FZ334" s="212"/>
      <c r="GA334" s="170"/>
      <c r="GB334" s="212"/>
      <c r="GC334" s="170"/>
      <c r="GD334" s="212"/>
      <c r="GE334" s="170"/>
      <c r="GF334" s="212"/>
      <c r="GG334" s="170"/>
      <c r="GH334" s="212"/>
      <c r="GI334" s="170"/>
      <c r="GJ334" s="212"/>
      <c r="GK334" s="170"/>
      <c r="HC334" s="212"/>
      <c r="HD334" s="170"/>
      <c r="HE334" s="212"/>
      <c r="HF334" s="170"/>
      <c r="HG334" s="212"/>
      <c r="HH334" s="170"/>
      <c r="HI334" s="212"/>
      <c r="HJ334" s="170"/>
    </row>
    <row r="335" spans="2:218" ht="27.75" customHeight="1" x14ac:dyDescent="0.15">
      <c r="B335" s="487"/>
      <c r="C335" s="325"/>
      <c r="D335" s="75">
        <f t="shared" ref="D335:AI335" si="744">IF(AND(D$5&gt;=$EH24,D$5&lt;=$EI24),$FO24/$GM24,IF(AND(D$5&gt;=$EJ24,D$5&lt;=$EK24),$FQ24/$GO24,IF(AND(D$5&gt;=$EL24,D$5&lt;=$EM24),$FS24/$GQ24,IF(AND(D$5&gt;=$EN24,D$5&lt;=$EO24),$FU24/$GS24,IF(AND(D$5&gt;=$EP24,D$5&lt;=$EQ24),$FW24/$GU24,IF(AND(D$5&gt;=$ER24,D$5&lt;=$ES24),$FY24/$GW24,IF(AND(D$5&gt;=$ET24,D$5&lt;=$EU24),$GA24/$GY24,IF(AND(D$5&gt;=$EV24,D$5&lt;=$EW24),$GC24/$HA24,IF(AND(D$5&gt;=$EX24,D$5&lt;=$EY24),$GE24/$HC24,IF(AND(D$5&gt;=$EZ24,D$5&lt;=$FA24),$GG24/$HE24,IF(AND(D$5&gt;=$FB24,D$5&lt;=$FC24),$GI24/$HG24,IF(AND(D$5&gt;=$FD24,D$5&lt;=$FE24),$GK24/$HI24,0))))))))))))</f>
        <v>0</v>
      </c>
      <c r="E335" s="76">
        <f t="shared" si="744"/>
        <v>0</v>
      </c>
      <c r="F335" s="76">
        <f t="shared" si="744"/>
        <v>0</v>
      </c>
      <c r="G335" s="76">
        <f t="shared" si="744"/>
        <v>0</v>
      </c>
      <c r="H335" s="76">
        <f t="shared" si="744"/>
        <v>0</v>
      </c>
      <c r="I335" s="76">
        <f t="shared" si="744"/>
        <v>0</v>
      </c>
      <c r="J335" s="76">
        <f t="shared" si="744"/>
        <v>0</v>
      </c>
      <c r="K335" s="76">
        <f t="shared" si="744"/>
        <v>0</v>
      </c>
      <c r="L335" s="76">
        <f t="shared" si="744"/>
        <v>0</v>
      </c>
      <c r="M335" s="76">
        <f t="shared" si="744"/>
        <v>0</v>
      </c>
      <c r="N335" s="76">
        <f t="shared" si="744"/>
        <v>0</v>
      </c>
      <c r="O335" s="76">
        <f t="shared" si="744"/>
        <v>0</v>
      </c>
      <c r="P335" s="76">
        <f t="shared" si="744"/>
        <v>0</v>
      </c>
      <c r="Q335" s="76">
        <f t="shared" si="744"/>
        <v>0</v>
      </c>
      <c r="R335" s="76">
        <f t="shared" si="744"/>
        <v>0</v>
      </c>
      <c r="S335" s="76">
        <f t="shared" si="744"/>
        <v>0</v>
      </c>
      <c r="T335" s="76">
        <f t="shared" si="744"/>
        <v>0</v>
      </c>
      <c r="U335" s="76">
        <f t="shared" si="744"/>
        <v>0</v>
      </c>
      <c r="V335" s="76">
        <f t="shared" si="744"/>
        <v>0</v>
      </c>
      <c r="W335" s="76">
        <f t="shared" si="744"/>
        <v>0</v>
      </c>
      <c r="X335" s="76">
        <f t="shared" si="744"/>
        <v>0</v>
      </c>
      <c r="Y335" s="76">
        <f t="shared" si="744"/>
        <v>0</v>
      </c>
      <c r="Z335" s="76">
        <f t="shared" si="744"/>
        <v>0</v>
      </c>
      <c r="AA335" s="76">
        <f t="shared" si="744"/>
        <v>0</v>
      </c>
      <c r="AB335" s="76">
        <f t="shared" si="744"/>
        <v>0</v>
      </c>
      <c r="AC335" s="76">
        <f t="shared" si="744"/>
        <v>0</v>
      </c>
      <c r="AD335" s="76">
        <f t="shared" si="744"/>
        <v>0</v>
      </c>
      <c r="AE335" s="76">
        <f t="shared" si="744"/>
        <v>0</v>
      </c>
      <c r="AF335" s="138">
        <f t="shared" si="744"/>
        <v>0</v>
      </c>
      <c r="AG335" s="76">
        <f t="shared" si="744"/>
        <v>0</v>
      </c>
      <c r="AH335" s="76">
        <f t="shared" si="744"/>
        <v>0</v>
      </c>
      <c r="AI335" s="59">
        <f t="shared" si="744"/>
        <v>0</v>
      </c>
      <c r="AJ335" s="76">
        <f t="shared" ref="AJ335:BO335" si="745">IF(AND(AJ$5&gt;=$EH24,AJ$5&lt;=$EI24),$FO24/$GM24,IF(AND(AJ$5&gt;=$EJ24,AJ$5&lt;=$EK24),$FQ24/$GO24,IF(AND(AJ$5&gt;=$EL24,AJ$5&lt;=$EM24),$FS24/$GQ24,IF(AND(AJ$5&gt;=$EN24,AJ$5&lt;=$EO24),$FU24/$GS24,IF(AND(AJ$5&gt;=$EP24,AJ$5&lt;=$EQ24),$FW24/$GU24,IF(AND(AJ$5&gt;=$ER24,AJ$5&lt;=$ES24),$FY24/$GW24,IF(AND(AJ$5&gt;=$ET24,AJ$5&lt;=$EU24),$GA24/$GY24,IF(AND(AJ$5&gt;=$EV24,AJ$5&lt;=$EW24),$GC24/$HA24,IF(AND(AJ$5&gt;=$EX24,AJ$5&lt;=$EY24),$GE24/$HC24,IF(AND(AJ$5&gt;=$EZ24,AJ$5&lt;=$FA24),$GG24/$HE24,IF(AND(AJ$5&gt;=$FB24,AJ$5&lt;=$FC24),$GI24/$HG24,IF(AND(AJ$5&gt;=$FD24,AJ$5&lt;=$FE24),$GK24/$HI24,0))))))))))))</f>
        <v>0</v>
      </c>
      <c r="AK335" s="76">
        <f t="shared" si="745"/>
        <v>0</v>
      </c>
      <c r="AL335" s="76">
        <f t="shared" si="745"/>
        <v>0</v>
      </c>
      <c r="AM335" s="76">
        <f t="shared" si="745"/>
        <v>0</v>
      </c>
      <c r="AN335" s="76">
        <f t="shared" si="745"/>
        <v>0</v>
      </c>
      <c r="AO335" s="76">
        <f t="shared" si="745"/>
        <v>0</v>
      </c>
      <c r="AP335" s="76">
        <f t="shared" si="745"/>
        <v>0</v>
      </c>
      <c r="AQ335" s="76">
        <f t="shared" si="745"/>
        <v>0</v>
      </c>
      <c r="AR335" s="76">
        <f t="shared" si="745"/>
        <v>0</v>
      </c>
      <c r="AS335" s="76">
        <f t="shared" si="745"/>
        <v>0</v>
      </c>
      <c r="AT335" s="76">
        <f t="shared" si="745"/>
        <v>0</v>
      </c>
      <c r="AU335" s="76">
        <f t="shared" si="745"/>
        <v>0</v>
      </c>
      <c r="AV335" s="76">
        <f t="shared" si="745"/>
        <v>0</v>
      </c>
      <c r="AW335" s="76">
        <f t="shared" si="745"/>
        <v>0</v>
      </c>
      <c r="AX335" s="76">
        <f t="shared" si="745"/>
        <v>0</v>
      </c>
      <c r="AY335" s="76">
        <f t="shared" si="745"/>
        <v>0</v>
      </c>
      <c r="AZ335" s="76">
        <f t="shared" si="745"/>
        <v>0</v>
      </c>
      <c r="BA335" s="76">
        <f t="shared" si="745"/>
        <v>0</v>
      </c>
      <c r="BB335" s="76">
        <f t="shared" si="745"/>
        <v>0</v>
      </c>
      <c r="BC335" s="76">
        <f t="shared" si="745"/>
        <v>0</v>
      </c>
      <c r="BD335" s="76">
        <f t="shared" si="745"/>
        <v>0</v>
      </c>
      <c r="BE335" s="76">
        <f t="shared" si="745"/>
        <v>0</v>
      </c>
      <c r="BF335" s="76">
        <f t="shared" si="745"/>
        <v>0</v>
      </c>
      <c r="BG335" s="76">
        <f t="shared" si="745"/>
        <v>0</v>
      </c>
      <c r="BH335" s="76">
        <f t="shared" si="745"/>
        <v>0</v>
      </c>
      <c r="BI335" s="76">
        <f t="shared" si="745"/>
        <v>0</v>
      </c>
      <c r="BJ335" s="76">
        <f t="shared" si="745"/>
        <v>0</v>
      </c>
      <c r="BK335" s="76">
        <f t="shared" si="745"/>
        <v>0</v>
      </c>
      <c r="BL335" s="76">
        <f t="shared" si="745"/>
        <v>0</v>
      </c>
      <c r="BM335" s="77">
        <f t="shared" si="745"/>
        <v>2</v>
      </c>
      <c r="BN335" s="59">
        <f t="shared" si="745"/>
        <v>2</v>
      </c>
      <c r="BO335" s="76">
        <f t="shared" si="745"/>
        <v>2</v>
      </c>
      <c r="BP335" s="76">
        <f t="shared" ref="BP335:CU335" si="746">IF(AND(BP$5&gt;=$EH24,BP$5&lt;=$EI24),$FO24/$GM24,IF(AND(BP$5&gt;=$EJ24,BP$5&lt;=$EK24),$FQ24/$GO24,IF(AND(BP$5&gt;=$EL24,BP$5&lt;=$EM24),$FS24/$GQ24,IF(AND(BP$5&gt;=$EN24,BP$5&lt;=$EO24),$FU24/$GS24,IF(AND(BP$5&gt;=$EP24,BP$5&lt;=$EQ24),$FW24/$GU24,IF(AND(BP$5&gt;=$ER24,BP$5&lt;=$ES24),$FY24/$GW24,IF(AND(BP$5&gt;=$ET24,BP$5&lt;=$EU24),$GA24/$GY24,IF(AND(BP$5&gt;=$EV24,BP$5&lt;=$EW24),$GC24/$HA24,IF(AND(BP$5&gt;=$EX24,BP$5&lt;=$EY24),$GE24/$HC24,IF(AND(BP$5&gt;=$EZ24,BP$5&lt;=$FA24),$GG24/$HE24,IF(AND(BP$5&gt;=$FB24,BP$5&lt;=$FC24),$GI24/$HG24,IF(AND(BP$5&gt;=$FD24,BP$5&lt;=$FE24),$GK24/$HI24,0))))))))))))</f>
        <v>0</v>
      </c>
      <c r="BQ335" s="76">
        <f t="shared" si="746"/>
        <v>0</v>
      </c>
      <c r="BR335" s="76">
        <f t="shared" si="746"/>
        <v>0</v>
      </c>
      <c r="BS335" s="76">
        <f t="shared" si="746"/>
        <v>0</v>
      </c>
      <c r="BT335" s="76">
        <f t="shared" si="746"/>
        <v>0</v>
      </c>
      <c r="BU335" s="76">
        <f t="shared" si="746"/>
        <v>0</v>
      </c>
      <c r="BV335" s="76">
        <f t="shared" si="746"/>
        <v>0</v>
      </c>
      <c r="BW335" s="76">
        <f t="shared" si="746"/>
        <v>0</v>
      </c>
      <c r="BX335" s="76">
        <f t="shared" si="746"/>
        <v>0</v>
      </c>
      <c r="BY335" s="76">
        <f t="shared" si="746"/>
        <v>0</v>
      </c>
      <c r="BZ335" s="76">
        <f t="shared" si="746"/>
        <v>0</v>
      </c>
      <c r="CA335" s="76">
        <f t="shared" si="746"/>
        <v>0</v>
      </c>
      <c r="CB335" s="138">
        <f t="shared" si="746"/>
        <v>0</v>
      </c>
      <c r="CC335" s="76">
        <f t="shared" si="746"/>
        <v>0</v>
      </c>
      <c r="CD335" s="76">
        <f t="shared" si="746"/>
        <v>0</v>
      </c>
      <c r="CE335" s="76">
        <f t="shared" si="746"/>
        <v>0</v>
      </c>
      <c r="CF335" s="76">
        <f t="shared" si="746"/>
        <v>0</v>
      </c>
      <c r="CG335" s="76">
        <f t="shared" si="746"/>
        <v>0</v>
      </c>
      <c r="CH335" s="76">
        <f t="shared" si="746"/>
        <v>0</v>
      </c>
      <c r="CI335" s="76">
        <f t="shared" si="746"/>
        <v>0</v>
      </c>
      <c r="CJ335" s="76">
        <f t="shared" si="746"/>
        <v>0</v>
      </c>
      <c r="CK335" s="76">
        <f t="shared" si="746"/>
        <v>0</v>
      </c>
      <c r="CL335" s="76">
        <f t="shared" si="746"/>
        <v>0</v>
      </c>
      <c r="CM335" s="76">
        <f t="shared" si="746"/>
        <v>0</v>
      </c>
      <c r="CN335" s="76">
        <f t="shared" si="746"/>
        <v>0</v>
      </c>
      <c r="CO335" s="76">
        <f t="shared" si="746"/>
        <v>0</v>
      </c>
      <c r="CP335" s="138">
        <f t="shared" si="746"/>
        <v>0</v>
      </c>
      <c r="CQ335" s="77">
        <f t="shared" si="746"/>
        <v>1.125</v>
      </c>
      <c r="CR335" s="59">
        <f t="shared" si="746"/>
        <v>1.125</v>
      </c>
      <c r="CS335" s="76">
        <f t="shared" si="746"/>
        <v>2</v>
      </c>
      <c r="CT335" s="76">
        <f t="shared" si="746"/>
        <v>0</v>
      </c>
      <c r="CU335" s="76">
        <f t="shared" si="746"/>
        <v>0</v>
      </c>
      <c r="CV335" s="76">
        <f t="shared" ref="CV335:DW335" si="747">IF(AND(CV$5&gt;=$EH24,CV$5&lt;=$EI24),$FO24/$GM24,IF(AND(CV$5&gt;=$EJ24,CV$5&lt;=$EK24),$FQ24/$GO24,IF(AND(CV$5&gt;=$EL24,CV$5&lt;=$EM24),$FS24/$GQ24,IF(AND(CV$5&gt;=$EN24,CV$5&lt;=$EO24),$FU24/$GS24,IF(AND(CV$5&gt;=$EP24,CV$5&lt;=$EQ24),$FW24/$GU24,IF(AND(CV$5&gt;=$ER24,CV$5&lt;=$ES24),$FY24/$GW24,IF(AND(CV$5&gt;=$ET24,CV$5&lt;=$EU24),$GA24/$GY24,IF(AND(CV$5&gt;=$EV24,CV$5&lt;=$EW24),$GC24/$HA24,IF(AND(CV$5&gt;=$EX24,CV$5&lt;=$EY24),$GE24/$HC24,IF(AND(CV$5&gt;=$EZ24,CV$5&lt;=$FA24),$GG24/$HE24,IF(AND(CV$5&gt;=$FB24,CV$5&lt;=$FC24),$GI24/$HG24,IF(AND(CV$5&gt;=$FD24,CV$5&lt;=$FE24),$GK24/$HI24,0))))))))))))</f>
        <v>0</v>
      </c>
      <c r="CW335" s="76">
        <f t="shared" si="747"/>
        <v>0</v>
      </c>
      <c r="CX335" s="76">
        <f t="shared" si="747"/>
        <v>0</v>
      </c>
      <c r="CY335" s="76">
        <f t="shared" si="747"/>
        <v>0</v>
      </c>
      <c r="CZ335" s="76">
        <f t="shared" si="747"/>
        <v>0.5</v>
      </c>
      <c r="DA335" s="76">
        <f t="shared" si="747"/>
        <v>0</v>
      </c>
      <c r="DB335" s="76">
        <f t="shared" si="747"/>
        <v>0</v>
      </c>
      <c r="DC335" s="76">
        <f t="shared" si="747"/>
        <v>0</v>
      </c>
      <c r="DD335" s="76">
        <f t="shared" si="747"/>
        <v>0</v>
      </c>
      <c r="DE335" s="76">
        <f t="shared" si="747"/>
        <v>0</v>
      </c>
      <c r="DF335" s="138">
        <f t="shared" si="747"/>
        <v>0</v>
      </c>
      <c r="DG335" s="76">
        <f t="shared" si="747"/>
        <v>0.5</v>
      </c>
      <c r="DH335" s="76">
        <f t="shared" si="747"/>
        <v>0</v>
      </c>
      <c r="DI335" s="76">
        <f t="shared" si="747"/>
        <v>0</v>
      </c>
      <c r="DJ335" s="76">
        <f t="shared" si="747"/>
        <v>0</v>
      </c>
      <c r="DK335" s="76">
        <f t="shared" si="747"/>
        <v>0</v>
      </c>
      <c r="DL335" s="76">
        <f t="shared" si="747"/>
        <v>0</v>
      </c>
      <c r="DM335" s="76">
        <f t="shared" si="747"/>
        <v>0</v>
      </c>
      <c r="DN335" s="76">
        <f t="shared" si="747"/>
        <v>0</v>
      </c>
      <c r="DO335" s="76">
        <f t="shared" si="747"/>
        <v>0</v>
      </c>
      <c r="DP335" s="76">
        <f t="shared" si="747"/>
        <v>0</v>
      </c>
      <c r="DQ335" s="76">
        <f t="shared" si="747"/>
        <v>0</v>
      </c>
      <c r="DR335" s="76">
        <f t="shared" si="747"/>
        <v>1</v>
      </c>
      <c r="DS335" s="76">
        <f t="shared" si="747"/>
        <v>1</v>
      </c>
      <c r="DT335" s="138">
        <f t="shared" si="747"/>
        <v>0</v>
      </c>
      <c r="DU335" s="77">
        <f t="shared" si="747"/>
        <v>0</v>
      </c>
      <c r="DV335" s="77">
        <f t="shared" si="747"/>
        <v>0</v>
      </c>
      <c r="DW335" s="77">
        <f t="shared" si="747"/>
        <v>0</v>
      </c>
      <c r="EE335" s="2"/>
      <c r="EF335"/>
      <c r="EG335"/>
      <c r="EH335" s="124"/>
      <c r="EI335" s="124"/>
      <c r="EJ335" s="124"/>
      <c r="EK335" s="124"/>
      <c r="EL335" s="124"/>
      <c r="EM335" s="124"/>
      <c r="EN335" s="124"/>
      <c r="EO335" s="124"/>
      <c r="EP335" s="124"/>
      <c r="EQ335" s="124"/>
      <c r="ER335" s="124"/>
      <c r="ES335" s="124"/>
      <c r="ET335" s="124"/>
      <c r="EU335" s="124"/>
      <c r="EV335" s="124"/>
      <c r="EW335" s="124"/>
      <c r="EX335" s="124"/>
      <c r="EY335" s="124"/>
      <c r="EZ335" s="124"/>
      <c r="FA335" s="124"/>
      <c r="FB335" s="124"/>
      <c r="FC335" s="124"/>
      <c r="FD335" s="124"/>
      <c r="FE335" s="124"/>
      <c r="FG335" s="124"/>
      <c r="FH335" s="124"/>
      <c r="FI335" s="124"/>
      <c r="FJ335" s="124"/>
      <c r="FK335" s="124"/>
      <c r="FL335" s="124"/>
      <c r="FN335" s="212"/>
      <c r="FO335" s="170"/>
      <c r="FP335" s="212"/>
      <c r="FQ335" s="170"/>
      <c r="FR335" s="212"/>
      <c r="FS335" s="170"/>
      <c r="FT335" s="212"/>
      <c r="FU335" s="170"/>
      <c r="FV335" s="212"/>
      <c r="FW335" s="170"/>
      <c r="FX335" s="212"/>
      <c r="FY335" s="170"/>
      <c r="FZ335" s="212"/>
      <c r="GA335" s="170"/>
      <c r="GB335" s="212"/>
      <c r="GC335" s="170"/>
      <c r="GD335" s="212"/>
      <c r="GE335" s="170"/>
      <c r="GF335" s="212"/>
      <c r="GG335" s="170"/>
      <c r="GH335" s="212"/>
      <c r="GI335" s="170"/>
      <c r="GJ335" s="212"/>
      <c r="GK335" s="170"/>
      <c r="HC335" s="212"/>
      <c r="HD335" s="170"/>
      <c r="HE335" s="212"/>
      <c r="HF335" s="170"/>
      <c r="HG335" s="212"/>
      <c r="HH335" s="170"/>
      <c r="HI335" s="212"/>
      <c r="HJ335" s="170"/>
    </row>
    <row r="336" spans="2:218" ht="21.75" customHeight="1" thickBot="1" x14ac:dyDescent="0.2">
      <c r="B336" s="488"/>
      <c r="C336" s="326"/>
      <c r="D336" s="136">
        <f t="shared" ref="D336:AI336" si="748">IF(AND(D$5&gt;=$EH24,D$5&lt;=$EI24),$FO24,IF(AND(D$5&gt;=$EJ24,D$5&lt;=$EK24),$FQ24,IF(AND(D$5&gt;=$EL24,D$5&lt;=$EM24),$FS24,IF(AND(D$5&gt;=$EN24,D$5&lt;=$EO24),$FU24,IF(AND(D$5&gt;=$EP24,D$5&lt;=$EQ24),$FW24,IF(AND(D$5&gt;=$ER24,D$5&lt;=$ES24),$FY24,IF(AND(D$5&gt;=$ET24,D$5&lt;=$EU24),$GA24,IF(AND(D$5&gt;=$EV24,D$5&lt;=$EW24),$GC24,IF(AND(D$5&gt;=$EX24,D$5&lt;=$EY24),$GE24,IF(AND(D$5&gt;=$EZ24,D$5&lt;=$FA24),$GG24,IF(AND(D$5&gt;=$FB24,D$5&lt;=$FC24),$GI24,IF(AND(D$5&gt;=$FD24,D$5&lt;=$FE24),$GK24,0))))))))))))</f>
        <v>0</v>
      </c>
      <c r="E336" s="129">
        <f t="shared" si="748"/>
        <v>0</v>
      </c>
      <c r="F336" s="129">
        <f t="shared" si="748"/>
        <v>0</v>
      </c>
      <c r="G336" s="129">
        <f t="shared" si="748"/>
        <v>0</v>
      </c>
      <c r="H336" s="129">
        <f t="shared" si="748"/>
        <v>0</v>
      </c>
      <c r="I336" s="129">
        <f t="shared" si="748"/>
        <v>0</v>
      </c>
      <c r="J336" s="129">
        <f t="shared" si="748"/>
        <v>0</v>
      </c>
      <c r="K336" s="129">
        <f t="shared" si="748"/>
        <v>0</v>
      </c>
      <c r="L336" s="129">
        <f t="shared" si="748"/>
        <v>0</v>
      </c>
      <c r="M336" s="129">
        <f t="shared" si="748"/>
        <v>0</v>
      </c>
      <c r="N336" s="129">
        <f t="shared" si="748"/>
        <v>0</v>
      </c>
      <c r="O336" s="129">
        <f t="shared" si="748"/>
        <v>0</v>
      </c>
      <c r="P336" s="129">
        <f t="shared" si="748"/>
        <v>0</v>
      </c>
      <c r="Q336" s="129">
        <f t="shared" si="748"/>
        <v>0</v>
      </c>
      <c r="R336" s="129">
        <f t="shared" si="748"/>
        <v>0</v>
      </c>
      <c r="S336" s="129">
        <f t="shared" si="748"/>
        <v>0</v>
      </c>
      <c r="T336" s="129">
        <f t="shared" si="748"/>
        <v>0</v>
      </c>
      <c r="U336" s="129">
        <f t="shared" si="748"/>
        <v>0</v>
      </c>
      <c r="V336" s="129">
        <f t="shared" si="748"/>
        <v>0</v>
      </c>
      <c r="W336" s="129">
        <f t="shared" si="748"/>
        <v>0</v>
      </c>
      <c r="X336" s="129">
        <f t="shared" si="748"/>
        <v>0</v>
      </c>
      <c r="Y336" s="129">
        <f t="shared" si="748"/>
        <v>0</v>
      </c>
      <c r="Z336" s="129">
        <f t="shared" si="748"/>
        <v>0</v>
      </c>
      <c r="AA336" s="129">
        <f t="shared" si="748"/>
        <v>0</v>
      </c>
      <c r="AB336" s="129">
        <f t="shared" si="748"/>
        <v>0</v>
      </c>
      <c r="AC336" s="129">
        <f t="shared" si="748"/>
        <v>0</v>
      </c>
      <c r="AD336" s="129">
        <f t="shared" si="748"/>
        <v>0</v>
      </c>
      <c r="AE336" s="129">
        <f t="shared" si="748"/>
        <v>0</v>
      </c>
      <c r="AF336" s="129">
        <f t="shared" si="748"/>
        <v>0</v>
      </c>
      <c r="AG336" s="130">
        <f t="shared" si="748"/>
        <v>0</v>
      </c>
      <c r="AH336" s="130">
        <f t="shared" si="748"/>
        <v>0</v>
      </c>
      <c r="AI336" s="131">
        <f t="shared" si="748"/>
        <v>0</v>
      </c>
      <c r="AJ336" s="129">
        <f t="shared" ref="AJ336:BO336" si="749">IF(AND(AJ$5&gt;=$EH24,AJ$5&lt;=$EI24),$FO24,IF(AND(AJ$5&gt;=$EJ24,AJ$5&lt;=$EK24),$FQ24,IF(AND(AJ$5&gt;=$EL24,AJ$5&lt;=$EM24),$FS24,IF(AND(AJ$5&gt;=$EN24,AJ$5&lt;=$EO24),$FU24,IF(AND(AJ$5&gt;=$EP24,AJ$5&lt;=$EQ24),$FW24,IF(AND(AJ$5&gt;=$ER24,AJ$5&lt;=$ES24),$FY24,IF(AND(AJ$5&gt;=$ET24,AJ$5&lt;=$EU24),$GA24,IF(AND(AJ$5&gt;=$EV24,AJ$5&lt;=$EW24),$GC24,IF(AND(AJ$5&gt;=$EX24,AJ$5&lt;=$EY24),$GE24,IF(AND(AJ$5&gt;=$EZ24,AJ$5&lt;=$FA24),$GG24,IF(AND(AJ$5&gt;=$FB24,AJ$5&lt;=$FC24),$GI24,IF(AND(AJ$5&gt;=$FD24,AJ$5&lt;=$FE24),$GK24,0))))))))))))</f>
        <v>0</v>
      </c>
      <c r="AK336" s="129">
        <f t="shared" si="749"/>
        <v>0</v>
      </c>
      <c r="AL336" s="132">
        <f t="shared" si="749"/>
        <v>0</v>
      </c>
      <c r="AM336" s="133">
        <f t="shared" si="749"/>
        <v>0</v>
      </c>
      <c r="AN336" s="133">
        <f t="shared" si="749"/>
        <v>0</v>
      </c>
      <c r="AO336" s="133">
        <f t="shared" si="749"/>
        <v>0</v>
      </c>
      <c r="AP336" s="133">
        <f t="shared" si="749"/>
        <v>0</v>
      </c>
      <c r="AQ336" s="133">
        <f t="shared" si="749"/>
        <v>0</v>
      </c>
      <c r="AR336" s="133">
        <f t="shared" si="749"/>
        <v>0</v>
      </c>
      <c r="AS336" s="133">
        <f t="shared" si="749"/>
        <v>0</v>
      </c>
      <c r="AT336" s="133">
        <f t="shared" si="749"/>
        <v>0</v>
      </c>
      <c r="AU336" s="133">
        <f t="shared" si="749"/>
        <v>0</v>
      </c>
      <c r="AV336" s="133">
        <f t="shared" si="749"/>
        <v>0</v>
      </c>
      <c r="AW336" s="133">
        <f t="shared" si="749"/>
        <v>0</v>
      </c>
      <c r="AX336" s="133">
        <f t="shared" si="749"/>
        <v>0</v>
      </c>
      <c r="AY336" s="133">
        <f t="shared" si="749"/>
        <v>0</v>
      </c>
      <c r="AZ336" s="133">
        <f t="shared" si="749"/>
        <v>0</v>
      </c>
      <c r="BA336" s="133">
        <f t="shared" si="749"/>
        <v>0</v>
      </c>
      <c r="BB336" s="133">
        <f t="shared" si="749"/>
        <v>0</v>
      </c>
      <c r="BC336" s="133">
        <f t="shared" si="749"/>
        <v>0</v>
      </c>
      <c r="BD336" s="133">
        <f t="shared" si="749"/>
        <v>0</v>
      </c>
      <c r="BE336" s="133">
        <f t="shared" si="749"/>
        <v>0</v>
      </c>
      <c r="BF336" s="133">
        <f t="shared" si="749"/>
        <v>0</v>
      </c>
      <c r="BG336" s="133">
        <f t="shared" si="749"/>
        <v>0</v>
      </c>
      <c r="BH336" s="133">
        <f t="shared" si="749"/>
        <v>0</v>
      </c>
      <c r="BI336" s="133">
        <f t="shared" si="749"/>
        <v>0</v>
      </c>
      <c r="BJ336" s="133">
        <f t="shared" si="749"/>
        <v>0</v>
      </c>
      <c r="BK336" s="133">
        <f t="shared" si="749"/>
        <v>0</v>
      </c>
      <c r="BL336" s="133">
        <f t="shared" si="749"/>
        <v>0</v>
      </c>
      <c r="BM336" s="134">
        <f t="shared" si="749"/>
        <v>4</v>
      </c>
      <c r="BN336" s="135">
        <f t="shared" si="749"/>
        <v>4</v>
      </c>
      <c r="BO336" s="133">
        <f t="shared" si="749"/>
        <v>4</v>
      </c>
      <c r="BP336" s="133">
        <f t="shared" ref="BP336:CU336" si="750">IF(AND(BP$5&gt;=$EH24,BP$5&lt;=$EI24),$FO24,IF(AND(BP$5&gt;=$EJ24,BP$5&lt;=$EK24),$FQ24,IF(AND(BP$5&gt;=$EL24,BP$5&lt;=$EM24),$FS24,IF(AND(BP$5&gt;=$EN24,BP$5&lt;=$EO24),$FU24,IF(AND(BP$5&gt;=$EP24,BP$5&lt;=$EQ24),$FW24,IF(AND(BP$5&gt;=$ER24,BP$5&lt;=$ES24),$FY24,IF(AND(BP$5&gt;=$ET24,BP$5&lt;=$EU24),$GA24,IF(AND(BP$5&gt;=$EV24,BP$5&lt;=$EW24),$GC24,IF(AND(BP$5&gt;=$EX24,BP$5&lt;=$EY24),$GE24,IF(AND(BP$5&gt;=$EZ24,BP$5&lt;=$FA24),$GG24,IF(AND(BP$5&gt;=$FB24,BP$5&lt;=$FC24),$GI24,IF(AND(BP$5&gt;=$FD24,BP$5&lt;=$FE24),$GK24,0))))))))))))</f>
        <v>0</v>
      </c>
      <c r="BQ336" s="133">
        <f t="shared" si="750"/>
        <v>0</v>
      </c>
      <c r="BR336" s="133">
        <f t="shared" si="750"/>
        <v>0</v>
      </c>
      <c r="BS336" s="133">
        <f t="shared" si="750"/>
        <v>0</v>
      </c>
      <c r="BT336" s="133">
        <f t="shared" si="750"/>
        <v>0</v>
      </c>
      <c r="BU336" s="133">
        <f t="shared" si="750"/>
        <v>0</v>
      </c>
      <c r="BV336" s="133">
        <f t="shared" si="750"/>
        <v>0</v>
      </c>
      <c r="BW336" s="133">
        <f t="shared" si="750"/>
        <v>0</v>
      </c>
      <c r="BX336" s="133">
        <f t="shared" si="750"/>
        <v>0</v>
      </c>
      <c r="BY336" s="133">
        <f t="shared" si="750"/>
        <v>0</v>
      </c>
      <c r="BZ336" s="133">
        <f t="shared" si="750"/>
        <v>0</v>
      </c>
      <c r="CA336" s="133">
        <f t="shared" si="750"/>
        <v>0</v>
      </c>
      <c r="CB336" s="133">
        <f t="shared" si="750"/>
        <v>0</v>
      </c>
      <c r="CC336" s="133">
        <f t="shared" si="750"/>
        <v>0</v>
      </c>
      <c r="CD336" s="133">
        <f t="shared" si="750"/>
        <v>0</v>
      </c>
      <c r="CE336" s="133">
        <f t="shared" si="750"/>
        <v>0</v>
      </c>
      <c r="CF336" s="133">
        <f t="shared" si="750"/>
        <v>0</v>
      </c>
      <c r="CG336" s="133">
        <f t="shared" si="750"/>
        <v>0</v>
      </c>
      <c r="CH336" s="133">
        <f t="shared" si="750"/>
        <v>0</v>
      </c>
      <c r="CI336" s="133">
        <f t="shared" si="750"/>
        <v>0</v>
      </c>
      <c r="CJ336" s="133">
        <f t="shared" si="750"/>
        <v>0</v>
      </c>
      <c r="CK336" s="133">
        <f t="shared" si="750"/>
        <v>0</v>
      </c>
      <c r="CL336" s="133">
        <f t="shared" si="750"/>
        <v>0</v>
      </c>
      <c r="CM336" s="133">
        <f t="shared" si="750"/>
        <v>0</v>
      </c>
      <c r="CN336" s="133">
        <f t="shared" si="750"/>
        <v>0</v>
      </c>
      <c r="CO336" s="133">
        <f t="shared" si="750"/>
        <v>0</v>
      </c>
      <c r="CP336" s="133">
        <f t="shared" si="750"/>
        <v>0</v>
      </c>
      <c r="CQ336" s="134">
        <f t="shared" si="750"/>
        <v>2.25</v>
      </c>
      <c r="CR336" s="135">
        <f t="shared" si="750"/>
        <v>2.25</v>
      </c>
      <c r="CS336" s="133">
        <f t="shared" si="750"/>
        <v>2</v>
      </c>
      <c r="CT336" s="133">
        <f t="shared" si="750"/>
        <v>0</v>
      </c>
      <c r="CU336" s="133">
        <f t="shared" si="750"/>
        <v>0</v>
      </c>
      <c r="CV336" s="133">
        <f t="shared" ref="CV336:DW336" si="751">IF(AND(CV$5&gt;=$EH24,CV$5&lt;=$EI24),$FO24,IF(AND(CV$5&gt;=$EJ24,CV$5&lt;=$EK24),$FQ24,IF(AND(CV$5&gt;=$EL24,CV$5&lt;=$EM24),$FS24,IF(AND(CV$5&gt;=$EN24,CV$5&lt;=$EO24),$FU24,IF(AND(CV$5&gt;=$EP24,CV$5&lt;=$EQ24),$FW24,IF(AND(CV$5&gt;=$ER24,CV$5&lt;=$ES24),$FY24,IF(AND(CV$5&gt;=$ET24,CV$5&lt;=$EU24),$GA24,IF(AND(CV$5&gt;=$EV24,CV$5&lt;=$EW24),$GC24,IF(AND(CV$5&gt;=$EX24,CV$5&lt;=$EY24),$GE24,IF(AND(CV$5&gt;=$EZ24,CV$5&lt;=$FA24),$GG24,IF(AND(CV$5&gt;=$FB24,CV$5&lt;=$FC24),$GI24,IF(AND(CV$5&gt;=$FD24,CV$5&lt;=$FE24),$GK24,0))))))))))))</f>
        <v>0</v>
      </c>
      <c r="CW336" s="133">
        <f t="shared" si="751"/>
        <v>0</v>
      </c>
      <c r="CX336" s="133">
        <f t="shared" si="751"/>
        <v>0</v>
      </c>
      <c r="CY336" s="133">
        <f t="shared" si="751"/>
        <v>0</v>
      </c>
      <c r="CZ336" s="133">
        <f t="shared" si="751"/>
        <v>0.5</v>
      </c>
      <c r="DA336" s="133">
        <f t="shared" si="751"/>
        <v>0</v>
      </c>
      <c r="DB336" s="133">
        <f t="shared" si="751"/>
        <v>0</v>
      </c>
      <c r="DC336" s="133">
        <f t="shared" si="751"/>
        <v>0</v>
      </c>
      <c r="DD336" s="133">
        <f t="shared" si="751"/>
        <v>0</v>
      </c>
      <c r="DE336" s="133">
        <f t="shared" si="751"/>
        <v>0</v>
      </c>
      <c r="DF336" s="133">
        <f t="shared" si="751"/>
        <v>0</v>
      </c>
      <c r="DG336" s="133">
        <f t="shared" si="751"/>
        <v>0.5</v>
      </c>
      <c r="DH336" s="133">
        <f t="shared" si="751"/>
        <v>0</v>
      </c>
      <c r="DI336" s="133">
        <f t="shared" si="751"/>
        <v>0</v>
      </c>
      <c r="DJ336" s="133">
        <f t="shared" si="751"/>
        <v>0</v>
      </c>
      <c r="DK336" s="133">
        <f t="shared" si="751"/>
        <v>0</v>
      </c>
      <c r="DL336" s="133">
        <f t="shared" si="751"/>
        <v>0</v>
      </c>
      <c r="DM336" s="133">
        <f t="shared" si="751"/>
        <v>0</v>
      </c>
      <c r="DN336" s="133">
        <f t="shared" si="751"/>
        <v>0</v>
      </c>
      <c r="DO336" s="133">
        <f t="shared" si="751"/>
        <v>0</v>
      </c>
      <c r="DP336" s="133">
        <f t="shared" si="751"/>
        <v>0</v>
      </c>
      <c r="DQ336" s="133">
        <f t="shared" si="751"/>
        <v>0</v>
      </c>
      <c r="DR336" s="133">
        <f t="shared" si="751"/>
        <v>1</v>
      </c>
      <c r="DS336" s="133">
        <f t="shared" si="751"/>
        <v>1</v>
      </c>
      <c r="DT336" s="133">
        <f t="shared" si="751"/>
        <v>0</v>
      </c>
      <c r="DU336" s="134">
        <f t="shared" si="751"/>
        <v>0</v>
      </c>
      <c r="DV336" s="134">
        <f t="shared" si="751"/>
        <v>0</v>
      </c>
      <c r="DW336" s="134">
        <f t="shared" si="751"/>
        <v>0</v>
      </c>
      <c r="EE336" s="2"/>
      <c r="EF336"/>
      <c r="EG336"/>
      <c r="EH336" s="124"/>
      <c r="EI336" s="124"/>
      <c r="EJ336" s="124"/>
      <c r="EK336" s="124"/>
      <c r="EL336" s="124"/>
      <c r="EM336" s="124"/>
      <c r="EN336" s="124"/>
      <c r="EO336" s="124"/>
      <c r="EP336" s="124"/>
      <c r="EQ336" s="124"/>
      <c r="ER336" s="124"/>
      <c r="ES336" s="124"/>
      <c r="ET336" s="124"/>
      <c r="EU336" s="124"/>
      <c r="EV336" s="124"/>
      <c r="EW336" s="124"/>
      <c r="EX336" s="124"/>
      <c r="EY336" s="124"/>
      <c r="EZ336" s="124"/>
      <c r="FA336" s="124"/>
      <c r="FB336" s="124"/>
      <c r="FC336" s="124"/>
      <c r="FD336" s="124"/>
      <c r="FE336" s="124"/>
      <c r="FG336" s="124"/>
      <c r="FH336" s="124"/>
      <c r="FI336" s="124"/>
      <c r="FJ336" s="124"/>
      <c r="FK336" s="124"/>
      <c r="FL336" s="124"/>
      <c r="FN336" s="212"/>
      <c r="FO336" s="170"/>
      <c r="FP336" s="212"/>
      <c r="FQ336" s="170"/>
      <c r="FR336" s="212"/>
      <c r="FS336" s="170"/>
      <c r="FT336" s="212"/>
      <c r="FU336" s="170"/>
      <c r="FV336" s="212"/>
      <c r="FW336" s="170"/>
      <c r="FX336" s="212"/>
      <c r="FY336" s="170"/>
      <c r="FZ336" s="212"/>
      <c r="GA336" s="170"/>
      <c r="GB336" s="212"/>
      <c r="GC336" s="170"/>
      <c r="GD336" s="212"/>
      <c r="GE336" s="170"/>
      <c r="GF336" s="212"/>
      <c r="GG336" s="170"/>
      <c r="GH336" s="212"/>
      <c r="GI336" s="170"/>
      <c r="GJ336" s="212"/>
      <c r="GK336" s="170"/>
      <c r="HC336" s="212"/>
      <c r="HD336" s="170"/>
      <c r="HE336" s="212"/>
      <c r="HF336" s="170"/>
      <c r="HG336" s="212"/>
      <c r="HH336" s="170"/>
      <c r="HI336" s="212"/>
      <c r="HJ336" s="170"/>
    </row>
    <row r="337" spans="2:218" ht="21.75" customHeight="1" x14ac:dyDescent="0.15">
      <c r="B337" s="486" t="str">
        <f>IF(②元データ!$B$19="","",②元データ!$B$19)</f>
        <v>キャベツ・若女将</v>
      </c>
      <c r="C337" s="324"/>
      <c r="D337" s="78">
        <f t="shared" ref="D337:AI337" si="752">IF(AND(D$5&gt;=$EH26,D$5&lt;=$EI26),$FO26/$GM26,IF(AND(D$5&gt;=$EJ26,D$5&lt;=$EK26),$FQ26/$GO26,IF(AND(D$5&gt;=$EL26,D$5&lt;=$EM26),$FS26/$GQ26,IF(AND(D$5&gt;=$EN26,D$5&lt;=$EO26),$FU26/$GS26,IF(AND(D$5&gt;=$EP26,D$5&lt;=$EQ26),$FW26/$GU26,IF(AND(D$5&gt;=$ER26,D$5&lt;=$ES26),$FY26/$GW26,IF(AND(D$5&gt;=$ET26,D$5&lt;=$EU26),$GA26/$GY26,IF(AND(D$5&gt;=$EV26,D$5&lt;=$EW26),$GC26/$HA26,IF(AND(D$5&gt;=$EX26,D$5&lt;=$EY26),$GE26/$HC26,IF(AND(D$5&gt;=$EZ26,D$5&lt;=$FA26),$GG26/$HE26,IF(AND(D$5&gt;=$FB26,D$5&lt;=$FC26),$GI26/$HG26,IF(AND(D$5&gt;=$FD26,D$5&lt;=$FE26),$GK26/$HI26,0))))))))))))</f>
        <v>0</v>
      </c>
      <c r="E337" s="79">
        <f t="shared" si="752"/>
        <v>0</v>
      </c>
      <c r="F337" s="79">
        <f t="shared" si="752"/>
        <v>0</v>
      </c>
      <c r="G337" s="79">
        <f t="shared" si="752"/>
        <v>0</v>
      </c>
      <c r="H337" s="79">
        <f t="shared" si="752"/>
        <v>0</v>
      </c>
      <c r="I337" s="79">
        <f t="shared" si="752"/>
        <v>0</v>
      </c>
      <c r="J337" s="79">
        <f t="shared" si="752"/>
        <v>0</v>
      </c>
      <c r="K337" s="79">
        <f t="shared" si="752"/>
        <v>0</v>
      </c>
      <c r="L337" s="79">
        <f t="shared" si="752"/>
        <v>0</v>
      </c>
      <c r="M337" s="79">
        <f t="shared" si="752"/>
        <v>0</v>
      </c>
      <c r="N337" s="79">
        <f t="shared" si="752"/>
        <v>0</v>
      </c>
      <c r="O337" s="79">
        <f t="shared" si="752"/>
        <v>0</v>
      </c>
      <c r="P337" s="79">
        <f t="shared" si="752"/>
        <v>0</v>
      </c>
      <c r="Q337" s="79">
        <f t="shared" si="752"/>
        <v>0</v>
      </c>
      <c r="R337" s="79">
        <f t="shared" si="752"/>
        <v>0</v>
      </c>
      <c r="S337" s="79">
        <f t="shared" si="752"/>
        <v>0</v>
      </c>
      <c r="T337" s="79">
        <f t="shared" si="752"/>
        <v>0</v>
      </c>
      <c r="U337" s="79">
        <f t="shared" si="752"/>
        <v>0</v>
      </c>
      <c r="V337" s="79">
        <f t="shared" si="752"/>
        <v>0</v>
      </c>
      <c r="W337" s="79">
        <f t="shared" si="752"/>
        <v>0</v>
      </c>
      <c r="X337" s="79">
        <f t="shared" si="752"/>
        <v>0</v>
      </c>
      <c r="Y337" s="79">
        <f t="shared" si="752"/>
        <v>0</v>
      </c>
      <c r="Z337" s="79">
        <f t="shared" si="752"/>
        <v>0</v>
      </c>
      <c r="AA337" s="79">
        <f t="shared" si="752"/>
        <v>0</v>
      </c>
      <c r="AB337" s="79">
        <f t="shared" si="752"/>
        <v>0</v>
      </c>
      <c r="AC337" s="79">
        <f t="shared" si="752"/>
        <v>0</v>
      </c>
      <c r="AD337" s="79">
        <f t="shared" si="752"/>
        <v>0</v>
      </c>
      <c r="AE337" s="79">
        <f t="shared" si="752"/>
        <v>0</v>
      </c>
      <c r="AF337" s="137">
        <f t="shared" si="752"/>
        <v>0</v>
      </c>
      <c r="AG337" s="79">
        <f t="shared" si="752"/>
        <v>0</v>
      </c>
      <c r="AH337" s="79">
        <f t="shared" si="752"/>
        <v>0</v>
      </c>
      <c r="AI337" s="78">
        <f t="shared" si="752"/>
        <v>0</v>
      </c>
      <c r="AJ337" s="79">
        <f t="shared" ref="AJ337:BO337" si="753">IF(AND(AJ$5&gt;=$EH26,AJ$5&lt;=$EI26),$FO26/$GM26,IF(AND(AJ$5&gt;=$EJ26,AJ$5&lt;=$EK26),$FQ26/$GO26,IF(AND(AJ$5&gt;=$EL26,AJ$5&lt;=$EM26),$FS26/$GQ26,IF(AND(AJ$5&gt;=$EN26,AJ$5&lt;=$EO26),$FU26/$GS26,IF(AND(AJ$5&gt;=$EP26,AJ$5&lt;=$EQ26),$FW26/$GU26,IF(AND(AJ$5&gt;=$ER26,AJ$5&lt;=$ES26),$FY26/$GW26,IF(AND(AJ$5&gt;=$ET26,AJ$5&lt;=$EU26),$GA26/$GY26,IF(AND(AJ$5&gt;=$EV26,AJ$5&lt;=$EW26),$GC26/$HA26,IF(AND(AJ$5&gt;=$EX26,AJ$5&lt;=$EY26),$GE26/$HC26,IF(AND(AJ$5&gt;=$EZ26,AJ$5&lt;=$FA26),$GG26/$HE26,IF(AND(AJ$5&gt;=$FB26,AJ$5&lt;=$FC26),$GI26/$HG26,IF(AND(AJ$5&gt;=$FD26,AJ$5&lt;=$FE26),$GK26/$HI26,0))))))))))))</f>
        <v>0</v>
      </c>
      <c r="AK337" s="79">
        <f t="shared" si="753"/>
        <v>0</v>
      </c>
      <c r="AL337" s="79">
        <f t="shared" si="753"/>
        <v>0</v>
      </c>
      <c r="AM337" s="79">
        <f t="shared" si="753"/>
        <v>0</v>
      </c>
      <c r="AN337" s="79">
        <f t="shared" si="753"/>
        <v>0</v>
      </c>
      <c r="AO337" s="79">
        <f t="shared" si="753"/>
        <v>0</v>
      </c>
      <c r="AP337" s="79">
        <f t="shared" si="753"/>
        <v>0</v>
      </c>
      <c r="AQ337" s="79">
        <f t="shared" si="753"/>
        <v>0</v>
      </c>
      <c r="AR337" s="79">
        <f t="shared" si="753"/>
        <v>0</v>
      </c>
      <c r="AS337" s="79">
        <f t="shared" si="753"/>
        <v>0</v>
      </c>
      <c r="AT337" s="79">
        <f t="shared" si="753"/>
        <v>0</v>
      </c>
      <c r="AU337" s="79">
        <f t="shared" si="753"/>
        <v>0</v>
      </c>
      <c r="AV337" s="79">
        <f t="shared" si="753"/>
        <v>0</v>
      </c>
      <c r="AW337" s="79">
        <f t="shared" si="753"/>
        <v>0</v>
      </c>
      <c r="AX337" s="79">
        <f t="shared" si="753"/>
        <v>0</v>
      </c>
      <c r="AY337" s="79">
        <f t="shared" si="753"/>
        <v>0</v>
      </c>
      <c r="AZ337" s="79">
        <f t="shared" si="753"/>
        <v>0</v>
      </c>
      <c r="BA337" s="79">
        <f t="shared" si="753"/>
        <v>0</v>
      </c>
      <c r="BB337" s="79">
        <f t="shared" si="753"/>
        <v>0</v>
      </c>
      <c r="BC337" s="79">
        <f t="shared" si="753"/>
        <v>0</v>
      </c>
      <c r="BD337" s="79">
        <f t="shared" si="753"/>
        <v>0</v>
      </c>
      <c r="BE337" s="79">
        <f t="shared" si="753"/>
        <v>0</v>
      </c>
      <c r="BF337" s="79">
        <f t="shared" si="753"/>
        <v>0</v>
      </c>
      <c r="BG337" s="79">
        <f t="shared" si="753"/>
        <v>0</v>
      </c>
      <c r="BH337" s="79">
        <f t="shared" si="753"/>
        <v>0</v>
      </c>
      <c r="BI337" s="79">
        <f t="shared" si="753"/>
        <v>0</v>
      </c>
      <c r="BJ337" s="79">
        <f t="shared" si="753"/>
        <v>0</v>
      </c>
      <c r="BK337" s="79">
        <f t="shared" si="753"/>
        <v>0</v>
      </c>
      <c r="BL337" s="79">
        <f t="shared" si="753"/>
        <v>0</v>
      </c>
      <c r="BM337" s="80">
        <f t="shared" si="753"/>
        <v>0</v>
      </c>
      <c r="BN337" s="78">
        <f t="shared" si="753"/>
        <v>0</v>
      </c>
      <c r="BO337" s="79">
        <f t="shared" si="753"/>
        <v>0</v>
      </c>
      <c r="BP337" s="79">
        <f t="shared" ref="BP337:CU337" si="754">IF(AND(BP$5&gt;=$EH26,BP$5&lt;=$EI26),$FO26/$GM26,IF(AND(BP$5&gt;=$EJ26,BP$5&lt;=$EK26),$FQ26/$GO26,IF(AND(BP$5&gt;=$EL26,BP$5&lt;=$EM26),$FS26/$GQ26,IF(AND(BP$5&gt;=$EN26,BP$5&lt;=$EO26),$FU26/$GS26,IF(AND(BP$5&gt;=$EP26,BP$5&lt;=$EQ26),$FW26/$GU26,IF(AND(BP$5&gt;=$ER26,BP$5&lt;=$ES26),$FY26/$GW26,IF(AND(BP$5&gt;=$ET26,BP$5&lt;=$EU26),$GA26/$GY26,IF(AND(BP$5&gt;=$EV26,BP$5&lt;=$EW26),$GC26/$HA26,IF(AND(BP$5&gt;=$EX26,BP$5&lt;=$EY26),$GE26/$HC26,IF(AND(BP$5&gt;=$EZ26,BP$5&lt;=$FA26),$GG26/$HE26,IF(AND(BP$5&gt;=$FB26,BP$5&lt;=$FC26),$GI26/$HG26,IF(AND(BP$5&gt;=$FD26,BP$5&lt;=$FE26),$GK26/$HI26,0))))))))))))</f>
        <v>0</v>
      </c>
      <c r="BQ337" s="79">
        <f t="shared" si="754"/>
        <v>0</v>
      </c>
      <c r="BR337" s="79">
        <f t="shared" si="754"/>
        <v>0</v>
      </c>
      <c r="BS337" s="79">
        <f t="shared" si="754"/>
        <v>0</v>
      </c>
      <c r="BT337" s="79">
        <f t="shared" si="754"/>
        <v>0</v>
      </c>
      <c r="BU337" s="79">
        <f t="shared" si="754"/>
        <v>0</v>
      </c>
      <c r="BV337" s="79">
        <f t="shared" si="754"/>
        <v>0</v>
      </c>
      <c r="BW337" s="79">
        <f t="shared" si="754"/>
        <v>0</v>
      </c>
      <c r="BX337" s="79">
        <f t="shared" si="754"/>
        <v>0</v>
      </c>
      <c r="BY337" s="79">
        <f t="shared" si="754"/>
        <v>0</v>
      </c>
      <c r="BZ337" s="79">
        <f t="shared" si="754"/>
        <v>0</v>
      </c>
      <c r="CA337" s="79">
        <f t="shared" si="754"/>
        <v>0</v>
      </c>
      <c r="CB337" s="137">
        <f t="shared" si="754"/>
        <v>0</v>
      </c>
      <c r="CC337" s="79">
        <f t="shared" si="754"/>
        <v>0</v>
      </c>
      <c r="CD337" s="79">
        <f t="shared" si="754"/>
        <v>0</v>
      </c>
      <c r="CE337" s="79">
        <f t="shared" si="754"/>
        <v>0</v>
      </c>
      <c r="CF337" s="79">
        <f t="shared" si="754"/>
        <v>0</v>
      </c>
      <c r="CG337" s="79">
        <f t="shared" si="754"/>
        <v>0</v>
      </c>
      <c r="CH337" s="79">
        <f t="shared" si="754"/>
        <v>0</v>
      </c>
      <c r="CI337" s="79">
        <f t="shared" si="754"/>
        <v>0</v>
      </c>
      <c r="CJ337" s="79">
        <f t="shared" si="754"/>
        <v>0</v>
      </c>
      <c r="CK337" s="79">
        <f t="shared" si="754"/>
        <v>0</v>
      </c>
      <c r="CL337" s="79">
        <f t="shared" si="754"/>
        <v>0</v>
      </c>
      <c r="CM337" s="79">
        <f t="shared" si="754"/>
        <v>0</v>
      </c>
      <c r="CN337" s="79">
        <f t="shared" si="754"/>
        <v>0</v>
      </c>
      <c r="CO337" s="79">
        <f t="shared" si="754"/>
        <v>0</v>
      </c>
      <c r="CP337" s="137">
        <f t="shared" si="754"/>
        <v>0</v>
      </c>
      <c r="CQ337" s="80">
        <f t="shared" si="754"/>
        <v>0</v>
      </c>
      <c r="CR337" s="78">
        <f t="shared" si="754"/>
        <v>0</v>
      </c>
      <c r="CS337" s="79">
        <f t="shared" si="754"/>
        <v>0</v>
      </c>
      <c r="CT337" s="79">
        <f t="shared" si="754"/>
        <v>0</v>
      </c>
      <c r="CU337" s="79">
        <f t="shared" si="754"/>
        <v>0</v>
      </c>
      <c r="CV337" s="79">
        <f t="shared" ref="CV337:DW337" si="755">IF(AND(CV$5&gt;=$EH26,CV$5&lt;=$EI26),$FO26/$GM26,IF(AND(CV$5&gt;=$EJ26,CV$5&lt;=$EK26),$FQ26/$GO26,IF(AND(CV$5&gt;=$EL26,CV$5&lt;=$EM26),$FS26/$GQ26,IF(AND(CV$5&gt;=$EN26,CV$5&lt;=$EO26),$FU26/$GS26,IF(AND(CV$5&gt;=$EP26,CV$5&lt;=$EQ26),$FW26/$GU26,IF(AND(CV$5&gt;=$ER26,CV$5&lt;=$ES26),$FY26/$GW26,IF(AND(CV$5&gt;=$ET26,CV$5&lt;=$EU26),$GA26/$GY26,IF(AND(CV$5&gt;=$EV26,CV$5&lt;=$EW26),$GC26/$HA26,IF(AND(CV$5&gt;=$EX26,CV$5&lt;=$EY26),$GE26/$HC26,IF(AND(CV$5&gt;=$EZ26,CV$5&lt;=$FA26),$GG26/$HE26,IF(AND(CV$5&gt;=$FB26,CV$5&lt;=$FC26),$GI26/$HG26,IF(AND(CV$5&gt;=$FD26,CV$5&lt;=$FE26),$GK26/$HI26,0))))))))))))</f>
        <v>0</v>
      </c>
      <c r="CW337" s="79">
        <f t="shared" si="755"/>
        <v>0</v>
      </c>
      <c r="CX337" s="79">
        <f t="shared" si="755"/>
        <v>0</v>
      </c>
      <c r="CY337" s="79">
        <f t="shared" si="755"/>
        <v>0</v>
      </c>
      <c r="CZ337" s="79">
        <f t="shared" si="755"/>
        <v>0</v>
      </c>
      <c r="DA337" s="79">
        <f t="shared" si="755"/>
        <v>0</v>
      </c>
      <c r="DB337" s="79">
        <f t="shared" si="755"/>
        <v>0</v>
      </c>
      <c r="DC337" s="79">
        <f t="shared" si="755"/>
        <v>0</v>
      </c>
      <c r="DD337" s="79">
        <f t="shared" si="755"/>
        <v>0</v>
      </c>
      <c r="DE337" s="79">
        <f t="shared" si="755"/>
        <v>0</v>
      </c>
      <c r="DF337" s="137">
        <f t="shared" si="755"/>
        <v>0</v>
      </c>
      <c r="DG337" s="79">
        <f t="shared" si="755"/>
        <v>0</v>
      </c>
      <c r="DH337" s="79">
        <f t="shared" si="755"/>
        <v>0</v>
      </c>
      <c r="DI337" s="79">
        <f t="shared" si="755"/>
        <v>0</v>
      </c>
      <c r="DJ337" s="79">
        <f t="shared" si="755"/>
        <v>0</v>
      </c>
      <c r="DK337" s="79">
        <f t="shared" si="755"/>
        <v>0</v>
      </c>
      <c r="DL337" s="79">
        <f t="shared" si="755"/>
        <v>0</v>
      </c>
      <c r="DM337" s="79">
        <f t="shared" si="755"/>
        <v>0</v>
      </c>
      <c r="DN337" s="79">
        <f t="shared" si="755"/>
        <v>0</v>
      </c>
      <c r="DO337" s="79">
        <f t="shared" si="755"/>
        <v>0</v>
      </c>
      <c r="DP337" s="79">
        <f t="shared" si="755"/>
        <v>0</v>
      </c>
      <c r="DQ337" s="79">
        <f t="shared" si="755"/>
        <v>0</v>
      </c>
      <c r="DR337" s="79">
        <f t="shared" si="755"/>
        <v>0</v>
      </c>
      <c r="DS337" s="79">
        <f t="shared" si="755"/>
        <v>0</v>
      </c>
      <c r="DT337" s="137">
        <f t="shared" si="755"/>
        <v>0</v>
      </c>
      <c r="DU337" s="80">
        <f t="shared" si="755"/>
        <v>0</v>
      </c>
      <c r="DV337" s="80">
        <f t="shared" si="755"/>
        <v>0</v>
      </c>
      <c r="DW337" s="80">
        <f t="shared" si="755"/>
        <v>0</v>
      </c>
      <c r="EE337" s="2"/>
      <c r="EF337"/>
      <c r="EG337"/>
      <c r="EH337" s="124"/>
      <c r="EI337" s="124"/>
      <c r="EJ337" s="124"/>
      <c r="EK337" s="124"/>
      <c r="EL337" s="124"/>
      <c r="EM337" s="124"/>
      <c r="EN337" s="124"/>
      <c r="EO337" s="124"/>
      <c r="EP337" s="124"/>
      <c r="EQ337" s="124"/>
      <c r="ER337" s="124"/>
      <c r="ES337" s="124"/>
      <c r="ET337" s="124"/>
      <c r="EU337" s="124"/>
      <c r="EV337" s="124"/>
      <c r="EW337" s="124"/>
      <c r="EX337" s="124"/>
      <c r="EY337" s="124"/>
      <c r="EZ337" s="124"/>
      <c r="FA337" s="124"/>
      <c r="FB337" s="124"/>
      <c r="FC337" s="124"/>
      <c r="FD337" s="124"/>
      <c r="FE337" s="124"/>
      <c r="FG337" s="124"/>
      <c r="FH337" s="124"/>
      <c r="FI337" s="124"/>
      <c r="FJ337" s="124"/>
      <c r="FK337" s="124"/>
      <c r="FL337" s="124"/>
      <c r="FN337" s="212"/>
      <c r="FO337" s="170"/>
      <c r="FP337" s="212"/>
      <c r="FQ337" s="170"/>
      <c r="FR337" s="212"/>
      <c r="FS337" s="170"/>
      <c r="FT337" s="212"/>
      <c r="FU337" s="170"/>
      <c r="FV337" s="212"/>
      <c r="FW337" s="170"/>
      <c r="FX337" s="212"/>
      <c r="FY337" s="170"/>
      <c r="FZ337" s="212"/>
      <c r="GA337" s="170"/>
      <c r="GB337" s="212"/>
      <c r="GC337" s="170"/>
      <c r="GD337" s="212"/>
      <c r="GE337" s="170"/>
      <c r="GF337" s="212"/>
      <c r="GG337" s="170"/>
      <c r="GH337" s="212"/>
      <c r="GI337" s="170"/>
      <c r="GJ337" s="212"/>
      <c r="GK337" s="170"/>
      <c r="HC337" s="212"/>
      <c r="HD337" s="170"/>
      <c r="HE337" s="212"/>
      <c r="HF337" s="170"/>
      <c r="HG337" s="212"/>
      <c r="HH337" s="170"/>
      <c r="HI337" s="212"/>
      <c r="HJ337" s="170"/>
    </row>
    <row r="338" spans="2:218" ht="10.5" customHeight="1" x14ac:dyDescent="0.15">
      <c r="B338" s="487"/>
      <c r="C338" s="325"/>
      <c r="D338" s="59">
        <f t="shared" ref="D338:AI338" si="756">IF(AND(D$5&gt;=$EH26,D$5&lt;=$EI26),$FO26,IF(AND(D$5&gt;=$EJ26,D$5&lt;=$EK26),$FQ26,IF(AND(D$5&gt;=$EL26,D$5&lt;=$EM26),$FS26,IF(AND(D$5&gt;=$EN26,D$5&lt;=$EO26),$FU26,IF(AND(D$5&gt;=$EP26,D$5&lt;=$EQ26),$FW26,IF(AND(D$5&gt;=$ER26,D$5&lt;=$ES26),$FY26,IF(AND(D$5&gt;=$ET26,D$5&lt;=$EU26),$GA26,IF(AND(D$5&gt;=$EV26,D$5&lt;=$EW26),$GC26,IF(AND(D$5&gt;=$EX26,D$5&lt;=$EY26),$GE26,IF(AND(D$5&gt;=$EZ26,D$5&lt;=$FA26),$GG26,IF(AND(D$5&gt;=$FB26,D$5&lt;=$FC26),$GI26,IF(AND(D$5&gt;=$FD26,D$5&lt;=$FE26),$GK26,0))))))))))))</f>
        <v>0</v>
      </c>
      <c r="E338" s="76">
        <f t="shared" si="756"/>
        <v>0</v>
      </c>
      <c r="F338" s="76">
        <f t="shared" si="756"/>
        <v>0</v>
      </c>
      <c r="G338" s="76">
        <f t="shared" si="756"/>
        <v>0</v>
      </c>
      <c r="H338" s="76">
        <f t="shared" si="756"/>
        <v>0</v>
      </c>
      <c r="I338" s="76">
        <f t="shared" si="756"/>
        <v>0</v>
      </c>
      <c r="J338" s="76">
        <f t="shared" si="756"/>
        <v>0</v>
      </c>
      <c r="K338" s="76">
        <f t="shared" si="756"/>
        <v>0</v>
      </c>
      <c r="L338" s="76">
        <f t="shared" si="756"/>
        <v>0</v>
      </c>
      <c r="M338" s="76">
        <f t="shared" si="756"/>
        <v>0</v>
      </c>
      <c r="N338" s="76">
        <f t="shared" si="756"/>
        <v>0</v>
      </c>
      <c r="O338" s="76">
        <f t="shared" si="756"/>
        <v>0</v>
      </c>
      <c r="P338" s="76">
        <f t="shared" si="756"/>
        <v>0</v>
      </c>
      <c r="Q338" s="76">
        <f t="shared" si="756"/>
        <v>0</v>
      </c>
      <c r="R338" s="76">
        <f t="shared" si="756"/>
        <v>0</v>
      </c>
      <c r="S338" s="76">
        <f t="shared" si="756"/>
        <v>0</v>
      </c>
      <c r="T338" s="76">
        <f t="shared" si="756"/>
        <v>0</v>
      </c>
      <c r="U338" s="76">
        <f t="shared" si="756"/>
        <v>0</v>
      </c>
      <c r="V338" s="76">
        <f t="shared" si="756"/>
        <v>0</v>
      </c>
      <c r="W338" s="76">
        <f t="shared" si="756"/>
        <v>0</v>
      </c>
      <c r="X338" s="76">
        <f t="shared" si="756"/>
        <v>0</v>
      </c>
      <c r="Y338" s="76">
        <f t="shared" si="756"/>
        <v>0</v>
      </c>
      <c r="Z338" s="76">
        <f t="shared" si="756"/>
        <v>0</v>
      </c>
      <c r="AA338" s="76">
        <f t="shared" si="756"/>
        <v>0</v>
      </c>
      <c r="AB338" s="76">
        <f t="shared" si="756"/>
        <v>0</v>
      </c>
      <c r="AC338" s="76">
        <f t="shared" si="756"/>
        <v>0</v>
      </c>
      <c r="AD338" s="76">
        <f t="shared" si="756"/>
        <v>0</v>
      </c>
      <c r="AE338" s="76">
        <f t="shared" si="756"/>
        <v>0</v>
      </c>
      <c r="AF338" s="138">
        <f t="shared" si="756"/>
        <v>0</v>
      </c>
      <c r="AG338" s="76">
        <f t="shared" si="756"/>
        <v>0</v>
      </c>
      <c r="AH338" s="76">
        <f t="shared" si="756"/>
        <v>0</v>
      </c>
      <c r="AI338" s="59">
        <f t="shared" si="756"/>
        <v>0</v>
      </c>
      <c r="AJ338" s="76">
        <f t="shared" ref="AJ338:BO338" si="757">IF(AND(AJ$5&gt;=$EH26,AJ$5&lt;=$EI26),$FO26,IF(AND(AJ$5&gt;=$EJ26,AJ$5&lt;=$EK26),$FQ26,IF(AND(AJ$5&gt;=$EL26,AJ$5&lt;=$EM26),$FS26,IF(AND(AJ$5&gt;=$EN26,AJ$5&lt;=$EO26),$FU26,IF(AND(AJ$5&gt;=$EP26,AJ$5&lt;=$EQ26),$FW26,IF(AND(AJ$5&gt;=$ER26,AJ$5&lt;=$ES26),$FY26,IF(AND(AJ$5&gt;=$ET26,AJ$5&lt;=$EU26),$GA26,IF(AND(AJ$5&gt;=$EV26,AJ$5&lt;=$EW26),$GC26,IF(AND(AJ$5&gt;=$EX26,AJ$5&lt;=$EY26),$GE26,IF(AND(AJ$5&gt;=$EZ26,AJ$5&lt;=$FA26),$GG26,IF(AND(AJ$5&gt;=$FB26,AJ$5&lt;=$FC26),$GI26,IF(AND(AJ$5&gt;=$FD26,AJ$5&lt;=$FE26),$GK26,0))))))))))))</f>
        <v>0</v>
      </c>
      <c r="AK338" s="76">
        <f t="shared" si="757"/>
        <v>0</v>
      </c>
      <c r="AL338" s="76">
        <f t="shared" si="757"/>
        <v>0</v>
      </c>
      <c r="AM338" s="76">
        <f t="shared" si="757"/>
        <v>0</v>
      </c>
      <c r="AN338" s="76">
        <f t="shared" si="757"/>
        <v>0</v>
      </c>
      <c r="AO338" s="76">
        <f t="shared" si="757"/>
        <v>0</v>
      </c>
      <c r="AP338" s="76">
        <f t="shared" si="757"/>
        <v>0</v>
      </c>
      <c r="AQ338" s="76">
        <f t="shared" si="757"/>
        <v>0</v>
      </c>
      <c r="AR338" s="76">
        <f t="shared" si="757"/>
        <v>0</v>
      </c>
      <c r="AS338" s="76">
        <f t="shared" si="757"/>
        <v>0</v>
      </c>
      <c r="AT338" s="76">
        <f t="shared" si="757"/>
        <v>0</v>
      </c>
      <c r="AU338" s="76">
        <f t="shared" si="757"/>
        <v>0</v>
      </c>
      <c r="AV338" s="76">
        <f t="shared" si="757"/>
        <v>0</v>
      </c>
      <c r="AW338" s="76">
        <f t="shared" si="757"/>
        <v>0</v>
      </c>
      <c r="AX338" s="76">
        <f t="shared" si="757"/>
        <v>0</v>
      </c>
      <c r="AY338" s="76">
        <f t="shared" si="757"/>
        <v>0</v>
      </c>
      <c r="AZ338" s="76">
        <f t="shared" si="757"/>
        <v>0</v>
      </c>
      <c r="BA338" s="76">
        <f t="shared" si="757"/>
        <v>0</v>
      </c>
      <c r="BB338" s="76">
        <f t="shared" si="757"/>
        <v>0</v>
      </c>
      <c r="BC338" s="76">
        <f t="shared" si="757"/>
        <v>0</v>
      </c>
      <c r="BD338" s="76">
        <f t="shared" si="757"/>
        <v>0</v>
      </c>
      <c r="BE338" s="76">
        <f t="shared" si="757"/>
        <v>0</v>
      </c>
      <c r="BF338" s="76">
        <f t="shared" si="757"/>
        <v>0</v>
      </c>
      <c r="BG338" s="76">
        <f t="shared" si="757"/>
        <v>0</v>
      </c>
      <c r="BH338" s="76">
        <f t="shared" si="757"/>
        <v>0</v>
      </c>
      <c r="BI338" s="76">
        <f t="shared" si="757"/>
        <v>0</v>
      </c>
      <c r="BJ338" s="76">
        <f t="shared" si="757"/>
        <v>0</v>
      </c>
      <c r="BK338" s="76">
        <f t="shared" si="757"/>
        <v>0</v>
      </c>
      <c r="BL338" s="76">
        <f t="shared" si="757"/>
        <v>0</v>
      </c>
      <c r="BM338" s="77">
        <f t="shared" si="757"/>
        <v>0</v>
      </c>
      <c r="BN338" s="59">
        <f t="shared" si="757"/>
        <v>0</v>
      </c>
      <c r="BO338" s="76">
        <f t="shared" si="757"/>
        <v>0</v>
      </c>
      <c r="BP338" s="76">
        <f t="shared" ref="BP338:CU338" si="758">IF(AND(BP$5&gt;=$EH26,BP$5&lt;=$EI26),$FO26,IF(AND(BP$5&gt;=$EJ26,BP$5&lt;=$EK26),$FQ26,IF(AND(BP$5&gt;=$EL26,BP$5&lt;=$EM26),$FS26,IF(AND(BP$5&gt;=$EN26,BP$5&lt;=$EO26),$FU26,IF(AND(BP$5&gt;=$EP26,BP$5&lt;=$EQ26),$FW26,IF(AND(BP$5&gt;=$ER26,BP$5&lt;=$ES26),$FY26,IF(AND(BP$5&gt;=$ET26,BP$5&lt;=$EU26),$GA26,IF(AND(BP$5&gt;=$EV26,BP$5&lt;=$EW26),$GC26,IF(AND(BP$5&gt;=$EX26,BP$5&lt;=$EY26),$GE26,IF(AND(BP$5&gt;=$EZ26,BP$5&lt;=$FA26),$GG26,IF(AND(BP$5&gt;=$FB26,BP$5&lt;=$FC26),$GI26,IF(AND(BP$5&gt;=$FD26,BP$5&lt;=$FE26),$GK26,0))))))))))))</f>
        <v>0</v>
      </c>
      <c r="BQ338" s="76">
        <f t="shared" si="758"/>
        <v>0</v>
      </c>
      <c r="BR338" s="76">
        <f t="shared" si="758"/>
        <v>0</v>
      </c>
      <c r="BS338" s="76">
        <f t="shared" si="758"/>
        <v>0</v>
      </c>
      <c r="BT338" s="76">
        <f t="shared" si="758"/>
        <v>0</v>
      </c>
      <c r="BU338" s="76">
        <f t="shared" si="758"/>
        <v>0</v>
      </c>
      <c r="BV338" s="76">
        <f t="shared" si="758"/>
        <v>0</v>
      </c>
      <c r="BW338" s="76">
        <f t="shared" si="758"/>
        <v>0</v>
      </c>
      <c r="BX338" s="76">
        <f t="shared" si="758"/>
        <v>0</v>
      </c>
      <c r="BY338" s="76">
        <f t="shared" si="758"/>
        <v>0</v>
      </c>
      <c r="BZ338" s="76">
        <f t="shared" si="758"/>
        <v>0</v>
      </c>
      <c r="CA338" s="76">
        <f t="shared" si="758"/>
        <v>0</v>
      </c>
      <c r="CB338" s="138">
        <f t="shared" si="758"/>
        <v>0</v>
      </c>
      <c r="CC338" s="76">
        <f t="shared" si="758"/>
        <v>0</v>
      </c>
      <c r="CD338" s="76">
        <f t="shared" si="758"/>
        <v>0</v>
      </c>
      <c r="CE338" s="76">
        <f t="shared" si="758"/>
        <v>0</v>
      </c>
      <c r="CF338" s="76">
        <f t="shared" si="758"/>
        <v>0</v>
      </c>
      <c r="CG338" s="76">
        <f t="shared" si="758"/>
        <v>0</v>
      </c>
      <c r="CH338" s="76">
        <f t="shared" si="758"/>
        <v>0</v>
      </c>
      <c r="CI338" s="76">
        <f t="shared" si="758"/>
        <v>0</v>
      </c>
      <c r="CJ338" s="76">
        <f t="shared" si="758"/>
        <v>0</v>
      </c>
      <c r="CK338" s="76">
        <f t="shared" si="758"/>
        <v>0</v>
      </c>
      <c r="CL338" s="76">
        <f t="shared" si="758"/>
        <v>0</v>
      </c>
      <c r="CM338" s="76">
        <f t="shared" si="758"/>
        <v>0</v>
      </c>
      <c r="CN338" s="76">
        <f t="shared" si="758"/>
        <v>0</v>
      </c>
      <c r="CO338" s="76">
        <f t="shared" si="758"/>
        <v>0</v>
      </c>
      <c r="CP338" s="138">
        <f t="shared" si="758"/>
        <v>0</v>
      </c>
      <c r="CQ338" s="77">
        <f t="shared" si="758"/>
        <v>0</v>
      </c>
      <c r="CR338" s="59">
        <f t="shared" si="758"/>
        <v>0</v>
      </c>
      <c r="CS338" s="76">
        <f t="shared" si="758"/>
        <v>0</v>
      </c>
      <c r="CT338" s="76">
        <f t="shared" si="758"/>
        <v>0</v>
      </c>
      <c r="CU338" s="76">
        <f t="shared" si="758"/>
        <v>0</v>
      </c>
      <c r="CV338" s="76">
        <f t="shared" ref="CV338:DW338" si="759">IF(AND(CV$5&gt;=$EH26,CV$5&lt;=$EI26),$FO26,IF(AND(CV$5&gt;=$EJ26,CV$5&lt;=$EK26),$FQ26,IF(AND(CV$5&gt;=$EL26,CV$5&lt;=$EM26),$FS26,IF(AND(CV$5&gt;=$EN26,CV$5&lt;=$EO26),$FU26,IF(AND(CV$5&gt;=$EP26,CV$5&lt;=$EQ26),$FW26,IF(AND(CV$5&gt;=$ER26,CV$5&lt;=$ES26),$FY26,IF(AND(CV$5&gt;=$ET26,CV$5&lt;=$EU26),$GA26,IF(AND(CV$5&gt;=$EV26,CV$5&lt;=$EW26),$GC26,IF(AND(CV$5&gt;=$EX26,CV$5&lt;=$EY26),$GE26,IF(AND(CV$5&gt;=$EZ26,CV$5&lt;=$FA26),$GG26,IF(AND(CV$5&gt;=$FB26,CV$5&lt;=$FC26),$GI26,IF(AND(CV$5&gt;=$FD26,CV$5&lt;=$FE26),$GK26,0))))))))))))</f>
        <v>0</v>
      </c>
      <c r="CW338" s="76">
        <f t="shared" si="759"/>
        <v>0</v>
      </c>
      <c r="CX338" s="76">
        <f t="shared" si="759"/>
        <v>0</v>
      </c>
      <c r="CY338" s="76">
        <f t="shared" si="759"/>
        <v>0</v>
      </c>
      <c r="CZ338" s="76">
        <f t="shared" si="759"/>
        <v>0</v>
      </c>
      <c r="DA338" s="76">
        <f t="shared" si="759"/>
        <v>0</v>
      </c>
      <c r="DB338" s="76">
        <f t="shared" si="759"/>
        <v>0</v>
      </c>
      <c r="DC338" s="76">
        <f t="shared" si="759"/>
        <v>0</v>
      </c>
      <c r="DD338" s="76">
        <f t="shared" si="759"/>
        <v>0</v>
      </c>
      <c r="DE338" s="76">
        <f t="shared" si="759"/>
        <v>0</v>
      </c>
      <c r="DF338" s="138">
        <f t="shared" si="759"/>
        <v>0</v>
      </c>
      <c r="DG338" s="76">
        <f t="shared" si="759"/>
        <v>0</v>
      </c>
      <c r="DH338" s="76">
        <f t="shared" si="759"/>
        <v>0</v>
      </c>
      <c r="DI338" s="76">
        <f t="shared" si="759"/>
        <v>0</v>
      </c>
      <c r="DJ338" s="76">
        <f t="shared" si="759"/>
        <v>0</v>
      </c>
      <c r="DK338" s="76">
        <f t="shared" si="759"/>
        <v>0</v>
      </c>
      <c r="DL338" s="76">
        <f t="shared" si="759"/>
        <v>0</v>
      </c>
      <c r="DM338" s="76">
        <f t="shared" si="759"/>
        <v>0</v>
      </c>
      <c r="DN338" s="76">
        <f t="shared" si="759"/>
        <v>0</v>
      </c>
      <c r="DO338" s="76">
        <f t="shared" si="759"/>
        <v>0</v>
      </c>
      <c r="DP338" s="76">
        <f t="shared" si="759"/>
        <v>0</v>
      </c>
      <c r="DQ338" s="76">
        <f t="shared" si="759"/>
        <v>0</v>
      </c>
      <c r="DR338" s="76">
        <f t="shared" si="759"/>
        <v>0</v>
      </c>
      <c r="DS338" s="76">
        <f t="shared" si="759"/>
        <v>0</v>
      </c>
      <c r="DT338" s="138">
        <f t="shared" si="759"/>
        <v>0</v>
      </c>
      <c r="DU338" s="77">
        <f t="shared" si="759"/>
        <v>0</v>
      </c>
      <c r="DV338" s="77">
        <f t="shared" si="759"/>
        <v>0</v>
      </c>
      <c r="DW338" s="77">
        <f t="shared" si="759"/>
        <v>0</v>
      </c>
      <c r="EE338" s="2"/>
      <c r="EF338"/>
      <c r="EG338"/>
      <c r="EH338" s="124"/>
      <c r="EI338" s="124"/>
      <c r="EJ338" s="124"/>
      <c r="EK338" s="124"/>
      <c r="EL338" s="124"/>
      <c r="EM338" s="124"/>
      <c r="EN338" s="124"/>
      <c r="EO338" s="124"/>
      <c r="EP338" s="124"/>
      <c r="EQ338" s="124"/>
      <c r="ER338" s="124"/>
      <c r="ES338" s="124"/>
      <c r="ET338" s="124"/>
      <c r="EU338" s="124"/>
      <c r="EV338" s="124"/>
      <c r="EW338" s="124"/>
      <c r="EX338" s="124"/>
      <c r="EY338" s="124"/>
      <c r="EZ338" s="124"/>
      <c r="FA338" s="124"/>
      <c r="FB338" s="124"/>
      <c r="FC338" s="124"/>
      <c r="FD338" s="124"/>
      <c r="FE338" s="124"/>
      <c r="FG338" s="124"/>
      <c r="FH338" s="124"/>
      <c r="FI338" s="124"/>
      <c r="FJ338" s="124"/>
      <c r="FK338" s="124"/>
      <c r="FL338" s="124"/>
      <c r="FN338" s="212"/>
      <c r="FO338" s="170"/>
      <c r="FP338" s="212"/>
      <c r="FQ338" s="170"/>
      <c r="FR338" s="212"/>
      <c r="FS338" s="170"/>
      <c r="FT338" s="212"/>
      <c r="FU338" s="170"/>
      <c r="FV338" s="212"/>
      <c r="FW338" s="170"/>
      <c r="FX338" s="212"/>
      <c r="FY338" s="170"/>
      <c r="FZ338" s="212"/>
      <c r="GA338" s="170"/>
      <c r="GB338" s="212"/>
      <c r="GC338" s="170"/>
      <c r="GD338" s="212"/>
      <c r="GE338" s="170"/>
      <c r="GF338" s="212"/>
      <c r="GG338" s="170"/>
      <c r="GH338" s="212"/>
      <c r="GI338" s="170"/>
      <c r="GJ338" s="212"/>
      <c r="GK338" s="170"/>
      <c r="HC338" s="212"/>
      <c r="HD338" s="170"/>
      <c r="HE338" s="212"/>
      <c r="HF338" s="170"/>
      <c r="HG338" s="212"/>
      <c r="HH338" s="170"/>
      <c r="HI338" s="212"/>
      <c r="HJ338" s="170"/>
    </row>
    <row r="339" spans="2:218" ht="27.75" customHeight="1" x14ac:dyDescent="0.15">
      <c r="B339" s="487"/>
      <c r="C339" s="325"/>
      <c r="D339" s="75">
        <f t="shared" ref="D339:AI339" si="760">IF(AND(D$5&gt;=$EH28,D$5&lt;=$EI28),$FO28/$GM28,IF(AND(D$5&gt;=$EJ28,D$5&lt;=$EK28),$FQ28/$GO28,IF(AND(D$5&gt;=$EL28,D$5&lt;=$EM28),$FS28/$GQ28,IF(AND(D$5&gt;=$EN28,D$5&lt;=$EO28),$FU28/$GS28,IF(AND(D$5&gt;=$EP28,D$5&lt;=$EQ28),$FW28/$GU28,IF(AND(D$5&gt;=$ER28,D$5&lt;=$ES28),$FY28/$GW28,IF(AND(D$5&gt;=$ET28,D$5&lt;=$EU28),$GA28/$GY28,IF(AND(D$5&gt;=$EV28,D$5&lt;=$EW28),$GC28/$HA28,IF(AND(D$5&gt;=$EX28,D$5&lt;=$EY28),$GE28/$HC28,IF(AND(D$5&gt;=$EZ28,D$5&lt;=$FA28),$GG28/$HE28,IF(AND(D$5&gt;=$FB28,D$5&lt;=$FC28),$GI28/$HG28,IF(AND(D$5&gt;=$FD28,D$5&lt;=$FE28),$GK28/$HI28,0))))))))))))</f>
        <v>0</v>
      </c>
      <c r="E339" s="76">
        <f t="shared" si="760"/>
        <v>0</v>
      </c>
      <c r="F339" s="76">
        <f t="shared" si="760"/>
        <v>0</v>
      </c>
      <c r="G339" s="76">
        <f t="shared" si="760"/>
        <v>0</v>
      </c>
      <c r="H339" s="76">
        <f t="shared" si="760"/>
        <v>0</v>
      </c>
      <c r="I339" s="76">
        <f t="shared" si="760"/>
        <v>0</v>
      </c>
      <c r="J339" s="76">
        <f t="shared" si="760"/>
        <v>0</v>
      </c>
      <c r="K339" s="76">
        <f t="shared" si="760"/>
        <v>0</v>
      </c>
      <c r="L339" s="76">
        <f t="shared" si="760"/>
        <v>0</v>
      </c>
      <c r="M339" s="76">
        <f t="shared" si="760"/>
        <v>0</v>
      </c>
      <c r="N339" s="76">
        <f t="shared" si="760"/>
        <v>0</v>
      </c>
      <c r="O339" s="76">
        <f t="shared" si="760"/>
        <v>0</v>
      </c>
      <c r="P339" s="76">
        <f t="shared" si="760"/>
        <v>0</v>
      </c>
      <c r="Q339" s="76">
        <f t="shared" si="760"/>
        <v>0</v>
      </c>
      <c r="R339" s="76">
        <f t="shared" si="760"/>
        <v>0</v>
      </c>
      <c r="S339" s="76">
        <f t="shared" si="760"/>
        <v>0</v>
      </c>
      <c r="T339" s="76">
        <f t="shared" si="760"/>
        <v>0</v>
      </c>
      <c r="U339" s="76">
        <f t="shared" si="760"/>
        <v>0</v>
      </c>
      <c r="V339" s="76">
        <f t="shared" si="760"/>
        <v>0</v>
      </c>
      <c r="W339" s="76">
        <f t="shared" si="760"/>
        <v>0</v>
      </c>
      <c r="X339" s="76">
        <f t="shared" si="760"/>
        <v>0</v>
      </c>
      <c r="Y339" s="76">
        <f t="shared" si="760"/>
        <v>0</v>
      </c>
      <c r="Z339" s="76">
        <f t="shared" si="760"/>
        <v>0</v>
      </c>
      <c r="AA339" s="76">
        <f t="shared" si="760"/>
        <v>0</v>
      </c>
      <c r="AB339" s="76">
        <f t="shared" si="760"/>
        <v>0</v>
      </c>
      <c r="AC339" s="76">
        <f t="shared" si="760"/>
        <v>0</v>
      </c>
      <c r="AD339" s="76">
        <f t="shared" si="760"/>
        <v>0</v>
      </c>
      <c r="AE339" s="76">
        <f t="shared" si="760"/>
        <v>0</v>
      </c>
      <c r="AF339" s="138">
        <f t="shared" si="760"/>
        <v>0</v>
      </c>
      <c r="AG339" s="76">
        <f t="shared" si="760"/>
        <v>0</v>
      </c>
      <c r="AH339" s="76">
        <f t="shared" si="760"/>
        <v>0</v>
      </c>
      <c r="AI339" s="59">
        <f t="shared" si="760"/>
        <v>0</v>
      </c>
      <c r="AJ339" s="76">
        <f t="shared" ref="AJ339:BO339" si="761">IF(AND(AJ$5&gt;=$EH28,AJ$5&lt;=$EI28),$FO28/$GM28,IF(AND(AJ$5&gt;=$EJ28,AJ$5&lt;=$EK28),$FQ28/$GO28,IF(AND(AJ$5&gt;=$EL28,AJ$5&lt;=$EM28),$FS28/$GQ28,IF(AND(AJ$5&gt;=$EN28,AJ$5&lt;=$EO28),$FU28/$GS28,IF(AND(AJ$5&gt;=$EP28,AJ$5&lt;=$EQ28),$FW28/$GU28,IF(AND(AJ$5&gt;=$ER28,AJ$5&lt;=$ES28),$FY28/$GW28,IF(AND(AJ$5&gt;=$ET28,AJ$5&lt;=$EU28),$GA28/$GY28,IF(AND(AJ$5&gt;=$EV28,AJ$5&lt;=$EW28),$GC28/$HA28,IF(AND(AJ$5&gt;=$EX28,AJ$5&lt;=$EY28),$GE28/$HC28,IF(AND(AJ$5&gt;=$EZ28,AJ$5&lt;=$FA28),$GG28/$HE28,IF(AND(AJ$5&gt;=$FB28,AJ$5&lt;=$FC28),$GI28/$HG28,IF(AND(AJ$5&gt;=$FD28,AJ$5&lt;=$FE28),$GK28/$HI28,0))))))))))))</f>
        <v>0</v>
      </c>
      <c r="AK339" s="76">
        <f t="shared" si="761"/>
        <v>0</v>
      </c>
      <c r="AL339" s="76">
        <f t="shared" si="761"/>
        <v>0</v>
      </c>
      <c r="AM339" s="76">
        <f t="shared" si="761"/>
        <v>0</v>
      </c>
      <c r="AN339" s="76">
        <f t="shared" si="761"/>
        <v>0</v>
      </c>
      <c r="AO339" s="76">
        <f t="shared" si="761"/>
        <v>0</v>
      </c>
      <c r="AP339" s="76">
        <f t="shared" si="761"/>
        <v>0</v>
      </c>
      <c r="AQ339" s="76">
        <f t="shared" si="761"/>
        <v>0</v>
      </c>
      <c r="AR339" s="76">
        <f t="shared" si="761"/>
        <v>0</v>
      </c>
      <c r="AS339" s="76">
        <f t="shared" si="761"/>
        <v>0</v>
      </c>
      <c r="AT339" s="76">
        <f t="shared" si="761"/>
        <v>0</v>
      </c>
      <c r="AU339" s="76">
        <f t="shared" si="761"/>
        <v>0</v>
      </c>
      <c r="AV339" s="76">
        <f t="shared" si="761"/>
        <v>0</v>
      </c>
      <c r="AW339" s="76">
        <f t="shared" si="761"/>
        <v>0</v>
      </c>
      <c r="AX339" s="76">
        <f t="shared" si="761"/>
        <v>0</v>
      </c>
      <c r="AY339" s="76">
        <f t="shared" si="761"/>
        <v>0</v>
      </c>
      <c r="AZ339" s="76">
        <f t="shared" si="761"/>
        <v>0</v>
      </c>
      <c r="BA339" s="76">
        <f t="shared" si="761"/>
        <v>0</v>
      </c>
      <c r="BB339" s="76">
        <f t="shared" si="761"/>
        <v>0</v>
      </c>
      <c r="BC339" s="76">
        <f t="shared" si="761"/>
        <v>0</v>
      </c>
      <c r="BD339" s="76">
        <f t="shared" si="761"/>
        <v>0</v>
      </c>
      <c r="BE339" s="76">
        <f t="shared" si="761"/>
        <v>0</v>
      </c>
      <c r="BF339" s="76">
        <f t="shared" si="761"/>
        <v>0</v>
      </c>
      <c r="BG339" s="76">
        <f t="shared" si="761"/>
        <v>0</v>
      </c>
      <c r="BH339" s="76">
        <f t="shared" si="761"/>
        <v>0</v>
      </c>
      <c r="BI339" s="76">
        <f t="shared" si="761"/>
        <v>0</v>
      </c>
      <c r="BJ339" s="76">
        <f t="shared" si="761"/>
        <v>0</v>
      </c>
      <c r="BK339" s="76">
        <f t="shared" si="761"/>
        <v>0</v>
      </c>
      <c r="BL339" s="76">
        <f t="shared" si="761"/>
        <v>0</v>
      </c>
      <c r="BM339" s="77">
        <f t="shared" si="761"/>
        <v>0</v>
      </c>
      <c r="BN339" s="59">
        <f t="shared" si="761"/>
        <v>0</v>
      </c>
      <c r="BO339" s="76">
        <f t="shared" si="761"/>
        <v>0</v>
      </c>
      <c r="BP339" s="76">
        <f t="shared" ref="BP339:CU339" si="762">IF(AND(BP$5&gt;=$EH28,BP$5&lt;=$EI28),$FO28/$GM28,IF(AND(BP$5&gt;=$EJ28,BP$5&lt;=$EK28),$FQ28/$GO28,IF(AND(BP$5&gt;=$EL28,BP$5&lt;=$EM28),$FS28/$GQ28,IF(AND(BP$5&gt;=$EN28,BP$5&lt;=$EO28),$FU28/$GS28,IF(AND(BP$5&gt;=$EP28,BP$5&lt;=$EQ28),$FW28/$GU28,IF(AND(BP$5&gt;=$ER28,BP$5&lt;=$ES28),$FY28/$GW28,IF(AND(BP$5&gt;=$ET28,BP$5&lt;=$EU28),$GA28/$GY28,IF(AND(BP$5&gt;=$EV28,BP$5&lt;=$EW28),$GC28/$HA28,IF(AND(BP$5&gt;=$EX28,BP$5&lt;=$EY28),$GE28/$HC28,IF(AND(BP$5&gt;=$EZ28,BP$5&lt;=$FA28),$GG28/$HE28,IF(AND(BP$5&gt;=$FB28,BP$5&lt;=$FC28),$GI28/$HG28,IF(AND(BP$5&gt;=$FD28,BP$5&lt;=$FE28),$GK28/$HI28,0))))))))))))</f>
        <v>0</v>
      </c>
      <c r="BQ339" s="76">
        <f t="shared" si="762"/>
        <v>0</v>
      </c>
      <c r="BR339" s="76">
        <f t="shared" si="762"/>
        <v>0</v>
      </c>
      <c r="BS339" s="76">
        <f t="shared" si="762"/>
        <v>0</v>
      </c>
      <c r="BT339" s="76">
        <f t="shared" si="762"/>
        <v>0</v>
      </c>
      <c r="BU339" s="76">
        <f t="shared" si="762"/>
        <v>0</v>
      </c>
      <c r="BV339" s="76">
        <f t="shared" si="762"/>
        <v>0</v>
      </c>
      <c r="BW339" s="76">
        <f t="shared" si="762"/>
        <v>4</v>
      </c>
      <c r="BX339" s="76">
        <f t="shared" si="762"/>
        <v>4</v>
      </c>
      <c r="BY339" s="76">
        <f t="shared" si="762"/>
        <v>0</v>
      </c>
      <c r="BZ339" s="76">
        <f t="shared" si="762"/>
        <v>0</v>
      </c>
      <c r="CA339" s="76">
        <f t="shared" si="762"/>
        <v>0</v>
      </c>
      <c r="CB339" s="138">
        <f t="shared" si="762"/>
        <v>0</v>
      </c>
      <c r="CC339" s="76">
        <f t="shared" si="762"/>
        <v>0</v>
      </c>
      <c r="CD339" s="76">
        <f t="shared" si="762"/>
        <v>0</v>
      </c>
      <c r="CE339" s="76">
        <f t="shared" si="762"/>
        <v>0</v>
      </c>
      <c r="CF339" s="76">
        <f t="shared" si="762"/>
        <v>0</v>
      </c>
      <c r="CG339" s="76">
        <f t="shared" si="762"/>
        <v>0</v>
      </c>
      <c r="CH339" s="76">
        <f t="shared" si="762"/>
        <v>0</v>
      </c>
      <c r="CI339" s="76">
        <f t="shared" si="762"/>
        <v>0</v>
      </c>
      <c r="CJ339" s="76">
        <f t="shared" si="762"/>
        <v>0</v>
      </c>
      <c r="CK339" s="76">
        <f t="shared" si="762"/>
        <v>0</v>
      </c>
      <c r="CL339" s="76">
        <f t="shared" si="762"/>
        <v>0</v>
      </c>
      <c r="CM339" s="76">
        <f t="shared" si="762"/>
        <v>0</v>
      </c>
      <c r="CN339" s="76">
        <f t="shared" si="762"/>
        <v>0</v>
      </c>
      <c r="CO339" s="76">
        <f t="shared" si="762"/>
        <v>0</v>
      </c>
      <c r="CP339" s="138">
        <f t="shared" si="762"/>
        <v>0</v>
      </c>
      <c r="CQ339" s="77">
        <f t="shared" si="762"/>
        <v>0</v>
      </c>
      <c r="CR339" s="59">
        <f t="shared" si="762"/>
        <v>0</v>
      </c>
      <c r="CS339" s="76">
        <f t="shared" si="762"/>
        <v>0</v>
      </c>
      <c r="CT339" s="76">
        <f t="shared" si="762"/>
        <v>0</v>
      </c>
      <c r="CU339" s="76">
        <f t="shared" si="762"/>
        <v>0</v>
      </c>
      <c r="CV339" s="76">
        <f t="shared" ref="CV339:DW339" si="763">IF(AND(CV$5&gt;=$EH28,CV$5&lt;=$EI28),$FO28/$GM28,IF(AND(CV$5&gt;=$EJ28,CV$5&lt;=$EK28),$FQ28/$GO28,IF(AND(CV$5&gt;=$EL28,CV$5&lt;=$EM28),$FS28/$GQ28,IF(AND(CV$5&gt;=$EN28,CV$5&lt;=$EO28),$FU28/$GS28,IF(AND(CV$5&gt;=$EP28,CV$5&lt;=$EQ28),$FW28/$GU28,IF(AND(CV$5&gt;=$ER28,CV$5&lt;=$ES28),$FY28/$GW28,IF(AND(CV$5&gt;=$ET28,CV$5&lt;=$EU28),$GA28/$GY28,IF(AND(CV$5&gt;=$EV28,CV$5&lt;=$EW28),$GC28/$HA28,IF(AND(CV$5&gt;=$EX28,CV$5&lt;=$EY28),$GE28/$HC28,IF(AND(CV$5&gt;=$EZ28,CV$5&lt;=$FA28),$GG28/$HE28,IF(AND(CV$5&gt;=$FB28,CV$5&lt;=$FC28),$GI28/$HG28,IF(AND(CV$5&gt;=$FD28,CV$5&lt;=$FE28),$GK28/$HI28,0))))))))))))</f>
        <v>0</v>
      </c>
      <c r="CW339" s="76">
        <f t="shared" si="763"/>
        <v>0</v>
      </c>
      <c r="CX339" s="76">
        <f t="shared" si="763"/>
        <v>0</v>
      </c>
      <c r="CY339" s="76">
        <f t="shared" si="763"/>
        <v>0</v>
      </c>
      <c r="CZ339" s="76">
        <f t="shared" si="763"/>
        <v>2.25</v>
      </c>
      <c r="DA339" s="76">
        <f t="shared" si="763"/>
        <v>2.25</v>
      </c>
      <c r="DB339" s="76">
        <f t="shared" si="763"/>
        <v>4</v>
      </c>
      <c r="DC339" s="76">
        <f t="shared" si="763"/>
        <v>0</v>
      </c>
      <c r="DD339" s="76">
        <f t="shared" si="763"/>
        <v>0</v>
      </c>
      <c r="DE339" s="76">
        <f t="shared" si="763"/>
        <v>0</v>
      </c>
      <c r="DF339" s="138">
        <f t="shared" si="763"/>
        <v>0</v>
      </c>
      <c r="DG339" s="76">
        <f t="shared" si="763"/>
        <v>0</v>
      </c>
      <c r="DH339" s="76">
        <f t="shared" si="763"/>
        <v>0</v>
      </c>
      <c r="DI339" s="76">
        <f t="shared" si="763"/>
        <v>1</v>
      </c>
      <c r="DJ339" s="76">
        <f t="shared" si="763"/>
        <v>0</v>
      </c>
      <c r="DK339" s="76">
        <f t="shared" si="763"/>
        <v>0</v>
      </c>
      <c r="DL339" s="76">
        <f t="shared" si="763"/>
        <v>0</v>
      </c>
      <c r="DM339" s="76">
        <f t="shared" si="763"/>
        <v>0</v>
      </c>
      <c r="DN339" s="76">
        <f t="shared" si="763"/>
        <v>0</v>
      </c>
      <c r="DO339" s="76">
        <f t="shared" si="763"/>
        <v>0</v>
      </c>
      <c r="DP339" s="76">
        <f t="shared" si="763"/>
        <v>1</v>
      </c>
      <c r="DQ339" s="76">
        <f t="shared" si="763"/>
        <v>0</v>
      </c>
      <c r="DR339" s="76">
        <f t="shared" si="763"/>
        <v>0</v>
      </c>
      <c r="DS339" s="76">
        <f t="shared" si="763"/>
        <v>0</v>
      </c>
      <c r="DT339" s="138">
        <f t="shared" si="763"/>
        <v>0</v>
      </c>
      <c r="DU339" s="77">
        <f t="shared" si="763"/>
        <v>0</v>
      </c>
      <c r="DV339" s="77">
        <f t="shared" si="763"/>
        <v>0</v>
      </c>
      <c r="DW339" s="77">
        <f t="shared" si="763"/>
        <v>0</v>
      </c>
      <c r="EE339" s="2"/>
      <c r="EF339"/>
      <c r="EG339"/>
      <c r="EH339" s="124"/>
      <c r="EI339" s="124"/>
      <c r="EJ339" s="124"/>
      <c r="EK339" s="124"/>
      <c r="EL339" s="124"/>
      <c r="EM339" s="124"/>
      <c r="EN339" s="124"/>
      <c r="EO339" s="124"/>
      <c r="EP339" s="124"/>
      <c r="EQ339" s="124"/>
      <c r="ER339" s="124"/>
      <c r="ES339" s="124"/>
      <c r="ET339" s="124"/>
      <c r="EU339" s="124"/>
      <c r="EV339" s="124"/>
      <c r="EW339" s="124"/>
      <c r="EX339" s="124"/>
      <c r="EY339" s="124"/>
      <c r="EZ339" s="124"/>
      <c r="FA339" s="124"/>
      <c r="FB339" s="124"/>
      <c r="FC339" s="124"/>
      <c r="FD339" s="124"/>
      <c r="FE339" s="124"/>
      <c r="FG339" s="124"/>
      <c r="FH339" s="124"/>
      <c r="FI339" s="124"/>
      <c r="FJ339" s="124"/>
      <c r="FK339" s="124"/>
      <c r="FL339" s="124"/>
      <c r="FN339" s="212"/>
      <c r="FO339" s="170"/>
      <c r="FP339" s="212"/>
      <c r="FQ339" s="170"/>
      <c r="FR339" s="212"/>
      <c r="FS339" s="170"/>
      <c r="FT339" s="212"/>
      <c r="FU339" s="170"/>
      <c r="FV339" s="212"/>
      <c r="FW339" s="170"/>
      <c r="FX339" s="212"/>
      <c r="FY339" s="170"/>
      <c r="FZ339" s="212"/>
      <c r="GA339" s="170"/>
      <c r="GB339" s="212"/>
      <c r="GC339" s="170"/>
      <c r="GD339" s="212"/>
      <c r="GE339" s="170"/>
      <c r="GF339" s="212"/>
      <c r="GG339" s="170"/>
      <c r="GH339" s="212"/>
      <c r="GI339" s="170"/>
      <c r="GJ339" s="212"/>
      <c r="GK339" s="170"/>
      <c r="HC339" s="212"/>
      <c r="HD339" s="170"/>
      <c r="HE339" s="212"/>
      <c r="HF339" s="170"/>
      <c r="HG339" s="212"/>
      <c r="HH339" s="170"/>
      <c r="HI339" s="212"/>
      <c r="HJ339" s="170"/>
    </row>
    <row r="340" spans="2:218" ht="21.75" customHeight="1" thickBot="1" x14ac:dyDescent="0.2">
      <c r="B340" s="488"/>
      <c r="C340" s="326"/>
      <c r="D340" s="136">
        <f t="shared" ref="D340:AI340" si="764">IF(AND(D$5&gt;=$EH28,D$5&lt;=$EI28),$FO28,IF(AND(D$5&gt;=$EJ28,D$5&lt;=$EK28),$FQ28,IF(AND(D$5&gt;=$EL28,D$5&lt;=$EM28),$FS28,IF(AND(D$5&gt;=$EN28,D$5&lt;=$EO28),$FU28,IF(AND(D$5&gt;=$EP28,D$5&lt;=$EQ28),$FW28,IF(AND(D$5&gt;=$ER28,D$5&lt;=$ES28),$FY28,IF(AND(D$5&gt;=$ET28,D$5&lt;=$EU28),$GA28,IF(AND(D$5&gt;=$EV28,D$5&lt;=$EW28),$GC28,IF(AND(D$5&gt;=$EX28,D$5&lt;=$EY28),$GE28,IF(AND(D$5&gt;=$EZ28,D$5&lt;=$FA28),$GG28,IF(AND(D$5&gt;=$FB28,D$5&lt;=$FC28),$GI28,IF(AND(D$5&gt;=$FD28,D$5&lt;=$FE28),$GK28,0))))))))))))</f>
        <v>0</v>
      </c>
      <c r="E340" s="129">
        <f t="shared" si="764"/>
        <v>0</v>
      </c>
      <c r="F340" s="129">
        <f t="shared" si="764"/>
        <v>0</v>
      </c>
      <c r="G340" s="129">
        <f t="shared" si="764"/>
        <v>0</v>
      </c>
      <c r="H340" s="129">
        <f t="shared" si="764"/>
        <v>0</v>
      </c>
      <c r="I340" s="129">
        <f t="shared" si="764"/>
        <v>0</v>
      </c>
      <c r="J340" s="129">
        <f t="shared" si="764"/>
        <v>0</v>
      </c>
      <c r="K340" s="129">
        <f t="shared" si="764"/>
        <v>0</v>
      </c>
      <c r="L340" s="129">
        <f t="shared" si="764"/>
        <v>0</v>
      </c>
      <c r="M340" s="129">
        <f t="shared" si="764"/>
        <v>0</v>
      </c>
      <c r="N340" s="129">
        <f t="shared" si="764"/>
        <v>0</v>
      </c>
      <c r="O340" s="129">
        <f t="shared" si="764"/>
        <v>0</v>
      </c>
      <c r="P340" s="129">
        <f t="shared" si="764"/>
        <v>0</v>
      </c>
      <c r="Q340" s="129">
        <f t="shared" si="764"/>
        <v>0</v>
      </c>
      <c r="R340" s="129">
        <f t="shared" si="764"/>
        <v>0</v>
      </c>
      <c r="S340" s="129">
        <f t="shared" si="764"/>
        <v>0</v>
      </c>
      <c r="T340" s="129">
        <f t="shared" si="764"/>
        <v>0</v>
      </c>
      <c r="U340" s="129">
        <f t="shared" si="764"/>
        <v>0</v>
      </c>
      <c r="V340" s="129">
        <f t="shared" si="764"/>
        <v>0</v>
      </c>
      <c r="W340" s="129">
        <f t="shared" si="764"/>
        <v>0</v>
      </c>
      <c r="X340" s="129">
        <f t="shared" si="764"/>
        <v>0</v>
      </c>
      <c r="Y340" s="129">
        <f t="shared" si="764"/>
        <v>0</v>
      </c>
      <c r="Z340" s="129">
        <f t="shared" si="764"/>
        <v>0</v>
      </c>
      <c r="AA340" s="129">
        <f t="shared" si="764"/>
        <v>0</v>
      </c>
      <c r="AB340" s="129">
        <f t="shared" si="764"/>
        <v>0</v>
      </c>
      <c r="AC340" s="129">
        <f t="shared" si="764"/>
        <v>0</v>
      </c>
      <c r="AD340" s="129">
        <f t="shared" si="764"/>
        <v>0</v>
      </c>
      <c r="AE340" s="129">
        <f t="shared" si="764"/>
        <v>0</v>
      </c>
      <c r="AF340" s="129">
        <f t="shared" si="764"/>
        <v>0</v>
      </c>
      <c r="AG340" s="130">
        <f t="shared" si="764"/>
        <v>0</v>
      </c>
      <c r="AH340" s="130">
        <f t="shared" si="764"/>
        <v>0</v>
      </c>
      <c r="AI340" s="131">
        <f t="shared" si="764"/>
        <v>0</v>
      </c>
      <c r="AJ340" s="129">
        <f t="shared" ref="AJ340:BO340" si="765">IF(AND(AJ$5&gt;=$EH28,AJ$5&lt;=$EI28),$FO28,IF(AND(AJ$5&gt;=$EJ28,AJ$5&lt;=$EK28),$FQ28,IF(AND(AJ$5&gt;=$EL28,AJ$5&lt;=$EM28),$FS28,IF(AND(AJ$5&gt;=$EN28,AJ$5&lt;=$EO28),$FU28,IF(AND(AJ$5&gt;=$EP28,AJ$5&lt;=$EQ28),$FW28,IF(AND(AJ$5&gt;=$ER28,AJ$5&lt;=$ES28),$FY28,IF(AND(AJ$5&gt;=$ET28,AJ$5&lt;=$EU28),$GA28,IF(AND(AJ$5&gt;=$EV28,AJ$5&lt;=$EW28),$GC28,IF(AND(AJ$5&gt;=$EX28,AJ$5&lt;=$EY28),$GE28,IF(AND(AJ$5&gt;=$EZ28,AJ$5&lt;=$FA28),$GG28,IF(AND(AJ$5&gt;=$FB28,AJ$5&lt;=$FC28),$GI28,IF(AND(AJ$5&gt;=$FD28,AJ$5&lt;=$FE28),$GK28,0))))))))))))</f>
        <v>0</v>
      </c>
      <c r="AK340" s="129">
        <f t="shared" si="765"/>
        <v>0</v>
      </c>
      <c r="AL340" s="132">
        <f t="shared" si="765"/>
        <v>0</v>
      </c>
      <c r="AM340" s="133">
        <f t="shared" si="765"/>
        <v>0</v>
      </c>
      <c r="AN340" s="133">
        <f t="shared" si="765"/>
        <v>0</v>
      </c>
      <c r="AO340" s="133">
        <f t="shared" si="765"/>
        <v>0</v>
      </c>
      <c r="AP340" s="133">
        <f t="shared" si="765"/>
        <v>0</v>
      </c>
      <c r="AQ340" s="133">
        <f t="shared" si="765"/>
        <v>0</v>
      </c>
      <c r="AR340" s="133">
        <f t="shared" si="765"/>
        <v>0</v>
      </c>
      <c r="AS340" s="133">
        <f t="shared" si="765"/>
        <v>0</v>
      </c>
      <c r="AT340" s="133">
        <f t="shared" si="765"/>
        <v>0</v>
      </c>
      <c r="AU340" s="133">
        <f t="shared" si="765"/>
        <v>0</v>
      </c>
      <c r="AV340" s="133">
        <f t="shared" si="765"/>
        <v>0</v>
      </c>
      <c r="AW340" s="133">
        <f t="shared" si="765"/>
        <v>0</v>
      </c>
      <c r="AX340" s="133">
        <f t="shared" si="765"/>
        <v>0</v>
      </c>
      <c r="AY340" s="133">
        <f t="shared" si="765"/>
        <v>0</v>
      </c>
      <c r="AZ340" s="133">
        <f t="shared" si="765"/>
        <v>0</v>
      </c>
      <c r="BA340" s="133">
        <f t="shared" si="765"/>
        <v>0</v>
      </c>
      <c r="BB340" s="133">
        <f t="shared" si="765"/>
        <v>0</v>
      </c>
      <c r="BC340" s="133">
        <f t="shared" si="765"/>
        <v>0</v>
      </c>
      <c r="BD340" s="133">
        <f t="shared" si="765"/>
        <v>0</v>
      </c>
      <c r="BE340" s="133">
        <f t="shared" si="765"/>
        <v>0</v>
      </c>
      <c r="BF340" s="133">
        <f t="shared" si="765"/>
        <v>0</v>
      </c>
      <c r="BG340" s="133">
        <f t="shared" si="765"/>
        <v>0</v>
      </c>
      <c r="BH340" s="133">
        <f t="shared" si="765"/>
        <v>0</v>
      </c>
      <c r="BI340" s="133">
        <f t="shared" si="765"/>
        <v>0</v>
      </c>
      <c r="BJ340" s="133">
        <f t="shared" si="765"/>
        <v>0</v>
      </c>
      <c r="BK340" s="133">
        <f t="shared" si="765"/>
        <v>0</v>
      </c>
      <c r="BL340" s="133">
        <f t="shared" si="765"/>
        <v>0</v>
      </c>
      <c r="BM340" s="134">
        <f t="shared" si="765"/>
        <v>0</v>
      </c>
      <c r="BN340" s="135">
        <f t="shared" si="765"/>
        <v>0</v>
      </c>
      <c r="BO340" s="133">
        <f t="shared" si="765"/>
        <v>0</v>
      </c>
      <c r="BP340" s="133">
        <f t="shared" ref="BP340:CU340" si="766">IF(AND(BP$5&gt;=$EH28,BP$5&lt;=$EI28),$FO28,IF(AND(BP$5&gt;=$EJ28,BP$5&lt;=$EK28),$FQ28,IF(AND(BP$5&gt;=$EL28,BP$5&lt;=$EM28),$FS28,IF(AND(BP$5&gt;=$EN28,BP$5&lt;=$EO28),$FU28,IF(AND(BP$5&gt;=$EP28,BP$5&lt;=$EQ28),$FW28,IF(AND(BP$5&gt;=$ER28,BP$5&lt;=$ES28),$FY28,IF(AND(BP$5&gt;=$ET28,BP$5&lt;=$EU28),$GA28,IF(AND(BP$5&gt;=$EV28,BP$5&lt;=$EW28),$GC28,IF(AND(BP$5&gt;=$EX28,BP$5&lt;=$EY28),$GE28,IF(AND(BP$5&gt;=$EZ28,BP$5&lt;=$FA28),$GG28,IF(AND(BP$5&gt;=$FB28,BP$5&lt;=$FC28),$GI28,IF(AND(BP$5&gt;=$FD28,BP$5&lt;=$FE28),$GK28,0))))))))))))</f>
        <v>0</v>
      </c>
      <c r="BQ340" s="133">
        <f t="shared" si="766"/>
        <v>0</v>
      </c>
      <c r="BR340" s="133">
        <f t="shared" si="766"/>
        <v>0</v>
      </c>
      <c r="BS340" s="133">
        <f t="shared" si="766"/>
        <v>0</v>
      </c>
      <c r="BT340" s="133">
        <f t="shared" si="766"/>
        <v>0</v>
      </c>
      <c r="BU340" s="133">
        <f t="shared" si="766"/>
        <v>0</v>
      </c>
      <c r="BV340" s="133">
        <f t="shared" si="766"/>
        <v>0</v>
      </c>
      <c r="BW340" s="133">
        <f t="shared" si="766"/>
        <v>8</v>
      </c>
      <c r="BX340" s="133">
        <f t="shared" si="766"/>
        <v>8</v>
      </c>
      <c r="BY340" s="133">
        <f t="shared" si="766"/>
        <v>0</v>
      </c>
      <c r="BZ340" s="133">
        <f t="shared" si="766"/>
        <v>0</v>
      </c>
      <c r="CA340" s="133">
        <f t="shared" si="766"/>
        <v>0</v>
      </c>
      <c r="CB340" s="133">
        <f t="shared" si="766"/>
        <v>0</v>
      </c>
      <c r="CC340" s="133">
        <f t="shared" si="766"/>
        <v>0</v>
      </c>
      <c r="CD340" s="133">
        <f t="shared" si="766"/>
        <v>0</v>
      </c>
      <c r="CE340" s="133">
        <f t="shared" si="766"/>
        <v>0</v>
      </c>
      <c r="CF340" s="133">
        <f t="shared" si="766"/>
        <v>0</v>
      </c>
      <c r="CG340" s="133">
        <f t="shared" si="766"/>
        <v>0</v>
      </c>
      <c r="CH340" s="133">
        <f t="shared" si="766"/>
        <v>0</v>
      </c>
      <c r="CI340" s="133">
        <f t="shared" si="766"/>
        <v>0</v>
      </c>
      <c r="CJ340" s="133">
        <f t="shared" si="766"/>
        <v>0</v>
      </c>
      <c r="CK340" s="133">
        <f t="shared" si="766"/>
        <v>0</v>
      </c>
      <c r="CL340" s="133">
        <f t="shared" si="766"/>
        <v>0</v>
      </c>
      <c r="CM340" s="133">
        <f t="shared" si="766"/>
        <v>0</v>
      </c>
      <c r="CN340" s="133">
        <f t="shared" si="766"/>
        <v>0</v>
      </c>
      <c r="CO340" s="133">
        <f t="shared" si="766"/>
        <v>0</v>
      </c>
      <c r="CP340" s="133">
        <f t="shared" si="766"/>
        <v>0</v>
      </c>
      <c r="CQ340" s="134">
        <f t="shared" si="766"/>
        <v>0</v>
      </c>
      <c r="CR340" s="135">
        <f t="shared" si="766"/>
        <v>0</v>
      </c>
      <c r="CS340" s="133">
        <f t="shared" si="766"/>
        <v>0</v>
      </c>
      <c r="CT340" s="133">
        <f t="shared" si="766"/>
        <v>0</v>
      </c>
      <c r="CU340" s="133">
        <f t="shared" si="766"/>
        <v>0</v>
      </c>
      <c r="CV340" s="133">
        <f t="shared" ref="CV340:DW340" si="767">IF(AND(CV$5&gt;=$EH28,CV$5&lt;=$EI28),$FO28,IF(AND(CV$5&gt;=$EJ28,CV$5&lt;=$EK28),$FQ28,IF(AND(CV$5&gt;=$EL28,CV$5&lt;=$EM28),$FS28,IF(AND(CV$5&gt;=$EN28,CV$5&lt;=$EO28),$FU28,IF(AND(CV$5&gt;=$EP28,CV$5&lt;=$EQ28),$FW28,IF(AND(CV$5&gt;=$ER28,CV$5&lt;=$ES28),$FY28,IF(AND(CV$5&gt;=$ET28,CV$5&lt;=$EU28),$GA28,IF(AND(CV$5&gt;=$EV28,CV$5&lt;=$EW28),$GC28,IF(AND(CV$5&gt;=$EX28,CV$5&lt;=$EY28),$GE28,IF(AND(CV$5&gt;=$EZ28,CV$5&lt;=$FA28),$GG28,IF(AND(CV$5&gt;=$FB28,CV$5&lt;=$FC28),$GI28,IF(AND(CV$5&gt;=$FD28,CV$5&lt;=$FE28),$GK28,0))))))))))))</f>
        <v>0</v>
      </c>
      <c r="CW340" s="133">
        <f t="shared" si="767"/>
        <v>0</v>
      </c>
      <c r="CX340" s="133">
        <f t="shared" si="767"/>
        <v>0</v>
      </c>
      <c r="CY340" s="133">
        <f t="shared" si="767"/>
        <v>0</v>
      </c>
      <c r="CZ340" s="133">
        <f t="shared" si="767"/>
        <v>4.5</v>
      </c>
      <c r="DA340" s="133">
        <f t="shared" si="767"/>
        <v>4.5</v>
      </c>
      <c r="DB340" s="133">
        <f t="shared" si="767"/>
        <v>4</v>
      </c>
      <c r="DC340" s="133">
        <f t="shared" si="767"/>
        <v>0</v>
      </c>
      <c r="DD340" s="133">
        <f t="shared" si="767"/>
        <v>0</v>
      </c>
      <c r="DE340" s="133">
        <f t="shared" si="767"/>
        <v>0</v>
      </c>
      <c r="DF340" s="133">
        <f t="shared" si="767"/>
        <v>0</v>
      </c>
      <c r="DG340" s="133">
        <f t="shared" si="767"/>
        <v>0</v>
      </c>
      <c r="DH340" s="133">
        <f t="shared" si="767"/>
        <v>0</v>
      </c>
      <c r="DI340" s="133">
        <f t="shared" si="767"/>
        <v>1</v>
      </c>
      <c r="DJ340" s="133">
        <f t="shared" si="767"/>
        <v>0</v>
      </c>
      <c r="DK340" s="133">
        <f t="shared" si="767"/>
        <v>0</v>
      </c>
      <c r="DL340" s="133">
        <f t="shared" si="767"/>
        <v>0</v>
      </c>
      <c r="DM340" s="133">
        <f t="shared" si="767"/>
        <v>0</v>
      </c>
      <c r="DN340" s="133">
        <f t="shared" si="767"/>
        <v>0</v>
      </c>
      <c r="DO340" s="133">
        <f t="shared" si="767"/>
        <v>0</v>
      </c>
      <c r="DP340" s="133">
        <f t="shared" si="767"/>
        <v>1</v>
      </c>
      <c r="DQ340" s="133">
        <f t="shared" si="767"/>
        <v>0</v>
      </c>
      <c r="DR340" s="133">
        <f t="shared" si="767"/>
        <v>0</v>
      </c>
      <c r="DS340" s="133">
        <f t="shared" si="767"/>
        <v>0</v>
      </c>
      <c r="DT340" s="133">
        <f t="shared" si="767"/>
        <v>0</v>
      </c>
      <c r="DU340" s="134">
        <f t="shared" si="767"/>
        <v>0</v>
      </c>
      <c r="DV340" s="134">
        <f t="shared" si="767"/>
        <v>0</v>
      </c>
      <c r="DW340" s="134">
        <f t="shared" si="767"/>
        <v>0</v>
      </c>
      <c r="EE340" s="2"/>
      <c r="EF340"/>
      <c r="EG340"/>
      <c r="EH340" s="124"/>
      <c r="EI340" s="124"/>
      <c r="EJ340" s="124"/>
      <c r="EK340" s="124"/>
      <c r="EL340" s="124"/>
      <c r="EM340" s="124"/>
      <c r="EN340" s="124"/>
      <c r="EO340" s="124"/>
      <c r="EP340" s="124"/>
      <c r="EQ340" s="124"/>
      <c r="ER340" s="124"/>
      <c r="ES340" s="124"/>
      <c r="ET340" s="124"/>
      <c r="EU340" s="124"/>
      <c r="EV340" s="124"/>
      <c r="EW340" s="124"/>
      <c r="EX340" s="124"/>
      <c r="EY340" s="124"/>
      <c r="EZ340" s="124"/>
      <c r="FA340" s="124"/>
      <c r="FB340" s="124"/>
      <c r="FC340" s="124"/>
      <c r="FD340" s="124"/>
      <c r="FE340" s="124"/>
      <c r="FG340" s="124"/>
      <c r="FH340" s="124"/>
      <c r="FI340" s="124"/>
      <c r="FJ340" s="124"/>
      <c r="FK340" s="124"/>
      <c r="FL340" s="124"/>
      <c r="FN340" s="212"/>
      <c r="FO340" s="170"/>
      <c r="FP340" s="212"/>
      <c r="FQ340" s="170"/>
      <c r="FR340" s="212"/>
      <c r="FS340" s="170"/>
      <c r="FT340" s="212"/>
      <c r="FU340" s="170"/>
      <c r="FV340" s="212"/>
      <c r="FW340" s="170"/>
      <c r="FX340" s="212"/>
      <c r="FY340" s="170"/>
      <c r="FZ340" s="212"/>
      <c r="GA340" s="170"/>
      <c r="GB340" s="212"/>
      <c r="GC340" s="170"/>
      <c r="GD340" s="212"/>
      <c r="GE340" s="170"/>
      <c r="GF340" s="212"/>
      <c r="GG340" s="170"/>
      <c r="GH340" s="212"/>
      <c r="GI340" s="170"/>
      <c r="GJ340" s="212"/>
      <c r="GK340" s="170"/>
      <c r="HC340" s="212"/>
      <c r="HD340" s="170"/>
      <c r="HE340" s="212"/>
      <c r="HF340" s="170"/>
      <c r="HG340" s="212"/>
      <c r="HH340" s="170"/>
      <c r="HI340" s="212"/>
      <c r="HJ340" s="170"/>
    </row>
    <row r="341" spans="2:218" ht="21.75" customHeight="1" x14ac:dyDescent="0.15">
      <c r="B341" s="486" t="str">
        <f>IF(②元データ!$B$20="","",②元データ!$B$20)</f>
        <v>キャベツ・石井中生</v>
      </c>
      <c r="C341" s="324"/>
      <c r="D341" s="78">
        <f t="shared" ref="D341:AI341" si="768">IF(AND(D$5&gt;=$EH30,D$5&lt;=$EI30),$FO30/$GM30,IF(AND(D$5&gt;=$EJ30,D$5&lt;=$EK30),$FQ30/$GO30,IF(AND(D$5&gt;=$EL30,D$5&lt;=$EM30),$FS30/$GQ30,IF(AND(D$5&gt;=$EN30,D$5&lt;=$EO30),$FU30/$GS30,IF(AND(D$5&gt;=$EP30,D$5&lt;=$EQ30),$FW30/$GU30,IF(AND(D$5&gt;=$ER30,D$5&lt;=$ES30),$FY30/$GW30,IF(AND(D$5&gt;=$ET30,D$5&lt;=$EU30),$GA30/$GY30,IF(AND(D$5&gt;=$EV30,D$5&lt;=$EW30),$GC30/$HA30,IF(AND(D$5&gt;=$EX30,D$5&lt;=$EY30),$GE30/$HC30,IF(AND(D$5&gt;=$EZ30,D$5&lt;=$FA30),$GG30/$HE30,IF(AND(D$5&gt;=$FB30,D$5&lt;=$FC30),$GI30/$HG30,IF(AND(D$5&gt;=$FD30,D$5&lt;=$FE30),$GK30/$HI30,0))))))))))))</f>
        <v>0</v>
      </c>
      <c r="E341" s="79">
        <f t="shared" si="768"/>
        <v>0</v>
      </c>
      <c r="F341" s="79">
        <f t="shared" si="768"/>
        <v>0</v>
      </c>
      <c r="G341" s="79">
        <f t="shared" si="768"/>
        <v>0</v>
      </c>
      <c r="H341" s="79">
        <f t="shared" si="768"/>
        <v>0</v>
      </c>
      <c r="I341" s="79">
        <f t="shared" si="768"/>
        <v>0</v>
      </c>
      <c r="J341" s="79">
        <f t="shared" si="768"/>
        <v>0</v>
      </c>
      <c r="K341" s="79">
        <f t="shared" si="768"/>
        <v>0</v>
      </c>
      <c r="L341" s="79">
        <f t="shared" si="768"/>
        <v>0</v>
      </c>
      <c r="M341" s="79">
        <f t="shared" si="768"/>
        <v>0</v>
      </c>
      <c r="N341" s="79">
        <f t="shared" si="768"/>
        <v>0</v>
      </c>
      <c r="O341" s="79">
        <f t="shared" si="768"/>
        <v>0</v>
      </c>
      <c r="P341" s="79">
        <f t="shared" si="768"/>
        <v>0</v>
      </c>
      <c r="Q341" s="79">
        <f t="shared" si="768"/>
        <v>0</v>
      </c>
      <c r="R341" s="79">
        <f t="shared" si="768"/>
        <v>0</v>
      </c>
      <c r="S341" s="79">
        <f t="shared" si="768"/>
        <v>0</v>
      </c>
      <c r="T341" s="79">
        <f t="shared" si="768"/>
        <v>0</v>
      </c>
      <c r="U341" s="79">
        <f t="shared" si="768"/>
        <v>0</v>
      </c>
      <c r="V341" s="79">
        <f t="shared" si="768"/>
        <v>0</v>
      </c>
      <c r="W341" s="79">
        <f t="shared" si="768"/>
        <v>0</v>
      </c>
      <c r="X341" s="79">
        <f t="shared" si="768"/>
        <v>0</v>
      </c>
      <c r="Y341" s="79">
        <f t="shared" si="768"/>
        <v>0</v>
      </c>
      <c r="Z341" s="79">
        <f t="shared" si="768"/>
        <v>0</v>
      </c>
      <c r="AA341" s="79">
        <f t="shared" si="768"/>
        <v>0</v>
      </c>
      <c r="AB341" s="79">
        <f t="shared" si="768"/>
        <v>0</v>
      </c>
      <c r="AC341" s="79">
        <f t="shared" si="768"/>
        <v>0</v>
      </c>
      <c r="AD341" s="79">
        <f t="shared" si="768"/>
        <v>0</v>
      </c>
      <c r="AE341" s="79">
        <f t="shared" si="768"/>
        <v>0</v>
      </c>
      <c r="AF341" s="137">
        <f t="shared" si="768"/>
        <v>0</v>
      </c>
      <c r="AG341" s="79">
        <f t="shared" si="768"/>
        <v>0</v>
      </c>
      <c r="AH341" s="79">
        <f t="shared" si="768"/>
        <v>0</v>
      </c>
      <c r="AI341" s="78">
        <f t="shared" si="768"/>
        <v>0</v>
      </c>
      <c r="AJ341" s="79">
        <f t="shared" ref="AJ341:BO341" si="769">IF(AND(AJ$5&gt;=$EH30,AJ$5&lt;=$EI30),$FO30/$GM30,IF(AND(AJ$5&gt;=$EJ30,AJ$5&lt;=$EK30),$FQ30/$GO30,IF(AND(AJ$5&gt;=$EL30,AJ$5&lt;=$EM30),$FS30/$GQ30,IF(AND(AJ$5&gt;=$EN30,AJ$5&lt;=$EO30),$FU30/$GS30,IF(AND(AJ$5&gt;=$EP30,AJ$5&lt;=$EQ30),$FW30/$GU30,IF(AND(AJ$5&gt;=$ER30,AJ$5&lt;=$ES30),$FY30/$GW30,IF(AND(AJ$5&gt;=$ET30,AJ$5&lt;=$EU30),$GA30/$GY30,IF(AND(AJ$5&gt;=$EV30,AJ$5&lt;=$EW30),$GC30/$HA30,IF(AND(AJ$5&gt;=$EX30,AJ$5&lt;=$EY30),$GE30/$HC30,IF(AND(AJ$5&gt;=$EZ30,AJ$5&lt;=$FA30),$GG30/$HE30,IF(AND(AJ$5&gt;=$FB30,AJ$5&lt;=$FC30),$GI30/$HG30,IF(AND(AJ$5&gt;=$FD30,AJ$5&lt;=$FE30),$GK30/$HI30,0))))))))))))</f>
        <v>0</v>
      </c>
      <c r="AK341" s="79">
        <f t="shared" si="769"/>
        <v>0</v>
      </c>
      <c r="AL341" s="79">
        <f t="shared" si="769"/>
        <v>0</v>
      </c>
      <c r="AM341" s="79">
        <f t="shared" si="769"/>
        <v>0</v>
      </c>
      <c r="AN341" s="79">
        <f t="shared" si="769"/>
        <v>0</v>
      </c>
      <c r="AO341" s="79">
        <f t="shared" si="769"/>
        <v>0</v>
      </c>
      <c r="AP341" s="79">
        <f t="shared" si="769"/>
        <v>0</v>
      </c>
      <c r="AQ341" s="79">
        <f t="shared" si="769"/>
        <v>0</v>
      </c>
      <c r="AR341" s="79">
        <f t="shared" si="769"/>
        <v>0</v>
      </c>
      <c r="AS341" s="79">
        <f t="shared" si="769"/>
        <v>0</v>
      </c>
      <c r="AT341" s="79">
        <f t="shared" si="769"/>
        <v>0</v>
      </c>
      <c r="AU341" s="79">
        <f t="shared" si="769"/>
        <v>0</v>
      </c>
      <c r="AV341" s="79">
        <f t="shared" si="769"/>
        <v>0</v>
      </c>
      <c r="AW341" s="79">
        <f t="shared" si="769"/>
        <v>0</v>
      </c>
      <c r="AX341" s="79">
        <f t="shared" si="769"/>
        <v>0</v>
      </c>
      <c r="AY341" s="79">
        <f t="shared" si="769"/>
        <v>0</v>
      </c>
      <c r="AZ341" s="79">
        <f t="shared" si="769"/>
        <v>0</v>
      </c>
      <c r="BA341" s="79">
        <f t="shared" si="769"/>
        <v>0</v>
      </c>
      <c r="BB341" s="79">
        <f t="shared" si="769"/>
        <v>0</v>
      </c>
      <c r="BC341" s="79">
        <f t="shared" si="769"/>
        <v>0</v>
      </c>
      <c r="BD341" s="79">
        <f t="shared" si="769"/>
        <v>0</v>
      </c>
      <c r="BE341" s="79">
        <f t="shared" si="769"/>
        <v>0</v>
      </c>
      <c r="BF341" s="79">
        <f t="shared" si="769"/>
        <v>0</v>
      </c>
      <c r="BG341" s="79">
        <f t="shared" si="769"/>
        <v>0</v>
      </c>
      <c r="BH341" s="79">
        <f t="shared" si="769"/>
        <v>0</v>
      </c>
      <c r="BI341" s="79">
        <f t="shared" si="769"/>
        <v>0</v>
      </c>
      <c r="BJ341" s="79">
        <f t="shared" si="769"/>
        <v>0</v>
      </c>
      <c r="BK341" s="79">
        <f t="shared" si="769"/>
        <v>0</v>
      </c>
      <c r="BL341" s="79">
        <f t="shared" si="769"/>
        <v>0</v>
      </c>
      <c r="BM341" s="80">
        <f t="shared" si="769"/>
        <v>0</v>
      </c>
      <c r="BN341" s="78">
        <f t="shared" si="769"/>
        <v>0</v>
      </c>
      <c r="BO341" s="79">
        <f t="shared" si="769"/>
        <v>0</v>
      </c>
      <c r="BP341" s="79">
        <f t="shared" ref="BP341:CU341" si="770">IF(AND(BP$5&gt;=$EH30,BP$5&lt;=$EI30),$FO30/$GM30,IF(AND(BP$5&gt;=$EJ30,BP$5&lt;=$EK30),$FQ30/$GO30,IF(AND(BP$5&gt;=$EL30,BP$5&lt;=$EM30),$FS30/$GQ30,IF(AND(BP$5&gt;=$EN30,BP$5&lt;=$EO30),$FU30/$GS30,IF(AND(BP$5&gt;=$EP30,BP$5&lt;=$EQ30),$FW30/$GU30,IF(AND(BP$5&gt;=$ER30,BP$5&lt;=$ES30),$FY30/$GW30,IF(AND(BP$5&gt;=$ET30,BP$5&lt;=$EU30),$GA30/$GY30,IF(AND(BP$5&gt;=$EV30,BP$5&lt;=$EW30),$GC30/$HA30,IF(AND(BP$5&gt;=$EX30,BP$5&lt;=$EY30),$GE30/$HC30,IF(AND(BP$5&gt;=$EZ30,BP$5&lt;=$FA30),$GG30/$HE30,IF(AND(BP$5&gt;=$FB30,BP$5&lt;=$FC30),$GI30/$HG30,IF(AND(BP$5&gt;=$FD30,BP$5&lt;=$FE30),$GK30/$HI30,0))))))))))))</f>
        <v>0</v>
      </c>
      <c r="BQ341" s="79">
        <f t="shared" si="770"/>
        <v>0</v>
      </c>
      <c r="BR341" s="79">
        <f t="shared" si="770"/>
        <v>0</v>
      </c>
      <c r="BS341" s="79">
        <f t="shared" si="770"/>
        <v>0</v>
      </c>
      <c r="BT341" s="79">
        <f t="shared" si="770"/>
        <v>0</v>
      </c>
      <c r="BU341" s="79">
        <f t="shared" si="770"/>
        <v>0</v>
      </c>
      <c r="BV341" s="79">
        <f t="shared" si="770"/>
        <v>0</v>
      </c>
      <c r="BW341" s="79">
        <f t="shared" si="770"/>
        <v>0</v>
      </c>
      <c r="BX341" s="79">
        <f t="shared" si="770"/>
        <v>0</v>
      </c>
      <c r="BY341" s="79">
        <f t="shared" si="770"/>
        <v>0</v>
      </c>
      <c r="BZ341" s="79">
        <f t="shared" si="770"/>
        <v>0</v>
      </c>
      <c r="CA341" s="79">
        <f t="shared" si="770"/>
        <v>0</v>
      </c>
      <c r="CB341" s="137">
        <f t="shared" si="770"/>
        <v>0</v>
      </c>
      <c r="CC341" s="79">
        <f t="shared" si="770"/>
        <v>0</v>
      </c>
      <c r="CD341" s="79">
        <f t="shared" si="770"/>
        <v>0</v>
      </c>
      <c r="CE341" s="79">
        <f t="shared" si="770"/>
        <v>0</v>
      </c>
      <c r="CF341" s="79">
        <f t="shared" si="770"/>
        <v>0</v>
      </c>
      <c r="CG341" s="79">
        <f t="shared" si="770"/>
        <v>0</v>
      </c>
      <c r="CH341" s="79">
        <f t="shared" si="770"/>
        <v>0</v>
      </c>
      <c r="CI341" s="79">
        <f t="shared" si="770"/>
        <v>0</v>
      </c>
      <c r="CJ341" s="79">
        <f t="shared" si="770"/>
        <v>0</v>
      </c>
      <c r="CK341" s="79">
        <f t="shared" si="770"/>
        <v>0</v>
      </c>
      <c r="CL341" s="79">
        <f t="shared" si="770"/>
        <v>0</v>
      </c>
      <c r="CM341" s="79">
        <f t="shared" si="770"/>
        <v>0</v>
      </c>
      <c r="CN341" s="79">
        <f t="shared" si="770"/>
        <v>0</v>
      </c>
      <c r="CO341" s="79">
        <f t="shared" si="770"/>
        <v>0</v>
      </c>
      <c r="CP341" s="137">
        <f t="shared" si="770"/>
        <v>0</v>
      </c>
      <c r="CQ341" s="80">
        <f t="shared" si="770"/>
        <v>0</v>
      </c>
      <c r="CR341" s="78">
        <f t="shared" si="770"/>
        <v>0</v>
      </c>
      <c r="CS341" s="79">
        <f t="shared" si="770"/>
        <v>0</v>
      </c>
      <c r="CT341" s="79">
        <f t="shared" si="770"/>
        <v>0</v>
      </c>
      <c r="CU341" s="79">
        <f t="shared" si="770"/>
        <v>0</v>
      </c>
      <c r="CV341" s="79">
        <f t="shared" ref="CV341:DW341" si="771">IF(AND(CV$5&gt;=$EH30,CV$5&lt;=$EI30),$FO30/$GM30,IF(AND(CV$5&gt;=$EJ30,CV$5&lt;=$EK30),$FQ30/$GO30,IF(AND(CV$5&gt;=$EL30,CV$5&lt;=$EM30),$FS30/$GQ30,IF(AND(CV$5&gt;=$EN30,CV$5&lt;=$EO30),$FU30/$GS30,IF(AND(CV$5&gt;=$EP30,CV$5&lt;=$EQ30),$FW30/$GU30,IF(AND(CV$5&gt;=$ER30,CV$5&lt;=$ES30),$FY30/$GW30,IF(AND(CV$5&gt;=$ET30,CV$5&lt;=$EU30),$GA30/$GY30,IF(AND(CV$5&gt;=$EV30,CV$5&lt;=$EW30),$GC30/$HA30,IF(AND(CV$5&gt;=$EX30,CV$5&lt;=$EY30),$GE30/$HC30,IF(AND(CV$5&gt;=$EZ30,CV$5&lt;=$FA30),$GG30/$HE30,IF(AND(CV$5&gt;=$FB30,CV$5&lt;=$FC30),$GI30/$HG30,IF(AND(CV$5&gt;=$FD30,CV$5&lt;=$FE30),$GK30/$HI30,0))))))))))))</f>
        <v>0</v>
      </c>
      <c r="CW341" s="79">
        <f t="shared" si="771"/>
        <v>0</v>
      </c>
      <c r="CX341" s="79">
        <f t="shared" si="771"/>
        <v>0</v>
      </c>
      <c r="CY341" s="79">
        <f t="shared" si="771"/>
        <v>0</v>
      </c>
      <c r="CZ341" s="79">
        <f t="shared" si="771"/>
        <v>0</v>
      </c>
      <c r="DA341" s="79">
        <f t="shared" si="771"/>
        <v>0</v>
      </c>
      <c r="DB341" s="79">
        <f t="shared" si="771"/>
        <v>0</v>
      </c>
      <c r="DC341" s="79">
        <f t="shared" si="771"/>
        <v>0</v>
      </c>
      <c r="DD341" s="79">
        <f t="shared" si="771"/>
        <v>0</v>
      </c>
      <c r="DE341" s="79">
        <f t="shared" si="771"/>
        <v>0</v>
      </c>
      <c r="DF341" s="137">
        <f t="shared" si="771"/>
        <v>0</v>
      </c>
      <c r="DG341" s="79">
        <f t="shared" si="771"/>
        <v>0</v>
      </c>
      <c r="DH341" s="79">
        <f t="shared" si="771"/>
        <v>0</v>
      </c>
      <c r="DI341" s="79">
        <f t="shared" si="771"/>
        <v>0</v>
      </c>
      <c r="DJ341" s="79">
        <f t="shared" si="771"/>
        <v>0</v>
      </c>
      <c r="DK341" s="79">
        <f t="shared" si="771"/>
        <v>0</v>
      </c>
      <c r="DL341" s="79">
        <f t="shared" si="771"/>
        <v>0</v>
      </c>
      <c r="DM341" s="79">
        <f t="shared" si="771"/>
        <v>0</v>
      </c>
      <c r="DN341" s="79">
        <f t="shared" si="771"/>
        <v>0</v>
      </c>
      <c r="DO341" s="79">
        <f t="shared" si="771"/>
        <v>0</v>
      </c>
      <c r="DP341" s="79">
        <f t="shared" si="771"/>
        <v>0</v>
      </c>
      <c r="DQ341" s="79">
        <f t="shared" si="771"/>
        <v>0</v>
      </c>
      <c r="DR341" s="79">
        <f t="shared" si="771"/>
        <v>0</v>
      </c>
      <c r="DS341" s="79">
        <f t="shared" si="771"/>
        <v>0</v>
      </c>
      <c r="DT341" s="137">
        <f t="shared" si="771"/>
        <v>0</v>
      </c>
      <c r="DU341" s="80">
        <f t="shared" si="771"/>
        <v>0</v>
      </c>
      <c r="DV341" s="80">
        <f t="shared" si="771"/>
        <v>0</v>
      </c>
      <c r="DW341" s="80">
        <f t="shared" si="771"/>
        <v>0</v>
      </c>
      <c r="EE341" s="2"/>
      <c r="EF341"/>
      <c r="EG341"/>
      <c r="EH341" s="124"/>
      <c r="EI341" s="124"/>
      <c r="EJ341" s="124"/>
      <c r="EK341" s="124"/>
      <c r="EL341" s="124"/>
      <c r="EM341" s="124"/>
      <c r="EN341" s="124"/>
      <c r="EO341" s="124"/>
      <c r="EP341" s="124"/>
      <c r="EQ341" s="124"/>
      <c r="ER341" s="124"/>
      <c r="ES341" s="124"/>
      <c r="ET341" s="124"/>
      <c r="EU341" s="124"/>
      <c r="EV341" s="124"/>
      <c r="EW341" s="124"/>
      <c r="EX341" s="124"/>
      <c r="EY341" s="124"/>
      <c r="EZ341" s="124"/>
      <c r="FA341" s="124"/>
      <c r="FB341" s="124"/>
      <c r="FC341" s="124"/>
      <c r="FD341" s="124"/>
      <c r="FE341" s="124"/>
      <c r="FG341" s="124"/>
      <c r="FH341" s="124"/>
      <c r="FI341" s="124"/>
      <c r="FJ341" s="124"/>
      <c r="FK341" s="124"/>
      <c r="FL341" s="124"/>
      <c r="FN341" s="212"/>
      <c r="FO341" s="170"/>
      <c r="FP341" s="212"/>
      <c r="FQ341" s="170"/>
      <c r="FR341" s="212"/>
      <c r="FS341" s="170"/>
      <c r="FT341" s="212"/>
      <c r="FU341" s="170"/>
      <c r="FV341" s="212"/>
      <c r="FW341" s="170"/>
      <c r="FX341" s="212"/>
      <c r="FY341" s="170"/>
      <c r="FZ341" s="212"/>
      <c r="GA341" s="170"/>
      <c r="GB341" s="212"/>
      <c r="GC341" s="170"/>
      <c r="GD341" s="212"/>
      <c r="GE341" s="170"/>
      <c r="GF341" s="212"/>
      <c r="GG341" s="170"/>
      <c r="GH341" s="212"/>
      <c r="GI341" s="170"/>
      <c r="GJ341" s="212"/>
      <c r="GK341" s="170"/>
      <c r="HC341" s="212"/>
      <c r="HD341" s="170"/>
      <c r="HE341" s="212"/>
      <c r="HF341" s="170"/>
      <c r="HG341" s="212"/>
      <c r="HH341" s="170"/>
      <c r="HI341" s="212"/>
      <c r="HJ341" s="170"/>
    </row>
    <row r="342" spans="2:218" ht="10.5" customHeight="1" x14ac:dyDescent="0.15">
      <c r="B342" s="487"/>
      <c r="C342" s="325"/>
      <c r="D342" s="59">
        <f t="shared" ref="D342:AI342" si="772">IF(AND(D$5&gt;=$EH30,D$5&lt;=$EI30),$FO30,IF(AND(D$5&gt;=$EJ30,D$5&lt;=$EK30),$FQ30,IF(AND(D$5&gt;=$EL30,D$5&lt;=$EM30),$FS30,IF(AND(D$5&gt;=$EN30,D$5&lt;=$EO30),$FU30,IF(AND(D$5&gt;=$EP30,D$5&lt;=$EQ30),$FW30,IF(AND(D$5&gt;=$ER30,D$5&lt;=$ES30),$FY30,IF(AND(D$5&gt;=$ET30,D$5&lt;=$EU30),$GA30,IF(AND(D$5&gt;=$EV30,D$5&lt;=$EW30),$GC30,IF(AND(D$5&gt;=$EX30,D$5&lt;=$EY30),$GE30,IF(AND(D$5&gt;=$EZ30,D$5&lt;=$FA30),$GG30,IF(AND(D$5&gt;=$FB30,D$5&lt;=$FC30),$GI30,IF(AND(D$5&gt;=$FD30,D$5&lt;=$FE30),$GK30,0))))))))))))</f>
        <v>0</v>
      </c>
      <c r="E342" s="76">
        <f t="shared" si="772"/>
        <v>0</v>
      </c>
      <c r="F342" s="76">
        <f t="shared" si="772"/>
        <v>0</v>
      </c>
      <c r="G342" s="76">
        <f t="shared" si="772"/>
        <v>0</v>
      </c>
      <c r="H342" s="76">
        <f t="shared" si="772"/>
        <v>0</v>
      </c>
      <c r="I342" s="76">
        <f t="shared" si="772"/>
        <v>0</v>
      </c>
      <c r="J342" s="76">
        <f t="shared" si="772"/>
        <v>0</v>
      </c>
      <c r="K342" s="76">
        <f t="shared" si="772"/>
        <v>0</v>
      </c>
      <c r="L342" s="76">
        <f t="shared" si="772"/>
        <v>0</v>
      </c>
      <c r="M342" s="76">
        <f t="shared" si="772"/>
        <v>0</v>
      </c>
      <c r="N342" s="76">
        <f t="shared" si="772"/>
        <v>0</v>
      </c>
      <c r="O342" s="76">
        <f t="shared" si="772"/>
        <v>0</v>
      </c>
      <c r="P342" s="76">
        <f t="shared" si="772"/>
        <v>0</v>
      </c>
      <c r="Q342" s="76">
        <f t="shared" si="772"/>
        <v>0</v>
      </c>
      <c r="R342" s="76">
        <f t="shared" si="772"/>
        <v>0</v>
      </c>
      <c r="S342" s="76">
        <f t="shared" si="772"/>
        <v>0</v>
      </c>
      <c r="T342" s="76">
        <f t="shared" si="772"/>
        <v>0</v>
      </c>
      <c r="U342" s="76">
        <f t="shared" si="772"/>
        <v>0</v>
      </c>
      <c r="V342" s="76">
        <f t="shared" si="772"/>
        <v>0</v>
      </c>
      <c r="W342" s="76">
        <f t="shared" si="772"/>
        <v>0</v>
      </c>
      <c r="X342" s="76">
        <f t="shared" si="772"/>
        <v>0</v>
      </c>
      <c r="Y342" s="76">
        <f t="shared" si="772"/>
        <v>0</v>
      </c>
      <c r="Z342" s="76">
        <f t="shared" si="772"/>
        <v>0</v>
      </c>
      <c r="AA342" s="76">
        <f t="shared" si="772"/>
        <v>0</v>
      </c>
      <c r="AB342" s="76">
        <f t="shared" si="772"/>
        <v>0</v>
      </c>
      <c r="AC342" s="76">
        <f t="shared" si="772"/>
        <v>0</v>
      </c>
      <c r="AD342" s="76">
        <f t="shared" si="772"/>
        <v>0</v>
      </c>
      <c r="AE342" s="76">
        <f t="shared" si="772"/>
        <v>0</v>
      </c>
      <c r="AF342" s="138">
        <f t="shared" si="772"/>
        <v>0</v>
      </c>
      <c r="AG342" s="76">
        <f t="shared" si="772"/>
        <v>0</v>
      </c>
      <c r="AH342" s="76">
        <f t="shared" si="772"/>
        <v>0</v>
      </c>
      <c r="AI342" s="59">
        <f t="shared" si="772"/>
        <v>0</v>
      </c>
      <c r="AJ342" s="76">
        <f t="shared" ref="AJ342:BO342" si="773">IF(AND(AJ$5&gt;=$EH30,AJ$5&lt;=$EI30),$FO30,IF(AND(AJ$5&gt;=$EJ30,AJ$5&lt;=$EK30),$FQ30,IF(AND(AJ$5&gt;=$EL30,AJ$5&lt;=$EM30),$FS30,IF(AND(AJ$5&gt;=$EN30,AJ$5&lt;=$EO30),$FU30,IF(AND(AJ$5&gt;=$EP30,AJ$5&lt;=$EQ30),$FW30,IF(AND(AJ$5&gt;=$ER30,AJ$5&lt;=$ES30),$FY30,IF(AND(AJ$5&gt;=$ET30,AJ$5&lt;=$EU30),$GA30,IF(AND(AJ$5&gt;=$EV30,AJ$5&lt;=$EW30),$GC30,IF(AND(AJ$5&gt;=$EX30,AJ$5&lt;=$EY30),$GE30,IF(AND(AJ$5&gt;=$EZ30,AJ$5&lt;=$FA30),$GG30,IF(AND(AJ$5&gt;=$FB30,AJ$5&lt;=$FC30),$GI30,IF(AND(AJ$5&gt;=$FD30,AJ$5&lt;=$FE30),$GK30,0))))))))))))</f>
        <v>0</v>
      </c>
      <c r="AK342" s="76">
        <f t="shared" si="773"/>
        <v>0</v>
      </c>
      <c r="AL342" s="76">
        <f t="shared" si="773"/>
        <v>0</v>
      </c>
      <c r="AM342" s="76">
        <f t="shared" si="773"/>
        <v>0</v>
      </c>
      <c r="AN342" s="76">
        <f t="shared" si="773"/>
        <v>0</v>
      </c>
      <c r="AO342" s="76">
        <f t="shared" si="773"/>
        <v>0</v>
      </c>
      <c r="AP342" s="76">
        <f t="shared" si="773"/>
        <v>0</v>
      </c>
      <c r="AQ342" s="76">
        <f t="shared" si="773"/>
        <v>0</v>
      </c>
      <c r="AR342" s="76">
        <f t="shared" si="773"/>
        <v>0</v>
      </c>
      <c r="AS342" s="76">
        <f t="shared" si="773"/>
        <v>0</v>
      </c>
      <c r="AT342" s="76">
        <f t="shared" si="773"/>
        <v>0</v>
      </c>
      <c r="AU342" s="76">
        <f t="shared" si="773"/>
        <v>0</v>
      </c>
      <c r="AV342" s="76">
        <f t="shared" si="773"/>
        <v>0</v>
      </c>
      <c r="AW342" s="76">
        <f t="shared" si="773"/>
        <v>0</v>
      </c>
      <c r="AX342" s="76">
        <f t="shared" si="773"/>
        <v>0</v>
      </c>
      <c r="AY342" s="76">
        <f t="shared" si="773"/>
        <v>0</v>
      </c>
      <c r="AZ342" s="76">
        <f t="shared" si="773"/>
        <v>0</v>
      </c>
      <c r="BA342" s="76">
        <f t="shared" si="773"/>
        <v>0</v>
      </c>
      <c r="BB342" s="76">
        <f t="shared" si="773"/>
        <v>0</v>
      </c>
      <c r="BC342" s="76">
        <f t="shared" si="773"/>
        <v>0</v>
      </c>
      <c r="BD342" s="76">
        <f t="shared" si="773"/>
        <v>0</v>
      </c>
      <c r="BE342" s="76">
        <f t="shared" si="773"/>
        <v>0</v>
      </c>
      <c r="BF342" s="76">
        <f t="shared" si="773"/>
        <v>0</v>
      </c>
      <c r="BG342" s="76">
        <f t="shared" si="773"/>
        <v>0</v>
      </c>
      <c r="BH342" s="76">
        <f t="shared" si="773"/>
        <v>0</v>
      </c>
      <c r="BI342" s="76">
        <f t="shared" si="773"/>
        <v>0</v>
      </c>
      <c r="BJ342" s="76">
        <f t="shared" si="773"/>
        <v>0</v>
      </c>
      <c r="BK342" s="76">
        <f t="shared" si="773"/>
        <v>0</v>
      </c>
      <c r="BL342" s="76">
        <f t="shared" si="773"/>
        <v>0</v>
      </c>
      <c r="BM342" s="77">
        <f t="shared" si="773"/>
        <v>0</v>
      </c>
      <c r="BN342" s="59">
        <f t="shared" si="773"/>
        <v>0</v>
      </c>
      <c r="BO342" s="76">
        <f t="shared" si="773"/>
        <v>0</v>
      </c>
      <c r="BP342" s="76">
        <f t="shared" ref="BP342:CU342" si="774">IF(AND(BP$5&gt;=$EH30,BP$5&lt;=$EI30),$FO30,IF(AND(BP$5&gt;=$EJ30,BP$5&lt;=$EK30),$FQ30,IF(AND(BP$5&gt;=$EL30,BP$5&lt;=$EM30),$FS30,IF(AND(BP$5&gt;=$EN30,BP$5&lt;=$EO30),$FU30,IF(AND(BP$5&gt;=$EP30,BP$5&lt;=$EQ30),$FW30,IF(AND(BP$5&gt;=$ER30,BP$5&lt;=$ES30),$FY30,IF(AND(BP$5&gt;=$ET30,BP$5&lt;=$EU30),$GA30,IF(AND(BP$5&gt;=$EV30,BP$5&lt;=$EW30),$GC30,IF(AND(BP$5&gt;=$EX30,BP$5&lt;=$EY30),$GE30,IF(AND(BP$5&gt;=$EZ30,BP$5&lt;=$FA30),$GG30,IF(AND(BP$5&gt;=$FB30,BP$5&lt;=$FC30),$GI30,IF(AND(BP$5&gt;=$FD30,BP$5&lt;=$FE30),$GK30,0))))))))))))</f>
        <v>0</v>
      </c>
      <c r="BQ342" s="76">
        <f t="shared" si="774"/>
        <v>0</v>
      </c>
      <c r="BR342" s="76">
        <f t="shared" si="774"/>
        <v>0</v>
      </c>
      <c r="BS342" s="76">
        <f t="shared" si="774"/>
        <v>0</v>
      </c>
      <c r="BT342" s="76">
        <f t="shared" si="774"/>
        <v>0</v>
      </c>
      <c r="BU342" s="76">
        <f t="shared" si="774"/>
        <v>0</v>
      </c>
      <c r="BV342" s="76">
        <f t="shared" si="774"/>
        <v>0</v>
      </c>
      <c r="BW342" s="76">
        <f t="shared" si="774"/>
        <v>0</v>
      </c>
      <c r="BX342" s="76">
        <f t="shared" si="774"/>
        <v>0</v>
      </c>
      <c r="BY342" s="76">
        <f t="shared" si="774"/>
        <v>0</v>
      </c>
      <c r="BZ342" s="76">
        <f t="shared" si="774"/>
        <v>0</v>
      </c>
      <c r="CA342" s="76">
        <f t="shared" si="774"/>
        <v>0</v>
      </c>
      <c r="CB342" s="138">
        <f t="shared" si="774"/>
        <v>0</v>
      </c>
      <c r="CC342" s="76">
        <f t="shared" si="774"/>
        <v>0</v>
      </c>
      <c r="CD342" s="76">
        <f t="shared" si="774"/>
        <v>0</v>
      </c>
      <c r="CE342" s="76">
        <f t="shared" si="774"/>
        <v>0</v>
      </c>
      <c r="CF342" s="76">
        <f t="shared" si="774"/>
        <v>0</v>
      </c>
      <c r="CG342" s="76">
        <f t="shared" si="774"/>
        <v>0</v>
      </c>
      <c r="CH342" s="76">
        <f t="shared" si="774"/>
        <v>0</v>
      </c>
      <c r="CI342" s="76">
        <f t="shared" si="774"/>
        <v>0</v>
      </c>
      <c r="CJ342" s="76">
        <f t="shared" si="774"/>
        <v>0</v>
      </c>
      <c r="CK342" s="76">
        <f t="shared" si="774"/>
        <v>0</v>
      </c>
      <c r="CL342" s="76">
        <f t="shared" si="774"/>
        <v>0</v>
      </c>
      <c r="CM342" s="76">
        <f t="shared" si="774"/>
        <v>0</v>
      </c>
      <c r="CN342" s="76">
        <f t="shared" si="774"/>
        <v>0</v>
      </c>
      <c r="CO342" s="76">
        <f t="shared" si="774"/>
        <v>0</v>
      </c>
      <c r="CP342" s="138">
        <f t="shared" si="774"/>
        <v>0</v>
      </c>
      <c r="CQ342" s="77">
        <f t="shared" si="774"/>
        <v>0</v>
      </c>
      <c r="CR342" s="59">
        <f t="shared" si="774"/>
        <v>0</v>
      </c>
      <c r="CS342" s="76">
        <f t="shared" si="774"/>
        <v>0</v>
      </c>
      <c r="CT342" s="76">
        <f t="shared" si="774"/>
        <v>0</v>
      </c>
      <c r="CU342" s="76">
        <f t="shared" si="774"/>
        <v>0</v>
      </c>
      <c r="CV342" s="76">
        <f t="shared" ref="CV342:DW342" si="775">IF(AND(CV$5&gt;=$EH30,CV$5&lt;=$EI30),$FO30,IF(AND(CV$5&gt;=$EJ30,CV$5&lt;=$EK30),$FQ30,IF(AND(CV$5&gt;=$EL30,CV$5&lt;=$EM30),$FS30,IF(AND(CV$5&gt;=$EN30,CV$5&lt;=$EO30),$FU30,IF(AND(CV$5&gt;=$EP30,CV$5&lt;=$EQ30),$FW30,IF(AND(CV$5&gt;=$ER30,CV$5&lt;=$ES30),$FY30,IF(AND(CV$5&gt;=$ET30,CV$5&lt;=$EU30),$GA30,IF(AND(CV$5&gt;=$EV30,CV$5&lt;=$EW30),$GC30,IF(AND(CV$5&gt;=$EX30,CV$5&lt;=$EY30),$GE30,IF(AND(CV$5&gt;=$EZ30,CV$5&lt;=$FA30),$GG30,IF(AND(CV$5&gt;=$FB30,CV$5&lt;=$FC30),$GI30,IF(AND(CV$5&gt;=$FD30,CV$5&lt;=$FE30),$GK30,0))))))))))))</f>
        <v>0</v>
      </c>
      <c r="CW342" s="76">
        <f t="shared" si="775"/>
        <v>0</v>
      </c>
      <c r="CX342" s="76">
        <f t="shared" si="775"/>
        <v>0</v>
      </c>
      <c r="CY342" s="76">
        <f t="shared" si="775"/>
        <v>0</v>
      </c>
      <c r="CZ342" s="76">
        <f t="shared" si="775"/>
        <v>0</v>
      </c>
      <c r="DA342" s="76">
        <f t="shared" si="775"/>
        <v>0</v>
      </c>
      <c r="DB342" s="76">
        <f t="shared" si="775"/>
        <v>0</v>
      </c>
      <c r="DC342" s="76">
        <f t="shared" si="775"/>
        <v>0</v>
      </c>
      <c r="DD342" s="76">
        <f t="shared" si="775"/>
        <v>0</v>
      </c>
      <c r="DE342" s="76">
        <f t="shared" si="775"/>
        <v>0</v>
      </c>
      <c r="DF342" s="138">
        <f t="shared" si="775"/>
        <v>0</v>
      </c>
      <c r="DG342" s="76">
        <f t="shared" si="775"/>
        <v>0</v>
      </c>
      <c r="DH342" s="76">
        <f t="shared" si="775"/>
        <v>0</v>
      </c>
      <c r="DI342" s="76">
        <f t="shared" si="775"/>
        <v>0</v>
      </c>
      <c r="DJ342" s="76">
        <f t="shared" si="775"/>
        <v>0</v>
      </c>
      <c r="DK342" s="76">
        <f t="shared" si="775"/>
        <v>0</v>
      </c>
      <c r="DL342" s="76">
        <f t="shared" si="775"/>
        <v>0</v>
      </c>
      <c r="DM342" s="76">
        <f t="shared" si="775"/>
        <v>0</v>
      </c>
      <c r="DN342" s="76">
        <f t="shared" si="775"/>
        <v>0</v>
      </c>
      <c r="DO342" s="76">
        <f t="shared" si="775"/>
        <v>0</v>
      </c>
      <c r="DP342" s="76">
        <f t="shared" si="775"/>
        <v>0</v>
      </c>
      <c r="DQ342" s="76">
        <f t="shared" si="775"/>
        <v>0</v>
      </c>
      <c r="DR342" s="76">
        <f t="shared" si="775"/>
        <v>0</v>
      </c>
      <c r="DS342" s="76">
        <f t="shared" si="775"/>
        <v>0</v>
      </c>
      <c r="DT342" s="138">
        <f t="shared" si="775"/>
        <v>0</v>
      </c>
      <c r="DU342" s="77">
        <f t="shared" si="775"/>
        <v>0</v>
      </c>
      <c r="DV342" s="77">
        <f t="shared" si="775"/>
        <v>0</v>
      </c>
      <c r="DW342" s="77">
        <f t="shared" si="775"/>
        <v>0</v>
      </c>
      <c r="EE342" s="2"/>
      <c r="EF342"/>
      <c r="EG342"/>
      <c r="EH342" s="124"/>
      <c r="EI342" s="124"/>
      <c r="EJ342" s="124"/>
      <c r="EK342" s="124"/>
      <c r="EL342" s="124"/>
      <c r="EM342" s="124"/>
      <c r="EN342" s="124"/>
      <c r="EO342" s="124"/>
      <c r="EP342" s="124"/>
      <c r="EQ342" s="124"/>
      <c r="ER342" s="124"/>
      <c r="ES342" s="124"/>
      <c r="ET342" s="124"/>
      <c r="EU342" s="124"/>
      <c r="EV342" s="124"/>
      <c r="EW342" s="124"/>
      <c r="EX342" s="124"/>
      <c r="EY342" s="124"/>
      <c r="EZ342" s="124"/>
      <c r="FA342" s="124"/>
      <c r="FB342" s="124"/>
      <c r="FC342" s="124"/>
      <c r="FD342" s="124"/>
      <c r="FE342" s="124"/>
      <c r="FG342" s="124"/>
      <c r="FH342" s="124"/>
      <c r="FI342" s="124"/>
      <c r="FJ342" s="124"/>
      <c r="FK342" s="124"/>
      <c r="FL342" s="124"/>
      <c r="FN342" s="212"/>
      <c r="FO342" s="170"/>
      <c r="FP342" s="212"/>
      <c r="FQ342" s="170"/>
      <c r="FR342" s="212"/>
      <c r="FS342" s="170"/>
      <c r="FT342" s="212"/>
      <c r="FU342" s="170"/>
      <c r="FV342" s="212"/>
      <c r="FW342" s="170"/>
      <c r="FX342" s="212"/>
      <c r="FY342" s="170"/>
      <c r="FZ342" s="212"/>
      <c r="GA342" s="170"/>
      <c r="GB342" s="212"/>
      <c r="GC342" s="170"/>
      <c r="GD342" s="212"/>
      <c r="GE342" s="170"/>
      <c r="GF342" s="212"/>
      <c r="GG342" s="170"/>
      <c r="GH342" s="212"/>
      <c r="GI342" s="170"/>
      <c r="GJ342" s="212"/>
      <c r="GK342" s="170"/>
      <c r="HC342" s="212"/>
      <c r="HD342" s="170"/>
      <c r="HE342" s="212"/>
      <c r="HF342" s="170"/>
      <c r="HG342" s="212"/>
      <c r="HH342" s="170"/>
      <c r="HI342" s="212"/>
      <c r="HJ342" s="170"/>
    </row>
    <row r="343" spans="2:218" ht="27.75" customHeight="1" x14ac:dyDescent="0.15">
      <c r="B343" s="487"/>
      <c r="C343" s="325"/>
      <c r="D343" s="75">
        <f t="shared" ref="D343:AI343" si="776">IF(AND(D$5&gt;=$EH32,D$5&lt;=$EI32),$FO32/$GM32,IF(AND(D$5&gt;=$EJ32,D$5&lt;=$EK32),$FQ32/$GO32,IF(AND(D$5&gt;=$EL32,D$5&lt;=$EM32),$FS32/$GQ32,IF(AND(D$5&gt;=$EN32,D$5&lt;=$EO32),$FU32/$GS32,IF(AND(D$5&gt;=$EP32,D$5&lt;=$EQ32),$FW32/$GU32,IF(AND(D$5&gt;=$ER32,D$5&lt;=$ES32),$FY32/$GW32,IF(AND(D$5&gt;=$ET32,D$5&lt;=$EU32),$GA32/$GY32,IF(AND(D$5&gt;=$EV32,D$5&lt;=$EW32),$GC32/$HA32,IF(AND(D$5&gt;=$EX32,D$5&lt;=$EY32),$GE32/$HC32,IF(AND(D$5&gt;=$EZ32,D$5&lt;=$FA32),$GG32/$HE32,IF(AND(D$5&gt;=$FB32,D$5&lt;=$FC32),$GI32/$HG32,IF(AND(D$5&gt;=$FD32,D$5&lt;=$FE32),$GK32/$HI32,0))))))))))))</f>
        <v>0</v>
      </c>
      <c r="E343" s="76">
        <f t="shared" si="776"/>
        <v>0</v>
      </c>
      <c r="F343" s="76">
        <f t="shared" si="776"/>
        <v>0</v>
      </c>
      <c r="G343" s="76">
        <f t="shared" si="776"/>
        <v>0</v>
      </c>
      <c r="H343" s="76">
        <f t="shared" si="776"/>
        <v>0</v>
      </c>
      <c r="I343" s="76">
        <f t="shared" si="776"/>
        <v>0</v>
      </c>
      <c r="J343" s="76">
        <f t="shared" si="776"/>
        <v>0</v>
      </c>
      <c r="K343" s="76">
        <f t="shared" si="776"/>
        <v>0</v>
      </c>
      <c r="L343" s="76">
        <f t="shared" si="776"/>
        <v>0</v>
      </c>
      <c r="M343" s="76">
        <f t="shared" si="776"/>
        <v>0</v>
      </c>
      <c r="N343" s="76">
        <f t="shared" si="776"/>
        <v>0</v>
      </c>
      <c r="O343" s="76">
        <f t="shared" si="776"/>
        <v>0</v>
      </c>
      <c r="P343" s="76">
        <f t="shared" si="776"/>
        <v>0</v>
      </c>
      <c r="Q343" s="76">
        <f t="shared" si="776"/>
        <v>0</v>
      </c>
      <c r="R343" s="76">
        <f t="shared" si="776"/>
        <v>0</v>
      </c>
      <c r="S343" s="76">
        <f t="shared" si="776"/>
        <v>0</v>
      </c>
      <c r="T343" s="76">
        <f t="shared" si="776"/>
        <v>0</v>
      </c>
      <c r="U343" s="76">
        <f t="shared" si="776"/>
        <v>0</v>
      </c>
      <c r="V343" s="76">
        <f t="shared" si="776"/>
        <v>0</v>
      </c>
      <c r="W343" s="76">
        <f t="shared" si="776"/>
        <v>0</v>
      </c>
      <c r="X343" s="76">
        <f t="shared" si="776"/>
        <v>0</v>
      </c>
      <c r="Y343" s="76">
        <f t="shared" si="776"/>
        <v>0</v>
      </c>
      <c r="Z343" s="76">
        <f t="shared" si="776"/>
        <v>0</v>
      </c>
      <c r="AA343" s="76">
        <f t="shared" si="776"/>
        <v>0</v>
      </c>
      <c r="AB343" s="76">
        <f t="shared" si="776"/>
        <v>0</v>
      </c>
      <c r="AC343" s="76">
        <f t="shared" si="776"/>
        <v>0</v>
      </c>
      <c r="AD343" s="76">
        <f t="shared" si="776"/>
        <v>0</v>
      </c>
      <c r="AE343" s="76">
        <f t="shared" si="776"/>
        <v>0</v>
      </c>
      <c r="AF343" s="138">
        <f t="shared" si="776"/>
        <v>0</v>
      </c>
      <c r="AG343" s="76">
        <f t="shared" si="776"/>
        <v>0</v>
      </c>
      <c r="AH343" s="76">
        <f t="shared" si="776"/>
        <v>0</v>
      </c>
      <c r="AI343" s="59">
        <f t="shared" si="776"/>
        <v>0</v>
      </c>
      <c r="AJ343" s="76">
        <f t="shared" ref="AJ343:BO343" si="777">IF(AND(AJ$5&gt;=$EH32,AJ$5&lt;=$EI32),$FO32/$GM32,IF(AND(AJ$5&gt;=$EJ32,AJ$5&lt;=$EK32),$FQ32/$GO32,IF(AND(AJ$5&gt;=$EL32,AJ$5&lt;=$EM32),$FS32/$GQ32,IF(AND(AJ$5&gt;=$EN32,AJ$5&lt;=$EO32),$FU32/$GS32,IF(AND(AJ$5&gt;=$EP32,AJ$5&lt;=$EQ32),$FW32/$GU32,IF(AND(AJ$5&gt;=$ER32,AJ$5&lt;=$ES32),$FY32/$GW32,IF(AND(AJ$5&gt;=$ET32,AJ$5&lt;=$EU32),$GA32/$GY32,IF(AND(AJ$5&gt;=$EV32,AJ$5&lt;=$EW32),$GC32/$HA32,IF(AND(AJ$5&gt;=$EX32,AJ$5&lt;=$EY32),$GE32/$HC32,IF(AND(AJ$5&gt;=$EZ32,AJ$5&lt;=$FA32),$GG32/$HE32,IF(AND(AJ$5&gt;=$FB32,AJ$5&lt;=$FC32),$GI32/$HG32,IF(AND(AJ$5&gt;=$FD32,AJ$5&lt;=$FE32),$GK32/$HI32,0))))))))))))</f>
        <v>0</v>
      </c>
      <c r="AK343" s="76">
        <f t="shared" si="777"/>
        <v>0</v>
      </c>
      <c r="AL343" s="76">
        <f t="shared" si="777"/>
        <v>0</v>
      </c>
      <c r="AM343" s="76">
        <f t="shared" si="777"/>
        <v>0</v>
      </c>
      <c r="AN343" s="76">
        <f t="shared" si="777"/>
        <v>0</v>
      </c>
      <c r="AO343" s="76">
        <f t="shared" si="777"/>
        <v>0</v>
      </c>
      <c r="AP343" s="76">
        <f t="shared" si="777"/>
        <v>0</v>
      </c>
      <c r="AQ343" s="76">
        <f t="shared" si="777"/>
        <v>0</v>
      </c>
      <c r="AR343" s="76">
        <f t="shared" si="777"/>
        <v>0</v>
      </c>
      <c r="AS343" s="76">
        <f t="shared" si="777"/>
        <v>0</v>
      </c>
      <c r="AT343" s="76">
        <f t="shared" si="777"/>
        <v>0</v>
      </c>
      <c r="AU343" s="76">
        <f t="shared" si="777"/>
        <v>0</v>
      </c>
      <c r="AV343" s="76">
        <f t="shared" si="777"/>
        <v>0</v>
      </c>
      <c r="AW343" s="76">
        <f t="shared" si="777"/>
        <v>0</v>
      </c>
      <c r="AX343" s="76">
        <f t="shared" si="777"/>
        <v>0</v>
      </c>
      <c r="AY343" s="76">
        <f t="shared" si="777"/>
        <v>0</v>
      </c>
      <c r="AZ343" s="76">
        <f t="shared" si="777"/>
        <v>0</v>
      </c>
      <c r="BA343" s="76">
        <f t="shared" si="777"/>
        <v>0</v>
      </c>
      <c r="BB343" s="76">
        <f t="shared" si="777"/>
        <v>0</v>
      </c>
      <c r="BC343" s="76">
        <f t="shared" si="777"/>
        <v>0</v>
      </c>
      <c r="BD343" s="76">
        <f t="shared" si="777"/>
        <v>0</v>
      </c>
      <c r="BE343" s="76">
        <f t="shared" si="777"/>
        <v>0</v>
      </c>
      <c r="BF343" s="76">
        <f t="shared" si="777"/>
        <v>0</v>
      </c>
      <c r="BG343" s="76">
        <f t="shared" si="777"/>
        <v>0</v>
      </c>
      <c r="BH343" s="76">
        <f t="shared" si="777"/>
        <v>0</v>
      </c>
      <c r="BI343" s="76">
        <f t="shared" si="777"/>
        <v>0</v>
      </c>
      <c r="BJ343" s="76">
        <f t="shared" si="777"/>
        <v>0</v>
      </c>
      <c r="BK343" s="76">
        <f t="shared" si="777"/>
        <v>0</v>
      </c>
      <c r="BL343" s="76">
        <f t="shared" si="777"/>
        <v>0</v>
      </c>
      <c r="BM343" s="77">
        <f t="shared" si="777"/>
        <v>0</v>
      </c>
      <c r="BN343" s="59">
        <f t="shared" si="777"/>
        <v>0</v>
      </c>
      <c r="BO343" s="76">
        <f t="shared" si="777"/>
        <v>0</v>
      </c>
      <c r="BP343" s="76">
        <f t="shared" ref="BP343:CU343" si="778">IF(AND(BP$5&gt;=$EH32,BP$5&lt;=$EI32),$FO32/$GM32,IF(AND(BP$5&gt;=$EJ32,BP$5&lt;=$EK32),$FQ32/$GO32,IF(AND(BP$5&gt;=$EL32,BP$5&lt;=$EM32),$FS32/$GQ32,IF(AND(BP$5&gt;=$EN32,BP$5&lt;=$EO32),$FU32/$GS32,IF(AND(BP$5&gt;=$EP32,BP$5&lt;=$EQ32),$FW32/$GU32,IF(AND(BP$5&gt;=$ER32,BP$5&lt;=$ES32),$FY32/$GW32,IF(AND(BP$5&gt;=$ET32,BP$5&lt;=$EU32),$GA32/$GY32,IF(AND(BP$5&gt;=$EV32,BP$5&lt;=$EW32),$GC32/$HA32,IF(AND(BP$5&gt;=$EX32,BP$5&lt;=$EY32),$GE32/$HC32,IF(AND(BP$5&gt;=$EZ32,BP$5&lt;=$FA32),$GG32/$HE32,IF(AND(BP$5&gt;=$FB32,BP$5&lt;=$FC32),$GI32/$HG32,IF(AND(BP$5&gt;=$FD32,BP$5&lt;=$FE32),$GK32/$HI32,0))))))))))))</f>
        <v>0</v>
      </c>
      <c r="BQ343" s="76">
        <f t="shared" si="778"/>
        <v>0</v>
      </c>
      <c r="BR343" s="76">
        <f t="shared" si="778"/>
        <v>0</v>
      </c>
      <c r="BS343" s="76">
        <f t="shared" si="778"/>
        <v>0</v>
      </c>
      <c r="BT343" s="76">
        <f t="shared" si="778"/>
        <v>0</v>
      </c>
      <c r="BU343" s="76">
        <f t="shared" si="778"/>
        <v>0</v>
      </c>
      <c r="BV343" s="76">
        <f t="shared" si="778"/>
        <v>0</v>
      </c>
      <c r="BW343" s="76">
        <f t="shared" si="778"/>
        <v>0</v>
      </c>
      <c r="BX343" s="76">
        <f t="shared" si="778"/>
        <v>0</v>
      </c>
      <c r="BY343" s="76">
        <f t="shared" si="778"/>
        <v>0</v>
      </c>
      <c r="BZ343" s="76">
        <f t="shared" si="778"/>
        <v>0</v>
      </c>
      <c r="CA343" s="76">
        <f t="shared" si="778"/>
        <v>0</v>
      </c>
      <c r="CB343" s="138">
        <f t="shared" si="778"/>
        <v>0</v>
      </c>
      <c r="CC343" s="76">
        <f t="shared" si="778"/>
        <v>0</v>
      </c>
      <c r="CD343" s="76">
        <f t="shared" si="778"/>
        <v>0</v>
      </c>
      <c r="CE343" s="76">
        <f t="shared" si="778"/>
        <v>0</v>
      </c>
      <c r="CF343" s="76">
        <f t="shared" si="778"/>
        <v>0</v>
      </c>
      <c r="CG343" s="76">
        <f t="shared" si="778"/>
        <v>0</v>
      </c>
      <c r="CH343" s="76">
        <f t="shared" si="778"/>
        <v>0</v>
      </c>
      <c r="CI343" s="76">
        <f t="shared" si="778"/>
        <v>0</v>
      </c>
      <c r="CJ343" s="76">
        <f t="shared" si="778"/>
        <v>0</v>
      </c>
      <c r="CK343" s="76">
        <f t="shared" si="778"/>
        <v>0</v>
      </c>
      <c r="CL343" s="76">
        <f t="shared" si="778"/>
        <v>0</v>
      </c>
      <c r="CM343" s="76">
        <f t="shared" si="778"/>
        <v>0</v>
      </c>
      <c r="CN343" s="76">
        <f t="shared" si="778"/>
        <v>0</v>
      </c>
      <c r="CO343" s="76">
        <f t="shared" si="778"/>
        <v>0</v>
      </c>
      <c r="CP343" s="138">
        <f t="shared" si="778"/>
        <v>0</v>
      </c>
      <c r="CQ343" s="77">
        <f t="shared" si="778"/>
        <v>0</v>
      </c>
      <c r="CR343" s="59">
        <f t="shared" si="778"/>
        <v>0</v>
      </c>
      <c r="CS343" s="76">
        <f t="shared" si="778"/>
        <v>0</v>
      </c>
      <c r="CT343" s="76">
        <f t="shared" si="778"/>
        <v>0</v>
      </c>
      <c r="CU343" s="76">
        <f t="shared" si="778"/>
        <v>0</v>
      </c>
      <c r="CV343" s="76">
        <f t="shared" ref="CV343:DW343" si="779">IF(AND(CV$5&gt;=$EH32,CV$5&lt;=$EI32),$FO32/$GM32,IF(AND(CV$5&gt;=$EJ32,CV$5&lt;=$EK32),$FQ32/$GO32,IF(AND(CV$5&gt;=$EL32,CV$5&lt;=$EM32),$FS32/$GQ32,IF(AND(CV$5&gt;=$EN32,CV$5&lt;=$EO32),$FU32/$GS32,IF(AND(CV$5&gt;=$EP32,CV$5&lt;=$EQ32),$FW32/$GU32,IF(AND(CV$5&gt;=$ER32,CV$5&lt;=$ES32),$FY32/$GW32,IF(AND(CV$5&gt;=$ET32,CV$5&lt;=$EU32),$GA32/$GY32,IF(AND(CV$5&gt;=$EV32,CV$5&lt;=$EW32),$GC32/$HA32,IF(AND(CV$5&gt;=$EX32,CV$5&lt;=$EY32),$GE32/$HC32,IF(AND(CV$5&gt;=$EZ32,CV$5&lt;=$FA32),$GG32/$HE32,IF(AND(CV$5&gt;=$FB32,CV$5&lt;=$FC32),$GI32/$HG32,IF(AND(CV$5&gt;=$FD32,CV$5&lt;=$FE32),$GK32/$HI32,0))))))))))))</f>
        <v>0</v>
      </c>
      <c r="CW343" s="76">
        <f t="shared" si="779"/>
        <v>0</v>
      </c>
      <c r="CX343" s="76">
        <f t="shared" si="779"/>
        <v>0</v>
      </c>
      <c r="CY343" s="76">
        <f t="shared" si="779"/>
        <v>0</v>
      </c>
      <c r="CZ343" s="76">
        <f t="shared" si="779"/>
        <v>0</v>
      </c>
      <c r="DA343" s="76">
        <f t="shared" si="779"/>
        <v>0</v>
      </c>
      <c r="DB343" s="76">
        <f t="shared" si="779"/>
        <v>4</v>
      </c>
      <c r="DC343" s="76">
        <f t="shared" si="779"/>
        <v>4</v>
      </c>
      <c r="DD343" s="76">
        <f t="shared" si="779"/>
        <v>0</v>
      </c>
      <c r="DE343" s="76">
        <f t="shared" si="779"/>
        <v>0</v>
      </c>
      <c r="DF343" s="138">
        <f t="shared" si="779"/>
        <v>0</v>
      </c>
      <c r="DG343" s="76">
        <f t="shared" si="779"/>
        <v>0</v>
      </c>
      <c r="DH343" s="76">
        <f t="shared" si="779"/>
        <v>0</v>
      </c>
      <c r="DI343" s="76">
        <f t="shared" si="779"/>
        <v>0</v>
      </c>
      <c r="DJ343" s="76">
        <f t="shared" si="779"/>
        <v>2.25</v>
      </c>
      <c r="DK343" s="76">
        <f t="shared" si="779"/>
        <v>2.25</v>
      </c>
      <c r="DL343" s="76">
        <f t="shared" si="779"/>
        <v>4</v>
      </c>
      <c r="DM343" s="76">
        <f t="shared" si="779"/>
        <v>0</v>
      </c>
      <c r="DN343" s="76">
        <f t="shared" si="779"/>
        <v>0</v>
      </c>
      <c r="DO343" s="76">
        <f t="shared" si="779"/>
        <v>0</v>
      </c>
      <c r="DP343" s="76">
        <f t="shared" si="779"/>
        <v>0</v>
      </c>
      <c r="DQ343" s="76">
        <f t="shared" si="779"/>
        <v>0</v>
      </c>
      <c r="DR343" s="76">
        <f t="shared" si="779"/>
        <v>0</v>
      </c>
      <c r="DS343" s="76">
        <f t="shared" si="779"/>
        <v>1</v>
      </c>
      <c r="DT343" s="138">
        <f t="shared" si="779"/>
        <v>0</v>
      </c>
      <c r="DU343" s="77">
        <f t="shared" si="779"/>
        <v>0</v>
      </c>
      <c r="DV343" s="77">
        <f t="shared" si="779"/>
        <v>0</v>
      </c>
      <c r="DW343" s="77">
        <f t="shared" si="779"/>
        <v>0</v>
      </c>
      <c r="EE343" s="2"/>
      <c r="EF343"/>
      <c r="EG343"/>
      <c r="EH343" s="124"/>
      <c r="EI343" s="124"/>
      <c r="EJ343" s="124"/>
      <c r="EK343" s="124"/>
      <c r="EL343" s="124"/>
      <c r="EM343" s="124"/>
      <c r="EN343" s="124"/>
      <c r="EO343" s="124"/>
      <c r="EP343" s="124"/>
      <c r="EQ343" s="124"/>
      <c r="ER343" s="124"/>
      <c r="ES343" s="124"/>
      <c r="ET343" s="124"/>
      <c r="EU343" s="124"/>
      <c r="EV343" s="124"/>
      <c r="EW343" s="124"/>
      <c r="EX343" s="124"/>
      <c r="EY343" s="124"/>
      <c r="EZ343" s="124"/>
      <c r="FA343" s="124"/>
      <c r="FB343" s="124"/>
      <c r="FC343" s="124"/>
      <c r="FD343" s="124"/>
      <c r="FE343" s="124"/>
      <c r="FG343" s="124"/>
      <c r="FH343" s="124"/>
      <c r="FI343" s="124"/>
      <c r="FJ343" s="124"/>
      <c r="FK343" s="124"/>
      <c r="FL343" s="124"/>
      <c r="FN343" s="212"/>
      <c r="FO343" s="170"/>
      <c r="FP343" s="212"/>
      <c r="FQ343" s="170"/>
      <c r="FR343" s="212"/>
      <c r="FS343" s="170"/>
      <c r="FT343" s="212"/>
      <c r="FU343" s="170"/>
      <c r="FV343" s="212"/>
      <c r="FW343" s="213"/>
      <c r="FX343" s="212"/>
      <c r="FY343" s="170"/>
      <c r="FZ343" s="212"/>
      <c r="GA343" s="170"/>
      <c r="GB343" s="212"/>
      <c r="GC343" s="170"/>
      <c r="GD343" s="212"/>
      <c r="GE343" s="170"/>
      <c r="GF343" s="212"/>
      <c r="GG343" s="170"/>
      <c r="GH343" s="212"/>
      <c r="GI343" s="170"/>
      <c r="GJ343" s="212"/>
      <c r="GK343" s="170"/>
      <c r="HC343" s="212"/>
      <c r="HD343" s="170"/>
      <c r="HE343" s="212"/>
      <c r="HF343" s="170"/>
      <c r="HG343" s="212"/>
      <c r="HH343" s="170"/>
      <c r="HI343" s="212"/>
      <c r="HJ343" s="170"/>
    </row>
    <row r="344" spans="2:218" ht="21.75" customHeight="1" thickBot="1" x14ac:dyDescent="0.2">
      <c r="B344" s="488"/>
      <c r="C344" s="326"/>
      <c r="D344" s="136">
        <f t="shared" ref="D344:AI344" si="780">IF(AND(D$5&gt;=$EH32,D$5&lt;=$EI32),$FO32,IF(AND(D$5&gt;=$EJ32,D$5&lt;=$EK32),$FQ32,IF(AND(D$5&gt;=$EL32,D$5&lt;=$EM32),$FS32,IF(AND(D$5&gt;=$EN32,D$5&lt;=$EO32),$FU32,IF(AND(D$5&gt;=$EP32,D$5&lt;=$EQ32),$FW32,IF(AND(D$5&gt;=$ER32,D$5&lt;=$ES32),$FY32,IF(AND(D$5&gt;=$ET32,D$5&lt;=$EU32),$GA32,IF(AND(D$5&gt;=$EV32,D$5&lt;=$EW32),$GC32,IF(AND(D$5&gt;=$EX32,D$5&lt;=$EY32),$GE32,IF(AND(D$5&gt;=$EZ32,D$5&lt;=$FA32),$GG32,IF(AND(D$5&gt;=$FB32,D$5&lt;=$FC32),$GI32,IF(AND(D$5&gt;=$FD32,D$5&lt;=$FE32),$GK32,0))))))))))))</f>
        <v>0</v>
      </c>
      <c r="E344" s="129">
        <f t="shared" si="780"/>
        <v>0</v>
      </c>
      <c r="F344" s="129">
        <f t="shared" si="780"/>
        <v>0</v>
      </c>
      <c r="G344" s="129">
        <f t="shared" si="780"/>
        <v>0</v>
      </c>
      <c r="H344" s="129">
        <f t="shared" si="780"/>
        <v>0</v>
      </c>
      <c r="I344" s="129">
        <f t="shared" si="780"/>
        <v>0</v>
      </c>
      <c r="J344" s="129">
        <f t="shared" si="780"/>
        <v>0</v>
      </c>
      <c r="K344" s="129">
        <f t="shared" si="780"/>
        <v>0</v>
      </c>
      <c r="L344" s="129">
        <f t="shared" si="780"/>
        <v>0</v>
      </c>
      <c r="M344" s="129">
        <f t="shared" si="780"/>
        <v>0</v>
      </c>
      <c r="N344" s="129">
        <f t="shared" si="780"/>
        <v>0</v>
      </c>
      <c r="O344" s="129">
        <f t="shared" si="780"/>
        <v>0</v>
      </c>
      <c r="P344" s="129">
        <f t="shared" si="780"/>
        <v>0</v>
      </c>
      <c r="Q344" s="129">
        <f t="shared" si="780"/>
        <v>0</v>
      </c>
      <c r="R344" s="129">
        <f t="shared" si="780"/>
        <v>0</v>
      </c>
      <c r="S344" s="129">
        <f t="shared" si="780"/>
        <v>0</v>
      </c>
      <c r="T344" s="129">
        <f t="shared" si="780"/>
        <v>0</v>
      </c>
      <c r="U344" s="129">
        <f t="shared" si="780"/>
        <v>0</v>
      </c>
      <c r="V344" s="129">
        <f t="shared" si="780"/>
        <v>0</v>
      </c>
      <c r="W344" s="129">
        <f t="shared" si="780"/>
        <v>0</v>
      </c>
      <c r="X344" s="129">
        <f t="shared" si="780"/>
        <v>0</v>
      </c>
      <c r="Y344" s="129">
        <f t="shared" si="780"/>
        <v>0</v>
      </c>
      <c r="Z344" s="129">
        <f t="shared" si="780"/>
        <v>0</v>
      </c>
      <c r="AA344" s="129">
        <f t="shared" si="780"/>
        <v>0</v>
      </c>
      <c r="AB344" s="129">
        <f t="shared" si="780"/>
        <v>0</v>
      </c>
      <c r="AC344" s="129">
        <f t="shared" si="780"/>
        <v>0</v>
      </c>
      <c r="AD344" s="129">
        <f t="shared" si="780"/>
        <v>0</v>
      </c>
      <c r="AE344" s="129">
        <f t="shared" si="780"/>
        <v>0</v>
      </c>
      <c r="AF344" s="129">
        <f t="shared" si="780"/>
        <v>0</v>
      </c>
      <c r="AG344" s="130">
        <f t="shared" si="780"/>
        <v>0</v>
      </c>
      <c r="AH344" s="130">
        <f t="shared" si="780"/>
        <v>0</v>
      </c>
      <c r="AI344" s="131">
        <f t="shared" si="780"/>
        <v>0</v>
      </c>
      <c r="AJ344" s="129">
        <f t="shared" ref="AJ344:BO344" si="781">IF(AND(AJ$5&gt;=$EH32,AJ$5&lt;=$EI32),$FO32,IF(AND(AJ$5&gt;=$EJ32,AJ$5&lt;=$EK32),$FQ32,IF(AND(AJ$5&gt;=$EL32,AJ$5&lt;=$EM32),$FS32,IF(AND(AJ$5&gt;=$EN32,AJ$5&lt;=$EO32),$FU32,IF(AND(AJ$5&gt;=$EP32,AJ$5&lt;=$EQ32),$FW32,IF(AND(AJ$5&gt;=$ER32,AJ$5&lt;=$ES32),$FY32,IF(AND(AJ$5&gt;=$ET32,AJ$5&lt;=$EU32),$GA32,IF(AND(AJ$5&gt;=$EV32,AJ$5&lt;=$EW32),$GC32,IF(AND(AJ$5&gt;=$EX32,AJ$5&lt;=$EY32),$GE32,IF(AND(AJ$5&gt;=$EZ32,AJ$5&lt;=$FA32),$GG32,IF(AND(AJ$5&gt;=$FB32,AJ$5&lt;=$FC32),$GI32,IF(AND(AJ$5&gt;=$FD32,AJ$5&lt;=$FE32),$GK32,0))))))))))))</f>
        <v>0</v>
      </c>
      <c r="AK344" s="129">
        <f t="shared" si="781"/>
        <v>0</v>
      </c>
      <c r="AL344" s="132">
        <f t="shared" si="781"/>
        <v>0</v>
      </c>
      <c r="AM344" s="133">
        <f t="shared" si="781"/>
        <v>0</v>
      </c>
      <c r="AN344" s="133">
        <f t="shared" si="781"/>
        <v>0</v>
      </c>
      <c r="AO344" s="133">
        <f t="shared" si="781"/>
        <v>0</v>
      </c>
      <c r="AP344" s="133">
        <f t="shared" si="781"/>
        <v>0</v>
      </c>
      <c r="AQ344" s="133">
        <f t="shared" si="781"/>
        <v>0</v>
      </c>
      <c r="AR344" s="133">
        <f t="shared" si="781"/>
        <v>0</v>
      </c>
      <c r="AS344" s="133">
        <f t="shared" si="781"/>
        <v>0</v>
      </c>
      <c r="AT344" s="133">
        <f t="shared" si="781"/>
        <v>0</v>
      </c>
      <c r="AU344" s="133">
        <f t="shared" si="781"/>
        <v>0</v>
      </c>
      <c r="AV344" s="133">
        <f t="shared" si="781"/>
        <v>0</v>
      </c>
      <c r="AW344" s="133">
        <f t="shared" si="781"/>
        <v>0</v>
      </c>
      <c r="AX344" s="133">
        <f t="shared" si="781"/>
        <v>0</v>
      </c>
      <c r="AY344" s="133">
        <f t="shared" si="781"/>
        <v>0</v>
      </c>
      <c r="AZ344" s="133">
        <f t="shared" si="781"/>
        <v>0</v>
      </c>
      <c r="BA344" s="133">
        <f t="shared" si="781"/>
        <v>0</v>
      </c>
      <c r="BB344" s="133">
        <f t="shared" si="781"/>
        <v>0</v>
      </c>
      <c r="BC344" s="133">
        <f t="shared" si="781"/>
        <v>0</v>
      </c>
      <c r="BD344" s="133">
        <f t="shared" si="781"/>
        <v>0</v>
      </c>
      <c r="BE344" s="133">
        <f t="shared" si="781"/>
        <v>0</v>
      </c>
      <c r="BF344" s="133">
        <f t="shared" si="781"/>
        <v>0</v>
      </c>
      <c r="BG344" s="133">
        <f t="shared" si="781"/>
        <v>0</v>
      </c>
      <c r="BH344" s="133">
        <f t="shared" si="781"/>
        <v>0</v>
      </c>
      <c r="BI344" s="133">
        <f t="shared" si="781"/>
        <v>0</v>
      </c>
      <c r="BJ344" s="133">
        <f t="shared" si="781"/>
        <v>0</v>
      </c>
      <c r="BK344" s="133">
        <f t="shared" si="781"/>
        <v>0</v>
      </c>
      <c r="BL344" s="133">
        <f t="shared" si="781"/>
        <v>0</v>
      </c>
      <c r="BM344" s="134">
        <f t="shared" si="781"/>
        <v>0</v>
      </c>
      <c r="BN344" s="135">
        <f t="shared" si="781"/>
        <v>0</v>
      </c>
      <c r="BO344" s="133">
        <f t="shared" si="781"/>
        <v>0</v>
      </c>
      <c r="BP344" s="133">
        <f t="shared" ref="BP344:CU344" si="782">IF(AND(BP$5&gt;=$EH32,BP$5&lt;=$EI32),$FO32,IF(AND(BP$5&gt;=$EJ32,BP$5&lt;=$EK32),$FQ32,IF(AND(BP$5&gt;=$EL32,BP$5&lt;=$EM32),$FS32,IF(AND(BP$5&gt;=$EN32,BP$5&lt;=$EO32),$FU32,IF(AND(BP$5&gt;=$EP32,BP$5&lt;=$EQ32),$FW32,IF(AND(BP$5&gt;=$ER32,BP$5&lt;=$ES32),$FY32,IF(AND(BP$5&gt;=$ET32,BP$5&lt;=$EU32),$GA32,IF(AND(BP$5&gt;=$EV32,BP$5&lt;=$EW32),$GC32,IF(AND(BP$5&gt;=$EX32,BP$5&lt;=$EY32),$GE32,IF(AND(BP$5&gt;=$EZ32,BP$5&lt;=$FA32),$GG32,IF(AND(BP$5&gt;=$FB32,BP$5&lt;=$FC32),$GI32,IF(AND(BP$5&gt;=$FD32,BP$5&lt;=$FE32),$GK32,0))))))))))))</f>
        <v>0</v>
      </c>
      <c r="BQ344" s="133">
        <f t="shared" si="782"/>
        <v>0</v>
      </c>
      <c r="BR344" s="133">
        <f t="shared" si="782"/>
        <v>0</v>
      </c>
      <c r="BS344" s="133">
        <f t="shared" si="782"/>
        <v>0</v>
      </c>
      <c r="BT344" s="133">
        <f t="shared" si="782"/>
        <v>0</v>
      </c>
      <c r="BU344" s="133">
        <f t="shared" si="782"/>
        <v>0</v>
      </c>
      <c r="BV344" s="133">
        <f t="shared" si="782"/>
        <v>0</v>
      </c>
      <c r="BW344" s="133">
        <f t="shared" si="782"/>
        <v>0</v>
      </c>
      <c r="BX344" s="133">
        <f t="shared" si="782"/>
        <v>0</v>
      </c>
      <c r="BY344" s="133">
        <f t="shared" si="782"/>
        <v>0</v>
      </c>
      <c r="BZ344" s="133">
        <f t="shared" si="782"/>
        <v>0</v>
      </c>
      <c r="CA344" s="133">
        <f t="shared" si="782"/>
        <v>0</v>
      </c>
      <c r="CB344" s="133">
        <f t="shared" si="782"/>
        <v>0</v>
      </c>
      <c r="CC344" s="133">
        <f t="shared" si="782"/>
        <v>0</v>
      </c>
      <c r="CD344" s="133">
        <f t="shared" si="782"/>
        <v>0</v>
      </c>
      <c r="CE344" s="133">
        <f t="shared" si="782"/>
        <v>0</v>
      </c>
      <c r="CF344" s="133">
        <f t="shared" si="782"/>
        <v>0</v>
      </c>
      <c r="CG344" s="133">
        <f t="shared" si="782"/>
        <v>0</v>
      </c>
      <c r="CH344" s="133">
        <f t="shared" si="782"/>
        <v>0</v>
      </c>
      <c r="CI344" s="133">
        <f t="shared" si="782"/>
        <v>0</v>
      </c>
      <c r="CJ344" s="133">
        <f t="shared" si="782"/>
        <v>0</v>
      </c>
      <c r="CK344" s="133">
        <f t="shared" si="782"/>
        <v>0</v>
      </c>
      <c r="CL344" s="133">
        <f t="shared" si="782"/>
        <v>0</v>
      </c>
      <c r="CM344" s="133">
        <f t="shared" si="782"/>
        <v>0</v>
      </c>
      <c r="CN344" s="133">
        <f t="shared" si="782"/>
        <v>0</v>
      </c>
      <c r="CO344" s="133">
        <f t="shared" si="782"/>
        <v>0</v>
      </c>
      <c r="CP344" s="133">
        <f t="shared" si="782"/>
        <v>0</v>
      </c>
      <c r="CQ344" s="134">
        <f t="shared" si="782"/>
        <v>0</v>
      </c>
      <c r="CR344" s="135">
        <f t="shared" si="782"/>
        <v>0</v>
      </c>
      <c r="CS344" s="133">
        <f t="shared" si="782"/>
        <v>0</v>
      </c>
      <c r="CT344" s="133">
        <f t="shared" si="782"/>
        <v>0</v>
      </c>
      <c r="CU344" s="133">
        <f t="shared" si="782"/>
        <v>0</v>
      </c>
      <c r="CV344" s="133">
        <f t="shared" ref="CV344:DW344" si="783">IF(AND(CV$5&gt;=$EH32,CV$5&lt;=$EI32),$FO32,IF(AND(CV$5&gt;=$EJ32,CV$5&lt;=$EK32),$FQ32,IF(AND(CV$5&gt;=$EL32,CV$5&lt;=$EM32),$FS32,IF(AND(CV$5&gt;=$EN32,CV$5&lt;=$EO32),$FU32,IF(AND(CV$5&gt;=$EP32,CV$5&lt;=$EQ32),$FW32,IF(AND(CV$5&gt;=$ER32,CV$5&lt;=$ES32),$FY32,IF(AND(CV$5&gt;=$ET32,CV$5&lt;=$EU32),$GA32,IF(AND(CV$5&gt;=$EV32,CV$5&lt;=$EW32),$GC32,IF(AND(CV$5&gt;=$EX32,CV$5&lt;=$EY32),$GE32,IF(AND(CV$5&gt;=$EZ32,CV$5&lt;=$FA32),$GG32,IF(AND(CV$5&gt;=$FB32,CV$5&lt;=$FC32),$GI32,IF(AND(CV$5&gt;=$FD32,CV$5&lt;=$FE32),$GK32,0))))))))))))</f>
        <v>0</v>
      </c>
      <c r="CW344" s="133">
        <f t="shared" si="783"/>
        <v>0</v>
      </c>
      <c r="CX344" s="133">
        <f t="shared" si="783"/>
        <v>0</v>
      </c>
      <c r="CY344" s="133">
        <f t="shared" si="783"/>
        <v>0</v>
      </c>
      <c r="CZ344" s="133">
        <f t="shared" si="783"/>
        <v>0</v>
      </c>
      <c r="DA344" s="133">
        <f t="shared" si="783"/>
        <v>0</v>
      </c>
      <c r="DB344" s="133">
        <f t="shared" si="783"/>
        <v>8</v>
      </c>
      <c r="DC344" s="133">
        <f t="shared" si="783"/>
        <v>8</v>
      </c>
      <c r="DD344" s="133">
        <f t="shared" si="783"/>
        <v>0</v>
      </c>
      <c r="DE344" s="133">
        <f t="shared" si="783"/>
        <v>0</v>
      </c>
      <c r="DF344" s="133">
        <f t="shared" si="783"/>
        <v>0</v>
      </c>
      <c r="DG344" s="133">
        <f t="shared" si="783"/>
        <v>0</v>
      </c>
      <c r="DH344" s="133">
        <f t="shared" si="783"/>
        <v>0</v>
      </c>
      <c r="DI344" s="133">
        <f t="shared" si="783"/>
        <v>0</v>
      </c>
      <c r="DJ344" s="133">
        <f t="shared" si="783"/>
        <v>4.5</v>
      </c>
      <c r="DK344" s="133">
        <f t="shared" si="783"/>
        <v>4.5</v>
      </c>
      <c r="DL344" s="133">
        <f t="shared" si="783"/>
        <v>4</v>
      </c>
      <c r="DM344" s="133">
        <f t="shared" si="783"/>
        <v>0</v>
      </c>
      <c r="DN344" s="133">
        <f t="shared" si="783"/>
        <v>0</v>
      </c>
      <c r="DO344" s="133">
        <f t="shared" si="783"/>
        <v>0</v>
      </c>
      <c r="DP344" s="133">
        <f t="shared" si="783"/>
        <v>0</v>
      </c>
      <c r="DQ344" s="133">
        <f t="shared" si="783"/>
        <v>0</v>
      </c>
      <c r="DR344" s="133">
        <f t="shared" si="783"/>
        <v>0</v>
      </c>
      <c r="DS344" s="133">
        <f t="shared" si="783"/>
        <v>1</v>
      </c>
      <c r="DT344" s="133">
        <f t="shared" si="783"/>
        <v>0</v>
      </c>
      <c r="DU344" s="134">
        <f t="shared" si="783"/>
        <v>0</v>
      </c>
      <c r="DV344" s="134">
        <f t="shared" si="783"/>
        <v>0</v>
      </c>
      <c r="DW344" s="134">
        <f t="shared" si="783"/>
        <v>0</v>
      </c>
      <c r="EE344" s="2"/>
      <c r="EF344"/>
      <c r="EG344"/>
      <c r="EH344" s="124"/>
      <c r="EI344" s="124"/>
      <c r="EJ344" s="124"/>
      <c r="EK344" s="124"/>
      <c r="EL344" s="124"/>
      <c r="EM344" s="124"/>
      <c r="EN344" s="124"/>
      <c r="EO344" s="124"/>
      <c r="EP344" s="124"/>
      <c r="EQ344" s="124"/>
      <c r="ER344" s="124"/>
      <c r="ES344" s="124"/>
      <c r="ET344" s="124"/>
      <c r="EU344" s="124"/>
      <c r="EV344" s="124"/>
      <c r="EW344" s="124"/>
      <c r="EX344" s="124"/>
      <c r="EY344" s="124"/>
      <c r="EZ344" s="124"/>
      <c r="FA344" s="124"/>
      <c r="FB344" s="124"/>
      <c r="FC344" s="124"/>
      <c r="FD344" s="124"/>
      <c r="FE344" s="124"/>
      <c r="FG344" s="124"/>
      <c r="FH344" s="124"/>
      <c r="FI344" s="124"/>
      <c r="FJ344" s="124"/>
      <c r="FK344" s="124"/>
      <c r="FL344" s="124"/>
      <c r="FN344" s="212"/>
      <c r="FO344" s="170"/>
      <c r="FP344" s="212"/>
      <c r="FQ344" s="170"/>
      <c r="FR344" s="212"/>
      <c r="FS344" s="170"/>
      <c r="FT344" s="212"/>
      <c r="FU344" s="170"/>
      <c r="FV344" s="212"/>
      <c r="FW344" s="170"/>
      <c r="FX344" s="212"/>
      <c r="FY344" s="170"/>
      <c r="FZ344" s="212"/>
      <c r="GA344" s="170"/>
      <c r="GB344" s="212"/>
      <c r="GC344" s="170"/>
      <c r="GD344" s="212"/>
      <c r="GE344" s="170"/>
      <c r="GF344" s="212"/>
      <c r="GG344" s="170"/>
      <c r="GH344" s="212"/>
      <c r="GI344" s="170"/>
      <c r="GJ344" s="212"/>
      <c r="GK344" s="170"/>
      <c r="HC344" s="212"/>
      <c r="HD344" s="170"/>
      <c r="HE344" s="212"/>
      <c r="HF344" s="170"/>
      <c r="HG344" s="212"/>
      <c r="HH344" s="170"/>
      <c r="HI344" s="212"/>
      <c r="HJ344" s="170"/>
    </row>
    <row r="345" spans="2:218" ht="21.75" customHeight="1" x14ac:dyDescent="0.15">
      <c r="B345" s="486" t="str">
        <f>IF(②元データ!$B$21="","",②元データ!$B$21)</f>
        <v>ブロッコリー・おはよう</v>
      </c>
      <c r="C345" s="324"/>
      <c r="D345" s="78">
        <f t="shared" ref="D345:AI345" si="784">IF(AND(D$5&gt;=$EH34,D$5&lt;=$EI34),$FO34/$GM34,IF(AND(D$5&gt;=$EJ34,D$5&lt;=$EK34),$FQ34/$GO34,IF(AND(D$5&gt;=$EL34,D$5&lt;=$EM34),$FS34/$GQ34,IF(AND(D$5&gt;=$EN34,D$5&lt;=$EO34),$FU34/$GS34,IF(AND(D$5&gt;=$EP34,D$5&lt;=$EQ34),$FW34/$GU34,IF(AND(D$5&gt;=$ER34,D$5&lt;=$ES34),$FY34/$GW34,IF(AND(D$5&gt;=$ET34,D$5&lt;=$EU34),$GA34/$GY34,IF(AND(D$5&gt;=$EV34,D$5&lt;=$EW34),$GC34/$HA34,IF(AND(D$5&gt;=$EX34,D$5&lt;=$EY34),$GE34/$HC34,IF(AND(D$5&gt;=$EZ34,D$5&lt;=$FA34),$GG34/$HE34,IF(AND(D$5&gt;=$FB34,D$5&lt;=$FC34),$GI34/$HG34,IF(AND(D$5&gt;=$FD34,D$5&lt;=$FE34),$GK34/$HI34,0))))))))))))</f>
        <v>0</v>
      </c>
      <c r="E345" s="79">
        <f t="shared" si="784"/>
        <v>0</v>
      </c>
      <c r="F345" s="79">
        <f t="shared" si="784"/>
        <v>0</v>
      </c>
      <c r="G345" s="79">
        <f t="shared" si="784"/>
        <v>0</v>
      </c>
      <c r="H345" s="79">
        <f t="shared" si="784"/>
        <v>0</v>
      </c>
      <c r="I345" s="79">
        <f t="shared" si="784"/>
        <v>0</v>
      </c>
      <c r="J345" s="79">
        <f t="shared" si="784"/>
        <v>0</v>
      </c>
      <c r="K345" s="79">
        <f t="shared" si="784"/>
        <v>0</v>
      </c>
      <c r="L345" s="79">
        <f t="shared" si="784"/>
        <v>0</v>
      </c>
      <c r="M345" s="79">
        <f t="shared" si="784"/>
        <v>0</v>
      </c>
      <c r="N345" s="79">
        <f t="shared" si="784"/>
        <v>0</v>
      </c>
      <c r="O345" s="79">
        <f t="shared" si="784"/>
        <v>0</v>
      </c>
      <c r="P345" s="79">
        <f t="shared" si="784"/>
        <v>0</v>
      </c>
      <c r="Q345" s="79">
        <f t="shared" si="784"/>
        <v>0</v>
      </c>
      <c r="R345" s="79">
        <f t="shared" si="784"/>
        <v>0</v>
      </c>
      <c r="S345" s="79">
        <f t="shared" si="784"/>
        <v>0</v>
      </c>
      <c r="T345" s="79">
        <f t="shared" si="784"/>
        <v>0</v>
      </c>
      <c r="U345" s="79">
        <f t="shared" si="784"/>
        <v>0</v>
      </c>
      <c r="V345" s="79">
        <f t="shared" si="784"/>
        <v>0</v>
      </c>
      <c r="W345" s="79">
        <f t="shared" si="784"/>
        <v>0</v>
      </c>
      <c r="X345" s="79">
        <f t="shared" si="784"/>
        <v>0</v>
      </c>
      <c r="Y345" s="79">
        <f t="shared" si="784"/>
        <v>0</v>
      </c>
      <c r="Z345" s="79">
        <f t="shared" si="784"/>
        <v>0</v>
      </c>
      <c r="AA345" s="79">
        <f t="shared" si="784"/>
        <v>0</v>
      </c>
      <c r="AB345" s="79">
        <f t="shared" si="784"/>
        <v>0</v>
      </c>
      <c r="AC345" s="79">
        <f t="shared" si="784"/>
        <v>0</v>
      </c>
      <c r="AD345" s="79">
        <f t="shared" si="784"/>
        <v>0</v>
      </c>
      <c r="AE345" s="79">
        <f t="shared" si="784"/>
        <v>0</v>
      </c>
      <c r="AF345" s="137">
        <f t="shared" si="784"/>
        <v>0</v>
      </c>
      <c r="AG345" s="79">
        <f t="shared" si="784"/>
        <v>0</v>
      </c>
      <c r="AH345" s="79">
        <f t="shared" si="784"/>
        <v>0</v>
      </c>
      <c r="AI345" s="78">
        <f t="shared" si="784"/>
        <v>0</v>
      </c>
      <c r="AJ345" s="79">
        <f t="shared" ref="AJ345:BO345" si="785">IF(AND(AJ$5&gt;=$EH34,AJ$5&lt;=$EI34),$FO34/$GM34,IF(AND(AJ$5&gt;=$EJ34,AJ$5&lt;=$EK34),$FQ34/$GO34,IF(AND(AJ$5&gt;=$EL34,AJ$5&lt;=$EM34),$FS34/$GQ34,IF(AND(AJ$5&gt;=$EN34,AJ$5&lt;=$EO34),$FU34/$GS34,IF(AND(AJ$5&gt;=$EP34,AJ$5&lt;=$EQ34),$FW34/$GU34,IF(AND(AJ$5&gt;=$ER34,AJ$5&lt;=$ES34),$FY34/$GW34,IF(AND(AJ$5&gt;=$ET34,AJ$5&lt;=$EU34),$GA34/$GY34,IF(AND(AJ$5&gt;=$EV34,AJ$5&lt;=$EW34),$GC34/$HA34,IF(AND(AJ$5&gt;=$EX34,AJ$5&lt;=$EY34),$GE34/$HC34,IF(AND(AJ$5&gt;=$EZ34,AJ$5&lt;=$FA34),$GG34/$HE34,IF(AND(AJ$5&gt;=$FB34,AJ$5&lt;=$FC34),$GI34/$HG34,IF(AND(AJ$5&gt;=$FD34,AJ$5&lt;=$FE34),$GK34/$HI34,0))))))))))))</f>
        <v>0</v>
      </c>
      <c r="AK345" s="79">
        <f t="shared" si="785"/>
        <v>0</v>
      </c>
      <c r="AL345" s="79">
        <f t="shared" si="785"/>
        <v>0</v>
      </c>
      <c r="AM345" s="79">
        <f t="shared" si="785"/>
        <v>0</v>
      </c>
      <c r="AN345" s="79">
        <f t="shared" si="785"/>
        <v>0</v>
      </c>
      <c r="AO345" s="79">
        <f t="shared" si="785"/>
        <v>0</v>
      </c>
      <c r="AP345" s="79">
        <f t="shared" si="785"/>
        <v>0</v>
      </c>
      <c r="AQ345" s="79">
        <f t="shared" si="785"/>
        <v>0</v>
      </c>
      <c r="AR345" s="79">
        <f t="shared" si="785"/>
        <v>0</v>
      </c>
      <c r="AS345" s="79">
        <f t="shared" si="785"/>
        <v>0</v>
      </c>
      <c r="AT345" s="79">
        <f t="shared" si="785"/>
        <v>0</v>
      </c>
      <c r="AU345" s="79">
        <f t="shared" si="785"/>
        <v>0</v>
      </c>
      <c r="AV345" s="79">
        <f t="shared" si="785"/>
        <v>0</v>
      </c>
      <c r="AW345" s="79">
        <f t="shared" si="785"/>
        <v>0</v>
      </c>
      <c r="AX345" s="79">
        <f t="shared" si="785"/>
        <v>0</v>
      </c>
      <c r="AY345" s="79">
        <f t="shared" si="785"/>
        <v>0</v>
      </c>
      <c r="AZ345" s="79">
        <f t="shared" si="785"/>
        <v>0</v>
      </c>
      <c r="BA345" s="79">
        <f t="shared" si="785"/>
        <v>0</v>
      </c>
      <c r="BB345" s="79">
        <f t="shared" si="785"/>
        <v>0</v>
      </c>
      <c r="BC345" s="79">
        <f t="shared" si="785"/>
        <v>0</v>
      </c>
      <c r="BD345" s="79">
        <f t="shared" si="785"/>
        <v>0</v>
      </c>
      <c r="BE345" s="79">
        <f t="shared" si="785"/>
        <v>0</v>
      </c>
      <c r="BF345" s="79">
        <f t="shared" si="785"/>
        <v>0</v>
      </c>
      <c r="BG345" s="79">
        <f t="shared" si="785"/>
        <v>0</v>
      </c>
      <c r="BH345" s="79">
        <f t="shared" si="785"/>
        <v>0</v>
      </c>
      <c r="BI345" s="79">
        <f t="shared" si="785"/>
        <v>0</v>
      </c>
      <c r="BJ345" s="79">
        <f t="shared" si="785"/>
        <v>0</v>
      </c>
      <c r="BK345" s="79">
        <f t="shared" si="785"/>
        <v>0</v>
      </c>
      <c r="BL345" s="79">
        <f t="shared" si="785"/>
        <v>0</v>
      </c>
      <c r="BM345" s="80">
        <f t="shared" si="785"/>
        <v>0</v>
      </c>
      <c r="BN345" s="78">
        <f t="shared" si="785"/>
        <v>0</v>
      </c>
      <c r="BO345" s="79">
        <f t="shared" si="785"/>
        <v>0</v>
      </c>
      <c r="BP345" s="79">
        <f t="shared" ref="BP345:CU345" si="786">IF(AND(BP$5&gt;=$EH34,BP$5&lt;=$EI34),$FO34/$GM34,IF(AND(BP$5&gt;=$EJ34,BP$5&lt;=$EK34),$FQ34/$GO34,IF(AND(BP$5&gt;=$EL34,BP$5&lt;=$EM34),$FS34/$GQ34,IF(AND(BP$5&gt;=$EN34,BP$5&lt;=$EO34),$FU34/$GS34,IF(AND(BP$5&gt;=$EP34,BP$5&lt;=$EQ34),$FW34/$GU34,IF(AND(BP$5&gt;=$ER34,BP$5&lt;=$ES34),$FY34/$GW34,IF(AND(BP$5&gt;=$ET34,BP$5&lt;=$EU34),$GA34/$GY34,IF(AND(BP$5&gt;=$EV34,BP$5&lt;=$EW34),$GC34/$HA34,IF(AND(BP$5&gt;=$EX34,BP$5&lt;=$EY34),$GE34/$HC34,IF(AND(BP$5&gt;=$EZ34,BP$5&lt;=$FA34),$GG34/$HE34,IF(AND(BP$5&gt;=$FB34,BP$5&lt;=$FC34),$GI34/$HG34,IF(AND(BP$5&gt;=$FD34,BP$5&lt;=$FE34),$GK34/$HI34,0))))))))))))</f>
        <v>0</v>
      </c>
      <c r="BQ345" s="79">
        <f t="shared" si="786"/>
        <v>0</v>
      </c>
      <c r="BR345" s="79">
        <f t="shared" si="786"/>
        <v>0</v>
      </c>
      <c r="BS345" s="79">
        <f t="shared" si="786"/>
        <v>0</v>
      </c>
      <c r="BT345" s="79">
        <f t="shared" si="786"/>
        <v>0</v>
      </c>
      <c r="BU345" s="79">
        <f t="shared" si="786"/>
        <v>0</v>
      </c>
      <c r="BV345" s="79">
        <f t="shared" si="786"/>
        <v>0</v>
      </c>
      <c r="BW345" s="79">
        <f t="shared" si="786"/>
        <v>0</v>
      </c>
      <c r="BX345" s="79">
        <f t="shared" si="786"/>
        <v>0</v>
      </c>
      <c r="BY345" s="79">
        <f t="shared" si="786"/>
        <v>0</v>
      </c>
      <c r="BZ345" s="79">
        <f t="shared" si="786"/>
        <v>0</v>
      </c>
      <c r="CA345" s="79">
        <f t="shared" si="786"/>
        <v>0</v>
      </c>
      <c r="CB345" s="137">
        <f t="shared" si="786"/>
        <v>0</v>
      </c>
      <c r="CC345" s="79">
        <f t="shared" si="786"/>
        <v>0</v>
      </c>
      <c r="CD345" s="79">
        <f t="shared" si="786"/>
        <v>0</v>
      </c>
      <c r="CE345" s="79">
        <f t="shared" si="786"/>
        <v>0</v>
      </c>
      <c r="CF345" s="79">
        <f t="shared" si="786"/>
        <v>0</v>
      </c>
      <c r="CG345" s="79">
        <f t="shared" si="786"/>
        <v>0</v>
      </c>
      <c r="CH345" s="79">
        <f t="shared" si="786"/>
        <v>0</v>
      </c>
      <c r="CI345" s="79">
        <f t="shared" si="786"/>
        <v>0</v>
      </c>
      <c r="CJ345" s="79">
        <f t="shared" si="786"/>
        <v>0</v>
      </c>
      <c r="CK345" s="79">
        <f t="shared" si="786"/>
        <v>0</v>
      </c>
      <c r="CL345" s="79">
        <f t="shared" si="786"/>
        <v>0</v>
      </c>
      <c r="CM345" s="79">
        <f t="shared" si="786"/>
        <v>0</v>
      </c>
      <c r="CN345" s="79">
        <f t="shared" si="786"/>
        <v>0</v>
      </c>
      <c r="CO345" s="79">
        <f t="shared" si="786"/>
        <v>0</v>
      </c>
      <c r="CP345" s="137">
        <f t="shared" si="786"/>
        <v>0</v>
      </c>
      <c r="CQ345" s="80">
        <f t="shared" si="786"/>
        <v>0</v>
      </c>
      <c r="CR345" s="78">
        <f t="shared" si="786"/>
        <v>0</v>
      </c>
      <c r="CS345" s="79">
        <f t="shared" si="786"/>
        <v>0</v>
      </c>
      <c r="CT345" s="79">
        <f t="shared" si="786"/>
        <v>0</v>
      </c>
      <c r="CU345" s="79">
        <f t="shared" si="786"/>
        <v>0</v>
      </c>
      <c r="CV345" s="79">
        <f t="shared" ref="CV345:DW345" si="787">IF(AND(CV$5&gt;=$EH34,CV$5&lt;=$EI34),$FO34/$GM34,IF(AND(CV$5&gt;=$EJ34,CV$5&lt;=$EK34),$FQ34/$GO34,IF(AND(CV$5&gt;=$EL34,CV$5&lt;=$EM34),$FS34/$GQ34,IF(AND(CV$5&gt;=$EN34,CV$5&lt;=$EO34),$FU34/$GS34,IF(AND(CV$5&gt;=$EP34,CV$5&lt;=$EQ34),$FW34/$GU34,IF(AND(CV$5&gt;=$ER34,CV$5&lt;=$ES34),$FY34/$GW34,IF(AND(CV$5&gt;=$ET34,CV$5&lt;=$EU34),$GA34/$GY34,IF(AND(CV$5&gt;=$EV34,CV$5&lt;=$EW34),$GC34/$HA34,IF(AND(CV$5&gt;=$EX34,CV$5&lt;=$EY34),$GE34/$HC34,IF(AND(CV$5&gt;=$EZ34,CV$5&lt;=$FA34),$GG34/$HE34,IF(AND(CV$5&gt;=$FB34,CV$5&lt;=$FC34),$GI34/$HG34,IF(AND(CV$5&gt;=$FD34,CV$5&lt;=$FE34),$GK34/$HI34,0))))))))))))</f>
        <v>0</v>
      </c>
      <c r="CW345" s="79">
        <f t="shared" si="787"/>
        <v>0</v>
      </c>
      <c r="CX345" s="79">
        <f t="shared" si="787"/>
        <v>0</v>
      </c>
      <c r="CY345" s="79">
        <f t="shared" si="787"/>
        <v>0</v>
      </c>
      <c r="CZ345" s="79">
        <f t="shared" si="787"/>
        <v>0</v>
      </c>
      <c r="DA345" s="79">
        <f t="shared" si="787"/>
        <v>0</v>
      </c>
      <c r="DB345" s="79">
        <f t="shared" si="787"/>
        <v>0</v>
      </c>
      <c r="DC345" s="79">
        <f t="shared" si="787"/>
        <v>0</v>
      </c>
      <c r="DD345" s="79">
        <f t="shared" si="787"/>
        <v>0</v>
      </c>
      <c r="DE345" s="79">
        <f t="shared" si="787"/>
        <v>0</v>
      </c>
      <c r="DF345" s="137">
        <f t="shared" si="787"/>
        <v>0</v>
      </c>
      <c r="DG345" s="79">
        <f t="shared" si="787"/>
        <v>0</v>
      </c>
      <c r="DH345" s="79">
        <f t="shared" si="787"/>
        <v>0</v>
      </c>
      <c r="DI345" s="79">
        <f t="shared" si="787"/>
        <v>0</v>
      </c>
      <c r="DJ345" s="79">
        <f t="shared" si="787"/>
        <v>0</v>
      </c>
      <c r="DK345" s="79">
        <f t="shared" si="787"/>
        <v>0</v>
      </c>
      <c r="DL345" s="79">
        <f t="shared" si="787"/>
        <v>0</v>
      </c>
      <c r="DM345" s="79">
        <f t="shared" si="787"/>
        <v>0</v>
      </c>
      <c r="DN345" s="79">
        <f t="shared" si="787"/>
        <v>0</v>
      </c>
      <c r="DO345" s="79">
        <f t="shared" si="787"/>
        <v>0</v>
      </c>
      <c r="DP345" s="79">
        <f t="shared" si="787"/>
        <v>0</v>
      </c>
      <c r="DQ345" s="79">
        <f t="shared" si="787"/>
        <v>0</v>
      </c>
      <c r="DR345" s="79">
        <f t="shared" si="787"/>
        <v>0</v>
      </c>
      <c r="DS345" s="79">
        <f t="shared" si="787"/>
        <v>0</v>
      </c>
      <c r="DT345" s="137">
        <f t="shared" si="787"/>
        <v>0</v>
      </c>
      <c r="DU345" s="80">
        <f t="shared" si="787"/>
        <v>0</v>
      </c>
      <c r="DV345" s="80">
        <f t="shared" si="787"/>
        <v>0</v>
      </c>
      <c r="DW345" s="80">
        <f t="shared" si="787"/>
        <v>0</v>
      </c>
      <c r="EE345" s="2"/>
      <c r="EF345"/>
      <c r="EG345"/>
      <c r="EH345" s="124"/>
      <c r="EI345" s="124"/>
      <c r="EJ345" s="124"/>
      <c r="EK345" s="124"/>
      <c r="EL345" s="124"/>
      <c r="EM345" s="124"/>
      <c r="EN345" s="124"/>
      <c r="EO345" s="124"/>
      <c r="EP345" s="124"/>
      <c r="EQ345" s="124"/>
      <c r="ER345" s="124"/>
      <c r="ES345" s="124"/>
      <c r="ET345" s="124"/>
      <c r="EU345" s="124"/>
      <c r="EV345" s="124"/>
      <c r="EW345" s="124"/>
      <c r="EX345" s="124"/>
      <c r="EY345" s="124"/>
      <c r="EZ345" s="124"/>
      <c r="FA345" s="124"/>
      <c r="FB345" s="124"/>
      <c r="FC345" s="124"/>
      <c r="FD345" s="124"/>
      <c r="FE345" s="124"/>
      <c r="FG345" s="124"/>
      <c r="FH345" s="124"/>
      <c r="FI345" s="124"/>
      <c r="FJ345" s="124"/>
      <c r="FK345" s="124"/>
      <c r="FL345" s="124"/>
      <c r="FN345" s="212"/>
      <c r="FO345" s="170"/>
      <c r="FP345" s="212"/>
      <c r="FQ345" s="170"/>
      <c r="FR345" s="212"/>
      <c r="FS345" s="170"/>
      <c r="FT345" s="212"/>
      <c r="FU345" s="170"/>
      <c r="FV345" s="212"/>
      <c r="FW345" s="170"/>
      <c r="FX345" s="212"/>
      <c r="FY345" s="170"/>
      <c r="FZ345" s="212"/>
      <c r="GA345" s="170"/>
      <c r="GB345" s="212"/>
      <c r="GC345" s="170"/>
      <c r="GD345" s="212"/>
      <c r="GE345" s="170"/>
      <c r="GF345" s="212"/>
      <c r="GG345" s="170"/>
      <c r="GH345" s="212"/>
      <c r="GI345" s="170"/>
      <c r="GJ345" s="212"/>
      <c r="GK345" s="170"/>
      <c r="HC345" s="212"/>
      <c r="HD345" s="170"/>
      <c r="HE345" s="212"/>
      <c r="HF345" s="170"/>
      <c r="HG345" s="212"/>
      <c r="HH345" s="170"/>
      <c r="HI345" s="212"/>
      <c r="HJ345" s="170"/>
    </row>
    <row r="346" spans="2:218" ht="10.5" customHeight="1" x14ac:dyDescent="0.15">
      <c r="B346" s="487"/>
      <c r="C346" s="325"/>
      <c r="D346" s="59">
        <f t="shared" ref="D346:AI346" si="788">IF(AND(D$5&gt;=$EH34,D$5&lt;=$EI34),$FO34,IF(AND(D$5&gt;=$EJ34,D$5&lt;=$EK34),$FQ34,IF(AND(D$5&gt;=$EL34,D$5&lt;=$EM34),$FS34,IF(AND(D$5&gt;=$EN34,D$5&lt;=$EO34),$FU34,IF(AND(D$5&gt;=$EP34,D$5&lt;=$EQ34),$FW34,IF(AND(D$5&gt;=$ER34,D$5&lt;=$ES34),$FY34,IF(AND(D$5&gt;=$ET34,D$5&lt;=$EU34),$GA34,IF(AND(D$5&gt;=$EV34,D$5&lt;=$EW34),$GC34,IF(AND(D$5&gt;=$EX34,D$5&lt;=$EY34),$GE34,IF(AND(D$5&gt;=$EZ34,D$5&lt;=$FA34),$GG34,IF(AND(D$5&gt;=$FB34,D$5&lt;=$FC34),$GI34,IF(AND(D$5&gt;=$FD34,D$5&lt;=$FE34),$GK34,0))))))))))))</f>
        <v>0</v>
      </c>
      <c r="E346" s="76">
        <f t="shared" si="788"/>
        <v>0</v>
      </c>
      <c r="F346" s="76">
        <f t="shared" si="788"/>
        <v>0</v>
      </c>
      <c r="G346" s="76">
        <f t="shared" si="788"/>
        <v>0</v>
      </c>
      <c r="H346" s="76">
        <f t="shared" si="788"/>
        <v>0</v>
      </c>
      <c r="I346" s="76">
        <f t="shared" si="788"/>
        <v>0</v>
      </c>
      <c r="J346" s="76">
        <f t="shared" si="788"/>
        <v>0</v>
      </c>
      <c r="K346" s="76">
        <f t="shared" si="788"/>
        <v>0</v>
      </c>
      <c r="L346" s="76">
        <f t="shared" si="788"/>
        <v>0</v>
      </c>
      <c r="M346" s="76">
        <f t="shared" si="788"/>
        <v>0</v>
      </c>
      <c r="N346" s="76">
        <f t="shared" si="788"/>
        <v>0</v>
      </c>
      <c r="O346" s="76">
        <f t="shared" si="788"/>
        <v>0</v>
      </c>
      <c r="P346" s="76">
        <f t="shared" si="788"/>
        <v>0</v>
      </c>
      <c r="Q346" s="76">
        <f t="shared" si="788"/>
        <v>0</v>
      </c>
      <c r="R346" s="76">
        <f t="shared" si="788"/>
        <v>0</v>
      </c>
      <c r="S346" s="76">
        <f t="shared" si="788"/>
        <v>0</v>
      </c>
      <c r="T346" s="76">
        <f t="shared" si="788"/>
        <v>0</v>
      </c>
      <c r="U346" s="76">
        <f t="shared" si="788"/>
        <v>0</v>
      </c>
      <c r="V346" s="76">
        <f t="shared" si="788"/>
        <v>0</v>
      </c>
      <c r="W346" s="76">
        <f t="shared" si="788"/>
        <v>0</v>
      </c>
      <c r="X346" s="76">
        <f t="shared" si="788"/>
        <v>0</v>
      </c>
      <c r="Y346" s="76">
        <f t="shared" si="788"/>
        <v>0</v>
      </c>
      <c r="Z346" s="76">
        <f t="shared" si="788"/>
        <v>0</v>
      </c>
      <c r="AA346" s="76">
        <f t="shared" si="788"/>
        <v>0</v>
      </c>
      <c r="AB346" s="76">
        <f t="shared" si="788"/>
        <v>0</v>
      </c>
      <c r="AC346" s="76">
        <f t="shared" si="788"/>
        <v>0</v>
      </c>
      <c r="AD346" s="76">
        <f t="shared" si="788"/>
        <v>0</v>
      </c>
      <c r="AE346" s="76">
        <f t="shared" si="788"/>
        <v>0</v>
      </c>
      <c r="AF346" s="138">
        <f t="shared" si="788"/>
        <v>0</v>
      </c>
      <c r="AG346" s="76">
        <f t="shared" si="788"/>
        <v>0</v>
      </c>
      <c r="AH346" s="76">
        <f t="shared" si="788"/>
        <v>0</v>
      </c>
      <c r="AI346" s="59">
        <f t="shared" si="788"/>
        <v>0</v>
      </c>
      <c r="AJ346" s="76">
        <f t="shared" ref="AJ346:BO346" si="789">IF(AND(AJ$5&gt;=$EH34,AJ$5&lt;=$EI34),$FO34,IF(AND(AJ$5&gt;=$EJ34,AJ$5&lt;=$EK34),$FQ34,IF(AND(AJ$5&gt;=$EL34,AJ$5&lt;=$EM34),$FS34,IF(AND(AJ$5&gt;=$EN34,AJ$5&lt;=$EO34),$FU34,IF(AND(AJ$5&gt;=$EP34,AJ$5&lt;=$EQ34),$FW34,IF(AND(AJ$5&gt;=$ER34,AJ$5&lt;=$ES34),$FY34,IF(AND(AJ$5&gt;=$ET34,AJ$5&lt;=$EU34),$GA34,IF(AND(AJ$5&gt;=$EV34,AJ$5&lt;=$EW34),$GC34,IF(AND(AJ$5&gt;=$EX34,AJ$5&lt;=$EY34),$GE34,IF(AND(AJ$5&gt;=$EZ34,AJ$5&lt;=$FA34),$GG34,IF(AND(AJ$5&gt;=$FB34,AJ$5&lt;=$FC34),$GI34,IF(AND(AJ$5&gt;=$FD34,AJ$5&lt;=$FE34),$GK34,0))))))))))))</f>
        <v>0</v>
      </c>
      <c r="AK346" s="76">
        <f t="shared" si="789"/>
        <v>0</v>
      </c>
      <c r="AL346" s="76">
        <f t="shared" si="789"/>
        <v>0</v>
      </c>
      <c r="AM346" s="76">
        <f t="shared" si="789"/>
        <v>0</v>
      </c>
      <c r="AN346" s="76">
        <f t="shared" si="789"/>
        <v>0</v>
      </c>
      <c r="AO346" s="76">
        <f t="shared" si="789"/>
        <v>0</v>
      </c>
      <c r="AP346" s="76">
        <f t="shared" si="789"/>
        <v>0</v>
      </c>
      <c r="AQ346" s="76">
        <f t="shared" si="789"/>
        <v>0</v>
      </c>
      <c r="AR346" s="76">
        <f t="shared" si="789"/>
        <v>0</v>
      </c>
      <c r="AS346" s="76">
        <f t="shared" si="789"/>
        <v>0</v>
      </c>
      <c r="AT346" s="76">
        <f t="shared" si="789"/>
        <v>0</v>
      </c>
      <c r="AU346" s="76">
        <f t="shared" si="789"/>
        <v>0</v>
      </c>
      <c r="AV346" s="76">
        <f t="shared" si="789"/>
        <v>0</v>
      </c>
      <c r="AW346" s="76">
        <f t="shared" si="789"/>
        <v>0</v>
      </c>
      <c r="AX346" s="76">
        <f t="shared" si="789"/>
        <v>0</v>
      </c>
      <c r="AY346" s="76">
        <f t="shared" si="789"/>
        <v>0</v>
      </c>
      <c r="AZ346" s="76">
        <f t="shared" si="789"/>
        <v>0</v>
      </c>
      <c r="BA346" s="76">
        <f t="shared" si="789"/>
        <v>0</v>
      </c>
      <c r="BB346" s="76">
        <f t="shared" si="789"/>
        <v>0</v>
      </c>
      <c r="BC346" s="76">
        <f t="shared" si="789"/>
        <v>0</v>
      </c>
      <c r="BD346" s="76">
        <f t="shared" si="789"/>
        <v>0</v>
      </c>
      <c r="BE346" s="76">
        <f t="shared" si="789"/>
        <v>0</v>
      </c>
      <c r="BF346" s="76">
        <f t="shared" si="789"/>
        <v>0</v>
      </c>
      <c r="BG346" s="76">
        <f t="shared" si="789"/>
        <v>0</v>
      </c>
      <c r="BH346" s="76">
        <f t="shared" si="789"/>
        <v>0</v>
      </c>
      <c r="BI346" s="76">
        <f t="shared" si="789"/>
        <v>0</v>
      </c>
      <c r="BJ346" s="76">
        <f t="shared" si="789"/>
        <v>0</v>
      </c>
      <c r="BK346" s="76">
        <f t="shared" si="789"/>
        <v>0</v>
      </c>
      <c r="BL346" s="76">
        <f t="shared" si="789"/>
        <v>0</v>
      </c>
      <c r="BM346" s="77">
        <f t="shared" si="789"/>
        <v>0</v>
      </c>
      <c r="BN346" s="59">
        <f t="shared" si="789"/>
        <v>0</v>
      </c>
      <c r="BO346" s="76">
        <f t="shared" si="789"/>
        <v>0</v>
      </c>
      <c r="BP346" s="76">
        <f t="shared" ref="BP346:CU346" si="790">IF(AND(BP$5&gt;=$EH34,BP$5&lt;=$EI34),$FO34,IF(AND(BP$5&gt;=$EJ34,BP$5&lt;=$EK34),$FQ34,IF(AND(BP$5&gt;=$EL34,BP$5&lt;=$EM34),$FS34,IF(AND(BP$5&gt;=$EN34,BP$5&lt;=$EO34),$FU34,IF(AND(BP$5&gt;=$EP34,BP$5&lt;=$EQ34),$FW34,IF(AND(BP$5&gt;=$ER34,BP$5&lt;=$ES34),$FY34,IF(AND(BP$5&gt;=$ET34,BP$5&lt;=$EU34),$GA34,IF(AND(BP$5&gt;=$EV34,BP$5&lt;=$EW34),$GC34,IF(AND(BP$5&gt;=$EX34,BP$5&lt;=$EY34),$GE34,IF(AND(BP$5&gt;=$EZ34,BP$5&lt;=$FA34),$GG34,IF(AND(BP$5&gt;=$FB34,BP$5&lt;=$FC34),$GI34,IF(AND(BP$5&gt;=$FD34,BP$5&lt;=$FE34),$GK34,0))))))))))))</f>
        <v>0</v>
      </c>
      <c r="BQ346" s="76">
        <f t="shared" si="790"/>
        <v>0</v>
      </c>
      <c r="BR346" s="76">
        <f t="shared" si="790"/>
        <v>0</v>
      </c>
      <c r="BS346" s="76">
        <f t="shared" si="790"/>
        <v>0</v>
      </c>
      <c r="BT346" s="76">
        <f t="shared" si="790"/>
        <v>0</v>
      </c>
      <c r="BU346" s="76">
        <f t="shared" si="790"/>
        <v>0</v>
      </c>
      <c r="BV346" s="76">
        <f t="shared" si="790"/>
        <v>0</v>
      </c>
      <c r="BW346" s="76">
        <f t="shared" si="790"/>
        <v>0</v>
      </c>
      <c r="BX346" s="76">
        <f t="shared" si="790"/>
        <v>0</v>
      </c>
      <c r="BY346" s="76">
        <f t="shared" si="790"/>
        <v>0</v>
      </c>
      <c r="BZ346" s="76">
        <f t="shared" si="790"/>
        <v>0</v>
      </c>
      <c r="CA346" s="76">
        <f t="shared" si="790"/>
        <v>0</v>
      </c>
      <c r="CB346" s="138">
        <f t="shared" si="790"/>
        <v>0</v>
      </c>
      <c r="CC346" s="76">
        <f t="shared" si="790"/>
        <v>0</v>
      </c>
      <c r="CD346" s="76">
        <f t="shared" si="790"/>
        <v>0</v>
      </c>
      <c r="CE346" s="76">
        <f t="shared" si="790"/>
        <v>0</v>
      </c>
      <c r="CF346" s="76">
        <f t="shared" si="790"/>
        <v>0</v>
      </c>
      <c r="CG346" s="76">
        <f t="shared" si="790"/>
        <v>0</v>
      </c>
      <c r="CH346" s="76">
        <f t="shared" si="790"/>
        <v>0</v>
      </c>
      <c r="CI346" s="76">
        <f t="shared" si="790"/>
        <v>0</v>
      </c>
      <c r="CJ346" s="76">
        <f t="shared" si="790"/>
        <v>0</v>
      </c>
      <c r="CK346" s="76">
        <f t="shared" si="790"/>
        <v>0</v>
      </c>
      <c r="CL346" s="76">
        <f t="shared" si="790"/>
        <v>0</v>
      </c>
      <c r="CM346" s="76">
        <f t="shared" si="790"/>
        <v>0</v>
      </c>
      <c r="CN346" s="76">
        <f t="shared" si="790"/>
        <v>0</v>
      </c>
      <c r="CO346" s="76">
        <f t="shared" si="790"/>
        <v>0</v>
      </c>
      <c r="CP346" s="138">
        <f t="shared" si="790"/>
        <v>0</v>
      </c>
      <c r="CQ346" s="77">
        <f t="shared" si="790"/>
        <v>0</v>
      </c>
      <c r="CR346" s="59">
        <f t="shared" si="790"/>
        <v>0</v>
      </c>
      <c r="CS346" s="76">
        <f t="shared" si="790"/>
        <v>0</v>
      </c>
      <c r="CT346" s="76">
        <f t="shared" si="790"/>
        <v>0</v>
      </c>
      <c r="CU346" s="76">
        <f t="shared" si="790"/>
        <v>0</v>
      </c>
      <c r="CV346" s="76">
        <f t="shared" ref="CV346:DW346" si="791">IF(AND(CV$5&gt;=$EH34,CV$5&lt;=$EI34),$FO34,IF(AND(CV$5&gt;=$EJ34,CV$5&lt;=$EK34),$FQ34,IF(AND(CV$5&gt;=$EL34,CV$5&lt;=$EM34),$FS34,IF(AND(CV$5&gt;=$EN34,CV$5&lt;=$EO34),$FU34,IF(AND(CV$5&gt;=$EP34,CV$5&lt;=$EQ34),$FW34,IF(AND(CV$5&gt;=$ER34,CV$5&lt;=$ES34),$FY34,IF(AND(CV$5&gt;=$ET34,CV$5&lt;=$EU34),$GA34,IF(AND(CV$5&gt;=$EV34,CV$5&lt;=$EW34),$GC34,IF(AND(CV$5&gt;=$EX34,CV$5&lt;=$EY34),$GE34,IF(AND(CV$5&gt;=$EZ34,CV$5&lt;=$FA34),$GG34,IF(AND(CV$5&gt;=$FB34,CV$5&lt;=$FC34),$GI34,IF(AND(CV$5&gt;=$FD34,CV$5&lt;=$FE34),$GK34,0))))))))))))</f>
        <v>0</v>
      </c>
      <c r="CW346" s="76">
        <f t="shared" si="791"/>
        <v>0</v>
      </c>
      <c r="CX346" s="76">
        <f t="shared" si="791"/>
        <v>0</v>
      </c>
      <c r="CY346" s="76">
        <f t="shared" si="791"/>
        <v>0</v>
      </c>
      <c r="CZ346" s="76">
        <f t="shared" si="791"/>
        <v>0</v>
      </c>
      <c r="DA346" s="76">
        <f t="shared" si="791"/>
        <v>0</v>
      </c>
      <c r="DB346" s="76">
        <f t="shared" si="791"/>
        <v>0</v>
      </c>
      <c r="DC346" s="76">
        <f t="shared" si="791"/>
        <v>0</v>
      </c>
      <c r="DD346" s="76">
        <f t="shared" si="791"/>
        <v>0</v>
      </c>
      <c r="DE346" s="76">
        <f t="shared" si="791"/>
        <v>0</v>
      </c>
      <c r="DF346" s="138">
        <f t="shared" si="791"/>
        <v>0</v>
      </c>
      <c r="DG346" s="76">
        <f t="shared" si="791"/>
        <v>0</v>
      </c>
      <c r="DH346" s="76">
        <f t="shared" si="791"/>
        <v>0</v>
      </c>
      <c r="DI346" s="76">
        <f t="shared" si="791"/>
        <v>0</v>
      </c>
      <c r="DJ346" s="76">
        <f t="shared" si="791"/>
        <v>0</v>
      </c>
      <c r="DK346" s="76">
        <f t="shared" si="791"/>
        <v>0</v>
      </c>
      <c r="DL346" s="76">
        <f t="shared" si="791"/>
        <v>0</v>
      </c>
      <c r="DM346" s="76">
        <f t="shared" si="791"/>
        <v>0</v>
      </c>
      <c r="DN346" s="76">
        <f t="shared" si="791"/>
        <v>0</v>
      </c>
      <c r="DO346" s="76">
        <f t="shared" si="791"/>
        <v>0</v>
      </c>
      <c r="DP346" s="76">
        <f t="shared" si="791"/>
        <v>0</v>
      </c>
      <c r="DQ346" s="76">
        <f t="shared" si="791"/>
        <v>0</v>
      </c>
      <c r="DR346" s="76">
        <f t="shared" si="791"/>
        <v>0</v>
      </c>
      <c r="DS346" s="76">
        <f t="shared" si="791"/>
        <v>0</v>
      </c>
      <c r="DT346" s="138">
        <f t="shared" si="791"/>
        <v>0</v>
      </c>
      <c r="DU346" s="77">
        <f t="shared" si="791"/>
        <v>0</v>
      </c>
      <c r="DV346" s="77">
        <f t="shared" si="791"/>
        <v>0</v>
      </c>
      <c r="DW346" s="77">
        <f t="shared" si="791"/>
        <v>0</v>
      </c>
      <c r="EE346" s="2"/>
      <c r="EF346"/>
      <c r="EG346"/>
      <c r="EH346" s="124"/>
      <c r="EI346" s="124"/>
      <c r="EJ346" s="124"/>
      <c r="EK346" s="124"/>
      <c r="EL346" s="124"/>
      <c r="EM346" s="124"/>
      <c r="EN346" s="124"/>
      <c r="EO346" s="124"/>
      <c r="EP346" s="124"/>
      <c r="EQ346" s="124"/>
      <c r="ER346" s="124"/>
      <c r="ES346" s="124"/>
      <c r="ET346" s="124"/>
      <c r="EU346" s="124"/>
      <c r="EV346" s="124"/>
      <c r="EW346" s="124"/>
      <c r="EX346" s="124"/>
      <c r="EY346" s="124"/>
      <c r="EZ346" s="124"/>
      <c r="FA346" s="124"/>
      <c r="FB346" s="124"/>
      <c r="FC346" s="124"/>
      <c r="FD346" s="124"/>
      <c r="FE346" s="124"/>
      <c r="FG346" s="124"/>
      <c r="FH346" s="124"/>
      <c r="FI346" s="124"/>
      <c r="FJ346" s="124"/>
      <c r="FK346" s="124"/>
      <c r="FL346" s="124"/>
      <c r="FN346" s="212"/>
      <c r="FO346" s="170"/>
      <c r="FP346" s="212"/>
      <c r="FQ346" s="170"/>
      <c r="FR346" s="212"/>
      <c r="FS346" s="170"/>
      <c r="FT346" s="212"/>
      <c r="FU346" s="170"/>
      <c r="FV346" s="212"/>
      <c r="FW346" s="170"/>
      <c r="FX346" s="212"/>
      <c r="FY346" s="170"/>
      <c r="FZ346" s="212"/>
      <c r="GA346" s="170"/>
      <c r="GB346" s="212"/>
      <c r="GC346" s="170"/>
      <c r="GD346" s="212"/>
      <c r="GE346" s="170"/>
      <c r="GF346" s="212"/>
      <c r="GG346" s="170"/>
      <c r="GH346" s="212"/>
      <c r="GI346" s="170"/>
      <c r="GJ346" s="212"/>
      <c r="GK346" s="170"/>
      <c r="HC346" s="212"/>
      <c r="HD346" s="170"/>
      <c r="HE346" s="212"/>
      <c r="HF346" s="170"/>
      <c r="HG346" s="212"/>
      <c r="HH346" s="170"/>
      <c r="HI346" s="212"/>
      <c r="HJ346" s="170"/>
    </row>
    <row r="347" spans="2:218" ht="27.75" customHeight="1" x14ac:dyDescent="0.15">
      <c r="B347" s="487"/>
      <c r="C347" s="325"/>
      <c r="D347" s="75">
        <f t="shared" ref="D347:AI347" si="792">IF(AND(D$5&gt;=$EH36,D$5&lt;=$EI36),$FO36/$GM36,IF(AND(D$5&gt;=$EJ36,D$5&lt;=$EK36),$FQ36/$GO36,IF(AND(D$5&gt;=$EL36,D$5&lt;=$EM36),$FS36/$GQ36,IF(AND(D$5&gt;=$EN36,D$5&lt;=$EO36),$FU36/$GS36,IF(AND(D$5&gt;=$EP36,D$5&lt;=$EQ36),$FW36/$GU36,IF(AND(D$5&gt;=$ER36,D$5&lt;=$ES36),$FY36/$GW36,IF(AND(D$5&gt;=$ET36,D$5&lt;=$EU36),$GA36/$GY36,IF(AND(D$5&gt;=$EV36,D$5&lt;=$EW36),$GC36/$HA36,IF(AND(D$5&gt;=$EX36,D$5&lt;=$EY36),$GE36/$HC36,IF(AND(D$5&gt;=$EZ36,D$5&lt;=$FA36),$GG36/$HE36,IF(AND(D$5&gt;=$FB36,D$5&lt;=$FC36),$GI36/$HG36,IF(AND(D$5&gt;=$FD36,D$5&lt;=$FE36),$GK36/$HI36,0))))))))))))</f>
        <v>0</v>
      </c>
      <c r="E347" s="76">
        <f t="shared" si="792"/>
        <v>0</v>
      </c>
      <c r="F347" s="76">
        <f t="shared" si="792"/>
        <v>0</v>
      </c>
      <c r="G347" s="76">
        <f t="shared" si="792"/>
        <v>0</v>
      </c>
      <c r="H347" s="76">
        <f t="shared" si="792"/>
        <v>4</v>
      </c>
      <c r="I347" s="76">
        <f t="shared" si="792"/>
        <v>4</v>
      </c>
      <c r="J347" s="76">
        <f t="shared" si="792"/>
        <v>0</v>
      </c>
      <c r="K347" s="76">
        <f t="shared" si="792"/>
        <v>0</v>
      </c>
      <c r="L347" s="76">
        <f t="shared" si="792"/>
        <v>0</v>
      </c>
      <c r="M347" s="76">
        <f t="shared" si="792"/>
        <v>0</v>
      </c>
      <c r="N347" s="76">
        <f t="shared" si="792"/>
        <v>0</v>
      </c>
      <c r="O347" s="76">
        <f t="shared" si="792"/>
        <v>0</v>
      </c>
      <c r="P347" s="76">
        <f t="shared" si="792"/>
        <v>0</v>
      </c>
      <c r="Q347" s="76">
        <f t="shared" si="792"/>
        <v>0</v>
      </c>
      <c r="R347" s="76">
        <f t="shared" si="792"/>
        <v>0</v>
      </c>
      <c r="S347" s="76">
        <f t="shared" si="792"/>
        <v>0</v>
      </c>
      <c r="T347" s="76">
        <f t="shared" si="792"/>
        <v>0</v>
      </c>
      <c r="U347" s="76">
        <f t="shared" si="792"/>
        <v>0</v>
      </c>
      <c r="V347" s="76">
        <f t="shared" si="792"/>
        <v>0</v>
      </c>
      <c r="W347" s="76">
        <f t="shared" si="792"/>
        <v>0</v>
      </c>
      <c r="X347" s="76">
        <f t="shared" si="792"/>
        <v>0</v>
      </c>
      <c r="Y347" s="76">
        <f t="shared" si="792"/>
        <v>0</v>
      </c>
      <c r="Z347" s="76">
        <f t="shared" si="792"/>
        <v>0</v>
      </c>
      <c r="AA347" s="76">
        <f t="shared" si="792"/>
        <v>0</v>
      </c>
      <c r="AB347" s="76">
        <f t="shared" si="792"/>
        <v>0</v>
      </c>
      <c r="AC347" s="76">
        <f t="shared" si="792"/>
        <v>0</v>
      </c>
      <c r="AD347" s="76">
        <f t="shared" si="792"/>
        <v>0</v>
      </c>
      <c r="AE347" s="76">
        <f t="shared" si="792"/>
        <v>0</v>
      </c>
      <c r="AF347" s="138">
        <f t="shared" si="792"/>
        <v>0</v>
      </c>
      <c r="AG347" s="76">
        <f t="shared" si="792"/>
        <v>0</v>
      </c>
      <c r="AH347" s="76">
        <f t="shared" si="792"/>
        <v>0</v>
      </c>
      <c r="AI347" s="59">
        <f t="shared" si="792"/>
        <v>0</v>
      </c>
      <c r="AJ347" s="76">
        <f t="shared" ref="AJ347:BO347" si="793">IF(AND(AJ$5&gt;=$EH36,AJ$5&lt;=$EI36),$FO36/$GM36,IF(AND(AJ$5&gt;=$EJ36,AJ$5&lt;=$EK36),$FQ36/$GO36,IF(AND(AJ$5&gt;=$EL36,AJ$5&lt;=$EM36),$FS36/$GQ36,IF(AND(AJ$5&gt;=$EN36,AJ$5&lt;=$EO36),$FU36/$GS36,IF(AND(AJ$5&gt;=$EP36,AJ$5&lt;=$EQ36),$FW36/$GU36,IF(AND(AJ$5&gt;=$ER36,AJ$5&lt;=$ES36),$FY36/$GW36,IF(AND(AJ$5&gt;=$ET36,AJ$5&lt;=$EU36),$GA36/$GY36,IF(AND(AJ$5&gt;=$EV36,AJ$5&lt;=$EW36),$GC36/$HA36,IF(AND(AJ$5&gt;=$EX36,AJ$5&lt;=$EY36),$GE36/$HC36,IF(AND(AJ$5&gt;=$EZ36,AJ$5&lt;=$FA36),$GG36/$HE36,IF(AND(AJ$5&gt;=$FB36,AJ$5&lt;=$FC36),$GI36/$HG36,IF(AND(AJ$5&gt;=$FD36,AJ$5&lt;=$FE36),$GK36/$HI36,0))))))))))))</f>
        <v>0</v>
      </c>
      <c r="AK347" s="76">
        <f t="shared" si="793"/>
        <v>2.75</v>
      </c>
      <c r="AL347" s="76">
        <f t="shared" si="793"/>
        <v>2.75</v>
      </c>
      <c r="AM347" s="76">
        <f t="shared" si="793"/>
        <v>4</v>
      </c>
      <c r="AN347" s="76">
        <f t="shared" si="793"/>
        <v>0</v>
      </c>
      <c r="AO347" s="76">
        <f t="shared" si="793"/>
        <v>0</v>
      </c>
      <c r="AP347" s="76">
        <f t="shared" si="793"/>
        <v>0</v>
      </c>
      <c r="AQ347" s="76">
        <f t="shared" si="793"/>
        <v>0</v>
      </c>
      <c r="AR347" s="76">
        <f t="shared" si="793"/>
        <v>0</v>
      </c>
      <c r="AS347" s="76">
        <f t="shared" si="793"/>
        <v>0</v>
      </c>
      <c r="AT347" s="76">
        <f t="shared" si="793"/>
        <v>1</v>
      </c>
      <c r="AU347" s="76">
        <f t="shared" si="793"/>
        <v>0</v>
      </c>
      <c r="AV347" s="76">
        <f t="shared" si="793"/>
        <v>0</v>
      </c>
      <c r="AW347" s="76">
        <f t="shared" si="793"/>
        <v>0</v>
      </c>
      <c r="AX347" s="76">
        <f t="shared" si="793"/>
        <v>0</v>
      </c>
      <c r="AY347" s="76">
        <f t="shared" si="793"/>
        <v>0</v>
      </c>
      <c r="AZ347" s="76">
        <f t="shared" si="793"/>
        <v>0</v>
      </c>
      <c r="BA347" s="76">
        <f t="shared" si="793"/>
        <v>1</v>
      </c>
      <c r="BB347" s="76">
        <f t="shared" si="793"/>
        <v>0</v>
      </c>
      <c r="BC347" s="76">
        <f t="shared" si="793"/>
        <v>0</v>
      </c>
      <c r="BD347" s="76">
        <f t="shared" si="793"/>
        <v>0</v>
      </c>
      <c r="BE347" s="76">
        <f t="shared" si="793"/>
        <v>0</v>
      </c>
      <c r="BF347" s="76">
        <f t="shared" si="793"/>
        <v>0</v>
      </c>
      <c r="BG347" s="76">
        <f t="shared" si="793"/>
        <v>0</v>
      </c>
      <c r="BH347" s="76">
        <f t="shared" si="793"/>
        <v>0</v>
      </c>
      <c r="BI347" s="76">
        <f t="shared" si="793"/>
        <v>0</v>
      </c>
      <c r="BJ347" s="76">
        <f t="shared" si="793"/>
        <v>0</v>
      </c>
      <c r="BK347" s="76">
        <f t="shared" si="793"/>
        <v>0</v>
      </c>
      <c r="BL347" s="76">
        <f t="shared" si="793"/>
        <v>2</v>
      </c>
      <c r="BM347" s="77">
        <f t="shared" si="793"/>
        <v>2</v>
      </c>
      <c r="BN347" s="59">
        <f t="shared" si="793"/>
        <v>2</v>
      </c>
      <c r="BO347" s="76">
        <f t="shared" si="793"/>
        <v>0</v>
      </c>
      <c r="BP347" s="76">
        <f t="shared" ref="BP347:CU347" si="794">IF(AND(BP$5&gt;=$EH36,BP$5&lt;=$EI36),$FO36/$GM36,IF(AND(BP$5&gt;=$EJ36,BP$5&lt;=$EK36),$FQ36/$GO36,IF(AND(BP$5&gt;=$EL36,BP$5&lt;=$EM36),$FS36/$GQ36,IF(AND(BP$5&gt;=$EN36,BP$5&lt;=$EO36),$FU36/$GS36,IF(AND(BP$5&gt;=$EP36,BP$5&lt;=$EQ36),$FW36/$GU36,IF(AND(BP$5&gt;=$ER36,BP$5&lt;=$ES36),$FY36/$GW36,IF(AND(BP$5&gt;=$ET36,BP$5&lt;=$EU36),$GA36/$GY36,IF(AND(BP$5&gt;=$EV36,BP$5&lt;=$EW36),$GC36/$HA36,IF(AND(BP$5&gt;=$EX36,BP$5&lt;=$EY36),$GE36/$HC36,IF(AND(BP$5&gt;=$EZ36,BP$5&lt;=$FA36),$GG36/$HE36,IF(AND(BP$5&gt;=$FB36,BP$5&lt;=$FC36),$GI36/$HG36,IF(AND(BP$5&gt;=$FD36,BP$5&lt;=$FE36),$GK36/$HI36,0))))))))))))</f>
        <v>0</v>
      </c>
      <c r="BQ347" s="76">
        <f t="shared" si="794"/>
        <v>0</v>
      </c>
      <c r="BR347" s="76">
        <f t="shared" si="794"/>
        <v>0</v>
      </c>
      <c r="BS347" s="76">
        <f t="shared" si="794"/>
        <v>0</v>
      </c>
      <c r="BT347" s="76">
        <f t="shared" si="794"/>
        <v>0</v>
      </c>
      <c r="BU347" s="76">
        <f t="shared" si="794"/>
        <v>0</v>
      </c>
      <c r="BV347" s="76">
        <f t="shared" si="794"/>
        <v>0</v>
      </c>
      <c r="BW347" s="76">
        <f t="shared" si="794"/>
        <v>0</v>
      </c>
      <c r="BX347" s="76">
        <f t="shared" si="794"/>
        <v>0</v>
      </c>
      <c r="BY347" s="76">
        <f t="shared" si="794"/>
        <v>0</v>
      </c>
      <c r="BZ347" s="76">
        <f t="shared" si="794"/>
        <v>0</v>
      </c>
      <c r="CA347" s="76">
        <f t="shared" si="794"/>
        <v>2</v>
      </c>
      <c r="CB347" s="138">
        <f t="shared" si="794"/>
        <v>0</v>
      </c>
      <c r="CC347" s="76">
        <f t="shared" si="794"/>
        <v>0</v>
      </c>
      <c r="CD347" s="76">
        <f t="shared" si="794"/>
        <v>0</v>
      </c>
      <c r="CE347" s="76">
        <f t="shared" si="794"/>
        <v>0</v>
      </c>
      <c r="CF347" s="76">
        <f t="shared" si="794"/>
        <v>0</v>
      </c>
      <c r="CG347" s="76">
        <f t="shared" si="794"/>
        <v>0</v>
      </c>
      <c r="CH347" s="76">
        <f t="shared" si="794"/>
        <v>0</v>
      </c>
      <c r="CI347" s="76">
        <f t="shared" si="794"/>
        <v>0</v>
      </c>
      <c r="CJ347" s="76">
        <f t="shared" si="794"/>
        <v>0</v>
      </c>
      <c r="CK347" s="76">
        <f t="shared" si="794"/>
        <v>0</v>
      </c>
      <c r="CL347" s="76">
        <f t="shared" si="794"/>
        <v>0</v>
      </c>
      <c r="CM347" s="76">
        <f t="shared" si="794"/>
        <v>0</v>
      </c>
      <c r="CN347" s="76">
        <f t="shared" si="794"/>
        <v>0</v>
      </c>
      <c r="CO347" s="76">
        <f t="shared" si="794"/>
        <v>0</v>
      </c>
      <c r="CP347" s="138">
        <f t="shared" si="794"/>
        <v>0</v>
      </c>
      <c r="CQ347" s="77">
        <f t="shared" si="794"/>
        <v>0</v>
      </c>
      <c r="CR347" s="59">
        <f t="shared" si="794"/>
        <v>0</v>
      </c>
      <c r="CS347" s="76">
        <f t="shared" si="794"/>
        <v>0</v>
      </c>
      <c r="CT347" s="76">
        <f t="shared" si="794"/>
        <v>0</v>
      </c>
      <c r="CU347" s="76">
        <f t="shared" si="794"/>
        <v>0</v>
      </c>
      <c r="CV347" s="76">
        <f t="shared" ref="CV347:DW347" si="795">IF(AND(CV$5&gt;=$EH36,CV$5&lt;=$EI36),$FO36/$GM36,IF(AND(CV$5&gt;=$EJ36,CV$5&lt;=$EK36),$FQ36/$GO36,IF(AND(CV$5&gt;=$EL36,CV$5&lt;=$EM36),$FS36/$GQ36,IF(AND(CV$5&gt;=$EN36,CV$5&lt;=$EO36),$FU36/$GS36,IF(AND(CV$5&gt;=$EP36,CV$5&lt;=$EQ36),$FW36/$GU36,IF(AND(CV$5&gt;=$ER36,CV$5&lt;=$ES36),$FY36/$GW36,IF(AND(CV$5&gt;=$ET36,CV$5&lt;=$EU36),$GA36/$GY36,IF(AND(CV$5&gt;=$EV36,CV$5&lt;=$EW36),$GC36/$HA36,IF(AND(CV$5&gt;=$EX36,CV$5&lt;=$EY36),$GE36/$HC36,IF(AND(CV$5&gt;=$EZ36,CV$5&lt;=$FA36),$GG36/$HE36,IF(AND(CV$5&gt;=$FB36,CV$5&lt;=$FC36),$GI36/$HG36,IF(AND(CV$5&gt;=$FD36,CV$5&lt;=$FE36),$GK36/$HI36,0))))))))))))</f>
        <v>0</v>
      </c>
      <c r="CW347" s="76">
        <f t="shared" si="795"/>
        <v>0</v>
      </c>
      <c r="CX347" s="76">
        <f t="shared" si="795"/>
        <v>2</v>
      </c>
      <c r="CY347" s="76">
        <f t="shared" si="795"/>
        <v>0</v>
      </c>
      <c r="CZ347" s="76">
        <f t="shared" si="795"/>
        <v>0</v>
      </c>
      <c r="DA347" s="76">
        <f t="shared" si="795"/>
        <v>0</v>
      </c>
      <c r="DB347" s="76">
        <f t="shared" si="795"/>
        <v>0</v>
      </c>
      <c r="DC347" s="76">
        <f t="shared" si="795"/>
        <v>0</v>
      </c>
      <c r="DD347" s="76">
        <f t="shared" si="795"/>
        <v>0</v>
      </c>
      <c r="DE347" s="76">
        <f t="shared" si="795"/>
        <v>0</v>
      </c>
      <c r="DF347" s="138">
        <f t="shared" si="795"/>
        <v>0</v>
      </c>
      <c r="DG347" s="76">
        <f t="shared" si="795"/>
        <v>0</v>
      </c>
      <c r="DH347" s="76">
        <f t="shared" si="795"/>
        <v>0</v>
      </c>
      <c r="DI347" s="76">
        <f t="shared" si="795"/>
        <v>0</v>
      </c>
      <c r="DJ347" s="76">
        <f t="shared" si="795"/>
        <v>0</v>
      </c>
      <c r="DK347" s="76">
        <f t="shared" si="795"/>
        <v>0</v>
      </c>
      <c r="DL347" s="76">
        <f t="shared" si="795"/>
        <v>0</v>
      </c>
      <c r="DM347" s="76">
        <f t="shared" si="795"/>
        <v>0</v>
      </c>
      <c r="DN347" s="76">
        <f t="shared" si="795"/>
        <v>0</v>
      </c>
      <c r="DO347" s="76">
        <f t="shared" si="795"/>
        <v>0</v>
      </c>
      <c r="DP347" s="76">
        <f t="shared" si="795"/>
        <v>0</v>
      </c>
      <c r="DQ347" s="76">
        <f t="shared" si="795"/>
        <v>1.3333333333333333</v>
      </c>
      <c r="DR347" s="76">
        <f t="shared" si="795"/>
        <v>1.3333333333333333</v>
      </c>
      <c r="DS347" s="76">
        <f t="shared" si="795"/>
        <v>1.3333333333333333</v>
      </c>
      <c r="DT347" s="138">
        <f t="shared" si="795"/>
        <v>1.3333333333333333</v>
      </c>
      <c r="DU347" s="77">
        <f t="shared" si="795"/>
        <v>1.3333333333333333</v>
      </c>
      <c r="DV347" s="77">
        <f t="shared" si="795"/>
        <v>1.3333333333333333</v>
      </c>
      <c r="DW347" s="77">
        <f t="shared" si="795"/>
        <v>0</v>
      </c>
      <c r="EE347" s="2"/>
      <c r="EF347"/>
      <c r="EG347"/>
      <c r="EH347" s="124"/>
      <c r="EI347" s="124"/>
      <c r="EJ347" s="124"/>
      <c r="EK347" s="124"/>
      <c r="EL347" s="124"/>
      <c r="EM347" s="124"/>
      <c r="EN347" s="124"/>
      <c r="EO347" s="124"/>
      <c r="EP347" s="124"/>
      <c r="EQ347" s="124"/>
      <c r="ER347" s="124"/>
      <c r="ES347" s="124"/>
      <c r="ET347" s="124"/>
      <c r="EU347" s="124"/>
      <c r="EV347" s="124"/>
      <c r="EW347" s="124"/>
      <c r="EX347" s="124"/>
      <c r="EY347" s="124"/>
      <c r="EZ347" s="124"/>
      <c r="FA347" s="124"/>
      <c r="FB347" s="124"/>
      <c r="FC347" s="124"/>
      <c r="FD347" s="124"/>
      <c r="FE347" s="124"/>
      <c r="FG347" s="124"/>
      <c r="FH347" s="124"/>
      <c r="FI347" s="124"/>
      <c r="FJ347" s="124"/>
      <c r="FK347" s="124"/>
      <c r="FL347" s="124"/>
      <c r="FN347" s="212"/>
      <c r="FO347" s="170"/>
      <c r="FP347" s="212"/>
      <c r="FQ347" s="170"/>
      <c r="FR347" s="212"/>
      <c r="FS347" s="170"/>
      <c r="FT347" s="212"/>
      <c r="FU347" s="170"/>
      <c r="FV347" s="212"/>
      <c r="FW347" s="170"/>
      <c r="FX347" s="212"/>
      <c r="FY347" s="170"/>
      <c r="FZ347" s="212"/>
      <c r="GA347" s="170"/>
      <c r="GB347" s="212"/>
      <c r="GC347" s="170"/>
      <c r="GD347" s="212"/>
      <c r="GE347" s="170"/>
      <c r="GF347" s="212"/>
      <c r="GG347" s="170"/>
      <c r="GH347" s="212"/>
      <c r="GI347" s="170"/>
      <c r="GJ347" s="212"/>
      <c r="GK347" s="170"/>
      <c r="HC347" s="212"/>
      <c r="HD347" s="170"/>
      <c r="HE347" s="212"/>
      <c r="HF347" s="170"/>
      <c r="HG347" s="212"/>
      <c r="HH347" s="170"/>
      <c r="HI347" s="212"/>
      <c r="HJ347" s="170"/>
    </row>
    <row r="348" spans="2:218" ht="21.75" customHeight="1" thickBot="1" x14ac:dyDescent="0.2">
      <c r="B348" s="488"/>
      <c r="C348" s="326"/>
      <c r="D348" s="136">
        <f t="shared" ref="D348:AI348" si="796">IF(AND(D$5&gt;=$EH36,D$5&lt;=$EI36),$FO36,IF(AND(D$5&gt;=$EJ36,D$5&lt;=$EK36),$FQ36,IF(AND(D$5&gt;=$EL36,D$5&lt;=$EM36),$FS36,IF(AND(D$5&gt;=$EN36,D$5&lt;=$EO36),$FU36,IF(AND(D$5&gt;=$EP36,D$5&lt;=$EQ36),$FW36,IF(AND(D$5&gt;=$ER36,D$5&lt;=$ES36),$FY36,IF(AND(D$5&gt;=$ET36,D$5&lt;=$EU36),$GA36,IF(AND(D$5&gt;=$EV36,D$5&lt;=$EW36),$GC36,IF(AND(D$5&gt;=$EX36,D$5&lt;=$EY36),$GE36,IF(AND(D$5&gt;=$EZ36,D$5&lt;=$FA36),$GG36,IF(AND(D$5&gt;=$FB36,D$5&lt;=$FC36),$GI36,IF(AND(D$5&gt;=$FD36,D$5&lt;=$FE36),$GK36,0))))))))))))</f>
        <v>0</v>
      </c>
      <c r="E348" s="129">
        <f t="shared" si="796"/>
        <v>0</v>
      </c>
      <c r="F348" s="129">
        <f t="shared" si="796"/>
        <v>0</v>
      </c>
      <c r="G348" s="129">
        <f t="shared" si="796"/>
        <v>0</v>
      </c>
      <c r="H348" s="129">
        <f t="shared" si="796"/>
        <v>8</v>
      </c>
      <c r="I348" s="129">
        <f t="shared" si="796"/>
        <v>8</v>
      </c>
      <c r="J348" s="129">
        <f t="shared" si="796"/>
        <v>0</v>
      </c>
      <c r="K348" s="129">
        <f t="shared" si="796"/>
        <v>0</v>
      </c>
      <c r="L348" s="129">
        <f t="shared" si="796"/>
        <v>0</v>
      </c>
      <c r="M348" s="129">
        <f t="shared" si="796"/>
        <v>0</v>
      </c>
      <c r="N348" s="129">
        <f t="shared" si="796"/>
        <v>0</v>
      </c>
      <c r="O348" s="129">
        <f t="shared" si="796"/>
        <v>0</v>
      </c>
      <c r="P348" s="129">
        <f t="shared" si="796"/>
        <v>0</v>
      </c>
      <c r="Q348" s="129">
        <f t="shared" si="796"/>
        <v>0</v>
      </c>
      <c r="R348" s="129">
        <f t="shared" si="796"/>
        <v>0</v>
      </c>
      <c r="S348" s="129">
        <f t="shared" si="796"/>
        <v>0</v>
      </c>
      <c r="T348" s="129">
        <f t="shared" si="796"/>
        <v>0</v>
      </c>
      <c r="U348" s="129">
        <f t="shared" si="796"/>
        <v>0</v>
      </c>
      <c r="V348" s="129">
        <f t="shared" si="796"/>
        <v>0</v>
      </c>
      <c r="W348" s="129">
        <f t="shared" si="796"/>
        <v>0</v>
      </c>
      <c r="X348" s="129">
        <f t="shared" si="796"/>
        <v>0</v>
      </c>
      <c r="Y348" s="129">
        <f t="shared" si="796"/>
        <v>0</v>
      </c>
      <c r="Z348" s="129">
        <f t="shared" si="796"/>
        <v>0</v>
      </c>
      <c r="AA348" s="129">
        <f t="shared" si="796"/>
        <v>0</v>
      </c>
      <c r="AB348" s="129">
        <f t="shared" si="796"/>
        <v>0</v>
      </c>
      <c r="AC348" s="129">
        <f t="shared" si="796"/>
        <v>0</v>
      </c>
      <c r="AD348" s="129">
        <f t="shared" si="796"/>
        <v>0</v>
      </c>
      <c r="AE348" s="129">
        <f t="shared" si="796"/>
        <v>0</v>
      </c>
      <c r="AF348" s="129">
        <f t="shared" si="796"/>
        <v>0</v>
      </c>
      <c r="AG348" s="130">
        <f t="shared" si="796"/>
        <v>0</v>
      </c>
      <c r="AH348" s="130">
        <f t="shared" si="796"/>
        <v>0</v>
      </c>
      <c r="AI348" s="131">
        <f t="shared" si="796"/>
        <v>0</v>
      </c>
      <c r="AJ348" s="129">
        <f t="shared" ref="AJ348:BO348" si="797">IF(AND(AJ$5&gt;=$EH36,AJ$5&lt;=$EI36),$FO36,IF(AND(AJ$5&gt;=$EJ36,AJ$5&lt;=$EK36),$FQ36,IF(AND(AJ$5&gt;=$EL36,AJ$5&lt;=$EM36),$FS36,IF(AND(AJ$5&gt;=$EN36,AJ$5&lt;=$EO36),$FU36,IF(AND(AJ$5&gt;=$EP36,AJ$5&lt;=$EQ36),$FW36,IF(AND(AJ$5&gt;=$ER36,AJ$5&lt;=$ES36),$FY36,IF(AND(AJ$5&gt;=$ET36,AJ$5&lt;=$EU36),$GA36,IF(AND(AJ$5&gt;=$EV36,AJ$5&lt;=$EW36),$GC36,IF(AND(AJ$5&gt;=$EX36,AJ$5&lt;=$EY36),$GE36,IF(AND(AJ$5&gt;=$EZ36,AJ$5&lt;=$FA36),$GG36,IF(AND(AJ$5&gt;=$FB36,AJ$5&lt;=$FC36),$GI36,IF(AND(AJ$5&gt;=$FD36,AJ$5&lt;=$FE36),$GK36,0))))))))))))</f>
        <v>0</v>
      </c>
      <c r="AK348" s="129">
        <f t="shared" si="797"/>
        <v>5.5</v>
      </c>
      <c r="AL348" s="132">
        <f t="shared" si="797"/>
        <v>5.5</v>
      </c>
      <c r="AM348" s="133">
        <f t="shared" si="797"/>
        <v>4</v>
      </c>
      <c r="AN348" s="133">
        <f t="shared" si="797"/>
        <v>0</v>
      </c>
      <c r="AO348" s="133">
        <f t="shared" si="797"/>
        <v>0</v>
      </c>
      <c r="AP348" s="133">
        <f t="shared" si="797"/>
        <v>0</v>
      </c>
      <c r="AQ348" s="133">
        <f t="shared" si="797"/>
        <v>0</v>
      </c>
      <c r="AR348" s="133">
        <f t="shared" si="797"/>
        <v>0</v>
      </c>
      <c r="AS348" s="133">
        <f t="shared" si="797"/>
        <v>0</v>
      </c>
      <c r="AT348" s="133">
        <f t="shared" si="797"/>
        <v>1</v>
      </c>
      <c r="AU348" s="133">
        <f t="shared" si="797"/>
        <v>0</v>
      </c>
      <c r="AV348" s="133">
        <f t="shared" si="797"/>
        <v>0</v>
      </c>
      <c r="AW348" s="133">
        <f t="shared" si="797"/>
        <v>0</v>
      </c>
      <c r="AX348" s="133">
        <f t="shared" si="797"/>
        <v>0</v>
      </c>
      <c r="AY348" s="133">
        <f t="shared" si="797"/>
        <v>0</v>
      </c>
      <c r="AZ348" s="133">
        <f t="shared" si="797"/>
        <v>0</v>
      </c>
      <c r="BA348" s="133">
        <f t="shared" si="797"/>
        <v>1</v>
      </c>
      <c r="BB348" s="133">
        <f t="shared" si="797"/>
        <v>0</v>
      </c>
      <c r="BC348" s="133">
        <f t="shared" si="797"/>
        <v>0</v>
      </c>
      <c r="BD348" s="133">
        <f t="shared" si="797"/>
        <v>0</v>
      </c>
      <c r="BE348" s="133">
        <f t="shared" si="797"/>
        <v>0</v>
      </c>
      <c r="BF348" s="133">
        <f t="shared" si="797"/>
        <v>0</v>
      </c>
      <c r="BG348" s="133">
        <f t="shared" si="797"/>
        <v>0</v>
      </c>
      <c r="BH348" s="133">
        <f t="shared" si="797"/>
        <v>0</v>
      </c>
      <c r="BI348" s="133">
        <f t="shared" si="797"/>
        <v>0</v>
      </c>
      <c r="BJ348" s="133">
        <f t="shared" si="797"/>
        <v>0</v>
      </c>
      <c r="BK348" s="133">
        <f t="shared" si="797"/>
        <v>0</v>
      </c>
      <c r="BL348" s="133">
        <f t="shared" si="797"/>
        <v>2</v>
      </c>
      <c r="BM348" s="134">
        <f t="shared" si="797"/>
        <v>2</v>
      </c>
      <c r="BN348" s="135">
        <f t="shared" si="797"/>
        <v>2</v>
      </c>
      <c r="BO348" s="133">
        <f t="shared" si="797"/>
        <v>0</v>
      </c>
      <c r="BP348" s="133">
        <f t="shared" ref="BP348:CU348" si="798">IF(AND(BP$5&gt;=$EH36,BP$5&lt;=$EI36),$FO36,IF(AND(BP$5&gt;=$EJ36,BP$5&lt;=$EK36),$FQ36,IF(AND(BP$5&gt;=$EL36,BP$5&lt;=$EM36),$FS36,IF(AND(BP$5&gt;=$EN36,BP$5&lt;=$EO36),$FU36,IF(AND(BP$5&gt;=$EP36,BP$5&lt;=$EQ36),$FW36,IF(AND(BP$5&gt;=$ER36,BP$5&lt;=$ES36),$FY36,IF(AND(BP$5&gt;=$ET36,BP$5&lt;=$EU36),$GA36,IF(AND(BP$5&gt;=$EV36,BP$5&lt;=$EW36),$GC36,IF(AND(BP$5&gt;=$EX36,BP$5&lt;=$EY36),$GE36,IF(AND(BP$5&gt;=$EZ36,BP$5&lt;=$FA36),$GG36,IF(AND(BP$5&gt;=$FB36,BP$5&lt;=$FC36),$GI36,IF(AND(BP$5&gt;=$FD36,BP$5&lt;=$FE36),$GK36,0))))))))))))</f>
        <v>0</v>
      </c>
      <c r="BQ348" s="133">
        <f t="shared" si="798"/>
        <v>0</v>
      </c>
      <c r="BR348" s="133">
        <f t="shared" si="798"/>
        <v>0</v>
      </c>
      <c r="BS348" s="133">
        <f t="shared" si="798"/>
        <v>0</v>
      </c>
      <c r="BT348" s="133">
        <f t="shared" si="798"/>
        <v>0</v>
      </c>
      <c r="BU348" s="133">
        <f t="shared" si="798"/>
        <v>0</v>
      </c>
      <c r="BV348" s="133">
        <f t="shared" si="798"/>
        <v>0</v>
      </c>
      <c r="BW348" s="133">
        <f t="shared" si="798"/>
        <v>0</v>
      </c>
      <c r="BX348" s="133">
        <f t="shared" si="798"/>
        <v>0</v>
      </c>
      <c r="BY348" s="133">
        <f t="shared" si="798"/>
        <v>0</v>
      </c>
      <c r="BZ348" s="133">
        <f t="shared" si="798"/>
        <v>0</v>
      </c>
      <c r="CA348" s="133">
        <f t="shared" si="798"/>
        <v>2</v>
      </c>
      <c r="CB348" s="133">
        <f t="shared" si="798"/>
        <v>0</v>
      </c>
      <c r="CC348" s="133">
        <f t="shared" si="798"/>
        <v>0</v>
      </c>
      <c r="CD348" s="133">
        <f t="shared" si="798"/>
        <v>0</v>
      </c>
      <c r="CE348" s="133">
        <f t="shared" si="798"/>
        <v>0</v>
      </c>
      <c r="CF348" s="133">
        <f t="shared" si="798"/>
        <v>0</v>
      </c>
      <c r="CG348" s="133">
        <f t="shared" si="798"/>
        <v>0</v>
      </c>
      <c r="CH348" s="133">
        <f t="shared" si="798"/>
        <v>0</v>
      </c>
      <c r="CI348" s="133">
        <f t="shared" si="798"/>
        <v>0</v>
      </c>
      <c r="CJ348" s="133">
        <f t="shared" si="798"/>
        <v>0</v>
      </c>
      <c r="CK348" s="133">
        <f t="shared" si="798"/>
        <v>0</v>
      </c>
      <c r="CL348" s="133">
        <f t="shared" si="798"/>
        <v>0</v>
      </c>
      <c r="CM348" s="133">
        <f t="shared" si="798"/>
        <v>0</v>
      </c>
      <c r="CN348" s="133">
        <f t="shared" si="798"/>
        <v>0</v>
      </c>
      <c r="CO348" s="133">
        <f t="shared" si="798"/>
        <v>0</v>
      </c>
      <c r="CP348" s="133">
        <f t="shared" si="798"/>
        <v>0</v>
      </c>
      <c r="CQ348" s="134">
        <f t="shared" si="798"/>
        <v>0</v>
      </c>
      <c r="CR348" s="135">
        <f t="shared" si="798"/>
        <v>0</v>
      </c>
      <c r="CS348" s="133">
        <f t="shared" si="798"/>
        <v>0</v>
      </c>
      <c r="CT348" s="133">
        <f t="shared" si="798"/>
        <v>0</v>
      </c>
      <c r="CU348" s="133">
        <f t="shared" si="798"/>
        <v>0</v>
      </c>
      <c r="CV348" s="133">
        <f t="shared" ref="CV348:DW348" si="799">IF(AND(CV$5&gt;=$EH36,CV$5&lt;=$EI36),$FO36,IF(AND(CV$5&gt;=$EJ36,CV$5&lt;=$EK36),$FQ36,IF(AND(CV$5&gt;=$EL36,CV$5&lt;=$EM36),$FS36,IF(AND(CV$5&gt;=$EN36,CV$5&lt;=$EO36),$FU36,IF(AND(CV$5&gt;=$EP36,CV$5&lt;=$EQ36),$FW36,IF(AND(CV$5&gt;=$ER36,CV$5&lt;=$ES36),$FY36,IF(AND(CV$5&gt;=$ET36,CV$5&lt;=$EU36),$GA36,IF(AND(CV$5&gt;=$EV36,CV$5&lt;=$EW36),$GC36,IF(AND(CV$5&gt;=$EX36,CV$5&lt;=$EY36),$GE36,IF(AND(CV$5&gt;=$EZ36,CV$5&lt;=$FA36),$GG36,IF(AND(CV$5&gt;=$FB36,CV$5&lt;=$FC36),$GI36,IF(AND(CV$5&gt;=$FD36,CV$5&lt;=$FE36),$GK36,0))))))))))))</f>
        <v>0</v>
      </c>
      <c r="CW348" s="133">
        <f t="shared" si="799"/>
        <v>0</v>
      </c>
      <c r="CX348" s="133">
        <f t="shared" si="799"/>
        <v>2</v>
      </c>
      <c r="CY348" s="133">
        <f t="shared" si="799"/>
        <v>0</v>
      </c>
      <c r="CZ348" s="133">
        <f t="shared" si="799"/>
        <v>0</v>
      </c>
      <c r="DA348" s="133">
        <f t="shared" si="799"/>
        <v>0</v>
      </c>
      <c r="DB348" s="133">
        <f t="shared" si="799"/>
        <v>0</v>
      </c>
      <c r="DC348" s="133">
        <f t="shared" si="799"/>
        <v>0</v>
      </c>
      <c r="DD348" s="133">
        <f t="shared" si="799"/>
        <v>0</v>
      </c>
      <c r="DE348" s="133">
        <f t="shared" si="799"/>
        <v>0</v>
      </c>
      <c r="DF348" s="133">
        <f t="shared" si="799"/>
        <v>0</v>
      </c>
      <c r="DG348" s="133">
        <f t="shared" si="799"/>
        <v>0</v>
      </c>
      <c r="DH348" s="133">
        <f t="shared" si="799"/>
        <v>0</v>
      </c>
      <c r="DI348" s="133">
        <f t="shared" si="799"/>
        <v>0</v>
      </c>
      <c r="DJ348" s="133">
        <f t="shared" si="799"/>
        <v>0</v>
      </c>
      <c r="DK348" s="133">
        <f t="shared" si="799"/>
        <v>0</v>
      </c>
      <c r="DL348" s="133">
        <f t="shared" si="799"/>
        <v>0</v>
      </c>
      <c r="DM348" s="133">
        <f t="shared" si="799"/>
        <v>0</v>
      </c>
      <c r="DN348" s="133">
        <f t="shared" si="799"/>
        <v>0</v>
      </c>
      <c r="DO348" s="133">
        <f t="shared" si="799"/>
        <v>0</v>
      </c>
      <c r="DP348" s="133">
        <f t="shared" si="799"/>
        <v>0</v>
      </c>
      <c r="DQ348" s="133">
        <f t="shared" si="799"/>
        <v>8</v>
      </c>
      <c r="DR348" s="133">
        <f t="shared" si="799"/>
        <v>8</v>
      </c>
      <c r="DS348" s="133">
        <f t="shared" si="799"/>
        <v>8</v>
      </c>
      <c r="DT348" s="133">
        <f t="shared" si="799"/>
        <v>8</v>
      </c>
      <c r="DU348" s="134">
        <f t="shared" si="799"/>
        <v>8</v>
      </c>
      <c r="DV348" s="134">
        <f t="shared" si="799"/>
        <v>8</v>
      </c>
      <c r="DW348" s="134">
        <f t="shared" si="799"/>
        <v>0</v>
      </c>
      <c r="EE348" s="2"/>
      <c r="EF348"/>
      <c r="EG348"/>
      <c r="EH348" s="124"/>
      <c r="EI348" s="124"/>
      <c r="EJ348" s="124"/>
      <c r="EK348" s="124"/>
      <c r="EL348" s="124"/>
      <c r="EM348" s="124"/>
      <c r="EN348" s="124"/>
      <c r="EO348" s="124"/>
      <c r="EP348" s="124"/>
      <c r="EQ348" s="124"/>
      <c r="ER348" s="124"/>
      <c r="ES348" s="124"/>
      <c r="ET348" s="124"/>
      <c r="EU348" s="124"/>
      <c r="EV348" s="124"/>
      <c r="EW348" s="124"/>
      <c r="EX348" s="124"/>
      <c r="EY348" s="124"/>
      <c r="EZ348" s="124"/>
      <c r="FA348" s="124"/>
      <c r="FB348" s="124"/>
      <c r="FC348" s="124"/>
      <c r="FD348" s="124"/>
      <c r="FE348" s="124"/>
      <c r="FG348" s="124"/>
      <c r="FH348" s="124"/>
      <c r="FI348" s="124"/>
      <c r="FJ348" s="124"/>
      <c r="FK348" s="124"/>
      <c r="FL348" s="124"/>
      <c r="FN348" s="212"/>
      <c r="FO348" s="170"/>
      <c r="FP348" s="212"/>
      <c r="FQ348" s="170"/>
      <c r="FR348" s="212"/>
      <c r="FS348" s="170"/>
      <c r="FT348" s="212"/>
      <c r="FU348" s="170"/>
      <c r="FV348" s="212"/>
      <c r="FW348" s="170"/>
      <c r="FX348" s="212"/>
      <c r="FY348" s="170"/>
      <c r="FZ348" s="212"/>
      <c r="GA348" s="170"/>
      <c r="GB348" s="212"/>
      <c r="GC348" s="170"/>
      <c r="GD348" s="212"/>
      <c r="GE348" s="170"/>
      <c r="GF348" s="212"/>
      <c r="GG348" s="170"/>
      <c r="GH348" s="212"/>
      <c r="GI348" s="170"/>
      <c r="GJ348" s="212"/>
      <c r="GK348" s="170"/>
      <c r="HC348" s="212"/>
      <c r="HD348" s="170"/>
      <c r="HE348" s="212"/>
      <c r="HF348" s="170"/>
      <c r="HG348" s="212"/>
      <c r="HH348" s="170"/>
      <c r="HI348" s="212"/>
      <c r="HJ348" s="170"/>
    </row>
    <row r="349" spans="2:218" ht="21.75" customHeight="1" x14ac:dyDescent="0.15">
      <c r="B349" s="486" t="str">
        <f>IF(②元データ!$B$22="","",②元データ!$B$22)</f>
        <v>ブロッコリー・こんにちは</v>
      </c>
      <c r="C349" s="324"/>
      <c r="D349" s="78">
        <f t="shared" ref="D349:AI349" si="800">IF(AND(D$5&gt;=$EH38,D$5&lt;=$EI38),$FO38/$GM38,IF(AND(D$5&gt;=$EJ38,D$5&lt;=$EK38),$FQ38/$GO38,IF(AND(D$5&gt;=$EL38,D$5&lt;=$EM38),$FS38/$GQ38,IF(AND(D$5&gt;=$EN38,D$5&lt;=$EO38),$FU38/$GS38,IF(AND(D$5&gt;=$EP38,D$5&lt;=$EQ38),$FW38/$GU38,IF(AND(D$5&gt;=$ER38,D$5&lt;=$ES38),$FY38/$GW38,IF(AND(D$5&gt;=$ET38,D$5&lt;=$EU38),$GA38/$GY38,IF(AND(D$5&gt;=$EV38,D$5&lt;=$EW38),$GC38/$HA38,IF(AND(D$5&gt;=$EX38,D$5&lt;=$EY38),$GE38/$HC38,IF(AND(D$5&gt;=$EZ38,D$5&lt;=$FA38),$GG38/$HE38,IF(AND(D$5&gt;=$FB38,D$5&lt;=$FC38),$GI38/$HG38,IF(AND(D$5&gt;=$FD38,D$5&lt;=$FE38),$GK38/$HI38,0))))))))))))</f>
        <v>0</v>
      </c>
      <c r="E349" s="79">
        <f t="shared" si="800"/>
        <v>0</v>
      </c>
      <c r="F349" s="79">
        <f t="shared" si="800"/>
        <v>0</v>
      </c>
      <c r="G349" s="79">
        <f t="shared" si="800"/>
        <v>0</v>
      </c>
      <c r="H349" s="79">
        <f t="shared" si="800"/>
        <v>0</v>
      </c>
      <c r="I349" s="79">
        <f t="shared" si="800"/>
        <v>0</v>
      </c>
      <c r="J349" s="79">
        <f t="shared" si="800"/>
        <v>0</v>
      </c>
      <c r="K349" s="79">
        <f t="shared" si="800"/>
        <v>0</v>
      </c>
      <c r="L349" s="79">
        <f t="shared" si="800"/>
        <v>0</v>
      </c>
      <c r="M349" s="79">
        <f t="shared" si="800"/>
        <v>0</v>
      </c>
      <c r="N349" s="79">
        <f t="shared" si="800"/>
        <v>0</v>
      </c>
      <c r="O349" s="79">
        <f t="shared" si="800"/>
        <v>0</v>
      </c>
      <c r="P349" s="79">
        <f t="shared" si="800"/>
        <v>0</v>
      </c>
      <c r="Q349" s="79">
        <f t="shared" si="800"/>
        <v>0</v>
      </c>
      <c r="R349" s="79">
        <f t="shared" si="800"/>
        <v>0</v>
      </c>
      <c r="S349" s="79">
        <f t="shared" si="800"/>
        <v>0</v>
      </c>
      <c r="T349" s="79">
        <f t="shared" si="800"/>
        <v>0</v>
      </c>
      <c r="U349" s="79">
        <f t="shared" si="800"/>
        <v>0</v>
      </c>
      <c r="V349" s="79">
        <f t="shared" si="800"/>
        <v>0</v>
      </c>
      <c r="W349" s="79">
        <f t="shared" si="800"/>
        <v>0</v>
      </c>
      <c r="X349" s="79">
        <f t="shared" si="800"/>
        <v>0</v>
      </c>
      <c r="Y349" s="79">
        <f t="shared" si="800"/>
        <v>0</v>
      </c>
      <c r="Z349" s="79">
        <f t="shared" si="800"/>
        <v>0</v>
      </c>
      <c r="AA349" s="79">
        <f t="shared" si="800"/>
        <v>0</v>
      </c>
      <c r="AB349" s="79">
        <f t="shared" si="800"/>
        <v>0</v>
      </c>
      <c r="AC349" s="79">
        <f t="shared" si="800"/>
        <v>0</v>
      </c>
      <c r="AD349" s="79">
        <f t="shared" si="800"/>
        <v>0</v>
      </c>
      <c r="AE349" s="79">
        <f t="shared" si="800"/>
        <v>0</v>
      </c>
      <c r="AF349" s="137">
        <f t="shared" si="800"/>
        <v>0</v>
      </c>
      <c r="AG349" s="79">
        <f t="shared" si="800"/>
        <v>0</v>
      </c>
      <c r="AH349" s="79">
        <f t="shared" si="800"/>
        <v>0</v>
      </c>
      <c r="AI349" s="78">
        <f t="shared" si="800"/>
        <v>0</v>
      </c>
      <c r="AJ349" s="79">
        <f t="shared" ref="AJ349:BO349" si="801">IF(AND(AJ$5&gt;=$EH38,AJ$5&lt;=$EI38),$FO38/$GM38,IF(AND(AJ$5&gt;=$EJ38,AJ$5&lt;=$EK38),$FQ38/$GO38,IF(AND(AJ$5&gt;=$EL38,AJ$5&lt;=$EM38),$FS38/$GQ38,IF(AND(AJ$5&gt;=$EN38,AJ$5&lt;=$EO38),$FU38/$GS38,IF(AND(AJ$5&gt;=$EP38,AJ$5&lt;=$EQ38),$FW38/$GU38,IF(AND(AJ$5&gt;=$ER38,AJ$5&lt;=$ES38),$FY38/$GW38,IF(AND(AJ$5&gt;=$ET38,AJ$5&lt;=$EU38),$GA38/$GY38,IF(AND(AJ$5&gt;=$EV38,AJ$5&lt;=$EW38),$GC38/$HA38,IF(AND(AJ$5&gt;=$EX38,AJ$5&lt;=$EY38),$GE38/$HC38,IF(AND(AJ$5&gt;=$EZ38,AJ$5&lt;=$FA38),$GG38/$HE38,IF(AND(AJ$5&gt;=$FB38,AJ$5&lt;=$FC38),$GI38/$HG38,IF(AND(AJ$5&gt;=$FD38,AJ$5&lt;=$FE38),$GK38/$HI38,0))))))))))))</f>
        <v>0</v>
      </c>
      <c r="AK349" s="79">
        <f t="shared" si="801"/>
        <v>0</v>
      </c>
      <c r="AL349" s="79">
        <f t="shared" si="801"/>
        <v>0</v>
      </c>
      <c r="AM349" s="79">
        <f t="shared" si="801"/>
        <v>0</v>
      </c>
      <c r="AN349" s="79">
        <f t="shared" si="801"/>
        <v>0</v>
      </c>
      <c r="AO349" s="79">
        <f t="shared" si="801"/>
        <v>0</v>
      </c>
      <c r="AP349" s="79">
        <f t="shared" si="801"/>
        <v>0</v>
      </c>
      <c r="AQ349" s="79">
        <f t="shared" si="801"/>
        <v>0</v>
      </c>
      <c r="AR349" s="79">
        <f t="shared" si="801"/>
        <v>0</v>
      </c>
      <c r="AS349" s="79">
        <f t="shared" si="801"/>
        <v>0</v>
      </c>
      <c r="AT349" s="79">
        <f t="shared" si="801"/>
        <v>0</v>
      </c>
      <c r="AU349" s="79">
        <f t="shared" si="801"/>
        <v>0</v>
      </c>
      <c r="AV349" s="79">
        <f t="shared" si="801"/>
        <v>0</v>
      </c>
      <c r="AW349" s="79">
        <f t="shared" si="801"/>
        <v>0</v>
      </c>
      <c r="AX349" s="79">
        <f t="shared" si="801"/>
        <v>0</v>
      </c>
      <c r="AY349" s="79">
        <f t="shared" si="801"/>
        <v>0</v>
      </c>
      <c r="AZ349" s="79">
        <f t="shared" si="801"/>
        <v>0</v>
      </c>
      <c r="BA349" s="79">
        <f t="shared" si="801"/>
        <v>0</v>
      </c>
      <c r="BB349" s="79">
        <f t="shared" si="801"/>
        <v>0</v>
      </c>
      <c r="BC349" s="79">
        <f t="shared" si="801"/>
        <v>0</v>
      </c>
      <c r="BD349" s="79">
        <f t="shared" si="801"/>
        <v>0</v>
      </c>
      <c r="BE349" s="79">
        <f t="shared" si="801"/>
        <v>0</v>
      </c>
      <c r="BF349" s="79">
        <f t="shared" si="801"/>
        <v>0</v>
      </c>
      <c r="BG349" s="79">
        <f t="shared" si="801"/>
        <v>0</v>
      </c>
      <c r="BH349" s="79">
        <f t="shared" si="801"/>
        <v>0</v>
      </c>
      <c r="BI349" s="79">
        <f t="shared" si="801"/>
        <v>0</v>
      </c>
      <c r="BJ349" s="79">
        <f t="shared" si="801"/>
        <v>0</v>
      </c>
      <c r="BK349" s="79">
        <f t="shared" si="801"/>
        <v>0</v>
      </c>
      <c r="BL349" s="79">
        <f t="shared" si="801"/>
        <v>0</v>
      </c>
      <c r="BM349" s="80">
        <f t="shared" si="801"/>
        <v>0</v>
      </c>
      <c r="BN349" s="78">
        <f t="shared" si="801"/>
        <v>0</v>
      </c>
      <c r="BO349" s="79">
        <f t="shared" si="801"/>
        <v>0</v>
      </c>
      <c r="BP349" s="79">
        <f t="shared" ref="BP349:CU349" si="802">IF(AND(BP$5&gt;=$EH38,BP$5&lt;=$EI38),$FO38/$GM38,IF(AND(BP$5&gt;=$EJ38,BP$5&lt;=$EK38),$FQ38/$GO38,IF(AND(BP$5&gt;=$EL38,BP$5&lt;=$EM38),$FS38/$GQ38,IF(AND(BP$5&gt;=$EN38,BP$5&lt;=$EO38),$FU38/$GS38,IF(AND(BP$5&gt;=$EP38,BP$5&lt;=$EQ38),$FW38/$GU38,IF(AND(BP$5&gt;=$ER38,BP$5&lt;=$ES38),$FY38/$GW38,IF(AND(BP$5&gt;=$ET38,BP$5&lt;=$EU38),$GA38/$GY38,IF(AND(BP$5&gt;=$EV38,BP$5&lt;=$EW38),$GC38/$HA38,IF(AND(BP$5&gt;=$EX38,BP$5&lt;=$EY38),$GE38/$HC38,IF(AND(BP$5&gt;=$EZ38,BP$5&lt;=$FA38),$GG38/$HE38,IF(AND(BP$5&gt;=$FB38,BP$5&lt;=$FC38),$GI38/$HG38,IF(AND(BP$5&gt;=$FD38,BP$5&lt;=$FE38),$GK38/$HI38,0))))))))))))</f>
        <v>0</v>
      </c>
      <c r="BQ349" s="79">
        <f t="shared" si="802"/>
        <v>0</v>
      </c>
      <c r="BR349" s="79">
        <f t="shared" si="802"/>
        <v>0</v>
      </c>
      <c r="BS349" s="79">
        <f t="shared" si="802"/>
        <v>0</v>
      </c>
      <c r="BT349" s="79">
        <f t="shared" si="802"/>
        <v>0</v>
      </c>
      <c r="BU349" s="79">
        <f t="shared" si="802"/>
        <v>0</v>
      </c>
      <c r="BV349" s="79">
        <f t="shared" si="802"/>
        <v>0</v>
      </c>
      <c r="BW349" s="79">
        <f t="shared" si="802"/>
        <v>0</v>
      </c>
      <c r="BX349" s="79">
        <f t="shared" si="802"/>
        <v>0</v>
      </c>
      <c r="BY349" s="79">
        <f t="shared" si="802"/>
        <v>0</v>
      </c>
      <c r="BZ349" s="79">
        <f t="shared" si="802"/>
        <v>0</v>
      </c>
      <c r="CA349" s="79">
        <f t="shared" si="802"/>
        <v>0</v>
      </c>
      <c r="CB349" s="137">
        <f t="shared" si="802"/>
        <v>0</v>
      </c>
      <c r="CC349" s="79">
        <f t="shared" si="802"/>
        <v>0</v>
      </c>
      <c r="CD349" s="79">
        <f t="shared" si="802"/>
        <v>0</v>
      </c>
      <c r="CE349" s="79">
        <f t="shared" si="802"/>
        <v>0</v>
      </c>
      <c r="CF349" s="79">
        <f t="shared" si="802"/>
        <v>0</v>
      </c>
      <c r="CG349" s="79">
        <f t="shared" si="802"/>
        <v>0</v>
      </c>
      <c r="CH349" s="79">
        <f t="shared" si="802"/>
        <v>0</v>
      </c>
      <c r="CI349" s="79">
        <f t="shared" si="802"/>
        <v>0</v>
      </c>
      <c r="CJ349" s="79">
        <f t="shared" si="802"/>
        <v>0</v>
      </c>
      <c r="CK349" s="79">
        <f t="shared" si="802"/>
        <v>0</v>
      </c>
      <c r="CL349" s="79">
        <f t="shared" si="802"/>
        <v>0</v>
      </c>
      <c r="CM349" s="79">
        <f t="shared" si="802"/>
        <v>0</v>
      </c>
      <c r="CN349" s="79">
        <f t="shared" si="802"/>
        <v>0</v>
      </c>
      <c r="CO349" s="79">
        <f t="shared" si="802"/>
        <v>0</v>
      </c>
      <c r="CP349" s="137">
        <f t="shared" si="802"/>
        <v>0</v>
      </c>
      <c r="CQ349" s="80">
        <f t="shared" si="802"/>
        <v>0</v>
      </c>
      <c r="CR349" s="78">
        <f t="shared" si="802"/>
        <v>0</v>
      </c>
      <c r="CS349" s="79">
        <f t="shared" si="802"/>
        <v>0</v>
      </c>
      <c r="CT349" s="79">
        <f t="shared" si="802"/>
        <v>0</v>
      </c>
      <c r="CU349" s="79">
        <f t="shared" si="802"/>
        <v>0</v>
      </c>
      <c r="CV349" s="79">
        <f t="shared" ref="CV349:DW349" si="803">IF(AND(CV$5&gt;=$EH38,CV$5&lt;=$EI38),$FO38/$GM38,IF(AND(CV$5&gt;=$EJ38,CV$5&lt;=$EK38),$FQ38/$GO38,IF(AND(CV$5&gt;=$EL38,CV$5&lt;=$EM38),$FS38/$GQ38,IF(AND(CV$5&gt;=$EN38,CV$5&lt;=$EO38),$FU38/$GS38,IF(AND(CV$5&gt;=$EP38,CV$5&lt;=$EQ38),$FW38/$GU38,IF(AND(CV$5&gt;=$ER38,CV$5&lt;=$ES38),$FY38/$GW38,IF(AND(CV$5&gt;=$ET38,CV$5&lt;=$EU38),$GA38/$GY38,IF(AND(CV$5&gt;=$EV38,CV$5&lt;=$EW38),$GC38/$HA38,IF(AND(CV$5&gt;=$EX38,CV$5&lt;=$EY38),$GE38/$HC38,IF(AND(CV$5&gt;=$EZ38,CV$5&lt;=$FA38),$GG38/$HE38,IF(AND(CV$5&gt;=$FB38,CV$5&lt;=$FC38),$GI38/$HG38,IF(AND(CV$5&gt;=$FD38,CV$5&lt;=$FE38),$GK38/$HI38,0))))))))))))</f>
        <v>0</v>
      </c>
      <c r="CW349" s="79">
        <f t="shared" si="803"/>
        <v>0</v>
      </c>
      <c r="CX349" s="79">
        <f t="shared" si="803"/>
        <v>0</v>
      </c>
      <c r="CY349" s="79">
        <f t="shared" si="803"/>
        <v>0</v>
      </c>
      <c r="CZ349" s="79">
        <f t="shared" si="803"/>
        <v>0</v>
      </c>
      <c r="DA349" s="79">
        <f t="shared" si="803"/>
        <v>0</v>
      </c>
      <c r="DB349" s="79">
        <f t="shared" si="803"/>
        <v>0</v>
      </c>
      <c r="DC349" s="79">
        <f t="shared" si="803"/>
        <v>0</v>
      </c>
      <c r="DD349" s="79">
        <f t="shared" si="803"/>
        <v>0</v>
      </c>
      <c r="DE349" s="79">
        <f t="shared" si="803"/>
        <v>0</v>
      </c>
      <c r="DF349" s="137">
        <f t="shared" si="803"/>
        <v>0</v>
      </c>
      <c r="DG349" s="79">
        <f t="shared" si="803"/>
        <v>0</v>
      </c>
      <c r="DH349" s="79">
        <f t="shared" si="803"/>
        <v>0</v>
      </c>
      <c r="DI349" s="79">
        <f t="shared" si="803"/>
        <v>0</v>
      </c>
      <c r="DJ349" s="79">
        <f t="shared" si="803"/>
        <v>0</v>
      </c>
      <c r="DK349" s="79">
        <f t="shared" si="803"/>
        <v>0</v>
      </c>
      <c r="DL349" s="79">
        <f t="shared" si="803"/>
        <v>0</v>
      </c>
      <c r="DM349" s="79">
        <f t="shared" si="803"/>
        <v>0</v>
      </c>
      <c r="DN349" s="79">
        <f t="shared" si="803"/>
        <v>0</v>
      </c>
      <c r="DO349" s="79">
        <f t="shared" si="803"/>
        <v>0</v>
      </c>
      <c r="DP349" s="79">
        <f t="shared" si="803"/>
        <v>0</v>
      </c>
      <c r="DQ349" s="79">
        <f t="shared" si="803"/>
        <v>0</v>
      </c>
      <c r="DR349" s="79">
        <f t="shared" si="803"/>
        <v>0</v>
      </c>
      <c r="DS349" s="79">
        <f t="shared" si="803"/>
        <v>0</v>
      </c>
      <c r="DT349" s="137">
        <f t="shared" si="803"/>
        <v>0</v>
      </c>
      <c r="DU349" s="80">
        <f t="shared" si="803"/>
        <v>0</v>
      </c>
      <c r="DV349" s="80">
        <f t="shared" si="803"/>
        <v>0</v>
      </c>
      <c r="DW349" s="80">
        <f t="shared" si="803"/>
        <v>0</v>
      </c>
      <c r="EE349" s="2"/>
      <c r="EF349"/>
      <c r="EG349"/>
      <c r="EH349" s="124"/>
      <c r="EI349" s="124"/>
      <c r="EJ349" s="124"/>
      <c r="EK349" s="124"/>
      <c r="EL349" s="124"/>
      <c r="EM349" s="124"/>
      <c r="EN349" s="124"/>
      <c r="EO349" s="124"/>
      <c r="EP349" s="124"/>
      <c r="EQ349" s="124"/>
      <c r="ER349" s="124"/>
      <c r="ES349" s="124"/>
      <c r="ET349" s="124"/>
      <c r="EU349" s="124"/>
      <c r="EV349" s="124"/>
      <c r="EW349" s="124"/>
      <c r="EX349" s="124"/>
      <c r="EY349" s="124"/>
      <c r="EZ349" s="124"/>
      <c r="FA349" s="124"/>
      <c r="FB349" s="124"/>
      <c r="FC349" s="124"/>
      <c r="FD349" s="124"/>
      <c r="FE349" s="124"/>
      <c r="FG349" s="124"/>
      <c r="FH349" s="124"/>
      <c r="FI349" s="124"/>
      <c r="FJ349" s="124"/>
      <c r="FK349" s="124"/>
      <c r="FL349" s="124"/>
      <c r="FN349" s="212"/>
      <c r="FO349" s="170"/>
      <c r="FP349" s="212"/>
      <c r="FQ349" s="170"/>
      <c r="FR349" s="212"/>
      <c r="FS349" s="170"/>
      <c r="FT349" s="212"/>
      <c r="FU349" s="170"/>
      <c r="FV349" s="212"/>
      <c r="FW349" s="170"/>
      <c r="FX349" s="212"/>
      <c r="FY349" s="170"/>
      <c r="FZ349" s="212"/>
      <c r="GA349" s="170"/>
      <c r="GB349" s="212"/>
      <c r="GC349" s="170"/>
      <c r="GD349" s="212"/>
      <c r="GE349" s="170"/>
      <c r="GF349" s="212"/>
      <c r="GG349" s="170"/>
      <c r="GH349" s="212"/>
      <c r="GI349" s="170"/>
      <c r="GJ349" s="212"/>
      <c r="GK349" s="170"/>
      <c r="HC349" s="212"/>
      <c r="HD349" s="170"/>
      <c r="HE349" s="212"/>
      <c r="HF349" s="170"/>
      <c r="HG349" s="212"/>
      <c r="HH349" s="170"/>
      <c r="HI349" s="212"/>
      <c r="HJ349" s="170"/>
    </row>
    <row r="350" spans="2:218" ht="10.5" customHeight="1" x14ac:dyDescent="0.15">
      <c r="B350" s="487"/>
      <c r="C350" s="325"/>
      <c r="D350" s="59">
        <f t="shared" ref="D350:AI350" si="804">IF(AND(D$5&gt;=$EH38,D$5&lt;=$EI38),$FO38,IF(AND(D$5&gt;=$EJ38,D$5&lt;=$EK38),$FQ38,IF(AND(D$5&gt;=$EL38,D$5&lt;=$EM38),$FS38,IF(AND(D$5&gt;=$EN38,D$5&lt;=$EO38),$FU38,IF(AND(D$5&gt;=$EP38,D$5&lt;=$EQ38),$FW38,IF(AND(D$5&gt;=$ER38,D$5&lt;=$ES38),$FY38,IF(AND(D$5&gt;=$ET38,D$5&lt;=$EU38),$GA38,IF(AND(D$5&gt;=$EV38,D$5&lt;=$EW38),$GC38,IF(AND(D$5&gt;=$EX38,D$5&lt;=$EY38),$GE38,IF(AND(D$5&gt;=$EZ38,D$5&lt;=$FA38),$GG38,IF(AND(D$5&gt;=$FB38,D$5&lt;=$FC38),$GI38,IF(AND(D$5&gt;=$FD38,D$5&lt;=$FE38),$GK38,0))))))))))))</f>
        <v>0</v>
      </c>
      <c r="E350" s="76">
        <f t="shared" si="804"/>
        <v>0</v>
      </c>
      <c r="F350" s="76">
        <f t="shared" si="804"/>
        <v>0</v>
      </c>
      <c r="G350" s="76">
        <f t="shared" si="804"/>
        <v>0</v>
      </c>
      <c r="H350" s="76">
        <f t="shared" si="804"/>
        <v>0</v>
      </c>
      <c r="I350" s="76">
        <f t="shared" si="804"/>
        <v>0</v>
      </c>
      <c r="J350" s="76">
        <f t="shared" si="804"/>
        <v>0</v>
      </c>
      <c r="K350" s="76">
        <f t="shared" si="804"/>
        <v>0</v>
      </c>
      <c r="L350" s="76">
        <f t="shared" si="804"/>
        <v>0</v>
      </c>
      <c r="M350" s="76">
        <f t="shared" si="804"/>
        <v>0</v>
      </c>
      <c r="N350" s="76">
        <f t="shared" si="804"/>
        <v>0</v>
      </c>
      <c r="O350" s="76">
        <f t="shared" si="804"/>
        <v>0</v>
      </c>
      <c r="P350" s="76">
        <f t="shared" si="804"/>
        <v>0</v>
      </c>
      <c r="Q350" s="76">
        <f t="shared" si="804"/>
        <v>0</v>
      </c>
      <c r="R350" s="76">
        <f t="shared" si="804"/>
        <v>0</v>
      </c>
      <c r="S350" s="76">
        <f t="shared" si="804"/>
        <v>0</v>
      </c>
      <c r="T350" s="76">
        <f t="shared" si="804"/>
        <v>0</v>
      </c>
      <c r="U350" s="76">
        <f t="shared" si="804"/>
        <v>0</v>
      </c>
      <c r="V350" s="76">
        <f t="shared" si="804"/>
        <v>0</v>
      </c>
      <c r="W350" s="76">
        <f t="shared" si="804"/>
        <v>0</v>
      </c>
      <c r="X350" s="76">
        <f t="shared" si="804"/>
        <v>0</v>
      </c>
      <c r="Y350" s="76">
        <f t="shared" si="804"/>
        <v>0</v>
      </c>
      <c r="Z350" s="76">
        <f t="shared" si="804"/>
        <v>0</v>
      </c>
      <c r="AA350" s="76">
        <f t="shared" si="804"/>
        <v>0</v>
      </c>
      <c r="AB350" s="76">
        <f t="shared" si="804"/>
        <v>0</v>
      </c>
      <c r="AC350" s="76">
        <f t="shared" si="804"/>
        <v>0</v>
      </c>
      <c r="AD350" s="76">
        <f t="shared" si="804"/>
        <v>0</v>
      </c>
      <c r="AE350" s="76">
        <f t="shared" si="804"/>
        <v>0</v>
      </c>
      <c r="AF350" s="138">
        <f t="shared" si="804"/>
        <v>0</v>
      </c>
      <c r="AG350" s="76">
        <f t="shared" si="804"/>
        <v>0</v>
      </c>
      <c r="AH350" s="76">
        <f t="shared" si="804"/>
        <v>0</v>
      </c>
      <c r="AI350" s="59">
        <f t="shared" si="804"/>
        <v>0</v>
      </c>
      <c r="AJ350" s="76">
        <f t="shared" ref="AJ350:BO350" si="805">IF(AND(AJ$5&gt;=$EH38,AJ$5&lt;=$EI38),$FO38,IF(AND(AJ$5&gt;=$EJ38,AJ$5&lt;=$EK38),$FQ38,IF(AND(AJ$5&gt;=$EL38,AJ$5&lt;=$EM38),$FS38,IF(AND(AJ$5&gt;=$EN38,AJ$5&lt;=$EO38),$FU38,IF(AND(AJ$5&gt;=$EP38,AJ$5&lt;=$EQ38),$FW38,IF(AND(AJ$5&gt;=$ER38,AJ$5&lt;=$ES38),$FY38,IF(AND(AJ$5&gt;=$ET38,AJ$5&lt;=$EU38),$GA38,IF(AND(AJ$5&gt;=$EV38,AJ$5&lt;=$EW38),$GC38,IF(AND(AJ$5&gt;=$EX38,AJ$5&lt;=$EY38),$GE38,IF(AND(AJ$5&gt;=$EZ38,AJ$5&lt;=$FA38),$GG38,IF(AND(AJ$5&gt;=$FB38,AJ$5&lt;=$FC38),$GI38,IF(AND(AJ$5&gt;=$FD38,AJ$5&lt;=$FE38),$GK38,0))))))))))))</f>
        <v>0</v>
      </c>
      <c r="AK350" s="76">
        <f t="shared" si="805"/>
        <v>0</v>
      </c>
      <c r="AL350" s="76">
        <f t="shared" si="805"/>
        <v>0</v>
      </c>
      <c r="AM350" s="76">
        <f t="shared" si="805"/>
        <v>0</v>
      </c>
      <c r="AN350" s="76">
        <f t="shared" si="805"/>
        <v>0</v>
      </c>
      <c r="AO350" s="76">
        <f t="shared" si="805"/>
        <v>0</v>
      </c>
      <c r="AP350" s="76">
        <f t="shared" si="805"/>
        <v>0</v>
      </c>
      <c r="AQ350" s="76">
        <f t="shared" si="805"/>
        <v>0</v>
      </c>
      <c r="AR350" s="76">
        <f t="shared" si="805"/>
        <v>0</v>
      </c>
      <c r="AS350" s="76">
        <f t="shared" si="805"/>
        <v>0</v>
      </c>
      <c r="AT350" s="76">
        <f t="shared" si="805"/>
        <v>0</v>
      </c>
      <c r="AU350" s="76">
        <f t="shared" si="805"/>
        <v>0</v>
      </c>
      <c r="AV350" s="76">
        <f t="shared" si="805"/>
        <v>0</v>
      </c>
      <c r="AW350" s="76">
        <f t="shared" si="805"/>
        <v>0</v>
      </c>
      <c r="AX350" s="76">
        <f t="shared" si="805"/>
        <v>0</v>
      </c>
      <c r="AY350" s="76">
        <f t="shared" si="805"/>
        <v>0</v>
      </c>
      <c r="AZ350" s="76">
        <f t="shared" si="805"/>
        <v>0</v>
      </c>
      <c r="BA350" s="76">
        <f t="shared" si="805"/>
        <v>0</v>
      </c>
      <c r="BB350" s="76">
        <f t="shared" si="805"/>
        <v>0</v>
      </c>
      <c r="BC350" s="76">
        <f t="shared" si="805"/>
        <v>0</v>
      </c>
      <c r="BD350" s="76">
        <f t="shared" si="805"/>
        <v>0</v>
      </c>
      <c r="BE350" s="76">
        <f t="shared" si="805"/>
        <v>0</v>
      </c>
      <c r="BF350" s="76">
        <f t="shared" si="805"/>
        <v>0</v>
      </c>
      <c r="BG350" s="76">
        <f t="shared" si="805"/>
        <v>0</v>
      </c>
      <c r="BH350" s="76">
        <f t="shared" si="805"/>
        <v>0</v>
      </c>
      <c r="BI350" s="76">
        <f t="shared" si="805"/>
        <v>0</v>
      </c>
      <c r="BJ350" s="76">
        <f t="shared" si="805"/>
        <v>0</v>
      </c>
      <c r="BK350" s="76">
        <f t="shared" si="805"/>
        <v>0</v>
      </c>
      <c r="BL350" s="76">
        <f t="shared" si="805"/>
        <v>0</v>
      </c>
      <c r="BM350" s="77">
        <f t="shared" si="805"/>
        <v>0</v>
      </c>
      <c r="BN350" s="59">
        <f t="shared" si="805"/>
        <v>0</v>
      </c>
      <c r="BO350" s="76">
        <f t="shared" si="805"/>
        <v>0</v>
      </c>
      <c r="BP350" s="76">
        <f t="shared" ref="BP350:CU350" si="806">IF(AND(BP$5&gt;=$EH38,BP$5&lt;=$EI38),$FO38,IF(AND(BP$5&gt;=$EJ38,BP$5&lt;=$EK38),$FQ38,IF(AND(BP$5&gt;=$EL38,BP$5&lt;=$EM38),$FS38,IF(AND(BP$5&gt;=$EN38,BP$5&lt;=$EO38),$FU38,IF(AND(BP$5&gt;=$EP38,BP$5&lt;=$EQ38),$FW38,IF(AND(BP$5&gt;=$ER38,BP$5&lt;=$ES38),$FY38,IF(AND(BP$5&gt;=$ET38,BP$5&lt;=$EU38),$GA38,IF(AND(BP$5&gt;=$EV38,BP$5&lt;=$EW38),$GC38,IF(AND(BP$5&gt;=$EX38,BP$5&lt;=$EY38),$GE38,IF(AND(BP$5&gt;=$EZ38,BP$5&lt;=$FA38),$GG38,IF(AND(BP$5&gt;=$FB38,BP$5&lt;=$FC38),$GI38,IF(AND(BP$5&gt;=$FD38,BP$5&lt;=$FE38),$GK38,0))))))))))))</f>
        <v>0</v>
      </c>
      <c r="BQ350" s="76">
        <f t="shared" si="806"/>
        <v>0</v>
      </c>
      <c r="BR350" s="76">
        <f t="shared" si="806"/>
        <v>0</v>
      </c>
      <c r="BS350" s="76">
        <f t="shared" si="806"/>
        <v>0</v>
      </c>
      <c r="BT350" s="76">
        <f t="shared" si="806"/>
        <v>0</v>
      </c>
      <c r="BU350" s="76">
        <f t="shared" si="806"/>
        <v>0</v>
      </c>
      <c r="BV350" s="76">
        <f t="shared" si="806"/>
        <v>0</v>
      </c>
      <c r="BW350" s="76">
        <f t="shared" si="806"/>
        <v>0</v>
      </c>
      <c r="BX350" s="76">
        <f t="shared" si="806"/>
        <v>0</v>
      </c>
      <c r="BY350" s="76">
        <f t="shared" si="806"/>
        <v>0</v>
      </c>
      <c r="BZ350" s="76">
        <f t="shared" si="806"/>
        <v>0</v>
      </c>
      <c r="CA350" s="76">
        <f t="shared" si="806"/>
        <v>0</v>
      </c>
      <c r="CB350" s="138">
        <f t="shared" si="806"/>
        <v>0</v>
      </c>
      <c r="CC350" s="76">
        <f t="shared" si="806"/>
        <v>0</v>
      </c>
      <c r="CD350" s="76">
        <f t="shared" si="806"/>
        <v>0</v>
      </c>
      <c r="CE350" s="76">
        <f t="shared" si="806"/>
        <v>0</v>
      </c>
      <c r="CF350" s="76">
        <f t="shared" si="806"/>
        <v>0</v>
      </c>
      <c r="CG350" s="76">
        <f t="shared" si="806"/>
        <v>0</v>
      </c>
      <c r="CH350" s="76">
        <f t="shared" si="806"/>
        <v>0</v>
      </c>
      <c r="CI350" s="76">
        <f t="shared" si="806"/>
        <v>0</v>
      </c>
      <c r="CJ350" s="76">
        <f t="shared" si="806"/>
        <v>0</v>
      </c>
      <c r="CK350" s="76">
        <f t="shared" si="806"/>
        <v>0</v>
      </c>
      <c r="CL350" s="76">
        <f t="shared" si="806"/>
        <v>0</v>
      </c>
      <c r="CM350" s="76">
        <f t="shared" si="806"/>
        <v>0</v>
      </c>
      <c r="CN350" s="76">
        <f t="shared" si="806"/>
        <v>0</v>
      </c>
      <c r="CO350" s="76">
        <f t="shared" si="806"/>
        <v>0</v>
      </c>
      <c r="CP350" s="138">
        <f t="shared" si="806"/>
        <v>0</v>
      </c>
      <c r="CQ350" s="77">
        <f t="shared" si="806"/>
        <v>0</v>
      </c>
      <c r="CR350" s="59">
        <f t="shared" si="806"/>
        <v>0</v>
      </c>
      <c r="CS350" s="76">
        <f t="shared" si="806"/>
        <v>0</v>
      </c>
      <c r="CT350" s="76">
        <f t="shared" si="806"/>
        <v>0</v>
      </c>
      <c r="CU350" s="76">
        <f t="shared" si="806"/>
        <v>0</v>
      </c>
      <c r="CV350" s="76">
        <f t="shared" ref="CV350:DW350" si="807">IF(AND(CV$5&gt;=$EH38,CV$5&lt;=$EI38),$FO38,IF(AND(CV$5&gt;=$EJ38,CV$5&lt;=$EK38),$FQ38,IF(AND(CV$5&gt;=$EL38,CV$5&lt;=$EM38),$FS38,IF(AND(CV$5&gt;=$EN38,CV$5&lt;=$EO38),$FU38,IF(AND(CV$5&gt;=$EP38,CV$5&lt;=$EQ38),$FW38,IF(AND(CV$5&gt;=$ER38,CV$5&lt;=$ES38),$FY38,IF(AND(CV$5&gt;=$ET38,CV$5&lt;=$EU38),$GA38,IF(AND(CV$5&gt;=$EV38,CV$5&lt;=$EW38),$GC38,IF(AND(CV$5&gt;=$EX38,CV$5&lt;=$EY38),$GE38,IF(AND(CV$5&gt;=$EZ38,CV$5&lt;=$FA38),$GG38,IF(AND(CV$5&gt;=$FB38,CV$5&lt;=$FC38),$GI38,IF(AND(CV$5&gt;=$FD38,CV$5&lt;=$FE38),$GK38,0))))))))))))</f>
        <v>0</v>
      </c>
      <c r="CW350" s="76">
        <f t="shared" si="807"/>
        <v>0</v>
      </c>
      <c r="CX350" s="76">
        <f t="shared" si="807"/>
        <v>0</v>
      </c>
      <c r="CY350" s="76">
        <f t="shared" si="807"/>
        <v>0</v>
      </c>
      <c r="CZ350" s="76">
        <f t="shared" si="807"/>
        <v>0</v>
      </c>
      <c r="DA350" s="76">
        <f t="shared" si="807"/>
        <v>0</v>
      </c>
      <c r="DB350" s="76">
        <f t="shared" si="807"/>
        <v>0</v>
      </c>
      <c r="DC350" s="76">
        <f t="shared" si="807"/>
        <v>0</v>
      </c>
      <c r="DD350" s="76">
        <f t="shared" si="807"/>
        <v>0</v>
      </c>
      <c r="DE350" s="76">
        <f t="shared" si="807"/>
        <v>0</v>
      </c>
      <c r="DF350" s="138">
        <f t="shared" si="807"/>
        <v>0</v>
      </c>
      <c r="DG350" s="76">
        <f t="shared" si="807"/>
        <v>0</v>
      </c>
      <c r="DH350" s="76">
        <f t="shared" si="807"/>
        <v>0</v>
      </c>
      <c r="DI350" s="76">
        <f t="shared" si="807"/>
        <v>0</v>
      </c>
      <c r="DJ350" s="76">
        <f t="shared" si="807"/>
        <v>0</v>
      </c>
      <c r="DK350" s="76">
        <f t="shared" si="807"/>
        <v>0</v>
      </c>
      <c r="DL350" s="76">
        <f t="shared" si="807"/>
        <v>0</v>
      </c>
      <c r="DM350" s="76">
        <f t="shared" si="807"/>
        <v>0</v>
      </c>
      <c r="DN350" s="76">
        <f t="shared" si="807"/>
        <v>0</v>
      </c>
      <c r="DO350" s="76">
        <f t="shared" si="807"/>
        <v>0</v>
      </c>
      <c r="DP350" s="76">
        <f t="shared" si="807"/>
        <v>0</v>
      </c>
      <c r="DQ350" s="76">
        <f t="shared" si="807"/>
        <v>0</v>
      </c>
      <c r="DR350" s="76">
        <f t="shared" si="807"/>
        <v>0</v>
      </c>
      <c r="DS350" s="76">
        <f t="shared" si="807"/>
        <v>0</v>
      </c>
      <c r="DT350" s="138">
        <f t="shared" si="807"/>
        <v>0</v>
      </c>
      <c r="DU350" s="77">
        <f t="shared" si="807"/>
        <v>0</v>
      </c>
      <c r="DV350" s="77">
        <f t="shared" si="807"/>
        <v>0</v>
      </c>
      <c r="DW350" s="77">
        <f t="shared" si="807"/>
        <v>0</v>
      </c>
      <c r="EE350" s="2"/>
      <c r="EF350"/>
      <c r="EG350"/>
      <c r="EH350" s="124"/>
      <c r="EI350" s="124"/>
      <c r="EJ350" s="124"/>
      <c r="EK350" s="124"/>
      <c r="EL350" s="124"/>
      <c r="EM350" s="124"/>
      <c r="EN350" s="124"/>
      <c r="EO350" s="124"/>
      <c r="EP350" s="124"/>
      <c r="EQ350" s="124"/>
      <c r="ER350" s="124"/>
      <c r="ES350" s="124"/>
      <c r="ET350" s="124"/>
      <c r="EU350" s="124"/>
      <c r="EV350" s="124"/>
      <c r="EW350" s="124"/>
      <c r="EX350" s="124"/>
      <c r="EY350" s="124"/>
      <c r="EZ350" s="124"/>
      <c r="FA350" s="124"/>
      <c r="FB350" s="124"/>
      <c r="FC350" s="124"/>
      <c r="FD350" s="124"/>
      <c r="FE350" s="124"/>
      <c r="FG350" s="124"/>
      <c r="FH350" s="124"/>
      <c r="FI350" s="124"/>
      <c r="FJ350" s="124"/>
      <c r="FK350" s="124"/>
      <c r="FL350" s="124"/>
      <c r="FN350" s="212"/>
      <c r="FO350" s="170"/>
      <c r="FP350" s="212"/>
      <c r="FQ350" s="170"/>
      <c r="FR350" s="212"/>
      <c r="FS350" s="170"/>
      <c r="FT350" s="212"/>
      <c r="FU350" s="170"/>
      <c r="FV350" s="212"/>
      <c r="FW350" s="170"/>
      <c r="FX350" s="212"/>
      <c r="FY350" s="170"/>
      <c r="FZ350" s="212"/>
      <c r="GA350" s="170"/>
      <c r="GB350" s="212"/>
      <c r="GC350" s="170"/>
      <c r="GD350" s="212"/>
      <c r="GE350" s="170"/>
      <c r="GF350" s="212"/>
      <c r="GG350" s="170"/>
      <c r="GH350" s="212"/>
      <c r="GI350" s="170"/>
      <c r="GJ350" s="212"/>
      <c r="GK350" s="170"/>
      <c r="HC350" s="212"/>
      <c r="HD350" s="170"/>
      <c r="HE350" s="212"/>
      <c r="HF350" s="170"/>
      <c r="HG350" s="212"/>
      <c r="HH350" s="170"/>
      <c r="HI350" s="212"/>
      <c r="HJ350" s="170"/>
    </row>
    <row r="351" spans="2:218" ht="27.75" customHeight="1" x14ac:dyDescent="0.15">
      <c r="B351" s="487"/>
      <c r="C351" s="325"/>
      <c r="D351" s="75">
        <f t="shared" ref="D351:AI351" si="808">IF(AND(D$5&gt;=$EH40,D$5&lt;=$EI40),$FO40/$GM40,IF(AND(D$5&gt;=$EJ40,D$5&lt;=$EK40),$FQ40/$GO40,IF(AND(D$5&gt;=$EL40,D$5&lt;=$EM40),$FS40/$GQ40,IF(AND(D$5&gt;=$EN40,D$5&lt;=$EO40),$FU40/$GS40,IF(AND(D$5&gt;=$EP40,D$5&lt;=$EQ40),$FW40/$GU40,IF(AND(D$5&gt;=$ER40,D$5&lt;=$ES40),$FY40/$GW40,IF(AND(D$5&gt;=$ET40,D$5&lt;=$EU40),$GA40/$GY40,IF(AND(D$5&gt;=$EV40,D$5&lt;=$EW40),$GC40/$HA40,IF(AND(D$5&gt;=$EX40,D$5&lt;=$EY40),$GE40/$HC40,IF(AND(D$5&gt;=$EZ40,D$5&lt;=$FA40),$GG40/$HE40,IF(AND(D$5&gt;=$FB40,D$5&lt;=$FC40),$GI40/$HG40,IF(AND(D$5&gt;=$FD40,D$5&lt;=$FE40),$GK40/$HI40,0))))))))))))</f>
        <v>0</v>
      </c>
      <c r="E351" s="76">
        <f t="shared" si="808"/>
        <v>0</v>
      </c>
      <c r="F351" s="76">
        <f t="shared" si="808"/>
        <v>0</v>
      </c>
      <c r="G351" s="76">
        <f t="shared" si="808"/>
        <v>0</v>
      </c>
      <c r="H351" s="76">
        <f t="shared" si="808"/>
        <v>0</v>
      </c>
      <c r="I351" s="76">
        <f t="shared" si="808"/>
        <v>0</v>
      </c>
      <c r="J351" s="76">
        <f t="shared" si="808"/>
        <v>0</v>
      </c>
      <c r="K351" s="76">
        <f t="shared" si="808"/>
        <v>0</v>
      </c>
      <c r="L351" s="76">
        <f t="shared" si="808"/>
        <v>0</v>
      </c>
      <c r="M351" s="76">
        <f t="shared" si="808"/>
        <v>0</v>
      </c>
      <c r="N351" s="76">
        <f t="shared" si="808"/>
        <v>0</v>
      </c>
      <c r="O351" s="76">
        <f t="shared" si="808"/>
        <v>0</v>
      </c>
      <c r="P351" s="76">
        <f t="shared" si="808"/>
        <v>0</v>
      </c>
      <c r="Q351" s="76">
        <f t="shared" si="808"/>
        <v>0</v>
      </c>
      <c r="R351" s="76">
        <f t="shared" si="808"/>
        <v>8</v>
      </c>
      <c r="S351" s="76">
        <f t="shared" si="808"/>
        <v>8</v>
      </c>
      <c r="T351" s="76">
        <f t="shared" si="808"/>
        <v>0</v>
      </c>
      <c r="U351" s="76">
        <f t="shared" si="808"/>
        <v>0</v>
      </c>
      <c r="V351" s="76">
        <f t="shared" si="808"/>
        <v>0</v>
      </c>
      <c r="W351" s="76">
        <f t="shared" si="808"/>
        <v>0</v>
      </c>
      <c r="X351" s="76">
        <f t="shared" si="808"/>
        <v>0</v>
      </c>
      <c r="Y351" s="76">
        <f t="shared" si="808"/>
        <v>0</v>
      </c>
      <c r="Z351" s="76">
        <f t="shared" si="808"/>
        <v>0</v>
      </c>
      <c r="AA351" s="76">
        <f t="shared" si="808"/>
        <v>0</v>
      </c>
      <c r="AB351" s="76">
        <f t="shared" si="808"/>
        <v>0</v>
      </c>
      <c r="AC351" s="76">
        <f t="shared" si="808"/>
        <v>0</v>
      </c>
      <c r="AD351" s="76">
        <f t="shared" si="808"/>
        <v>0</v>
      </c>
      <c r="AE351" s="76">
        <f t="shared" si="808"/>
        <v>0</v>
      </c>
      <c r="AF351" s="138">
        <f t="shared" si="808"/>
        <v>0</v>
      </c>
      <c r="AG351" s="76">
        <f t="shared" si="808"/>
        <v>0</v>
      </c>
      <c r="AH351" s="76">
        <f t="shared" si="808"/>
        <v>0</v>
      </c>
      <c r="AI351" s="59">
        <f t="shared" si="808"/>
        <v>0</v>
      </c>
      <c r="AJ351" s="76">
        <f t="shared" ref="AJ351:BO351" si="809">IF(AND(AJ$5&gt;=$EH40,AJ$5&lt;=$EI40),$FO40/$GM40,IF(AND(AJ$5&gt;=$EJ40,AJ$5&lt;=$EK40),$FQ40/$GO40,IF(AND(AJ$5&gt;=$EL40,AJ$5&lt;=$EM40),$FS40/$GQ40,IF(AND(AJ$5&gt;=$EN40,AJ$5&lt;=$EO40),$FU40/$GS40,IF(AND(AJ$5&gt;=$EP40,AJ$5&lt;=$EQ40),$FW40/$GU40,IF(AND(AJ$5&gt;=$ER40,AJ$5&lt;=$ES40),$FY40/$GW40,IF(AND(AJ$5&gt;=$ET40,AJ$5&lt;=$EU40),$GA40/$GY40,IF(AND(AJ$5&gt;=$EV40,AJ$5&lt;=$EW40),$GC40/$HA40,IF(AND(AJ$5&gt;=$EX40,AJ$5&lt;=$EY40),$GE40/$HC40,IF(AND(AJ$5&gt;=$EZ40,AJ$5&lt;=$FA40),$GG40/$HE40,IF(AND(AJ$5&gt;=$FB40,AJ$5&lt;=$FC40),$GI40/$HG40,IF(AND(AJ$5&gt;=$FD40,AJ$5&lt;=$FE40),$GK40/$HI40,0))))))))))))</f>
        <v>0</v>
      </c>
      <c r="AK351" s="76">
        <f t="shared" si="809"/>
        <v>0</v>
      </c>
      <c r="AL351" s="76">
        <f t="shared" si="809"/>
        <v>0</v>
      </c>
      <c r="AM351" s="76">
        <f t="shared" si="809"/>
        <v>0</v>
      </c>
      <c r="AN351" s="76">
        <f t="shared" si="809"/>
        <v>0</v>
      </c>
      <c r="AO351" s="76">
        <f t="shared" si="809"/>
        <v>0</v>
      </c>
      <c r="AP351" s="76">
        <f t="shared" si="809"/>
        <v>0</v>
      </c>
      <c r="AQ351" s="76">
        <f t="shared" si="809"/>
        <v>0</v>
      </c>
      <c r="AR351" s="76">
        <f t="shared" si="809"/>
        <v>0</v>
      </c>
      <c r="AS351" s="76">
        <f t="shared" si="809"/>
        <v>0</v>
      </c>
      <c r="AT351" s="76">
        <f t="shared" si="809"/>
        <v>0</v>
      </c>
      <c r="AU351" s="76">
        <f t="shared" si="809"/>
        <v>5.5</v>
      </c>
      <c r="AV351" s="76">
        <f t="shared" si="809"/>
        <v>5.5</v>
      </c>
      <c r="AW351" s="76">
        <f t="shared" si="809"/>
        <v>8</v>
      </c>
      <c r="AX351" s="76">
        <f t="shared" si="809"/>
        <v>0</v>
      </c>
      <c r="AY351" s="76">
        <f t="shared" si="809"/>
        <v>0</v>
      </c>
      <c r="AZ351" s="76">
        <f t="shared" si="809"/>
        <v>0</v>
      </c>
      <c r="BA351" s="76">
        <f t="shared" si="809"/>
        <v>0</v>
      </c>
      <c r="BB351" s="76">
        <f t="shared" si="809"/>
        <v>0</v>
      </c>
      <c r="BC351" s="76">
        <f t="shared" si="809"/>
        <v>0</v>
      </c>
      <c r="BD351" s="76">
        <f t="shared" si="809"/>
        <v>2</v>
      </c>
      <c r="BE351" s="76">
        <f t="shared" si="809"/>
        <v>0</v>
      </c>
      <c r="BF351" s="76">
        <f t="shared" si="809"/>
        <v>0</v>
      </c>
      <c r="BG351" s="76">
        <f t="shared" si="809"/>
        <v>0</v>
      </c>
      <c r="BH351" s="76">
        <f t="shared" si="809"/>
        <v>0</v>
      </c>
      <c r="BI351" s="76">
        <f t="shared" si="809"/>
        <v>0</v>
      </c>
      <c r="BJ351" s="76">
        <f t="shared" si="809"/>
        <v>0</v>
      </c>
      <c r="BK351" s="76">
        <f t="shared" si="809"/>
        <v>2</v>
      </c>
      <c r="BL351" s="76">
        <f t="shared" si="809"/>
        <v>0</v>
      </c>
      <c r="BM351" s="77">
        <f t="shared" si="809"/>
        <v>0</v>
      </c>
      <c r="BN351" s="59">
        <f t="shared" si="809"/>
        <v>0</v>
      </c>
      <c r="BO351" s="76">
        <f t="shared" si="809"/>
        <v>0</v>
      </c>
      <c r="BP351" s="76">
        <f t="shared" ref="BP351:CU351" si="810">IF(AND(BP$5&gt;=$EH40,BP$5&lt;=$EI40),$FO40/$GM40,IF(AND(BP$5&gt;=$EJ40,BP$5&lt;=$EK40),$FQ40/$GO40,IF(AND(BP$5&gt;=$EL40,BP$5&lt;=$EM40),$FS40/$GQ40,IF(AND(BP$5&gt;=$EN40,BP$5&lt;=$EO40),$FU40/$GS40,IF(AND(BP$5&gt;=$EP40,BP$5&lt;=$EQ40),$FW40/$GU40,IF(AND(BP$5&gt;=$ER40,BP$5&lt;=$ES40),$FY40/$GW40,IF(AND(BP$5&gt;=$ET40,BP$5&lt;=$EU40),$GA40/$GY40,IF(AND(BP$5&gt;=$EV40,BP$5&lt;=$EW40),$GC40/$HA40,IF(AND(BP$5&gt;=$EX40,BP$5&lt;=$EY40),$GE40/$HC40,IF(AND(BP$5&gt;=$EZ40,BP$5&lt;=$FA40),$GG40/$HE40,IF(AND(BP$5&gt;=$FB40,BP$5&lt;=$FC40),$GI40/$HG40,IF(AND(BP$5&gt;=$FD40,BP$5&lt;=$FE40),$GK40/$HI40,0))))))))))))</f>
        <v>0</v>
      </c>
      <c r="BQ351" s="76">
        <f t="shared" si="810"/>
        <v>0</v>
      </c>
      <c r="BR351" s="76">
        <f t="shared" si="810"/>
        <v>0</v>
      </c>
      <c r="BS351" s="76">
        <f t="shared" si="810"/>
        <v>0</v>
      </c>
      <c r="BT351" s="76">
        <f t="shared" si="810"/>
        <v>0</v>
      </c>
      <c r="BU351" s="76">
        <f t="shared" si="810"/>
        <v>0</v>
      </c>
      <c r="BV351" s="76">
        <f t="shared" si="810"/>
        <v>0</v>
      </c>
      <c r="BW351" s="76">
        <f t="shared" si="810"/>
        <v>4</v>
      </c>
      <c r="BX351" s="76">
        <f t="shared" si="810"/>
        <v>4</v>
      </c>
      <c r="BY351" s="76">
        <f t="shared" si="810"/>
        <v>0</v>
      </c>
      <c r="BZ351" s="76">
        <f t="shared" si="810"/>
        <v>0</v>
      </c>
      <c r="CA351" s="76">
        <f t="shared" si="810"/>
        <v>0</v>
      </c>
      <c r="CB351" s="138">
        <f t="shared" si="810"/>
        <v>0</v>
      </c>
      <c r="CC351" s="76">
        <f t="shared" si="810"/>
        <v>0</v>
      </c>
      <c r="CD351" s="76">
        <f t="shared" si="810"/>
        <v>0</v>
      </c>
      <c r="CE351" s="76">
        <f t="shared" si="810"/>
        <v>0</v>
      </c>
      <c r="CF351" s="76">
        <f t="shared" si="810"/>
        <v>0</v>
      </c>
      <c r="CG351" s="76">
        <f t="shared" si="810"/>
        <v>0</v>
      </c>
      <c r="CH351" s="76">
        <f t="shared" si="810"/>
        <v>0</v>
      </c>
      <c r="CI351" s="76">
        <f t="shared" si="810"/>
        <v>0</v>
      </c>
      <c r="CJ351" s="76">
        <f t="shared" si="810"/>
        <v>0</v>
      </c>
      <c r="CK351" s="76">
        <f t="shared" si="810"/>
        <v>4</v>
      </c>
      <c r="CL351" s="76">
        <f t="shared" si="810"/>
        <v>0</v>
      </c>
      <c r="CM351" s="76">
        <f t="shared" si="810"/>
        <v>0</v>
      </c>
      <c r="CN351" s="76">
        <f t="shared" si="810"/>
        <v>0</v>
      </c>
      <c r="CO351" s="76">
        <f t="shared" si="810"/>
        <v>0</v>
      </c>
      <c r="CP351" s="138">
        <f t="shared" si="810"/>
        <v>0</v>
      </c>
      <c r="CQ351" s="77">
        <f t="shared" si="810"/>
        <v>0</v>
      </c>
      <c r="CR351" s="59">
        <f t="shared" si="810"/>
        <v>0</v>
      </c>
      <c r="CS351" s="76">
        <f t="shared" si="810"/>
        <v>0</v>
      </c>
      <c r="CT351" s="76">
        <f t="shared" si="810"/>
        <v>0</v>
      </c>
      <c r="CU351" s="76">
        <f t="shared" si="810"/>
        <v>0</v>
      </c>
      <c r="CV351" s="76">
        <f t="shared" ref="CV351:DW351" si="811">IF(AND(CV$5&gt;=$EH40,CV$5&lt;=$EI40),$FO40/$GM40,IF(AND(CV$5&gt;=$EJ40,CV$5&lt;=$EK40),$FQ40/$GO40,IF(AND(CV$5&gt;=$EL40,CV$5&lt;=$EM40),$FS40/$GQ40,IF(AND(CV$5&gt;=$EN40,CV$5&lt;=$EO40),$FU40/$GS40,IF(AND(CV$5&gt;=$EP40,CV$5&lt;=$EQ40),$FW40/$GU40,IF(AND(CV$5&gt;=$ER40,CV$5&lt;=$ES40),$FY40/$GW40,IF(AND(CV$5&gt;=$ET40,CV$5&lt;=$EU40),$GA40/$GY40,IF(AND(CV$5&gt;=$EV40,CV$5&lt;=$EW40),$GC40/$HA40,IF(AND(CV$5&gt;=$EX40,CV$5&lt;=$EY40),$GE40/$HC40,IF(AND(CV$5&gt;=$EZ40,CV$5&lt;=$FA40),$GG40/$HE40,IF(AND(CV$5&gt;=$FB40,CV$5&lt;=$FC40),$GI40/$HG40,IF(AND(CV$5&gt;=$FD40,CV$5&lt;=$FE40),$GK40/$HI40,0))))))))))))</f>
        <v>0</v>
      </c>
      <c r="CW351" s="76">
        <f t="shared" si="811"/>
        <v>0</v>
      </c>
      <c r="CX351" s="76">
        <f t="shared" si="811"/>
        <v>0</v>
      </c>
      <c r="CY351" s="76">
        <f t="shared" si="811"/>
        <v>0</v>
      </c>
      <c r="CZ351" s="76">
        <f t="shared" si="811"/>
        <v>0</v>
      </c>
      <c r="DA351" s="76">
        <f t="shared" si="811"/>
        <v>0</v>
      </c>
      <c r="DB351" s="76">
        <f t="shared" si="811"/>
        <v>0</v>
      </c>
      <c r="DC351" s="76">
        <f t="shared" si="811"/>
        <v>0</v>
      </c>
      <c r="DD351" s="76">
        <f t="shared" si="811"/>
        <v>0</v>
      </c>
      <c r="DE351" s="76">
        <f t="shared" si="811"/>
        <v>0</v>
      </c>
      <c r="DF351" s="138">
        <f t="shared" si="811"/>
        <v>0</v>
      </c>
      <c r="DG351" s="76">
        <f t="shared" si="811"/>
        <v>0</v>
      </c>
      <c r="DH351" s="76">
        <f t="shared" si="811"/>
        <v>4</v>
      </c>
      <c r="DI351" s="76">
        <f t="shared" si="811"/>
        <v>0</v>
      </c>
      <c r="DJ351" s="76">
        <f t="shared" si="811"/>
        <v>0</v>
      </c>
      <c r="DK351" s="76">
        <f t="shared" si="811"/>
        <v>0</v>
      </c>
      <c r="DL351" s="76">
        <f t="shared" si="811"/>
        <v>0</v>
      </c>
      <c r="DM351" s="76">
        <f t="shared" si="811"/>
        <v>0</v>
      </c>
      <c r="DN351" s="76">
        <f t="shared" si="811"/>
        <v>0</v>
      </c>
      <c r="DO351" s="76">
        <f t="shared" si="811"/>
        <v>0</v>
      </c>
      <c r="DP351" s="76">
        <f t="shared" si="811"/>
        <v>0</v>
      </c>
      <c r="DQ351" s="76">
        <f t="shared" si="811"/>
        <v>0</v>
      </c>
      <c r="DR351" s="76">
        <f t="shared" si="811"/>
        <v>0</v>
      </c>
      <c r="DS351" s="76">
        <f t="shared" si="811"/>
        <v>0</v>
      </c>
      <c r="DT351" s="138">
        <f t="shared" si="811"/>
        <v>0</v>
      </c>
      <c r="DU351" s="77">
        <f t="shared" si="811"/>
        <v>0</v>
      </c>
      <c r="DV351" s="77">
        <f t="shared" si="811"/>
        <v>0</v>
      </c>
      <c r="DW351" s="77">
        <f t="shared" si="811"/>
        <v>0</v>
      </c>
      <c r="EE351" s="2"/>
      <c r="EF351"/>
      <c r="EG351"/>
      <c r="EH351" s="124"/>
      <c r="EI351" s="124"/>
      <c r="EJ351" s="124"/>
      <c r="EK351" s="124"/>
      <c r="EL351" s="124"/>
      <c r="EM351" s="124"/>
      <c r="EN351" s="124"/>
      <c r="EO351" s="124"/>
      <c r="EP351" s="124"/>
      <c r="EQ351" s="124"/>
      <c r="ER351" s="124"/>
      <c r="ES351" s="124"/>
      <c r="ET351" s="124"/>
      <c r="EU351" s="124"/>
      <c r="EV351" s="124"/>
      <c r="EW351" s="124"/>
      <c r="EX351" s="124"/>
      <c r="EY351" s="124"/>
      <c r="EZ351" s="124"/>
      <c r="FA351" s="124"/>
      <c r="FB351" s="124"/>
      <c r="FC351" s="124"/>
      <c r="FD351" s="124"/>
      <c r="FE351" s="124"/>
      <c r="FG351" s="124"/>
      <c r="FH351" s="124"/>
      <c r="FI351" s="124"/>
      <c r="FJ351" s="124"/>
      <c r="FK351" s="124"/>
      <c r="FL351" s="124"/>
      <c r="FN351" s="212"/>
      <c r="FO351" s="170"/>
      <c r="FP351" s="212"/>
      <c r="FQ351" s="170"/>
      <c r="FR351" s="212"/>
      <c r="FS351" s="170"/>
      <c r="FT351" s="212"/>
      <c r="FU351" s="170"/>
      <c r="FV351" s="212"/>
      <c r="FW351" s="170"/>
      <c r="FX351" s="212"/>
      <c r="FY351" s="170"/>
      <c r="FZ351" s="212"/>
      <c r="GA351" s="170"/>
      <c r="GB351" s="212"/>
      <c r="GC351" s="170"/>
      <c r="GD351" s="212"/>
      <c r="GE351" s="170"/>
      <c r="GF351" s="212"/>
      <c r="GG351" s="170"/>
      <c r="GH351" s="212"/>
      <c r="GI351" s="170"/>
      <c r="GJ351" s="212"/>
      <c r="GK351" s="170"/>
      <c r="HC351" s="212"/>
      <c r="HD351" s="170"/>
      <c r="HE351" s="212"/>
      <c r="HF351" s="170"/>
      <c r="HG351" s="212"/>
      <c r="HH351" s="170"/>
      <c r="HI351" s="212"/>
      <c r="HJ351" s="170"/>
    </row>
    <row r="352" spans="2:218" ht="21.75" customHeight="1" thickBot="1" x14ac:dyDescent="0.2">
      <c r="B352" s="488"/>
      <c r="C352" s="326"/>
      <c r="D352" s="136">
        <f t="shared" ref="D352:AI352" si="812">IF(AND(D$5&gt;=$EH40,D$5&lt;=$EI40),$FO40,IF(AND(D$5&gt;=$EJ40,D$5&lt;=$EK40),$FQ40,IF(AND(D$5&gt;=$EL40,D$5&lt;=$EM40),$FS40,IF(AND(D$5&gt;=$EN40,D$5&lt;=$EO40),$FU40,IF(AND(D$5&gt;=$EP40,D$5&lt;=$EQ40),$FW40,IF(AND(D$5&gt;=$ER40,D$5&lt;=$ES40),$FY40,IF(AND(D$5&gt;=$ET40,D$5&lt;=$EU40),$GA40,IF(AND(D$5&gt;=$EV40,D$5&lt;=$EW40),$GC40,IF(AND(D$5&gt;=$EX40,D$5&lt;=$EY40),$GE40,IF(AND(D$5&gt;=$EZ40,D$5&lt;=$FA40),$GG40,IF(AND(D$5&gt;=$FB40,D$5&lt;=$FC40),$GI40,IF(AND(D$5&gt;=$FD40,D$5&lt;=$FE40),$GK40,0))))))))))))</f>
        <v>0</v>
      </c>
      <c r="E352" s="129">
        <f t="shared" si="812"/>
        <v>0</v>
      </c>
      <c r="F352" s="129">
        <f t="shared" si="812"/>
        <v>0</v>
      </c>
      <c r="G352" s="129">
        <f t="shared" si="812"/>
        <v>0</v>
      </c>
      <c r="H352" s="129">
        <f t="shared" si="812"/>
        <v>0</v>
      </c>
      <c r="I352" s="129">
        <f t="shared" si="812"/>
        <v>0</v>
      </c>
      <c r="J352" s="129">
        <f t="shared" si="812"/>
        <v>0</v>
      </c>
      <c r="K352" s="129">
        <f t="shared" si="812"/>
        <v>0</v>
      </c>
      <c r="L352" s="129">
        <f t="shared" si="812"/>
        <v>0</v>
      </c>
      <c r="M352" s="129">
        <f t="shared" si="812"/>
        <v>0</v>
      </c>
      <c r="N352" s="129">
        <f t="shared" si="812"/>
        <v>0</v>
      </c>
      <c r="O352" s="129">
        <f t="shared" si="812"/>
        <v>0</v>
      </c>
      <c r="P352" s="129">
        <f t="shared" si="812"/>
        <v>0</v>
      </c>
      <c r="Q352" s="129">
        <f t="shared" si="812"/>
        <v>0</v>
      </c>
      <c r="R352" s="129">
        <f t="shared" si="812"/>
        <v>16</v>
      </c>
      <c r="S352" s="129">
        <f t="shared" si="812"/>
        <v>16</v>
      </c>
      <c r="T352" s="129">
        <f t="shared" si="812"/>
        <v>0</v>
      </c>
      <c r="U352" s="129">
        <f t="shared" si="812"/>
        <v>0</v>
      </c>
      <c r="V352" s="129">
        <f t="shared" si="812"/>
        <v>0</v>
      </c>
      <c r="W352" s="129">
        <f t="shared" si="812"/>
        <v>0</v>
      </c>
      <c r="X352" s="129">
        <f t="shared" si="812"/>
        <v>0</v>
      </c>
      <c r="Y352" s="129">
        <f t="shared" si="812"/>
        <v>0</v>
      </c>
      <c r="Z352" s="129">
        <f t="shared" si="812"/>
        <v>0</v>
      </c>
      <c r="AA352" s="129">
        <f t="shared" si="812"/>
        <v>0</v>
      </c>
      <c r="AB352" s="129">
        <f t="shared" si="812"/>
        <v>0</v>
      </c>
      <c r="AC352" s="129">
        <f t="shared" si="812"/>
        <v>0</v>
      </c>
      <c r="AD352" s="129">
        <f t="shared" si="812"/>
        <v>0</v>
      </c>
      <c r="AE352" s="129">
        <f t="shared" si="812"/>
        <v>0</v>
      </c>
      <c r="AF352" s="129">
        <f t="shared" si="812"/>
        <v>0</v>
      </c>
      <c r="AG352" s="130">
        <f t="shared" si="812"/>
        <v>0</v>
      </c>
      <c r="AH352" s="130">
        <f t="shared" si="812"/>
        <v>0</v>
      </c>
      <c r="AI352" s="131">
        <f t="shared" si="812"/>
        <v>0</v>
      </c>
      <c r="AJ352" s="129">
        <f t="shared" ref="AJ352:BO352" si="813">IF(AND(AJ$5&gt;=$EH40,AJ$5&lt;=$EI40),$FO40,IF(AND(AJ$5&gt;=$EJ40,AJ$5&lt;=$EK40),$FQ40,IF(AND(AJ$5&gt;=$EL40,AJ$5&lt;=$EM40),$FS40,IF(AND(AJ$5&gt;=$EN40,AJ$5&lt;=$EO40),$FU40,IF(AND(AJ$5&gt;=$EP40,AJ$5&lt;=$EQ40),$FW40,IF(AND(AJ$5&gt;=$ER40,AJ$5&lt;=$ES40),$FY40,IF(AND(AJ$5&gt;=$ET40,AJ$5&lt;=$EU40),$GA40,IF(AND(AJ$5&gt;=$EV40,AJ$5&lt;=$EW40),$GC40,IF(AND(AJ$5&gt;=$EX40,AJ$5&lt;=$EY40),$GE40,IF(AND(AJ$5&gt;=$EZ40,AJ$5&lt;=$FA40),$GG40,IF(AND(AJ$5&gt;=$FB40,AJ$5&lt;=$FC40),$GI40,IF(AND(AJ$5&gt;=$FD40,AJ$5&lt;=$FE40),$GK40,0))))))))))))</f>
        <v>0</v>
      </c>
      <c r="AK352" s="129">
        <f t="shared" si="813"/>
        <v>0</v>
      </c>
      <c r="AL352" s="132">
        <f t="shared" si="813"/>
        <v>0</v>
      </c>
      <c r="AM352" s="133">
        <f t="shared" si="813"/>
        <v>0</v>
      </c>
      <c r="AN352" s="133">
        <f t="shared" si="813"/>
        <v>0</v>
      </c>
      <c r="AO352" s="133">
        <f t="shared" si="813"/>
        <v>0</v>
      </c>
      <c r="AP352" s="133">
        <f t="shared" si="813"/>
        <v>0</v>
      </c>
      <c r="AQ352" s="133">
        <f t="shared" si="813"/>
        <v>0</v>
      </c>
      <c r="AR352" s="133">
        <f t="shared" si="813"/>
        <v>0</v>
      </c>
      <c r="AS352" s="133">
        <f t="shared" si="813"/>
        <v>0</v>
      </c>
      <c r="AT352" s="133">
        <f t="shared" si="813"/>
        <v>0</v>
      </c>
      <c r="AU352" s="133">
        <f t="shared" si="813"/>
        <v>11</v>
      </c>
      <c r="AV352" s="133">
        <f t="shared" si="813"/>
        <v>11</v>
      </c>
      <c r="AW352" s="133">
        <f t="shared" si="813"/>
        <v>8</v>
      </c>
      <c r="AX352" s="133">
        <f t="shared" si="813"/>
        <v>0</v>
      </c>
      <c r="AY352" s="133">
        <f t="shared" si="813"/>
        <v>0</v>
      </c>
      <c r="AZ352" s="133">
        <f t="shared" si="813"/>
        <v>0</v>
      </c>
      <c r="BA352" s="133">
        <f t="shared" si="813"/>
        <v>0</v>
      </c>
      <c r="BB352" s="133">
        <f t="shared" si="813"/>
        <v>0</v>
      </c>
      <c r="BC352" s="133">
        <f t="shared" si="813"/>
        <v>0</v>
      </c>
      <c r="BD352" s="133">
        <f t="shared" si="813"/>
        <v>2</v>
      </c>
      <c r="BE352" s="133">
        <f t="shared" si="813"/>
        <v>0</v>
      </c>
      <c r="BF352" s="133">
        <f t="shared" si="813"/>
        <v>0</v>
      </c>
      <c r="BG352" s="133">
        <f t="shared" si="813"/>
        <v>0</v>
      </c>
      <c r="BH352" s="133">
        <f t="shared" si="813"/>
        <v>0</v>
      </c>
      <c r="BI352" s="133">
        <f t="shared" si="813"/>
        <v>0</v>
      </c>
      <c r="BJ352" s="133">
        <f t="shared" si="813"/>
        <v>0</v>
      </c>
      <c r="BK352" s="133">
        <f t="shared" si="813"/>
        <v>2</v>
      </c>
      <c r="BL352" s="133">
        <f t="shared" si="813"/>
        <v>0</v>
      </c>
      <c r="BM352" s="134">
        <f t="shared" si="813"/>
        <v>0</v>
      </c>
      <c r="BN352" s="135">
        <f t="shared" si="813"/>
        <v>0</v>
      </c>
      <c r="BO352" s="133">
        <f t="shared" si="813"/>
        <v>0</v>
      </c>
      <c r="BP352" s="133">
        <f t="shared" ref="BP352:CU352" si="814">IF(AND(BP$5&gt;=$EH40,BP$5&lt;=$EI40),$FO40,IF(AND(BP$5&gt;=$EJ40,BP$5&lt;=$EK40),$FQ40,IF(AND(BP$5&gt;=$EL40,BP$5&lt;=$EM40),$FS40,IF(AND(BP$5&gt;=$EN40,BP$5&lt;=$EO40),$FU40,IF(AND(BP$5&gt;=$EP40,BP$5&lt;=$EQ40),$FW40,IF(AND(BP$5&gt;=$ER40,BP$5&lt;=$ES40),$FY40,IF(AND(BP$5&gt;=$ET40,BP$5&lt;=$EU40),$GA40,IF(AND(BP$5&gt;=$EV40,BP$5&lt;=$EW40),$GC40,IF(AND(BP$5&gt;=$EX40,BP$5&lt;=$EY40),$GE40,IF(AND(BP$5&gt;=$EZ40,BP$5&lt;=$FA40),$GG40,IF(AND(BP$5&gt;=$FB40,BP$5&lt;=$FC40),$GI40,IF(AND(BP$5&gt;=$FD40,BP$5&lt;=$FE40),$GK40,0))))))))))))</f>
        <v>0</v>
      </c>
      <c r="BQ352" s="133">
        <f t="shared" si="814"/>
        <v>0</v>
      </c>
      <c r="BR352" s="133">
        <f t="shared" si="814"/>
        <v>0</v>
      </c>
      <c r="BS352" s="133">
        <f t="shared" si="814"/>
        <v>0</v>
      </c>
      <c r="BT352" s="133">
        <f t="shared" si="814"/>
        <v>0</v>
      </c>
      <c r="BU352" s="133">
        <f t="shared" si="814"/>
        <v>0</v>
      </c>
      <c r="BV352" s="133">
        <f t="shared" si="814"/>
        <v>0</v>
      </c>
      <c r="BW352" s="133">
        <f t="shared" si="814"/>
        <v>4</v>
      </c>
      <c r="BX352" s="133">
        <f t="shared" si="814"/>
        <v>4</v>
      </c>
      <c r="BY352" s="133">
        <f t="shared" si="814"/>
        <v>0</v>
      </c>
      <c r="BZ352" s="133">
        <f t="shared" si="814"/>
        <v>0</v>
      </c>
      <c r="CA352" s="133">
        <f t="shared" si="814"/>
        <v>0</v>
      </c>
      <c r="CB352" s="133">
        <f t="shared" si="814"/>
        <v>0</v>
      </c>
      <c r="CC352" s="133">
        <f t="shared" si="814"/>
        <v>0</v>
      </c>
      <c r="CD352" s="133">
        <f t="shared" si="814"/>
        <v>0</v>
      </c>
      <c r="CE352" s="133">
        <f t="shared" si="814"/>
        <v>0</v>
      </c>
      <c r="CF352" s="133">
        <f t="shared" si="814"/>
        <v>0</v>
      </c>
      <c r="CG352" s="133">
        <f t="shared" si="814"/>
        <v>0</v>
      </c>
      <c r="CH352" s="133">
        <f t="shared" si="814"/>
        <v>0</v>
      </c>
      <c r="CI352" s="133">
        <f t="shared" si="814"/>
        <v>0</v>
      </c>
      <c r="CJ352" s="133">
        <f t="shared" si="814"/>
        <v>0</v>
      </c>
      <c r="CK352" s="133">
        <f t="shared" si="814"/>
        <v>4</v>
      </c>
      <c r="CL352" s="133">
        <f t="shared" si="814"/>
        <v>0</v>
      </c>
      <c r="CM352" s="133">
        <f t="shared" si="814"/>
        <v>0</v>
      </c>
      <c r="CN352" s="133">
        <f t="shared" si="814"/>
        <v>0</v>
      </c>
      <c r="CO352" s="133">
        <f t="shared" si="814"/>
        <v>0</v>
      </c>
      <c r="CP352" s="133">
        <f t="shared" si="814"/>
        <v>0</v>
      </c>
      <c r="CQ352" s="134">
        <f t="shared" si="814"/>
        <v>0</v>
      </c>
      <c r="CR352" s="135">
        <f t="shared" si="814"/>
        <v>0</v>
      </c>
      <c r="CS352" s="133">
        <f t="shared" si="814"/>
        <v>0</v>
      </c>
      <c r="CT352" s="133">
        <f t="shared" si="814"/>
        <v>0</v>
      </c>
      <c r="CU352" s="133">
        <f t="shared" si="814"/>
        <v>0</v>
      </c>
      <c r="CV352" s="133">
        <f t="shared" ref="CV352:DW352" si="815">IF(AND(CV$5&gt;=$EH40,CV$5&lt;=$EI40),$FO40,IF(AND(CV$5&gt;=$EJ40,CV$5&lt;=$EK40),$FQ40,IF(AND(CV$5&gt;=$EL40,CV$5&lt;=$EM40),$FS40,IF(AND(CV$5&gt;=$EN40,CV$5&lt;=$EO40),$FU40,IF(AND(CV$5&gt;=$EP40,CV$5&lt;=$EQ40),$FW40,IF(AND(CV$5&gt;=$ER40,CV$5&lt;=$ES40),$FY40,IF(AND(CV$5&gt;=$ET40,CV$5&lt;=$EU40),$GA40,IF(AND(CV$5&gt;=$EV40,CV$5&lt;=$EW40),$GC40,IF(AND(CV$5&gt;=$EX40,CV$5&lt;=$EY40),$GE40,IF(AND(CV$5&gt;=$EZ40,CV$5&lt;=$FA40),$GG40,IF(AND(CV$5&gt;=$FB40,CV$5&lt;=$FC40),$GI40,IF(AND(CV$5&gt;=$FD40,CV$5&lt;=$FE40),$GK40,0))))))))))))</f>
        <v>0</v>
      </c>
      <c r="CW352" s="133">
        <f t="shared" si="815"/>
        <v>0</v>
      </c>
      <c r="CX352" s="133">
        <f t="shared" si="815"/>
        <v>0</v>
      </c>
      <c r="CY352" s="133">
        <f t="shared" si="815"/>
        <v>0</v>
      </c>
      <c r="CZ352" s="133">
        <f t="shared" si="815"/>
        <v>0</v>
      </c>
      <c r="DA352" s="133">
        <f t="shared" si="815"/>
        <v>0</v>
      </c>
      <c r="DB352" s="133">
        <f t="shared" si="815"/>
        <v>0</v>
      </c>
      <c r="DC352" s="133">
        <f t="shared" si="815"/>
        <v>0</v>
      </c>
      <c r="DD352" s="133">
        <f t="shared" si="815"/>
        <v>0</v>
      </c>
      <c r="DE352" s="133">
        <f t="shared" si="815"/>
        <v>0</v>
      </c>
      <c r="DF352" s="133">
        <f t="shared" si="815"/>
        <v>0</v>
      </c>
      <c r="DG352" s="133">
        <f t="shared" si="815"/>
        <v>0</v>
      </c>
      <c r="DH352" s="133">
        <f t="shared" si="815"/>
        <v>4</v>
      </c>
      <c r="DI352" s="133">
        <f t="shared" si="815"/>
        <v>0</v>
      </c>
      <c r="DJ352" s="133">
        <f t="shared" si="815"/>
        <v>0</v>
      </c>
      <c r="DK352" s="133">
        <f t="shared" si="815"/>
        <v>0</v>
      </c>
      <c r="DL352" s="133">
        <f t="shared" si="815"/>
        <v>0</v>
      </c>
      <c r="DM352" s="133">
        <f t="shared" si="815"/>
        <v>0</v>
      </c>
      <c r="DN352" s="133">
        <f t="shared" si="815"/>
        <v>0</v>
      </c>
      <c r="DO352" s="133">
        <f t="shared" si="815"/>
        <v>0</v>
      </c>
      <c r="DP352" s="133">
        <f t="shared" si="815"/>
        <v>0</v>
      </c>
      <c r="DQ352" s="133">
        <f t="shared" si="815"/>
        <v>0</v>
      </c>
      <c r="DR352" s="133">
        <f t="shared" si="815"/>
        <v>0</v>
      </c>
      <c r="DS352" s="133">
        <f t="shared" si="815"/>
        <v>0</v>
      </c>
      <c r="DT352" s="133">
        <f t="shared" si="815"/>
        <v>0</v>
      </c>
      <c r="DU352" s="134">
        <f t="shared" si="815"/>
        <v>0</v>
      </c>
      <c r="DV352" s="134">
        <f t="shared" si="815"/>
        <v>0</v>
      </c>
      <c r="DW352" s="134">
        <f t="shared" si="815"/>
        <v>0</v>
      </c>
      <c r="EE352" s="2"/>
      <c r="EF352"/>
      <c r="EG352"/>
      <c r="EH352" s="124"/>
      <c r="EI352" s="124"/>
      <c r="EJ352" s="124"/>
      <c r="EK352" s="124"/>
      <c r="EL352" s="124"/>
      <c r="EM352" s="124"/>
      <c r="EN352" s="124"/>
      <c r="EO352" s="124"/>
      <c r="EP352" s="124"/>
      <c r="EQ352" s="124"/>
      <c r="ER352" s="124"/>
      <c r="ES352" s="124"/>
      <c r="ET352" s="124"/>
      <c r="EU352" s="124"/>
      <c r="EV352" s="124"/>
      <c r="EW352" s="124"/>
      <c r="EX352" s="124"/>
      <c r="EY352" s="124"/>
      <c r="EZ352" s="124"/>
      <c r="FA352" s="124"/>
      <c r="FB352" s="124"/>
      <c r="FC352" s="124"/>
      <c r="FD352" s="124"/>
      <c r="FE352" s="124"/>
      <c r="FG352" s="124"/>
      <c r="FH352" s="124"/>
      <c r="FI352" s="124"/>
      <c r="FJ352" s="124"/>
      <c r="FK352" s="124"/>
      <c r="FL352" s="124"/>
      <c r="FN352" s="212"/>
      <c r="FO352" s="170"/>
      <c r="FP352" s="212"/>
      <c r="FQ352" s="170"/>
      <c r="FR352" s="212"/>
      <c r="FS352" s="170"/>
      <c r="FT352" s="212"/>
      <c r="FU352" s="170"/>
      <c r="FV352" s="212"/>
      <c r="FW352" s="170"/>
      <c r="FX352" s="212"/>
      <c r="FY352" s="170"/>
      <c r="FZ352" s="212"/>
      <c r="GA352" s="170"/>
      <c r="GB352" s="212"/>
      <c r="GC352" s="170"/>
      <c r="GD352" s="212"/>
      <c r="GE352" s="170"/>
      <c r="GF352" s="212"/>
      <c r="GG352" s="170"/>
      <c r="GH352" s="212"/>
      <c r="GI352" s="170"/>
      <c r="GJ352" s="212"/>
      <c r="GK352" s="170"/>
      <c r="HC352" s="212"/>
      <c r="HD352" s="170"/>
      <c r="HE352" s="212"/>
      <c r="HF352" s="170"/>
      <c r="HG352" s="212"/>
      <c r="HH352" s="170"/>
      <c r="HI352" s="212"/>
      <c r="HJ352" s="170"/>
    </row>
    <row r="353" spans="2:218" ht="21.75" customHeight="1" x14ac:dyDescent="0.15">
      <c r="B353" s="486" t="str">
        <f>IF(②元データ!$B$23="","",②元データ!$B$23)</f>
        <v>ブロッコリー・はつみらい</v>
      </c>
      <c r="C353" s="324"/>
      <c r="D353" s="78">
        <f t="shared" ref="D353:AI353" si="816">IF(AND(D$5&gt;=$EH42,D$5&lt;=$EI42),$FO42/$GM42,IF(AND(D$5&gt;=$EJ42,D$5&lt;=$EK42),$FQ42/$GO42,IF(AND(D$5&gt;=$EL42,D$5&lt;=$EM42),$FS42/$GQ42,IF(AND(D$5&gt;=$EN42,D$5&lt;=$EO42),$FU42/$GS42,IF(AND(D$5&gt;=$EP42,D$5&lt;=$EQ42),$FW42/$GU42,IF(AND(D$5&gt;=$ER42,D$5&lt;=$ES42),$FY42/$GW42,IF(AND(D$5&gt;=$ET42,D$5&lt;=$EU42),$GA42/$GY42,IF(AND(D$5&gt;=$EV42,D$5&lt;=$EW42),$GC42/$HA42,IF(AND(D$5&gt;=$EX42,D$5&lt;=$EY42),$GE42/$HC42,IF(AND(D$5&gt;=$EZ42,D$5&lt;=$FA42),$GG42/$HE42,IF(AND(D$5&gt;=$FB42,D$5&lt;=$FC42),$GI42/$HG42,IF(AND(D$5&gt;=$FD42,D$5&lt;=$FE42),$GK42/$HI42,0))))))))))))</f>
        <v>0</v>
      </c>
      <c r="E353" s="79">
        <f t="shared" si="816"/>
        <v>0</v>
      </c>
      <c r="F353" s="79">
        <f t="shared" si="816"/>
        <v>0</v>
      </c>
      <c r="G353" s="79">
        <f t="shared" si="816"/>
        <v>0</v>
      </c>
      <c r="H353" s="79">
        <f t="shared" si="816"/>
        <v>0</v>
      </c>
      <c r="I353" s="79">
        <f t="shared" si="816"/>
        <v>0</v>
      </c>
      <c r="J353" s="79">
        <f t="shared" si="816"/>
        <v>0</v>
      </c>
      <c r="K353" s="79">
        <f t="shared" si="816"/>
        <v>0</v>
      </c>
      <c r="L353" s="79">
        <f t="shared" si="816"/>
        <v>0</v>
      </c>
      <c r="M353" s="79">
        <f t="shared" si="816"/>
        <v>0</v>
      </c>
      <c r="N353" s="79">
        <f t="shared" si="816"/>
        <v>0</v>
      </c>
      <c r="O353" s="79">
        <f t="shared" si="816"/>
        <v>0</v>
      </c>
      <c r="P353" s="79">
        <f t="shared" si="816"/>
        <v>0</v>
      </c>
      <c r="Q353" s="79">
        <f t="shared" si="816"/>
        <v>0</v>
      </c>
      <c r="R353" s="79">
        <f t="shared" si="816"/>
        <v>0</v>
      </c>
      <c r="S353" s="79">
        <f t="shared" si="816"/>
        <v>0</v>
      </c>
      <c r="T353" s="79">
        <f t="shared" si="816"/>
        <v>0</v>
      </c>
      <c r="U353" s="79">
        <f t="shared" si="816"/>
        <v>0</v>
      </c>
      <c r="V353" s="79">
        <f t="shared" si="816"/>
        <v>0</v>
      </c>
      <c r="W353" s="79">
        <f t="shared" si="816"/>
        <v>0</v>
      </c>
      <c r="X353" s="79">
        <f t="shared" si="816"/>
        <v>0</v>
      </c>
      <c r="Y353" s="79">
        <f t="shared" si="816"/>
        <v>0</v>
      </c>
      <c r="Z353" s="79">
        <f t="shared" si="816"/>
        <v>0</v>
      </c>
      <c r="AA353" s="79">
        <f t="shared" si="816"/>
        <v>0</v>
      </c>
      <c r="AB353" s="79">
        <f t="shared" si="816"/>
        <v>0</v>
      </c>
      <c r="AC353" s="79">
        <f t="shared" si="816"/>
        <v>0</v>
      </c>
      <c r="AD353" s="79">
        <f t="shared" si="816"/>
        <v>0</v>
      </c>
      <c r="AE353" s="79">
        <f t="shared" si="816"/>
        <v>0</v>
      </c>
      <c r="AF353" s="137">
        <f t="shared" si="816"/>
        <v>0</v>
      </c>
      <c r="AG353" s="79">
        <f t="shared" si="816"/>
        <v>0</v>
      </c>
      <c r="AH353" s="79">
        <f t="shared" si="816"/>
        <v>0</v>
      </c>
      <c r="AI353" s="78">
        <f t="shared" si="816"/>
        <v>0</v>
      </c>
      <c r="AJ353" s="79">
        <f t="shared" ref="AJ353:BO353" si="817">IF(AND(AJ$5&gt;=$EH42,AJ$5&lt;=$EI42),$FO42/$GM42,IF(AND(AJ$5&gt;=$EJ42,AJ$5&lt;=$EK42),$FQ42/$GO42,IF(AND(AJ$5&gt;=$EL42,AJ$5&lt;=$EM42),$FS42/$GQ42,IF(AND(AJ$5&gt;=$EN42,AJ$5&lt;=$EO42),$FU42/$GS42,IF(AND(AJ$5&gt;=$EP42,AJ$5&lt;=$EQ42),$FW42/$GU42,IF(AND(AJ$5&gt;=$ER42,AJ$5&lt;=$ES42),$FY42/$GW42,IF(AND(AJ$5&gt;=$ET42,AJ$5&lt;=$EU42),$GA42/$GY42,IF(AND(AJ$5&gt;=$EV42,AJ$5&lt;=$EW42),$GC42/$HA42,IF(AND(AJ$5&gt;=$EX42,AJ$5&lt;=$EY42),$GE42/$HC42,IF(AND(AJ$5&gt;=$EZ42,AJ$5&lt;=$FA42),$GG42/$HE42,IF(AND(AJ$5&gt;=$FB42,AJ$5&lt;=$FC42),$GI42/$HG42,IF(AND(AJ$5&gt;=$FD42,AJ$5&lt;=$FE42),$GK42/$HI42,0))))))))))))</f>
        <v>0</v>
      </c>
      <c r="AK353" s="79">
        <f t="shared" si="817"/>
        <v>0</v>
      </c>
      <c r="AL353" s="79">
        <f t="shared" si="817"/>
        <v>0</v>
      </c>
      <c r="AM353" s="79">
        <f t="shared" si="817"/>
        <v>0</v>
      </c>
      <c r="AN353" s="79">
        <f t="shared" si="817"/>
        <v>0</v>
      </c>
      <c r="AO353" s="79">
        <f t="shared" si="817"/>
        <v>0</v>
      </c>
      <c r="AP353" s="79">
        <f t="shared" si="817"/>
        <v>0</v>
      </c>
      <c r="AQ353" s="79">
        <f t="shared" si="817"/>
        <v>0</v>
      </c>
      <c r="AR353" s="79">
        <f t="shared" si="817"/>
        <v>0</v>
      </c>
      <c r="AS353" s="79">
        <f t="shared" si="817"/>
        <v>0</v>
      </c>
      <c r="AT353" s="79">
        <f t="shared" si="817"/>
        <v>0</v>
      </c>
      <c r="AU353" s="79">
        <f t="shared" si="817"/>
        <v>0</v>
      </c>
      <c r="AV353" s="79">
        <f t="shared" si="817"/>
        <v>0</v>
      </c>
      <c r="AW353" s="79">
        <f t="shared" si="817"/>
        <v>0</v>
      </c>
      <c r="AX353" s="79">
        <f t="shared" si="817"/>
        <v>0</v>
      </c>
      <c r="AY353" s="79">
        <f t="shared" si="817"/>
        <v>0</v>
      </c>
      <c r="AZ353" s="79">
        <f t="shared" si="817"/>
        <v>0</v>
      </c>
      <c r="BA353" s="79">
        <f t="shared" si="817"/>
        <v>0</v>
      </c>
      <c r="BB353" s="79">
        <f t="shared" si="817"/>
        <v>0</v>
      </c>
      <c r="BC353" s="79">
        <f t="shared" si="817"/>
        <v>0</v>
      </c>
      <c r="BD353" s="79">
        <f t="shared" si="817"/>
        <v>0</v>
      </c>
      <c r="BE353" s="79">
        <f t="shared" si="817"/>
        <v>0</v>
      </c>
      <c r="BF353" s="79">
        <f t="shared" si="817"/>
        <v>0</v>
      </c>
      <c r="BG353" s="79">
        <f t="shared" si="817"/>
        <v>0</v>
      </c>
      <c r="BH353" s="79">
        <f t="shared" si="817"/>
        <v>0</v>
      </c>
      <c r="BI353" s="79">
        <f t="shared" si="817"/>
        <v>0</v>
      </c>
      <c r="BJ353" s="79">
        <f t="shared" si="817"/>
        <v>0</v>
      </c>
      <c r="BK353" s="79">
        <f t="shared" si="817"/>
        <v>0</v>
      </c>
      <c r="BL353" s="79">
        <f t="shared" si="817"/>
        <v>0</v>
      </c>
      <c r="BM353" s="80">
        <f t="shared" si="817"/>
        <v>0</v>
      </c>
      <c r="BN353" s="78">
        <f t="shared" si="817"/>
        <v>0</v>
      </c>
      <c r="BO353" s="79">
        <f t="shared" si="817"/>
        <v>0</v>
      </c>
      <c r="BP353" s="79">
        <f t="shared" ref="BP353:CU353" si="818">IF(AND(BP$5&gt;=$EH42,BP$5&lt;=$EI42),$FO42/$GM42,IF(AND(BP$5&gt;=$EJ42,BP$5&lt;=$EK42),$FQ42/$GO42,IF(AND(BP$5&gt;=$EL42,BP$5&lt;=$EM42),$FS42/$GQ42,IF(AND(BP$5&gt;=$EN42,BP$5&lt;=$EO42),$FU42/$GS42,IF(AND(BP$5&gt;=$EP42,BP$5&lt;=$EQ42),$FW42/$GU42,IF(AND(BP$5&gt;=$ER42,BP$5&lt;=$ES42),$FY42/$GW42,IF(AND(BP$5&gt;=$ET42,BP$5&lt;=$EU42),$GA42/$GY42,IF(AND(BP$5&gt;=$EV42,BP$5&lt;=$EW42),$GC42/$HA42,IF(AND(BP$5&gt;=$EX42,BP$5&lt;=$EY42),$GE42/$HC42,IF(AND(BP$5&gt;=$EZ42,BP$5&lt;=$FA42),$GG42/$HE42,IF(AND(BP$5&gt;=$FB42,BP$5&lt;=$FC42),$GI42/$HG42,IF(AND(BP$5&gt;=$FD42,BP$5&lt;=$FE42),$GK42/$HI42,0))))))))))))</f>
        <v>0</v>
      </c>
      <c r="BQ353" s="79">
        <f t="shared" si="818"/>
        <v>0</v>
      </c>
      <c r="BR353" s="79">
        <f t="shared" si="818"/>
        <v>0</v>
      </c>
      <c r="BS353" s="79">
        <f t="shared" si="818"/>
        <v>0</v>
      </c>
      <c r="BT353" s="79">
        <f t="shared" si="818"/>
        <v>0</v>
      </c>
      <c r="BU353" s="79">
        <f t="shared" si="818"/>
        <v>0</v>
      </c>
      <c r="BV353" s="79">
        <f t="shared" si="818"/>
        <v>0</v>
      </c>
      <c r="BW353" s="79">
        <f t="shared" si="818"/>
        <v>0</v>
      </c>
      <c r="BX353" s="79">
        <f t="shared" si="818"/>
        <v>0</v>
      </c>
      <c r="BY353" s="79">
        <f t="shared" si="818"/>
        <v>0</v>
      </c>
      <c r="BZ353" s="79">
        <f t="shared" si="818"/>
        <v>0</v>
      </c>
      <c r="CA353" s="79">
        <f t="shared" si="818"/>
        <v>0</v>
      </c>
      <c r="CB353" s="137">
        <f t="shared" si="818"/>
        <v>0</v>
      </c>
      <c r="CC353" s="79">
        <f t="shared" si="818"/>
        <v>0</v>
      </c>
      <c r="CD353" s="79">
        <f t="shared" si="818"/>
        <v>0</v>
      </c>
      <c r="CE353" s="79">
        <f t="shared" si="818"/>
        <v>0</v>
      </c>
      <c r="CF353" s="79">
        <f t="shared" si="818"/>
        <v>0</v>
      </c>
      <c r="CG353" s="79">
        <f t="shared" si="818"/>
        <v>0</v>
      </c>
      <c r="CH353" s="79">
        <f t="shared" si="818"/>
        <v>0</v>
      </c>
      <c r="CI353" s="79">
        <f t="shared" si="818"/>
        <v>0</v>
      </c>
      <c r="CJ353" s="79">
        <f t="shared" si="818"/>
        <v>0</v>
      </c>
      <c r="CK353" s="79">
        <f t="shared" si="818"/>
        <v>0</v>
      </c>
      <c r="CL353" s="79">
        <f t="shared" si="818"/>
        <v>0</v>
      </c>
      <c r="CM353" s="79">
        <f t="shared" si="818"/>
        <v>0</v>
      </c>
      <c r="CN353" s="79">
        <f t="shared" si="818"/>
        <v>0</v>
      </c>
      <c r="CO353" s="79">
        <f t="shared" si="818"/>
        <v>0</v>
      </c>
      <c r="CP353" s="137">
        <f t="shared" si="818"/>
        <v>0</v>
      </c>
      <c r="CQ353" s="80">
        <f t="shared" si="818"/>
        <v>0</v>
      </c>
      <c r="CR353" s="78">
        <f t="shared" si="818"/>
        <v>0</v>
      </c>
      <c r="CS353" s="79">
        <f t="shared" si="818"/>
        <v>0</v>
      </c>
      <c r="CT353" s="79">
        <f t="shared" si="818"/>
        <v>0</v>
      </c>
      <c r="CU353" s="79">
        <f t="shared" si="818"/>
        <v>0</v>
      </c>
      <c r="CV353" s="79">
        <f t="shared" ref="CV353:DW353" si="819">IF(AND(CV$5&gt;=$EH42,CV$5&lt;=$EI42),$FO42/$GM42,IF(AND(CV$5&gt;=$EJ42,CV$5&lt;=$EK42),$FQ42/$GO42,IF(AND(CV$5&gt;=$EL42,CV$5&lt;=$EM42),$FS42/$GQ42,IF(AND(CV$5&gt;=$EN42,CV$5&lt;=$EO42),$FU42/$GS42,IF(AND(CV$5&gt;=$EP42,CV$5&lt;=$EQ42),$FW42/$GU42,IF(AND(CV$5&gt;=$ER42,CV$5&lt;=$ES42),$FY42/$GW42,IF(AND(CV$5&gt;=$ET42,CV$5&lt;=$EU42),$GA42/$GY42,IF(AND(CV$5&gt;=$EV42,CV$5&lt;=$EW42),$GC42/$HA42,IF(AND(CV$5&gt;=$EX42,CV$5&lt;=$EY42),$GE42/$HC42,IF(AND(CV$5&gt;=$EZ42,CV$5&lt;=$FA42),$GG42/$HE42,IF(AND(CV$5&gt;=$FB42,CV$5&lt;=$FC42),$GI42/$HG42,IF(AND(CV$5&gt;=$FD42,CV$5&lt;=$FE42),$GK42/$HI42,0))))))))))))</f>
        <v>0</v>
      </c>
      <c r="CW353" s="79">
        <f t="shared" si="819"/>
        <v>0</v>
      </c>
      <c r="CX353" s="79">
        <f t="shared" si="819"/>
        <v>0</v>
      </c>
      <c r="CY353" s="79">
        <f t="shared" si="819"/>
        <v>0</v>
      </c>
      <c r="CZ353" s="79">
        <f t="shared" si="819"/>
        <v>0</v>
      </c>
      <c r="DA353" s="79">
        <f t="shared" si="819"/>
        <v>0</v>
      </c>
      <c r="DB353" s="79">
        <f t="shared" si="819"/>
        <v>0</v>
      </c>
      <c r="DC353" s="79">
        <f t="shared" si="819"/>
        <v>0</v>
      </c>
      <c r="DD353" s="79">
        <f t="shared" si="819"/>
        <v>0</v>
      </c>
      <c r="DE353" s="79">
        <f t="shared" si="819"/>
        <v>0</v>
      </c>
      <c r="DF353" s="137">
        <f t="shared" si="819"/>
        <v>0</v>
      </c>
      <c r="DG353" s="79">
        <f t="shared" si="819"/>
        <v>0</v>
      </c>
      <c r="DH353" s="79">
        <f t="shared" si="819"/>
        <v>0</v>
      </c>
      <c r="DI353" s="79">
        <f t="shared" si="819"/>
        <v>0</v>
      </c>
      <c r="DJ353" s="79">
        <f t="shared" si="819"/>
        <v>0</v>
      </c>
      <c r="DK353" s="79">
        <f t="shared" si="819"/>
        <v>0</v>
      </c>
      <c r="DL353" s="79">
        <f t="shared" si="819"/>
        <v>0</v>
      </c>
      <c r="DM353" s="79">
        <f t="shared" si="819"/>
        <v>0</v>
      </c>
      <c r="DN353" s="79">
        <f t="shared" si="819"/>
        <v>0</v>
      </c>
      <c r="DO353" s="79">
        <f t="shared" si="819"/>
        <v>0</v>
      </c>
      <c r="DP353" s="79">
        <f t="shared" si="819"/>
        <v>0</v>
      </c>
      <c r="DQ353" s="79">
        <f t="shared" si="819"/>
        <v>0</v>
      </c>
      <c r="DR353" s="79">
        <f t="shared" si="819"/>
        <v>0</v>
      </c>
      <c r="DS353" s="79">
        <f t="shared" si="819"/>
        <v>0</v>
      </c>
      <c r="DT353" s="137">
        <f t="shared" si="819"/>
        <v>0</v>
      </c>
      <c r="DU353" s="80">
        <f t="shared" si="819"/>
        <v>0</v>
      </c>
      <c r="DV353" s="80">
        <f t="shared" si="819"/>
        <v>0</v>
      </c>
      <c r="DW353" s="80">
        <f t="shared" si="819"/>
        <v>0</v>
      </c>
      <c r="EE353" s="2"/>
      <c r="EF353"/>
      <c r="EG353"/>
      <c r="EH353" s="124"/>
      <c r="EI353" s="124"/>
      <c r="EJ353" s="124"/>
      <c r="EK353" s="124"/>
      <c r="EL353" s="124"/>
      <c r="EM353" s="124"/>
      <c r="EN353" s="124"/>
      <c r="EO353" s="124"/>
      <c r="EP353" s="124"/>
      <c r="EQ353" s="124"/>
      <c r="ER353" s="124"/>
      <c r="ES353" s="124"/>
      <c r="ET353" s="124"/>
      <c r="EU353" s="124"/>
      <c r="EV353" s="124"/>
      <c r="EW353" s="124"/>
      <c r="EX353" s="124"/>
      <c r="EY353" s="124"/>
      <c r="EZ353" s="124"/>
      <c r="FA353" s="124"/>
      <c r="FB353" s="124"/>
      <c r="FC353" s="124"/>
      <c r="FD353" s="124"/>
      <c r="FE353" s="124"/>
      <c r="FG353" s="124"/>
      <c r="FH353" s="124"/>
      <c r="FI353" s="124"/>
      <c r="FJ353" s="124"/>
      <c r="FK353" s="124"/>
      <c r="FL353" s="124"/>
      <c r="FN353" s="212"/>
      <c r="FO353" s="170"/>
      <c r="FP353" s="212"/>
      <c r="FQ353" s="170"/>
      <c r="FR353" s="212"/>
      <c r="FS353" s="170"/>
      <c r="FT353" s="212"/>
      <c r="FU353" s="170"/>
      <c r="FV353" s="212"/>
      <c r="FW353" s="170"/>
      <c r="FX353" s="212"/>
      <c r="FY353" s="170"/>
      <c r="FZ353" s="212"/>
      <c r="GA353" s="170"/>
      <c r="GB353" s="212"/>
      <c r="GC353" s="170"/>
      <c r="GD353" s="212"/>
      <c r="GE353" s="170"/>
      <c r="GF353" s="212"/>
      <c r="GG353" s="170"/>
      <c r="GH353" s="212"/>
      <c r="GI353" s="170"/>
      <c r="GJ353" s="212"/>
      <c r="GK353" s="170"/>
      <c r="HC353" s="212"/>
      <c r="HD353" s="170"/>
      <c r="HE353" s="212"/>
      <c r="HF353" s="170"/>
      <c r="HG353" s="212"/>
      <c r="HH353" s="170"/>
      <c r="HI353" s="212"/>
      <c r="HJ353" s="170"/>
    </row>
    <row r="354" spans="2:218" ht="10.5" customHeight="1" x14ac:dyDescent="0.15">
      <c r="B354" s="487"/>
      <c r="C354" s="325"/>
      <c r="D354" s="59">
        <f t="shared" ref="D354:AI354" si="820">IF(AND(D$5&gt;=$EH42,D$5&lt;=$EI42),$FO42,IF(AND(D$5&gt;=$EJ42,D$5&lt;=$EK42),$FQ42,IF(AND(D$5&gt;=$EL42,D$5&lt;=$EM42),$FS42,IF(AND(D$5&gt;=$EN42,D$5&lt;=$EO42),$FU42,IF(AND(D$5&gt;=$EP42,D$5&lt;=$EQ42),$FW42,IF(AND(D$5&gt;=$ER42,D$5&lt;=$ES42),$FY42,IF(AND(D$5&gt;=$ET42,D$5&lt;=$EU42),$GA42,IF(AND(D$5&gt;=$EV42,D$5&lt;=$EW42),$GC42,IF(AND(D$5&gt;=$EX42,D$5&lt;=$EY42),$GE42,IF(AND(D$5&gt;=$EZ42,D$5&lt;=$FA42),$GG42,IF(AND(D$5&gt;=$FB42,D$5&lt;=$FC42),$GI42,IF(AND(D$5&gt;=$FD42,D$5&lt;=$FE42),$GK42,0))))))))))))</f>
        <v>0</v>
      </c>
      <c r="E354" s="76">
        <f t="shared" si="820"/>
        <v>0</v>
      </c>
      <c r="F354" s="76">
        <f t="shared" si="820"/>
        <v>0</v>
      </c>
      <c r="G354" s="76">
        <f t="shared" si="820"/>
        <v>0</v>
      </c>
      <c r="H354" s="76">
        <f t="shared" si="820"/>
        <v>0</v>
      </c>
      <c r="I354" s="76">
        <f t="shared" si="820"/>
        <v>0</v>
      </c>
      <c r="J354" s="76">
        <f t="shared" si="820"/>
        <v>0</v>
      </c>
      <c r="K354" s="76">
        <f t="shared" si="820"/>
        <v>0</v>
      </c>
      <c r="L354" s="76">
        <f t="shared" si="820"/>
        <v>0</v>
      </c>
      <c r="M354" s="76">
        <f t="shared" si="820"/>
        <v>0</v>
      </c>
      <c r="N354" s="76">
        <f t="shared" si="820"/>
        <v>0</v>
      </c>
      <c r="O354" s="76">
        <f t="shared" si="820"/>
        <v>0</v>
      </c>
      <c r="P354" s="76">
        <f t="shared" si="820"/>
        <v>0</v>
      </c>
      <c r="Q354" s="76">
        <f t="shared" si="820"/>
        <v>0</v>
      </c>
      <c r="R354" s="76">
        <f t="shared" si="820"/>
        <v>0</v>
      </c>
      <c r="S354" s="76">
        <f t="shared" si="820"/>
        <v>0</v>
      </c>
      <c r="T354" s="76">
        <f t="shared" si="820"/>
        <v>0</v>
      </c>
      <c r="U354" s="76">
        <f t="shared" si="820"/>
        <v>0</v>
      </c>
      <c r="V354" s="76">
        <f t="shared" si="820"/>
        <v>0</v>
      </c>
      <c r="W354" s="76">
        <f t="shared" si="820"/>
        <v>0</v>
      </c>
      <c r="X354" s="76">
        <f t="shared" si="820"/>
        <v>0</v>
      </c>
      <c r="Y354" s="76">
        <f t="shared" si="820"/>
        <v>0</v>
      </c>
      <c r="Z354" s="76">
        <f t="shared" si="820"/>
        <v>0</v>
      </c>
      <c r="AA354" s="76">
        <f t="shared" si="820"/>
        <v>0</v>
      </c>
      <c r="AB354" s="76">
        <f t="shared" si="820"/>
        <v>0</v>
      </c>
      <c r="AC354" s="76">
        <f t="shared" si="820"/>
        <v>0</v>
      </c>
      <c r="AD354" s="76">
        <f t="shared" si="820"/>
        <v>0</v>
      </c>
      <c r="AE354" s="76">
        <f t="shared" si="820"/>
        <v>0</v>
      </c>
      <c r="AF354" s="138">
        <f t="shared" si="820"/>
        <v>0</v>
      </c>
      <c r="AG354" s="76">
        <f t="shared" si="820"/>
        <v>0</v>
      </c>
      <c r="AH354" s="76">
        <f t="shared" si="820"/>
        <v>0</v>
      </c>
      <c r="AI354" s="59">
        <f t="shared" si="820"/>
        <v>0</v>
      </c>
      <c r="AJ354" s="76">
        <f t="shared" ref="AJ354:BO354" si="821">IF(AND(AJ$5&gt;=$EH42,AJ$5&lt;=$EI42),$FO42,IF(AND(AJ$5&gt;=$EJ42,AJ$5&lt;=$EK42),$FQ42,IF(AND(AJ$5&gt;=$EL42,AJ$5&lt;=$EM42),$FS42,IF(AND(AJ$5&gt;=$EN42,AJ$5&lt;=$EO42),$FU42,IF(AND(AJ$5&gt;=$EP42,AJ$5&lt;=$EQ42),$FW42,IF(AND(AJ$5&gt;=$ER42,AJ$5&lt;=$ES42),$FY42,IF(AND(AJ$5&gt;=$ET42,AJ$5&lt;=$EU42),$GA42,IF(AND(AJ$5&gt;=$EV42,AJ$5&lt;=$EW42),$GC42,IF(AND(AJ$5&gt;=$EX42,AJ$5&lt;=$EY42),$GE42,IF(AND(AJ$5&gt;=$EZ42,AJ$5&lt;=$FA42),$GG42,IF(AND(AJ$5&gt;=$FB42,AJ$5&lt;=$FC42),$GI42,IF(AND(AJ$5&gt;=$FD42,AJ$5&lt;=$FE42),$GK42,0))))))))))))</f>
        <v>0</v>
      </c>
      <c r="AK354" s="76">
        <f t="shared" si="821"/>
        <v>0</v>
      </c>
      <c r="AL354" s="76">
        <f t="shared" si="821"/>
        <v>0</v>
      </c>
      <c r="AM354" s="76">
        <f t="shared" si="821"/>
        <v>0</v>
      </c>
      <c r="AN354" s="76">
        <f t="shared" si="821"/>
        <v>0</v>
      </c>
      <c r="AO354" s="76">
        <f t="shared" si="821"/>
        <v>0</v>
      </c>
      <c r="AP354" s="76">
        <f t="shared" si="821"/>
        <v>0</v>
      </c>
      <c r="AQ354" s="76">
        <f t="shared" si="821"/>
        <v>0</v>
      </c>
      <c r="AR354" s="76">
        <f t="shared" si="821"/>
        <v>0</v>
      </c>
      <c r="AS354" s="76">
        <f t="shared" si="821"/>
        <v>0</v>
      </c>
      <c r="AT354" s="76">
        <f t="shared" si="821"/>
        <v>0</v>
      </c>
      <c r="AU354" s="76">
        <f t="shared" si="821"/>
        <v>0</v>
      </c>
      <c r="AV354" s="76">
        <f t="shared" si="821"/>
        <v>0</v>
      </c>
      <c r="AW354" s="76">
        <f t="shared" si="821"/>
        <v>0</v>
      </c>
      <c r="AX354" s="76">
        <f t="shared" si="821"/>
        <v>0</v>
      </c>
      <c r="AY354" s="76">
        <f t="shared" si="821"/>
        <v>0</v>
      </c>
      <c r="AZ354" s="76">
        <f t="shared" si="821"/>
        <v>0</v>
      </c>
      <c r="BA354" s="76">
        <f t="shared" si="821"/>
        <v>0</v>
      </c>
      <c r="BB354" s="76">
        <f t="shared" si="821"/>
        <v>0</v>
      </c>
      <c r="BC354" s="76">
        <f t="shared" si="821"/>
        <v>0</v>
      </c>
      <c r="BD354" s="76">
        <f t="shared" si="821"/>
        <v>0</v>
      </c>
      <c r="BE354" s="76">
        <f t="shared" si="821"/>
        <v>0</v>
      </c>
      <c r="BF354" s="76">
        <f t="shared" si="821"/>
        <v>0</v>
      </c>
      <c r="BG354" s="76">
        <f t="shared" si="821"/>
        <v>0</v>
      </c>
      <c r="BH354" s="76">
        <f t="shared" si="821"/>
        <v>0</v>
      </c>
      <c r="BI354" s="76">
        <f t="shared" si="821"/>
        <v>0</v>
      </c>
      <c r="BJ354" s="76">
        <f t="shared" si="821"/>
        <v>0</v>
      </c>
      <c r="BK354" s="76">
        <f t="shared" si="821"/>
        <v>0</v>
      </c>
      <c r="BL354" s="76">
        <f t="shared" si="821"/>
        <v>0</v>
      </c>
      <c r="BM354" s="77">
        <f t="shared" si="821"/>
        <v>0</v>
      </c>
      <c r="BN354" s="59">
        <f t="shared" si="821"/>
        <v>0</v>
      </c>
      <c r="BO354" s="76">
        <f t="shared" si="821"/>
        <v>0</v>
      </c>
      <c r="BP354" s="76">
        <f t="shared" ref="BP354:CU354" si="822">IF(AND(BP$5&gt;=$EH42,BP$5&lt;=$EI42),$FO42,IF(AND(BP$5&gt;=$EJ42,BP$5&lt;=$EK42),$FQ42,IF(AND(BP$5&gt;=$EL42,BP$5&lt;=$EM42),$FS42,IF(AND(BP$5&gt;=$EN42,BP$5&lt;=$EO42),$FU42,IF(AND(BP$5&gt;=$EP42,BP$5&lt;=$EQ42),$FW42,IF(AND(BP$5&gt;=$ER42,BP$5&lt;=$ES42),$FY42,IF(AND(BP$5&gt;=$ET42,BP$5&lt;=$EU42),$GA42,IF(AND(BP$5&gt;=$EV42,BP$5&lt;=$EW42),$GC42,IF(AND(BP$5&gt;=$EX42,BP$5&lt;=$EY42),$GE42,IF(AND(BP$5&gt;=$EZ42,BP$5&lt;=$FA42),$GG42,IF(AND(BP$5&gt;=$FB42,BP$5&lt;=$FC42),$GI42,IF(AND(BP$5&gt;=$FD42,BP$5&lt;=$FE42),$GK42,0))))))))))))</f>
        <v>0</v>
      </c>
      <c r="BQ354" s="76">
        <f t="shared" si="822"/>
        <v>0</v>
      </c>
      <c r="BR354" s="76">
        <f t="shared" si="822"/>
        <v>0</v>
      </c>
      <c r="BS354" s="76">
        <f t="shared" si="822"/>
        <v>0</v>
      </c>
      <c r="BT354" s="76">
        <f t="shared" si="822"/>
        <v>0</v>
      </c>
      <c r="BU354" s="76">
        <f t="shared" si="822"/>
        <v>0</v>
      </c>
      <c r="BV354" s="76">
        <f t="shared" si="822"/>
        <v>0</v>
      </c>
      <c r="BW354" s="76">
        <f t="shared" si="822"/>
        <v>0</v>
      </c>
      <c r="BX354" s="76">
        <f t="shared" si="822"/>
        <v>0</v>
      </c>
      <c r="BY354" s="76">
        <f t="shared" si="822"/>
        <v>0</v>
      </c>
      <c r="BZ354" s="76">
        <f t="shared" si="822"/>
        <v>0</v>
      </c>
      <c r="CA354" s="76">
        <f t="shared" si="822"/>
        <v>0</v>
      </c>
      <c r="CB354" s="138">
        <f t="shared" si="822"/>
        <v>0</v>
      </c>
      <c r="CC354" s="76">
        <f t="shared" si="822"/>
        <v>0</v>
      </c>
      <c r="CD354" s="76">
        <f t="shared" si="822"/>
        <v>0</v>
      </c>
      <c r="CE354" s="76">
        <f t="shared" si="822"/>
        <v>0</v>
      </c>
      <c r="CF354" s="76">
        <f t="shared" si="822"/>
        <v>0</v>
      </c>
      <c r="CG354" s="76">
        <f t="shared" si="822"/>
        <v>0</v>
      </c>
      <c r="CH354" s="76">
        <f t="shared" si="822"/>
        <v>0</v>
      </c>
      <c r="CI354" s="76">
        <f t="shared" si="822"/>
        <v>0</v>
      </c>
      <c r="CJ354" s="76">
        <f t="shared" si="822"/>
        <v>0</v>
      </c>
      <c r="CK354" s="76">
        <f t="shared" si="822"/>
        <v>0</v>
      </c>
      <c r="CL354" s="76">
        <f t="shared" si="822"/>
        <v>0</v>
      </c>
      <c r="CM354" s="76">
        <f t="shared" si="822"/>
        <v>0</v>
      </c>
      <c r="CN354" s="76">
        <f t="shared" si="822"/>
        <v>0</v>
      </c>
      <c r="CO354" s="76">
        <f t="shared" si="822"/>
        <v>0</v>
      </c>
      <c r="CP354" s="138">
        <f t="shared" si="822"/>
        <v>0</v>
      </c>
      <c r="CQ354" s="77">
        <f t="shared" si="822"/>
        <v>0</v>
      </c>
      <c r="CR354" s="59">
        <f t="shared" si="822"/>
        <v>0</v>
      </c>
      <c r="CS354" s="76">
        <f t="shared" si="822"/>
        <v>0</v>
      </c>
      <c r="CT354" s="76">
        <f t="shared" si="822"/>
        <v>0</v>
      </c>
      <c r="CU354" s="76">
        <f t="shared" si="822"/>
        <v>0</v>
      </c>
      <c r="CV354" s="76">
        <f t="shared" ref="CV354:DW354" si="823">IF(AND(CV$5&gt;=$EH42,CV$5&lt;=$EI42),$FO42,IF(AND(CV$5&gt;=$EJ42,CV$5&lt;=$EK42),$FQ42,IF(AND(CV$5&gt;=$EL42,CV$5&lt;=$EM42),$FS42,IF(AND(CV$5&gt;=$EN42,CV$5&lt;=$EO42),$FU42,IF(AND(CV$5&gt;=$EP42,CV$5&lt;=$EQ42),$FW42,IF(AND(CV$5&gt;=$ER42,CV$5&lt;=$ES42),$FY42,IF(AND(CV$5&gt;=$ET42,CV$5&lt;=$EU42),$GA42,IF(AND(CV$5&gt;=$EV42,CV$5&lt;=$EW42),$GC42,IF(AND(CV$5&gt;=$EX42,CV$5&lt;=$EY42),$GE42,IF(AND(CV$5&gt;=$EZ42,CV$5&lt;=$FA42),$GG42,IF(AND(CV$5&gt;=$FB42,CV$5&lt;=$FC42),$GI42,IF(AND(CV$5&gt;=$FD42,CV$5&lt;=$FE42),$GK42,0))))))))))))</f>
        <v>0</v>
      </c>
      <c r="CW354" s="76">
        <f t="shared" si="823"/>
        <v>0</v>
      </c>
      <c r="CX354" s="76">
        <f t="shared" si="823"/>
        <v>0</v>
      </c>
      <c r="CY354" s="76">
        <f t="shared" si="823"/>
        <v>0</v>
      </c>
      <c r="CZ354" s="76">
        <f t="shared" si="823"/>
        <v>0</v>
      </c>
      <c r="DA354" s="76">
        <f t="shared" si="823"/>
        <v>0</v>
      </c>
      <c r="DB354" s="76">
        <f t="shared" si="823"/>
        <v>0</v>
      </c>
      <c r="DC354" s="76">
        <f t="shared" si="823"/>
        <v>0</v>
      </c>
      <c r="DD354" s="76">
        <f t="shared" si="823"/>
        <v>0</v>
      </c>
      <c r="DE354" s="76">
        <f t="shared" si="823"/>
        <v>0</v>
      </c>
      <c r="DF354" s="138">
        <f t="shared" si="823"/>
        <v>0</v>
      </c>
      <c r="DG354" s="76">
        <f t="shared" si="823"/>
        <v>0</v>
      </c>
      <c r="DH354" s="76">
        <f t="shared" si="823"/>
        <v>0</v>
      </c>
      <c r="DI354" s="76">
        <f t="shared" si="823"/>
        <v>0</v>
      </c>
      <c r="DJ354" s="76">
        <f t="shared" si="823"/>
        <v>0</v>
      </c>
      <c r="DK354" s="76">
        <f t="shared" si="823"/>
        <v>0</v>
      </c>
      <c r="DL354" s="76">
        <f t="shared" si="823"/>
        <v>0</v>
      </c>
      <c r="DM354" s="76">
        <f t="shared" si="823"/>
        <v>0</v>
      </c>
      <c r="DN354" s="76">
        <f t="shared" si="823"/>
        <v>0</v>
      </c>
      <c r="DO354" s="76">
        <f t="shared" si="823"/>
        <v>0</v>
      </c>
      <c r="DP354" s="76">
        <f t="shared" si="823"/>
        <v>0</v>
      </c>
      <c r="DQ354" s="76">
        <f t="shared" si="823"/>
        <v>0</v>
      </c>
      <c r="DR354" s="76">
        <f t="shared" si="823"/>
        <v>0</v>
      </c>
      <c r="DS354" s="76">
        <f t="shared" si="823"/>
        <v>0</v>
      </c>
      <c r="DT354" s="138">
        <f t="shared" si="823"/>
        <v>0</v>
      </c>
      <c r="DU354" s="77">
        <f t="shared" si="823"/>
        <v>0</v>
      </c>
      <c r="DV354" s="77">
        <f t="shared" si="823"/>
        <v>0</v>
      </c>
      <c r="DW354" s="77">
        <f t="shared" si="823"/>
        <v>0</v>
      </c>
      <c r="EE354" s="2"/>
      <c r="EF354"/>
      <c r="EG354"/>
      <c r="EH354" s="124"/>
      <c r="EI354" s="124"/>
      <c r="EJ354" s="124"/>
      <c r="EK354" s="124"/>
      <c r="EL354" s="124"/>
      <c r="EM354" s="124"/>
      <c r="EN354" s="124"/>
      <c r="EO354" s="124"/>
      <c r="EP354" s="124"/>
      <c r="EQ354" s="124"/>
      <c r="ER354" s="124"/>
      <c r="ES354" s="124"/>
      <c r="ET354" s="124"/>
      <c r="EU354" s="124"/>
      <c r="EV354" s="124"/>
      <c r="EW354" s="124"/>
      <c r="EX354" s="124"/>
      <c r="EY354" s="124"/>
      <c r="EZ354" s="124"/>
      <c r="FA354" s="124"/>
      <c r="FB354" s="124"/>
      <c r="FC354" s="124"/>
      <c r="FD354" s="124"/>
      <c r="FE354" s="124"/>
      <c r="FG354" s="124"/>
      <c r="FH354" s="124"/>
      <c r="FI354" s="124"/>
      <c r="FJ354" s="124"/>
      <c r="FK354" s="124"/>
      <c r="FL354" s="124"/>
      <c r="FN354" s="212"/>
      <c r="FO354" s="170"/>
      <c r="FP354" s="212"/>
      <c r="FQ354" s="170"/>
      <c r="FR354" s="212"/>
      <c r="FS354" s="170"/>
      <c r="FT354" s="212"/>
      <c r="FU354" s="170"/>
      <c r="FV354" s="212"/>
      <c r="FW354" s="170"/>
      <c r="FX354" s="212"/>
      <c r="FY354" s="170"/>
      <c r="FZ354" s="212"/>
      <c r="GA354" s="170"/>
      <c r="GB354" s="212"/>
      <c r="GC354" s="170"/>
      <c r="GD354" s="212"/>
      <c r="GE354" s="170"/>
      <c r="GF354" s="212"/>
      <c r="GG354" s="170"/>
      <c r="GH354" s="212"/>
      <c r="GI354" s="170"/>
      <c r="GJ354" s="212"/>
      <c r="GK354" s="170"/>
      <c r="HC354" s="212"/>
      <c r="HD354" s="170"/>
      <c r="HE354" s="212"/>
      <c r="HF354" s="170"/>
      <c r="HG354" s="212"/>
      <c r="HH354" s="170"/>
      <c r="HI354" s="212"/>
      <c r="HJ354" s="170"/>
    </row>
    <row r="355" spans="2:218" ht="27.75" customHeight="1" x14ac:dyDescent="0.15">
      <c r="B355" s="487"/>
      <c r="C355" s="325"/>
      <c r="D355" s="75">
        <f t="shared" ref="D355:AI355" si="824">IF(AND(D$5&gt;=$EH44,D$5&lt;=$EI44),$FO44/$GM44,IF(AND(D$5&gt;=$EJ44,D$5&lt;=$EK44),$FQ44/$GO44,IF(AND(D$5&gt;=$EL44,D$5&lt;=$EM44),$FS44/$GQ44,IF(AND(D$5&gt;=$EN44,D$5&lt;=$EO44),$FU44/$GS44,IF(AND(D$5&gt;=$EP44,D$5&lt;=$EQ44),$FW44/$GU44,IF(AND(D$5&gt;=$ER44,D$5&lt;=$ES44),$FY44/$GW44,IF(AND(D$5&gt;=$ET44,D$5&lt;=$EU44),$GA44/$GY44,IF(AND(D$5&gt;=$EV44,D$5&lt;=$EW44),$GC44/$HA44,IF(AND(D$5&gt;=$EX44,D$5&lt;=$EY44),$GE44/$HC44,IF(AND(D$5&gt;=$EZ44,D$5&lt;=$FA44),$GG44/$HE44,IF(AND(D$5&gt;=$FB44,D$5&lt;=$FC44),$GI44/$HG44,IF(AND(D$5&gt;=$FD44,D$5&lt;=$FE44),$GK44/$HI44,0))))))))))))</f>
        <v>0</v>
      </c>
      <c r="E355" s="76">
        <f t="shared" si="824"/>
        <v>0</v>
      </c>
      <c r="F355" s="76">
        <f t="shared" si="824"/>
        <v>0</v>
      </c>
      <c r="G355" s="76">
        <f t="shared" si="824"/>
        <v>0</v>
      </c>
      <c r="H355" s="76">
        <f t="shared" si="824"/>
        <v>0</v>
      </c>
      <c r="I355" s="76">
        <f t="shared" si="824"/>
        <v>0</v>
      </c>
      <c r="J355" s="76">
        <f t="shared" si="824"/>
        <v>0</v>
      </c>
      <c r="K355" s="76">
        <f t="shared" si="824"/>
        <v>0</v>
      </c>
      <c r="L355" s="76">
        <f t="shared" si="824"/>
        <v>0</v>
      </c>
      <c r="M355" s="76">
        <f t="shared" si="824"/>
        <v>0</v>
      </c>
      <c r="N355" s="76">
        <f t="shared" si="824"/>
        <v>0</v>
      </c>
      <c r="O355" s="76">
        <f t="shared" si="824"/>
        <v>0</v>
      </c>
      <c r="P355" s="76">
        <f t="shared" si="824"/>
        <v>0</v>
      </c>
      <c r="Q355" s="76">
        <f t="shared" si="824"/>
        <v>0</v>
      </c>
      <c r="R355" s="76">
        <f t="shared" si="824"/>
        <v>0</v>
      </c>
      <c r="S355" s="76">
        <f t="shared" si="824"/>
        <v>0</v>
      </c>
      <c r="T355" s="76">
        <f t="shared" si="824"/>
        <v>0</v>
      </c>
      <c r="U355" s="76">
        <f t="shared" si="824"/>
        <v>0</v>
      </c>
      <c r="V355" s="76">
        <f t="shared" si="824"/>
        <v>0</v>
      </c>
      <c r="W355" s="76">
        <f t="shared" si="824"/>
        <v>0</v>
      </c>
      <c r="X355" s="76">
        <f t="shared" si="824"/>
        <v>0</v>
      </c>
      <c r="Y355" s="76">
        <f t="shared" si="824"/>
        <v>0</v>
      </c>
      <c r="Z355" s="76">
        <f t="shared" si="824"/>
        <v>0</v>
      </c>
      <c r="AA355" s="76">
        <f t="shared" si="824"/>
        <v>0</v>
      </c>
      <c r="AB355" s="76">
        <f t="shared" si="824"/>
        <v>0</v>
      </c>
      <c r="AC355" s="76">
        <f t="shared" si="824"/>
        <v>0</v>
      </c>
      <c r="AD355" s="76">
        <f t="shared" si="824"/>
        <v>0</v>
      </c>
      <c r="AE355" s="76">
        <f t="shared" si="824"/>
        <v>0</v>
      </c>
      <c r="AF355" s="138">
        <f t="shared" si="824"/>
        <v>0</v>
      </c>
      <c r="AG355" s="76">
        <f t="shared" si="824"/>
        <v>0</v>
      </c>
      <c r="AH355" s="76">
        <f t="shared" si="824"/>
        <v>0</v>
      </c>
      <c r="AI355" s="59">
        <f t="shared" si="824"/>
        <v>8</v>
      </c>
      <c r="AJ355" s="76">
        <f t="shared" ref="AJ355:BO355" si="825">IF(AND(AJ$5&gt;=$EH44,AJ$5&lt;=$EI44),$FO44/$GM44,IF(AND(AJ$5&gt;=$EJ44,AJ$5&lt;=$EK44),$FQ44/$GO44,IF(AND(AJ$5&gt;=$EL44,AJ$5&lt;=$EM44),$FS44/$GQ44,IF(AND(AJ$5&gt;=$EN44,AJ$5&lt;=$EO44),$FU44/$GS44,IF(AND(AJ$5&gt;=$EP44,AJ$5&lt;=$EQ44),$FW44/$GU44,IF(AND(AJ$5&gt;=$ER44,AJ$5&lt;=$ES44),$FY44/$GW44,IF(AND(AJ$5&gt;=$ET44,AJ$5&lt;=$EU44),$GA44/$GY44,IF(AND(AJ$5&gt;=$EV44,AJ$5&lt;=$EW44),$GC44/$HA44,IF(AND(AJ$5&gt;=$EX44,AJ$5&lt;=$EY44),$GE44/$HC44,IF(AND(AJ$5&gt;=$EZ44,AJ$5&lt;=$FA44),$GG44/$HE44,IF(AND(AJ$5&gt;=$FB44,AJ$5&lt;=$FC44),$GI44/$HG44,IF(AND(AJ$5&gt;=$FD44,AJ$5&lt;=$FE44),$GK44/$HI44,0))))))))))))</f>
        <v>8</v>
      </c>
      <c r="AK355" s="76">
        <f t="shared" si="825"/>
        <v>0</v>
      </c>
      <c r="AL355" s="76">
        <f t="shared" si="825"/>
        <v>0</v>
      </c>
      <c r="AM355" s="76">
        <f t="shared" si="825"/>
        <v>0</v>
      </c>
      <c r="AN355" s="76">
        <f t="shared" si="825"/>
        <v>0</v>
      </c>
      <c r="AO355" s="76">
        <f t="shared" si="825"/>
        <v>0</v>
      </c>
      <c r="AP355" s="76">
        <f t="shared" si="825"/>
        <v>0</v>
      </c>
      <c r="AQ355" s="76">
        <f t="shared" si="825"/>
        <v>0</v>
      </c>
      <c r="AR355" s="76">
        <f t="shared" si="825"/>
        <v>0</v>
      </c>
      <c r="AS355" s="76">
        <f t="shared" si="825"/>
        <v>0</v>
      </c>
      <c r="AT355" s="76">
        <f t="shared" si="825"/>
        <v>0</v>
      </c>
      <c r="AU355" s="76">
        <f t="shared" si="825"/>
        <v>0</v>
      </c>
      <c r="AV355" s="76">
        <f t="shared" si="825"/>
        <v>0</v>
      </c>
      <c r="AW355" s="76">
        <f t="shared" si="825"/>
        <v>0</v>
      </c>
      <c r="AX355" s="76">
        <f t="shared" si="825"/>
        <v>0</v>
      </c>
      <c r="AY355" s="76">
        <f t="shared" si="825"/>
        <v>0</v>
      </c>
      <c r="AZ355" s="76">
        <f t="shared" si="825"/>
        <v>0</v>
      </c>
      <c r="BA355" s="76">
        <f t="shared" si="825"/>
        <v>0</v>
      </c>
      <c r="BB355" s="76">
        <f t="shared" si="825"/>
        <v>0</v>
      </c>
      <c r="BC355" s="76">
        <f t="shared" si="825"/>
        <v>0</v>
      </c>
      <c r="BD355" s="76">
        <f t="shared" si="825"/>
        <v>0</v>
      </c>
      <c r="BE355" s="76">
        <f t="shared" si="825"/>
        <v>0</v>
      </c>
      <c r="BF355" s="76">
        <f t="shared" si="825"/>
        <v>0</v>
      </c>
      <c r="BG355" s="76">
        <f t="shared" si="825"/>
        <v>0</v>
      </c>
      <c r="BH355" s="76">
        <f t="shared" si="825"/>
        <v>0</v>
      </c>
      <c r="BI355" s="76">
        <f t="shared" si="825"/>
        <v>0</v>
      </c>
      <c r="BJ355" s="76">
        <f t="shared" si="825"/>
        <v>0</v>
      </c>
      <c r="BK355" s="76">
        <f t="shared" si="825"/>
        <v>5.5</v>
      </c>
      <c r="BL355" s="76">
        <f t="shared" si="825"/>
        <v>5.5</v>
      </c>
      <c r="BM355" s="77">
        <f t="shared" si="825"/>
        <v>8</v>
      </c>
      <c r="BN355" s="59">
        <f t="shared" si="825"/>
        <v>8</v>
      </c>
      <c r="BO355" s="76">
        <f t="shared" si="825"/>
        <v>0</v>
      </c>
      <c r="BP355" s="76">
        <f t="shared" ref="BP355:CU355" si="826">IF(AND(BP$5&gt;=$EH44,BP$5&lt;=$EI44),$FO44/$GM44,IF(AND(BP$5&gt;=$EJ44,BP$5&lt;=$EK44),$FQ44/$GO44,IF(AND(BP$5&gt;=$EL44,BP$5&lt;=$EM44),$FS44/$GQ44,IF(AND(BP$5&gt;=$EN44,BP$5&lt;=$EO44),$FU44/$GS44,IF(AND(BP$5&gt;=$EP44,BP$5&lt;=$EQ44),$FW44/$GU44,IF(AND(BP$5&gt;=$ER44,BP$5&lt;=$ES44),$FY44/$GW44,IF(AND(BP$5&gt;=$ET44,BP$5&lt;=$EU44),$GA44/$GY44,IF(AND(BP$5&gt;=$EV44,BP$5&lt;=$EW44),$GC44/$HA44,IF(AND(BP$5&gt;=$EX44,BP$5&lt;=$EY44),$GE44/$HC44,IF(AND(BP$5&gt;=$EZ44,BP$5&lt;=$FA44),$GG44/$HE44,IF(AND(BP$5&gt;=$FB44,BP$5&lt;=$FC44),$GI44/$HG44,IF(AND(BP$5&gt;=$FD44,BP$5&lt;=$FE44),$GK44/$HI44,0))))))))))))</f>
        <v>0</v>
      </c>
      <c r="BQ355" s="76">
        <f t="shared" si="826"/>
        <v>0</v>
      </c>
      <c r="BR355" s="76">
        <f t="shared" si="826"/>
        <v>0</v>
      </c>
      <c r="BS355" s="76">
        <f t="shared" si="826"/>
        <v>0</v>
      </c>
      <c r="BT355" s="76">
        <f t="shared" si="826"/>
        <v>0</v>
      </c>
      <c r="BU355" s="76">
        <f t="shared" si="826"/>
        <v>2</v>
      </c>
      <c r="BV355" s="76">
        <f t="shared" si="826"/>
        <v>0</v>
      </c>
      <c r="BW355" s="76">
        <f t="shared" si="826"/>
        <v>0</v>
      </c>
      <c r="BX355" s="76">
        <f t="shared" si="826"/>
        <v>0</v>
      </c>
      <c r="BY355" s="76">
        <f t="shared" si="826"/>
        <v>0</v>
      </c>
      <c r="BZ355" s="76">
        <f t="shared" si="826"/>
        <v>0</v>
      </c>
      <c r="CA355" s="76">
        <f t="shared" si="826"/>
        <v>0</v>
      </c>
      <c r="CB355" s="138">
        <f t="shared" si="826"/>
        <v>2</v>
      </c>
      <c r="CC355" s="76">
        <f t="shared" si="826"/>
        <v>0</v>
      </c>
      <c r="CD355" s="76">
        <f t="shared" si="826"/>
        <v>0</v>
      </c>
      <c r="CE355" s="76">
        <f t="shared" si="826"/>
        <v>0</v>
      </c>
      <c r="CF355" s="76">
        <f t="shared" si="826"/>
        <v>0</v>
      </c>
      <c r="CG355" s="76">
        <f t="shared" si="826"/>
        <v>0</v>
      </c>
      <c r="CH355" s="76">
        <f t="shared" si="826"/>
        <v>0</v>
      </c>
      <c r="CI355" s="76">
        <f t="shared" si="826"/>
        <v>0</v>
      </c>
      <c r="CJ355" s="76">
        <f t="shared" si="826"/>
        <v>0</v>
      </c>
      <c r="CK355" s="76">
        <f t="shared" si="826"/>
        <v>0</v>
      </c>
      <c r="CL355" s="76">
        <f t="shared" si="826"/>
        <v>0</v>
      </c>
      <c r="CM355" s="76">
        <f t="shared" si="826"/>
        <v>4</v>
      </c>
      <c r="CN355" s="76">
        <f t="shared" si="826"/>
        <v>4</v>
      </c>
      <c r="CO355" s="76">
        <f t="shared" si="826"/>
        <v>0</v>
      </c>
      <c r="CP355" s="138">
        <f t="shared" si="826"/>
        <v>0</v>
      </c>
      <c r="CQ355" s="77">
        <f t="shared" si="826"/>
        <v>0</v>
      </c>
      <c r="CR355" s="59">
        <f t="shared" si="826"/>
        <v>0</v>
      </c>
      <c r="CS355" s="76">
        <f t="shared" si="826"/>
        <v>0</v>
      </c>
      <c r="CT355" s="76">
        <f t="shared" si="826"/>
        <v>0</v>
      </c>
      <c r="CU355" s="76">
        <f t="shared" si="826"/>
        <v>0</v>
      </c>
      <c r="CV355" s="76">
        <f t="shared" ref="CV355:DW355" si="827">IF(AND(CV$5&gt;=$EH44,CV$5&lt;=$EI44),$FO44/$GM44,IF(AND(CV$5&gt;=$EJ44,CV$5&lt;=$EK44),$FQ44/$GO44,IF(AND(CV$5&gt;=$EL44,CV$5&lt;=$EM44),$FS44/$GQ44,IF(AND(CV$5&gt;=$EN44,CV$5&lt;=$EO44),$FU44/$GS44,IF(AND(CV$5&gt;=$EP44,CV$5&lt;=$EQ44),$FW44/$GU44,IF(AND(CV$5&gt;=$ER44,CV$5&lt;=$ES44),$FY44/$GW44,IF(AND(CV$5&gt;=$ET44,CV$5&lt;=$EU44),$GA44/$GY44,IF(AND(CV$5&gt;=$EV44,CV$5&lt;=$EW44),$GC44/$HA44,IF(AND(CV$5&gt;=$EX44,CV$5&lt;=$EY44),$GE44/$HC44,IF(AND(CV$5&gt;=$EZ44,CV$5&lt;=$FA44),$GG44/$HE44,IF(AND(CV$5&gt;=$FB44,CV$5&lt;=$FC44),$GI44/$HG44,IF(AND(CV$5&gt;=$FD44,CV$5&lt;=$FE44),$GK44/$HI44,0))))))))))))</f>
        <v>0</v>
      </c>
      <c r="CW355" s="76">
        <f t="shared" si="827"/>
        <v>0</v>
      </c>
      <c r="CX355" s="76">
        <f t="shared" si="827"/>
        <v>0</v>
      </c>
      <c r="CY355" s="76">
        <f t="shared" si="827"/>
        <v>0</v>
      </c>
      <c r="CZ355" s="76">
        <f t="shared" si="827"/>
        <v>0</v>
      </c>
      <c r="DA355" s="76">
        <f t="shared" si="827"/>
        <v>4</v>
      </c>
      <c r="DB355" s="76">
        <f t="shared" si="827"/>
        <v>0</v>
      </c>
      <c r="DC355" s="76">
        <f t="shared" si="827"/>
        <v>0</v>
      </c>
      <c r="DD355" s="76">
        <f t="shared" si="827"/>
        <v>0</v>
      </c>
      <c r="DE355" s="76">
        <f t="shared" si="827"/>
        <v>0</v>
      </c>
      <c r="DF355" s="138">
        <f t="shared" si="827"/>
        <v>0</v>
      </c>
      <c r="DG355" s="76">
        <f t="shared" si="827"/>
        <v>0</v>
      </c>
      <c r="DH355" s="76">
        <f t="shared" si="827"/>
        <v>0</v>
      </c>
      <c r="DI355" s="76">
        <f t="shared" si="827"/>
        <v>0</v>
      </c>
      <c r="DJ355" s="76">
        <f t="shared" si="827"/>
        <v>0</v>
      </c>
      <c r="DK355" s="76">
        <f t="shared" si="827"/>
        <v>0</v>
      </c>
      <c r="DL355" s="76">
        <f t="shared" si="827"/>
        <v>0</v>
      </c>
      <c r="DM355" s="76">
        <f t="shared" si="827"/>
        <v>0</v>
      </c>
      <c r="DN355" s="76">
        <f t="shared" si="827"/>
        <v>0</v>
      </c>
      <c r="DO355" s="76">
        <f t="shared" si="827"/>
        <v>0</v>
      </c>
      <c r="DP355" s="76">
        <f t="shared" si="827"/>
        <v>0</v>
      </c>
      <c r="DQ355" s="76">
        <f t="shared" si="827"/>
        <v>0</v>
      </c>
      <c r="DR355" s="76">
        <f t="shared" si="827"/>
        <v>0</v>
      </c>
      <c r="DS355" s="76">
        <f t="shared" si="827"/>
        <v>0</v>
      </c>
      <c r="DT355" s="138">
        <f t="shared" si="827"/>
        <v>0</v>
      </c>
      <c r="DU355" s="77">
        <f t="shared" si="827"/>
        <v>0</v>
      </c>
      <c r="DV355" s="77">
        <f t="shared" si="827"/>
        <v>0</v>
      </c>
      <c r="DW355" s="77">
        <f t="shared" si="827"/>
        <v>0</v>
      </c>
      <c r="EE355" s="2"/>
      <c r="EF355"/>
      <c r="EG355"/>
      <c r="EH355" s="124"/>
      <c r="EI355" s="124"/>
      <c r="EJ355" s="124"/>
      <c r="EK355" s="124"/>
      <c r="EL355" s="124"/>
      <c r="EM355" s="124"/>
      <c r="EN355" s="124"/>
      <c r="EO355" s="124"/>
      <c r="EP355" s="124"/>
      <c r="EQ355" s="124"/>
      <c r="ER355" s="124"/>
      <c r="ES355" s="124"/>
      <c r="ET355" s="124"/>
      <c r="EU355" s="124"/>
      <c r="EV355" s="124"/>
      <c r="EW355" s="124"/>
      <c r="EX355" s="124"/>
      <c r="EY355" s="124"/>
      <c r="EZ355" s="124"/>
      <c r="FA355" s="124"/>
      <c r="FB355" s="124"/>
      <c r="FC355" s="124"/>
      <c r="FD355" s="124"/>
      <c r="FE355" s="124"/>
      <c r="FG355" s="124"/>
      <c r="FH355" s="124"/>
      <c r="FI355" s="124"/>
      <c r="FJ355" s="124"/>
      <c r="FK355" s="124"/>
      <c r="FL355" s="124"/>
      <c r="FN355" s="212"/>
      <c r="FO355" s="170"/>
      <c r="FP355" s="212"/>
      <c r="FQ355" s="170"/>
      <c r="FR355" s="212"/>
      <c r="FS355" s="170"/>
      <c r="FT355" s="212"/>
      <c r="FU355" s="170"/>
      <c r="FV355" s="212"/>
      <c r="FW355" s="170"/>
      <c r="FX355" s="212"/>
      <c r="FY355" s="170"/>
      <c r="FZ355" s="212"/>
      <c r="GA355" s="170"/>
      <c r="GB355" s="212"/>
      <c r="GC355" s="170"/>
      <c r="GD355" s="212"/>
      <c r="GE355" s="170"/>
      <c r="GF355" s="212"/>
      <c r="GG355" s="170"/>
      <c r="GH355" s="212"/>
      <c r="GI355" s="170"/>
      <c r="GJ355" s="212"/>
      <c r="GK355" s="170"/>
      <c r="HC355" s="212"/>
      <c r="HD355" s="170"/>
      <c r="HE355" s="212"/>
      <c r="HF355" s="170"/>
      <c r="HG355" s="212"/>
      <c r="HH355" s="170"/>
      <c r="HI355" s="212"/>
      <c r="HJ355" s="170"/>
    </row>
    <row r="356" spans="2:218" ht="21.75" customHeight="1" thickBot="1" x14ac:dyDescent="0.2">
      <c r="B356" s="488"/>
      <c r="C356" s="326"/>
      <c r="D356" s="136">
        <f t="shared" ref="D356:AI356" si="828">IF(AND(D$5&gt;=$EH44,D$5&lt;=$EI44),$FO44,IF(AND(D$5&gt;=$EJ44,D$5&lt;=$EK44),$FQ44,IF(AND(D$5&gt;=$EL44,D$5&lt;=$EM44),$FS44,IF(AND(D$5&gt;=$EN44,D$5&lt;=$EO44),$FU44,IF(AND(D$5&gt;=$EP44,D$5&lt;=$EQ44),$FW44,IF(AND(D$5&gt;=$ER44,D$5&lt;=$ES44),$FY44,IF(AND(D$5&gt;=$ET44,D$5&lt;=$EU44),$GA44,IF(AND(D$5&gt;=$EV44,D$5&lt;=$EW44),$GC44,IF(AND(D$5&gt;=$EX44,D$5&lt;=$EY44),$GE44,IF(AND(D$5&gt;=$EZ44,D$5&lt;=$FA44),$GG44,IF(AND(D$5&gt;=$FB44,D$5&lt;=$FC44),$GI44,IF(AND(D$5&gt;=$FD44,D$5&lt;=$FE44),$GK44,0))))))))))))</f>
        <v>0</v>
      </c>
      <c r="E356" s="129">
        <f t="shared" si="828"/>
        <v>0</v>
      </c>
      <c r="F356" s="129">
        <f t="shared" si="828"/>
        <v>0</v>
      </c>
      <c r="G356" s="129">
        <f t="shared" si="828"/>
        <v>0</v>
      </c>
      <c r="H356" s="129">
        <f t="shared" si="828"/>
        <v>0</v>
      </c>
      <c r="I356" s="129">
        <f t="shared" si="828"/>
        <v>0</v>
      </c>
      <c r="J356" s="129">
        <f t="shared" si="828"/>
        <v>0</v>
      </c>
      <c r="K356" s="129">
        <f t="shared" si="828"/>
        <v>0</v>
      </c>
      <c r="L356" s="129">
        <f t="shared" si="828"/>
        <v>0</v>
      </c>
      <c r="M356" s="129">
        <f t="shared" si="828"/>
        <v>0</v>
      </c>
      <c r="N356" s="129">
        <f t="shared" si="828"/>
        <v>0</v>
      </c>
      <c r="O356" s="129">
        <f t="shared" si="828"/>
        <v>0</v>
      </c>
      <c r="P356" s="129">
        <f t="shared" si="828"/>
        <v>0</v>
      </c>
      <c r="Q356" s="129">
        <f t="shared" si="828"/>
        <v>0</v>
      </c>
      <c r="R356" s="129">
        <f t="shared" si="828"/>
        <v>0</v>
      </c>
      <c r="S356" s="129">
        <f t="shared" si="828"/>
        <v>0</v>
      </c>
      <c r="T356" s="129">
        <f t="shared" si="828"/>
        <v>0</v>
      </c>
      <c r="U356" s="129">
        <f t="shared" si="828"/>
        <v>0</v>
      </c>
      <c r="V356" s="129">
        <f t="shared" si="828"/>
        <v>0</v>
      </c>
      <c r="W356" s="129">
        <f t="shared" si="828"/>
        <v>0</v>
      </c>
      <c r="X356" s="129">
        <f t="shared" si="828"/>
        <v>0</v>
      </c>
      <c r="Y356" s="129">
        <f t="shared" si="828"/>
        <v>0</v>
      </c>
      <c r="Z356" s="129">
        <f t="shared" si="828"/>
        <v>0</v>
      </c>
      <c r="AA356" s="129">
        <f t="shared" si="828"/>
        <v>0</v>
      </c>
      <c r="AB356" s="129">
        <f t="shared" si="828"/>
        <v>0</v>
      </c>
      <c r="AC356" s="129">
        <f t="shared" si="828"/>
        <v>0</v>
      </c>
      <c r="AD356" s="129">
        <f t="shared" si="828"/>
        <v>0</v>
      </c>
      <c r="AE356" s="129">
        <f t="shared" si="828"/>
        <v>0</v>
      </c>
      <c r="AF356" s="129">
        <f t="shared" si="828"/>
        <v>0</v>
      </c>
      <c r="AG356" s="130">
        <f t="shared" si="828"/>
        <v>0</v>
      </c>
      <c r="AH356" s="130">
        <f t="shared" si="828"/>
        <v>0</v>
      </c>
      <c r="AI356" s="131">
        <f t="shared" si="828"/>
        <v>16</v>
      </c>
      <c r="AJ356" s="129">
        <f t="shared" ref="AJ356:BO356" si="829">IF(AND(AJ$5&gt;=$EH44,AJ$5&lt;=$EI44),$FO44,IF(AND(AJ$5&gt;=$EJ44,AJ$5&lt;=$EK44),$FQ44,IF(AND(AJ$5&gt;=$EL44,AJ$5&lt;=$EM44),$FS44,IF(AND(AJ$5&gt;=$EN44,AJ$5&lt;=$EO44),$FU44,IF(AND(AJ$5&gt;=$EP44,AJ$5&lt;=$EQ44),$FW44,IF(AND(AJ$5&gt;=$ER44,AJ$5&lt;=$ES44),$FY44,IF(AND(AJ$5&gt;=$ET44,AJ$5&lt;=$EU44),$GA44,IF(AND(AJ$5&gt;=$EV44,AJ$5&lt;=$EW44),$GC44,IF(AND(AJ$5&gt;=$EX44,AJ$5&lt;=$EY44),$GE44,IF(AND(AJ$5&gt;=$EZ44,AJ$5&lt;=$FA44),$GG44,IF(AND(AJ$5&gt;=$FB44,AJ$5&lt;=$FC44),$GI44,IF(AND(AJ$5&gt;=$FD44,AJ$5&lt;=$FE44),$GK44,0))))))))))))</f>
        <v>16</v>
      </c>
      <c r="AK356" s="129">
        <f t="shared" si="829"/>
        <v>0</v>
      </c>
      <c r="AL356" s="132">
        <f t="shared" si="829"/>
        <v>0</v>
      </c>
      <c r="AM356" s="133">
        <f t="shared" si="829"/>
        <v>0</v>
      </c>
      <c r="AN356" s="133">
        <f t="shared" si="829"/>
        <v>0</v>
      </c>
      <c r="AO356" s="133">
        <f t="shared" si="829"/>
        <v>0</v>
      </c>
      <c r="AP356" s="133">
        <f t="shared" si="829"/>
        <v>0</v>
      </c>
      <c r="AQ356" s="133">
        <f t="shared" si="829"/>
        <v>0</v>
      </c>
      <c r="AR356" s="133">
        <f t="shared" si="829"/>
        <v>0</v>
      </c>
      <c r="AS356" s="133">
        <f t="shared" si="829"/>
        <v>0</v>
      </c>
      <c r="AT356" s="133">
        <f t="shared" si="829"/>
        <v>0</v>
      </c>
      <c r="AU356" s="133">
        <f t="shared" si="829"/>
        <v>0</v>
      </c>
      <c r="AV356" s="133">
        <f t="shared" si="829"/>
        <v>0</v>
      </c>
      <c r="AW356" s="133">
        <f t="shared" si="829"/>
        <v>0</v>
      </c>
      <c r="AX356" s="133">
        <f t="shared" si="829"/>
        <v>0</v>
      </c>
      <c r="AY356" s="133">
        <f t="shared" si="829"/>
        <v>0</v>
      </c>
      <c r="AZ356" s="133">
        <f t="shared" si="829"/>
        <v>0</v>
      </c>
      <c r="BA356" s="133">
        <f t="shared" si="829"/>
        <v>0</v>
      </c>
      <c r="BB356" s="133">
        <f t="shared" si="829"/>
        <v>0</v>
      </c>
      <c r="BC356" s="133">
        <f t="shared" si="829"/>
        <v>0</v>
      </c>
      <c r="BD356" s="133">
        <f t="shared" si="829"/>
        <v>0</v>
      </c>
      <c r="BE356" s="133">
        <f t="shared" si="829"/>
        <v>0</v>
      </c>
      <c r="BF356" s="133">
        <f t="shared" si="829"/>
        <v>0</v>
      </c>
      <c r="BG356" s="133">
        <f t="shared" si="829"/>
        <v>0</v>
      </c>
      <c r="BH356" s="133">
        <f t="shared" si="829"/>
        <v>0</v>
      </c>
      <c r="BI356" s="133">
        <f t="shared" si="829"/>
        <v>0</v>
      </c>
      <c r="BJ356" s="133">
        <f t="shared" si="829"/>
        <v>0</v>
      </c>
      <c r="BK356" s="133">
        <f t="shared" si="829"/>
        <v>11</v>
      </c>
      <c r="BL356" s="133">
        <f t="shared" si="829"/>
        <v>11</v>
      </c>
      <c r="BM356" s="134">
        <f t="shared" si="829"/>
        <v>8</v>
      </c>
      <c r="BN356" s="135">
        <f t="shared" si="829"/>
        <v>8</v>
      </c>
      <c r="BO356" s="133">
        <f t="shared" si="829"/>
        <v>0</v>
      </c>
      <c r="BP356" s="133">
        <f t="shared" ref="BP356:CU356" si="830">IF(AND(BP$5&gt;=$EH44,BP$5&lt;=$EI44),$FO44,IF(AND(BP$5&gt;=$EJ44,BP$5&lt;=$EK44),$FQ44,IF(AND(BP$5&gt;=$EL44,BP$5&lt;=$EM44),$FS44,IF(AND(BP$5&gt;=$EN44,BP$5&lt;=$EO44),$FU44,IF(AND(BP$5&gt;=$EP44,BP$5&lt;=$EQ44),$FW44,IF(AND(BP$5&gt;=$ER44,BP$5&lt;=$ES44),$FY44,IF(AND(BP$5&gt;=$ET44,BP$5&lt;=$EU44),$GA44,IF(AND(BP$5&gt;=$EV44,BP$5&lt;=$EW44),$GC44,IF(AND(BP$5&gt;=$EX44,BP$5&lt;=$EY44),$GE44,IF(AND(BP$5&gt;=$EZ44,BP$5&lt;=$FA44),$GG44,IF(AND(BP$5&gt;=$FB44,BP$5&lt;=$FC44),$GI44,IF(AND(BP$5&gt;=$FD44,BP$5&lt;=$FE44),$GK44,0))))))))))))</f>
        <v>0</v>
      </c>
      <c r="BQ356" s="133">
        <f t="shared" si="830"/>
        <v>0</v>
      </c>
      <c r="BR356" s="133">
        <f t="shared" si="830"/>
        <v>0</v>
      </c>
      <c r="BS356" s="133">
        <f t="shared" si="830"/>
        <v>0</v>
      </c>
      <c r="BT356" s="133">
        <f t="shared" si="830"/>
        <v>0</v>
      </c>
      <c r="BU356" s="133">
        <f t="shared" si="830"/>
        <v>2</v>
      </c>
      <c r="BV356" s="133">
        <f t="shared" si="830"/>
        <v>0</v>
      </c>
      <c r="BW356" s="133">
        <f t="shared" si="830"/>
        <v>0</v>
      </c>
      <c r="BX356" s="133">
        <f t="shared" si="830"/>
        <v>0</v>
      </c>
      <c r="BY356" s="133">
        <f t="shared" si="830"/>
        <v>0</v>
      </c>
      <c r="BZ356" s="133">
        <f t="shared" si="830"/>
        <v>0</v>
      </c>
      <c r="CA356" s="133">
        <f t="shared" si="830"/>
        <v>0</v>
      </c>
      <c r="CB356" s="133">
        <f t="shared" si="830"/>
        <v>2</v>
      </c>
      <c r="CC356" s="133">
        <f t="shared" si="830"/>
        <v>0</v>
      </c>
      <c r="CD356" s="133">
        <f t="shared" si="830"/>
        <v>0</v>
      </c>
      <c r="CE356" s="133">
        <f t="shared" si="830"/>
        <v>0</v>
      </c>
      <c r="CF356" s="133">
        <f t="shared" si="830"/>
        <v>0</v>
      </c>
      <c r="CG356" s="133">
        <f t="shared" si="830"/>
        <v>0</v>
      </c>
      <c r="CH356" s="133">
        <f t="shared" si="830"/>
        <v>0</v>
      </c>
      <c r="CI356" s="133">
        <f t="shared" si="830"/>
        <v>0</v>
      </c>
      <c r="CJ356" s="133">
        <f t="shared" si="830"/>
        <v>0</v>
      </c>
      <c r="CK356" s="133">
        <f t="shared" si="830"/>
        <v>0</v>
      </c>
      <c r="CL356" s="133">
        <f t="shared" si="830"/>
        <v>0</v>
      </c>
      <c r="CM356" s="133">
        <f t="shared" si="830"/>
        <v>4</v>
      </c>
      <c r="CN356" s="133">
        <f t="shared" si="830"/>
        <v>4</v>
      </c>
      <c r="CO356" s="133">
        <f t="shared" si="830"/>
        <v>0</v>
      </c>
      <c r="CP356" s="133">
        <f t="shared" si="830"/>
        <v>0</v>
      </c>
      <c r="CQ356" s="134">
        <f t="shared" si="830"/>
        <v>0</v>
      </c>
      <c r="CR356" s="135">
        <f t="shared" si="830"/>
        <v>0</v>
      </c>
      <c r="CS356" s="133">
        <f t="shared" si="830"/>
        <v>0</v>
      </c>
      <c r="CT356" s="133">
        <f t="shared" si="830"/>
        <v>0</v>
      </c>
      <c r="CU356" s="133">
        <f t="shared" si="830"/>
        <v>0</v>
      </c>
      <c r="CV356" s="133">
        <f t="shared" ref="CV356:DW356" si="831">IF(AND(CV$5&gt;=$EH44,CV$5&lt;=$EI44),$FO44,IF(AND(CV$5&gt;=$EJ44,CV$5&lt;=$EK44),$FQ44,IF(AND(CV$5&gt;=$EL44,CV$5&lt;=$EM44),$FS44,IF(AND(CV$5&gt;=$EN44,CV$5&lt;=$EO44),$FU44,IF(AND(CV$5&gt;=$EP44,CV$5&lt;=$EQ44),$FW44,IF(AND(CV$5&gt;=$ER44,CV$5&lt;=$ES44),$FY44,IF(AND(CV$5&gt;=$ET44,CV$5&lt;=$EU44),$GA44,IF(AND(CV$5&gt;=$EV44,CV$5&lt;=$EW44),$GC44,IF(AND(CV$5&gt;=$EX44,CV$5&lt;=$EY44),$GE44,IF(AND(CV$5&gt;=$EZ44,CV$5&lt;=$FA44),$GG44,IF(AND(CV$5&gt;=$FB44,CV$5&lt;=$FC44),$GI44,IF(AND(CV$5&gt;=$FD44,CV$5&lt;=$FE44),$GK44,0))))))))))))</f>
        <v>0</v>
      </c>
      <c r="CW356" s="133">
        <f t="shared" si="831"/>
        <v>0</v>
      </c>
      <c r="CX356" s="133">
        <f t="shared" si="831"/>
        <v>0</v>
      </c>
      <c r="CY356" s="133">
        <f t="shared" si="831"/>
        <v>0</v>
      </c>
      <c r="CZ356" s="133">
        <f t="shared" si="831"/>
        <v>0</v>
      </c>
      <c r="DA356" s="133">
        <f t="shared" si="831"/>
        <v>4</v>
      </c>
      <c r="DB356" s="133">
        <f t="shared" si="831"/>
        <v>0</v>
      </c>
      <c r="DC356" s="133">
        <f t="shared" si="831"/>
        <v>0</v>
      </c>
      <c r="DD356" s="133">
        <f t="shared" si="831"/>
        <v>0</v>
      </c>
      <c r="DE356" s="133">
        <f t="shared" si="831"/>
        <v>0</v>
      </c>
      <c r="DF356" s="133">
        <f t="shared" si="831"/>
        <v>0</v>
      </c>
      <c r="DG356" s="133">
        <f t="shared" si="831"/>
        <v>0</v>
      </c>
      <c r="DH356" s="133">
        <f t="shared" si="831"/>
        <v>0</v>
      </c>
      <c r="DI356" s="133">
        <f t="shared" si="831"/>
        <v>0</v>
      </c>
      <c r="DJ356" s="133">
        <f t="shared" si="831"/>
        <v>0</v>
      </c>
      <c r="DK356" s="133">
        <f t="shared" si="831"/>
        <v>0</v>
      </c>
      <c r="DL356" s="133">
        <f t="shared" si="831"/>
        <v>0</v>
      </c>
      <c r="DM356" s="133">
        <f t="shared" si="831"/>
        <v>0</v>
      </c>
      <c r="DN356" s="133">
        <f t="shared" si="831"/>
        <v>0</v>
      </c>
      <c r="DO356" s="133">
        <f t="shared" si="831"/>
        <v>0</v>
      </c>
      <c r="DP356" s="133">
        <f t="shared" si="831"/>
        <v>0</v>
      </c>
      <c r="DQ356" s="133">
        <f t="shared" si="831"/>
        <v>0</v>
      </c>
      <c r="DR356" s="133">
        <f t="shared" si="831"/>
        <v>0</v>
      </c>
      <c r="DS356" s="133">
        <f t="shared" si="831"/>
        <v>0</v>
      </c>
      <c r="DT356" s="133">
        <f t="shared" si="831"/>
        <v>0</v>
      </c>
      <c r="DU356" s="134">
        <f t="shared" si="831"/>
        <v>0</v>
      </c>
      <c r="DV356" s="134">
        <f t="shared" si="831"/>
        <v>0</v>
      </c>
      <c r="DW356" s="134">
        <f t="shared" si="831"/>
        <v>0</v>
      </c>
      <c r="EE356" s="2"/>
      <c r="EF356"/>
      <c r="EG356"/>
      <c r="EH356" s="124"/>
      <c r="EI356" s="124"/>
      <c r="EJ356" s="124"/>
      <c r="EK356" s="124"/>
      <c r="EL356" s="124"/>
      <c r="EM356" s="124"/>
      <c r="EN356" s="124"/>
      <c r="EO356" s="124"/>
      <c r="EP356" s="124"/>
      <c r="EQ356" s="124"/>
      <c r="ER356" s="124"/>
      <c r="ES356" s="124"/>
      <c r="ET356" s="124"/>
      <c r="EU356" s="124"/>
      <c r="EV356" s="124"/>
      <c r="EW356" s="124"/>
      <c r="EX356" s="124"/>
      <c r="EY356" s="124"/>
      <c r="EZ356" s="124"/>
      <c r="FA356" s="124"/>
      <c r="FB356" s="124"/>
      <c r="FC356" s="124"/>
      <c r="FD356" s="124"/>
      <c r="FE356" s="124"/>
      <c r="FG356" s="124"/>
      <c r="FH356" s="124"/>
      <c r="FI356" s="124"/>
      <c r="FJ356" s="124"/>
      <c r="FK356" s="124"/>
      <c r="FL356" s="124"/>
      <c r="FN356" s="212"/>
      <c r="FO356" s="170"/>
      <c r="FP356" s="212"/>
      <c r="FQ356" s="170"/>
      <c r="FR356" s="212"/>
      <c r="FS356" s="170"/>
      <c r="FT356" s="212"/>
      <c r="FU356" s="170"/>
      <c r="FV356" s="212"/>
      <c r="FW356" s="170"/>
      <c r="FX356" s="212"/>
      <c r="FY356" s="170"/>
      <c r="FZ356" s="212"/>
      <c r="GA356" s="170"/>
      <c r="GB356" s="212"/>
      <c r="GC356" s="170"/>
      <c r="GD356" s="212"/>
      <c r="GE356" s="170"/>
      <c r="GF356" s="212"/>
      <c r="GG356" s="170"/>
      <c r="GH356" s="212"/>
      <c r="GI356" s="170"/>
      <c r="GJ356" s="212"/>
      <c r="GK356" s="170"/>
      <c r="HC356" s="212"/>
      <c r="HD356" s="170"/>
      <c r="HE356" s="212"/>
      <c r="HF356" s="170"/>
      <c r="HG356" s="212"/>
      <c r="HH356" s="170"/>
      <c r="HI356" s="212"/>
      <c r="HJ356" s="170"/>
    </row>
    <row r="357" spans="2:218" ht="21.75" customHeight="1" x14ac:dyDescent="0.15">
      <c r="B357" s="486" t="str">
        <f>IF(②元データ!$B$24="","",②元データ!$B$24)</f>
        <v>ニンジン・ニンジンA</v>
      </c>
      <c r="C357" s="324"/>
      <c r="D357" s="78">
        <f t="shared" ref="D357:AI357" si="832">IF(AND(D$5&gt;=$EH46,D$5&lt;=$EI46),$FO46/$GM46,IF(AND(D$5&gt;=$EJ46,D$5&lt;=$EK46),$FQ46/$GO46,IF(AND(D$5&gt;=$EL46,D$5&lt;=$EM46),$FS46/$GQ46,IF(AND(D$5&gt;=$EN46,D$5&lt;=$EO46),$FU46/$GS46,IF(AND(D$5&gt;=$EP46,D$5&lt;=$EQ46),$FW46/$GU46,IF(AND(D$5&gt;=$ER46,D$5&lt;=$ES46),$FY46/$GW46,IF(AND(D$5&gt;=$ET46,D$5&lt;=$EU46),$GA46/$GY46,IF(AND(D$5&gt;=$EV46,D$5&lt;=$EW46),$GC46/$HA46,IF(AND(D$5&gt;=$EX46,D$5&lt;=$EY46),$GE46/$HC46,IF(AND(D$5&gt;=$EZ46,D$5&lt;=$FA46),$GG46/$HE46,IF(AND(D$5&gt;=$FB46,D$5&lt;=$FC46),$GI46/$HG46,IF(AND(D$5&gt;=$FD46,D$5&lt;=$FE46),$GK46/$HI46,0))))))))))))</f>
        <v>0</v>
      </c>
      <c r="E357" s="79">
        <f t="shared" si="832"/>
        <v>0</v>
      </c>
      <c r="F357" s="79">
        <f t="shared" si="832"/>
        <v>0</v>
      </c>
      <c r="G357" s="79">
        <f t="shared" si="832"/>
        <v>0</v>
      </c>
      <c r="H357" s="79">
        <f t="shared" si="832"/>
        <v>0</v>
      </c>
      <c r="I357" s="79">
        <f t="shared" si="832"/>
        <v>0</v>
      </c>
      <c r="J357" s="79">
        <f t="shared" si="832"/>
        <v>0</v>
      </c>
      <c r="K357" s="79">
        <f t="shared" si="832"/>
        <v>0</v>
      </c>
      <c r="L357" s="79">
        <f t="shared" si="832"/>
        <v>0</v>
      </c>
      <c r="M357" s="79">
        <f t="shared" si="832"/>
        <v>0</v>
      </c>
      <c r="N357" s="79">
        <f t="shared" si="832"/>
        <v>0</v>
      </c>
      <c r="O357" s="79">
        <f t="shared" si="832"/>
        <v>0</v>
      </c>
      <c r="P357" s="79">
        <f t="shared" si="832"/>
        <v>0</v>
      </c>
      <c r="Q357" s="79">
        <f t="shared" si="832"/>
        <v>0</v>
      </c>
      <c r="R357" s="79">
        <f t="shared" si="832"/>
        <v>0</v>
      </c>
      <c r="S357" s="79">
        <f t="shared" si="832"/>
        <v>0</v>
      </c>
      <c r="T357" s="79">
        <f t="shared" si="832"/>
        <v>0</v>
      </c>
      <c r="U357" s="79">
        <f t="shared" si="832"/>
        <v>0</v>
      </c>
      <c r="V357" s="79">
        <f t="shared" si="832"/>
        <v>0</v>
      </c>
      <c r="W357" s="79">
        <f t="shared" si="832"/>
        <v>0</v>
      </c>
      <c r="X357" s="79">
        <f t="shared" si="832"/>
        <v>0</v>
      </c>
      <c r="Y357" s="79">
        <f t="shared" si="832"/>
        <v>0</v>
      </c>
      <c r="Z357" s="79">
        <f t="shared" si="832"/>
        <v>0</v>
      </c>
      <c r="AA357" s="79">
        <f t="shared" si="832"/>
        <v>0</v>
      </c>
      <c r="AB357" s="79">
        <f t="shared" si="832"/>
        <v>0</v>
      </c>
      <c r="AC357" s="79">
        <f t="shared" si="832"/>
        <v>0</v>
      </c>
      <c r="AD357" s="79">
        <f t="shared" si="832"/>
        <v>0</v>
      </c>
      <c r="AE357" s="79">
        <f t="shared" si="832"/>
        <v>0</v>
      </c>
      <c r="AF357" s="137">
        <f t="shared" si="832"/>
        <v>0</v>
      </c>
      <c r="AG357" s="79">
        <f t="shared" si="832"/>
        <v>0</v>
      </c>
      <c r="AH357" s="79">
        <f t="shared" si="832"/>
        <v>0</v>
      </c>
      <c r="AI357" s="78">
        <f t="shared" si="832"/>
        <v>0</v>
      </c>
      <c r="AJ357" s="79">
        <f t="shared" ref="AJ357:BO357" si="833">IF(AND(AJ$5&gt;=$EH46,AJ$5&lt;=$EI46),$FO46/$GM46,IF(AND(AJ$5&gt;=$EJ46,AJ$5&lt;=$EK46),$FQ46/$GO46,IF(AND(AJ$5&gt;=$EL46,AJ$5&lt;=$EM46),$FS46/$GQ46,IF(AND(AJ$5&gt;=$EN46,AJ$5&lt;=$EO46),$FU46/$GS46,IF(AND(AJ$5&gt;=$EP46,AJ$5&lt;=$EQ46),$FW46/$GU46,IF(AND(AJ$5&gt;=$ER46,AJ$5&lt;=$ES46),$FY46/$GW46,IF(AND(AJ$5&gt;=$ET46,AJ$5&lt;=$EU46),$GA46/$GY46,IF(AND(AJ$5&gt;=$EV46,AJ$5&lt;=$EW46),$GC46/$HA46,IF(AND(AJ$5&gt;=$EX46,AJ$5&lt;=$EY46),$GE46/$HC46,IF(AND(AJ$5&gt;=$EZ46,AJ$5&lt;=$FA46),$GG46/$HE46,IF(AND(AJ$5&gt;=$FB46,AJ$5&lt;=$FC46),$GI46/$HG46,IF(AND(AJ$5&gt;=$FD46,AJ$5&lt;=$FE46),$GK46/$HI46,0))))))))))))</f>
        <v>0</v>
      </c>
      <c r="AK357" s="79">
        <f t="shared" si="833"/>
        <v>0</v>
      </c>
      <c r="AL357" s="79">
        <f t="shared" si="833"/>
        <v>0</v>
      </c>
      <c r="AM357" s="79">
        <f t="shared" si="833"/>
        <v>0</v>
      </c>
      <c r="AN357" s="79">
        <f t="shared" si="833"/>
        <v>0</v>
      </c>
      <c r="AO357" s="79">
        <f t="shared" si="833"/>
        <v>0</v>
      </c>
      <c r="AP357" s="79">
        <f t="shared" si="833"/>
        <v>0</v>
      </c>
      <c r="AQ357" s="79">
        <f t="shared" si="833"/>
        <v>0</v>
      </c>
      <c r="AR357" s="79">
        <f t="shared" si="833"/>
        <v>0</v>
      </c>
      <c r="AS357" s="79">
        <f t="shared" si="833"/>
        <v>0</v>
      </c>
      <c r="AT357" s="79">
        <f t="shared" si="833"/>
        <v>0</v>
      </c>
      <c r="AU357" s="79">
        <f t="shared" si="833"/>
        <v>0</v>
      </c>
      <c r="AV357" s="79">
        <f t="shared" si="833"/>
        <v>0</v>
      </c>
      <c r="AW357" s="79">
        <f t="shared" si="833"/>
        <v>0</v>
      </c>
      <c r="AX357" s="79">
        <f t="shared" si="833"/>
        <v>0</v>
      </c>
      <c r="AY357" s="79">
        <f t="shared" si="833"/>
        <v>0</v>
      </c>
      <c r="AZ357" s="79">
        <f t="shared" si="833"/>
        <v>0</v>
      </c>
      <c r="BA357" s="79">
        <f t="shared" si="833"/>
        <v>0</v>
      </c>
      <c r="BB357" s="79">
        <f t="shared" si="833"/>
        <v>0</v>
      </c>
      <c r="BC357" s="79">
        <f t="shared" si="833"/>
        <v>0</v>
      </c>
      <c r="BD357" s="79">
        <f t="shared" si="833"/>
        <v>0</v>
      </c>
      <c r="BE357" s="79">
        <f t="shared" si="833"/>
        <v>0</v>
      </c>
      <c r="BF357" s="79">
        <f t="shared" si="833"/>
        <v>0</v>
      </c>
      <c r="BG357" s="79">
        <f t="shared" si="833"/>
        <v>0</v>
      </c>
      <c r="BH357" s="79">
        <f t="shared" si="833"/>
        <v>0</v>
      </c>
      <c r="BI357" s="79">
        <f t="shared" si="833"/>
        <v>0</v>
      </c>
      <c r="BJ357" s="79">
        <f t="shared" si="833"/>
        <v>0</v>
      </c>
      <c r="BK357" s="79">
        <f t="shared" si="833"/>
        <v>0</v>
      </c>
      <c r="BL357" s="79">
        <f t="shared" si="833"/>
        <v>0</v>
      </c>
      <c r="BM357" s="80">
        <f t="shared" si="833"/>
        <v>0</v>
      </c>
      <c r="BN357" s="78">
        <f t="shared" si="833"/>
        <v>0</v>
      </c>
      <c r="BO357" s="79">
        <f t="shared" si="833"/>
        <v>0</v>
      </c>
      <c r="BP357" s="79">
        <f t="shared" ref="BP357:CU357" si="834">IF(AND(BP$5&gt;=$EH46,BP$5&lt;=$EI46),$FO46/$GM46,IF(AND(BP$5&gt;=$EJ46,BP$5&lt;=$EK46),$FQ46/$GO46,IF(AND(BP$5&gt;=$EL46,BP$5&lt;=$EM46),$FS46/$GQ46,IF(AND(BP$5&gt;=$EN46,BP$5&lt;=$EO46),$FU46/$GS46,IF(AND(BP$5&gt;=$EP46,BP$5&lt;=$EQ46),$FW46/$GU46,IF(AND(BP$5&gt;=$ER46,BP$5&lt;=$ES46),$FY46/$GW46,IF(AND(BP$5&gt;=$ET46,BP$5&lt;=$EU46),$GA46/$GY46,IF(AND(BP$5&gt;=$EV46,BP$5&lt;=$EW46),$GC46/$HA46,IF(AND(BP$5&gt;=$EX46,BP$5&lt;=$EY46),$GE46/$HC46,IF(AND(BP$5&gt;=$EZ46,BP$5&lt;=$FA46),$GG46/$HE46,IF(AND(BP$5&gt;=$FB46,BP$5&lt;=$FC46),$GI46/$HG46,IF(AND(BP$5&gt;=$FD46,BP$5&lt;=$FE46),$GK46/$HI46,0))))))))))))</f>
        <v>0</v>
      </c>
      <c r="BQ357" s="79">
        <f t="shared" si="834"/>
        <v>0</v>
      </c>
      <c r="BR357" s="79">
        <f t="shared" si="834"/>
        <v>0</v>
      </c>
      <c r="BS357" s="79">
        <f t="shared" si="834"/>
        <v>0</v>
      </c>
      <c r="BT357" s="79">
        <f t="shared" si="834"/>
        <v>0</v>
      </c>
      <c r="BU357" s="79">
        <f t="shared" si="834"/>
        <v>0</v>
      </c>
      <c r="BV357" s="79">
        <f t="shared" si="834"/>
        <v>0</v>
      </c>
      <c r="BW357" s="79">
        <f t="shared" si="834"/>
        <v>0</v>
      </c>
      <c r="BX357" s="79">
        <f t="shared" si="834"/>
        <v>0</v>
      </c>
      <c r="BY357" s="79">
        <f t="shared" si="834"/>
        <v>0</v>
      </c>
      <c r="BZ357" s="79">
        <f t="shared" si="834"/>
        <v>0</v>
      </c>
      <c r="CA357" s="79">
        <f t="shared" si="834"/>
        <v>0</v>
      </c>
      <c r="CB357" s="137">
        <f t="shared" si="834"/>
        <v>0</v>
      </c>
      <c r="CC357" s="79">
        <f t="shared" si="834"/>
        <v>0</v>
      </c>
      <c r="CD357" s="79">
        <f t="shared" si="834"/>
        <v>0</v>
      </c>
      <c r="CE357" s="79">
        <f t="shared" si="834"/>
        <v>0</v>
      </c>
      <c r="CF357" s="79">
        <f t="shared" si="834"/>
        <v>0</v>
      </c>
      <c r="CG357" s="79">
        <f t="shared" si="834"/>
        <v>0</v>
      </c>
      <c r="CH357" s="79">
        <f t="shared" si="834"/>
        <v>0</v>
      </c>
      <c r="CI357" s="79">
        <f t="shared" si="834"/>
        <v>0</v>
      </c>
      <c r="CJ357" s="79">
        <f t="shared" si="834"/>
        <v>0</v>
      </c>
      <c r="CK357" s="79">
        <f t="shared" si="834"/>
        <v>0</v>
      </c>
      <c r="CL357" s="79">
        <f t="shared" si="834"/>
        <v>0</v>
      </c>
      <c r="CM357" s="79">
        <f t="shared" si="834"/>
        <v>0</v>
      </c>
      <c r="CN357" s="79">
        <f t="shared" si="834"/>
        <v>0</v>
      </c>
      <c r="CO357" s="79">
        <f t="shared" si="834"/>
        <v>0</v>
      </c>
      <c r="CP357" s="137">
        <f t="shared" si="834"/>
        <v>0</v>
      </c>
      <c r="CQ357" s="80">
        <f t="shared" si="834"/>
        <v>0</v>
      </c>
      <c r="CR357" s="78">
        <f t="shared" si="834"/>
        <v>0</v>
      </c>
      <c r="CS357" s="79">
        <f t="shared" si="834"/>
        <v>0</v>
      </c>
      <c r="CT357" s="79">
        <f t="shared" si="834"/>
        <v>0</v>
      </c>
      <c r="CU357" s="79">
        <f t="shared" si="834"/>
        <v>0</v>
      </c>
      <c r="CV357" s="79">
        <f t="shared" ref="CV357:DW357" si="835">IF(AND(CV$5&gt;=$EH46,CV$5&lt;=$EI46),$FO46/$GM46,IF(AND(CV$5&gt;=$EJ46,CV$5&lt;=$EK46),$FQ46/$GO46,IF(AND(CV$5&gt;=$EL46,CV$5&lt;=$EM46),$FS46/$GQ46,IF(AND(CV$5&gt;=$EN46,CV$5&lt;=$EO46),$FU46/$GS46,IF(AND(CV$5&gt;=$EP46,CV$5&lt;=$EQ46),$FW46/$GU46,IF(AND(CV$5&gt;=$ER46,CV$5&lt;=$ES46),$FY46/$GW46,IF(AND(CV$5&gt;=$ET46,CV$5&lt;=$EU46),$GA46/$GY46,IF(AND(CV$5&gt;=$EV46,CV$5&lt;=$EW46),$GC46/$HA46,IF(AND(CV$5&gt;=$EX46,CV$5&lt;=$EY46),$GE46/$HC46,IF(AND(CV$5&gt;=$EZ46,CV$5&lt;=$FA46),$GG46/$HE46,IF(AND(CV$5&gt;=$FB46,CV$5&lt;=$FC46),$GI46/$HG46,IF(AND(CV$5&gt;=$FD46,CV$5&lt;=$FE46),$GK46/$HI46,0))))))))))))</f>
        <v>0</v>
      </c>
      <c r="CW357" s="79">
        <f t="shared" si="835"/>
        <v>0</v>
      </c>
      <c r="CX357" s="79">
        <f t="shared" si="835"/>
        <v>0</v>
      </c>
      <c r="CY357" s="79">
        <f t="shared" si="835"/>
        <v>0</v>
      </c>
      <c r="CZ357" s="79">
        <f t="shared" si="835"/>
        <v>0</v>
      </c>
      <c r="DA357" s="79">
        <f t="shared" si="835"/>
        <v>0</v>
      </c>
      <c r="DB357" s="79">
        <f t="shared" si="835"/>
        <v>0</v>
      </c>
      <c r="DC357" s="79">
        <f t="shared" si="835"/>
        <v>0</v>
      </c>
      <c r="DD357" s="79">
        <f t="shared" si="835"/>
        <v>0</v>
      </c>
      <c r="DE357" s="79">
        <f t="shared" si="835"/>
        <v>0</v>
      </c>
      <c r="DF357" s="137">
        <f t="shared" si="835"/>
        <v>0</v>
      </c>
      <c r="DG357" s="79">
        <f t="shared" si="835"/>
        <v>0</v>
      </c>
      <c r="DH357" s="79">
        <f t="shared" si="835"/>
        <v>0</v>
      </c>
      <c r="DI357" s="79">
        <f t="shared" si="835"/>
        <v>0</v>
      </c>
      <c r="DJ357" s="79">
        <f t="shared" si="835"/>
        <v>0</v>
      </c>
      <c r="DK357" s="79">
        <f t="shared" si="835"/>
        <v>0</v>
      </c>
      <c r="DL357" s="79">
        <f t="shared" si="835"/>
        <v>0</v>
      </c>
      <c r="DM357" s="79">
        <f t="shared" si="835"/>
        <v>0</v>
      </c>
      <c r="DN357" s="79">
        <f t="shared" si="835"/>
        <v>0</v>
      </c>
      <c r="DO357" s="79">
        <f t="shared" si="835"/>
        <v>0</v>
      </c>
      <c r="DP357" s="79">
        <f t="shared" si="835"/>
        <v>0</v>
      </c>
      <c r="DQ357" s="79">
        <f t="shared" si="835"/>
        <v>0</v>
      </c>
      <c r="DR357" s="79">
        <f t="shared" si="835"/>
        <v>0</v>
      </c>
      <c r="DS357" s="79">
        <f t="shared" si="835"/>
        <v>0</v>
      </c>
      <c r="DT357" s="137">
        <f t="shared" si="835"/>
        <v>0</v>
      </c>
      <c r="DU357" s="80">
        <f t="shared" si="835"/>
        <v>0</v>
      </c>
      <c r="DV357" s="80">
        <f t="shared" si="835"/>
        <v>0</v>
      </c>
      <c r="DW357" s="80">
        <f t="shared" si="835"/>
        <v>0</v>
      </c>
      <c r="EE357" s="2"/>
      <c r="EF357"/>
      <c r="EG357"/>
      <c r="EH357" s="124"/>
      <c r="EI357" s="124"/>
      <c r="EJ357" s="124"/>
      <c r="EK357" s="124"/>
      <c r="EL357" s="124"/>
      <c r="EM357" s="124"/>
      <c r="EN357" s="124"/>
      <c r="EO357" s="124"/>
      <c r="EP357" s="124"/>
      <c r="EQ357" s="124"/>
      <c r="ER357" s="124"/>
      <c r="ES357" s="124"/>
      <c r="ET357" s="124"/>
      <c r="EU357" s="124"/>
      <c r="EV357" s="124"/>
      <c r="EW357" s="124"/>
      <c r="EX357" s="124"/>
      <c r="EY357" s="124"/>
      <c r="EZ357" s="124"/>
      <c r="FA357" s="124"/>
      <c r="FB357" s="124"/>
      <c r="FC357" s="124"/>
      <c r="FD357" s="124"/>
      <c r="FE357" s="124"/>
      <c r="FG357" s="124"/>
      <c r="FH357" s="124"/>
      <c r="FI357" s="124"/>
      <c r="FJ357" s="124"/>
      <c r="FK357" s="124"/>
      <c r="FL357" s="124"/>
      <c r="FN357" s="212"/>
      <c r="FO357" s="170"/>
      <c r="FP357" s="212"/>
      <c r="FQ357" s="170"/>
      <c r="FR357" s="212"/>
      <c r="FS357" s="170"/>
      <c r="FT357" s="212"/>
      <c r="FU357" s="170"/>
      <c r="FV357" s="212"/>
      <c r="FW357" s="170"/>
      <c r="FX357" s="212"/>
      <c r="FY357" s="170"/>
      <c r="FZ357" s="212"/>
      <c r="GA357" s="170"/>
      <c r="GB357" s="212"/>
      <c r="GC357" s="170"/>
      <c r="GD357" s="212"/>
      <c r="GE357" s="170"/>
      <c r="GF357" s="212"/>
      <c r="GG357" s="170"/>
      <c r="GH357" s="212"/>
      <c r="GI357" s="170"/>
      <c r="GJ357" s="212"/>
      <c r="GK357" s="170"/>
      <c r="HC357" s="212"/>
      <c r="HD357" s="170"/>
      <c r="HE357" s="212"/>
      <c r="HF357" s="170"/>
      <c r="HG357" s="212"/>
      <c r="HH357" s="170"/>
      <c r="HI357" s="212"/>
      <c r="HJ357" s="170"/>
    </row>
    <row r="358" spans="2:218" ht="10.5" customHeight="1" x14ac:dyDescent="0.15">
      <c r="B358" s="487"/>
      <c r="C358" s="325"/>
      <c r="D358" s="59">
        <f t="shared" ref="D358:AI358" si="836">IF(AND(D$5&gt;=$EH46,D$5&lt;=$EI46),$FO46,IF(AND(D$5&gt;=$EJ46,D$5&lt;=$EK46),$FQ46,IF(AND(D$5&gt;=$EL46,D$5&lt;=$EM46),$FS46,IF(AND(D$5&gt;=$EN46,D$5&lt;=$EO46),$FU46,IF(AND(D$5&gt;=$EP46,D$5&lt;=$EQ46),$FW46,IF(AND(D$5&gt;=$ER46,D$5&lt;=$ES46),$FY46,IF(AND(D$5&gt;=$ET46,D$5&lt;=$EU46),$GA46,IF(AND(D$5&gt;=$EV46,D$5&lt;=$EW46),$GC46,IF(AND(D$5&gt;=$EX46,D$5&lt;=$EY46),$GE46,IF(AND(D$5&gt;=$EZ46,D$5&lt;=$FA46),$GG46,IF(AND(D$5&gt;=$FB46,D$5&lt;=$FC46),$GI46,IF(AND(D$5&gt;=$FD46,D$5&lt;=$FE46),$GK46,0))))))))))))</f>
        <v>0</v>
      </c>
      <c r="E358" s="76">
        <f t="shared" si="836"/>
        <v>0</v>
      </c>
      <c r="F358" s="76">
        <f t="shared" si="836"/>
        <v>0</v>
      </c>
      <c r="G358" s="76">
        <f t="shared" si="836"/>
        <v>0</v>
      </c>
      <c r="H358" s="76">
        <f t="shared" si="836"/>
        <v>0</v>
      </c>
      <c r="I358" s="76">
        <f t="shared" si="836"/>
        <v>0</v>
      </c>
      <c r="J358" s="76">
        <f t="shared" si="836"/>
        <v>0</v>
      </c>
      <c r="K358" s="76">
        <f t="shared" si="836"/>
        <v>0</v>
      </c>
      <c r="L358" s="76">
        <f t="shared" si="836"/>
        <v>0</v>
      </c>
      <c r="M358" s="76">
        <f t="shared" si="836"/>
        <v>0</v>
      </c>
      <c r="N358" s="76">
        <f t="shared" si="836"/>
        <v>0</v>
      </c>
      <c r="O358" s="76">
        <f t="shared" si="836"/>
        <v>0</v>
      </c>
      <c r="P358" s="76">
        <f t="shared" si="836"/>
        <v>0</v>
      </c>
      <c r="Q358" s="76">
        <f t="shared" si="836"/>
        <v>0</v>
      </c>
      <c r="R358" s="76">
        <f t="shared" si="836"/>
        <v>0</v>
      </c>
      <c r="S358" s="76">
        <f t="shared" si="836"/>
        <v>0</v>
      </c>
      <c r="T358" s="76">
        <f t="shared" si="836"/>
        <v>0</v>
      </c>
      <c r="U358" s="76">
        <f t="shared" si="836"/>
        <v>0</v>
      </c>
      <c r="V358" s="76">
        <f t="shared" si="836"/>
        <v>0</v>
      </c>
      <c r="W358" s="76">
        <f t="shared" si="836"/>
        <v>0</v>
      </c>
      <c r="X358" s="76">
        <f t="shared" si="836"/>
        <v>0</v>
      </c>
      <c r="Y358" s="76">
        <f t="shared" si="836"/>
        <v>0</v>
      </c>
      <c r="Z358" s="76">
        <f t="shared" si="836"/>
        <v>0</v>
      </c>
      <c r="AA358" s="76">
        <f t="shared" si="836"/>
        <v>0</v>
      </c>
      <c r="AB358" s="76">
        <f t="shared" si="836"/>
        <v>0</v>
      </c>
      <c r="AC358" s="76">
        <f t="shared" si="836"/>
        <v>0</v>
      </c>
      <c r="AD358" s="76">
        <f t="shared" si="836"/>
        <v>0</v>
      </c>
      <c r="AE358" s="76">
        <f t="shared" si="836"/>
        <v>0</v>
      </c>
      <c r="AF358" s="138">
        <f t="shared" si="836"/>
        <v>0</v>
      </c>
      <c r="AG358" s="76">
        <f t="shared" si="836"/>
        <v>0</v>
      </c>
      <c r="AH358" s="76">
        <f t="shared" si="836"/>
        <v>0</v>
      </c>
      <c r="AI358" s="59">
        <f t="shared" si="836"/>
        <v>0</v>
      </c>
      <c r="AJ358" s="76">
        <f t="shared" ref="AJ358:BO358" si="837">IF(AND(AJ$5&gt;=$EH46,AJ$5&lt;=$EI46),$FO46,IF(AND(AJ$5&gt;=$EJ46,AJ$5&lt;=$EK46),$FQ46,IF(AND(AJ$5&gt;=$EL46,AJ$5&lt;=$EM46),$FS46,IF(AND(AJ$5&gt;=$EN46,AJ$5&lt;=$EO46),$FU46,IF(AND(AJ$5&gt;=$EP46,AJ$5&lt;=$EQ46),$FW46,IF(AND(AJ$5&gt;=$ER46,AJ$5&lt;=$ES46),$FY46,IF(AND(AJ$5&gt;=$ET46,AJ$5&lt;=$EU46),$GA46,IF(AND(AJ$5&gt;=$EV46,AJ$5&lt;=$EW46),$GC46,IF(AND(AJ$5&gt;=$EX46,AJ$5&lt;=$EY46),$GE46,IF(AND(AJ$5&gt;=$EZ46,AJ$5&lt;=$FA46),$GG46,IF(AND(AJ$5&gt;=$FB46,AJ$5&lt;=$FC46),$GI46,IF(AND(AJ$5&gt;=$FD46,AJ$5&lt;=$FE46),$GK46,0))))))))))))</f>
        <v>0</v>
      </c>
      <c r="AK358" s="76">
        <f t="shared" si="837"/>
        <v>0</v>
      </c>
      <c r="AL358" s="76">
        <f t="shared" si="837"/>
        <v>0</v>
      </c>
      <c r="AM358" s="76">
        <f t="shared" si="837"/>
        <v>0</v>
      </c>
      <c r="AN358" s="76">
        <f t="shared" si="837"/>
        <v>0</v>
      </c>
      <c r="AO358" s="76">
        <f t="shared" si="837"/>
        <v>0</v>
      </c>
      <c r="AP358" s="76">
        <f t="shared" si="837"/>
        <v>0</v>
      </c>
      <c r="AQ358" s="76">
        <f t="shared" si="837"/>
        <v>0</v>
      </c>
      <c r="AR358" s="76">
        <f t="shared" si="837"/>
        <v>0</v>
      </c>
      <c r="AS358" s="76">
        <f t="shared" si="837"/>
        <v>0</v>
      </c>
      <c r="AT358" s="76">
        <f t="shared" si="837"/>
        <v>0</v>
      </c>
      <c r="AU358" s="76">
        <f t="shared" si="837"/>
        <v>0</v>
      </c>
      <c r="AV358" s="76">
        <f t="shared" si="837"/>
        <v>0</v>
      </c>
      <c r="AW358" s="76">
        <f t="shared" si="837"/>
        <v>0</v>
      </c>
      <c r="AX358" s="76">
        <f t="shared" si="837"/>
        <v>0</v>
      </c>
      <c r="AY358" s="76">
        <f t="shared" si="837"/>
        <v>0</v>
      </c>
      <c r="AZ358" s="76">
        <f t="shared" si="837"/>
        <v>0</v>
      </c>
      <c r="BA358" s="76">
        <f t="shared" si="837"/>
        <v>0</v>
      </c>
      <c r="BB358" s="76">
        <f t="shared" si="837"/>
        <v>0</v>
      </c>
      <c r="BC358" s="76">
        <f t="shared" si="837"/>
        <v>0</v>
      </c>
      <c r="BD358" s="76">
        <f t="shared" si="837"/>
        <v>0</v>
      </c>
      <c r="BE358" s="76">
        <f t="shared" si="837"/>
        <v>0</v>
      </c>
      <c r="BF358" s="76">
        <f t="shared" si="837"/>
        <v>0</v>
      </c>
      <c r="BG358" s="76">
        <f t="shared" si="837"/>
        <v>0</v>
      </c>
      <c r="BH358" s="76">
        <f t="shared" si="837"/>
        <v>0</v>
      </c>
      <c r="BI358" s="76">
        <f t="shared" si="837"/>
        <v>0</v>
      </c>
      <c r="BJ358" s="76">
        <f t="shared" si="837"/>
        <v>0</v>
      </c>
      <c r="BK358" s="76">
        <f t="shared" si="837"/>
        <v>0</v>
      </c>
      <c r="BL358" s="76">
        <f t="shared" si="837"/>
        <v>0</v>
      </c>
      <c r="BM358" s="77">
        <f t="shared" si="837"/>
        <v>0</v>
      </c>
      <c r="BN358" s="59">
        <f t="shared" si="837"/>
        <v>0</v>
      </c>
      <c r="BO358" s="76">
        <f t="shared" si="837"/>
        <v>0</v>
      </c>
      <c r="BP358" s="76">
        <f t="shared" ref="BP358:CU358" si="838">IF(AND(BP$5&gt;=$EH46,BP$5&lt;=$EI46),$FO46,IF(AND(BP$5&gt;=$EJ46,BP$5&lt;=$EK46),$FQ46,IF(AND(BP$5&gt;=$EL46,BP$5&lt;=$EM46),$FS46,IF(AND(BP$5&gt;=$EN46,BP$5&lt;=$EO46),$FU46,IF(AND(BP$5&gt;=$EP46,BP$5&lt;=$EQ46),$FW46,IF(AND(BP$5&gt;=$ER46,BP$5&lt;=$ES46),$FY46,IF(AND(BP$5&gt;=$ET46,BP$5&lt;=$EU46),$GA46,IF(AND(BP$5&gt;=$EV46,BP$5&lt;=$EW46),$GC46,IF(AND(BP$5&gt;=$EX46,BP$5&lt;=$EY46),$GE46,IF(AND(BP$5&gt;=$EZ46,BP$5&lt;=$FA46),$GG46,IF(AND(BP$5&gt;=$FB46,BP$5&lt;=$FC46),$GI46,IF(AND(BP$5&gt;=$FD46,BP$5&lt;=$FE46),$GK46,0))))))))))))</f>
        <v>0</v>
      </c>
      <c r="BQ358" s="76">
        <f t="shared" si="838"/>
        <v>0</v>
      </c>
      <c r="BR358" s="76">
        <f t="shared" si="838"/>
        <v>0</v>
      </c>
      <c r="BS358" s="76">
        <f t="shared" si="838"/>
        <v>0</v>
      </c>
      <c r="BT358" s="76">
        <f t="shared" si="838"/>
        <v>0</v>
      </c>
      <c r="BU358" s="76">
        <f t="shared" si="838"/>
        <v>0</v>
      </c>
      <c r="BV358" s="76">
        <f t="shared" si="838"/>
        <v>0</v>
      </c>
      <c r="BW358" s="76">
        <f t="shared" si="838"/>
        <v>0</v>
      </c>
      <c r="BX358" s="76">
        <f t="shared" si="838"/>
        <v>0</v>
      </c>
      <c r="BY358" s="76">
        <f t="shared" si="838"/>
        <v>0</v>
      </c>
      <c r="BZ358" s="76">
        <f t="shared" si="838"/>
        <v>0</v>
      </c>
      <c r="CA358" s="76">
        <f t="shared" si="838"/>
        <v>0</v>
      </c>
      <c r="CB358" s="138">
        <f t="shared" si="838"/>
        <v>0</v>
      </c>
      <c r="CC358" s="76">
        <f t="shared" si="838"/>
        <v>0</v>
      </c>
      <c r="CD358" s="76">
        <f t="shared" si="838"/>
        <v>0</v>
      </c>
      <c r="CE358" s="76">
        <f t="shared" si="838"/>
        <v>0</v>
      </c>
      <c r="CF358" s="76">
        <f t="shared" si="838"/>
        <v>0</v>
      </c>
      <c r="CG358" s="76">
        <f t="shared" si="838"/>
        <v>0</v>
      </c>
      <c r="CH358" s="76">
        <f t="shared" si="838"/>
        <v>0</v>
      </c>
      <c r="CI358" s="76">
        <f t="shared" si="838"/>
        <v>0</v>
      </c>
      <c r="CJ358" s="76">
        <f t="shared" si="838"/>
        <v>0</v>
      </c>
      <c r="CK358" s="76">
        <f t="shared" si="838"/>
        <v>0</v>
      </c>
      <c r="CL358" s="76">
        <f t="shared" si="838"/>
        <v>0</v>
      </c>
      <c r="CM358" s="76">
        <f t="shared" si="838"/>
        <v>0</v>
      </c>
      <c r="CN358" s="76">
        <f t="shared" si="838"/>
        <v>0</v>
      </c>
      <c r="CO358" s="76">
        <f t="shared" si="838"/>
        <v>0</v>
      </c>
      <c r="CP358" s="138">
        <f t="shared" si="838"/>
        <v>0</v>
      </c>
      <c r="CQ358" s="77">
        <f t="shared" si="838"/>
        <v>0</v>
      </c>
      <c r="CR358" s="59">
        <f t="shared" si="838"/>
        <v>0</v>
      </c>
      <c r="CS358" s="76">
        <f t="shared" si="838"/>
        <v>0</v>
      </c>
      <c r="CT358" s="76">
        <f t="shared" si="838"/>
        <v>0</v>
      </c>
      <c r="CU358" s="76">
        <f t="shared" si="838"/>
        <v>0</v>
      </c>
      <c r="CV358" s="76">
        <f t="shared" ref="CV358:DW358" si="839">IF(AND(CV$5&gt;=$EH46,CV$5&lt;=$EI46),$FO46,IF(AND(CV$5&gt;=$EJ46,CV$5&lt;=$EK46),$FQ46,IF(AND(CV$5&gt;=$EL46,CV$5&lt;=$EM46),$FS46,IF(AND(CV$5&gt;=$EN46,CV$5&lt;=$EO46),$FU46,IF(AND(CV$5&gt;=$EP46,CV$5&lt;=$EQ46),$FW46,IF(AND(CV$5&gt;=$ER46,CV$5&lt;=$ES46),$FY46,IF(AND(CV$5&gt;=$ET46,CV$5&lt;=$EU46),$GA46,IF(AND(CV$5&gt;=$EV46,CV$5&lt;=$EW46),$GC46,IF(AND(CV$5&gt;=$EX46,CV$5&lt;=$EY46),$GE46,IF(AND(CV$5&gt;=$EZ46,CV$5&lt;=$FA46),$GG46,IF(AND(CV$5&gt;=$FB46,CV$5&lt;=$FC46),$GI46,IF(AND(CV$5&gt;=$FD46,CV$5&lt;=$FE46),$GK46,0))))))))))))</f>
        <v>0</v>
      </c>
      <c r="CW358" s="76">
        <f t="shared" si="839"/>
        <v>0</v>
      </c>
      <c r="CX358" s="76">
        <f t="shared" si="839"/>
        <v>0</v>
      </c>
      <c r="CY358" s="76">
        <f t="shared" si="839"/>
        <v>0</v>
      </c>
      <c r="CZ358" s="76">
        <f t="shared" si="839"/>
        <v>0</v>
      </c>
      <c r="DA358" s="76">
        <f t="shared" si="839"/>
        <v>0</v>
      </c>
      <c r="DB358" s="76">
        <f t="shared" si="839"/>
        <v>0</v>
      </c>
      <c r="DC358" s="76">
        <f t="shared" si="839"/>
        <v>0</v>
      </c>
      <c r="DD358" s="76">
        <f t="shared" si="839"/>
        <v>0</v>
      </c>
      <c r="DE358" s="76">
        <f t="shared" si="839"/>
        <v>0</v>
      </c>
      <c r="DF358" s="138">
        <f t="shared" si="839"/>
        <v>0</v>
      </c>
      <c r="DG358" s="76">
        <f t="shared" si="839"/>
        <v>0</v>
      </c>
      <c r="DH358" s="76">
        <f t="shared" si="839"/>
        <v>0</v>
      </c>
      <c r="DI358" s="76">
        <f t="shared" si="839"/>
        <v>0</v>
      </c>
      <c r="DJ358" s="76">
        <f t="shared" si="839"/>
        <v>0</v>
      </c>
      <c r="DK358" s="76">
        <f t="shared" si="839"/>
        <v>0</v>
      </c>
      <c r="DL358" s="76">
        <f t="shared" si="839"/>
        <v>0</v>
      </c>
      <c r="DM358" s="76">
        <f t="shared" si="839"/>
        <v>0</v>
      </c>
      <c r="DN358" s="76">
        <f t="shared" si="839"/>
        <v>0</v>
      </c>
      <c r="DO358" s="76">
        <f t="shared" si="839"/>
        <v>0</v>
      </c>
      <c r="DP358" s="76">
        <f t="shared" si="839"/>
        <v>0</v>
      </c>
      <c r="DQ358" s="76">
        <f t="shared" si="839"/>
        <v>0</v>
      </c>
      <c r="DR358" s="76">
        <f t="shared" si="839"/>
        <v>0</v>
      </c>
      <c r="DS358" s="76">
        <f t="shared" si="839"/>
        <v>0</v>
      </c>
      <c r="DT358" s="138">
        <f t="shared" si="839"/>
        <v>0</v>
      </c>
      <c r="DU358" s="77">
        <f t="shared" si="839"/>
        <v>0</v>
      </c>
      <c r="DV358" s="77">
        <f t="shared" si="839"/>
        <v>0</v>
      </c>
      <c r="DW358" s="77">
        <f t="shared" si="839"/>
        <v>0</v>
      </c>
      <c r="EE358" s="2"/>
      <c r="EF358"/>
      <c r="EG358"/>
      <c r="EH358" s="124"/>
      <c r="EI358" s="124"/>
      <c r="EJ358" s="124"/>
      <c r="EK358" s="124"/>
      <c r="EL358" s="124"/>
      <c r="EM358" s="124"/>
      <c r="EN358" s="124"/>
      <c r="EO358" s="124"/>
      <c r="EP358" s="124"/>
      <c r="EQ358" s="124"/>
      <c r="ER358" s="124"/>
      <c r="ES358" s="124"/>
      <c r="ET358" s="124"/>
      <c r="EU358" s="124"/>
      <c r="EV358" s="124"/>
      <c r="EW358" s="124"/>
      <c r="EX358" s="124"/>
      <c r="EY358" s="124"/>
      <c r="EZ358" s="124"/>
      <c r="FA358" s="124"/>
      <c r="FB358" s="124"/>
      <c r="FC358" s="124"/>
      <c r="FD358" s="124"/>
      <c r="FE358" s="124"/>
      <c r="FG358" s="124"/>
      <c r="FH358" s="124"/>
      <c r="FI358" s="124"/>
      <c r="FJ358" s="124"/>
      <c r="FK358" s="124"/>
      <c r="FL358" s="124"/>
      <c r="FN358" s="212"/>
      <c r="FO358" s="170"/>
      <c r="FP358" s="212"/>
      <c r="FQ358" s="170"/>
      <c r="FR358" s="212"/>
      <c r="FS358" s="170"/>
      <c r="FT358" s="212"/>
      <c r="FU358" s="170"/>
      <c r="FV358" s="212"/>
      <c r="FW358" s="170"/>
      <c r="FX358" s="212"/>
      <c r="FY358" s="170"/>
      <c r="FZ358" s="212"/>
      <c r="GA358" s="170"/>
      <c r="GB358" s="212"/>
      <c r="GC358" s="170"/>
      <c r="GD358" s="212"/>
      <c r="GE358" s="170"/>
      <c r="GF358" s="212"/>
      <c r="GG358" s="170"/>
      <c r="GH358" s="212"/>
      <c r="GI358" s="170"/>
      <c r="GJ358" s="212"/>
      <c r="GK358" s="170"/>
      <c r="HC358" s="212"/>
      <c r="HD358" s="170"/>
      <c r="HE358" s="212"/>
      <c r="HF358" s="170"/>
      <c r="HG358" s="212"/>
      <c r="HH358" s="170"/>
      <c r="HI358" s="212"/>
      <c r="HJ358" s="170"/>
    </row>
    <row r="359" spans="2:218" ht="27.75" customHeight="1" x14ac:dyDescent="0.15">
      <c r="B359" s="487"/>
      <c r="C359" s="325"/>
      <c r="D359" s="75">
        <f t="shared" ref="D359:AI359" si="840">IF(AND(D$5&gt;=$EH48,D$5&lt;=$EI48),$FO48/$GM48,IF(AND(D$5&gt;=$EJ48,D$5&lt;=$EK48),$FQ48/$GO48,IF(AND(D$5&gt;=$EL48,D$5&lt;=$EM48),$FS48/$GQ48,IF(AND(D$5&gt;=$EN48,D$5&lt;=$EO48),$FU48/$GS48,IF(AND(D$5&gt;=$EP48,D$5&lt;=$EQ48),$FW48/$GU48,IF(AND(D$5&gt;=$ER48,D$5&lt;=$ES48),$FY48/$GW48,IF(AND(D$5&gt;=$ET48,D$5&lt;=$EU48),$GA48/$GY48,IF(AND(D$5&gt;=$EV48,D$5&lt;=$EW48),$GC48/$HA48,IF(AND(D$5&gt;=$EX48,D$5&lt;=$EY48),$GE48/$HC48,IF(AND(D$5&gt;=$EZ48,D$5&lt;=$FA48),$GG48/$HE48,IF(AND(D$5&gt;=$FB48,D$5&lt;=$FC48),$GI48/$HG48,IF(AND(D$5&gt;=$FD48,D$5&lt;=$FE48),$GK48/$HI48,0))))))))))))</f>
        <v>8.25</v>
      </c>
      <c r="E359" s="76">
        <f t="shared" si="840"/>
        <v>8.25</v>
      </c>
      <c r="F359" s="76">
        <f t="shared" si="840"/>
        <v>0</v>
      </c>
      <c r="G359" s="76">
        <f t="shared" si="840"/>
        <v>0</v>
      </c>
      <c r="H359" s="76">
        <f t="shared" si="840"/>
        <v>0</v>
      </c>
      <c r="I359" s="76">
        <f t="shared" si="840"/>
        <v>0</v>
      </c>
      <c r="J359" s="76">
        <f t="shared" si="840"/>
        <v>0</v>
      </c>
      <c r="K359" s="76">
        <f t="shared" si="840"/>
        <v>0</v>
      </c>
      <c r="L359" s="76">
        <f t="shared" si="840"/>
        <v>0</v>
      </c>
      <c r="M359" s="76">
        <f t="shared" si="840"/>
        <v>0</v>
      </c>
      <c r="N359" s="76">
        <f t="shared" si="840"/>
        <v>0</v>
      </c>
      <c r="O359" s="76">
        <f t="shared" si="840"/>
        <v>12</v>
      </c>
      <c r="P359" s="76">
        <f t="shared" si="840"/>
        <v>12</v>
      </c>
      <c r="Q359" s="76">
        <f t="shared" si="840"/>
        <v>0</v>
      </c>
      <c r="R359" s="76">
        <f t="shared" si="840"/>
        <v>12</v>
      </c>
      <c r="S359" s="76">
        <f t="shared" si="840"/>
        <v>0</v>
      </c>
      <c r="T359" s="76">
        <f t="shared" si="840"/>
        <v>0</v>
      </c>
      <c r="U359" s="76">
        <f t="shared" si="840"/>
        <v>0</v>
      </c>
      <c r="V359" s="76">
        <f t="shared" si="840"/>
        <v>0</v>
      </c>
      <c r="W359" s="76">
        <f t="shared" si="840"/>
        <v>0</v>
      </c>
      <c r="X359" s="76">
        <f t="shared" si="840"/>
        <v>0</v>
      </c>
      <c r="Y359" s="76">
        <f t="shared" si="840"/>
        <v>0</v>
      </c>
      <c r="Z359" s="76">
        <f t="shared" si="840"/>
        <v>0</v>
      </c>
      <c r="AA359" s="76">
        <f t="shared" si="840"/>
        <v>3</v>
      </c>
      <c r="AB359" s="76">
        <f t="shared" si="840"/>
        <v>0</v>
      </c>
      <c r="AC359" s="76">
        <f t="shared" si="840"/>
        <v>0</v>
      </c>
      <c r="AD359" s="76">
        <f t="shared" si="840"/>
        <v>0</v>
      </c>
      <c r="AE359" s="76">
        <f t="shared" si="840"/>
        <v>0</v>
      </c>
      <c r="AF359" s="138">
        <f t="shared" si="840"/>
        <v>0</v>
      </c>
      <c r="AG359" s="76">
        <f t="shared" si="840"/>
        <v>0</v>
      </c>
      <c r="AH359" s="76">
        <f t="shared" si="840"/>
        <v>0</v>
      </c>
      <c r="AI359" s="59">
        <f t="shared" si="840"/>
        <v>0</v>
      </c>
      <c r="AJ359" s="76">
        <f t="shared" ref="AJ359:BO359" si="841">IF(AND(AJ$5&gt;=$EH48,AJ$5&lt;=$EI48),$FO48/$GM48,IF(AND(AJ$5&gt;=$EJ48,AJ$5&lt;=$EK48),$FQ48/$GO48,IF(AND(AJ$5&gt;=$EL48,AJ$5&lt;=$EM48),$FS48/$GQ48,IF(AND(AJ$5&gt;=$EN48,AJ$5&lt;=$EO48),$FU48/$GS48,IF(AND(AJ$5&gt;=$EP48,AJ$5&lt;=$EQ48),$FW48/$GU48,IF(AND(AJ$5&gt;=$ER48,AJ$5&lt;=$ES48),$FY48/$GW48,IF(AND(AJ$5&gt;=$ET48,AJ$5&lt;=$EU48),$GA48/$GY48,IF(AND(AJ$5&gt;=$EV48,AJ$5&lt;=$EW48),$GC48/$HA48,IF(AND(AJ$5&gt;=$EX48,AJ$5&lt;=$EY48),$GE48/$HC48,IF(AND(AJ$5&gt;=$EZ48,AJ$5&lt;=$FA48),$GG48/$HE48,IF(AND(AJ$5&gt;=$FB48,AJ$5&lt;=$FC48),$GI48/$HG48,IF(AND(AJ$5&gt;=$FD48,AJ$5&lt;=$FE48),$GK48/$HI48,0))))))))))))</f>
        <v>0</v>
      </c>
      <c r="AK359" s="76">
        <f t="shared" si="841"/>
        <v>0</v>
      </c>
      <c r="AL359" s="76">
        <f t="shared" si="841"/>
        <v>0</v>
      </c>
      <c r="AM359" s="76">
        <f t="shared" si="841"/>
        <v>0</v>
      </c>
      <c r="AN359" s="76">
        <f t="shared" si="841"/>
        <v>0</v>
      </c>
      <c r="AO359" s="76">
        <f t="shared" si="841"/>
        <v>0</v>
      </c>
      <c r="AP359" s="76">
        <f t="shared" si="841"/>
        <v>0</v>
      </c>
      <c r="AQ359" s="76">
        <f t="shared" si="841"/>
        <v>0</v>
      </c>
      <c r="AR359" s="76">
        <f t="shared" si="841"/>
        <v>3</v>
      </c>
      <c r="AS359" s="76">
        <f t="shared" si="841"/>
        <v>0</v>
      </c>
      <c r="AT359" s="76">
        <f t="shared" si="841"/>
        <v>0</v>
      </c>
      <c r="AU359" s="76">
        <f t="shared" si="841"/>
        <v>0</v>
      </c>
      <c r="AV359" s="76">
        <f t="shared" si="841"/>
        <v>0</v>
      </c>
      <c r="AW359" s="76">
        <f t="shared" si="841"/>
        <v>12</v>
      </c>
      <c r="AX359" s="76">
        <f t="shared" si="841"/>
        <v>0</v>
      </c>
      <c r="AY359" s="76">
        <f t="shared" si="841"/>
        <v>0</v>
      </c>
      <c r="AZ359" s="76">
        <f t="shared" si="841"/>
        <v>0</v>
      </c>
      <c r="BA359" s="76">
        <f t="shared" si="841"/>
        <v>0</v>
      </c>
      <c r="BB359" s="76">
        <f t="shared" si="841"/>
        <v>0</v>
      </c>
      <c r="BC359" s="76">
        <f t="shared" si="841"/>
        <v>0</v>
      </c>
      <c r="BD359" s="76">
        <f t="shared" si="841"/>
        <v>0</v>
      </c>
      <c r="BE359" s="76">
        <f t="shared" si="841"/>
        <v>0</v>
      </c>
      <c r="BF359" s="76">
        <f t="shared" si="841"/>
        <v>0</v>
      </c>
      <c r="BG359" s="76">
        <f t="shared" si="841"/>
        <v>0</v>
      </c>
      <c r="BH359" s="76">
        <f t="shared" si="841"/>
        <v>0</v>
      </c>
      <c r="BI359" s="76">
        <f t="shared" si="841"/>
        <v>0</v>
      </c>
      <c r="BJ359" s="76">
        <f t="shared" si="841"/>
        <v>0</v>
      </c>
      <c r="BK359" s="76">
        <f t="shared" si="841"/>
        <v>0</v>
      </c>
      <c r="BL359" s="76">
        <f t="shared" si="841"/>
        <v>0</v>
      </c>
      <c r="BM359" s="77">
        <f t="shared" si="841"/>
        <v>0</v>
      </c>
      <c r="BN359" s="59">
        <f t="shared" si="841"/>
        <v>0</v>
      </c>
      <c r="BO359" s="76">
        <f t="shared" si="841"/>
        <v>0</v>
      </c>
      <c r="BP359" s="76">
        <f t="shared" ref="BP359:CU359" si="842">IF(AND(BP$5&gt;=$EH48,BP$5&lt;=$EI48),$FO48/$GM48,IF(AND(BP$5&gt;=$EJ48,BP$5&lt;=$EK48),$FQ48/$GO48,IF(AND(BP$5&gt;=$EL48,BP$5&lt;=$EM48),$FS48/$GQ48,IF(AND(BP$5&gt;=$EN48,BP$5&lt;=$EO48),$FU48/$GS48,IF(AND(BP$5&gt;=$EP48,BP$5&lt;=$EQ48),$FW48/$GU48,IF(AND(BP$5&gt;=$ER48,BP$5&lt;=$ES48),$FY48/$GW48,IF(AND(BP$5&gt;=$ET48,BP$5&lt;=$EU48),$GA48/$GY48,IF(AND(BP$5&gt;=$EV48,BP$5&lt;=$EW48),$GC48/$HA48,IF(AND(BP$5&gt;=$EX48,BP$5&lt;=$EY48),$GE48/$HC48,IF(AND(BP$5&gt;=$EZ48,BP$5&lt;=$FA48),$GG48/$HE48,IF(AND(BP$5&gt;=$FB48,BP$5&lt;=$FC48),$GI48/$HG48,IF(AND(BP$5&gt;=$FD48,BP$5&lt;=$FE48),$GK48/$HI48,0))))))))))))</f>
        <v>0</v>
      </c>
      <c r="BQ359" s="76">
        <f t="shared" si="842"/>
        <v>0</v>
      </c>
      <c r="BR359" s="76">
        <f t="shared" si="842"/>
        <v>0</v>
      </c>
      <c r="BS359" s="76">
        <f t="shared" si="842"/>
        <v>0</v>
      </c>
      <c r="BT359" s="76">
        <f t="shared" si="842"/>
        <v>0</v>
      </c>
      <c r="BU359" s="76">
        <f t="shared" si="842"/>
        <v>0</v>
      </c>
      <c r="BV359" s="76">
        <f t="shared" si="842"/>
        <v>0</v>
      </c>
      <c r="BW359" s="76">
        <f t="shared" si="842"/>
        <v>0</v>
      </c>
      <c r="BX359" s="76">
        <f t="shared" si="842"/>
        <v>0</v>
      </c>
      <c r="BY359" s="76">
        <f t="shared" si="842"/>
        <v>0</v>
      </c>
      <c r="BZ359" s="76">
        <f t="shared" si="842"/>
        <v>0</v>
      </c>
      <c r="CA359" s="76">
        <f t="shared" si="842"/>
        <v>0</v>
      </c>
      <c r="CB359" s="138">
        <f t="shared" si="842"/>
        <v>15</v>
      </c>
      <c r="CC359" s="76">
        <f t="shared" si="842"/>
        <v>0</v>
      </c>
      <c r="CD359" s="76">
        <f t="shared" si="842"/>
        <v>0</v>
      </c>
      <c r="CE359" s="76">
        <f t="shared" si="842"/>
        <v>0</v>
      </c>
      <c r="CF359" s="76">
        <f t="shared" si="842"/>
        <v>0</v>
      </c>
      <c r="CG359" s="76">
        <f t="shared" si="842"/>
        <v>0</v>
      </c>
      <c r="CH359" s="76">
        <f t="shared" si="842"/>
        <v>0</v>
      </c>
      <c r="CI359" s="76">
        <f t="shared" si="842"/>
        <v>0</v>
      </c>
      <c r="CJ359" s="76">
        <f t="shared" si="842"/>
        <v>0</v>
      </c>
      <c r="CK359" s="76">
        <f t="shared" si="842"/>
        <v>0</v>
      </c>
      <c r="CL359" s="76">
        <f t="shared" si="842"/>
        <v>0</v>
      </c>
      <c r="CM359" s="76">
        <f t="shared" si="842"/>
        <v>0</v>
      </c>
      <c r="CN359" s="76">
        <f t="shared" si="842"/>
        <v>0</v>
      </c>
      <c r="CO359" s="76">
        <f t="shared" si="842"/>
        <v>0</v>
      </c>
      <c r="CP359" s="138">
        <f t="shared" si="842"/>
        <v>0</v>
      </c>
      <c r="CQ359" s="77">
        <f t="shared" si="842"/>
        <v>0</v>
      </c>
      <c r="CR359" s="59">
        <f t="shared" si="842"/>
        <v>0</v>
      </c>
      <c r="CS359" s="76">
        <f t="shared" si="842"/>
        <v>0</v>
      </c>
      <c r="CT359" s="76">
        <f t="shared" si="842"/>
        <v>0</v>
      </c>
      <c r="CU359" s="76">
        <f t="shared" si="842"/>
        <v>0</v>
      </c>
      <c r="CV359" s="76">
        <f t="shared" ref="CV359:DW359" si="843">IF(AND(CV$5&gt;=$EH48,CV$5&lt;=$EI48),$FO48/$GM48,IF(AND(CV$5&gt;=$EJ48,CV$5&lt;=$EK48),$FQ48/$GO48,IF(AND(CV$5&gt;=$EL48,CV$5&lt;=$EM48),$FS48/$GQ48,IF(AND(CV$5&gt;=$EN48,CV$5&lt;=$EO48),$FU48/$GS48,IF(AND(CV$5&gt;=$EP48,CV$5&lt;=$EQ48),$FW48/$GU48,IF(AND(CV$5&gt;=$ER48,CV$5&lt;=$ES48),$FY48/$GW48,IF(AND(CV$5&gt;=$ET48,CV$5&lt;=$EU48),$GA48/$GY48,IF(AND(CV$5&gt;=$EV48,CV$5&lt;=$EW48),$GC48/$HA48,IF(AND(CV$5&gt;=$EX48,CV$5&lt;=$EY48),$GE48/$HC48,IF(AND(CV$5&gt;=$EZ48,CV$5&lt;=$FA48),$GG48/$HE48,IF(AND(CV$5&gt;=$FB48,CV$5&lt;=$FC48),$GI48/$HG48,IF(AND(CV$5&gt;=$FD48,CV$5&lt;=$FE48),$GK48/$HI48,0))))))))))))</f>
        <v>0</v>
      </c>
      <c r="CW359" s="76">
        <f t="shared" si="843"/>
        <v>0</v>
      </c>
      <c r="CX359" s="76">
        <f t="shared" si="843"/>
        <v>0</v>
      </c>
      <c r="CY359" s="76">
        <f t="shared" si="843"/>
        <v>0</v>
      </c>
      <c r="CZ359" s="76">
        <f t="shared" si="843"/>
        <v>0</v>
      </c>
      <c r="DA359" s="76">
        <f t="shared" si="843"/>
        <v>0</v>
      </c>
      <c r="DB359" s="76">
        <f t="shared" si="843"/>
        <v>0</v>
      </c>
      <c r="DC359" s="76">
        <f t="shared" si="843"/>
        <v>0</v>
      </c>
      <c r="DD359" s="76">
        <f t="shared" si="843"/>
        <v>0</v>
      </c>
      <c r="DE359" s="76">
        <f t="shared" si="843"/>
        <v>0</v>
      </c>
      <c r="DF359" s="138">
        <f t="shared" si="843"/>
        <v>0</v>
      </c>
      <c r="DG359" s="76">
        <f t="shared" si="843"/>
        <v>60</v>
      </c>
      <c r="DH359" s="76">
        <f t="shared" si="843"/>
        <v>60</v>
      </c>
      <c r="DI359" s="76">
        <f t="shared" si="843"/>
        <v>60</v>
      </c>
      <c r="DJ359" s="76">
        <f t="shared" si="843"/>
        <v>60</v>
      </c>
      <c r="DK359" s="76">
        <f t="shared" si="843"/>
        <v>60</v>
      </c>
      <c r="DL359" s="76">
        <f t="shared" si="843"/>
        <v>60</v>
      </c>
      <c r="DM359" s="76">
        <f t="shared" si="843"/>
        <v>0</v>
      </c>
      <c r="DN359" s="76">
        <f t="shared" si="843"/>
        <v>0</v>
      </c>
      <c r="DO359" s="76">
        <f t="shared" si="843"/>
        <v>0</v>
      </c>
      <c r="DP359" s="76">
        <f t="shared" si="843"/>
        <v>0</v>
      </c>
      <c r="DQ359" s="76">
        <f t="shared" si="843"/>
        <v>0</v>
      </c>
      <c r="DR359" s="76">
        <f t="shared" si="843"/>
        <v>0</v>
      </c>
      <c r="DS359" s="76">
        <f t="shared" si="843"/>
        <v>0</v>
      </c>
      <c r="DT359" s="138">
        <f t="shared" si="843"/>
        <v>0</v>
      </c>
      <c r="DU359" s="77">
        <f t="shared" si="843"/>
        <v>0</v>
      </c>
      <c r="DV359" s="77">
        <f t="shared" si="843"/>
        <v>0</v>
      </c>
      <c r="DW359" s="77">
        <f t="shared" si="843"/>
        <v>0</v>
      </c>
      <c r="EE359" s="2"/>
      <c r="EF359"/>
      <c r="EG359"/>
      <c r="EH359" s="124"/>
      <c r="EI359" s="124"/>
      <c r="EJ359" s="124"/>
      <c r="EK359" s="124"/>
      <c r="EL359" s="124"/>
      <c r="EM359" s="124"/>
      <c r="EN359" s="124"/>
      <c r="EO359" s="124"/>
      <c r="EP359" s="124"/>
      <c r="EQ359" s="124"/>
      <c r="ER359" s="124"/>
      <c r="ES359" s="124"/>
      <c r="ET359" s="124"/>
      <c r="EU359" s="124"/>
      <c r="EV359" s="124"/>
      <c r="EW359" s="124"/>
      <c r="EX359" s="124"/>
      <c r="EY359" s="124"/>
      <c r="EZ359" s="124"/>
      <c r="FA359" s="124"/>
      <c r="FB359" s="124"/>
      <c r="FC359" s="124"/>
      <c r="FD359" s="124"/>
      <c r="FE359" s="124"/>
      <c r="FG359" s="124"/>
      <c r="FH359" s="124"/>
      <c r="FI359" s="124"/>
      <c r="FJ359" s="124"/>
      <c r="FK359" s="124"/>
      <c r="FL359" s="124"/>
      <c r="FN359" s="212"/>
      <c r="FO359" s="170"/>
      <c r="FP359" s="212"/>
      <c r="FQ359" s="170"/>
      <c r="FR359" s="212"/>
      <c r="FS359" s="170"/>
      <c r="FT359" s="212"/>
      <c r="FU359" s="170"/>
      <c r="FV359" s="212"/>
      <c r="FW359" s="170"/>
      <c r="FX359" s="212"/>
      <c r="FY359" s="170"/>
      <c r="FZ359" s="212"/>
      <c r="GA359" s="170"/>
      <c r="GB359" s="212"/>
      <c r="GC359" s="170"/>
      <c r="GD359" s="212"/>
      <c r="GE359" s="170"/>
      <c r="GF359" s="212"/>
      <c r="GG359" s="170"/>
      <c r="GH359" s="212"/>
      <c r="GI359" s="170"/>
      <c r="GJ359" s="212"/>
      <c r="GK359" s="170"/>
      <c r="HC359" s="212"/>
      <c r="HD359" s="170"/>
      <c r="HE359" s="212"/>
      <c r="HF359" s="170"/>
      <c r="HG359" s="212"/>
      <c r="HH359" s="170"/>
      <c r="HI359" s="212"/>
      <c r="HJ359" s="170"/>
    </row>
    <row r="360" spans="2:218" ht="21.75" customHeight="1" thickBot="1" x14ac:dyDescent="0.2">
      <c r="B360" s="488"/>
      <c r="C360" s="326"/>
      <c r="D360" s="136">
        <f t="shared" ref="D360:AI360" si="844">IF(AND(D$5&gt;=$EH48,D$5&lt;=$EI48),$FO48,IF(AND(D$5&gt;=$EJ48,D$5&lt;=$EK48),$FQ48,IF(AND(D$5&gt;=$EL48,D$5&lt;=$EM48),$FS48,IF(AND(D$5&gt;=$EN48,D$5&lt;=$EO48),$FU48,IF(AND(D$5&gt;=$EP48,D$5&lt;=$EQ48),$FW48,IF(AND(D$5&gt;=$ER48,D$5&lt;=$ES48),$FY48,IF(AND(D$5&gt;=$ET48,D$5&lt;=$EU48),$GA48,IF(AND(D$5&gt;=$EV48,D$5&lt;=$EW48),$GC48,IF(AND(D$5&gt;=$EX48,D$5&lt;=$EY48),$GE48,IF(AND(D$5&gt;=$EZ48,D$5&lt;=$FA48),$GG48,IF(AND(D$5&gt;=$FB48,D$5&lt;=$FC48),$GI48,IF(AND(D$5&gt;=$FD48,D$5&lt;=$FE48),$GK48,0))))))))))))</f>
        <v>16.5</v>
      </c>
      <c r="E360" s="129">
        <f t="shared" si="844"/>
        <v>16.5</v>
      </c>
      <c r="F360" s="129">
        <f t="shared" si="844"/>
        <v>0</v>
      </c>
      <c r="G360" s="129">
        <f t="shared" si="844"/>
        <v>0</v>
      </c>
      <c r="H360" s="129">
        <f t="shared" si="844"/>
        <v>0</v>
      </c>
      <c r="I360" s="129">
        <f t="shared" si="844"/>
        <v>0</v>
      </c>
      <c r="J360" s="129">
        <f t="shared" si="844"/>
        <v>0</v>
      </c>
      <c r="K360" s="129">
        <f t="shared" si="844"/>
        <v>0</v>
      </c>
      <c r="L360" s="129">
        <f t="shared" si="844"/>
        <v>0</v>
      </c>
      <c r="M360" s="129">
        <f t="shared" si="844"/>
        <v>0</v>
      </c>
      <c r="N360" s="129">
        <f t="shared" si="844"/>
        <v>0</v>
      </c>
      <c r="O360" s="129">
        <f t="shared" si="844"/>
        <v>24</v>
      </c>
      <c r="P360" s="129">
        <f t="shared" si="844"/>
        <v>24</v>
      </c>
      <c r="Q360" s="129">
        <f t="shared" si="844"/>
        <v>0</v>
      </c>
      <c r="R360" s="129">
        <f t="shared" si="844"/>
        <v>12</v>
      </c>
      <c r="S360" s="129">
        <f t="shared" si="844"/>
        <v>0</v>
      </c>
      <c r="T360" s="129">
        <f t="shared" si="844"/>
        <v>0</v>
      </c>
      <c r="U360" s="129">
        <f t="shared" si="844"/>
        <v>0</v>
      </c>
      <c r="V360" s="129">
        <f t="shared" si="844"/>
        <v>0</v>
      </c>
      <c r="W360" s="129">
        <f t="shared" si="844"/>
        <v>0</v>
      </c>
      <c r="X360" s="129">
        <f t="shared" si="844"/>
        <v>0</v>
      </c>
      <c r="Y360" s="129">
        <f t="shared" si="844"/>
        <v>0</v>
      </c>
      <c r="Z360" s="129">
        <f t="shared" si="844"/>
        <v>0</v>
      </c>
      <c r="AA360" s="129">
        <f t="shared" si="844"/>
        <v>3</v>
      </c>
      <c r="AB360" s="129">
        <f t="shared" si="844"/>
        <v>0</v>
      </c>
      <c r="AC360" s="129">
        <f t="shared" si="844"/>
        <v>0</v>
      </c>
      <c r="AD360" s="129">
        <f t="shared" si="844"/>
        <v>0</v>
      </c>
      <c r="AE360" s="129">
        <f t="shared" si="844"/>
        <v>0</v>
      </c>
      <c r="AF360" s="129">
        <f t="shared" si="844"/>
        <v>0</v>
      </c>
      <c r="AG360" s="130">
        <f t="shared" si="844"/>
        <v>0</v>
      </c>
      <c r="AH360" s="130">
        <f t="shared" si="844"/>
        <v>0</v>
      </c>
      <c r="AI360" s="131">
        <f t="shared" si="844"/>
        <v>0</v>
      </c>
      <c r="AJ360" s="129">
        <f t="shared" ref="AJ360:BO360" si="845">IF(AND(AJ$5&gt;=$EH48,AJ$5&lt;=$EI48),$FO48,IF(AND(AJ$5&gt;=$EJ48,AJ$5&lt;=$EK48),$FQ48,IF(AND(AJ$5&gt;=$EL48,AJ$5&lt;=$EM48),$FS48,IF(AND(AJ$5&gt;=$EN48,AJ$5&lt;=$EO48),$FU48,IF(AND(AJ$5&gt;=$EP48,AJ$5&lt;=$EQ48),$FW48,IF(AND(AJ$5&gt;=$ER48,AJ$5&lt;=$ES48),$FY48,IF(AND(AJ$5&gt;=$ET48,AJ$5&lt;=$EU48),$GA48,IF(AND(AJ$5&gt;=$EV48,AJ$5&lt;=$EW48),$GC48,IF(AND(AJ$5&gt;=$EX48,AJ$5&lt;=$EY48),$GE48,IF(AND(AJ$5&gt;=$EZ48,AJ$5&lt;=$FA48),$GG48,IF(AND(AJ$5&gt;=$FB48,AJ$5&lt;=$FC48),$GI48,IF(AND(AJ$5&gt;=$FD48,AJ$5&lt;=$FE48),$GK48,0))))))))))))</f>
        <v>0</v>
      </c>
      <c r="AK360" s="129">
        <f t="shared" si="845"/>
        <v>0</v>
      </c>
      <c r="AL360" s="132">
        <f t="shared" si="845"/>
        <v>0</v>
      </c>
      <c r="AM360" s="133">
        <f t="shared" si="845"/>
        <v>0</v>
      </c>
      <c r="AN360" s="133">
        <f t="shared" si="845"/>
        <v>0</v>
      </c>
      <c r="AO360" s="133">
        <f t="shared" si="845"/>
        <v>0</v>
      </c>
      <c r="AP360" s="133">
        <f t="shared" si="845"/>
        <v>0</v>
      </c>
      <c r="AQ360" s="133">
        <f t="shared" si="845"/>
        <v>0</v>
      </c>
      <c r="AR360" s="133">
        <f t="shared" si="845"/>
        <v>3</v>
      </c>
      <c r="AS360" s="133">
        <f t="shared" si="845"/>
        <v>0</v>
      </c>
      <c r="AT360" s="133">
        <f t="shared" si="845"/>
        <v>0</v>
      </c>
      <c r="AU360" s="133">
        <f t="shared" si="845"/>
        <v>0</v>
      </c>
      <c r="AV360" s="133">
        <f t="shared" si="845"/>
        <v>0</v>
      </c>
      <c r="AW360" s="133">
        <f t="shared" si="845"/>
        <v>12</v>
      </c>
      <c r="AX360" s="133">
        <f t="shared" si="845"/>
        <v>0</v>
      </c>
      <c r="AY360" s="133">
        <f t="shared" si="845"/>
        <v>0</v>
      </c>
      <c r="AZ360" s="133">
        <f t="shared" si="845"/>
        <v>0</v>
      </c>
      <c r="BA360" s="133">
        <f t="shared" si="845"/>
        <v>0</v>
      </c>
      <c r="BB360" s="133">
        <f t="shared" si="845"/>
        <v>0</v>
      </c>
      <c r="BC360" s="133">
        <f t="shared" si="845"/>
        <v>0</v>
      </c>
      <c r="BD360" s="133">
        <f t="shared" si="845"/>
        <v>0</v>
      </c>
      <c r="BE360" s="133">
        <f t="shared" si="845"/>
        <v>0</v>
      </c>
      <c r="BF360" s="133">
        <f t="shared" si="845"/>
        <v>0</v>
      </c>
      <c r="BG360" s="133">
        <f t="shared" si="845"/>
        <v>0</v>
      </c>
      <c r="BH360" s="133">
        <f t="shared" si="845"/>
        <v>0</v>
      </c>
      <c r="BI360" s="133">
        <f t="shared" si="845"/>
        <v>0</v>
      </c>
      <c r="BJ360" s="133">
        <f t="shared" si="845"/>
        <v>0</v>
      </c>
      <c r="BK360" s="133">
        <f t="shared" si="845"/>
        <v>0</v>
      </c>
      <c r="BL360" s="133">
        <f t="shared" si="845"/>
        <v>0</v>
      </c>
      <c r="BM360" s="134">
        <f t="shared" si="845"/>
        <v>0</v>
      </c>
      <c r="BN360" s="135">
        <f t="shared" si="845"/>
        <v>0</v>
      </c>
      <c r="BO360" s="133">
        <f t="shared" si="845"/>
        <v>0</v>
      </c>
      <c r="BP360" s="133">
        <f t="shared" ref="BP360:CU360" si="846">IF(AND(BP$5&gt;=$EH48,BP$5&lt;=$EI48),$FO48,IF(AND(BP$5&gt;=$EJ48,BP$5&lt;=$EK48),$FQ48,IF(AND(BP$5&gt;=$EL48,BP$5&lt;=$EM48),$FS48,IF(AND(BP$5&gt;=$EN48,BP$5&lt;=$EO48),$FU48,IF(AND(BP$5&gt;=$EP48,BP$5&lt;=$EQ48),$FW48,IF(AND(BP$5&gt;=$ER48,BP$5&lt;=$ES48),$FY48,IF(AND(BP$5&gt;=$ET48,BP$5&lt;=$EU48),$GA48,IF(AND(BP$5&gt;=$EV48,BP$5&lt;=$EW48),$GC48,IF(AND(BP$5&gt;=$EX48,BP$5&lt;=$EY48),$GE48,IF(AND(BP$5&gt;=$EZ48,BP$5&lt;=$FA48),$GG48,IF(AND(BP$5&gt;=$FB48,BP$5&lt;=$FC48),$GI48,IF(AND(BP$5&gt;=$FD48,BP$5&lt;=$FE48),$GK48,0))))))))))))</f>
        <v>0</v>
      </c>
      <c r="BQ360" s="133">
        <f t="shared" si="846"/>
        <v>0</v>
      </c>
      <c r="BR360" s="133">
        <f t="shared" si="846"/>
        <v>0</v>
      </c>
      <c r="BS360" s="133">
        <f t="shared" si="846"/>
        <v>0</v>
      </c>
      <c r="BT360" s="133">
        <f t="shared" si="846"/>
        <v>0</v>
      </c>
      <c r="BU360" s="133">
        <f t="shared" si="846"/>
        <v>0</v>
      </c>
      <c r="BV360" s="133">
        <f t="shared" si="846"/>
        <v>0</v>
      </c>
      <c r="BW360" s="133">
        <f t="shared" si="846"/>
        <v>0</v>
      </c>
      <c r="BX360" s="133">
        <f t="shared" si="846"/>
        <v>0</v>
      </c>
      <c r="BY360" s="133">
        <f t="shared" si="846"/>
        <v>0</v>
      </c>
      <c r="BZ360" s="133">
        <f t="shared" si="846"/>
        <v>0</v>
      </c>
      <c r="CA360" s="133">
        <f t="shared" si="846"/>
        <v>0</v>
      </c>
      <c r="CB360" s="133">
        <f t="shared" si="846"/>
        <v>15</v>
      </c>
      <c r="CC360" s="133">
        <f t="shared" si="846"/>
        <v>0</v>
      </c>
      <c r="CD360" s="133">
        <f t="shared" si="846"/>
        <v>0</v>
      </c>
      <c r="CE360" s="133">
        <f t="shared" si="846"/>
        <v>0</v>
      </c>
      <c r="CF360" s="133">
        <f t="shared" si="846"/>
        <v>0</v>
      </c>
      <c r="CG360" s="133">
        <f t="shared" si="846"/>
        <v>0</v>
      </c>
      <c r="CH360" s="133">
        <f t="shared" si="846"/>
        <v>0</v>
      </c>
      <c r="CI360" s="133">
        <f t="shared" si="846"/>
        <v>0</v>
      </c>
      <c r="CJ360" s="133">
        <f t="shared" si="846"/>
        <v>0</v>
      </c>
      <c r="CK360" s="133">
        <f t="shared" si="846"/>
        <v>0</v>
      </c>
      <c r="CL360" s="133">
        <f t="shared" si="846"/>
        <v>0</v>
      </c>
      <c r="CM360" s="133">
        <f t="shared" si="846"/>
        <v>0</v>
      </c>
      <c r="CN360" s="133">
        <f t="shared" si="846"/>
        <v>0</v>
      </c>
      <c r="CO360" s="133">
        <f t="shared" si="846"/>
        <v>0</v>
      </c>
      <c r="CP360" s="133">
        <f t="shared" si="846"/>
        <v>0</v>
      </c>
      <c r="CQ360" s="134">
        <f t="shared" si="846"/>
        <v>0</v>
      </c>
      <c r="CR360" s="135">
        <f t="shared" si="846"/>
        <v>0</v>
      </c>
      <c r="CS360" s="133">
        <f t="shared" si="846"/>
        <v>0</v>
      </c>
      <c r="CT360" s="133">
        <f t="shared" si="846"/>
        <v>0</v>
      </c>
      <c r="CU360" s="133">
        <f t="shared" si="846"/>
        <v>0</v>
      </c>
      <c r="CV360" s="133">
        <f t="shared" ref="CV360:DW360" si="847">IF(AND(CV$5&gt;=$EH48,CV$5&lt;=$EI48),$FO48,IF(AND(CV$5&gt;=$EJ48,CV$5&lt;=$EK48),$FQ48,IF(AND(CV$5&gt;=$EL48,CV$5&lt;=$EM48),$FS48,IF(AND(CV$5&gt;=$EN48,CV$5&lt;=$EO48),$FU48,IF(AND(CV$5&gt;=$EP48,CV$5&lt;=$EQ48),$FW48,IF(AND(CV$5&gt;=$ER48,CV$5&lt;=$ES48),$FY48,IF(AND(CV$5&gt;=$ET48,CV$5&lt;=$EU48),$GA48,IF(AND(CV$5&gt;=$EV48,CV$5&lt;=$EW48),$GC48,IF(AND(CV$5&gt;=$EX48,CV$5&lt;=$EY48),$GE48,IF(AND(CV$5&gt;=$EZ48,CV$5&lt;=$FA48),$GG48,IF(AND(CV$5&gt;=$FB48,CV$5&lt;=$FC48),$GI48,IF(AND(CV$5&gt;=$FD48,CV$5&lt;=$FE48),$GK48,0))))))))))))</f>
        <v>0</v>
      </c>
      <c r="CW360" s="133">
        <f t="shared" si="847"/>
        <v>0</v>
      </c>
      <c r="CX360" s="133">
        <f t="shared" si="847"/>
        <v>0</v>
      </c>
      <c r="CY360" s="133">
        <f t="shared" si="847"/>
        <v>0</v>
      </c>
      <c r="CZ360" s="133">
        <f t="shared" si="847"/>
        <v>0</v>
      </c>
      <c r="DA360" s="133">
        <f t="shared" si="847"/>
        <v>0</v>
      </c>
      <c r="DB360" s="133">
        <f t="shared" si="847"/>
        <v>0</v>
      </c>
      <c r="DC360" s="133">
        <f t="shared" si="847"/>
        <v>0</v>
      </c>
      <c r="DD360" s="133">
        <f t="shared" si="847"/>
        <v>0</v>
      </c>
      <c r="DE360" s="133">
        <f t="shared" si="847"/>
        <v>0</v>
      </c>
      <c r="DF360" s="133">
        <f t="shared" si="847"/>
        <v>0</v>
      </c>
      <c r="DG360" s="133">
        <f t="shared" si="847"/>
        <v>360</v>
      </c>
      <c r="DH360" s="133">
        <f t="shared" si="847"/>
        <v>360</v>
      </c>
      <c r="DI360" s="133">
        <f t="shared" si="847"/>
        <v>360</v>
      </c>
      <c r="DJ360" s="133">
        <f t="shared" si="847"/>
        <v>360</v>
      </c>
      <c r="DK360" s="133">
        <f t="shared" si="847"/>
        <v>360</v>
      </c>
      <c r="DL360" s="133">
        <f t="shared" si="847"/>
        <v>360</v>
      </c>
      <c r="DM360" s="133">
        <f t="shared" si="847"/>
        <v>0</v>
      </c>
      <c r="DN360" s="133">
        <f t="shared" si="847"/>
        <v>0</v>
      </c>
      <c r="DO360" s="133">
        <f t="shared" si="847"/>
        <v>0</v>
      </c>
      <c r="DP360" s="133">
        <f t="shared" si="847"/>
        <v>0</v>
      </c>
      <c r="DQ360" s="133">
        <f t="shared" si="847"/>
        <v>0</v>
      </c>
      <c r="DR360" s="133">
        <f t="shared" si="847"/>
        <v>0</v>
      </c>
      <c r="DS360" s="133">
        <f t="shared" si="847"/>
        <v>0</v>
      </c>
      <c r="DT360" s="133">
        <f t="shared" si="847"/>
        <v>0</v>
      </c>
      <c r="DU360" s="134">
        <f t="shared" si="847"/>
        <v>0</v>
      </c>
      <c r="DV360" s="134">
        <f t="shared" si="847"/>
        <v>0</v>
      </c>
      <c r="DW360" s="134">
        <f t="shared" si="847"/>
        <v>0</v>
      </c>
      <c r="EE360" s="2"/>
      <c r="EF360"/>
      <c r="EG360"/>
      <c r="EH360" s="124"/>
      <c r="EI360" s="124"/>
      <c r="EJ360" s="124"/>
      <c r="EK360" s="124"/>
      <c r="EL360" s="124"/>
      <c r="EM360" s="124"/>
      <c r="EN360" s="124"/>
      <c r="EO360" s="124"/>
      <c r="EP360" s="124"/>
      <c r="EQ360" s="124"/>
      <c r="ER360" s="124"/>
      <c r="ES360" s="124"/>
      <c r="ET360" s="124"/>
      <c r="EU360" s="124"/>
      <c r="EV360" s="124"/>
      <c r="EW360" s="124"/>
      <c r="EX360" s="124"/>
      <c r="EY360" s="124"/>
      <c r="EZ360" s="124"/>
      <c r="FA360" s="124"/>
      <c r="FB360" s="124"/>
      <c r="FC360" s="124"/>
      <c r="FD360" s="124"/>
      <c r="FE360" s="124"/>
      <c r="FG360" s="124"/>
      <c r="FH360" s="124"/>
      <c r="FI360" s="124"/>
      <c r="FJ360" s="124"/>
      <c r="FK360" s="124"/>
      <c r="FL360" s="124"/>
      <c r="FN360" s="212"/>
      <c r="FO360" s="170"/>
      <c r="FP360" s="212"/>
      <c r="FQ360" s="170"/>
      <c r="FR360" s="212"/>
      <c r="FS360" s="170"/>
      <c r="FT360" s="212"/>
      <c r="FU360" s="170"/>
      <c r="FV360" s="212"/>
      <c r="FW360" s="170"/>
      <c r="FX360" s="212"/>
      <c r="FY360" s="170"/>
      <c r="FZ360" s="212"/>
      <c r="GA360" s="170"/>
      <c r="GB360" s="212"/>
      <c r="GC360" s="170"/>
      <c r="GD360" s="212"/>
      <c r="GE360" s="170"/>
      <c r="GF360" s="212"/>
      <c r="GG360" s="170"/>
      <c r="GH360" s="212"/>
      <c r="GI360" s="170"/>
      <c r="GJ360" s="212"/>
      <c r="GK360" s="170"/>
      <c r="HC360" s="212"/>
      <c r="HD360" s="170"/>
      <c r="HE360" s="212"/>
      <c r="HF360" s="170"/>
      <c r="HG360" s="212"/>
      <c r="HH360" s="170"/>
      <c r="HI360" s="212"/>
      <c r="HJ360" s="170"/>
    </row>
    <row r="361" spans="2:218" ht="21.75" customHeight="1" x14ac:dyDescent="0.15">
      <c r="B361" s="486" t="str">
        <f>IF(②元データ!$B$25="","",②元データ!$B$25)</f>
        <v>ニンジン・ニンジンB</v>
      </c>
      <c r="C361" s="324"/>
      <c r="D361" s="78">
        <f t="shared" ref="D361:AI361" si="848">IF(AND(D$5&gt;=$EH50,D$5&lt;=$EI50),$FO50/$GM50,IF(AND(D$5&gt;=$EJ50,D$5&lt;=$EK50),$FQ50/$GO50,IF(AND(D$5&gt;=$EL50,D$5&lt;=$EM50),$FS50/$GQ50,IF(AND(D$5&gt;=$EN50,D$5&lt;=$EO50),$FU50/$GS50,IF(AND(D$5&gt;=$EP50,D$5&lt;=$EQ50),$FW50/$GU50,IF(AND(D$5&gt;=$ER50,D$5&lt;=$ES50),$FY50/$GW50,IF(AND(D$5&gt;=$ET50,D$5&lt;=$EU50),$GA50/$GY50,IF(AND(D$5&gt;=$EV50,D$5&lt;=$EW50),$GC50/$HA50,IF(AND(D$5&gt;=$EX50,D$5&lt;=$EY50),$GE50/$HC50,IF(AND(D$5&gt;=$EZ50,D$5&lt;=$FA50),$GG50/$HE50,IF(AND(D$5&gt;=$FB50,D$5&lt;=$FC50),$GI50/$HG50,IF(AND(D$5&gt;=$FD50,D$5&lt;=$FE50),$GK50/$HI50,0))))))))))))</f>
        <v>0</v>
      </c>
      <c r="E361" s="79">
        <f t="shared" si="848"/>
        <v>0</v>
      </c>
      <c r="F361" s="79">
        <f t="shared" si="848"/>
        <v>0</v>
      </c>
      <c r="G361" s="79">
        <f t="shared" si="848"/>
        <v>0</v>
      </c>
      <c r="H361" s="79">
        <f t="shared" si="848"/>
        <v>0</v>
      </c>
      <c r="I361" s="79">
        <f t="shared" si="848"/>
        <v>0</v>
      </c>
      <c r="J361" s="79">
        <f t="shared" si="848"/>
        <v>0</v>
      </c>
      <c r="K361" s="79">
        <f t="shared" si="848"/>
        <v>0</v>
      </c>
      <c r="L361" s="79">
        <f t="shared" si="848"/>
        <v>0</v>
      </c>
      <c r="M361" s="79">
        <f t="shared" si="848"/>
        <v>0</v>
      </c>
      <c r="N361" s="79">
        <f t="shared" si="848"/>
        <v>0</v>
      </c>
      <c r="O361" s="79">
        <f t="shared" si="848"/>
        <v>0</v>
      </c>
      <c r="P361" s="79">
        <f t="shared" si="848"/>
        <v>0</v>
      </c>
      <c r="Q361" s="79">
        <f t="shared" si="848"/>
        <v>0</v>
      </c>
      <c r="R361" s="79">
        <f t="shared" si="848"/>
        <v>0</v>
      </c>
      <c r="S361" s="79">
        <f t="shared" si="848"/>
        <v>0</v>
      </c>
      <c r="T361" s="79">
        <f t="shared" si="848"/>
        <v>0</v>
      </c>
      <c r="U361" s="79">
        <f t="shared" si="848"/>
        <v>0</v>
      </c>
      <c r="V361" s="79">
        <f t="shared" si="848"/>
        <v>0</v>
      </c>
      <c r="W361" s="79">
        <f t="shared" si="848"/>
        <v>0</v>
      </c>
      <c r="X361" s="79">
        <f t="shared" si="848"/>
        <v>0</v>
      </c>
      <c r="Y361" s="79">
        <f t="shared" si="848"/>
        <v>0</v>
      </c>
      <c r="Z361" s="79">
        <f t="shared" si="848"/>
        <v>0</v>
      </c>
      <c r="AA361" s="79">
        <f t="shared" si="848"/>
        <v>0</v>
      </c>
      <c r="AB361" s="79">
        <f t="shared" si="848"/>
        <v>0</v>
      </c>
      <c r="AC361" s="79">
        <f t="shared" si="848"/>
        <v>0</v>
      </c>
      <c r="AD361" s="79">
        <f t="shared" si="848"/>
        <v>0</v>
      </c>
      <c r="AE361" s="79">
        <f t="shared" si="848"/>
        <v>0</v>
      </c>
      <c r="AF361" s="137">
        <f t="shared" si="848"/>
        <v>0</v>
      </c>
      <c r="AG361" s="79">
        <f t="shared" si="848"/>
        <v>0</v>
      </c>
      <c r="AH361" s="79">
        <f t="shared" si="848"/>
        <v>0</v>
      </c>
      <c r="AI361" s="78">
        <f t="shared" si="848"/>
        <v>0</v>
      </c>
      <c r="AJ361" s="79">
        <f t="shared" ref="AJ361:BO361" si="849">IF(AND(AJ$5&gt;=$EH50,AJ$5&lt;=$EI50),$FO50/$GM50,IF(AND(AJ$5&gt;=$EJ50,AJ$5&lt;=$EK50),$FQ50/$GO50,IF(AND(AJ$5&gt;=$EL50,AJ$5&lt;=$EM50),$FS50/$GQ50,IF(AND(AJ$5&gt;=$EN50,AJ$5&lt;=$EO50),$FU50/$GS50,IF(AND(AJ$5&gt;=$EP50,AJ$5&lt;=$EQ50),$FW50/$GU50,IF(AND(AJ$5&gt;=$ER50,AJ$5&lt;=$ES50),$FY50/$GW50,IF(AND(AJ$5&gt;=$ET50,AJ$5&lt;=$EU50),$GA50/$GY50,IF(AND(AJ$5&gt;=$EV50,AJ$5&lt;=$EW50),$GC50/$HA50,IF(AND(AJ$5&gt;=$EX50,AJ$5&lt;=$EY50),$GE50/$HC50,IF(AND(AJ$5&gt;=$EZ50,AJ$5&lt;=$FA50),$GG50/$HE50,IF(AND(AJ$5&gt;=$FB50,AJ$5&lt;=$FC50),$GI50/$HG50,IF(AND(AJ$5&gt;=$FD50,AJ$5&lt;=$FE50),$GK50/$HI50,0))))))))))))</f>
        <v>0</v>
      </c>
      <c r="AK361" s="79">
        <f t="shared" si="849"/>
        <v>0</v>
      </c>
      <c r="AL361" s="79">
        <f t="shared" si="849"/>
        <v>0</v>
      </c>
      <c r="AM361" s="79">
        <f t="shared" si="849"/>
        <v>0</v>
      </c>
      <c r="AN361" s="79">
        <f t="shared" si="849"/>
        <v>0</v>
      </c>
      <c r="AO361" s="79">
        <f t="shared" si="849"/>
        <v>0</v>
      </c>
      <c r="AP361" s="79">
        <f t="shared" si="849"/>
        <v>0</v>
      </c>
      <c r="AQ361" s="79">
        <f t="shared" si="849"/>
        <v>0</v>
      </c>
      <c r="AR361" s="79">
        <f t="shared" si="849"/>
        <v>0</v>
      </c>
      <c r="AS361" s="79">
        <f t="shared" si="849"/>
        <v>0</v>
      </c>
      <c r="AT361" s="79">
        <f t="shared" si="849"/>
        <v>0</v>
      </c>
      <c r="AU361" s="79">
        <f t="shared" si="849"/>
        <v>0</v>
      </c>
      <c r="AV361" s="79">
        <f t="shared" si="849"/>
        <v>0</v>
      </c>
      <c r="AW361" s="79">
        <f t="shared" si="849"/>
        <v>0</v>
      </c>
      <c r="AX361" s="79">
        <f t="shared" si="849"/>
        <v>0</v>
      </c>
      <c r="AY361" s="79">
        <f t="shared" si="849"/>
        <v>0</v>
      </c>
      <c r="AZ361" s="79">
        <f t="shared" si="849"/>
        <v>0</v>
      </c>
      <c r="BA361" s="79">
        <f t="shared" si="849"/>
        <v>0</v>
      </c>
      <c r="BB361" s="79">
        <f t="shared" si="849"/>
        <v>0</v>
      </c>
      <c r="BC361" s="79">
        <f t="shared" si="849"/>
        <v>0</v>
      </c>
      <c r="BD361" s="79">
        <f t="shared" si="849"/>
        <v>0</v>
      </c>
      <c r="BE361" s="79">
        <f t="shared" si="849"/>
        <v>0</v>
      </c>
      <c r="BF361" s="79">
        <f t="shared" si="849"/>
        <v>0</v>
      </c>
      <c r="BG361" s="79">
        <f t="shared" si="849"/>
        <v>0</v>
      </c>
      <c r="BH361" s="79">
        <f t="shared" si="849"/>
        <v>0</v>
      </c>
      <c r="BI361" s="79">
        <f t="shared" si="849"/>
        <v>0</v>
      </c>
      <c r="BJ361" s="79">
        <f t="shared" si="849"/>
        <v>0</v>
      </c>
      <c r="BK361" s="79">
        <f t="shared" si="849"/>
        <v>0</v>
      </c>
      <c r="BL361" s="79">
        <f t="shared" si="849"/>
        <v>0</v>
      </c>
      <c r="BM361" s="80">
        <f t="shared" si="849"/>
        <v>0</v>
      </c>
      <c r="BN361" s="78">
        <f t="shared" si="849"/>
        <v>0</v>
      </c>
      <c r="BO361" s="79">
        <f t="shared" si="849"/>
        <v>0</v>
      </c>
      <c r="BP361" s="79">
        <f t="shared" ref="BP361:CU361" si="850">IF(AND(BP$5&gt;=$EH50,BP$5&lt;=$EI50),$FO50/$GM50,IF(AND(BP$5&gt;=$EJ50,BP$5&lt;=$EK50),$FQ50/$GO50,IF(AND(BP$5&gt;=$EL50,BP$5&lt;=$EM50),$FS50/$GQ50,IF(AND(BP$5&gt;=$EN50,BP$5&lt;=$EO50),$FU50/$GS50,IF(AND(BP$5&gt;=$EP50,BP$5&lt;=$EQ50),$FW50/$GU50,IF(AND(BP$5&gt;=$ER50,BP$5&lt;=$ES50),$FY50/$GW50,IF(AND(BP$5&gt;=$ET50,BP$5&lt;=$EU50),$GA50/$GY50,IF(AND(BP$5&gt;=$EV50,BP$5&lt;=$EW50),$GC50/$HA50,IF(AND(BP$5&gt;=$EX50,BP$5&lt;=$EY50),$GE50/$HC50,IF(AND(BP$5&gt;=$EZ50,BP$5&lt;=$FA50),$GG50/$HE50,IF(AND(BP$5&gt;=$FB50,BP$5&lt;=$FC50),$GI50/$HG50,IF(AND(BP$5&gt;=$FD50,BP$5&lt;=$FE50),$GK50/$HI50,0))))))))))))</f>
        <v>0</v>
      </c>
      <c r="BQ361" s="79">
        <f t="shared" si="850"/>
        <v>0</v>
      </c>
      <c r="BR361" s="79">
        <f t="shared" si="850"/>
        <v>0</v>
      </c>
      <c r="BS361" s="79">
        <f t="shared" si="850"/>
        <v>0</v>
      </c>
      <c r="BT361" s="79">
        <f t="shared" si="850"/>
        <v>0</v>
      </c>
      <c r="BU361" s="79">
        <f t="shared" si="850"/>
        <v>0</v>
      </c>
      <c r="BV361" s="79">
        <f t="shared" si="850"/>
        <v>0</v>
      </c>
      <c r="BW361" s="79">
        <f t="shared" si="850"/>
        <v>0</v>
      </c>
      <c r="BX361" s="79">
        <f t="shared" si="850"/>
        <v>0</v>
      </c>
      <c r="BY361" s="79">
        <f t="shared" si="850"/>
        <v>0</v>
      </c>
      <c r="BZ361" s="79">
        <f t="shared" si="850"/>
        <v>0</v>
      </c>
      <c r="CA361" s="79">
        <f t="shared" si="850"/>
        <v>0</v>
      </c>
      <c r="CB361" s="137">
        <f t="shared" si="850"/>
        <v>0</v>
      </c>
      <c r="CC361" s="79">
        <f t="shared" si="850"/>
        <v>0</v>
      </c>
      <c r="CD361" s="79">
        <f t="shared" si="850"/>
        <v>0</v>
      </c>
      <c r="CE361" s="79">
        <f t="shared" si="850"/>
        <v>0</v>
      </c>
      <c r="CF361" s="79">
        <f t="shared" si="850"/>
        <v>0</v>
      </c>
      <c r="CG361" s="79">
        <f t="shared" si="850"/>
        <v>0</v>
      </c>
      <c r="CH361" s="79">
        <f t="shared" si="850"/>
        <v>0</v>
      </c>
      <c r="CI361" s="79">
        <f t="shared" si="850"/>
        <v>0</v>
      </c>
      <c r="CJ361" s="79">
        <f t="shared" si="850"/>
        <v>0</v>
      </c>
      <c r="CK361" s="79">
        <f t="shared" si="850"/>
        <v>0</v>
      </c>
      <c r="CL361" s="79">
        <f t="shared" si="850"/>
        <v>0</v>
      </c>
      <c r="CM361" s="79">
        <f t="shared" si="850"/>
        <v>0</v>
      </c>
      <c r="CN361" s="79">
        <f t="shared" si="850"/>
        <v>0</v>
      </c>
      <c r="CO361" s="79">
        <f t="shared" si="850"/>
        <v>0</v>
      </c>
      <c r="CP361" s="137">
        <f t="shared" si="850"/>
        <v>0</v>
      </c>
      <c r="CQ361" s="80">
        <f t="shared" si="850"/>
        <v>0</v>
      </c>
      <c r="CR361" s="78">
        <f t="shared" si="850"/>
        <v>0</v>
      </c>
      <c r="CS361" s="79">
        <f t="shared" si="850"/>
        <v>0</v>
      </c>
      <c r="CT361" s="79">
        <f t="shared" si="850"/>
        <v>0</v>
      </c>
      <c r="CU361" s="79">
        <f t="shared" si="850"/>
        <v>0</v>
      </c>
      <c r="CV361" s="79">
        <f t="shared" ref="CV361:DW361" si="851">IF(AND(CV$5&gt;=$EH50,CV$5&lt;=$EI50),$FO50/$GM50,IF(AND(CV$5&gt;=$EJ50,CV$5&lt;=$EK50),$FQ50/$GO50,IF(AND(CV$5&gt;=$EL50,CV$5&lt;=$EM50),$FS50/$GQ50,IF(AND(CV$5&gt;=$EN50,CV$5&lt;=$EO50),$FU50/$GS50,IF(AND(CV$5&gt;=$EP50,CV$5&lt;=$EQ50),$FW50/$GU50,IF(AND(CV$5&gt;=$ER50,CV$5&lt;=$ES50),$FY50/$GW50,IF(AND(CV$5&gt;=$ET50,CV$5&lt;=$EU50),$GA50/$GY50,IF(AND(CV$5&gt;=$EV50,CV$5&lt;=$EW50),$GC50/$HA50,IF(AND(CV$5&gt;=$EX50,CV$5&lt;=$EY50),$GE50/$HC50,IF(AND(CV$5&gt;=$EZ50,CV$5&lt;=$FA50),$GG50/$HE50,IF(AND(CV$5&gt;=$FB50,CV$5&lt;=$FC50),$GI50/$HG50,IF(AND(CV$5&gt;=$FD50,CV$5&lt;=$FE50),$GK50/$HI50,0))))))))))))</f>
        <v>0</v>
      </c>
      <c r="CW361" s="79">
        <f t="shared" si="851"/>
        <v>0</v>
      </c>
      <c r="CX361" s="79">
        <f t="shared" si="851"/>
        <v>0</v>
      </c>
      <c r="CY361" s="79">
        <f t="shared" si="851"/>
        <v>0</v>
      </c>
      <c r="CZ361" s="79">
        <f t="shared" si="851"/>
        <v>0</v>
      </c>
      <c r="DA361" s="79">
        <f t="shared" si="851"/>
        <v>0</v>
      </c>
      <c r="DB361" s="79">
        <f t="shared" si="851"/>
        <v>0</v>
      </c>
      <c r="DC361" s="79">
        <f t="shared" si="851"/>
        <v>0</v>
      </c>
      <c r="DD361" s="79">
        <f t="shared" si="851"/>
        <v>0</v>
      </c>
      <c r="DE361" s="79">
        <f t="shared" si="851"/>
        <v>0</v>
      </c>
      <c r="DF361" s="137">
        <f t="shared" si="851"/>
        <v>0</v>
      </c>
      <c r="DG361" s="79">
        <f t="shared" si="851"/>
        <v>0</v>
      </c>
      <c r="DH361" s="79">
        <f t="shared" si="851"/>
        <v>0</v>
      </c>
      <c r="DI361" s="79">
        <f t="shared" si="851"/>
        <v>0</v>
      </c>
      <c r="DJ361" s="79">
        <f t="shared" si="851"/>
        <v>0</v>
      </c>
      <c r="DK361" s="79">
        <f t="shared" si="851"/>
        <v>0</v>
      </c>
      <c r="DL361" s="79">
        <f t="shared" si="851"/>
        <v>0</v>
      </c>
      <c r="DM361" s="79">
        <f t="shared" si="851"/>
        <v>0</v>
      </c>
      <c r="DN361" s="79">
        <f t="shared" si="851"/>
        <v>0</v>
      </c>
      <c r="DO361" s="79">
        <f t="shared" si="851"/>
        <v>0</v>
      </c>
      <c r="DP361" s="79">
        <f t="shared" si="851"/>
        <v>0</v>
      </c>
      <c r="DQ361" s="79">
        <f t="shared" si="851"/>
        <v>0</v>
      </c>
      <c r="DR361" s="79">
        <f t="shared" si="851"/>
        <v>0</v>
      </c>
      <c r="DS361" s="79">
        <f t="shared" si="851"/>
        <v>0</v>
      </c>
      <c r="DT361" s="137">
        <f t="shared" si="851"/>
        <v>0</v>
      </c>
      <c r="DU361" s="80">
        <f t="shared" si="851"/>
        <v>0</v>
      </c>
      <c r="DV361" s="80">
        <f t="shared" si="851"/>
        <v>0</v>
      </c>
      <c r="DW361" s="80">
        <f t="shared" si="851"/>
        <v>0</v>
      </c>
      <c r="EE361" s="2"/>
      <c r="EF361"/>
      <c r="EG361"/>
      <c r="EH361" s="124"/>
      <c r="EI361" s="124"/>
      <c r="EJ361" s="124"/>
      <c r="EK361" s="124"/>
      <c r="EL361" s="124"/>
      <c r="EM361" s="124"/>
      <c r="EN361" s="124"/>
      <c r="EO361" s="124"/>
      <c r="EP361" s="124"/>
      <c r="EQ361" s="124"/>
      <c r="ER361" s="124"/>
      <c r="ES361" s="124"/>
      <c r="ET361" s="124"/>
      <c r="EU361" s="124"/>
      <c r="EV361" s="124"/>
      <c r="EW361" s="124"/>
      <c r="EX361" s="124"/>
      <c r="EY361" s="124"/>
      <c r="EZ361" s="124"/>
      <c r="FA361" s="124"/>
      <c r="FB361" s="124"/>
      <c r="FC361" s="124"/>
      <c r="FD361" s="124"/>
      <c r="FE361" s="124"/>
      <c r="FG361" s="124"/>
      <c r="FH361" s="124"/>
      <c r="FI361" s="124"/>
      <c r="FJ361" s="124"/>
      <c r="FK361" s="124"/>
      <c r="FL361" s="124"/>
      <c r="FN361" s="212"/>
      <c r="FO361" s="170"/>
      <c r="FP361" s="212"/>
      <c r="FQ361" s="170"/>
      <c r="FR361" s="212"/>
      <c r="FS361" s="170"/>
      <c r="FT361" s="212"/>
      <c r="FU361" s="170"/>
      <c r="FV361" s="212"/>
      <c r="FW361" s="170"/>
      <c r="FX361" s="212"/>
      <c r="FY361" s="170"/>
      <c r="FZ361" s="212"/>
      <c r="GA361" s="170"/>
      <c r="GB361" s="212"/>
      <c r="GC361" s="170"/>
      <c r="GD361" s="212"/>
      <c r="GE361" s="170"/>
      <c r="GF361" s="212"/>
      <c r="GG361" s="170"/>
      <c r="GH361" s="212"/>
      <c r="GI361" s="170"/>
      <c r="GJ361" s="212"/>
      <c r="GK361" s="170"/>
      <c r="HC361" s="212"/>
      <c r="HD361" s="170"/>
      <c r="HE361" s="212"/>
      <c r="HF361" s="170"/>
      <c r="HG361" s="212"/>
      <c r="HH361" s="170"/>
      <c r="HI361" s="212"/>
      <c r="HJ361" s="170"/>
    </row>
    <row r="362" spans="2:218" ht="10.5" customHeight="1" x14ac:dyDescent="0.15">
      <c r="B362" s="487"/>
      <c r="C362" s="325"/>
      <c r="D362" s="59">
        <f t="shared" ref="D362:AI362" si="852">IF(AND(D$5&gt;=$EH50,D$5&lt;=$EI50),$FO50,IF(AND(D$5&gt;=$EJ50,D$5&lt;=$EK50),$FQ50,IF(AND(D$5&gt;=$EL50,D$5&lt;=$EM50),$FS50,IF(AND(D$5&gt;=$EN50,D$5&lt;=$EO50),$FU50,IF(AND(D$5&gt;=$EP50,D$5&lt;=$EQ50),$FW50,IF(AND(D$5&gt;=$ER50,D$5&lt;=$ES50),$FY50,IF(AND(D$5&gt;=$ET50,D$5&lt;=$EU50),$GA50,IF(AND(D$5&gt;=$EV50,D$5&lt;=$EW50),$GC50,IF(AND(D$5&gt;=$EX50,D$5&lt;=$EY50),$GE50,IF(AND(D$5&gt;=$EZ50,D$5&lt;=$FA50),$GG50,IF(AND(D$5&gt;=$FB50,D$5&lt;=$FC50),$GI50,IF(AND(D$5&gt;=$FD50,D$5&lt;=$FE50),$GK50,0))))))))))))</f>
        <v>0</v>
      </c>
      <c r="E362" s="76">
        <f t="shared" si="852"/>
        <v>0</v>
      </c>
      <c r="F362" s="76">
        <f t="shared" si="852"/>
        <v>0</v>
      </c>
      <c r="G362" s="76">
        <f t="shared" si="852"/>
        <v>0</v>
      </c>
      <c r="H362" s="76">
        <f t="shared" si="852"/>
        <v>0</v>
      </c>
      <c r="I362" s="76">
        <f t="shared" si="852"/>
        <v>0</v>
      </c>
      <c r="J362" s="76">
        <f t="shared" si="852"/>
        <v>0</v>
      </c>
      <c r="K362" s="76">
        <f t="shared" si="852"/>
        <v>0</v>
      </c>
      <c r="L362" s="76">
        <f t="shared" si="852"/>
        <v>0</v>
      </c>
      <c r="M362" s="76">
        <f t="shared" si="852"/>
        <v>0</v>
      </c>
      <c r="N362" s="76">
        <f t="shared" si="852"/>
        <v>0</v>
      </c>
      <c r="O362" s="76">
        <f t="shared" si="852"/>
        <v>0</v>
      </c>
      <c r="P362" s="76">
        <f t="shared" si="852"/>
        <v>0</v>
      </c>
      <c r="Q362" s="76">
        <f t="shared" si="852"/>
        <v>0</v>
      </c>
      <c r="R362" s="76">
        <f t="shared" si="852"/>
        <v>0</v>
      </c>
      <c r="S362" s="76">
        <f t="shared" si="852"/>
        <v>0</v>
      </c>
      <c r="T362" s="76">
        <f t="shared" si="852"/>
        <v>0</v>
      </c>
      <c r="U362" s="76">
        <f t="shared" si="852"/>
        <v>0</v>
      </c>
      <c r="V362" s="76">
        <f t="shared" si="852"/>
        <v>0</v>
      </c>
      <c r="W362" s="76">
        <f t="shared" si="852"/>
        <v>0</v>
      </c>
      <c r="X362" s="76">
        <f t="shared" si="852"/>
        <v>0</v>
      </c>
      <c r="Y362" s="76">
        <f t="shared" si="852"/>
        <v>0</v>
      </c>
      <c r="Z362" s="76">
        <f t="shared" si="852"/>
        <v>0</v>
      </c>
      <c r="AA362" s="76">
        <f t="shared" si="852"/>
        <v>0</v>
      </c>
      <c r="AB362" s="76">
        <f t="shared" si="852"/>
        <v>0</v>
      </c>
      <c r="AC362" s="76">
        <f t="shared" si="852"/>
        <v>0</v>
      </c>
      <c r="AD362" s="76">
        <f t="shared" si="852"/>
        <v>0</v>
      </c>
      <c r="AE362" s="76">
        <f t="shared" si="852"/>
        <v>0</v>
      </c>
      <c r="AF362" s="138">
        <f t="shared" si="852"/>
        <v>0</v>
      </c>
      <c r="AG362" s="76">
        <f t="shared" si="852"/>
        <v>0</v>
      </c>
      <c r="AH362" s="76">
        <f t="shared" si="852"/>
        <v>0</v>
      </c>
      <c r="AI362" s="59">
        <f t="shared" si="852"/>
        <v>0</v>
      </c>
      <c r="AJ362" s="76">
        <f t="shared" ref="AJ362:BO362" si="853">IF(AND(AJ$5&gt;=$EH50,AJ$5&lt;=$EI50),$FO50,IF(AND(AJ$5&gt;=$EJ50,AJ$5&lt;=$EK50),$FQ50,IF(AND(AJ$5&gt;=$EL50,AJ$5&lt;=$EM50),$FS50,IF(AND(AJ$5&gt;=$EN50,AJ$5&lt;=$EO50),$FU50,IF(AND(AJ$5&gt;=$EP50,AJ$5&lt;=$EQ50),$FW50,IF(AND(AJ$5&gt;=$ER50,AJ$5&lt;=$ES50),$FY50,IF(AND(AJ$5&gt;=$ET50,AJ$5&lt;=$EU50),$GA50,IF(AND(AJ$5&gt;=$EV50,AJ$5&lt;=$EW50),$GC50,IF(AND(AJ$5&gt;=$EX50,AJ$5&lt;=$EY50),$GE50,IF(AND(AJ$5&gt;=$EZ50,AJ$5&lt;=$FA50),$GG50,IF(AND(AJ$5&gt;=$FB50,AJ$5&lt;=$FC50),$GI50,IF(AND(AJ$5&gt;=$FD50,AJ$5&lt;=$FE50),$GK50,0))))))))))))</f>
        <v>0</v>
      </c>
      <c r="AK362" s="76">
        <f t="shared" si="853"/>
        <v>0</v>
      </c>
      <c r="AL362" s="76">
        <f t="shared" si="853"/>
        <v>0</v>
      </c>
      <c r="AM362" s="76">
        <f t="shared" si="853"/>
        <v>0</v>
      </c>
      <c r="AN362" s="76">
        <f t="shared" si="853"/>
        <v>0</v>
      </c>
      <c r="AO362" s="76">
        <f t="shared" si="853"/>
        <v>0</v>
      </c>
      <c r="AP362" s="76">
        <f t="shared" si="853"/>
        <v>0</v>
      </c>
      <c r="AQ362" s="76">
        <f t="shared" si="853"/>
        <v>0</v>
      </c>
      <c r="AR362" s="76">
        <f t="shared" si="853"/>
        <v>0</v>
      </c>
      <c r="AS362" s="76">
        <f t="shared" si="853"/>
        <v>0</v>
      </c>
      <c r="AT362" s="76">
        <f t="shared" si="853"/>
        <v>0</v>
      </c>
      <c r="AU362" s="76">
        <f t="shared" si="853"/>
        <v>0</v>
      </c>
      <c r="AV362" s="76">
        <f t="shared" si="853"/>
        <v>0</v>
      </c>
      <c r="AW362" s="76">
        <f t="shared" si="853"/>
        <v>0</v>
      </c>
      <c r="AX362" s="76">
        <f t="shared" si="853"/>
        <v>0</v>
      </c>
      <c r="AY362" s="76">
        <f t="shared" si="853"/>
        <v>0</v>
      </c>
      <c r="AZ362" s="76">
        <f t="shared" si="853"/>
        <v>0</v>
      </c>
      <c r="BA362" s="76">
        <f t="shared" si="853"/>
        <v>0</v>
      </c>
      <c r="BB362" s="76">
        <f t="shared" si="853"/>
        <v>0</v>
      </c>
      <c r="BC362" s="76">
        <f t="shared" si="853"/>
        <v>0</v>
      </c>
      <c r="BD362" s="76">
        <f t="shared" si="853"/>
        <v>0</v>
      </c>
      <c r="BE362" s="76">
        <f t="shared" si="853"/>
        <v>0</v>
      </c>
      <c r="BF362" s="76">
        <f t="shared" si="853"/>
        <v>0</v>
      </c>
      <c r="BG362" s="76">
        <f t="shared" si="853"/>
        <v>0</v>
      </c>
      <c r="BH362" s="76">
        <f t="shared" si="853"/>
        <v>0</v>
      </c>
      <c r="BI362" s="76">
        <f t="shared" si="853"/>
        <v>0</v>
      </c>
      <c r="BJ362" s="76">
        <f t="shared" si="853"/>
        <v>0</v>
      </c>
      <c r="BK362" s="76">
        <f t="shared" si="853"/>
        <v>0</v>
      </c>
      <c r="BL362" s="76">
        <f t="shared" si="853"/>
        <v>0</v>
      </c>
      <c r="BM362" s="77">
        <f t="shared" si="853"/>
        <v>0</v>
      </c>
      <c r="BN362" s="59">
        <f t="shared" si="853"/>
        <v>0</v>
      </c>
      <c r="BO362" s="76">
        <f t="shared" si="853"/>
        <v>0</v>
      </c>
      <c r="BP362" s="76">
        <f t="shared" ref="BP362:CU362" si="854">IF(AND(BP$5&gt;=$EH50,BP$5&lt;=$EI50),$FO50,IF(AND(BP$5&gt;=$EJ50,BP$5&lt;=$EK50),$FQ50,IF(AND(BP$5&gt;=$EL50,BP$5&lt;=$EM50),$FS50,IF(AND(BP$5&gt;=$EN50,BP$5&lt;=$EO50),$FU50,IF(AND(BP$5&gt;=$EP50,BP$5&lt;=$EQ50),$FW50,IF(AND(BP$5&gt;=$ER50,BP$5&lt;=$ES50),$FY50,IF(AND(BP$5&gt;=$ET50,BP$5&lt;=$EU50),$GA50,IF(AND(BP$5&gt;=$EV50,BP$5&lt;=$EW50),$GC50,IF(AND(BP$5&gt;=$EX50,BP$5&lt;=$EY50),$GE50,IF(AND(BP$5&gt;=$EZ50,BP$5&lt;=$FA50),$GG50,IF(AND(BP$5&gt;=$FB50,BP$5&lt;=$FC50),$GI50,IF(AND(BP$5&gt;=$FD50,BP$5&lt;=$FE50),$GK50,0))))))))))))</f>
        <v>0</v>
      </c>
      <c r="BQ362" s="76">
        <f t="shared" si="854"/>
        <v>0</v>
      </c>
      <c r="BR362" s="76">
        <f t="shared" si="854"/>
        <v>0</v>
      </c>
      <c r="BS362" s="76">
        <f t="shared" si="854"/>
        <v>0</v>
      </c>
      <c r="BT362" s="76">
        <f t="shared" si="854"/>
        <v>0</v>
      </c>
      <c r="BU362" s="76">
        <f t="shared" si="854"/>
        <v>0</v>
      </c>
      <c r="BV362" s="76">
        <f t="shared" si="854"/>
        <v>0</v>
      </c>
      <c r="BW362" s="76">
        <f t="shared" si="854"/>
        <v>0</v>
      </c>
      <c r="BX362" s="76">
        <f t="shared" si="854"/>
        <v>0</v>
      </c>
      <c r="BY362" s="76">
        <f t="shared" si="854"/>
        <v>0</v>
      </c>
      <c r="BZ362" s="76">
        <f t="shared" si="854"/>
        <v>0</v>
      </c>
      <c r="CA362" s="76">
        <f t="shared" si="854"/>
        <v>0</v>
      </c>
      <c r="CB362" s="138">
        <f t="shared" si="854"/>
        <v>0</v>
      </c>
      <c r="CC362" s="76">
        <f t="shared" si="854"/>
        <v>0</v>
      </c>
      <c r="CD362" s="76">
        <f t="shared" si="854"/>
        <v>0</v>
      </c>
      <c r="CE362" s="76">
        <f t="shared" si="854"/>
        <v>0</v>
      </c>
      <c r="CF362" s="76">
        <f t="shared" si="854"/>
        <v>0</v>
      </c>
      <c r="CG362" s="76">
        <f t="shared" si="854"/>
        <v>0</v>
      </c>
      <c r="CH362" s="76">
        <f t="shared" si="854"/>
        <v>0</v>
      </c>
      <c r="CI362" s="76">
        <f t="shared" si="854"/>
        <v>0</v>
      </c>
      <c r="CJ362" s="76">
        <f t="shared" si="854"/>
        <v>0</v>
      </c>
      <c r="CK362" s="76">
        <f t="shared" si="854"/>
        <v>0</v>
      </c>
      <c r="CL362" s="76">
        <f t="shared" si="854"/>
        <v>0</v>
      </c>
      <c r="CM362" s="76">
        <f t="shared" si="854"/>
        <v>0</v>
      </c>
      <c r="CN362" s="76">
        <f t="shared" si="854"/>
        <v>0</v>
      </c>
      <c r="CO362" s="76">
        <f t="shared" si="854"/>
        <v>0</v>
      </c>
      <c r="CP362" s="138">
        <f t="shared" si="854"/>
        <v>0</v>
      </c>
      <c r="CQ362" s="77">
        <f t="shared" si="854"/>
        <v>0</v>
      </c>
      <c r="CR362" s="59">
        <f t="shared" si="854"/>
        <v>0</v>
      </c>
      <c r="CS362" s="76">
        <f t="shared" si="854"/>
        <v>0</v>
      </c>
      <c r="CT362" s="76">
        <f t="shared" si="854"/>
        <v>0</v>
      </c>
      <c r="CU362" s="76">
        <f t="shared" si="854"/>
        <v>0</v>
      </c>
      <c r="CV362" s="76">
        <f t="shared" ref="CV362:DW362" si="855">IF(AND(CV$5&gt;=$EH50,CV$5&lt;=$EI50),$FO50,IF(AND(CV$5&gt;=$EJ50,CV$5&lt;=$EK50),$FQ50,IF(AND(CV$5&gt;=$EL50,CV$5&lt;=$EM50),$FS50,IF(AND(CV$5&gt;=$EN50,CV$5&lt;=$EO50),$FU50,IF(AND(CV$5&gt;=$EP50,CV$5&lt;=$EQ50),$FW50,IF(AND(CV$5&gt;=$ER50,CV$5&lt;=$ES50),$FY50,IF(AND(CV$5&gt;=$ET50,CV$5&lt;=$EU50),$GA50,IF(AND(CV$5&gt;=$EV50,CV$5&lt;=$EW50),$GC50,IF(AND(CV$5&gt;=$EX50,CV$5&lt;=$EY50),$GE50,IF(AND(CV$5&gt;=$EZ50,CV$5&lt;=$FA50),$GG50,IF(AND(CV$5&gt;=$FB50,CV$5&lt;=$FC50),$GI50,IF(AND(CV$5&gt;=$FD50,CV$5&lt;=$FE50),$GK50,0))))))))))))</f>
        <v>0</v>
      </c>
      <c r="CW362" s="76">
        <f t="shared" si="855"/>
        <v>0</v>
      </c>
      <c r="CX362" s="76">
        <f t="shared" si="855"/>
        <v>0</v>
      </c>
      <c r="CY362" s="76">
        <f t="shared" si="855"/>
        <v>0</v>
      </c>
      <c r="CZ362" s="76">
        <f t="shared" si="855"/>
        <v>0</v>
      </c>
      <c r="DA362" s="76">
        <f t="shared" si="855"/>
        <v>0</v>
      </c>
      <c r="DB362" s="76">
        <f t="shared" si="855"/>
        <v>0</v>
      </c>
      <c r="DC362" s="76">
        <f t="shared" si="855"/>
        <v>0</v>
      </c>
      <c r="DD362" s="76">
        <f t="shared" si="855"/>
        <v>0</v>
      </c>
      <c r="DE362" s="76">
        <f t="shared" si="855"/>
        <v>0</v>
      </c>
      <c r="DF362" s="138">
        <f t="shared" si="855"/>
        <v>0</v>
      </c>
      <c r="DG362" s="76">
        <f t="shared" si="855"/>
        <v>0</v>
      </c>
      <c r="DH362" s="76">
        <f t="shared" si="855"/>
        <v>0</v>
      </c>
      <c r="DI362" s="76">
        <f t="shared" si="855"/>
        <v>0</v>
      </c>
      <c r="DJ362" s="76">
        <f t="shared" si="855"/>
        <v>0</v>
      </c>
      <c r="DK362" s="76">
        <f t="shared" si="855"/>
        <v>0</v>
      </c>
      <c r="DL362" s="76">
        <f t="shared" si="855"/>
        <v>0</v>
      </c>
      <c r="DM362" s="76">
        <f t="shared" si="855"/>
        <v>0</v>
      </c>
      <c r="DN362" s="76">
        <f t="shared" si="855"/>
        <v>0</v>
      </c>
      <c r="DO362" s="76">
        <f t="shared" si="855"/>
        <v>0</v>
      </c>
      <c r="DP362" s="76">
        <f t="shared" si="855"/>
        <v>0</v>
      </c>
      <c r="DQ362" s="76">
        <f t="shared" si="855"/>
        <v>0</v>
      </c>
      <c r="DR362" s="76">
        <f t="shared" si="855"/>
        <v>0</v>
      </c>
      <c r="DS362" s="76">
        <f t="shared" si="855"/>
        <v>0</v>
      </c>
      <c r="DT362" s="138">
        <f t="shared" si="855"/>
        <v>0</v>
      </c>
      <c r="DU362" s="77">
        <f t="shared" si="855"/>
        <v>0</v>
      </c>
      <c r="DV362" s="77">
        <f t="shared" si="855"/>
        <v>0</v>
      </c>
      <c r="DW362" s="77">
        <f t="shared" si="855"/>
        <v>0</v>
      </c>
      <c r="EE362" s="2"/>
      <c r="EF362"/>
      <c r="EG362"/>
      <c r="EH362" s="124"/>
      <c r="EI362" s="124"/>
      <c r="EJ362" s="124"/>
      <c r="EK362" s="124"/>
      <c r="EL362" s="124"/>
      <c r="EM362" s="124"/>
      <c r="EN362" s="124"/>
      <c r="EO362" s="124"/>
      <c r="EP362" s="124"/>
      <c r="EQ362" s="124"/>
      <c r="ER362" s="124"/>
      <c r="ES362" s="124"/>
      <c r="ET362" s="124"/>
      <c r="EU362" s="124"/>
      <c r="EV362" s="124"/>
      <c r="EW362" s="124"/>
      <c r="EX362" s="124"/>
      <c r="EY362" s="124"/>
      <c r="EZ362" s="124"/>
      <c r="FA362" s="124"/>
      <c r="FB362" s="124"/>
      <c r="FC362" s="124"/>
      <c r="FD362" s="124"/>
      <c r="FE362" s="124"/>
      <c r="FG362" s="124"/>
      <c r="FH362" s="124"/>
      <c r="FI362" s="124"/>
      <c r="FJ362" s="124"/>
      <c r="FK362" s="124"/>
      <c r="FL362" s="124"/>
      <c r="FN362" s="212"/>
      <c r="FO362" s="170"/>
      <c r="FP362" s="212"/>
      <c r="FQ362" s="170"/>
      <c r="FR362" s="212"/>
      <c r="FS362" s="170"/>
      <c r="FT362" s="212"/>
      <c r="FU362" s="170"/>
      <c r="FV362" s="212"/>
      <c r="FW362" s="170"/>
      <c r="FX362" s="212"/>
      <c r="FY362" s="170"/>
      <c r="FZ362" s="212"/>
      <c r="GA362" s="170"/>
      <c r="GB362" s="212"/>
      <c r="GC362" s="170"/>
      <c r="GD362" s="212"/>
      <c r="GE362" s="170"/>
      <c r="GF362" s="212"/>
      <c r="GG362" s="170"/>
      <c r="GH362" s="212"/>
      <c r="GI362" s="170"/>
      <c r="GJ362" s="212"/>
      <c r="GK362" s="170"/>
      <c r="HC362" s="212"/>
      <c r="HD362" s="170"/>
      <c r="HE362" s="212"/>
      <c r="HF362" s="170"/>
      <c r="HG362" s="212"/>
      <c r="HH362" s="170"/>
      <c r="HI362" s="212"/>
      <c r="HJ362" s="170"/>
    </row>
    <row r="363" spans="2:218" ht="27.75" customHeight="1" x14ac:dyDescent="0.15">
      <c r="B363" s="487"/>
      <c r="C363" s="325"/>
      <c r="D363" s="75">
        <f t="shared" ref="D363:AI363" si="856">IF(AND(D$5&gt;=$EH52,D$5&lt;=$EI52),$FO52/$GM52,IF(AND(D$5&gt;=$EJ52,D$5&lt;=$EK52),$FQ52/$GO52,IF(AND(D$5&gt;=$EL52,D$5&lt;=$EM52),$FS52/$GQ52,IF(AND(D$5&gt;=$EN52,D$5&lt;=$EO52),$FU52/$GS52,IF(AND(D$5&gt;=$EP52,D$5&lt;=$EQ52),$FW52/$GU52,IF(AND(D$5&gt;=$ER52,D$5&lt;=$ES52),$FY52/$GW52,IF(AND(D$5&gt;=$ET52,D$5&lt;=$EU52),$GA52/$GY52,IF(AND(D$5&gt;=$EV52,D$5&lt;=$EW52),$GC52/$HA52,IF(AND(D$5&gt;=$EX52,D$5&lt;=$EY52),$GE52/$HC52,IF(AND(D$5&gt;=$EZ52,D$5&lt;=$FA52),$GG52/$HE52,IF(AND(D$5&gt;=$FB52,D$5&lt;=$FC52),$GI52/$HG52,IF(AND(D$5&gt;=$FD52,D$5&lt;=$FE52),$GK52/$HI52,0))))))))))))</f>
        <v>0</v>
      </c>
      <c r="E363" s="76">
        <f t="shared" si="856"/>
        <v>0</v>
      </c>
      <c r="F363" s="76">
        <f t="shared" si="856"/>
        <v>0</v>
      </c>
      <c r="G363" s="76">
        <f t="shared" si="856"/>
        <v>0</v>
      </c>
      <c r="H363" s="76">
        <f t="shared" si="856"/>
        <v>0</v>
      </c>
      <c r="I363" s="76">
        <f t="shared" si="856"/>
        <v>0</v>
      </c>
      <c r="J363" s="76">
        <f t="shared" si="856"/>
        <v>0</v>
      </c>
      <c r="K363" s="76">
        <f t="shared" si="856"/>
        <v>0</v>
      </c>
      <c r="L363" s="76">
        <f t="shared" si="856"/>
        <v>0</v>
      </c>
      <c r="M363" s="76">
        <f t="shared" si="856"/>
        <v>0</v>
      </c>
      <c r="N363" s="76">
        <f t="shared" si="856"/>
        <v>5.5</v>
      </c>
      <c r="O363" s="76">
        <f t="shared" si="856"/>
        <v>5.5</v>
      </c>
      <c r="P363" s="76">
        <f t="shared" si="856"/>
        <v>0</v>
      </c>
      <c r="Q363" s="76">
        <f t="shared" si="856"/>
        <v>0</v>
      </c>
      <c r="R363" s="76">
        <f t="shared" si="856"/>
        <v>0</v>
      </c>
      <c r="S363" s="76">
        <f t="shared" si="856"/>
        <v>0</v>
      </c>
      <c r="T363" s="76">
        <f t="shared" si="856"/>
        <v>0</v>
      </c>
      <c r="U363" s="76">
        <f t="shared" si="856"/>
        <v>0</v>
      </c>
      <c r="V363" s="76">
        <f t="shared" si="856"/>
        <v>0</v>
      </c>
      <c r="W363" s="76">
        <f t="shared" si="856"/>
        <v>0</v>
      </c>
      <c r="X363" s="76">
        <f t="shared" si="856"/>
        <v>0</v>
      </c>
      <c r="Y363" s="76">
        <f t="shared" si="856"/>
        <v>8</v>
      </c>
      <c r="Z363" s="76">
        <f t="shared" si="856"/>
        <v>8</v>
      </c>
      <c r="AA363" s="76">
        <f t="shared" si="856"/>
        <v>0</v>
      </c>
      <c r="AB363" s="76">
        <f t="shared" si="856"/>
        <v>8</v>
      </c>
      <c r="AC363" s="76">
        <f t="shared" si="856"/>
        <v>0</v>
      </c>
      <c r="AD363" s="76">
        <f t="shared" si="856"/>
        <v>0</v>
      </c>
      <c r="AE363" s="76">
        <f t="shared" si="856"/>
        <v>0</v>
      </c>
      <c r="AF363" s="138">
        <f t="shared" si="856"/>
        <v>0</v>
      </c>
      <c r="AG363" s="76">
        <f t="shared" si="856"/>
        <v>0</v>
      </c>
      <c r="AH363" s="76">
        <f t="shared" si="856"/>
        <v>0</v>
      </c>
      <c r="AI363" s="59">
        <f t="shared" si="856"/>
        <v>0</v>
      </c>
      <c r="AJ363" s="76">
        <f t="shared" ref="AJ363:BO363" si="857">IF(AND(AJ$5&gt;=$EH52,AJ$5&lt;=$EI52),$FO52/$GM52,IF(AND(AJ$5&gt;=$EJ52,AJ$5&lt;=$EK52),$FQ52/$GO52,IF(AND(AJ$5&gt;=$EL52,AJ$5&lt;=$EM52),$FS52/$GQ52,IF(AND(AJ$5&gt;=$EN52,AJ$5&lt;=$EO52),$FU52/$GS52,IF(AND(AJ$5&gt;=$EP52,AJ$5&lt;=$EQ52),$FW52/$GU52,IF(AND(AJ$5&gt;=$ER52,AJ$5&lt;=$ES52),$FY52/$GW52,IF(AND(AJ$5&gt;=$ET52,AJ$5&lt;=$EU52),$GA52/$GY52,IF(AND(AJ$5&gt;=$EV52,AJ$5&lt;=$EW52),$GC52/$HA52,IF(AND(AJ$5&gt;=$EX52,AJ$5&lt;=$EY52),$GE52/$HC52,IF(AND(AJ$5&gt;=$EZ52,AJ$5&lt;=$FA52),$GG52/$HE52,IF(AND(AJ$5&gt;=$FB52,AJ$5&lt;=$FC52),$GI52/$HG52,IF(AND(AJ$5&gt;=$FD52,AJ$5&lt;=$FE52),$GK52/$HI52,0))))))))))))</f>
        <v>0</v>
      </c>
      <c r="AK363" s="76">
        <f t="shared" si="857"/>
        <v>2</v>
      </c>
      <c r="AL363" s="76">
        <f t="shared" si="857"/>
        <v>0</v>
      </c>
      <c r="AM363" s="76">
        <f t="shared" si="857"/>
        <v>0</v>
      </c>
      <c r="AN363" s="76">
        <f t="shared" si="857"/>
        <v>0</v>
      </c>
      <c r="AO363" s="76">
        <f t="shared" si="857"/>
        <v>0</v>
      </c>
      <c r="AP363" s="76">
        <f t="shared" si="857"/>
        <v>0</v>
      </c>
      <c r="AQ363" s="76">
        <f t="shared" si="857"/>
        <v>0</v>
      </c>
      <c r="AR363" s="76">
        <f t="shared" si="857"/>
        <v>0</v>
      </c>
      <c r="AS363" s="76">
        <f t="shared" si="857"/>
        <v>0</v>
      </c>
      <c r="AT363" s="76">
        <f t="shared" si="857"/>
        <v>0</v>
      </c>
      <c r="AU363" s="76">
        <f t="shared" si="857"/>
        <v>0</v>
      </c>
      <c r="AV363" s="76">
        <f t="shared" si="857"/>
        <v>0</v>
      </c>
      <c r="AW363" s="76">
        <f t="shared" si="857"/>
        <v>0</v>
      </c>
      <c r="AX363" s="76">
        <f t="shared" si="857"/>
        <v>0</v>
      </c>
      <c r="AY363" s="76">
        <f t="shared" si="857"/>
        <v>0</v>
      </c>
      <c r="AZ363" s="76">
        <f t="shared" si="857"/>
        <v>0</v>
      </c>
      <c r="BA363" s="76">
        <f t="shared" si="857"/>
        <v>0</v>
      </c>
      <c r="BB363" s="76">
        <f t="shared" si="857"/>
        <v>2</v>
      </c>
      <c r="BC363" s="76">
        <f t="shared" si="857"/>
        <v>0</v>
      </c>
      <c r="BD363" s="76">
        <f t="shared" si="857"/>
        <v>0</v>
      </c>
      <c r="BE363" s="76">
        <f t="shared" si="857"/>
        <v>0</v>
      </c>
      <c r="BF363" s="76">
        <f t="shared" si="857"/>
        <v>0</v>
      </c>
      <c r="BG363" s="76">
        <f t="shared" si="857"/>
        <v>8</v>
      </c>
      <c r="BH363" s="76">
        <f t="shared" si="857"/>
        <v>0</v>
      </c>
      <c r="BI363" s="76">
        <f t="shared" si="857"/>
        <v>0</v>
      </c>
      <c r="BJ363" s="76">
        <f t="shared" si="857"/>
        <v>0</v>
      </c>
      <c r="BK363" s="76">
        <f t="shared" si="857"/>
        <v>0</v>
      </c>
      <c r="BL363" s="76">
        <f t="shared" si="857"/>
        <v>0</v>
      </c>
      <c r="BM363" s="77">
        <f t="shared" si="857"/>
        <v>0</v>
      </c>
      <c r="BN363" s="59">
        <f t="shared" si="857"/>
        <v>0</v>
      </c>
      <c r="BO363" s="76">
        <f t="shared" si="857"/>
        <v>0</v>
      </c>
      <c r="BP363" s="76">
        <f t="shared" ref="BP363:CU363" si="858">IF(AND(BP$5&gt;=$EH52,BP$5&lt;=$EI52),$FO52/$GM52,IF(AND(BP$5&gt;=$EJ52,BP$5&lt;=$EK52),$FQ52/$GO52,IF(AND(BP$5&gt;=$EL52,BP$5&lt;=$EM52),$FS52/$GQ52,IF(AND(BP$5&gt;=$EN52,BP$5&lt;=$EO52),$FU52/$GS52,IF(AND(BP$5&gt;=$EP52,BP$5&lt;=$EQ52),$FW52/$GU52,IF(AND(BP$5&gt;=$ER52,BP$5&lt;=$ES52),$FY52/$GW52,IF(AND(BP$5&gt;=$ET52,BP$5&lt;=$EU52),$GA52/$GY52,IF(AND(BP$5&gt;=$EV52,BP$5&lt;=$EW52),$GC52/$HA52,IF(AND(BP$5&gt;=$EX52,BP$5&lt;=$EY52),$GE52/$HC52,IF(AND(BP$5&gt;=$EZ52,BP$5&lt;=$FA52),$GG52/$HE52,IF(AND(BP$5&gt;=$FB52,BP$5&lt;=$FC52),$GI52/$HG52,IF(AND(BP$5&gt;=$FD52,BP$5&lt;=$FE52),$GK52/$HI52,0))))))))))))</f>
        <v>0</v>
      </c>
      <c r="BQ363" s="76">
        <f t="shared" si="858"/>
        <v>0</v>
      </c>
      <c r="BR363" s="76">
        <f t="shared" si="858"/>
        <v>0</v>
      </c>
      <c r="BS363" s="76">
        <f t="shared" si="858"/>
        <v>0</v>
      </c>
      <c r="BT363" s="76">
        <f t="shared" si="858"/>
        <v>0</v>
      </c>
      <c r="BU363" s="76">
        <f t="shared" si="858"/>
        <v>0</v>
      </c>
      <c r="BV363" s="76">
        <f t="shared" si="858"/>
        <v>0</v>
      </c>
      <c r="BW363" s="76">
        <f t="shared" si="858"/>
        <v>0</v>
      </c>
      <c r="BX363" s="76">
        <f t="shared" si="858"/>
        <v>0</v>
      </c>
      <c r="BY363" s="76">
        <f t="shared" si="858"/>
        <v>0</v>
      </c>
      <c r="BZ363" s="76">
        <f t="shared" si="858"/>
        <v>0</v>
      </c>
      <c r="CA363" s="76">
        <f t="shared" si="858"/>
        <v>0</v>
      </c>
      <c r="CB363" s="138">
        <f t="shared" si="858"/>
        <v>0</v>
      </c>
      <c r="CC363" s="76">
        <f t="shared" si="858"/>
        <v>0</v>
      </c>
      <c r="CD363" s="76">
        <f t="shared" si="858"/>
        <v>0</v>
      </c>
      <c r="CE363" s="76">
        <f t="shared" si="858"/>
        <v>0</v>
      </c>
      <c r="CF363" s="76">
        <f t="shared" si="858"/>
        <v>0</v>
      </c>
      <c r="CG363" s="76">
        <f t="shared" si="858"/>
        <v>0</v>
      </c>
      <c r="CH363" s="76">
        <f t="shared" si="858"/>
        <v>0</v>
      </c>
      <c r="CI363" s="76">
        <f t="shared" si="858"/>
        <v>0</v>
      </c>
      <c r="CJ363" s="76">
        <f t="shared" si="858"/>
        <v>0</v>
      </c>
      <c r="CK363" s="76">
        <f t="shared" si="858"/>
        <v>0</v>
      </c>
      <c r="CL363" s="76">
        <f t="shared" si="858"/>
        <v>10</v>
      </c>
      <c r="CM363" s="76">
        <f t="shared" si="858"/>
        <v>0</v>
      </c>
      <c r="CN363" s="76">
        <f t="shared" si="858"/>
        <v>0</v>
      </c>
      <c r="CO363" s="76">
        <f t="shared" si="858"/>
        <v>0</v>
      </c>
      <c r="CP363" s="138">
        <f t="shared" si="858"/>
        <v>0</v>
      </c>
      <c r="CQ363" s="77">
        <f t="shared" si="858"/>
        <v>0</v>
      </c>
      <c r="CR363" s="59">
        <f t="shared" si="858"/>
        <v>0</v>
      </c>
      <c r="CS363" s="76">
        <f t="shared" si="858"/>
        <v>0</v>
      </c>
      <c r="CT363" s="76">
        <f t="shared" si="858"/>
        <v>0</v>
      </c>
      <c r="CU363" s="76">
        <f t="shared" si="858"/>
        <v>0</v>
      </c>
      <c r="CV363" s="76">
        <f t="shared" ref="CV363:DW363" si="859">IF(AND(CV$5&gt;=$EH52,CV$5&lt;=$EI52),$FO52/$GM52,IF(AND(CV$5&gt;=$EJ52,CV$5&lt;=$EK52),$FQ52/$GO52,IF(AND(CV$5&gt;=$EL52,CV$5&lt;=$EM52),$FS52/$GQ52,IF(AND(CV$5&gt;=$EN52,CV$5&lt;=$EO52),$FU52/$GS52,IF(AND(CV$5&gt;=$EP52,CV$5&lt;=$EQ52),$FW52/$GU52,IF(AND(CV$5&gt;=$ER52,CV$5&lt;=$ES52),$FY52/$GW52,IF(AND(CV$5&gt;=$ET52,CV$5&lt;=$EU52),$GA52/$GY52,IF(AND(CV$5&gt;=$EV52,CV$5&lt;=$EW52),$GC52/$HA52,IF(AND(CV$5&gt;=$EX52,CV$5&lt;=$EY52),$GE52/$HC52,IF(AND(CV$5&gt;=$EZ52,CV$5&lt;=$FA52),$GG52/$HE52,IF(AND(CV$5&gt;=$FB52,CV$5&lt;=$FC52),$GI52/$HG52,IF(AND(CV$5&gt;=$FD52,CV$5&lt;=$FE52),$GK52/$HI52,0))))))))))))</f>
        <v>0</v>
      </c>
      <c r="CW363" s="76">
        <f t="shared" si="859"/>
        <v>0</v>
      </c>
      <c r="CX363" s="76">
        <f t="shared" si="859"/>
        <v>0</v>
      </c>
      <c r="CY363" s="76">
        <f t="shared" si="859"/>
        <v>0</v>
      </c>
      <c r="CZ363" s="76">
        <f t="shared" si="859"/>
        <v>0</v>
      </c>
      <c r="DA363" s="76">
        <f t="shared" si="859"/>
        <v>0</v>
      </c>
      <c r="DB363" s="76">
        <f t="shared" si="859"/>
        <v>0</v>
      </c>
      <c r="DC363" s="76">
        <f t="shared" si="859"/>
        <v>0</v>
      </c>
      <c r="DD363" s="76">
        <f t="shared" si="859"/>
        <v>0</v>
      </c>
      <c r="DE363" s="76">
        <f t="shared" si="859"/>
        <v>0</v>
      </c>
      <c r="DF363" s="138">
        <f t="shared" si="859"/>
        <v>0</v>
      </c>
      <c r="DG363" s="76">
        <f t="shared" si="859"/>
        <v>0</v>
      </c>
      <c r="DH363" s="76">
        <f t="shared" si="859"/>
        <v>0</v>
      </c>
      <c r="DI363" s="76">
        <f t="shared" si="859"/>
        <v>0</v>
      </c>
      <c r="DJ363" s="76">
        <f t="shared" si="859"/>
        <v>0</v>
      </c>
      <c r="DK363" s="76">
        <f t="shared" si="859"/>
        <v>0</v>
      </c>
      <c r="DL363" s="76">
        <f t="shared" si="859"/>
        <v>0</v>
      </c>
      <c r="DM363" s="76">
        <f t="shared" si="859"/>
        <v>0</v>
      </c>
      <c r="DN363" s="76">
        <f t="shared" si="859"/>
        <v>0</v>
      </c>
      <c r="DO363" s="76">
        <f t="shared" si="859"/>
        <v>0</v>
      </c>
      <c r="DP363" s="76">
        <f t="shared" si="859"/>
        <v>0</v>
      </c>
      <c r="DQ363" s="76">
        <f t="shared" si="859"/>
        <v>0</v>
      </c>
      <c r="DR363" s="76">
        <f t="shared" si="859"/>
        <v>0</v>
      </c>
      <c r="DS363" s="76">
        <f t="shared" si="859"/>
        <v>0</v>
      </c>
      <c r="DT363" s="138">
        <f t="shared" si="859"/>
        <v>0</v>
      </c>
      <c r="DU363" s="77">
        <f t="shared" si="859"/>
        <v>0</v>
      </c>
      <c r="DV363" s="77">
        <f t="shared" si="859"/>
        <v>0</v>
      </c>
      <c r="DW363" s="77">
        <f t="shared" si="859"/>
        <v>0</v>
      </c>
      <c r="EE363" s="2"/>
      <c r="EF363"/>
      <c r="EG363"/>
      <c r="EH363" s="124"/>
      <c r="EI363" s="124"/>
      <c r="EJ363" s="124"/>
      <c r="EK363" s="124"/>
      <c r="EL363" s="124"/>
      <c r="EM363" s="124"/>
      <c r="EN363" s="124"/>
      <c r="EO363" s="124"/>
      <c r="EP363" s="124"/>
      <c r="EQ363" s="124"/>
      <c r="ER363" s="124"/>
      <c r="ES363" s="124"/>
      <c r="ET363" s="124"/>
      <c r="EU363" s="124"/>
      <c r="EV363" s="124"/>
      <c r="EW363" s="124"/>
      <c r="EX363" s="124"/>
      <c r="EY363" s="124"/>
      <c r="EZ363" s="124"/>
      <c r="FA363" s="124"/>
      <c r="FB363" s="124"/>
      <c r="FC363" s="124"/>
      <c r="FD363" s="124"/>
      <c r="FE363" s="124"/>
      <c r="FG363" s="124"/>
      <c r="FH363" s="124"/>
      <c r="FI363" s="124"/>
      <c r="FJ363" s="124"/>
      <c r="FK363" s="124"/>
      <c r="FL363" s="124"/>
      <c r="FN363" s="212"/>
      <c r="FO363" s="170"/>
      <c r="FP363" s="212"/>
      <c r="FQ363" s="170"/>
      <c r="FR363" s="212"/>
      <c r="FS363" s="170"/>
      <c r="FT363" s="212"/>
      <c r="FU363" s="170"/>
      <c r="FV363" s="212"/>
      <c r="FW363" s="170"/>
      <c r="FX363" s="212"/>
      <c r="FY363" s="170"/>
      <c r="FZ363" s="212"/>
      <c r="GA363" s="170"/>
      <c r="GB363" s="212"/>
      <c r="GC363" s="170"/>
      <c r="GD363" s="212"/>
      <c r="GE363" s="170"/>
      <c r="GF363" s="212"/>
      <c r="GG363" s="170"/>
      <c r="GH363" s="212"/>
      <c r="GI363" s="170"/>
      <c r="GJ363" s="212"/>
      <c r="GK363" s="170"/>
      <c r="HB363" s="214"/>
      <c r="HC363" s="212"/>
      <c r="HD363" s="170"/>
      <c r="HE363" s="212"/>
      <c r="HF363" s="170"/>
      <c r="HG363" s="212"/>
      <c r="HH363" s="170"/>
      <c r="HI363" s="212"/>
      <c r="HJ363" s="170"/>
    </row>
    <row r="364" spans="2:218" ht="21.75" customHeight="1" thickBot="1" x14ac:dyDescent="0.2">
      <c r="B364" s="488"/>
      <c r="C364" s="326"/>
      <c r="D364" s="136">
        <f t="shared" ref="D364:AI364" si="860">IF(AND(D$5&gt;=$EH52,D$5&lt;=$EI52),$FO52,IF(AND(D$5&gt;=$EJ52,D$5&lt;=$EK52),$FQ52,IF(AND(D$5&gt;=$EL52,D$5&lt;=$EM52),$FS52,IF(AND(D$5&gt;=$EN52,D$5&lt;=$EO52),$FU52,IF(AND(D$5&gt;=$EP52,D$5&lt;=$EQ52),$FW52,IF(AND(D$5&gt;=$ER52,D$5&lt;=$ES52),$FY52,IF(AND(D$5&gt;=$ET52,D$5&lt;=$EU52),$GA52,IF(AND(D$5&gt;=$EV52,D$5&lt;=$EW52),$GC52,IF(AND(D$5&gt;=$EX52,D$5&lt;=$EY52),$GE52,IF(AND(D$5&gt;=$EZ52,D$5&lt;=$FA52),$GG52,IF(AND(D$5&gt;=$FB52,D$5&lt;=$FC52),$GI52,IF(AND(D$5&gt;=$FD52,D$5&lt;=$FE52),$GK52,0))))))))))))</f>
        <v>0</v>
      </c>
      <c r="E364" s="129">
        <f t="shared" si="860"/>
        <v>0</v>
      </c>
      <c r="F364" s="129">
        <f t="shared" si="860"/>
        <v>0</v>
      </c>
      <c r="G364" s="129">
        <f t="shared" si="860"/>
        <v>0</v>
      </c>
      <c r="H364" s="129">
        <f t="shared" si="860"/>
        <v>0</v>
      </c>
      <c r="I364" s="129">
        <f t="shared" si="860"/>
        <v>0</v>
      </c>
      <c r="J364" s="129">
        <f t="shared" si="860"/>
        <v>0</v>
      </c>
      <c r="K364" s="129">
        <f t="shared" si="860"/>
        <v>0</v>
      </c>
      <c r="L364" s="129">
        <f t="shared" si="860"/>
        <v>0</v>
      </c>
      <c r="M364" s="129">
        <f t="shared" si="860"/>
        <v>0</v>
      </c>
      <c r="N364" s="129">
        <f t="shared" si="860"/>
        <v>11</v>
      </c>
      <c r="O364" s="129">
        <f t="shared" si="860"/>
        <v>11</v>
      </c>
      <c r="P364" s="129">
        <f t="shared" si="860"/>
        <v>0</v>
      </c>
      <c r="Q364" s="129">
        <f t="shared" si="860"/>
        <v>0</v>
      </c>
      <c r="R364" s="129">
        <f t="shared" si="860"/>
        <v>0</v>
      </c>
      <c r="S364" s="129">
        <f t="shared" si="860"/>
        <v>0</v>
      </c>
      <c r="T364" s="129">
        <f t="shared" si="860"/>
        <v>0</v>
      </c>
      <c r="U364" s="129">
        <f t="shared" si="860"/>
        <v>0</v>
      </c>
      <c r="V364" s="129">
        <f t="shared" si="860"/>
        <v>0</v>
      </c>
      <c r="W364" s="129">
        <f t="shared" si="860"/>
        <v>0</v>
      </c>
      <c r="X364" s="129">
        <f t="shared" si="860"/>
        <v>0</v>
      </c>
      <c r="Y364" s="129">
        <f t="shared" si="860"/>
        <v>16</v>
      </c>
      <c r="Z364" s="129">
        <f t="shared" si="860"/>
        <v>16</v>
      </c>
      <c r="AA364" s="129">
        <f t="shared" si="860"/>
        <v>0</v>
      </c>
      <c r="AB364" s="129">
        <f t="shared" si="860"/>
        <v>8</v>
      </c>
      <c r="AC364" s="129">
        <f t="shared" si="860"/>
        <v>0</v>
      </c>
      <c r="AD364" s="129">
        <f t="shared" si="860"/>
        <v>0</v>
      </c>
      <c r="AE364" s="129">
        <f t="shared" si="860"/>
        <v>0</v>
      </c>
      <c r="AF364" s="129">
        <f t="shared" si="860"/>
        <v>0</v>
      </c>
      <c r="AG364" s="130">
        <f t="shared" si="860"/>
        <v>0</v>
      </c>
      <c r="AH364" s="130">
        <f t="shared" si="860"/>
        <v>0</v>
      </c>
      <c r="AI364" s="131">
        <f t="shared" si="860"/>
        <v>0</v>
      </c>
      <c r="AJ364" s="129">
        <f t="shared" ref="AJ364:BO364" si="861">IF(AND(AJ$5&gt;=$EH52,AJ$5&lt;=$EI52),$FO52,IF(AND(AJ$5&gt;=$EJ52,AJ$5&lt;=$EK52),$FQ52,IF(AND(AJ$5&gt;=$EL52,AJ$5&lt;=$EM52),$FS52,IF(AND(AJ$5&gt;=$EN52,AJ$5&lt;=$EO52),$FU52,IF(AND(AJ$5&gt;=$EP52,AJ$5&lt;=$EQ52),$FW52,IF(AND(AJ$5&gt;=$ER52,AJ$5&lt;=$ES52),$FY52,IF(AND(AJ$5&gt;=$ET52,AJ$5&lt;=$EU52),$GA52,IF(AND(AJ$5&gt;=$EV52,AJ$5&lt;=$EW52),$GC52,IF(AND(AJ$5&gt;=$EX52,AJ$5&lt;=$EY52),$GE52,IF(AND(AJ$5&gt;=$EZ52,AJ$5&lt;=$FA52),$GG52,IF(AND(AJ$5&gt;=$FB52,AJ$5&lt;=$FC52),$GI52,IF(AND(AJ$5&gt;=$FD52,AJ$5&lt;=$FE52),$GK52,0))))))))))))</f>
        <v>0</v>
      </c>
      <c r="AK364" s="129">
        <f t="shared" si="861"/>
        <v>2</v>
      </c>
      <c r="AL364" s="132">
        <f t="shared" si="861"/>
        <v>0</v>
      </c>
      <c r="AM364" s="133">
        <f t="shared" si="861"/>
        <v>0</v>
      </c>
      <c r="AN364" s="133">
        <f t="shared" si="861"/>
        <v>0</v>
      </c>
      <c r="AO364" s="133">
        <f t="shared" si="861"/>
        <v>0</v>
      </c>
      <c r="AP364" s="133">
        <f t="shared" si="861"/>
        <v>0</v>
      </c>
      <c r="AQ364" s="133">
        <f t="shared" si="861"/>
        <v>0</v>
      </c>
      <c r="AR364" s="133">
        <f t="shared" si="861"/>
        <v>0</v>
      </c>
      <c r="AS364" s="133">
        <f t="shared" si="861"/>
        <v>0</v>
      </c>
      <c r="AT364" s="133">
        <f t="shared" si="861"/>
        <v>0</v>
      </c>
      <c r="AU364" s="133">
        <f t="shared" si="861"/>
        <v>0</v>
      </c>
      <c r="AV364" s="133">
        <f t="shared" si="861"/>
        <v>0</v>
      </c>
      <c r="AW364" s="133">
        <f t="shared" si="861"/>
        <v>0</v>
      </c>
      <c r="AX364" s="133">
        <f t="shared" si="861"/>
        <v>0</v>
      </c>
      <c r="AY364" s="133">
        <f t="shared" si="861"/>
        <v>0</v>
      </c>
      <c r="AZ364" s="133">
        <f t="shared" si="861"/>
        <v>0</v>
      </c>
      <c r="BA364" s="133">
        <f t="shared" si="861"/>
        <v>0</v>
      </c>
      <c r="BB364" s="133">
        <f t="shared" si="861"/>
        <v>2</v>
      </c>
      <c r="BC364" s="133">
        <f t="shared" si="861"/>
        <v>0</v>
      </c>
      <c r="BD364" s="133">
        <f t="shared" si="861"/>
        <v>0</v>
      </c>
      <c r="BE364" s="133">
        <f t="shared" si="861"/>
        <v>0</v>
      </c>
      <c r="BF364" s="133">
        <f t="shared" si="861"/>
        <v>0</v>
      </c>
      <c r="BG364" s="133">
        <f t="shared" si="861"/>
        <v>8</v>
      </c>
      <c r="BH364" s="133">
        <f t="shared" si="861"/>
        <v>0</v>
      </c>
      <c r="BI364" s="133">
        <f t="shared" si="861"/>
        <v>0</v>
      </c>
      <c r="BJ364" s="133">
        <f t="shared" si="861"/>
        <v>0</v>
      </c>
      <c r="BK364" s="133">
        <f t="shared" si="861"/>
        <v>0</v>
      </c>
      <c r="BL364" s="133">
        <f t="shared" si="861"/>
        <v>0</v>
      </c>
      <c r="BM364" s="134">
        <f t="shared" si="861"/>
        <v>0</v>
      </c>
      <c r="BN364" s="135">
        <f t="shared" si="861"/>
        <v>0</v>
      </c>
      <c r="BO364" s="133">
        <f t="shared" si="861"/>
        <v>0</v>
      </c>
      <c r="BP364" s="133">
        <f t="shared" ref="BP364:CU364" si="862">IF(AND(BP$5&gt;=$EH52,BP$5&lt;=$EI52),$FO52,IF(AND(BP$5&gt;=$EJ52,BP$5&lt;=$EK52),$FQ52,IF(AND(BP$5&gt;=$EL52,BP$5&lt;=$EM52),$FS52,IF(AND(BP$5&gt;=$EN52,BP$5&lt;=$EO52),$FU52,IF(AND(BP$5&gt;=$EP52,BP$5&lt;=$EQ52),$FW52,IF(AND(BP$5&gt;=$ER52,BP$5&lt;=$ES52),$FY52,IF(AND(BP$5&gt;=$ET52,BP$5&lt;=$EU52),$GA52,IF(AND(BP$5&gt;=$EV52,BP$5&lt;=$EW52),$GC52,IF(AND(BP$5&gt;=$EX52,BP$5&lt;=$EY52),$GE52,IF(AND(BP$5&gt;=$EZ52,BP$5&lt;=$FA52),$GG52,IF(AND(BP$5&gt;=$FB52,BP$5&lt;=$FC52),$GI52,IF(AND(BP$5&gt;=$FD52,BP$5&lt;=$FE52),$GK52,0))))))))))))</f>
        <v>0</v>
      </c>
      <c r="BQ364" s="133">
        <f t="shared" si="862"/>
        <v>0</v>
      </c>
      <c r="BR364" s="133">
        <f t="shared" si="862"/>
        <v>0</v>
      </c>
      <c r="BS364" s="133">
        <f t="shared" si="862"/>
        <v>0</v>
      </c>
      <c r="BT364" s="133">
        <f t="shared" si="862"/>
        <v>0</v>
      </c>
      <c r="BU364" s="133">
        <f t="shared" si="862"/>
        <v>0</v>
      </c>
      <c r="BV364" s="133">
        <f t="shared" si="862"/>
        <v>0</v>
      </c>
      <c r="BW364" s="133">
        <f t="shared" si="862"/>
        <v>0</v>
      </c>
      <c r="BX364" s="133">
        <f t="shared" si="862"/>
        <v>0</v>
      </c>
      <c r="BY364" s="133">
        <f t="shared" si="862"/>
        <v>0</v>
      </c>
      <c r="BZ364" s="133">
        <f t="shared" si="862"/>
        <v>0</v>
      </c>
      <c r="CA364" s="133">
        <f t="shared" si="862"/>
        <v>0</v>
      </c>
      <c r="CB364" s="133">
        <f t="shared" si="862"/>
        <v>0</v>
      </c>
      <c r="CC364" s="133">
        <f t="shared" si="862"/>
        <v>0</v>
      </c>
      <c r="CD364" s="133">
        <f t="shared" si="862"/>
        <v>0</v>
      </c>
      <c r="CE364" s="133">
        <f t="shared" si="862"/>
        <v>0</v>
      </c>
      <c r="CF364" s="133">
        <f t="shared" si="862"/>
        <v>0</v>
      </c>
      <c r="CG364" s="133">
        <f t="shared" si="862"/>
        <v>0</v>
      </c>
      <c r="CH364" s="133">
        <f t="shared" si="862"/>
        <v>0</v>
      </c>
      <c r="CI364" s="133">
        <f t="shared" si="862"/>
        <v>0</v>
      </c>
      <c r="CJ364" s="133">
        <f t="shared" si="862"/>
        <v>0</v>
      </c>
      <c r="CK364" s="133">
        <f t="shared" si="862"/>
        <v>0</v>
      </c>
      <c r="CL364" s="133">
        <f t="shared" si="862"/>
        <v>10</v>
      </c>
      <c r="CM364" s="133">
        <f t="shared" si="862"/>
        <v>0</v>
      </c>
      <c r="CN364" s="133">
        <f t="shared" si="862"/>
        <v>0</v>
      </c>
      <c r="CO364" s="133">
        <f t="shared" si="862"/>
        <v>0</v>
      </c>
      <c r="CP364" s="133">
        <f t="shared" si="862"/>
        <v>0</v>
      </c>
      <c r="CQ364" s="134">
        <f t="shared" si="862"/>
        <v>0</v>
      </c>
      <c r="CR364" s="135">
        <f t="shared" si="862"/>
        <v>0</v>
      </c>
      <c r="CS364" s="133">
        <f t="shared" si="862"/>
        <v>0</v>
      </c>
      <c r="CT364" s="133">
        <f t="shared" si="862"/>
        <v>0</v>
      </c>
      <c r="CU364" s="133">
        <f t="shared" si="862"/>
        <v>0</v>
      </c>
      <c r="CV364" s="133">
        <f t="shared" ref="CV364:DW364" si="863">IF(AND(CV$5&gt;=$EH52,CV$5&lt;=$EI52),$FO52,IF(AND(CV$5&gt;=$EJ52,CV$5&lt;=$EK52),$FQ52,IF(AND(CV$5&gt;=$EL52,CV$5&lt;=$EM52),$FS52,IF(AND(CV$5&gt;=$EN52,CV$5&lt;=$EO52),$FU52,IF(AND(CV$5&gt;=$EP52,CV$5&lt;=$EQ52),$FW52,IF(AND(CV$5&gt;=$ER52,CV$5&lt;=$ES52),$FY52,IF(AND(CV$5&gt;=$ET52,CV$5&lt;=$EU52),$GA52,IF(AND(CV$5&gt;=$EV52,CV$5&lt;=$EW52),$GC52,IF(AND(CV$5&gt;=$EX52,CV$5&lt;=$EY52),$GE52,IF(AND(CV$5&gt;=$EZ52,CV$5&lt;=$FA52),$GG52,IF(AND(CV$5&gt;=$FB52,CV$5&lt;=$FC52),$GI52,IF(AND(CV$5&gt;=$FD52,CV$5&lt;=$FE52),$GK52,0))))))))))))</f>
        <v>0</v>
      </c>
      <c r="CW364" s="133">
        <f t="shared" si="863"/>
        <v>0</v>
      </c>
      <c r="CX364" s="133">
        <f t="shared" si="863"/>
        <v>0</v>
      </c>
      <c r="CY364" s="133">
        <f t="shared" si="863"/>
        <v>0</v>
      </c>
      <c r="CZ364" s="133">
        <f t="shared" si="863"/>
        <v>0</v>
      </c>
      <c r="DA364" s="133">
        <f t="shared" si="863"/>
        <v>0</v>
      </c>
      <c r="DB364" s="133">
        <f t="shared" si="863"/>
        <v>0</v>
      </c>
      <c r="DC364" s="133">
        <f t="shared" si="863"/>
        <v>0</v>
      </c>
      <c r="DD364" s="133">
        <f t="shared" si="863"/>
        <v>0</v>
      </c>
      <c r="DE364" s="133">
        <f t="shared" si="863"/>
        <v>0</v>
      </c>
      <c r="DF364" s="133">
        <f t="shared" si="863"/>
        <v>0</v>
      </c>
      <c r="DG364" s="133">
        <f t="shared" si="863"/>
        <v>0</v>
      </c>
      <c r="DH364" s="133">
        <f t="shared" si="863"/>
        <v>0</v>
      </c>
      <c r="DI364" s="133">
        <f t="shared" si="863"/>
        <v>0</v>
      </c>
      <c r="DJ364" s="133">
        <f t="shared" si="863"/>
        <v>0</v>
      </c>
      <c r="DK364" s="133">
        <f t="shared" si="863"/>
        <v>0</v>
      </c>
      <c r="DL364" s="133">
        <f t="shared" si="863"/>
        <v>0</v>
      </c>
      <c r="DM364" s="133">
        <f t="shared" si="863"/>
        <v>0</v>
      </c>
      <c r="DN364" s="133">
        <f t="shared" si="863"/>
        <v>0</v>
      </c>
      <c r="DO364" s="133">
        <f t="shared" si="863"/>
        <v>0</v>
      </c>
      <c r="DP364" s="133">
        <f t="shared" si="863"/>
        <v>0</v>
      </c>
      <c r="DQ364" s="133">
        <f t="shared" si="863"/>
        <v>0</v>
      </c>
      <c r="DR364" s="133">
        <f t="shared" si="863"/>
        <v>0</v>
      </c>
      <c r="DS364" s="133">
        <f t="shared" si="863"/>
        <v>0</v>
      </c>
      <c r="DT364" s="133">
        <f t="shared" si="863"/>
        <v>0</v>
      </c>
      <c r="DU364" s="134">
        <f t="shared" si="863"/>
        <v>0</v>
      </c>
      <c r="DV364" s="134">
        <f t="shared" si="863"/>
        <v>0</v>
      </c>
      <c r="DW364" s="134">
        <f t="shared" si="863"/>
        <v>0</v>
      </c>
      <c r="EE364" s="2"/>
      <c r="EF364"/>
      <c r="EG364"/>
      <c r="EH364" s="124"/>
      <c r="EI364" s="124"/>
      <c r="EJ364" s="124"/>
      <c r="EK364" s="124"/>
      <c r="EL364" s="124"/>
      <c r="EM364" s="124"/>
      <c r="EN364" s="124"/>
      <c r="EO364" s="124"/>
      <c r="EP364" s="124"/>
      <c r="EQ364" s="124"/>
      <c r="ER364" s="124"/>
      <c r="ES364" s="124"/>
      <c r="ET364" s="124"/>
      <c r="EU364" s="124"/>
      <c r="EV364" s="124"/>
      <c r="EW364" s="124"/>
      <c r="EX364" s="124"/>
      <c r="EY364" s="124"/>
      <c r="EZ364" s="124"/>
      <c r="FA364" s="124"/>
      <c r="FB364" s="124"/>
      <c r="FC364" s="124"/>
      <c r="FD364" s="124"/>
      <c r="FE364" s="124"/>
      <c r="FG364" s="124"/>
      <c r="FH364" s="124"/>
      <c r="FI364" s="124"/>
      <c r="FJ364" s="124"/>
      <c r="FK364" s="124"/>
      <c r="FL364" s="124"/>
      <c r="FN364" s="212"/>
      <c r="FO364" s="170"/>
      <c r="FP364" s="212"/>
      <c r="FQ364" s="170"/>
      <c r="FR364" s="212"/>
      <c r="FS364" s="170"/>
      <c r="FT364" s="212"/>
      <c r="FU364" s="170"/>
      <c r="FV364" s="212"/>
      <c r="FW364" s="170"/>
      <c r="FX364" s="212"/>
      <c r="FY364" s="170"/>
      <c r="FZ364" s="212"/>
      <c r="GA364" s="170"/>
      <c r="GB364" s="212"/>
      <c r="GC364" s="170"/>
      <c r="GD364" s="212"/>
      <c r="GE364" s="170"/>
      <c r="GF364" s="212"/>
      <c r="GG364" s="170"/>
      <c r="GH364" s="212"/>
      <c r="GI364" s="170"/>
      <c r="GJ364" s="212"/>
      <c r="GK364" s="170"/>
      <c r="HC364" s="212"/>
      <c r="HD364" s="170"/>
      <c r="HE364" s="212"/>
      <c r="HF364" s="170"/>
      <c r="HG364" s="212"/>
      <c r="HH364" s="170"/>
      <c r="HI364" s="212"/>
      <c r="HJ364" s="170"/>
    </row>
    <row r="365" spans="2:218" ht="21.75" customHeight="1" x14ac:dyDescent="0.15">
      <c r="B365" s="486" t="str">
        <f>IF(②元データ!$B$26="","",②元データ!$B$26)</f>
        <v>ニンジン・ニンジンC</v>
      </c>
      <c r="C365" s="324"/>
      <c r="D365" s="78">
        <f t="shared" ref="D365:AI365" si="864">IF(AND(D$5&gt;=$EH54,D$5&lt;=$EI54),$FO54/$GM54,IF(AND(D$5&gt;=$EJ54,D$5&lt;=$EK54),$FQ54/$GO54,IF(AND(D$5&gt;=$EL54,D$5&lt;=$EM54),$FS54/$GQ54,IF(AND(D$5&gt;=$EN54,D$5&lt;=$EO54),$FU54/$GS54,IF(AND(D$5&gt;=$EP54,D$5&lt;=$EQ54),$FW54/$GU54,IF(AND(D$5&gt;=$ER54,D$5&lt;=$ES54),$FY54/$GW54,IF(AND(D$5&gt;=$ET54,D$5&lt;=$EU54),$GA54/$GY54,IF(AND(D$5&gt;=$EV54,D$5&lt;=$EW54),$GC54/$HA54,IF(AND(D$5&gt;=$EX54,D$5&lt;=$EY54),$GE54/$HC54,IF(AND(D$5&gt;=$EZ54,D$5&lt;=$FA54),$GG54/$HE54,IF(AND(D$5&gt;=$FB54,D$5&lt;=$FC54),$GI54/$HG54,IF(AND(D$5&gt;=$FD54,D$5&lt;=$FE54),$GK54/$HI54,0))))))))))))</f>
        <v>0</v>
      </c>
      <c r="E365" s="79">
        <f t="shared" si="864"/>
        <v>0</v>
      </c>
      <c r="F365" s="79">
        <f t="shared" si="864"/>
        <v>0</v>
      </c>
      <c r="G365" s="79">
        <f t="shared" si="864"/>
        <v>0</v>
      </c>
      <c r="H365" s="79">
        <f t="shared" si="864"/>
        <v>0</v>
      </c>
      <c r="I365" s="79">
        <f t="shared" si="864"/>
        <v>0</v>
      </c>
      <c r="J365" s="79">
        <f t="shared" si="864"/>
        <v>0</v>
      </c>
      <c r="K365" s="79">
        <f t="shared" si="864"/>
        <v>0</v>
      </c>
      <c r="L365" s="79">
        <f t="shared" si="864"/>
        <v>0</v>
      </c>
      <c r="M365" s="79">
        <f t="shared" si="864"/>
        <v>0</v>
      </c>
      <c r="N365" s="79">
        <f t="shared" si="864"/>
        <v>0</v>
      </c>
      <c r="O365" s="79">
        <f t="shared" si="864"/>
        <v>0</v>
      </c>
      <c r="P365" s="79">
        <f t="shared" si="864"/>
        <v>0</v>
      </c>
      <c r="Q365" s="79">
        <f t="shared" si="864"/>
        <v>0</v>
      </c>
      <c r="R365" s="79">
        <f t="shared" si="864"/>
        <v>0</v>
      </c>
      <c r="S365" s="79">
        <f t="shared" si="864"/>
        <v>0</v>
      </c>
      <c r="T365" s="79">
        <f t="shared" si="864"/>
        <v>0</v>
      </c>
      <c r="U365" s="79">
        <f t="shared" si="864"/>
        <v>0</v>
      </c>
      <c r="V365" s="79">
        <f t="shared" si="864"/>
        <v>0</v>
      </c>
      <c r="W365" s="79">
        <f t="shared" si="864"/>
        <v>0</v>
      </c>
      <c r="X365" s="79">
        <f t="shared" si="864"/>
        <v>0</v>
      </c>
      <c r="Y365" s="79">
        <f t="shared" si="864"/>
        <v>0</v>
      </c>
      <c r="Z365" s="79">
        <f t="shared" si="864"/>
        <v>0</v>
      </c>
      <c r="AA365" s="79">
        <f t="shared" si="864"/>
        <v>0</v>
      </c>
      <c r="AB365" s="79">
        <f t="shared" si="864"/>
        <v>0</v>
      </c>
      <c r="AC365" s="79">
        <f t="shared" si="864"/>
        <v>0</v>
      </c>
      <c r="AD365" s="79">
        <f t="shared" si="864"/>
        <v>0</v>
      </c>
      <c r="AE365" s="79">
        <f t="shared" si="864"/>
        <v>0</v>
      </c>
      <c r="AF365" s="137">
        <f t="shared" si="864"/>
        <v>0</v>
      </c>
      <c r="AG365" s="79">
        <f t="shared" si="864"/>
        <v>0</v>
      </c>
      <c r="AH365" s="79">
        <f t="shared" si="864"/>
        <v>0</v>
      </c>
      <c r="AI365" s="78">
        <f t="shared" si="864"/>
        <v>0</v>
      </c>
      <c r="AJ365" s="79">
        <f t="shared" ref="AJ365:BO365" si="865">IF(AND(AJ$5&gt;=$EH54,AJ$5&lt;=$EI54),$FO54/$GM54,IF(AND(AJ$5&gt;=$EJ54,AJ$5&lt;=$EK54),$FQ54/$GO54,IF(AND(AJ$5&gt;=$EL54,AJ$5&lt;=$EM54),$FS54/$GQ54,IF(AND(AJ$5&gt;=$EN54,AJ$5&lt;=$EO54),$FU54/$GS54,IF(AND(AJ$5&gt;=$EP54,AJ$5&lt;=$EQ54),$FW54/$GU54,IF(AND(AJ$5&gt;=$ER54,AJ$5&lt;=$ES54),$FY54/$GW54,IF(AND(AJ$5&gt;=$ET54,AJ$5&lt;=$EU54),$GA54/$GY54,IF(AND(AJ$5&gt;=$EV54,AJ$5&lt;=$EW54),$GC54/$HA54,IF(AND(AJ$5&gt;=$EX54,AJ$5&lt;=$EY54),$GE54/$HC54,IF(AND(AJ$5&gt;=$EZ54,AJ$5&lt;=$FA54),$GG54/$HE54,IF(AND(AJ$5&gt;=$FB54,AJ$5&lt;=$FC54),$GI54/$HG54,IF(AND(AJ$5&gt;=$FD54,AJ$5&lt;=$FE54),$GK54/$HI54,0))))))))))))</f>
        <v>0</v>
      </c>
      <c r="AK365" s="79">
        <f t="shared" si="865"/>
        <v>0</v>
      </c>
      <c r="AL365" s="79">
        <f t="shared" si="865"/>
        <v>0</v>
      </c>
      <c r="AM365" s="79">
        <f t="shared" si="865"/>
        <v>0</v>
      </c>
      <c r="AN365" s="79">
        <f t="shared" si="865"/>
        <v>0</v>
      </c>
      <c r="AO365" s="79">
        <f t="shared" si="865"/>
        <v>0</v>
      </c>
      <c r="AP365" s="79">
        <f t="shared" si="865"/>
        <v>0</v>
      </c>
      <c r="AQ365" s="79">
        <f t="shared" si="865"/>
        <v>0</v>
      </c>
      <c r="AR365" s="79">
        <f t="shared" si="865"/>
        <v>0</v>
      </c>
      <c r="AS365" s="79">
        <f t="shared" si="865"/>
        <v>0</v>
      </c>
      <c r="AT365" s="79">
        <f t="shared" si="865"/>
        <v>0</v>
      </c>
      <c r="AU365" s="79">
        <f t="shared" si="865"/>
        <v>0</v>
      </c>
      <c r="AV365" s="79">
        <f t="shared" si="865"/>
        <v>0</v>
      </c>
      <c r="AW365" s="79">
        <f t="shared" si="865"/>
        <v>0</v>
      </c>
      <c r="AX365" s="79">
        <f t="shared" si="865"/>
        <v>0</v>
      </c>
      <c r="AY365" s="79">
        <f t="shared" si="865"/>
        <v>0</v>
      </c>
      <c r="AZ365" s="79">
        <f t="shared" si="865"/>
        <v>0</v>
      </c>
      <c r="BA365" s="79">
        <f t="shared" si="865"/>
        <v>0</v>
      </c>
      <c r="BB365" s="79">
        <f t="shared" si="865"/>
        <v>0</v>
      </c>
      <c r="BC365" s="79">
        <f t="shared" si="865"/>
        <v>0</v>
      </c>
      <c r="BD365" s="79">
        <f t="shared" si="865"/>
        <v>0</v>
      </c>
      <c r="BE365" s="79">
        <f t="shared" si="865"/>
        <v>0</v>
      </c>
      <c r="BF365" s="79">
        <f t="shared" si="865"/>
        <v>0</v>
      </c>
      <c r="BG365" s="79">
        <f t="shared" si="865"/>
        <v>0</v>
      </c>
      <c r="BH365" s="79">
        <f t="shared" si="865"/>
        <v>0</v>
      </c>
      <c r="BI365" s="79">
        <f t="shared" si="865"/>
        <v>0</v>
      </c>
      <c r="BJ365" s="79">
        <f t="shared" si="865"/>
        <v>0</v>
      </c>
      <c r="BK365" s="79">
        <f t="shared" si="865"/>
        <v>0</v>
      </c>
      <c r="BL365" s="79">
        <f t="shared" si="865"/>
        <v>0</v>
      </c>
      <c r="BM365" s="80">
        <f t="shared" si="865"/>
        <v>0</v>
      </c>
      <c r="BN365" s="78">
        <f t="shared" si="865"/>
        <v>0</v>
      </c>
      <c r="BO365" s="79">
        <f t="shared" si="865"/>
        <v>0</v>
      </c>
      <c r="BP365" s="79">
        <f t="shared" ref="BP365:CU365" si="866">IF(AND(BP$5&gt;=$EH54,BP$5&lt;=$EI54),$FO54/$GM54,IF(AND(BP$5&gt;=$EJ54,BP$5&lt;=$EK54),$FQ54/$GO54,IF(AND(BP$5&gt;=$EL54,BP$5&lt;=$EM54),$FS54/$GQ54,IF(AND(BP$5&gt;=$EN54,BP$5&lt;=$EO54),$FU54/$GS54,IF(AND(BP$5&gt;=$EP54,BP$5&lt;=$EQ54),$FW54/$GU54,IF(AND(BP$5&gt;=$ER54,BP$5&lt;=$ES54),$FY54/$GW54,IF(AND(BP$5&gt;=$ET54,BP$5&lt;=$EU54),$GA54/$GY54,IF(AND(BP$5&gt;=$EV54,BP$5&lt;=$EW54),$GC54/$HA54,IF(AND(BP$5&gt;=$EX54,BP$5&lt;=$EY54),$GE54/$HC54,IF(AND(BP$5&gt;=$EZ54,BP$5&lt;=$FA54),$GG54/$HE54,IF(AND(BP$5&gt;=$FB54,BP$5&lt;=$FC54),$GI54/$HG54,IF(AND(BP$5&gt;=$FD54,BP$5&lt;=$FE54),$GK54/$HI54,0))))))))))))</f>
        <v>0</v>
      </c>
      <c r="BQ365" s="79">
        <f t="shared" si="866"/>
        <v>0</v>
      </c>
      <c r="BR365" s="79">
        <f t="shared" si="866"/>
        <v>0</v>
      </c>
      <c r="BS365" s="79">
        <f t="shared" si="866"/>
        <v>0</v>
      </c>
      <c r="BT365" s="79">
        <f t="shared" si="866"/>
        <v>0</v>
      </c>
      <c r="BU365" s="79">
        <f t="shared" si="866"/>
        <v>0</v>
      </c>
      <c r="BV365" s="79">
        <f t="shared" si="866"/>
        <v>0</v>
      </c>
      <c r="BW365" s="79">
        <f t="shared" si="866"/>
        <v>0</v>
      </c>
      <c r="BX365" s="79">
        <f t="shared" si="866"/>
        <v>0</v>
      </c>
      <c r="BY365" s="79">
        <f t="shared" si="866"/>
        <v>0</v>
      </c>
      <c r="BZ365" s="79">
        <f t="shared" si="866"/>
        <v>0</v>
      </c>
      <c r="CA365" s="79">
        <f t="shared" si="866"/>
        <v>0</v>
      </c>
      <c r="CB365" s="137">
        <f t="shared" si="866"/>
        <v>0</v>
      </c>
      <c r="CC365" s="79">
        <f t="shared" si="866"/>
        <v>0</v>
      </c>
      <c r="CD365" s="79">
        <f t="shared" si="866"/>
        <v>0</v>
      </c>
      <c r="CE365" s="79">
        <f t="shared" si="866"/>
        <v>0</v>
      </c>
      <c r="CF365" s="79">
        <f t="shared" si="866"/>
        <v>0</v>
      </c>
      <c r="CG365" s="79">
        <f t="shared" si="866"/>
        <v>0</v>
      </c>
      <c r="CH365" s="79">
        <f t="shared" si="866"/>
        <v>0</v>
      </c>
      <c r="CI365" s="79">
        <f t="shared" si="866"/>
        <v>0</v>
      </c>
      <c r="CJ365" s="79">
        <f t="shared" si="866"/>
        <v>0</v>
      </c>
      <c r="CK365" s="79">
        <f t="shared" si="866"/>
        <v>0</v>
      </c>
      <c r="CL365" s="79">
        <f t="shared" si="866"/>
        <v>0</v>
      </c>
      <c r="CM365" s="79">
        <f t="shared" si="866"/>
        <v>0</v>
      </c>
      <c r="CN365" s="79">
        <f t="shared" si="866"/>
        <v>0</v>
      </c>
      <c r="CO365" s="79">
        <f t="shared" si="866"/>
        <v>0</v>
      </c>
      <c r="CP365" s="137">
        <f t="shared" si="866"/>
        <v>0</v>
      </c>
      <c r="CQ365" s="80">
        <f t="shared" si="866"/>
        <v>0</v>
      </c>
      <c r="CR365" s="78">
        <f t="shared" si="866"/>
        <v>0</v>
      </c>
      <c r="CS365" s="79">
        <f t="shared" si="866"/>
        <v>0</v>
      </c>
      <c r="CT365" s="79">
        <f t="shared" si="866"/>
        <v>0</v>
      </c>
      <c r="CU365" s="79">
        <f t="shared" si="866"/>
        <v>0</v>
      </c>
      <c r="CV365" s="79">
        <f t="shared" ref="CV365:DW365" si="867">IF(AND(CV$5&gt;=$EH54,CV$5&lt;=$EI54),$FO54/$GM54,IF(AND(CV$5&gt;=$EJ54,CV$5&lt;=$EK54),$FQ54/$GO54,IF(AND(CV$5&gt;=$EL54,CV$5&lt;=$EM54),$FS54/$GQ54,IF(AND(CV$5&gt;=$EN54,CV$5&lt;=$EO54),$FU54/$GS54,IF(AND(CV$5&gt;=$EP54,CV$5&lt;=$EQ54),$FW54/$GU54,IF(AND(CV$5&gt;=$ER54,CV$5&lt;=$ES54),$FY54/$GW54,IF(AND(CV$5&gt;=$ET54,CV$5&lt;=$EU54),$GA54/$GY54,IF(AND(CV$5&gt;=$EV54,CV$5&lt;=$EW54),$GC54/$HA54,IF(AND(CV$5&gt;=$EX54,CV$5&lt;=$EY54),$GE54/$HC54,IF(AND(CV$5&gt;=$EZ54,CV$5&lt;=$FA54),$GG54/$HE54,IF(AND(CV$5&gt;=$FB54,CV$5&lt;=$FC54),$GI54/$HG54,IF(AND(CV$5&gt;=$FD54,CV$5&lt;=$FE54),$GK54/$HI54,0))))))))))))</f>
        <v>0</v>
      </c>
      <c r="CW365" s="79">
        <f t="shared" si="867"/>
        <v>0</v>
      </c>
      <c r="CX365" s="79">
        <f t="shared" si="867"/>
        <v>0</v>
      </c>
      <c r="CY365" s="79">
        <f t="shared" si="867"/>
        <v>0</v>
      </c>
      <c r="CZ365" s="79">
        <f t="shared" si="867"/>
        <v>0</v>
      </c>
      <c r="DA365" s="79">
        <f t="shared" si="867"/>
        <v>0</v>
      </c>
      <c r="DB365" s="79">
        <f t="shared" si="867"/>
        <v>0</v>
      </c>
      <c r="DC365" s="79">
        <f t="shared" si="867"/>
        <v>0</v>
      </c>
      <c r="DD365" s="79">
        <f t="shared" si="867"/>
        <v>0</v>
      </c>
      <c r="DE365" s="79">
        <f t="shared" si="867"/>
        <v>0</v>
      </c>
      <c r="DF365" s="137">
        <f t="shared" si="867"/>
        <v>0</v>
      </c>
      <c r="DG365" s="79">
        <f t="shared" si="867"/>
        <v>0</v>
      </c>
      <c r="DH365" s="79">
        <f t="shared" si="867"/>
        <v>0</v>
      </c>
      <c r="DI365" s="79">
        <f t="shared" si="867"/>
        <v>0</v>
      </c>
      <c r="DJ365" s="79">
        <f t="shared" si="867"/>
        <v>0</v>
      </c>
      <c r="DK365" s="79">
        <f t="shared" si="867"/>
        <v>0</v>
      </c>
      <c r="DL365" s="79">
        <f t="shared" si="867"/>
        <v>0</v>
      </c>
      <c r="DM365" s="79">
        <f t="shared" si="867"/>
        <v>0</v>
      </c>
      <c r="DN365" s="79">
        <f t="shared" si="867"/>
        <v>0</v>
      </c>
      <c r="DO365" s="79">
        <f t="shared" si="867"/>
        <v>0</v>
      </c>
      <c r="DP365" s="79">
        <f t="shared" si="867"/>
        <v>0</v>
      </c>
      <c r="DQ365" s="79">
        <f t="shared" si="867"/>
        <v>0</v>
      </c>
      <c r="DR365" s="79">
        <f t="shared" si="867"/>
        <v>0</v>
      </c>
      <c r="DS365" s="79">
        <f t="shared" si="867"/>
        <v>0</v>
      </c>
      <c r="DT365" s="137">
        <f t="shared" si="867"/>
        <v>0</v>
      </c>
      <c r="DU365" s="80">
        <f t="shared" si="867"/>
        <v>0</v>
      </c>
      <c r="DV365" s="80">
        <f t="shared" si="867"/>
        <v>0</v>
      </c>
      <c r="DW365" s="80">
        <f t="shared" si="867"/>
        <v>0</v>
      </c>
      <c r="EE365" s="2"/>
      <c r="EF365"/>
      <c r="EG365"/>
      <c r="EH365" s="124"/>
      <c r="EI365" s="124"/>
      <c r="EJ365" s="124"/>
      <c r="EK365" s="124"/>
      <c r="EL365" s="124"/>
      <c r="EM365" s="124"/>
      <c r="EN365" s="124"/>
      <c r="EO365" s="124"/>
      <c r="EP365" s="124"/>
      <c r="EQ365" s="124"/>
      <c r="ER365" s="124"/>
      <c r="ES365" s="124"/>
      <c r="ET365" s="124"/>
      <c r="EU365" s="124"/>
      <c r="EV365" s="124"/>
      <c r="EW365" s="124"/>
      <c r="EX365" s="124"/>
      <c r="EY365" s="124"/>
      <c r="EZ365" s="124"/>
      <c r="FA365" s="124"/>
      <c r="FB365" s="124"/>
      <c r="FC365" s="124"/>
      <c r="FD365" s="124"/>
      <c r="FE365" s="124"/>
      <c r="FG365" s="124"/>
      <c r="FH365" s="124"/>
      <c r="FI365" s="124"/>
      <c r="FJ365" s="124"/>
      <c r="FK365" s="124"/>
      <c r="FL365" s="124"/>
      <c r="FN365" s="212"/>
      <c r="FO365" s="170"/>
      <c r="FP365" s="212"/>
      <c r="FQ365" s="170"/>
      <c r="FR365" s="212"/>
      <c r="FS365" s="170"/>
      <c r="FT365" s="212"/>
      <c r="FU365" s="170"/>
      <c r="FV365" s="212"/>
      <c r="FW365" s="170"/>
      <c r="FX365" s="212"/>
      <c r="FY365" s="170"/>
      <c r="FZ365" s="212"/>
      <c r="GA365" s="170"/>
      <c r="GB365" s="212"/>
      <c r="GC365" s="170"/>
      <c r="GD365" s="212"/>
      <c r="GE365" s="170"/>
      <c r="GF365" s="212"/>
      <c r="GG365" s="170"/>
      <c r="GH365" s="212"/>
      <c r="GI365" s="170"/>
      <c r="GJ365" s="212"/>
      <c r="GK365" s="170"/>
      <c r="HC365" s="212"/>
      <c r="HD365" s="170"/>
      <c r="HE365" s="212"/>
      <c r="HF365" s="170"/>
      <c r="HG365" s="212"/>
      <c r="HH365" s="170"/>
      <c r="HI365" s="212"/>
      <c r="HJ365" s="170"/>
    </row>
    <row r="366" spans="2:218" ht="10.5" customHeight="1" x14ac:dyDescent="0.15">
      <c r="B366" s="487"/>
      <c r="C366" s="325"/>
      <c r="D366" s="59">
        <f t="shared" ref="D366:AI366" si="868">IF(AND(D$5&gt;=$EH54,D$5&lt;=$EI54),$FO54,IF(AND(D$5&gt;=$EJ54,D$5&lt;=$EK54),$FQ54,IF(AND(D$5&gt;=$EL54,D$5&lt;=$EM54),$FS54,IF(AND(D$5&gt;=$EN54,D$5&lt;=$EO54),$FU54,IF(AND(D$5&gt;=$EP54,D$5&lt;=$EQ54),$FW54,IF(AND(D$5&gt;=$ER54,D$5&lt;=$ES54),$FY54,IF(AND(D$5&gt;=$ET54,D$5&lt;=$EU54),$GA54,IF(AND(D$5&gt;=$EV54,D$5&lt;=$EW54),$GC54,IF(AND(D$5&gt;=$EX54,D$5&lt;=$EY54),$GE54,IF(AND(D$5&gt;=$EZ54,D$5&lt;=$FA54),$GG54,IF(AND(D$5&gt;=$FB54,D$5&lt;=$FC54),$GI54,IF(AND(D$5&gt;=$FD54,D$5&lt;=$FE54),$GK54,0))))))))))))</f>
        <v>0</v>
      </c>
      <c r="E366" s="76">
        <f t="shared" si="868"/>
        <v>0</v>
      </c>
      <c r="F366" s="76">
        <f t="shared" si="868"/>
        <v>0</v>
      </c>
      <c r="G366" s="76">
        <f t="shared" si="868"/>
        <v>0</v>
      </c>
      <c r="H366" s="76">
        <f t="shared" si="868"/>
        <v>0</v>
      </c>
      <c r="I366" s="76">
        <f t="shared" si="868"/>
        <v>0</v>
      </c>
      <c r="J366" s="76">
        <f t="shared" si="868"/>
        <v>0</v>
      </c>
      <c r="K366" s="76">
        <f t="shared" si="868"/>
        <v>0</v>
      </c>
      <c r="L366" s="76">
        <f t="shared" si="868"/>
        <v>0</v>
      </c>
      <c r="M366" s="76">
        <f t="shared" si="868"/>
        <v>0</v>
      </c>
      <c r="N366" s="76">
        <f t="shared" si="868"/>
        <v>0</v>
      </c>
      <c r="O366" s="76">
        <f t="shared" si="868"/>
        <v>0</v>
      </c>
      <c r="P366" s="76">
        <f t="shared" si="868"/>
        <v>0</v>
      </c>
      <c r="Q366" s="76">
        <f t="shared" si="868"/>
        <v>0</v>
      </c>
      <c r="R366" s="76">
        <f t="shared" si="868"/>
        <v>0</v>
      </c>
      <c r="S366" s="76">
        <f t="shared" si="868"/>
        <v>0</v>
      </c>
      <c r="T366" s="76">
        <f t="shared" si="868"/>
        <v>0</v>
      </c>
      <c r="U366" s="76">
        <f t="shared" si="868"/>
        <v>0</v>
      </c>
      <c r="V366" s="76">
        <f t="shared" si="868"/>
        <v>0</v>
      </c>
      <c r="W366" s="76">
        <f t="shared" si="868"/>
        <v>0</v>
      </c>
      <c r="X366" s="76">
        <f t="shared" si="868"/>
        <v>0</v>
      </c>
      <c r="Y366" s="76">
        <f t="shared" si="868"/>
        <v>0</v>
      </c>
      <c r="Z366" s="76">
        <f t="shared" si="868"/>
        <v>0</v>
      </c>
      <c r="AA366" s="76">
        <f t="shared" si="868"/>
        <v>0</v>
      </c>
      <c r="AB366" s="76">
        <f t="shared" si="868"/>
        <v>0</v>
      </c>
      <c r="AC366" s="76">
        <f t="shared" si="868"/>
        <v>0</v>
      </c>
      <c r="AD366" s="76">
        <f t="shared" si="868"/>
        <v>0</v>
      </c>
      <c r="AE366" s="76">
        <f t="shared" si="868"/>
        <v>0</v>
      </c>
      <c r="AF366" s="138">
        <f t="shared" si="868"/>
        <v>0</v>
      </c>
      <c r="AG366" s="76">
        <f t="shared" si="868"/>
        <v>0</v>
      </c>
      <c r="AH366" s="76">
        <f t="shared" si="868"/>
        <v>0</v>
      </c>
      <c r="AI366" s="59">
        <f t="shared" si="868"/>
        <v>0</v>
      </c>
      <c r="AJ366" s="76">
        <f t="shared" ref="AJ366:BO366" si="869">IF(AND(AJ$5&gt;=$EH54,AJ$5&lt;=$EI54),$FO54,IF(AND(AJ$5&gt;=$EJ54,AJ$5&lt;=$EK54),$FQ54,IF(AND(AJ$5&gt;=$EL54,AJ$5&lt;=$EM54),$FS54,IF(AND(AJ$5&gt;=$EN54,AJ$5&lt;=$EO54),$FU54,IF(AND(AJ$5&gt;=$EP54,AJ$5&lt;=$EQ54),$FW54,IF(AND(AJ$5&gt;=$ER54,AJ$5&lt;=$ES54),$FY54,IF(AND(AJ$5&gt;=$ET54,AJ$5&lt;=$EU54),$GA54,IF(AND(AJ$5&gt;=$EV54,AJ$5&lt;=$EW54),$GC54,IF(AND(AJ$5&gt;=$EX54,AJ$5&lt;=$EY54),$GE54,IF(AND(AJ$5&gt;=$EZ54,AJ$5&lt;=$FA54),$GG54,IF(AND(AJ$5&gt;=$FB54,AJ$5&lt;=$FC54),$GI54,IF(AND(AJ$5&gt;=$FD54,AJ$5&lt;=$FE54),$GK54,0))))))))))))</f>
        <v>0</v>
      </c>
      <c r="AK366" s="76">
        <f t="shared" si="869"/>
        <v>0</v>
      </c>
      <c r="AL366" s="76">
        <f t="shared" si="869"/>
        <v>0</v>
      </c>
      <c r="AM366" s="76">
        <f t="shared" si="869"/>
        <v>0</v>
      </c>
      <c r="AN366" s="76">
        <f t="shared" si="869"/>
        <v>0</v>
      </c>
      <c r="AO366" s="76">
        <f t="shared" si="869"/>
        <v>0</v>
      </c>
      <c r="AP366" s="76">
        <f t="shared" si="869"/>
        <v>0</v>
      </c>
      <c r="AQ366" s="76">
        <f t="shared" si="869"/>
        <v>0</v>
      </c>
      <c r="AR366" s="76">
        <f t="shared" si="869"/>
        <v>0</v>
      </c>
      <c r="AS366" s="76">
        <f t="shared" si="869"/>
        <v>0</v>
      </c>
      <c r="AT366" s="76">
        <f t="shared" si="869"/>
        <v>0</v>
      </c>
      <c r="AU366" s="76">
        <f t="shared" si="869"/>
        <v>0</v>
      </c>
      <c r="AV366" s="76">
        <f t="shared" si="869"/>
        <v>0</v>
      </c>
      <c r="AW366" s="76">
        <f t="shared" si="869"/>
        <v>0</v>
      </c>
      <c r="AX366" s="76">
        <f t="shared" si="869"/>
        <v>0</v>
      </c>
      <c r="AY366" s="76">
        <f t="shared" si="869"/>
        <v>0</v>
      </c>
      <c r="AZ366" s="76">
        <f t="shared" si="869"/>
        <v>0</v>
      </c>
      <c r="BA366" s="76">
        <f t="shared" si="869"/>
        <v>0</v>
      </c>
      <c r="BB366" s="76">
        <f t="shared" si="869"/>
        <v>0</v>
      </c>
      <c r="BC366" s="76">
        <f t="shared" si="869"/>
        <v>0</v>
      </c>
      <c r="BD366" s="76">
        <f t="shared" si="869"/>
        <v>0</v>
      </c>
      <c r="BE366" s="76">
        <f t="shared" si="869"/>
        <v>0</v>
      </c>
      <c r="BF366" s="76">
        <f t="shared" si="869"/>
        <v>0</v>
      </c>
      <c r="BG366" s="76">
        <f t="shared" si="869"/>
        <v>0</v>
      </c>
      <c r="BH366" s="76">
        <f t="shared" si="869"/>
        <v>0</v>
      </c>
      <c r="BI366" s="76">
        <f t="shared" si="869"/>
        <v>0</v>
      </c>
      <c r="BJ366" s="76">
        <f t="shared" si="869"/>
        <v>0</v>
      </c>
      <c r="BK366" s="76">
        <f t="shared" si="869"/>
        <v>0</v>
      </c>
      <c r="BL366" s="76">
        <f t="shared" si="869"/>
        <v>0</v>
      </c>
      <c r="BM366" s="77">
        <f t="shared" si="869"/>
        <v>0</v>
      </c>
      <c r="BN366" s="59">
        <f t="shared" si="869"/>
        <v>0</v>
      </c>
      <c r="BO366" s="76">
        <f t="shared" si="869"/>
        <v>0</v>
      </c>
      <c r="BP366" s="76">
        <f t="shared" ref="BP366:CU366" si="870">IF(AND(BP$5&gt;=$EH54,BP$5&lt;=$EI54),$FO54,IF(AND(BP$5&gt;=$EJ54,BP$5&lt;=$EK54),$FQ54,IF(AND(BP$5&gt;=$EL54,BP$5&lt;=$EM54),$FS54,IF(AND(BP$5&gt;=$EN54,BP$5&lt;=$EO54),$FU54,IF(AND(BP$5&gt;=$EP54,BP$5&lt;=$EQ54),$FW54,IF(AND(BP$5&gt;=$ER54,BP$5&lt;=$ES54),$FY54,IF(AND(BP$5&gt;=$ET54,BP$5&lt;=$EU54),$GA54,IF(AND(BP$5&gt;=$EV54,BP$5&lt;=$EW54),$GC54,IF(AND(BP$5&gt;=$EX54,BP$5&lt;=$EY54),$GE54,IF(AND(BP$5&gt;=$EZ54,BP$5&lt;=$FA54),$GG54,IF(AND(BP$5&gt;=$FB54,BP$5&lt;=$FC54),$GI54,IF(AND(BP$5&gt;=$FD54,BP$5&lt;=$FE54),$GK54,0))))))))))))</f>
        <v>0</v>
      </c>
      <c r="BQ366" s="76">
        <f t="shared" si="870"/>
        <v>0</v>
      </c>
      <c r="BR366" s="76">
        <f t="shared" si="870"/>
        <v>0</v>
      </c>
      <c r="BS366" s="76">
        <f t="shared" si="870"/>
        <v>0</v>
      </c>
      <c r="BT366" s="76">
        <f t="shared" si="870"/>
        <v>0</v>
      </c>
      <c r="BU366" s="76">
        <f t="shared" si="870"/>
        <v>0</v>
      </c>
      <c r="BV366" s="76">
        <f t="shared" si="870"/>
        <v>0</v>
      </c>
      <c r="BW366" s="76">
        <f t="shared" si="870"/>
        <v>0</v>
      </c>
      <c r="BX366" s="76">
        <f t="shared" si="870"/>
        <v>0</v>
      </c>
      <c r="BY366" s="76">
        <f t="shared" si="870"/>
        <v>0</v>
      </c>
      <c r="BZ366" s="76">
        <f t="shared" si="870"/>
        <v>0</v>
      </c>
      <c r="CA366" s="76">
        <f t="shared" si="870"/>
        <v>0</v>
      </c>
      <c r="CB366" s="138">
        <f t="shared" si="870"/>
        <v>0</v>
      </c>
      <c r="CC366" s="76">
        <f t="shared" si="870"/>
        <v>0</v>
      </c>
      <c r="CD366" s="76">
        <f t="shared" si="870"/>
        <v>0</v>
      </c>
      <c r="CE366" s="76">
        <f t="shared" si="870"/>
        <v>0</v>
      </c>
      <c r="CF366" s="76">
        <f t="shared" si="870"/>
        <v>0</v>
      </c>
      <c r="CG366" s="76">
        <f t="shared" si="870"/>
        <v>0</v>
      </c>
      <c r="CH366" s="76">
        <f t="shared" si="870"/>
        <v>0</v>
      </c>
      <c r="CI366" s="76">
        <f t="shared" si="870"/>
        <v>0</v>
      </c>
      <c r="CJ366" s="76">
        <f t="shared" si="870"/>
        <v>0</v>
      </c>
      <c r="CK366" s="76">
        <f t="shared" si="870"/>
        <v>0</v>
      </c>
      <c r="CL366" s="76">
        <f t="shared" si="870"/>
        <v>0</v>
      </c>
      <c r="CM366" s="76">
        <f t="shared" si="870"/>
        <v>0</v>
      </c>
      <c r="CN366" s="76">
        <f t="shared" si="870"/>
        <v>0</v>
      </c>
      <c r="CO366" s="76">
        <f t="shared" si="870"/>
        <v>0</v>
      </c>
      <c r="CP366" s="138">
        <f t="shared" si="870"/>
        <v>0</v>
      </c>
      <c r="CQ366" s="77">
        <f t="shared" si="870"/>
        <v>0</v>
      </c>
      <c r="CR366" s="59">
        <f t="shared" si="870"/>
        <v>0</v>
      </c>
      <c r="CS366" s="76">
        <f t="shared" si="870"/>
        <v>0</v>
      </c>
      <c r="CT366" s="76">
        <f t="shared" si="870"/>
        <v>0</v>
      </c>
      <c r="CU366" s="76">
        <f t="shared" si="870"/>
        <v>0</v>
      </c>
      <c r="CV366" s="76">
        <f t="shared" ref="CV366:DW366" si="871">IF(AND(CV$5&gt;=$EH54,CV$5&lt;=$EI54),$FO54,IF(AND(CV$5&gt;=$EJ54,CV$5&lt;=$EK54),$FQ54,IF(AND(CV$5&gt;=$EL54,CV$5&lt;=$EM54),$FS54,IF(AND(CV$5&gt;=$EN54,CV$5&lt;=$EO54),$FU54,IF(AND(CV$5&gt;=$EP54,CV$5&lt;=$EQ54),$FW54,IF(AND(CV$5&gt;=$ER54,CV$5&lt;=$ES54),$FY54,IF(AND(CV$5&gt;=$ET54,CV$5&lt;=$EU54),$GA54,IF(AND(CV$5&gt;=$EV54,CV$5&lt;=$EW54),$GC54,IF(AND(CV$5&gt;=$EX54,CV$5&lt;=$EY54),$GE54,IF(AND(CV$5&gt;=$EZ54,CV$5&lt;=$FA54),$GG54,IF(AND(CV$5&gt;=$FB54,CV$5&lt;=$FC54),$GI54,IF(AND(CV$5&gt;=$FD54,CV$5&lt;=$FE54),$GK54,0))))))))))))</f>
        <v>0</v>
      </c>
      <c r="CW366" s="76">
        <f t="shared" si="871"/>
        <v>0</v>
      </c>
      <c r="CX366" s="76">
        <f t="shared" si="871"/>
        <v>0</v>
      </c>
      <c r="CY366" s="76">
        <f t="shared" si="871"/>
        <v>0</v>
      </c>
      <c r="CZ366" s="76">
        <f t="shared" si="871"/>
        <v>0</v>
      </c>
      <c r="DA366" s="76">
        <f t="shared" si="871"/>
        <v>0</v>
      </c>
      <c r="DB366" s="76">
        <f t="shared" si="871"/>
        <v>0</v>
      </c>
      <c r="DC366" s="76">
        <f t="shared" si="871"/>
        <v>0</v>
      </c>
      <c r="DD366" s="76">
        <f t="shared" si="871"/>
        <v>0</v>
      </c>
      <c r="DE366" s="76">
        <f t="shared" si="871"/>
        <v>0</v>
      </c>
      <c r="DF366" s="138">
        <f t="shared" si="871"/>
        <v>0</v>
      </c>
      <c r="DG366" s="76">
        <f t="shared" si="871"/>
        <v>0</v>
      </c>
      <c r="DH366" s="76">
        <f t="shared" si="871"/>
        <v>0</v>
      </c>
      <c r="DI366" s="76">
        <f t="shared" si="871"/>
        <v>0</v>
      </c>
      <c r="DJ366" s="76">
        <f t="shared" si="871"/>
        <v>0</v>
      </c>
      <c r="DK366" s="76">
        <f t="shared" si="871"/>
        <v>0</v>
      </c>
      <c r="DL366" s="76">
        <f t="shared" si="871"/>
        <v>0</v>
      </c>
      <c r="DM366" s="76">
        <f t="shared" si="871"/>
        <v>0</v>
      </c>
      <c r="DN366" s="76">
        <f t="shared" si="871"/>
        <v>0</v>
      </c>
      <c r="DO366" s="76">
        <f t="shared" si="871"/>
        <v>0</v>
      </c>
      <c r="DP366" s="76">
        <f t="shared" si="871"/>
        <v>0</v>
      </c>
      <c r="DQ366" s="76">
        <f t="shared" si="871"/>
        <v>0</v>
      </c>
      <c r="DR366" s="76">
        <f t="shared" si="871"/>
        <v>0</v>
      </c>
      <c r="DS366" s="76">
        <f t="shared" si="871"/>
        <v>0</v>
      </c>
      <c r="DT366" s="138">
        <f t="shared" si="871"/>
        <v>0</v>
      </c>
      <c r="DU366" s="77">
        <f t="shared" si="871"/>
        <v>0</v>
      </c>
      <c r="DV366" s="77">
        <f t="shared" si="871"/>
        <v>0</v>
      </c>
      <c r="DW366" s="77">
        <f t="shared" si="871"/>
        <v>0</v>
      </c>
      <c r="EE366" s="2"/>
      <c r="EF366"/>
      <c r="EG366"/>
      <c r="EH366" s="124"/>
      <c r="EI366" s="124"/>
      <c r="EJ366" s="124"/>
      <c r="EK366" s="124"/>
      <c r="EL366" s="124"/>
      <c r="EM366" s="124"/>
      <c r="EN366" s="124"/>
      <c r="EO366" s="124"/>
      <c r="EP366" s="124"/>
      <c r="EQ366" s="124"/>
      <c r="ER366" s="124"/>
      <c r="ES366" s="124"/>
      <c r="ET366" s="124"/>
      <c r="EU366" s="124"/>
      <c r="EV366" s="124"/>
      <c r="EW366" s="124"/>
      <c r="EX366" s="124"/>
      <c r="EY366" s="124"/>
      <c r="EZ366" s="124"/>
      <c r="FA366" s="124"/>
      <c r="FB366" s="124"/>
      <c r="FC366" s="124"/>
      <c r="FD366" s="124"/>
      <c r="FE366" s="124"/>
      <c r="FG366" s="124"/>
      <c r="FH366" s="124"/>
      <c r="FI366" s="124"/>
      <c r="FJ366" s="124"/>
      <c r="FK366" s="124"/>
      <c r="FL366" s="124"/>
      <c r="FN366" s="212"/>
      <c r="FO366" s="170"/>
      <c r="FP366" s="212"/>
      <c r="FQ366" s="170"/>
      <c r="FR366" s="212"/>
      <c r="FS366" s="170"/>
      <c r="FT366" s="212"/>
      <c r="FU366" s="170"/>
      <c r="FV366" s="212"/>
      <c r="FW366" s="170"/>
      <c r="FX366" s="212"/>
      <c r="FY366" s="170"/>
      <c r="FZ366" s="212"/>
      <c r="GA366" s="170"/>
      <c r="GB366" s="212"/>
      <c r="GC366" s="170"/>
      <c r="GD366" s="212"/>
      <c r="GE366" s="170"/>
      <c r="GF366" s="212"/>
      <c r="GG366" s="170"/>
      <c r="GH366" s="212"/>
      <c r="GI366" s="170"/>
      <c r="GJ366" s="212"/>
      <c r="GK366" s="170"/>
      <c r="HC366" s="212"/>
      <c r="HD366" s="170"/>
      <c r="HE366" s="212"/>
      <c r="HF366" s="170"/>
      <c r="HG366" s="212"/>
      <c r="HH366" s="170"/>
      <c r="HI366" s="212"/>
      <c r="HJ366" s="170"/>
    </row>
    <row r="367" spans="2:218" ht="27.75" customHeight="1" x14ac:dyDescent="0.15">
      <c r="B367" s="487"/>
      <c r="C367" s="325"/>
      <c r="D367" s="75">
        <f t="shared" ref="D367:AI367" si="872">IF(AND(D$5&gt;=$EH56,D$5&lt;=$EI56),$FO56/$GM56,IF(AND(D$5&gt;=$EJ56,D$5&lt;=$EK56),$FQ56/$GO56,IF(AND(D$5&gt;=$EL56,D$5&lt;=$EM56),$FS56/$GQ56,IF(AND(D$5&gt;=$EN56,D$5&lt;=$EO56),$FU56/$GS56,IF(AND(D$5&gt;=$EP56,D$5&lt;=$EQ56),$FW56/$GU56,IF(AND(D$5&gt;=$ER56,D$5&lt;=$ES56),$FY56/$GW56,IF(AND(D$5&gt;=$ET56,D$5&lt;=$EU56),$GA56/$GY56,IF(AND(D$5&gt;=$EV56,D$5&lt;=$EW56),$GC56/$HA56,IF(AND(D$5&gt;=$EX56,D$5&lt;=$EY56),$GE56/$HC56,IF(AND(D$5&gt;=$EZ56,D$5&lt;=$FA56),$GG56/$HE56,IF(AND(D$5&gt;=$FB56,D$5&lt;=$FC56),$GI56/$HG56,IF(AND(D$5&gt;=$FD56,D$5&lt;=$FE56),$GK56/$HI56,0))))))))))))</f>
        <v>0</v>
      </c>
      <c r="E367" s="76">
        <f t="shared" si="872"/>
        <v>0</v>
      </c>
      <c r="F367" s="76">
        <f t="shared" si="872"/>
        <v>0</v>
      </c>
      <c r="G367" s="76">
        <f t="shared" si="872"/>
        <v>0</v>
      </c>
      <c r="H367" s="76">
        <f t="shared" si="872"/>
        <v>0</v>
      </c>
      <c r="I367" s="76">
        <f t="shared" si="872"/>
        <v>0</v>
      </c>
      <c r="J367" s="76">
        <f t="shared" si="872"/>
        <v>0</v>
      </c>
      <c r="K367" s="76">
        <f t="shared" si="872"/>
        <v>0</v>
      </c>
      <c r="L367" s="76">
        <f t="shared" si="872"/>
        <v>0</v>
      </c>
      <c r="M367" s="76">
        <f t="shared" si="872"/>
        <v>0</v>
      </c>
      <c r="N367" s="76">
        <f t="shared" si="872"/>
        <v>0</v>
      </c>
      <c r="O367" s="76">
        <f t="shared" si="872"/>
        <v>0</v>
      </c>
      <c r="P367" s="76">
        <f t="shared" si="872"/>
        <v>0</v>
      </c>
      <c r="Q367" s="76">
        <f t="shared" si="872"/>
        <v>0</v>
      </c>
      <c r="R367" s="76">
        <f t="shared" si="872"/>
        <v>0</v>
      </c>
      <c r="S367" s="76">
        <f t="shared" si="872"/>
        <v>0</v>
      </c>
      <c r="T367" s="76">
        <f t="shared" si="872"/>
        <v>0</v>
      </c>
      <c r="U367" s="76">
        <f t="shared" si="872"/>
        <v>0</v>
      </c>
      <c r="V367" s="76">
        <f t="shared" si="872"/>
        <v>0</v>
      </c>
      <c r="W367" s="76">
        <f t="shared" si="872"/>
        <v>0</v>
      </c>
      <c r="X367" s="76">
        <f t="shared" si="872"/>
        <v>0</v>
      </c>
      <c r="Y367" s="76">
        <f t="shared" si="872"/>
        <v>0</v>
      </c>
      <c r="Z367" s="76">
        <f t="shared" si="872"/>
        <v>0</v>
      </c>
      <c r="AA367" s="76">
        <f t="shared" si="872"/>
        <v>0</v>
      </c>
      <c r="AB367" s="76">
        <f t="shared" si="872"/>
        <v>0</v>
      </c>
      <c r="AC367" s="76">
        <f t="shared" si="872"/>
        <v>0</v>
      </c>
      <c r="AD367" s="76">
        <f t="shared" si="872"/>
        <v>0</v>
      </c>
      <c r="AE367" s="76">
        <f t="shared" si="872"/>
        <v>0</v>
      </c>
      <c r="AF367" s="138">
        <f t="shared" si="872"/>
        <v>0</v>
      </c>
      <c r="AG367" s="76">
        <f t="shared" si="872"/>
        <v>0</v>
      </c>
      <c r="AH367" s="76">
        <f t="shared" si="872"/>
        <v>0</v>
      </c>
      <c r="AI367" s="59">
        <f t="shared" si="872"/>
        <v>0</v>
      </c>
      <c r="AJ367" s="76">
        <f t="shared" ref="AJ367:BO367" si="873">IF(AND(AJ$5&gt;=$EH56,AJ$5&lt;=$EI56),$FO56/$GM56,IF(AND(AJ$5&gt;=$EJ56,AJ$5&lt;=$EK56),$FQ56/$GO56,IF(AND(AJ$5&gt;=$EL56,AJ$5&lt;=$EM56),$FS56/$GQ56,IF(AND(AJ$5&gt;=$EN56,AJ$5&lt;=$EO56),$FU56/$GS56,IF(AND(AJ$5&gt;=$EP56,AJ$5&lt;=$EQ56),$FW56/$GU56,IF(AND(AJ$5&gt;=$ER56,AJ$5&lt;=$ES56),$FY56/$GW56,IF(AND(AJ$5&gt;=$ET56,AJ$5&lt;=$EU56),$GA56/$GY56,IF(AND(AJ$5&gt;=$EV56,AJ$5&lt;=$EW56),$GC56/$HA56,IF(AND(AJ$5&gt;=$EX56,AJ$5&lt;=$EY56),$GE56/$HC56,IF(AND(AJ$5&gt;=$EZ56,AJ$5&lt;=$FA56),$GG56/$HE56,IF(AND(AJ$5&gt;=$FB56,AJ$5&lt;=$FC56),$GI56/$HG56,IF(AND(AJ$5&gt;=$FD56,AJ$5&lt;=$FE56),$GK56/$HI56,0))))))))))))</f>
        <v>4</v>
      </c>
      <c r="AK367" s="76">
        <f t="shared" si="873"/>
        <v>4</v>
      </c>
      <c r="AL367" s="76">
        <f t="shared" si="873"/>
        <v>0</v>
      </c>
      <c r="AM367" s="76">
        <f t="shared" si="873"/>
        <v>4</v>
      </c>
      <c r="AN367" s="76">
        <f t="shared" si="873"/>
        <v>0</v>
      </c>
      <c r="AO367" s="76">
        <f t="shared" si="873"/>
        <v>0</v>
      </c>
      <c r="AP367" s="76">
        <f t="shared" si="873"/>
        <v>0</v>
      </c>
      <c r="AQ367" s="76">
        <f t="shared" si="873"/>
        <v>0</v>
      </c>
      <c r="AR367" s="76">
        <f t="shared" si="873"/>
        <v>0</v>
      </c>
      <c r="AS367" s="76">
        <f t="shared" si="873"/>
        <v>0</v>
      </c>
      <c r="AT367" s="76">
        <f t="shared" si="873"/>
        <v>0</v>
      </c>
      <c r="AU367" s="76">
        <f t="shared" si="873"/>
        <v>0</v>
      </c>
      <c r="AV367" s="76">
        <f t="shared" si="873"/>
        <v>1</v>
      </c>
      <c r="AW367" s="76">
        <f t="shared" si="873"/>
        <v>0</v>
      </c>
      <c r="AX367" s="76">
        <f t="shared" si="873"/>
        <v>0</v>
      </c>
      <c r="AY367" s="76">
        <f t="shared" si="873"/>
        <v>0</v>
      </c>
      <c r="AZ367" s="76">
        <f t="shared" si="873"/>
        <v>0</v>
      </c>
      <c r="BA367" s="76">
        <f t="shared" si="873"/>
        <v>0</v>
      </c>
      <c r="BB367" s="76">
        <f t="shared" si="873"/>
        <v>0</v>
      </c>
      <c r="BC367" s="76">
        <f t="shared" si="873"/>
        <v>0</v>
      </c>
      <c r="BD367" s="76">
        <f t="shared" si="873"/>
        <v>0</v>
      </c>
      <c r="BE367" s="76">
        <f t="shared" si="873"/>
        <v>0</v>
      </c>
      <c r="BF367" s="76">
        <f t="shared" si="873"/>
        <v>0</v>
      </c>
      <c r="BG367" s="76">
        <f t="shared" si="873"/>
        <v>0</v>
      </c>
      <c r="BH367" s="76">
        <f t="shared" si="873"/>
        <v>0</v>
      </c>
      <c r="BI367" s="76">
        <f t="shared" si="873"/>
        <v>0</v>
      </c>
      <c r="BJ367" s="76">
        <f t="shared" si="873"/>
        <v>0</v>
      </c>
      <c r="BK367" s="76">
        <f t="shared" si="873"/>
        <v>0</v>
      </c>
      <c r="BL367" s="76">
        <f t="shared" si="873"/>
        <v>0</v>
      </c>
      <c r="BM367" s="77">
        <f t="shared" si="873"/>
        <v>1</v>
      </c>
      <c r="BN367" s="59">
        <f t="shared" si="873"/>
        <v>1</v>
      </c>
      <c r="BO367" s="76">
        <f t="shared" si="873"/>
        <v>0</v>
      </c>
      <c r="BP367" s="76">
        <f t="shared" ref="BP367:CU367" si="874">IF(AND(BP$5&gt;=$EH56,BP$5&lt;=$EI56),$FO56/$GM56,IF(AND(BP$5&gt;=$EJ56,BP$5&lt;=$EK56),$FQ56/$GO56,IF(AND(BP$5&gt;=$EL56,BP$5&lt;=$EM56),$FS56/$GQ56,IF(AND(BP$5&gt;=$EN56,BP$5&lt;=$EO56),$FU56/$GS56,IF(AND(BP$5&gt;=$EP56,BP$5&lt;=$EQ56),$FW56/$GU56,IF(AND(BP$5&gt;=$ER56,BP$5&lt;=$ES56),$FY56/$GW56,IF(AND(BP$5&gt;=$ET56,BP$5&lt;=$EU56),$GA56/$GY56,IF(AND(BP$5&gt;=$EV56,BP$5&lt;=$EW56),$GC56/$HA56,IF(AND(BP$5&gt;=$EX56,BP$5&lt;=$EY56),$GE56/$HC56,IF(AND(BP$5&gt;=$EZ56,BP$5&lt;=$FA56),$GG56/$HE56,IF(AND(BP$5&gt;=$FB56,BP$5&lt;=$FC56),$GI56/$HG56,IF(AND(BP$5&gt;=$FD56,BP$5&lt;=$FE56),$GK56/$HI56,0))))))))))))</f>
        <v>0</v>
      </c>
      <c r="BQ367" s="76">
        <f t="shared" si="874"/>
        <v>0</v>
      </c>
      <c r="BR367" s="76">
        <f t="shared" si="874"/>
        <v>0</v>
      </c>
      <c r="BS367" s="76">
        <f t="shared" si="874"/>
        <v>4</v>
      </c>
      <c r="BT367" s="76">
        <f t="shared" si="874"/>
        <v>0</v>
      </c>
      <c r="BU367" s="76">
        <f t="shared" si="874"/>
        <v>0</v>
      </c>
      <c r="BV367" s="76">
        <f t="shared" si="874"/>
        <v>0</v>
      </c>
      <c r="BW367" s="76">
        <f t="shared" si="874"/>
        <v>0</v>
      </c>
      <c r="BX367" s="76">
        <f t="shared" si="874"/>
        <v>0</v>
      </c>
      <c r="BY367" s="76">
        <f t="shared" si="874"/>
        <v>0</v>
      </c>
      <c r="BZ367" s="76">
        <f t="shared" si="874"/>
        <v>0</v>
      </c>
      <c r="CA367" s="76">
        <f t="shared" si="874"/>
        <v>0</v>
      </c>
      <c r="CB367" s="138">
        <f t="shared" si="874"/>
        <v>0</v>
      </c>
      <c r="CC367" s="76">
        <f t="shared" si="874"/>
        <v>0</v>
      </c>
      <c r="CD367" s="76">
        <f t="shared" si="874"/>
        <v>0</v>
      </c>
      <c r="CE367" s="76">
        <f t="shared" si="874"/>
        <v>0</v>
      </c>
      <c r="CF367" s="76">
        <f t="shared" si="874"/>
        <v>0</v>
      </c>
      <c r="CG367" s="76">
        <f t="shared" si="874"/>
        <v>0</v>
      </c>
      <c r="CH367" s="76">
        <f t="shared" si="874"/>
        <v>0</v>
      </c>
      <c r="CI367" s="76">
        <f t="shared" si="874"/>
        <v>0</v>
      </c>
      <c r="CJ367" s="76">
        <f t="shared" si="874"/>
        <v>0</v>
      </c>
      <c r="CK367" s="76">
        <f t="shared" si="874"/>
        <v>0</v>
      </c>
      <c r="CL367" s="76">
        <f t="shared" si="874"/>
        <v>0</v>
      </c>
      <c r="CM367" s="76">
        <f t="shared" si="874"/>
        <v>0</v>
      </c>
      <c r="CN367" s="76">
        <f t="shared" si="874"/>
        <v>0</v>
      </c>
      <c r="CO367" s="76">
        <f t="shared" si="874"/>
        <v>0</v>
      </c>
      <c r="CP367" s="138">
        <f t="shared" si="874"/>
        <v>0</v>
      </c>
      <c r="CQ367" s="77">
        <f t="shared" si="874"/>
        <v>0</v>
      </c>
      <c r="CR367" s="59">
        <f t="shared" si="874"/>
        <v>0</v>
      </c>
      <c r="CS367" s="76">
        <f t="shared" si="874"/>
        <v>0</v>
      </c>
      <c r="CT367" s="76">
        <f t="shared" si="874"/>
        <v>0</v>
      </c>
      <c r="CU367" s="76">
        <f t="shared" si="874"/>
        <v>0</v>
      </c>
      <c r="CV367" s="76">
        <f t="shared" ref="CV367:DW367" si="875">IF(AND(CV$5&gt;=$EH56,CV$5&lt;=$EI56),$FO56/$GM56,IF(AND(CV$5&gt;=$EJ56,CV$5&lt;=$EK56),$FQ56/$GO56,IF(AND(CV$5&gt;=$EL56,CV$5&lt;=$EM56),$FS56/$GQ56,IF(AND(CV$5&gt;=$EN56,CV$5&lt;=$EO56),$FU56/$GS56,IF(AND(CV$5&gt;=$EP56,CV$5&lt;=$EQ56),$FW56/$GU56,IF(AND(CV$5&gt;=$ER56,CV$5&lt;=$ES56),$FY56/$GW56,IF(AND(CV$5&gt;=$ET56,CV$5&lt;=$EU56),$GA56/$GY56,IF(AND(CV$5&gt;=$EV56,CV$5&lt;=$EW56),$GC56/$HA56,IF(AND(CV$5&gt;=$EX56,CV$5&lt;=$EY56),$GE56/$HC56,IF(AND(CV$5&gt;=$EZ56,CV$5&lt;=$FA56),$GG56/$HE56,IF(AND(CV$5&gt;=$FB56,CV$5&lt;=$FC56),$GI56/$HG56,IF(AND(CV$5&gt;=$FD56,CV$5&lt;=$FE56),$GK56/$HI56,0))))))))))))</f>
        <v>0</v>
      </c>
      <c r="CW367" s="76">
        <f t="shared" si="875"/>
        <v>5</v>
      </c>
      <c r="CX367" s="76">
        <f t="shared" si="875"/>
        <v>0</v>
      </c>
      <c r="CY367" s="76">
        <f t="shared" si="875"/>
        <v>0</v>
      </c>
      <c r="CZ367" s="76">
        <f t="shared" si="875"/>
        <v>0</v>
      </c>
      <c r="DA367" s="76">
        <f t="shared" si="875"/>
        <v>0</v>
      </c>
      <c r="DB367" s="76">
        <f t="shared" si="875"/>
        <v>0</v>
      </c>
      <c r="DC367" s="76">
        <f t="shared" si="875"/>
        <v>0</v>
      </c>
      <c r="DD367" s="76">
        <f t="shared" si="875"/>
        <v>0</v>
      </c>
      <c r="DE367" s="76">
        <f t="shared" si="875"/>
        <v>0</v>
      </c>
      <c r="DF367" s="138">
        <f t="shared" si="875"/>
        <v>0</v>
      </c>
      <c r="DG367" s="76">
        <f t="shared" si="875"/>
        <v>0</v>
      </c>
      <c r="DH367" s="76">
        <f t="shared" si="875"/>
        <v>0</v>
      </c>
      <c r="DI367" s="76">
        <f t="shared" si="875"/>
        <v>0</v>
      </c>
      <c r="DJ367" s="76">
        <f t="shared" si="875"/>
        <v>0</v>
      </c>
      <c r="DK367" s="76">
        <f t="shared" si="875"/>
        <v>0</v>
      </c>
      <c r="DL367" s="76">
        <f t="shared" si="875"/>
        <v>0</v>
      </c>
      <c r="DM367" s="76">
        <f t="shared" si="875"/>
        <v>0</v>
      </c>
      <c r="DN367" s="76">
        <f t="shared" si="875"/>
        <v>0</v>
      </c>
      <c r="DO367" s="76">
        <f t="shared" si="875"/>
        <v>0</v>
      </c>
      <c r="DP367" s="76">
        <f t="shared" si="875"/>
        <v>0</v>
      </c>
      <c r="DQ367" s="76">
        <f t="shared" si="875"/>
        <v>0</v>
      </c>
      <c r="DR367" s="76">
        <f t="shared" si="875"/>
        <v>0</v>
      </c>
      <c r="DS367" s="76">
        <f t="shared" si="875"/>
        <v>0</v>
      </c>
      <c r="DT367" s="138">
        <f t="shared" si="875"/>
        <v>0</v>
      </c>
      <c r="DU367" s="77">
        <f t="shared" si="875"/>
        <v>0</v>
      </c>
      <c r="DV367" s="77">
        <f t="shared" si="875"/>
        <v>0</v>
      </c>
      <c r="DW367" s="77">
        <f t="shared" si="875"/>
        <v>0</v>
      </c>
      <c r="EE367" s="2"/>
      <c r="EF367"/>
      <c r="EG367"/>
      <c r="EH367" s="124"/>
      <c r="EI367" s="124"/>
      <c r="EJ367" s="124"/>
      <c r="EK367" s="124"/>
      <c r="EL367" s="124"/>
      <c r="EM367" s="124"/>
      <c r="EN367" s="124"/>
      <c r="EO367" s="124"/>
      <c r="EP367" s="124"/>
      <c r="EQ367" s="124"/>
      <c r="ER367" s="124"/>
      <c r="ES367" s="124"/>
      <c r="ET367" s="124"/>
      <c r="EU367" s="124"/>
      <c r="EV367" s="124"/>
      <c r="EW367" s="124"/>
      <c r="EX367" s="124"/>
      <c r="EY367" s="124"/>
      <c r="EZ367" s="124"/>
      <c r="FA367" s="124"/>
      <c r="FB367" s="124"/>
      <c r="FC367" s="124"/>
      <c r="FD367" s="124"/>
      <c r="FE367" s="124"/>
      <c r="FG367" s="124"/>
      <c r="FH367" s="124"/>
      <c r="FI367" s="124"/>
      <c r="FJ367" s="124"/>
      <c r="FK367" s="124"/>
      <c r="FL367" s="124"/>
      <c r="FN367" s="212"/>
      <c r="FO367" s="170"/>
      <c r="FP367" s="212"/>
      <c r="FQ367" s="170"/>
      <c r="FR367" s="212"/>
      <c r="FS367" s="170"/>
      <c r="FT367" s="212"/>
      <c r="FU367" s="170"/>
      <c r="FV367" s="212"/>
      <c r="FW367" s="170"/>
      <c r="FX367" s="212"/>
      <c r="FY367" s="170"/>
      <c r="FZ367" s="212"/>
      <c r="GA367" s="170"/>
      <c r="GB367" s="212"/>
      <c r="GC367" s="170"/>
      <c r="GD367" s="212"/>
      <c r="GE367" s="170"/>
      <c r="GF367" s="212"/>
      <c r="GG367" s="170"/>
      <c r="GH367" s="212"/>
      <c r="GI367" s="170"/>
      <c r="GJ367" s="212"/>
      <c r="GK367" s="170"/>
      <c r="HC367" s="212"/>
      <c r="HD367" s="170"/>
      <c r="HE367" s="212"/>
      <c r="HF367" s="170"/>
      <c r="HG367" s="212"/>
      <c r="HH367" s="170"/>
      <c r="HI367" s="212"/>
      <c r="HJ367" s="170"/>
    </row>
    <row r="368" spans="2:218" ht="21.75" customHeight="1" thickBot="1" x14ac:dyDescent="0.2">
      <c r="B368" s="488"/>
      <c r="C368" s="326"/>
      <c r="D368" s="136">
        <f t="shared" ref="D368:AI368" si="876">IF(AND(D$5&gt;=$EH56,D$5&lt;=$EI56),$FO56,IF(AND(D$5&gt;=$EJ56,D$5&lt;=$EK56),$FQ56,IF(AND(D$5&gt;=$EL56,D$5&lt;=$EM56),$FS56,IF(AND(D$5&gt;=$EN56,D$5&lt;=$EO56),$FU56,IF(AND(D$5&gt;=$EP56,D$5&lt;=$EQ56),$FW56,IF(AND(D$5&gt;=$ER56,D$5&lt;=$ES56),$FY56,IF(AND(D$5&gt;=$ET56,D$5&lt;=$EU56),$GA56,IF(AND(D$5&gt;=$EV56,D$5&lt;=$EW56),$GC56,IF(AND(D$5&gt;=$EX56,D$5&lt;=$EY56),$GE56,IF(AND(D$5&gt;=$EZ56,D$5&lt;=$FA56),$GG56,IF(AND(D$5&gt;=$FB56,D$5&lt;=$FC56),$GI56,IF(AND(D$5&gt;=$FD56,D$5&lt;=$FE56),$GK56,0))))))))))))</f>
        <v>0</v>
      </c>
      <c r="E368" s="129">
        <f t="shared" si="876"/>
        <v>0</v>
      </c>
      <c r="F368" s="129">
        <f t="shared" si="876"/>
        <v>0</v>
      </c>
      <c r="G368" s="129">
        <f t="shared" si="876"/>
        <v>0</v>
      </c>
      <c r="H368" s="129">
        <f t="shared" si="876"/>
        <v>0</v>
      </c>
      <c r="I368" s="129">
        <f t="shared" si="876"/>
        <v>0</v>
      </c>
      <c r="J368" s="129">
        <f t="shared" si="876"/>
        <v>0</v>
      </c>
      <c r="K368" s="129">
        <f t="shared" si="876"/>
        <v>0</v>
      </c>
      <c r="L368" s="129">
        <f t="shared" si="876"/>
        <v>0</v>
      </c>
      <c r="M368" s="129">
        <f t="shared" si="876"/>
        <v>0</v>
      </c>
      <c r="N368" s="129">
        <f t="shared" si="876"/>
        <v>0</v>
      </c>
      <c r="O368" s="129">
        <f t="shared" si="876"/>
        <v>0</v>
      </c>
      <c r="P368" s="129">
        <f t="shared" si="876"/>
        <v>0</v>
      </c>
      <c r="Q368" s="129">
        <f t="shared" si="876"/>
        <v>0</v>
      </c>
      <c r="R368" s="129">
        <f t="shared" si="876"/>
        <v>0</v>
      </c>
      <c r="S368" s="129">
        <f t="shared" si="876"/>
        <v>0</v>
      </c>
      <c r="T368" s="129">
        <f t="shared" si="876"/>
        <v>0</v>
      </c>
      <c r="U368" s="129">
        <f t="shared" si="876"/>
        <v>0</v>
      </c>
      <c r="V368" s="129">
        <f t="shared" si="876"/>
        <v>0</v>
      </c>
      <c r="W368" s="129">
        <f t="shared" si="876"/>
        <v>0</v>
      </c>
      <c r="X368" s="129">
        <f t="shared" si="876"/>
        <v>0</v>
      </c>
      <c r="Y368" s="129">
        <f t="shared" si="876"/>
        <v>0</v>
      </c>
      <c r="Z368" s="129">
        <f t="shared" si="876"/>
        <v>0</v>
      </c>
      <c r="AA368" s="129">
        <f t="shared" si="876"/>
        <v>0</v>
      </c>
      <c r="AB368" s="129">
        <f t="shared" si="876"/>
        <v>0</v>
      </c>
      <c r="AC368" s="129">
        <f t="shared" si="876"/>
        <v>0</v>
      </c>
      <c r="AD368" s="129">
        <f t="shared" si="876"/>
        <v>0</v>
      </c>
      <c r="AE368" s="129">
        <f t="shared" si="876"/>
        <v>0</v>
      </c>
      <c r="AF368" s="129">
        <f t="shared" si="876"/>
        <v>0</v>
      </c>
      <c r="AG368" s="130">
        <f t="shared" si="876"/>
        <v>0</v>
      </c>
      <c r="AH368" s="130">
        <f t="shared" si="876"/>
        <v>0</v>
      </c>
      <c r="AI368" s="131">
        <f t="shared" si="876"/>
        <v>0</v>
      </c>
      <c r="AJ368" s="129">
        <f t="shared" ref="AJ368:BO368" si="877">IF(AND(AJ$5&gt;=$EH56,AJ$5&lt;=$EI56),$FO56,IF(AND(AJ$5&gt;=$EJ56,AJ$5&lt;=$EK56),$FQ56,IF(AND(AJ$5&gt;=$EL56,AJ$5&lt;=$EM56),$FS56,IF(AND(AJ$5&gt;=$EN56,AJ$5&lt;=$EO56),$FU56,IF(AND(AJ$5&gt;=$EP56,AJ$5&lt;=$EQ56),$FW56,IF(AND(AJ$5&gt;=$ER56,AJ$5&lt;=$ES56),$FY56,IF(AND(AJ$5&gt;=$ET56,AJ$5&lt;=$EU56),$GA56,IF(AND(AJ$5&gt;=$EV56,AJ$5&lt;=$EW56),$GC56,IF(AND(AJ$5&gt;=$EX56,AJ$5&lt;=$EY56),$GE56,IF(AND(AJ$5&gt;=$EZ56,AJ$5&lt;=$FA56),$GG56,IF(AND(AJ$5&gt;=$FB56,AJ$5&lt;=$FC56),$GI56,IF(AND(AJ$5&gt;=$FD56,AJ$5&lt;=$FE56),$GK56,0))))))))))))</f>
        <v>8</v>
      </c>
      <c r="AK368" s="129">
        <f t="shared" si="877"/>
        <v>8</v>
      </c>
      <c r="AL368" s="132">
        <f t="shared" si="877"/>
        <v>0</v>
      </c>
      <c r="AM368" s="133">
        <f t="shared" si="877"/>
        <v>4</v>
      </c>
      <c r="AN368" s="133">
        <f t="shared" si="877"/>
        <v>0</v>
      </c>
      <c r="AO368" s="133">
        <f t="shared" si="877"/>
        <v>0</v>
      </c>
      <c r="AP368" s="133">
        <f t="shared" si="877"/>
        <v>0</v>
      </c>
      <c r="AQ368" s="133">
        <f t="shared" si="877"/>
        <v>0</v>
      </c>
      <c r="AR368" s="133">
        <f t="shared" si="877"/>
        <v>0</v>
      </c>
      <c r="AS368" s="133">
        <f t="shared" si="877"/>
        <v>0</v>
      </c>
      <c r="AT368" s="133">
        <f t="shared" si="877"/>
        <v>0</v>
      </c>
      <c r="AU368" s="133">
        <f t="shared" si="877"/>
        <v>0</v>
      </c>
      <c r="AV368" s="133">
        <f t="shared" si="877"/>
        <v>1</v>
      </c>
      <c r="AW368" s="133">
        <f t="shared" si="877"/>
        <v>0</v>
      </c>
      <c r="AX368" s="133">
        <f t="shared" si="877"/>
        <v>0</v>
      </c>
      <c r="AY368" s="133">
        <f t="shared" si="877"/>
        <v>0</v>
      </c>
      <c r="AZ368" s="133">
        <f t="shared" si="877"/>
        <v>0</v>
      </c>
      <c r="BA368" s="133">
        <f t="shared" si="877"/>
        <v>0</v>
      </c>
      <c r="BB368" s="133">
        <f t="shared" si="877"/>
        <v>0</v>
      </c>
      <c r="BC368" s="133">
        <f t="shared" si="877"/>
        <v>0</v>
      </c>
      <c r="BD368" s="133">
        <f t="shared" si="877"/>
        <v>0</v>
      </c>
      <c r="BE368" s="133">
        <f t="shared" si="877"/>
        <v>0</v>
      </c>
      <c r="BF368" s="133">
        <f t="shared" si="877"/>
        <v>0</v>
      </c>
      <c r="BG368" s="133">
        <f t="shared" si="877"/>
        <v>0</v>
      </c>
      <c r="BH368" s="133">
        <f t="shared" si="877"/>
        <v>0</v>
      </c>
      <c r="BI368" s="133">
        <f t="shared" si="877"/>
        <v>0</v>
      </c>
      <c r="BJ368" s="133">
        <f t="shared" si="877"/>
        <v>0</v>
      </c>
      <c r="BK368" s="133">
        <f t="shared" si="877"/>
        <v>0</v>
      </c>
      <c r="BL368" s="133">
        <f t="shared" si="877"/>
        <v>0</v>
      </c>
      <c r="BM368" s="134">
        <f t="shared" si="877"/>
        <v>1</v>
      </c>
      <c r="BN368" s="135">
        <f t="shared" si="877"/>
        <v>1</v>
      </c>
      <c r="BO368" s="133">
        <f t="shared" si="877"/>
        <v>0</v>
      </c>
      <c r="BP368" s="133">
        <f t="shared" ref="BP368:CU368" si="878">IF(AND(BP$5&gt;=$EH56,BP$5&lt;=$EI56),$FO56,IF(AND(BP$5&gt;=$EJ56,BP$5&lt;=$EK56),$FQ56,IF(AND(BP$5&gt;=$EL56,BP$5&lt;=$EM56),$FS56,IF(AND(BP$5&gt;=$EN56,BP$5&lt;=$EO56),$FU56,IF(AND(BP$5&gt;=$EP56,BP$5&lt;=$EQ56),$FW56,IF(AND(BP$5&gt;=$ER56,BP$5&lt;=$ES56),$FY56,IF(AND(BP$5&gt;=$ET56,BP$5&lt;=$EU56),$GA56,IF(AND(BP$5&gt;=$EV56,BP$5&lt;=$EW56),$GC56,IF(AND(BP$5&gt;=$EX56,BP$5&lt;=$EY56),$GE56,IF(AND(BP$5&gt;=$EZ56,BP$5&lt;=$FA56),$GG56,IF(AND(BP$5&gt;=$FB56,BP$5&lt;=$FC56),$GI56,IF(AND(BP$5&gt;=$FD56,BP$5&lt;=$FE56),$GK56,0))))))))))))</f>
        <v>0</v>
      </c>
      <c r="BQ368" s="133">
        <f t="shared" si="878"/>
        <v>0</v>
      </c>
      <c r="BR368" s="133">
        <f t="shared" si="878"/>
        <v>0</v>
      </c>
      <c r="BS368" s="133">
        <f t="shared" si="878"/>
        <v>4</v>
      </c>
      <c r="BT368" s="133">
        <f t="shared" si="878"/>
        <v>0</v>
      </c>
      <c r="BU368" s="133">
        <f t="shared" si="878"/>
        <v>0</v>
      </c>
      <c r="BV368" s="133">
        <f t="shared" si="878"/>
        <v>0</v>
      </c>
      <c r="BW368" s="133">
        <f t="shared" si="878"/>
        <v>0</v>
      </c>
      <c r="BX368" s="133">
        <f t="shared" si="878"/>
        <v>0</v>
      </c>
      <c r="BY368" s="133">
        <f t="shared" si="878"/>
        <v>0</v>
      </c>
      <c r="BZ368" s="133">
        <f t="shared" si="878"/>
        <v>0</v>
      </c>
      <c r="CA368" s="133">
        <f t="shared" si="878"/>
        <v>0</v>
      </c>
      <c r="CB368" s="133">
        <f t="shared" si="878"/>
        <v>0</v>
      </c>
      <c r="CC368" s="133">
        <f t="shared" si="878"/>
        <v>0</v>
      </c>
      <c r="CD368" s="133">
        <f t="shared" si="878"/>
        <v>0</v>
      </c>
      <c r="CE368" s="133">
        <f t="shared" si="878"/>
        <v>0</v>
      </c>
      <c r="CF368" s="133">
        <f t="shared" si="878"/>
        <v>0</v>
      </c>
      <c r="CG368" s="133">
        <f t="shared" si="878"/>
        <v>0</v>
      </c>
      <c r="CH368" s="133">
        <f t="shared" si="878"/>
        <v>0</v>
      </c>
      <c r="CI368" s="133">
        <f t="shared" si="878"/>
        <v>0</v>
      </c>
      <c r="CJ368" s="133">
        <f t="shared" si="878"/>
        <v>0</v>
      </c>
      <c r="CK368" s="133">
        <f t="shared" si="878"/>
        <v>0</v>
      </c>
      <c r="CL368" s="133">
        <f t="shared" si="878"/>
        <v>0</v>
      </c>
      <c r="CM368" s="133">
        <f t="shared" si="878"/>
        <v>0</v>
      </c>
      <c r="CN368" s="133">
        <f t="shared" si="878"/>
        <v>0</v>
      </c>
      <c r="CO368" s="133">
        <f t="shared" si="878"/>
        <v>0</v>
      </c>
      <c r="CP368" s="133">
        <f t="shared" si="878"/>
        <v>0</v>
      </c>
      <c r="CQ368" s="134">
        <f t="shared" si="878"/>
        <v>0</v>
      </c>
      <c r="CR368" s="135">
        <f t="shared" si="878"/>
        <v>0</v>
      </c>
      <c r="CS368" s="133">
        <f t="shared" si="878"/>
        <v>0</v>
      </c>
      <c r="CT368" s="133">
        <f t="shared" si="878"/>
        <v>0</v>
      </c>
      <c r="CU368" s="133">
        <f t="shared" si="878"/>
        <v>0</v>
      </c>
      <c r="CV368" s="133">
        <f t="shared" ref="CV368:DW368" si="879">IF(AND(CV$5&gt;=$EH56,CV$5&lt;=$EI56),$FO56,IF(AND(CV$5&gt;=$EJ56,CV$5&lt;=$EK56),$FQ56,IF(AND(CV$5&gt;=$EL56,CV$5&lt;=$EM56),$FS56,IF(AND(CV$5&gt;=$EN56,CV$5&lt;=$EO56),$FU56,IF(AND(CV$5&gt;=$EP56,CV$5&lt;=$EQ56),$FW56,IF(AND(CV$5&gt;=$ER56,CV$5&lt;=$ES56),$FY56,IF(AND(CV$5&gt;=$ET56,CV$5&lt;=$EU56),$GA56,IF(AND(CV$5&gt;=$EV56,CV$5&lt;=$EW56),$GC56,IF(AND(CV$5&gt;=$EX56,CV$5&lt;=$EY56),$GE56,IF(AND(CV$5&gt;=$EZ56,CV$5&lt;=$FA56),$GG56,IF(AND(CV$5&gt;=$FB56,CV$5&lt;=$FC56),$GI56,IF(AND(CV$5&gt;=$FD56,CV$5&lt;=$FE56),$GK56,0))))))))))))</f>
        <v>0</v>
      </c>
      <c r="CW368" s="133">
        <f t="shared" si="879"/>
        <v>5</v>
      </c>
      <c r="CX368" s="133">
        <f t="shared" si="879"/>
        <v>0</v>
      </c>
      <c r="CY368" s="133">
        <f t="shared" si="879"/>
        <v>0</v>
      </c>
      <c r="CZ368" s="133">
        <f t="shared" si="879"/>
        <v>0</v>
      </c>
      <c r="DA368" s="133">
        <f t="shared" si="879"/>
        <v>0</v>
      </c>
      <c r="DB368" s="133">
        <f t="shared" si="879"/>
        <v>0</v>
      </c>
      <c r="DC368" s="133">
        <f t="shared" si="879"/>
        <v>0</v>
      </c>
      <c r="DD368" s="133">
        <f t="shared" si="879"/>
        <v>0</v>
      </c>
      <c r="DE368" s="133">
        <f t="shared" si="879"/>
        <v>0</v>
      </c>
      <c r="DF368" s="133">
        <f t="shared" si="879"/>
        <v>0</v>
      </c>
      <c r="DG368" s="133">
        <f t="shared" si="879"/>
        <v>0</v>
      </c>
      <c r="DH368" s="133">
        <f t="shared" si="879"/>
        <v>0</v>
      </c>
      <c r="DI368" s="133">
        <f t="shared" si="879"/>
        <v>0</v>
      </c>
      <c r="DJ368" s="133">
        <f t="shared" si="879"/>
        <v>0</v>
      </c>
      <c r="DK368" s="133">
        <f t="shared" si="879"/>
        <v>0</v>
      </c>
      <c r="DL368" s="133">
        <f t="shared" si="879"/>
        <v>0</v>
      </c>
      <c r="DM368" s="133">
        <f t="shared" si="879"/>
        <v>0</v>
      </c>
      <c r="DN368" s="133">
        <f t="shared" si="879"/>
        <v>0</v>
      </c>
      <c r="DO368" s="133">
        <f t="shared" si="879"/>
        <v>0</v>
      </c>
      <c r="DP368" s="133">
        <f t="shared" si="879"/>
        <v>0</v>
      </c>
      <c r="DQ368" s="133">
        <f t="shared" si="879"/>
        <v>0</v>
      </c>
      <c r="DR368" s="133">
        <f t="shared" si="879"/>
        <v>0</v>
      </c>
      <c r="DS368" s="133">
        <f t="shared" si="879"/>
        <v>0</v>
      </c>
      <c r="DT368" s="133">
        <f t="shared" si="879"/>
        <v>0</v>
      </c>
      <c r="DU368" s="134">
        <f t="shared" si="879"/>
        <v>0</v>
      </c>
      <c r="DV368" s="134">
        <f t="shared" si="879"/>
        <v>0</v>
      </c>
      <c r="DW368" s="134">
        <f t="shared" si="879"/>
        <v>0</v>
      </c>
      <c r="EE368" s="2"/>
      <c r="EF368"/>
      <c r="EG368"/>
      <c r="EH368" s="124"/>
      <c r="EI368" s="124"/>
      <c r="EJ368" s="124"/>
      <c r="EK368" s="124"/>
      <c r="EL368" s="124"/>
      <c r="EM368" s="124"/>
      <c r="EN368" s="124"/>
      <c r="EO368" s="124"/>
      <c r="EP368" s="124"/>
      <c r="EQ368" s="124"/>
      <c r="ER368" s="124"/>
      <c r="ES368" s="124"/>
      <c r="ET368" s="124"/>
      <c r="EU368" s="124"/>
      <c r="EV368" s="124"/>
      <c r="EW368" s="124"/>
      <c r="EX368" s="124"/>
      <c r="EY368" s="124"/>
      <c r="EZ368" s="124"/>
      <c r="FA368" s="124"/>
      <c r="FB368" s="124"/>
      <c r="FC368" s="124"/>
      <c r="FD368" s="124"/>
      <c r="FE368" s="124"/>
      <c r="FG368" s="124"/>
      <c r="FH368" s="124"/>
      <c r="FI368" s="124"/>
      <c r="FJ368" s="124"/>
      <c r="FK368" s="124"/>
      <c r="FL368" s="124"/>
      <c r="FN368" s="212"/>
      <c r="FO368" s="170"/>
      <c r="FP368" s="212"/>
      <c r="FQ368" s="170"/>
      <c r="FR368" s="212"/>
      <c r="FS368" s="170"/>
      <c r="FT368" s="212"/>
      <c r="FU368" s="170"/>
      <c r="FV368" s="212"/>
      <c r="FW368" s="170"/>
      <c r="FX368" s="212"/>
      <c r="FY368" s="170"/>
      <c r="FZ368" s="212"/>
      <c r="GA368" s="170"/>
      <c r="GB368" s="212"/>
      <c r="GC368" s="170"/>
      <c r="GD368" s="212"/>
      <c r="GE368" s="170"/>
      <c r="GF368" s="212"/>
      <c r="GG368" s="170"/>
      <c r="GH368" s="212"/>
      <c r="GI368" s="170"/>
      <c r="GJ368" s="212"/>
      <c r="GK368" s="170"/>
      <c r="HC368" s="212"/>
      <c r="HD368" s="170"/>
      <c r="HE368" s="212"/>
      <c r="HF368" s="170"/>
      <c r="HG368" s="212"/>
      <c r="HH368" s="170"/>
      <c r="HI368" s="212"/>
      <c r="HJ368" s="170"/>
    </row>
    <row r="369" spans="2:218" ht="21.75" customHeight="1" x14ac:dyDescent="0.15">
      <c r="B369" s="486" t="str">
        <f>IF(②元データ!$B$27="","",②元データ!$B$27)</f>
        <v>産直ニンジン・寿八寸Ａ</v>
      </c>
      <c r="C369" s="324"/>
      <c r="D369" s="78">
        <f t="shared" ref="D369:AI369" si="880">IF(AND(D$5&gt;=$EH58,D$5&lt;=$EI58),$FO58/$GM58,IF(AND(D$5&gt;=$EJ58,D$5&lt;=$EK58),$FQ58/$GO58,IF(AND(D$5&gt;=$EL58,D$5&lt;=$EM58),$FS58/$GQ58,IF(AND(D$5&gt;=$EN58,D$5&lt;=$EO58),$FU58/$GS58,IF(AND(D$5&gt;=$EP58,D$5&lt;=$EQ58),$FW58/$GU58,IF(AND(D$5&gt;=$ER58,D$5&lt;=$ES58),$FY58/$GW58,IF(AND(D$5&gt;=$ET58,D$5&lt;=$EU58),$GA58/$GY58,IF(AND(D$5&gt;=$EV58,D$5&lt;=$EW58),$GC58/$HA58,IF(AND(D$5&gt;=$EX58,D$5&lt;=$EY58),$GE58/$HC58,IF(AND(D$5&gt;=$EZ58,D$5&lt;=$FA58),$GG58/$HE58,IF(AND(D$5&gt;=$FB58,D$5&lt;=$FC58),$GI58/$HG58,IF(AND(D$5&gt;=$FD58,D$5&lt;=$FE58),$GK58/$HI58,0))))))))))))</f>
        <v>0</v>
      </c>
      <c r="E369" s="79">
        <f t="shared" si="880"/>
        <v>0</v>
      </c>
      <c r="F369" s="79">
        <f t="shared" si="880"/>
        <v>0</v>
      </c>
      <c r="G369" s="79">
        <f t="shared" si="880"/>
        <v>0</v>
      </c>
      <c r="H369" s="79">
        <f t="shared" si="880"/>
        <v>0</v>
      </c>
      <c r="I369" s="79">
        <f t="shared" si="880"/>
        <v>0</v>
      </c>
      <c r="J369" s="79">
        <f t="shared" si="880"/>
        <v>0</v>
      </c>
      <c r="K369" s="79">
        <f t="shared" si="880"/>
        <v>0</v>
      </c>
      <c r="L369" s="79">
        <f t="shared" si="880"/>
        <v>0</v>
      </c>
      <c r="M369" s="79">
        <f t="shared" si="880"/>
        <v>0</v>
      </c>
      <c r="N369" s="79">
        <f t="shared" si="880"/>
        <v>0</v>
      </c>
      <c r="O369" s="79">
        <f t="shared" si="880"/>
        <v>0</v>
      </c>
      <c r="P369" s="79">
        <f t="shared" si="880"/>
        <v>0</v>
      </c>
      <c r="Q369" s="79">
        <f t="shared" si="880"/>
        <v>0</v>
      </c>
      <c r="R369" s="79">
        <f t="shared" si="880"/>
        <v>0</v>
      </c>
      <c r="S369" s="79">
        <f t="shared" si="880"/>
        <v>0</v>
      </c>
      <c r="T369" s="79">
        <f t="shared" si="880"/>
        <v>0</v>
      </c>
      <c r="U369" s="79">
        <f t="shared" si="880"/>
        <v>0</v>
      </c>
      <c r="V369" s="79">
        <f t="shared" si="880"/>
        <v>0</v>
      </c>
      <c r="W369" s="79">
        <f t="shared" si="880"/>
        <v>0</v>
      </c>
      <c r="X369" s="79">
        <f t="shared" si="880"/>
        <v>0</v>
      </c>
      <c r="Y369" s="79">
        <f t="shared" si="880"/>
        <v>0</v>
      </c>
      <c r="Z369" s="79">
        <f t="shared" si="880"/>
        <v>0</v>
      </c>
      <c r="AA369" s="79">
        <f t="shared" si="880"/>
        <v>0</v>
      </c>
      <c r="AB369" s="79">
        <f t="shared" si="880"/>
        <v>0</v>
      </c>
      <c r="AC369" s="79">
        <f t="shared" si="880"/>
        <v>0</v>
      </c>
      <c r="AD369" s="79">
        <f t="shared" si="880"/>
        <v>0</v>
      </c>
      <c r="AE369" s="79">
        <f t="shared" si="880"/>
        <v>0</v>
      </c>
      <c r="AF369" s="137">
        <f t="shared" si="880"/>
        <v>0</v>
      </c>
      <c r="AG369" s="79">
        <f t="shared" si="880"/>
        <v>0</v>
      </c>
      <c r="AH369" s="79">
        <f t="shared" si="880"/>
        <v>0</v>
      </c>
      <c r="AI369" s="78">
        <f t="shared" si="880"/>
        <v>0</v>
      </c>
      <c r="AJ369" s="79">
        <f t="shared" ref="AJ369:BO369" si="881">IF(AND(AJ$5&gt;=$EH58,AJ$5&lt;=$EI58),$FO58/$GM58,IF(AND(AJ$5&gt;=$EJ58,AJ$5&lt;=$EK58),$FQ58/$GO58,IF(AND(AJ$5&gt;=$EL58,AJ$5&lt;=$EM58),$FS58/$GQ58,IF(AND(AJ$5&gt;=$EN58,AJ$5&lt;=$EO58),$FU58/$GS58,IF(AND(AJ$5&gt;=$EP58,AJ$5&lt;=$EQ58),$FW58/$GU58,IF(AND(AJ$5&gt;=$ER58,AJ$5&lt;=$ES58),$FY58/$GW58,IF(AND(AJ$5&gt;=$ET58,AJ$5&lt;=$EU58),$GA58/$GY58,IF(AND(AJ$5&gt;=$EV58,AJ$5&lt;=$EW58),$GC58/$HA58,IF(AND(AJ$5&gt;=$EX58,AJ$5&lt;=$EY58),$GE58/$HC58,IF(AND(AJ$5&gt;=$EZ58,AJ$5&lt;=$FA58),$GG58/$HE58,IF(AND(AJ$5&gt;=$FB58,AJ$5&lt;=$FC58),$GI58/$HG58,IF(AND(AJ$5&gt;=$FD58,AJ$5&lt;=$FE58),$GK58/$HI58,0))))))))))))</f>
        <v>0</v>
      </c>
      <c r="AK369" s="79">
        <f t="shared" si="881"/>
        <v>0</v>
      </c>
      <c r="AL369" s="79">
        <f t="shared" si="881"/>
        <v>0</v>
      </c>
      <c r="AM369" s="79">
        <f t="shared" si="881"/>
        <v>0</v>
      </c>
      <c r="AN369" s="79">
        <f t="shared" si="881"/>
        <v>0</v>
      </c>
      <c r="AO369" s="79">
        <f t="shared" si="881"/>
        <v>0</v>
      </c>
      <c r="AP369" s="79">
        <f t="shared" si="881"/>
        <v>0</v>
      </c>
      <c r="AQ369" s="79">
        <f t="shared" si="881"/>
        <v>0</v>
      </c>
      <c r="AR369" s="79">
        <f t="shared" si="881"/>
        <v>0</v>
      </c>
      <c r="AS369" s="79">
        <f t="shared" si="881"/>
        <v>0</v>
      </c>
      <c r="AT369" s="79">
        <f t="shared" si="881"/>
        <v>0</v>
      </c>
      <c r="AU369" s="79">
        <f t="shared" si="881"/>
        <v>0</v>
      </c>
      <c r="AV369" s="79">
        <f t="shared" si="881"/>
        <v>0</v>
      </c>
      <c r="AW369" s="79">
        <f t="shared" si="881"/>
        <v>0</v>
      </c>
      <c r="AX369" s="79">
        <f t="shared" si="881"/>
        <v>0</v>
      </c>
      <c r="AY369" s="79">
        <f t="shared" si="881"/>
        <v>0</v>
      </c>
      <c r="AZ369" s="79">
        <f t="shared" si="881"/>
        <v>0</v>
      </c>
      <c r="BA369" s="79">
        <f t="shared" si="881"/>
        <v>0</v>
      </c>
      <c r="BB369" s="79">
        <f t="shared" si="881"/>
        <v>0</v>
      </c>
      <c r="BC369" s="79">
        <f t="shared" si="881"/>
        <v>0</v>
      </c>
      <c r="BD369" s="79">
        <f t="shared" si="881"/>
        <v>0</v>
      </c>
      <c r="BE369" s="79">
        <f t="shared" si="881"/>
        <v>0</v>
      </c>
      <c r="BF369" s="79">
        <f t="shared" si="881"/>
        <v>0</v>
      </c>
      <c r="BG369" s="79">
        <f t="shared" si="881"/>
        <v>0</v>
      </c>
      <c r="BH369" s="79">
        <f t="shared" si="881"/>
        <v>0</v>
      </c>
      <c r="BI369" s="79">
        <f t="shared" si="881"/>
        <v>0</v>
      </c>
      <c r="BJ369" s="79">
        <f t="shared" si="881"/>
        <v>0</v>
      </c>
      <c r="BK369" s="79">
        <f t="shared" si="881"/>
        <v>0</v>
      </c>
      <c r="BL369" s="79">
        <f t="shared" si="881"/>
        <v>0</v>
      </c>
      <c r="BM369" s="80">
        <f t="shared" si="881"/>
        <v>0</v>
      </c>
      <c r="BN369" s="78">
        <f t="shared" si="881"/>
        <v>0</v>
      </c>
      <c r="BO369" s="79">
        <f t="shared" si="881"/>
        <v>0</v>
      </c>
      <c r="BP369" s="79">
        <f t="shared" ref="BP369:CU369" si="882">IF(AND(BP$5&gt;=$EH58,BP$5&lt;=$EI58),$FO58/$GM58,IF(AND(BP$5&gt;=$EJ58,BP$5&lt;=$EK58),$FQ58/$GO58,IF(AND(BP$5&gt;=$EL58,BP$5&lt;=$EM58),$FS58/$GQ58,IF(AND(BP$5&gt;=$EN58,BP$5&lt;=$EO58),$FU58/$GS58,IF(AND(BP$5&gt;=$EP58,BP$5&lt;=$EQ58),$FW58/$GU58,IF(AND(BP$5&gt;=$ER58,BP$5&lt;=$ES58),$FY58/$GW58,IF(AND(BP$5&gt;=$ET58,BP$5&lt;=$EU58),$GA58/$GY58,IF(AND(BP$5&gt;=$EV58,BP$5&lt;=$EW58),$GC58/$HA58,IF(AND(BP$5&gt;=$EX58,BP$5&lt;=$EY58),$GE58/$HC58,IF(AND(BP$5&gt;=$EZ58,BP$5&lt;=$FA58),$GG58/$HE58,IF(AND(BP$5&gt;=$FB58,BP$5&lt;=$FC58),$GI58/$HG58,IF(AND(BP$5&gt;=$FD58,BP$5&lt;=$FE58),$GK58/$HI58,0))))))))))))</f>
        <v>0</v>
      </c>
      <c r="BQ369" s="79">
        <f t="shared" si="882"/>
        <v>0</v>
      </c>
      <c r="BR369" s="79">
        <f t="shared" si="882"/>
        <v>0</v>
      </c>
      <c r="BS369" s="79">
        <f t="shared" si="882"/>
        <v>0</v>
      </c>
      <c r="BT369" s="79">
        <f t="shared" si="882"/>
        <v>0</v>
      </c>
      <c r="BU369" s="79">
        <f t="shared" si="882"/>
        <v>0</v>
      </c>
      <c r="BV369" s="79">
        <f t="shared" si="882"/>
        <v>0</v>
      </c>
      <c r="BW369" s="79">
        <f t="shared" si="882"/>
        <v>0</v>
      </c>
      <c r="BX369" s="79">
        <f t="shared" si="882"/>
        <v>0</v>
      </c>
      <c r="BY369" s="79">
        <f t="shared" si="882"/>
        <v>0</v>
      </c>
      <c r="BZ369" s="79">
        <f t="shared" si="882"/>
        <v>0</v>
      </c>
      <c r="CA369" s="79">
        <f t="shared" si="882"/>
        <v>0</v>
      </c>
      <c r="CB369" s="137">
        <f t="shared" si="882"/>
        <v>0</v>
      </c>
      <c r="CC369" s="79">
        <f t="shared" si="882"/>
        <v>0</v>
      </c>
      <c r="CD369" s="79">
        <f t="shared" si="882"/>
        <v>0</v>
      </c>
      <c r="CE369" s="79">
        <f t="shared" si="882"/>
        <v>0</v>
      </c>
      <c r="CF369" s="79">
        <f t="shared" si="882"/>
        <v>0</v>
      </c>
      <c r="CG369" s="79">
        <f t="shared" si="882"/>
        <v>0</v>
      </c>
      <c r="CH369" s="79">
        <f t="shared" si="882"/>
        <v>0</v>
      </c>
      <c r="CI369" s="79">
        <f t="shared" si="882"/>
        <v>0</v>
      </c>
      <c r="CJ369" s="79">
        <f t="shared" si="882"/>
        <v>0</v>
      </c>
      <c r="CK369" s="79">
        <f t="shared" si="882"/>
        <v>0</v>
      </c>
      <c r="CL369" s="79">
        <f t="shared" si="882"/>
        <v>0</v>
      </c>
      <c r="CM369" s="79">
        <f t="shared" si="882"/>
        <v>0</v>
      </c>
      <c r="CN369" s="79">
        <f t="shared" si="882"/>
        <v>0</v>
      </c>
      <c r="CO369" s="79">
        <f t="shared" si="882"/>
        <v>0</v>
      </c>
      <c r="CP369" s="137">
        <f t="shared" si="882"/>
        <v>0</v>
      </c>
      <c r="CQ369" s="80">
        <f t="shared" si="882"/>
        <v>0</v>
      </c>
      <c r="CR369" s="78">
        <f t="shared" si="882"/>
        <v>0</v>
      </c>
      <c r="CS369" s="79">
        <f t="shared" si="882"/>
        <v>0</v>
      </c>
      <c r="CT369" s="79">
        <f t="shared" si="882"/>
        <v>0</v>
      </c>
      <c r="CU369" s="79">
        <f t="shared" si="882"/>
        <v>0</v>
      </c>
      <c r="CV369" s="79">
        <f t="shared" ref="CV369:DW369" si="883">IF(AND(CV$5&gt;=$EH58,CV$5&lt;=$EI58),$FO58/$GM58,IF(AND(CV$5&gt;=$EJ58,CV$5&lt;=$EK58),$FQ58/$GO58,IF(AND(CV$5&gt;=$EL58,CV$5&lt;=$EM58),$FS58/$GQ58,IF(AND(CV$5&gt;=$EN58,CV$5&lt;=$EO58),$FU58/$GS58,IF(AND(CV$5&gt;=$EP58,CV$5&lt;=$EQ58),$FW58/$GU58,IF(AND(CV$5&gt;=$ER58,CV$5&lt;=$ES58),$FY58/$GW58,IF(AND(CV$5&gt;=$ET58,CV$5&lt;=$EU58),$GA58/$GY58,IF(AND(CV$5&gt;=$EV58,CV$5&lt;=$EW58),$GC58/$HA58,IF(AND(CV$5&gt;=$EX58,CV$5&lt;=$EY58),$GE58/$HC58,IF(AND(CV$5&gt;=$EZ58,CV$5&lt;=$FA58),$GG58/$HE58,IF(AND(CV$5&gt;=$FB58,CV$5&lt;=$FC58),$GI58/$HG58,IF(AND(CV$5&gt;=$FD58,CV$5&lt;=$FE58),$GK58/$HI58,0))))))))))))</f>
        <v>0</v>
      </c>
      <c r="CW369" s="79">
        <f t="shared" si="883"/>
        <v>0</v>
      </c>
      <c r="CX369" s="79">
        <f t="shared" si="883"/>
        <v>0</v>
      </c>
      <c r="CY369" s="79">
        <f t="shared" si="883"/>
        <v>0</v>
      </c>
      <c r="CZ369" s="79">
        <f t="shared" si="883"/>
        <v>0</v>
      </c>
      <c r="DA369" s="79">
        <f t="shared" si="883"/>
        <v>0</v>
      </c>
      <c r="DB369" s="79">
        <f t="shared" si="883"/>
        <v>0</v>
      </c>
      <c r="DC369" s="79">
        <f t="shared" si="883"/>
        <v>0</v>
      </c>
      <c r="DD369" s="79">
        <f t="shared" si="883"/>
        <v>0</v>
      </c>
      <c r="DE369" s="79">
        <f t="shared" si="883"/>
        <v>0</v>
      </c>
      <c r="DF369" s="137">
        <f t="shared" si="883"/>
        <v>0</v>
      </c>
      <c r="DG369" s="79">
        <f t="shared" si="883"/>
        <v>0</v>
      </c>
      <c r="DH369" s="79">
        <f t="shared" si="883"/>
        <v>0</v>
      </c>
      <c r="DI369" s="79">
        <f t="shared" si="883"/>
        <v>0</v>
      </c>
      <c r="DJ369" s="79">
        <f t="shared" si="883"/>
        <v>0</v>
      </c>
      <c r="DK369" s="79">
        <f t="shared" si="883"/>
        <v>0</v>
      </c>
      <c r="DL369" s="79">
        <f t="shared" si="883"/>
        <v>0</v>
      </c>
      <c r="DM369" s="79">
        <f t="shared" si="883"/>
        <v>0</v>
      </c>
      <c r="DN369" s="79">
        <f t="shared" si="883"/>
        <v>0</v>
      </c>
      <c r="DO369" s="79">
        <f t="shared" si="883"/>
        <v>0</v>
      </c>
      <c r="DP369" s="79">
        <f t="shared" si="883"/>
        <v>0</v>
      </c>
      <c r="DQ369" s="79">
        <f t="shared" si="883"/>
        <v>0</v>
      </c>
      <c r="DR369" s="79">
        <f t="shared" si="883"/>
        <v>0</v>
      </c>
      <c r="DS369" s="79">
        <f t="shared" si="883"/>
        <v>0</v>
      </c>
      <c r="DT369" s="137">
        <f t="shared" si="883"/>
        <v>0</v>
      </c>
      <c r="DU369" s="80">
        <f t="shared" si="883"/>
        <v>0</v>
      </c>
      <c r="DV369" s="80">
        <f t="shared" si="883"/>
        <v>0</v>
      </c>
      <c r="DW369" s="80">
        <f t="shared" si="883"/>
        <v>0</v>
      </c>
      <c r="EE369" s="2"/>
      <c r="EF369"/>
      <c r="EG369"/>
      <c r="EH369" s="124"/>
      <c r="EI369" s="124"/>
      <c r="EJ369" s="124"/>
      <c r="EK369" s="124"/>
      <c r="EL369" s="124"/>
      <c r="EM369" s="124"/>
      <c r="EN369" s="124"/>
      <c r="EO369" s="124"/>
      <c r="EP369" s="124"/>
      <c r="EQ369" s="124"/>
      <c r="ER369" s="124"/>
      <c r="ES369" s="124"/>
      <c r="ET369" s="124"/>
      <c r="EU369" s="124"/>
      <c r="EV369" s="124"/>
      <c r="EW369" s="124"/>
      <c r="EX369" s="124"/>
      <c r="EY369" s="124"/>
      <c r="EZ369" s="124"/>
      <c r="FA369" s="124"/>
      <c r="FB369" s="124"/>
      <c r="FC369" s="124"/>
      <c r="FD369" s="124"/>
      <c r="FE369" s="124"/>
      <c r="FG369" s="124"/>
      <c r="FH369" s="124"/>
      <c r="FI369" s="124"/>
      <c r="FJ369" s="124"/>
      <c r="FK369" s="124"/>
      <c r="FL369" s="124"/>
      <c r="FN369" s="212"/>
      <c r="FO369" s="170"/>
      <c r="FP369" s="212"/>
      <c r="FQ369" s="170"/>
      <c r="FR369" s="212"/>
      <c r="FS369" s="170"/>
      <c r="FT369" s="212"/>
      <c r="FU369" s="170"/>
      <c r="FV369" s="212"/>
      <c r="FW369" s="170"/>
      <c r="FX369" s="212"/>
      <c r="FY369" s="170"/>
      <c r="FZ369" s="212"/>
      <c r="GA369" s="170"/>
      <c r="GB369" s="212"/>
      <c r="GC369" s="170"/>
      <c r="GD369" s="212"/>
      <c r="GE369" s="170"/>
      <c r="GF369" s="212"/>
      <c r="GG369" s="170"/>
      <c r="GH369" s="212"/>
      <c r="GI369" s="170"/>
      <c r="GJ369" s="212"/>
      <c r="GK369" s="170"/>
      <c r="HC369" s="212"/>
      <c r="HD369" s="170"/>
      <c r="HE369" s="212"/>
      <c r="HF369" s="170"/>
      <c r="HG369" s="212"/>
      <c r="HH369" s="170"/>
      <c r="HI369" s="212"/>
      <c r="HJ369" s="170"/>
    </row>
    <row r="370" spans="2:218" ht="10.5" customHeight="1" x14ac:dyDescent="0.15">
      <c r="B370" s="487"/>
      <c r="C370" s="325"/>
      <c r="D370" s="59">
        <f t="shared" ref="D370:AI370" si="884">IF(AND(D$5&gt;=$EH58,D$5&lt;=$EI58),$FO58,IF(AND(D$5&gt;=$EJ58,D$5&lt;=$EK58),$FQ58,IF(AND(D$5&gt;=$EL58,D$5&lt;=$EM58),$FS58,IF(AND(D$5&gt;=$EN58,D$5&lt;=$EO58),$FU58,IF(AND(D$5&gt;=$EP58,D$5&lt;=$EQ58),$FW58,IF(AND(D$5&gt;=$ER58,D$5&lt;=$ES58),$FY58,IF(AND(D$5&gt;=$ET58,D$5&lt;=$EU58),$GA58,IF(AND(D$5&gt;=$EV58,D$5&lt;=$EW58),$GC58,IF(AND(D$5&gt;=$EX58,D$5&lt;=$EY58),$GE58,IF(AND(D$5&gt;=$EZ58,D$5&lt;=$FA58),$GG58,IF(AND(D$5&gt;=$FB58,D$5&lt;=$FC58),$GI58,IF(AND(D$5&gt;=$FD58,D$5&lt;=$FE58),$GK58,0))))))))))))</f>
        <v>0</v>
      </c>
      <c r="E370" s="76">
        <f t="shared" si="884"/>
        <v>0</v>
      </c>
      <c r="F370" s="76">
        <f t="shared" si="884"/>
        <v>0</v>
      </c>
      <c r="G370" s="76">
        <f t="shared" si="884"/>
        <v>0</v>
      </c>
      <c r="H370" s="76">
        <f t="shared" si="884"/>
        <v>0</v>
      </c>
      <c r="I370" s="76">
        <f t="shared" si="884"/>
        <v>0</v>
      </c>
      <c r="J370" s="76">
        <f t="shared" si="884"/>
        <v>0</v>
      </c>
      <c r="K370" s="76">
        <f t="shared" si="884"/>
        <v>0</v>
      </c>
      <c r="L370" s="76">
        <f t="shared" si="884"/>
        <v>0</v>
      </c>
      <c r="M370" s="76">
        <f t="shared" si="884"/>
        <v>0</v>
      </c>
      <c r="N370" s="76">
        <f t="shared" si="884"/>
        <v>0</v>
      </c>
      <c r="O370" s="76">
        <f t="shared" si="884"/>
        <v>0</v>
      </c>
      <c r="P370" s="76">
        <f t="shared" si="884"/>
        <v>0</v>
      </c>
      <c r="Q370" s="76">
        <f t="shared" si="884"/>
        <v>0</v>
      </c>
      <c r="R370" s="76">
        <f t="shared" si="884"/>
        <v>0</v>
      </c>
      <c r="S370" s="76">
        <f t="shared" si="884"/>
        <v>0</v>
      </c>
      <c r="T370" s="76">
        <f t="shared" si="884"/>
        <v>0</v>
      </c>
      <c r="U370" s="76">
        <f t="shared" si="884"/>
        <v>0</v>
      </c>
      <c r="V370" s="76">
        <f t="shared" si="884"/>
        <v>0</v>
      </c>
      <c r="W370" s="76">
        <f t="shared" si="884"/>
        <v>0</v>
      </c>
      <c r="X370" s="76">
        <f t="shared" si="884"/>
        <v>0</v>
      </c>
      <c r="Y370" s="76">
        <f t="shared" si="884"/>
        <v>0</v>
      </c>
      <c r="Z370" s="76">
        <f t="shared" si="884"/>
        <v>0</v>
      </c>
      <c r="AA370" s="76">
        <f t="shared" si="884"/>
        <v>0</v>
      </c>
      <c r="AB370" s="76">
        <f t="shared" si="884"/>
        <v>0</v>
      </c>
      <c r="AC370" s="76">
        <f t="shared" si="884"/>
        <v>0</v>
      </c>
      <c r="AD370" s="76">
        <f t="shared" si="884"/>
        <v>0</v>
      </c>
      <c r="AE370" s="76">
        <f t="shared" si="884"/>
        <v>0</v>
      </c>
      <c r="AF370" s="138">
        <f t="shared" si="884"/>
        <v>0</v>
      </c>
      <c r="AG370" s="76">
        <f t="shared" si="884"/>
        <v>0</v>
      </c>
      <c r="AH370" s="76">
        <f t="shared" si="884"/>
        <v>0</v>
      </c>
      <c r="AI370" s="59">
        <f t="shared" si="884"/>
        <v>0</v>
      </c>
      <c r="AJ370" s="76">
        <f t="shared" ref="AJ370:BO370" si="885">IF(AND(AJ$5&gt;=$EH58,AJ$5&lt;=$EI58),$FO58,IF(AND(AJ$5&gt;=$EJ58,AJ$5&lt;=$EK58),$FQ58,IF(AND(AJ$5&gt;=$EL58,AJ$5&lt;=$EM58),$FS58,IF(AND(AJ$5&gt;=$EN58,AJ$5&lt;=$EO58),$FU58,IF(AND(AJ$5&gt;=$EP58,AJ$5&lt;=$EQ58),$FW58,IF(AND(AJ$5&gt;=$ER58,AJ$5&lt;=$ES58),$FY58,IF(AND(AJ$5&gt;=$ET58,AJ$5&lt;=$EU58),$GA58,IF(AND(AJ$5&gt;=$EV58,AJ$5&lt;=$EW58),$GC58,IF(AND(AJ$5&gt;=$EX58,AJ$5&lt;=$EY58),$GE58,IF(AND(AJ$5&gt;=$EZ58,AJ$5&lt;=$FA58),$GG58,IF(AND(AJ$5&gt;=$FB58,AJ$5&lt;=$FC58),$GI58,IF(AND(AJ$5&gt;=$FD58,AJ$5&lt;=$FE58),$GK58,0))))))))))))</f>
        <v>0</v>
      </c>
      <c r="AK370" s="76">
        <f t="shared" si="885"/>
        <v>0</v>
      </c>
      <c r="AL370" s="76">
        <f t="shared" si="885"/>
        <v>0</v>
      </c>
      <c r="AM370" s="76">
        <f t="shared" si="885"/>
        <v>0</v>
      </c>
      <c r="AN370" s="76">
        <f t="shared" si="885"/>
        <v>0</v>
      </c>
      <c r="AO370" s="76">
        <f t="shared" si="885"/>
        <v>0</v>
      </c>
      <c r="AP370" s="76">
        <f t="shared" si="885"/>
        <v>0</v>
      </c>
      <c r="AQ370" s="76">
        <f t="shared" si="885"/>
        <v>0</v>
      </c>
      <c r="AR370" s="76">
        <f t="shared" si="885"/>
        <v>0</v>
      </c>
      <c r="AS370" s="76">
        <f t="shared" si="885"/>
        <v>0</v>
      </c>
      <c r="AT370" s="76">
        <f t="shared" si="885"/>
        <v>0</v>
      </c>
      <c r="AU370" s="76">
        <f t="shared" si="885"/>
        <v>0</v>
      </c>
      <c r="AV370" s="76">
        <f t="shared" si="885"/>
        <v>0</v>
      </c>
      <c r="AW370" s="76">
        <f t="shared" si="885"/>
        <v>0</v>
      </c>
      <c r="AX370" s="76">
        <f t="shared" si="885"/>
        <v>0</v>
      </c>
      <c r="AY370" s="76">
        <f t="shared" si="885"/>
        <v>0</v>
      </c>
      <c r="AZ370" s="76">
        <f t="shared" si="885"/>
        <v>0</v>
      </c>
      <c r="BA370" s="76">
        <f t="shared" si="885"/>
        <v>0</v>
      </c>
      <c r="BB370" s="76">
        <f t="shared" si="885"/>
        <v>0</v>
      </c>
      <c r="BC370" s="76">
        <f t="shared" si="885"/>
        <v>0</v>
      </c>
      <c r="BD370" s="76">
        <f t="shared" si="885"/>
        <v>0</v>
      </c>
      <c r="BE370" s="76">
        <f t="shared" si="885"/>
        <v>0</v>
      </c>
      <c r="BF370" s="76">
        <f t="shared" si="885"/>
        <v>0</v>
      </c>
      <c r="BG370" s="76">
        <f t="shared" si="885"/>
        <v>0</v>
      </c>
      <c r="BH370" s="76">
        <f t="shared" si="885"/>
        <v>0</v>
      </c>
      <c r="BI370" s="76">
        <f t="shared" si="885"/>
        <v>0</v>
      </c>
      <c r="BJ370" s="76">
        <f t="shared" si="885"/>
        <v>0</v>
      </c>
      <c r="BK370" s="76">
        <f t="shared" si="885"/>
        <v>0</v>
      </c>
      <c r="BL370" s="76">
        <f t="shared" si="885"/>
        <v>0</v>
      </c>
      <c r="BM370" s="77">
        <f t="shared" si="885"/>
        <v>0</v>
      </c>
      <c r="BN370" s="59">
        <f t="shared" si="885"/>
        <v>0</v>
      </c>
      <c r="BO370" s="76">
        <f t="shared" si="885"/>
        <v>0</v>
      </c>
      <c r="BP370" s="76">
        <f t="shared" ref="BP370:CU370" si="886">IF(AND(BP$5&gt;=$EH58,BP$5&lt;=$EI58),$FO58,IF(AND(BP$5&gt;=$EJ58,BP$5&lt;=$EK58),$FQ58,IF(AND(BP$5&gt;=$EL58,BP$5&lt;=$EM58),$FS58,IF(AND(BP$5&gt;=$EN58,BP$5&lt;=$EO58),$FU58,IF(AND(BP$5&gt;=$EP58,BP$5&lt;=$EQ58),$FW58,IF(AND(BP$5&gt;=$ER58,BP$5&lt;=$ES58),$FY58,IF(AND(BP$5&gt;=$ET58,BP$5&lt;=$EU58),$GA58,IF(AND(BP$5&gt;=$EV58,BP$5&lt;=$EW58),$GC58,IF(AND(BP$5&gt;=$EX58,BP$5&lt;=$EY58),$GE58,IF(AND(BP$5&gt;=$EZ58,BP$5&lt;=$FA58),$GG58,IF(AND(BP$5&gt;=$FB58,BP$5&lt;=$FC58),$GI58,IF(AND(BP$5&gt;=$FD58,BP$5&lt;=$FE58),$GK58,0))))))))))))</f>
        <v>0</v>
      </c>
      <c r="BQ370" s="76">
        <f t="shared" si="886"/>
        <v>0</v>
      </c>
      <c r="BR370" s="76">
        <f t="shared" si="886"/>
        <v>0</v>
      </c>
      <c r="BS370" s="76">
        <f t="shared" si="886"/>
        <v>0</v>
      </c>
      <c r="BT370" s="76">
        <f t="shared" si="886"/>
        <v>0</v>
      </c>
      <c r="BU370" s="76">
        <f t="shared" si="886"/>
        <v>0</v>
      </c>
      <c r="BV370" s="76">
        <f t="shared" si="886"/>
        <v>0</v>
      </c>
      <c r="BW370" s="76">
        <f t="shared" si="886"/>
        <v>0</v>
      </c>
      <c r="BX370" s="76">
        <f t="shared" si="886"/>
        <v>0</v>
      </c>
      <c r="BY370" s="76">
        <f t="shared" si="886"/>
        <v>0</v>
      </c>
      <c r="BZ370" s="76">
        <f t="shared" si="886"/>
        <v>0</v>
      </c>
      <c r="CA370" s="76">
        <f t="shared" si="886"/>
        <v>0</v>
      </c>
      <c r="CB370" s="138">
        <f t="shared" si="886"/>
        <v>0</v>
      </c>
      <c r="CC370" s="76">
        <f t="shared" si="886"/>
        <v>0</v>
      </c>
      <c r="CD370" s="76">
        <f t="shared" si="886"/>
        <v>0</v>
      </c>
      <c r="CE370" s="76">
        <f t="shared" si="886"/>
        <v>0</v>
      </c>
      <c r="CF370" s="76">
        <f t="shared" si="886"/>
        <v>0</v>
      </c>
      <c r="CG370" s="76">
        <f t="shared" si="886"/>
        <v>0</v>
      </c>
      <c r="CH370" s="76">
        <f t="shared" si="886"/>
        <v>0</v>
      </c>
      <c r="CI370" s="76">
        <f t="shared" si="886"/>
        <v>0</v>
      </c>
      <c r="CJ370" s="76">
        <f t="shared" si="886"/>
        <v>0</v>
      </c>
      <c r="CK370" s="76">
        <f t="shared" si="886"/>
        <v>0</v>
      </c>
      <c r="CL370" s="76">
        <f t="shared" si="886"/>
        <v>0</v>
      </c>
      <c r="CM370" s="76">
        <f t="shared" si="886"/>
        <v>0</v>
      </c>
      <c r="CN370" s="76">
        <f t="shared" si="886"/>
        <v>0</v>
      </c>
      <c r="CO370" s="76">
        <f t="shared" si="886"/>
        <v>0</v>
      </c>
      <c r="CP370" s="138">
        <f t="shared" si="886"/>
        <v>0</v>
      </c>
      <c r="CQ370" s="77">
        <f t="shared" si="886"/>
        <v>0</v>
      </c>
      <c r="CR370" s="59">
        <f t="shared" si="886"/>
        <v>0</v>
      </c>
      <c r="CS370" s="76">
        <f t="shared" si="886"/>
        <v>0</v>
      </c>
      <c r="CT370" s="76">
        <f t="shared" si="886"/>
        <v>0</v>
      </c>
      <c r="CU370" s="76">
        <f t="shared" si="886"/>
        <v>0</v>
      </c>
      <c r="CV370" s="76">
        <f t="shared" ref="CV370:DW370" si="887">IF(AND(CV$5&gt;=$EH58,CV$5&lt;=$EI58),$FO58,IF(AND(CV$5&gt;=$EJ58,CV$5&lt;=$EK58),$FQ58,IF(AND(CV$5&gt;=$EL58,CV$5&lt;=$EM58),$FS58,IF(AND(CV$5&gt;=$EN58,CV$5&lt;=$EO58),$FU58,IF(AND(CV$5&gt;=$EP58,CV$5&lt;=$EQ58),$FW58,IF(AND(CV$5&gt;=$ER58,CV$5&lt;=$ES58),$FY58,IF(AND(CV$5&gt;=$ET58,CV$5&lt;=$EU58),$GA58,IF(AND(CV$5&gt;=$EV58,CV$5&lt;=$EW58),$GC58,IF(AND(CV$5&gt;=$EX58,CV$5&lt;=$EY58),$GE58,IF(AND(CV$5&gt;=$EZ58,CV$5&lt;=$FA58),$GG58,IF(AND(CV$5&gt;=$FB58,CV$5&lt;=$FC58),$GI58,IF(AND(CV$5&gt;=$FD58,CV$5&lt;=$FE58),$GK58,0))))))))))))</f>
        <v>0</v>
      </c>
      <c r="CW370" s="76">
        <f t="shared" si="887"/>
        <v>0</v>
      </c>
      <c r="CX370" s="76">
        <f t="shared" si="887"/>
        <v>0</v>
      </c>
      <c r="CY370" s="76">
        <f t="shared" si="887"/>
        <v>0</v>
      </c>
      <c r="CZ370" s="76">
        <f t="shared" si="887"/>
        <v>0</v>
      </c>
      <c r="DA370" s="76">
        <f t="shared" si="887"/>
        <v>0</v>
      </c>
      <c r="DB370" s="76">
        <f t="shared" si="887"/>
        <v>0</v>
      </c>
      <c r="DC370" s="76">
        <f t="shared" si="887"/>
        <v>0</v>
      </c>
      <c r="DD370" s="76">
        <f t="shared" si="887"/>
        <v>0</v>
      </c>
      <c r="DE370" s="76">
        <f t="shared" si="887"/>
        <v>0</v>
      </c>
      <c r="DF370" s="138">
        <f t="shared" si="887"/>
        <v>0</v>
      </c>
      <c r="DG370" s="76">
        <f t="shared" si="887"/>
        <v>0</v>
      </c>
      <c r="DH370" s="76">
        <f t="shared" si="887"/>
        <v>0</v>
      </c>
      <c r="DI370" s="76">
        <f t="shared" si="887"/>
        <v>0</v>
      </c>
      <c r="DJ370" s="76">
        <f t="shared" si="887"/>
        <v>0</v>
      </c>
      <c r="DK370" s="76">
        <f t="shared" si="887"/>
        <v>0</v>
      </c>
      <c r="DL370" s="76">
        <f t="shared" si="887"/>
        <v>0</v>
      </c>
      <c r="DM370" s="76">
        <f t="shared" si="887"/>
        <v>0</v>
      </c>
      <c r="DN370" s="76">
        <f t="shared" si="887"/>
        <v>0</v>
      </c>
      <c r="DO370" s="76">
        <f t="shared" si="887"/>
        <v>0</v>
      </c>
      <c r="DP370" s="76">
        <f t="shared" si="887"/>
        <v>0</v>
      </c>
      <c r="DQ370" s="76">
        <f t="shared" si="887"/>
        <v>0</v>
      </c>
      <c r="DR370" s="76">
        <f t="shared" si="887"/>
        <v>0</v>
      </c>
      <c r="DS370" s="76">
        <f t="shared" si="887"/>
        <v>0</v>
      </c>
      <c r="DT370" s="138">
        <f t="shared" si="887"/>
        <v>0</v>
      </c>
      <c r="DU370" s="77">
        <f t="shared" si="887"/>
        <v>0</v>
      </c>
      <c r="DV370" s="77">
        <f t="shared" si="887"/>
        <v>0</v>
      </c>
      <c r="DW370" s="77">
        <f t="shared" si="887"/>
        <v>0</v>
      </c>
      <c r="EE370" s="2"/>
      <c r="EF370"/>
      <c r="EG370"/>
      <c r="EH370" s="124"/>
      <c r="EI370" s="124"/>
      <c r="EJ370" s="124"/>
      <c r="EK370" s="124"/>
      <c r="EL370" s="124"/>
      <c r="EM370" s="124"/>
      <c r="EN370" s="124"/>
      <c r="EO370" s="124"/>
      <c r="EP370" s="124"/>
      <c r="EQ370" s="124"/>
      <c r="ER370" s="124"/>
      <c r="ES370" s="124"/>
      <c r="ET370" s="124"/>
      <c r="EU370" s="124"/>
      <c r="EV370" s="124"/>
      <c r="EW370" s="124"/>
      <c r="EX370" s="124"/>
      <c r="EY370" s="124"/>
      <c r="EZ370" s="124"/>
      <c r="FA370" s="124"/>
      <c r="FB370" s="124"/>
      <c r="FC370" s="124"/>
      <c r="FD370" s="124"/>
      <c r="FE370" s="124"/>
      <c r="FG370" s="124"/>
      <c r="FH370" s="124"/>
      <c r="FI370" s="124"/>
      <c r="FJ370" s="124"/>
      <c r="FK370" s="124"/>
      <c r="FL370" s="124"/>
      <c r="FN370" s="212"/>
      <c r="FO370" s="170"/>
      <c r="FP370" s="212"/>
      <c r="FQ370" s="170"/>
      <c r="FR370" s="212"/>
      <c r="FS370" s="170"/>
      <c r="FT370" s="212"/>
      <c r="FU370" s="170"/>
      <c r="FV370" s="212"/>
      <c r="FW370" s="170"/>
      <c r="FX370" s="212"/>
      <c r="FY370" s="170"/>
      <c r="FZ370" s="212"/>
      <c r="GA370" s="170"/>
      <c r="GB370" s="212"/>
      <c r="GC370" s="170"/>
      <c r="GD370" s="212"/>
      <c r="GE370" s="170"/>
      <c r="GF370" s="212"/>
      <c r="GG370" s="170"/>
      <c r="GH370" s="212"/>
      <c r="GI370" s="170"/>
      <c r="GJ370" s="212"/>
      <c r="GK370" s="170"/>
      <c r="HC370" s="212"/>
      <c r="HD370" s="170"/>
      <c r="HE370" s="212"/>
      <c r="HF370" s="170"/>
      <c r="HG370" s="212"/>
      <c r="HH370" s="170"/>
      <c r="HI370" s="212"/>
      <c r="HJ370" s="170"/>
    </row>
    <row r="371" spans="2:218" ht="27.75" customHeight="1" x14ac:dyDescent="0.15">
      <c r="B371" s="487"/>
      <c r="C371" s="325"/>
      <c r="D371" s="75">
        <f t="shared" ref="D371:AI371" si="888">IF(AND(D$5&gt;=$EH60,D$5&lt;=$EI60),$FO60/$GM60,IF(AND(D$5&gt;=$EJ60,D$5&lt;=$EK60),$FQ60/$GO60,IF(AND(D$5&gt;=$EL60,D$5&lt;=$EM60),$FS60/$GQ60,IF(AND(D$5&gt;=$EN60,D$5&lt;=$EO60),$FU60/$GS60,IF(AND(D$5&gt;=$EP60,D$5&lt;=$EQ60),$FW60/$GU60,IF(AND(D$5&gt;=$ER60,D$5&lt;=$ES60),$FY60/$GW60,IF(AND(D$5&gt;=$ET60,D$5&lt;=$EU60),$GA60/$GY60,IF(AND(D$5&gt;=$EV60,D$5&lt;=$EW60),$GC60/$HA60,IF(AND(D$5&gt;=$EX60,D$5&lt;=$EY60),$GE60/$HC60,IF(AND(D$5&gt;=$EZ60,D$5&lt;=$FA60),$GG60/$HE60,IF(AND(D$5&gt;=$FB60,D$5&lt;=$FC60),$GI60/$HG60,IF(AND(D$5&gt;=$FD60,D$5&lt;=$FE60),$GK60/$HI60,0))))))))))))</f>
        <v>0</v>
      </c>
      <c r="E371" s="76">
        <f t="shared" si="888"/>
        <v>0</v>
      </c>
      <c r="F371" s="76">
        <f t="shared" si="888"/>
        <v>0</v>
      </c>
      <c r="G371" s="76">
        <f t="shared" si="888"/>
        <v>0</v>
      </c>
      <c r="H371" s="76">
        <f t="shared" si="888"/>
        <v>0</v>
      </c>
      <c r="I371" s="76">
        <f t="shared" si="888"/>
        <v>0</v>
      </c>
      <c r="J371" s="76">
        <f t="shared" si="888"/>
        <v>0</v>
      </c>
      <c r="K371" s="76">
        <f t="shared" si="888"/>
        <v>0</v>
      </c>
      <c r="L371" s="76">
        <f t="shared" si="888"/>
        <v>0</v>
      </c>
      <c r="M371" s="76">
        <f t="shared" si="888"/>
        <v>0</v>
      </c>
      <c r="N371" s="76">
        <f t="shared" si="888"/>
        <v>0</v>
      </c>
      <c r="O371" s="76">
        <f t="shared" si="888"/>
        <v>0</v>
      </c>
      <c r="P371" s="76">
        <f t="shared" si="888"/>
        <v>0</v>
      </c>
      <c r="Q371" s="76">
        <f t="shared" si="888"/>
        <v>0</v>
      </c>
      <c r="R371" s="76">
        <f t="shared" si="888"/>
        <v>0</v>
      </c>
      <c r="S371" s="76">
        <f t="shared" si="888"/>
        <v>0</v>
      </c>
      <c r="T371" s="76">
        <f t="shared" si="888"/>
        <v>0</v>
      </c>
      <c r="U371" s="76">
        <f t="shared" si="888"/>
        <v>0</v>
      </c>
      <c r="V371" s="76">
        <f t="shared" si="888"/>
        <v>0</v>
      </c>
      <c r="W371" s="76">
        <f t="shared" si="888"/>
        <v>0</v>
      </c>
      <c r="X371" s="76">
        <f t="shared" si="888"/>
        <v>0</v>
      </c>
      <c r="Y371" s="76">
        <f t="shared" si="888"/>
        <v>4</v>
      </c>
      <c r="Z371" s="76">
        <f t="shared" si="888"/>
        <v>4</v>
      </c>
      <c r="AA371" s="76">
        <f t="shared" si="888"/>
        <v>0</v>
      </c>
      <c r="AB371" s="76">
        <f t="shared" si="888"/>
        <v>4</v>
      </c>
      <c r="AC371" s="76">
        <f t="shared" si="888"/>
        <v>0</v>
      </c>
      <c r="AD371" s="76">
        <f t="shared" si="888"/>
        <v>0</v>
      </c>
      <c r="AE371" s="76">
        <f t="shared" si="888"/>
        <v>0</v>
      </c>
      <c r="AF371" s="138">
        <f t="shared" si="888"/>
        <v>0</v>
      </c>
      <c r="AG371" s="76">
        <f t="shared" si="888"/>
        <v>0</v>
      </c>
      <c r="AH371" s="76">
        <f t="shared" si="888"/>
        <v>0</v>
      </c>
      <c r="AI371" s="59">
        <f t="shared" si="888"/>
        <v>0</v>
      </c>
      <c r="AJ371" s="76">
        <f t="shared" ref="AJ371:BO371" si="889">IF(AND(AJ$5&gt;=$EH60,AJ$5&lt;=$EI60),$FO60/$GM60,IF(AND(AJ$5&gt;=$EJ60,AJ$5&lt;=$EK60),$FQ60/$GO60,IF(AND(AJ$5&gt;=$EL60,AJ$5&lt;=$EM60),$FS60/$GQ60,IF(AND(AJ$5&gt;=$EN60,AJ$5&lt;=$EO60),$FU60/$GS60,IF(AND(AJ$5&gt;=$EP60,AJ$5&lt;=$EQ60),$FW60/$GU60,IF(AND(AJ$5&gt;=$ER60,AJ$5&lt;=$ES60),$FY60/$GW60,IF(AND(AJ$5&gt;=$ET60,AJ$5&lt;=$EU60),$GA60/$GY60,IF(AND(AJ$5&gt;=$EV60,AJ$5&lt;=$EW60),$GC60/$HA60,IF(AND(AJ$5&gt;=$EX60,AJ$5&lt;=$EY60),$GE60/$HC60,IF(AND(AJ$5&gt;=$EZ60,AJ$5&lt;=$FA60),$GG60/$HE60,IF(AND(AJ$5&gt;=$FB60,AJ$5&lt;=$FC60),$GI60/$HG60,IF(AND(AJ$5&gt;=$FD60,AJ$5&lt;=$FE60),$GK60/$HI60,0))))))))))))</f>
        <v>0</v>
      </c>
      <c r="AK371" s="76">
        <f t="shared" si="889"/>
        <v>1</v>
      </c>
      <c r="AL371" s="76">
        <f t="shared" si="889"/>
        <v>0</v>
      </c>
      <c r="AM371" s="76">
        <f t="shared" si="889"/>
        <v>0</v>
      </c>
      <c r="AN371" s="76">
        <f t="shared" si="889"/>
        <v>0</v>
      </c>
      <c r="AO371" s="76">
        <f t="shared" si="889"/>
        <v>0</v>
      </c>
      <c r="AP371" s="76">
        <f t="shared" si="889"/>
        <v>0</v>
      </c>
      <c r="AQ371" s="76">
        <f t="shared" si="889"/>
        <v>0</v>
      </c>
      <c r="AR371" s="76">
        <f t="shared" si="889"/>
        <v>0</v>
      </c>
      <c r="AS371" s="76">
        <f t="shared" si="889"/>
        <v>0</v>
      </c>
      <c r="AT371" s="76">
        <f t="shared" si="889"/>
        <v>0</v>
      </c>
      <c r="AU371" s="76">
        <f t="shared" si="889"/>
        <v>0</v>
      </c>
      <c r="AV371" s="76">
        <f t="shared" si="889"/>
        <v>0</v>
      </c>
      <c r="AW371" s="76">
        <f t="shared" si="889"/>
        <v>0</v>
      </c>
      <c r="AX371" s="76">
        <f t="shared" si="889"/>
        <v>0</v>
      </c>
      <c r="AY371" s="76">
        <f t="shared" si="889"/>
        <v>0</v>
      </c>
      <c r="AZ371" s="76">
        <f t="shared" si="889"/>
        <v>0</v>
      </c>
      <c r="BA371" s="76">
        <f t="shared" si="889"/>
        <v>0</v>
      </c>
      <c r="BB371" s="76">
        <f t="shared" si="889"/>
        <v>1</v>
      </c>
      <c r="BC371" s="76">
        <f t="shared" si="889"/>
        <v>0</v>
      </c>
      <c r="BD371" s="76">
        <f t="shared" si="889"/>
        <v>0</v>
      </c>
      <c r="BE371" s="76">
        <f t="shared" si="889"/>
        <v>0</v>
      </c>
      <c r="BF371" s="76">
        <f t="shared" si="889"/>
        <v>0</v>
      </c>
      <c r="BG371" s="76">
        <f t="shared" si="889"/>
        <v>4</v>
      </c>
      <c r="BH371" s="76">
        <f t="shared" si="889"/>
        <v>0</v>
      </c>
      <c r="BI371" s="76">
        <f t="shared" si="889"/>
        <v>0</v>
      </c>
      <c r="BJ371" s="76">
        <f t="shared" si="889"/>
        <v>0</v>
      </c>
      <c r="BK371" s="76">
        <f t="shared" si="889"/>
        <v>0</v>
      </c>
      <c r="BL371" s="76">
        <f t="shared" si="889"/>
        <v>0</v>
      </c>
      <c r="BM371" s="77">
        <f t="shared" si="889"/>
        <v>0</v>
      </c>
      <c r="BN371" s="59">
        <f t="shared" si="889"/>
        <v>0</v>
      </c>
      <c r="BO371" s="76">
        <f t="shared" si="889"/>
        <v>0</v>
      </c>
      <c r="BP371" s="76">
        <f t="shared" ref="BP371:CU371" si="890">IF(AND(BP$5&gt;=$EH60,BP$5&lt;=$EI60),$FO60/$GM60,IF(AND(BP$5&gt;=$EJ60,BP$5&lt;=$EK60),$FQ60/$GO60,IF(AND(BP$5&gt;=$EL60,BP$5&lt;=$EM60),$FS60/$GQ60,IF(AND(BP$5&gt;=$EN60,BP$5&lt;=$EO60),$FU60/$GS60,IF(AND(BP$5&gt;=$EP60,BP$5&lt;=$EQ60),$FW60/$GU60,IF(AND(BP$5&gt;=$ER60,BP$5&lt;=$ES60),$FY60/$GW60,IF(AND(BP$5&gt;=$ET60,BP$5&lt;=$EU60),$GA60/$GY60,IF(AND(BP$5&gt;=$EV60,BP$5&lt;=$EW60),$GC60/$HA60,IF(AND(BP$5&gt;=$EX60,BP$5&lt;=$EY60),$GE60/$HC60,IF(AND(BP$5&gt;=$EZ60,BP$5&lt;=$FA60),$GG60/$HE60,IF(AND(BP$5&gt;=$FB60,BP$5&lt;=$FC60),$GI60/$HG60,IF(AND(BP$5&gt;=$FD60,BP$5&lt;=$FE60),$GK60/$HI60,0))))))))))))</f>
        <v>0</v>
      </c>
      <c r="BQ371" s="76">
        <f t="shared" si="890"/>
        <v>0</v>
      </c>
      <c r="BR371" s="76">
        <f t="shared" si="890"/>
        <v>0</v>
      </c>
      <c r="BS371" s="76">
        <f t="shared" si="890"/>
        <v>0</v>
      </c>
      <c r="BT371" s="76">
        <f t="shared" si="890"/>
        <v>0</v>
      </c>
      <c r="BU371" s="76">
        <f t="shared" si="890"/>
        <v>0</v>
      </c>
      <c r="BV371" s="76">
        <f t="shared" si="890"/>
        <v>0</v>
      </c>
      <c r="BW371" s="76">
        <f t="shared" si="890"/>
        <v>0</v>
      </c>
      <c r="BX371" s="76">
        <f t="shared" si="890"/>
        <v>0</v>
      </c>
      <c r="BY371" s="76">
        <f t="shared" si="890"/>
        <v>0</v>
      </c>
      <c r="BZ371" s="76">
        <f t="shared" si="890"/>
        <v>0</v>
      </c>
      <c r="CA371" s="76">
        <f t="shared" si="890"/>
        <v>0</v>
      </c>
      <c r="CB371" s="138">
        <f t="shared" si="890"/>
        <v>0</v>
      </c>
      <c r="CC371" s="76">
        <f t="shared" si="890"/>
        <v>0</v>
      </c>
      <c r="CD371" s="76">
        <f t="shared" si="890"/>
        <v>0</v>
      </c>
      <c r="CE371" s="76">
        <f t="shared" si="890"/>
        <v>0</v>
      </c>
      <c r="CF371" s="76">
        <f t="shared" si="890"/>
        <v>0</v>
      </c>
      <c r="CG371" s="76">
        <f t="shared" si="890"/>
        <v>0</v>
      </c>
      <c r="CH371" s="76">
        <f t="shared" si="890"/>
        <v>0</v>
      </c>
      <c r="CI371" s="76">
        <f t="shared" si="890"/>
        <v>0</v>
      </c>
      <c r="CJ371" s="76">
        <f t="shared" si="890"/>
        <v>0</v>
      </c>
      <c r="CK371" s="76">
        <f t="shared" si="890"/>
        <v>0</v>
      </c>
      <c r="CL371" s="76">
        <f t="shared" si="890"/>
        <v>5</v>
      </c>
      <c r="CM371" s="76">
        <f t="shared" si="890"/>
        <v>0</v>
      </c>
      <c r="CN371" s="76">
        <f t="shared" si="890"/>
        <v>0</v>
      </c>
      <c r="CO371" s="76">
        <f t="shared" si="890"/>
        <v>0</v>
      </c>
      <c r="CP371" s="138">
        <f t="shared" si="890"/>
        <v>0</v>
      </c>
      <c r="CQ371" s="77">
        <f t="shared" si="890"/>
        <v>0</v>
      </c>
      <c r="CR371" s="59">
        <f t="shared" si="890"/>
        <v>0</v>
      </c>
      <c r="CS371" s="76">
        <f t="shared" si="890"/>
        <v>0</v>
      </c>
      <c r="CT371" s="76">
        <f t="shared" si="890"/>
        <v>0</v>
      </c>
      <c r="CU371" s="76">
        <f t="shared" si="890"/>
        <v>0</v>
      </c>
      <c r="CV371" s="76">
        <f t="shared" ref="CV371:DW371" si="891">IF(AND(CV$5&gt;=$EH60,CV$5&lt;=$EI60),$FO60/$GM60,IF(AND(CV$5&gt;=$EJ60,CV$5&lt;=$EK60),$FQ60/$GO60,IF(AND(CV$5&gt;=$EL60,CV$5&lt;=$EM60),$FS60/$GQ60,IF(AND(CV$5&gt;=$EN60,CV$5&lt;=$EO60),$FU60/$GS60,IF(AND(CV$5&gt;=$EP60,CV$5&lt;=$EQ60),$FW60/$GU60,IF(AND(CV$5&gt;=$ER60,CV$5&lt;=$ES60),$FY60/$GW60,IF(AND(CV$5&gt;=$ET60,CV$5&lt;=$EU60),$GA60/$GY60,IF(AND(CV$5&gt;=$EV60,CV$5&lt;=$EW60),$GC60/$HA60,IF(AND(CV$5&gt;=$EX60,CV$5&lt;=$EY60),$GE60/$HC60,IF(AND(CV$5&gt;=$EZ60,CV$5&lt;=$FA60),$GG60/$HE60,IF(AND(CV$5&gt;=$FB60,CV$5&lt;=$FC60),$GI60/$HG60,IF(AND(CV$5&gt;=$FD60,CV$5&lt;=$FE60),$GK60/$HI60,0))))))))))))</f>
        <v>0</v>
      </c>
      <c r="CW371" s="76">
        <f t="shared" si="891"/>
        <v>0</v>
      </c>
      <c r="CX371" s="76">
        <f t="shared" si="891"/>
        <v>0</v>
      </c>
      <c r="CY371" s="76">
        <f t="shared" si="891"/>
        <v>0</v>
      </c>
      <c r="CZ371" s="76">
        <f t="shared" si="891"/>
        <v>0</v>
      </c>
      <c r="DA371" s="76">
        <f t="shared" si="891"/>
        <v>0</v>
      </c>
      <c r="DB371" s="76">
        <f t="shared" si="891"/>
        <v>0</v>
      </c>
      <c r="DC371" s="76">
        <f t="shared" si="891"/>
        <v>0</v>
      </c>
      <c r="DD371" s="76">
        <f t="shared" si="891"/>
        <v>0</v>
      </c>
      <c r="DE371" s="76">
        <f t="shared" si="891"/>
        <v>0</v>
      </c>
      <c r="DF371" s="138">
        <f t="shared" si="891"/>
        <v>0</v>
      </c>
      <c r="DG371" s="76">
        <f t="shared" si="891"/>
        <v>0</v>
      </c>
      <c r="DH371" s="76">
        <f t="shared" si="891"/>
        <v>0</v>
      </c>
      <c r="DI371" s="76">
        <f t="shared" si="891"/>
        <v>0</v>
      </c>
      <c r="DJ371" s="76">
        <f t="shared" si="891"/>
        <v>0</v>
      </c>
      <c r="DK371" s="76">
        <f t="shared" si="891"/>
        <v>0</v>
      </c>
      <c r="DL371" s="76">
        <f t="shared" si="891"/>
        <v>0</v>
      </c>
      <c r="DM371" s="76">
        <f t="shared" si="891"/>
        <v>0</v>
      </c>
      <c r="DN371" s="76">
        <f t="shared" si="891"/>
        <v>0</v>
      </c>
      <c r="DO371" s="76">
        <f t="shared" si="891"/>
        <v>0</v>
      </c>
      <c r="DP371" s="76">
        <f t="shared" si="891"/>
        <v>0</v>
      </c>
      <c r="DQ371" s="76">
        <f t="shared" si="891"/>
        <v>0</v>
      </c>
      <c r="DR371" s="76">
        <f t="shared" si="891"/>
        <v>0</v>
      </c>
      <c r="DS371" s="76">
        <f t="shared" si="891"/>
        <v>0</v>
      </c>
      <c r="DT371" s="138">
        <f t="shared" si="891"/>
        <v>0</v>
      </c>
      <c r="DU371" s="77">
        <f t="shared" si="891"/>
        <v>0</v>
      </c>
      <c r="DV371" s="77">
        <f t="shared" si="891"/>
        <v>0</v>
      </c>
      <c r="DW371" s="77">
        <f t="shared" si="891"/>
        <v>0</v>
      </c>
      <c r="EE371" s="2"/>
      <c r="EF371"/>
      <c r="EG371"/>
      <c r="EH371" s="124"/>
      <c r="EI371" s="124"/>
      <c r="EJ371" s="124"/>
      <c r="EK371" s="124"/>
      <c r="EL371" s="124"/>
      <c r="EM371" s="124"/>
      <c r="EN371" s="124"/>
      <c r="EO371" s="124"/>
      <c r="EP371" s="124"/>
      <c r="EQ371" s="124"/>
      <c r="ER371" s="124"/>
      <c r="ES371" s="124"/>
      <c r="ET371" s="124"/>
      <c r="EU371" s="124"/>
      <c r="EV371" s="124"/>
      <c r="EW371" s="124"/>
      <c r="EX371" s="124"/>
      <c r="EY371" s="124"/>
      <c r="EZ371" s="124"/>
      <c r="FA371" s="124"/>
      <c r="FB371" s="124"/>
      <c r="FC371" s="124"/>
      <c r="FD371" s="124"/>
      <c r="FE371" s="124"/>
      <c r="FG371" s="124"/>
      <c r="FH371" s="124"/>
      <c r="FI371" s="124"/>
      <c r="FJ371" s="124"/>
      <c r="FK371" s="124"/>
      <c r="FL371" s="124"/>
      <c r="FN371" s="212"/>
      <c r="FO371" s="170"/>
      <c r="FP371" s="212"/>
      <c r="FQ371" s="170"/>
      <c r="FR371" s="212"/>
      <c r="FS371" s="170"/>
      <c r="FT371" s="212"/>
      <c r="FU371" s="170"/>
      <c r="FV371" s="212"/>
      <c r="FW371" s="170"/>
      <c r="FX371" s="212"/>
      <c r="FY371" s="170"/>
      <c r="FZ371" s="212"/>
      <c r="GA371" s="170"/>
      <c r="GB371" s="212"/>
      <c r="GC371" s="170"/>
      <c r="GD371" s="212"/>
      <c r="GE371" s="170"/>
      <c r="GF371" s="212"/>
      <c r="GG371" s="170"/>
      <c r="GH371" s="212"/>
      <c r="GI371" s="170"/>
      <c r="GJ371" s="212"/>
      <c r="GK371" s="170"/>
      <c r="HC371" s="212"/>
      <c r="HD371" s="170"/>
      <c r="HE371" s="212"/>
      <c r="HF371" s="170"/>
      <c r="HG371" s="212"/>
      <c r="HH371" s="170"/>
      <c r="HI371" s="212"/>
      <c r="HJ371" s="170"/>
    </row>
    <row r="372" spans="2:218" ht="21.75" customHeight="1" thickBot="1" x14ac:dyDescent="0.2">
      <c r="B372" s="488"/>
      <c r="C372" s="326"/>
      <c r="D372" s="136">
        <f t="shared" ref="D372:AI372" si="892">IF(AND(D$5&gt;=$EH60,D$5&lt;=$EI60),$FO60,IF(AND(D$5&gt;=$EJ60,D$5&lt;=$EK60),$FQ60,IF(AND(D$5&gt;=$EL60,D$5&lt;=$EM60),$FS60,IF(AND(D$5&gt;=$EN60,D$5&lt;=$EO60),$FU60,IF(AND(D$5&gt;=$EP60,D$5&lt;=$EQ60),$FW60,IF(AND(D$5&gt;=$ER60,D$5&lt;=$ES60),$FY60,IF(AND(D$5&gt;=$ET60,D$5&lt;=$EU60),$GA60,IF(AND(D$5&gt;=$EV60,D$5&lt;=$EW60),$GC60,IF(AND(D$5&gt;=$EX60,D$5&lt;=$EY60),$GE60,IF(AND(D$5&gt;=$EZ60,D$5&lt;=$FA60),$GG60,IF(AND(D$5&gt;=$FB60,D$5&lt;=$FC60),$GI60,IF(AND(D$5&gt;=$FD60,D$5&lt;=$FE60),$GK60,0))))))))))))</f>
        <v>0</v>
      </c>
      <c r="E372" s="129">
        <f t="shared" si="892"/>
        <v>0</v>
      </c>
      <c r="F372" s="129">
        <f t="shared" si="892"/>
        <v>0</v>
      </c>
      <c r="G372" s="129">
        <f t="shared" si="892"/>
        <v>0</v>
      </c>
      <c r="H372" s="129">
        <f t="shared" si="892"/>
        <v>0</v>
      </c>
      <c r="I372" s="129">
        <f t="shared" si="892"/>
        <v>0</v>
      </c>
      <c r="J372" s="129">
        <f t="shared" si="892"/>
        <v>0</v>
      </c>
      <c r="K372" s="129">
        <f t="shared" si="892"/>
        <v>0</v>
      </c>
      <c r="L372" s="129">
        <f t="shared" si="892"/>
        <v>0</v>
      </c>
      <c r="M372" s="129">
        <f t="shared" si="892"/>
        <v>0</v>
      </c>
      <c r="N372" s="129">
        <f t="shared" si="892"/>
        <v>0</v>
      </c>
      <c r="O372" s="129">
        <f t="shared" si="892"/>
        <v>0</v>
      </c>
      <c r="P372" s="129">
        <f t="shared" si="892"/>
        <v>0</v>
      </c>
      <c r="Q372" s="129">
        <f t="shared" si="892"/>
        <v>0</v>
      </c>
      <c r="R372" s="129">
        <f t="shared" si="892"/>
        <v>0</v>
      </c>
      <c r="S372" s="129">
        <f t="shared" si="892"/>
        <v>0</v>
      </c>
      <c r="T372" s="129">
        <f t="shared" si="892"/>
        <v>0</v>
      </c>
      <c r="U372" s="129">
        <f t="shared" si="892"/>
        <v>0</v>
      </c>
      <c r="V372" s="129">
        <f t="shared" si="892"/>
        <v>0</v>
      </c>
      <c r="W372" s="129">
        <f t="shared" si="892"/>
        <v>0</v>
      </c>
      <c r="X372" s="129">
        <f t="shared" si="892"/>
        <v>0</v>
      </c>
      <c r="Y372" s="129">
        <f t="shared" si="892"/>
        <v>8</v>
      </c>
      <c r="Z372" s="129">
        <f t="shared" si="892"/>
        <v>8</v>
      </c>
      <c r="AA372" s="129">
        <f t="shared" si="892"/>
        <v>0</v>
      </c>
      <c r="AB372" s="129">
        <f t="shared" si="892"/>
        <v>4</v>
      </c>
      <c r="AC372" s="129">
        <f t="shared" si="892"/>
        <v>0</v>
      </c>
      <c r="AD372" s="129">
        <f t="shared" si="892"/>
        <v>0</v>
      </c>
      <c r="AE372" s="129">
        <f t="shared" si="892"/>
        <v>0</v>
      </c>
      <c r="AF372" s="129">
        <f t="shared" si="892"/>
        <v>0</v>
      </c>
      <c r="AG372" s="130">
        <f t="shared" si="892"/>
        <v>0</v>
      </c>
      <c r="AH372" s="130">
        <f t="shared" si="892"/>
        <v>0</v>
      </c>
      <c r="AI372" s="131">
        <f t="shared" si="892"/>
        <v>0</v>
      </c>
      <c r="AJ372" s="129">
        <f t="shared" ref="AJ372:BO372" si="893">IF(AND(AJ$5&gt;=$EH60,AJ$5&lt;=$EI60),$FO60,IF(AND(AJ$5&gt;=$EJ60,AJ$5&lt;=$EK60),$FQ60,IF(AND(AJ$5&gt;=$EL60,AJ$5&lt;=$EM60),$FS60,IF(AND(AJ$5&gt;=$EN60,AJ$5&lt;=$EO60),$FU60,IF(AND(AJ$5&gt;=$EP60,AJ$5&lt;=$EQ60),$FW60,IF(AND(AJ$5&gt;=$ER60,AJ$5&lt;=$ES60),$FY60,IF(AND(AJ$5&gt;=$ET60,AJ$5&lt;=$EU60),$GA60,IF(AND(AJ$5&gt;=$EV60,AJ$5&lt;=$EW60),$GC60,IF(AND(AJ$5&gt;=$EX60,AJ$5&lt;=$EY60),$GE60,IF(AND(AJ$5&gt;=$EZ60,AJ$5&lt;=$FA60),$GG60,IF(AND(AJ$5&gt;=$FB60,AJ$5&lt;=$FC60),$GI60,IF(AND(AJ$5&gt;=$FD60,AJ$5&lt;=$FE60),$GK60,0))))))))))))</f>
        <v>0</v>
      </c>
      <c r="AK372" s="129">
        <f t="shared" si="893"/>
        <v>1</v>
      </c>
      <c r="AL372" s="132">
        <f t="shared" si="893"/>
        <v>0</v>
      </c>
      <c r="AM372" s="133">
        <f t="shared" si="893"/>
        <v>0</v>
      </c>
      <c r="AN372" s="133">
        <f t="shared" si="893"/>
        <v>0</v>
      </c>
      <c r="AO372" s="133">
        <f t="shared" si="893"/>
        <v>0</v>
      </c>
      <c r="AP372" s="133">
        <f t="shared" si="893"/>
        <v>0</v>
      </c>
      <c r="AQ372" s="133">
        <f t="shared" si="893"/>
        <v>0</v>
      </c>
      <c r="AR372" s="133">
        <f t="shared" si="893"/>
        <v>0</v>
      </c>
      <c r="AS372" s="133">
        <f t="shared" si="893"/>
        <v>0</v>
      </c>
      <c r="AT372" s="133">
        <f t="shared" si="893"/>
        <v>0</v>
      </c>
      <c r="AU372" s="133">
        <f t="shared" si="893"/>
        <v>0</v>
      </c>
      <c r="AV372" s="133">
        <f t="shared" si="893"/>
        <v>0</v>
      </c>
      <c r="AW372" s="133">
        <f t="shared" si="893"/>
        <v>0</v>
      </c>
      <c r="AX372" s="133">
        <f t="shared" si="893"/>
        <v>0</v>
      </c>
      <c r="AY372" s="133">
        <f t="shared" si="893"/>
        <v>0</v>
      </c>
      <c r="AZ372" s="133">
        <f t="shared" si="893"/>
        <v>0</v>
      </c>
      <c r="BA372" s="133">
        <f t="shared" si="893"/>
        <v>0</v>
      </c>
      <c r="BB372" s="133">
        <f t="shared" si="893"/>
        <v>1</v>
      </c>
      <c r="BC372" s="133">
        <f t="shared" si="893"/>
        <v>0</v>
      </c>
      <c r="BD372" s="133">
        <f t="shared" si="893"/>
        <v>0</v>
      </c>
      <c r="BE372" s="133">
        <f t="shared" si="893"/>
        <v>0</v>
      </c>
      <c r="BF372" s="133">
        <f t="shared" si="893"/>
        <v>0</v>
      </c>
      <c r="BG372" s="133">
        <f t="shared" si="893"/>
        <v>4</v>
      </c>
      <c r="BH372" s="133">
        <f t="shared" si="893"/>
        <v>0</v>
      </c>
      <c r="BI372" s="133">
        <f t="shared" si="893"/>
        <v>0</v>
      </c>
      <c r="BJ372" s="133">
        <f t="shared" si="893"/>
        <v>0</v>
      </c>
      <c r="BK372" s="133">
        <f t="shared" si="893"/>
        <v>0</v>
      </c>
      <c r="BL372" s="133">
        <f t="shared" si="893"/>
        <v>0</v>
      </c>
      <c r="BM372" s="134">
        <f t="shared" si="893"/>
        <v>0</v>
      </c>
      <c r="BN372" s="135">
        <f t="shared" si="893"/>
        <v>0</v>
      </c>
      <c r="BO372" s="133">
        <f t="shared" si="893"/>
        <v>0</v>
      </c>
      <c r="BP372" s="133">
        <f t="shared" ref="BP372:CU372" si="894">IF(AND(BP$5&gt;=$EH60,BP$5&lt;=$EI60),$FO60,IF(AND(BP$5&gt;=$EJ60,BP$5&lt;=$EK60),$FQ60,IF(AND(BP$5&gt;=$EL60,BP$5&lt;=$EM60),$FS60,IF(AND(BP$5&gt;=$EN60,BP$5&lt;=$EO60),$FU60,IF(AND(BP$5&gt;=$EP60,BP$5&lt;=$EQ60),$FW60,IF(AND(BP$5&gt;=$ER60,BP$5&lt;=$ES60),$FY60,IF(AND(BP$5&gt;=$ET60,BP$5&lt;=$EU60),$GA60,IF(AND(BP$5&gt;=$EV60,BP$5&lt;=$EW60),$GC60,IF(AND(BP$5&gt;=$EX60,BP$5&lt;=$EY60),$GE60,IF(AND(BP$5&gt;=$EZ60,BP$5&lt;=$FA60),$GG60,IF(AND(BP$5&gt;=$FB60,BP$5&lt;=$FC60),$GI60,IF(AND(BP$5&gt;=$FD60,BP$5&lt;=$FE60),$GK60,0))))))))))))</f>
        <v>0</v>
      </c>
      <c r="BQ372" s="133">
        <f t="shared" si="894"/>
        <v>0</v>
      </c>
      <c r="BR372" s="133">
        <f t="shared" si="894"/>
        <v>0</v>
      </c>
      <c r="BS372" s="133">
        <f t="shared" si="894"/>
        <v>0</v>
      </c>
      <c r="BT372" s="133">
        <f t="shared" si="894"/>
        <v>0</v>
      </c>
      <c r="BU372" s="133">
        <f t="shared" si="894"/>
        <v>0</v>
      </c>
      <c r="BV372" s="133">
        <f t="shared" si="894"/>
        <v>0</v>
      </c>
      <c r="BW372" s="133">
        <f t="shared" si="894"/>
        <v>0</v>
      </c>
      <c r="BX372" s="133">
        <f t="shared" si="894"/>
        <v>0</v>
      </c>
      <c r="BY372" s="133">
        <f t="shared" si="894"/>
        <v>0</v>
      </c>
      <c r="BZ372" s="133">
        <f t="shared" si="894"/>
        <v>0</v>
      </c>
      <c r="CA372" s="133">
        <f t="shared" si="894"/>
        <v>0</v>
      </c>
      <c r="CB372" s="133">
        <f t="shared" si="894"/>
        <v>0</v>
      </c>
      <c r="CC372" s="133">
        <f t="shared" si="894"/>
        <v>0</v>
      </c>
      <c r="CD372" s="133">
        <f t="shared" si="894"/>
        <v>0</v>
      </c>
      <c r="CE372" s="133">
        <f t="shared" si="894"/>
        <v>0</v>
      </c>
      <c r="CF372" s="133">
        <f t="shared" si="894"/>
        <v>0</v>
      </c>
      <c r="CG372" s="133">
        <f t="shared" si="894"/>
        <v>0</v>
      </c>
      <c r="CH372" s="133">
        <f t="shared" si="894"/>
        <v>0</v>
      </c>
      <c r="CI372" s="133">
        <f t="shared" si="894"/>
        <v>0</v>
      </c>
      <c r="CJ372" s="133">
        <f t="shared" si="894"/>
        <v>0</v>
      </c>
      <c r="CK372" s="133">
        <f t="shared" si="894"/>
        <v>0</v>
      </c>
      <c r="CL372" s="133">
        <f t="shared" si="894"/>
        <v>5</v>
      </c>
      <c r="CM372" s="133">
        <f t="shared" si="894"/>
        <v>0</v>
      </c>
      <c r="CN372" s="133">
        <f t="shared" si="894"/>
        <v>0</v>
      </c>
      <c r="CO372" s="133">
        <f t="shared" si="894"/>
        <v>0</v>
      </c>
      <c r="CP372" s="133">
        <f t="shared" si="894"/>
        <v>0</v>
      </c>
      <c r="CQ372" s="134">
        <f t="shared" si="894"/>
        <v>0</v>
      </c>
      <c r="CR372" s="135">
        <f t="shared" si="894"/>
        <v>0</v>
      </c>
      <c r="CS372" s="133">
        <f t="shared" si="894"/>
        <v>0</v>
      </c>
      <c r="CT372" s="133">
        <f t="shared" si="894"/>
        <v>0</v>
      </c>
      <c r="CU372" s="133">
        <f t="shared" si="894"/>
        <v>0</v>
      </c>
      <c r="CV372" s="133">
        <f t="shared" ref="CV372:DW372" si="895">IF(AND(CV$5&gt;=$EH60,CV$5&lt;=$EI60),$FO60,IF(AND(CV$5&gt;=$EJ60,CV$5&lt;=$EK60),$FQ60,IF(AND(CV$5&gt;=$EL60,CV$5&lt;=$EM60),$FS60,IF(AND(CV$5&gt;=$EN60,CV$5&lt;=$EO60),$FU60,IF(AND(CV$5&gt;=$EP60,CV$5&lt;=$EQ60),$FW60,IF(AND(CV$5&gt;=$ER60,CV$5&lt;=$ES60),$FY60,IF(AND(CV$5&gt;=$ET60,CV$5&lt;=$EU60),$GA60,IF(AND(CV$5&gt;=$EV60,CV$5&lt;=$EW60),$GC60,IF(AND(CV$5&gt;=$EX60,CV$5&lt;=$EY60),$GE60,IF(AND(CV$5&gt;=$EZ60,CV$5&lt;=$FA60),$GG60,IF(AND(CV$5&gt;=$FB60,CV$5&lt;=$FC60),$GI60,IF(AND(CV$5&gt;=$FD60,CV$5&lt;=$FE60),$GK60,0))))))))))))</f>
        <v>0</v>
      </c>
      <c r="CW372" s="133">
        <f t="shared" si="895"/>
        <v>0</v>
      </c>
      <c r="CX372" s="133">
        <f t="shared" si="895"/>
        <v>0</v>
      </c>
      <c r="CY372" s="133">
        <f t="shared" si="895"/>
        <v>0</v>
      </c>
      <c r="CZ372" s="133">
        <f t="shared" si="895"/>
        <v>0</v>
      </c>
      <c r="DA372" s="133">
        <f t="shared" si="895"/>
        <v>0</v>
      </c>
      <c r="DB372" s="133">
        <f t="shared" si="895"/>
        <v>0</v>
      </c>
      <c r="DC372" s="133">
        <f t="shared" si="895"/>
        <v>0</v>
      </c>
      <c r="DD372" s="133">
        <f t="shared" si="895"/>
        <v>0</v>
      </c>
      <c r="DE372" s="133">
        <f t="shared" si="895"/>
        <v>0</v>
      </c>
      <c r="DF372" s="133">
        <f t="shared" si="895"/>
        <v>0</v>
      </c>
      <c r="DG372" s="133">
        <f t="shared" si="895"/>
        <v>0</v>
      </c>
      <c r="DH372" s="133">
        <f t="shared" si="895"/>
        <v>0</v>
      </c>
      <c r="DI372" s="133">
        <f t="shared" si="895"/>
        <v>0</v>
      </c>
      <c r="DJ372" s="133">
        <f t="shared" si="895"/>
        <v>0</v>
      </c>
      <c r="DK372" s="133">
        <f t="shared" si="895"/>
        <v>0</v>
      </c>
      <c r="DL372" s="133">
        <f t="shared" si="895"/>
        <v>0</v>
      </c>
      <c r="DM372" s="133">
        <f t="shared" si="895"/>
        <v>0</v>
      </c>
      <c r="DN372" s="133">
        <f t="shared" si="895"/>
        <v>0</v>
      </c>
      <c r="DO372" s="133">
        <f t="shared" si="895"/>
        <v>0</v>
      </c>
      <c r="DP372" s="133">
        <f t="shared" si="895"/>
        <v>0</v>
      </c>
      <c r="DQ372" s="133">
        <f t="shared" si="895"/>
        <v>0</v>
      </c>
      <c r="DR372" s="133">
        <f t="shared" si="895"/>
        <v>0</v>
      </c>
      <c r="DS372" s="133">
        <f t="shared" si="895"/>
        <v>0</v>
      </c>
      <c r="DT372" s="133">
        <f t="shared" si="895"/>
        <v>0</v>
      </c>
      <c r="DU372" s="134">
        <f t="shared" si="895"/>
        <v>0</v>
      </c>
      <c r="DV372" s="134">
        <f t="shared" si="895"/>
        <v>0</v>
      </c>
      <c r="DW372" s="134">
        <f t="shared" si="895"/>
        <v>0</v>
      </c>
      <c r="EE372" s="2"/>
      <c r="EF372"/>
      <c r="EG372"/>
      <c r="EH372" s="124"/>
      <c r="EI372" s="124"/>
      <c r="EJ372" s="124"/>
      <c r="EK372" s="124"/>
      <c r="EL372" s="124"/>
      <c r="EM372" s="124"/>
      <c r="EN372" s="124"/>
      <c r="EO372" s="124"/>
      <c r="EP372" s="124"/>
      <c r="EQ372" s="124"/>
      <c r="ER372" s="124"/>
      <c r="ES372" s="124"/>
      <c r="ET372" s="124"/>
      <c r="EU372" s="124"/>
      <c r="EV372" s="124"/>
      <c r="EW372" s="124"/>
      <c r="EX372" s="124"/>
      <c r="EY372" s="124"/>
      <c r="EZ372" s="124"/>
      <c r="FA372" s="124"/>
      <c r="FB372" s="124"/>
      <c r="FC372" s="124"/>
      <c r="FD372" s="124"/>
      <c r="FE372" s="124"/>
      <c r="FG372" s="124"/>
      <c r="FH372" s="124"/>
      <c r="FI372" s="124"/>
      <c r="FJ372" s="124"/>
      <c r="FK372" s="124"/>
      <c r="FL372" s="124"/>
      <c r="FN372" s="212"/>
      <c r="FO372" s="170"/>
      <c r="FP372" s="212"/>
      <c r="FQ372" s="170"/>
      <c r="FR372" s="212"/>
      <c r="FS372" s="170"/>
      <c r="FT372" s="212"/>
      <c r="FU372" s="170"/>
      <c r="FV372" s="212"/>
      <c r="FW372" s="170"/>
      <c r="FX372" s="212"/>
      <c r="FY372" s="170"/>
      <c r="FZ372" s="212"/>
      <c r="GA372" s="170"/>
      <c r="GB372" s="212"/>
      <c r="GC372" s="170"/>
      <c r="GD372" s="212"/>
      <c r="GE372" s="170"/>
      <c r="GF372" s="212"/>
      <c r="GG372" s="170"/>
      <c r="GH372" s="212"/>
      <c r="GI372" s="170"/>
      <c r="GJ372" s="212"/>
      <c r="GK372" s="170"/>
      <c r="HC372" s="212"/>
      <c r="HD372" s="170"/>
      <c r="HE372" s="212"/>
      <c r="HF372" s="170"/>
      <c r="HG372" s="212"/>
      <c r="HH372" s="170"/>
      <c r="HI372" s="212"/>
      <c r="HJ372" s="170"/>
    </row>
    <row r="373" spans="2:218" ht="21.75" customHeight="1" x14ac:dyDescent="0.15">
      <c r="B373" s="486" t="str">
        <f>IF(②元データ!$B$28="","",②元データ!$B$28)</f>
        <v>産直ニンジン・寿八寸Ｂ・Ｃ</v>
      </c>
      <c r="C373" s="324"/>
      <c r="D373" s="78">
        <f t="shared" ref="D373:AI373" si="896">IF(AND(D$5&gt;=$EH62,D$5&lt;=$EI62),$FO62/$GM62,IF(AND(D$5&gt;=$EJ62,D$5&lt;=$EK62),$FQ62/$GO62,IF(AND(D$5&gt;=$EL62,D$5&lt;=$EM62),$FS62/$GQ62,IF(AND(D$5&gt;=$EN62,D$5&lt;=$EO62),$FU62/$GS62,IF(AND(D$5&gt;=$EP62,D$5&lt;=$EQ62),$FW62/$GU62,IF(AND(D$5&gt;=$ER62,D$5&lt;=$ES62),$FY62/$GW62,IF(AND(D$5&gt;=$ET62,D$5&lt;=$EU62),$GA62/$GY62,IF(AND(D$5&gt;=$EV62,D$5&lt;=$EW62),$GC62/$HA62,IF(AND(D$5&gt;=$EX62,D$5&lt;=$EY62),$GE62/$HC62,IF(AND(D$5&gt;=$EZ62,D$5&lt;=$FA62),$GG62/$HE62,IF(AND(D$5&gt;=$FB62,D$5&lt;=$FC62),$GI62/$HG62,IF(AND(D$5&gt;=$FD62,D$5&lt;=$FE62),$GK62/$HI62,0))))))))))))</f>
        <v>0</v>
      </c>
      <c r="E373" s="79">
        <f t="shared" si="896"/>
        <v>0</v>
      </c>
      <c r="F373" s="79">
        <f t="shared" si="896"/>
        <v>0</v>
      </c>
      <c r="G373" s="79">
        <f t="shared" si="896"/>
        <v>0</v>
      </c>
      <c r="H373" s="79">
        <f t="shared" si="896"/>
        <v>0</v>
      </c>
      <c r="I373" s="79">
        <f t="shared" si="896"/>
        <v>0</v>
      </c>
      <c r="J373" s="79">
        <f t="shared" si="896"/>
        <v>0</v>
      </c>
      <c r="K373" s="79">
        <f t="shared" si="896"/>
        <v>0</v>
      </c>
      <c r="L373" s="79">
        <f t="shared" si="896"/>
        <v>0</v>
      </c>
      <c r="M373" s="79">
        <f t="shared" si="896"/>
        <v>0</v>
      </c>
      <c r="N373" s="79">
        <f t="shared" si="896"/>
        <v>0</v>
      </c>
      <c r="O373" s="79">
        <f t="shared" si="896"/>
        <v>0</v>
      </c>
      <c r="P373" s="79">
        <f t="shared" si="896"/>
        <v>0</v>
      </c>
      <c r="Q373" s="79">
        <f t="shared" si="896"/>
        <v>0</v>
      </c>
      <c r="R373" s="79">
        <f t="shared" si="896"/>
        <v>0</v>
      </c>
      <c r="S373" s="79">
        <f t="shared" si="896"/>
        <v>0</v>
      </c>
      <c r="T373" s="79">
        <f t="shared" si="896"/>
        <v>0</v>
      </c>
      <c r="U373" s="79">
        <f t="shared" si="896"/>
        <v>0</v>
      </c>
      <c r="V373" s="79">
        <f t="shared" si="896"/>
        <v>0</v>
      </c>
      <c r="W373" s="79">
        <f t="shared" si="896"/>
        <v>0</v>
      </c>
      <c r="X373" s="79">
        <f t="shared" si="896"/>
        <v>0</v>
      </c>
      <c r="Y373" s="79">
        <f t="shared" si="896"/>
        <v>0</v>
      </c>
      <c r="Z373" s="79">
        <f t="shared" si="896"/>
        <v>0</v>
      </c>
      <c r="AA373" s="79">
        <f t="shared" si="896"/>
        <v>0</v>
      </c>
      <c r="AB373" s="79">
        <f t="shared" si="896"/>
        <v>0</v>
      </c>
      <c r="AC373" s="79">
        <f t="shared" si="896"/>
        <v>0</v>
      </c>
      <c r="AD373" s="79">
        <f t="shared" si="896"/>
        <v>0</v>
      </c>
      <c r="AE373" s="79">
        <f t="shared" si="896"/>
        <v>0</v>
      </c>
      <c r="AF373" s="137">
        <f t="shared" si="896"/>
        <v>0</v>
      </c>
      <c r="AG373" s="79">
        <f t="shared" si="896"/>
        <v>0</v>
      </c>
      <c r="AH373" s="79">
        <f t="shared" si="896"/>
        <v>0</v>
      </c>
      <c r="AI373" s="78">
        <f t="shared" si="896"/>
        <v>0</v>
      </c>
      <c r="AJ373" s="79">
        <f t="shared" ref="AJ373:BO373" si="897">IF(AND(AJ$5&gt;=$EH62,AJ$5&lt;=$EI62),$FO62/$GM62,IF(AND(AJ$5&gt;=$EJ62,AJ$5&lt;=$EK62),$FQ62/$GO62,IF(AND(AJ$5&gt;=$EL62,AJ$5&lt;=$EM62),$FS62/$GQ62,IF(AND(AJ$5&gt;=$EN62,AJ$5&lt;=$EO62),$FU62/$GS62,IF(AND(AJ$5&gt;=$EP62,AJ$5&lt;=$EQ62),$FW62/$GU62,IF(AND(AJ$5&gt;=$ER62,AJ$5&lt;=$ES62),$FY62/$GW62,IF(AND(AJ$5&gt;=$ET62,AJ$5&lt;=$EU62),$GA62/$GY62,IF(AND(AJ$5&gt;=$EV62,AJ$5&lt;=$EW62),$GC62/$HA62,IF(AND(AJ$5&gt;=$EX62,AJ$5&lt;=$EY62),$GE62/$HC62,IF(AND(AJ$5&gt;=$EZ62,AJ$5&lt;=$FA62),$GG62/$HE62,IF(AND(AJ$5&gt;=$FB62,AJ$5&lt;=$FC62),$GI62/$HG62,IF(AND(AJ$5&gt;=$FD62,AJ$5&lt;=$FE62),$GK62/$HI62,0))))))))))))</f>
        <v>0</v>
      </c>
      <c r="AK373" s="79">
        <f t="shared" si="897"/>
        <v>0</v>
      </c>
      <c r="AL373" s="79">
        <f t="shared" si="897"/>
        <v>0</v>
      </c>
      <c r="AM373" s="79">
        <f t="shared" si="897"/>
        <v>0</v>
      </c>
      <c r="AN373" s="79">
        <f t="shared" si="897"/>
        <v>0</v>
      </c>
      <c r="AO373" s="79">
        <f t="shared" si="897"/>
        <v>0</v>
      </c>
      <c r="AP373" s="79">
        <f t="shared" si="897"/>
        <v>0</v>
      </c>
      <c r="AQ373" s="79">
        <f t="shared" si="897"/>
        <v>0</v>
      </c>
      <c r="AR373" s="79">
        <f t="shared" si="897"/>
        <v>0</v>
      </c>
      <c r="AS373" s="79">
        <f t="shared" si="897"/>
        <v>0</v>
      </c>
      <c r="AT373" s="79">
        <f t="shared" si="897"/>
        <v>0</v>
      </c>
      <c r="AU373" s="79">
        <f t="shared" si="897"/>
        <v>0</v>
      </c>
      <c r="AV373" s="79">
        <f t="shared" si="897"/>
        <v>0</v>
      </c>
      <c r="AW373" s="79">
        <f t="shared" si="897"/>
        <v>0</v>
      </c>
      <c r="AX373" s="79">
        <f t="shared" si="897"/>
        <v>0</v>
      </c>
      <c r="AY373" s="79">
        <f t="shared" si="897"/>
        <v>0</v>
      </c>
      <c r="AZ373" s="79">
        <f t="shared" si="897"/>
        <v>0</v>
      </c>
      <c r="BA373" s="79">
        <f t="shared" si="897"/>
        <v>0</v>
      </c>
      <c r="BB373" s="79">
        <f t="shared" si="897"/>
        <v>0</v>
      </c>
      <c r="BC373" s="79">
        <f t="shared" si="897"/>
        <v>0</v>
      </c>
      <c r="BD373" s="79">
        <f t="shared" si="897"/>
        <v>0</v>
      </c>
      <c r="BE373" s="79">
        <f t="shared" si="897"/>
        <v>0</v>
      </c>
      <c r="BF373" s="79">
        <f t="shared" si="897"/>
        <v>0</v>
      </c>
      <c r="BG373" s="79">
        <f t="shared" si="897"/>
        <v>0</v>
      </c>
      <c r="BH373" s="79">
        <f t="shared" si="897"/>
        <v>0</v>
      </c>
      <c r="BI373" s="79">
        <f t="shared" si="897"/>
        <v>0</v>
      </c>
      <c r="BJ373" s="79">
        <f t="shared" si="897"/>
        <v>0</v>
      </c>
      <c r="BK373" s="79">
        <f t="shared" si="897"/>
        <v>0</v>
      </c>
      <c r="BL373" s="79">
        <f t="shared" si="897"/>
        <v>0</v>
      </c>
      <c r="BM373" s="80">
        <f t="shared" si="897"/>
        <v>0</v>
      </c>
      <c r="BN373" s="78">
        <f t="shared" si="897"/>
        <v>0</v>
      </c>
      <c r="BO373" s="79">
        <f t="shared" si="897"/>
        <v>0</v>
      </c>
      <c r="BP373" s="79">
        <f t="shared" ref="BP373:CU373" si="898">IF(AND(BP$5&gt;=$EH62,BP$5&lt;=$EI62),$FO62/$GM62,IF(AND(BP$5&gt;=$EJ62,BP$5&lt;=$EK62),$FQ62/$GO62,IF(AND(BP$5&gt;=$EL62,BP$5&lt;=$EM62),$FS62/$GQ62,IF(AND(BP$5&gt;=$EN62,BP$5&lt;=$EO62),$FU62/$GS62,IF(AND(BP$5&gt;=$EP62,BP$5&lt;=$EQ62),$FW62/$GU62,IF(AND(BP$5&gt;=$ER62,BP$5&lt;=$ES62),$FY62/$GW62,IF(AND(BP$5&gt;=$ET62,BP$5&lt;=$EU62),$GA62/$GY62,IF(AND(BP$5&gt;=$EV62,BP$5&lt;=$EW62),$GC62/$HA62,IF(AND(BP$5&gt;=$EX62,BP$5&lt;=$EY62),$GE62/$HC62,IF(AND(BP$5&gt;=$EZ62,BP$5&lt;=$FA62),$GG62/$HE62,IF(AND(BP$5&gt;=$FB62,BP$5&lt;=$FC62),$GI62/$HG62,IF(AND(BP$5&gt;=$FD62,BP$5&lt;=$FE62),$GK62/$HI62,0))))))))))))</f>
        <v>0</v>
      </c>
      <c r="BQ373" s="79">
        <f t="shared" si="898"/>
        <v>0</v>
      </c>
      <c r="BR373" s="79">
        <f t="shared" si="898"/>
        <v>0</v>
      </c>
      <c r="BS373" s="79">
        <f t="shared" si="898"/>
        <v>0</v>
      </c>
      <c r="BT373" s="79">
        <f t="shared" si="898"/>
        <v>0</v>
      </c>
      <c r="BU373" s="79">
        <f t="shared" si="898"/>
        <v>0</v>
      </c>
      <c r="BV373" s="79">
        <f t="shared" si="898"/>
        <v>0</v>
      </c>
      <c r="BW373" s="79">
        <f t="shared" si="898"/>
        <v>0</v>
      </c>
      <c r="BX373" s="79">
        <f t="shared" si="898"/>
        <v>0</v>
      </c>
      <c r="BY373" s="79">
        <f t="shared" si="898"/>
        <v>0</v>
      </c>
      <c r="BZ373" s="79">
        <f t="shared" si="898"/>
        <v>0</v>
      </c>
      <c r="CA373" s="79">
        <f t="shared" si="898"/>
        <v>0</v>
      </c>
      <c r="CB373" s="137">
        <f t="shared" si="898"/>
        <v>0</v>
      </c>
      <c r="CC373" s="79">
        <f t="shared" si="898"/>
        <v>0</v>
      </c>
      <c r="CD373" s="79">
        <f t="shared" si="898"/>
        <v>0</v>
      </c>
      <c r="CE373" s="79">
        <f t="shared" si="898"/>
        <v>0</v>
      </c>
      <c r="CF373" s="79">
        <f t="shared" si="898"/>
        <v>0</v>
      </c>
      <c r="CG373" s="79">
        <f t="shared" si="898"/>
        <v>0</v>
      </c>
      <c r="CH373" s="79">
        <f t="shared" si="898"/>
        <v>0</v>
      </c>
      <c r="CI373" s="79">
        <f t="shared" si="898"/>
        <v>0</v>
      </c>
      <c r="CJ373" s="79">
        <f t="shared" si="898"/>
        <v>0</v>
      </c>
      <c r="CK373" s="79">
        <f t="shared" si="898"/>
        <v>0</v>
      </c>
      <c r="CL373" s="79">
        <f t="shared" si="898"/>
        <v>0</v>
      </c>
      <c r="CM373" s="79">
        <f t="shared" si="898"/>
        <v>0</v>
      </c>
      <c r="CN373" s="79">
        <f t="shared" si="898"/>
        <v>0</v>
      </c>
      <c r="CO373" s="79">
        <f t="shared" si="898"/>
        <v>0</v>
      </c>
      <c r="CP373" s="137">
        <f t="shared" si="898"/>
        <v>0</v>
      </c>
      <c r="CQ373" s="80">
        <f t="shared" si="898"/>
        <v>0</v>
      </c>
      <c r="CR373" s="78">
        <f t="shared" si="898"/>
        <v>0</v>
      </c>
      <c r="CS373" s="79">
        <f t="shared" si="898"/>
        <v>0</v>
      </c>
      <c r="CT373" s="79">
        <f t="shared" si="898"/>
        <v>0</v>
      </c>
      <c r="CU373" s="79">
        <f t="shared" si="898"/>
        <v>0</v>
      </c>
      <c r="CV373" s="79">
        <f t="shared" ref="CV373:DW373" si="899">IF(AND(CV$5&gt;=$EH62,CV$5&lt;=$EI62),$FO62/$GM62,IF(AND(CV$5&gt;=$EJ62,CV$5&lt;=$EK62),$FQ62/$GO62,IF(AND(CV$5&gt;=$EL62,CV$5&lt;=$EM62),$FS62/$GQ62,IF(AND(CV$5&gt;=$EN62,CV$5&lt;=$EO62),$FU62/$GS62,IF(AND(CV$5&gt;=$EP62,CV$5&lt;=$EQ62),$FW62/$GU62,IF(AND(CV$5&gt;=$ER62,CV$5&lt;=$ES62),$FY62/$GW62,IF(AND(CV$5&gt;=$ET62,CV$5&lt;=$EU62),$GA62/$GY62,IF(AND(CV$5&gt;=$EV62,CV$5&lt;=$EW62),$GC62/$HA62,IF(AND(CV$5&gt;=$EX62,CV$5&lt;=$EY62),$GE62/$HC62,IF(AND(CV$5&gt;=$EZ62,CV$5&lt;=$FA62),$GG62/$HE62,IF(AND(CV$5&gt;=$FB62,CV$5&lt;=$FC62),$GI62/$HG62,IF(AND(CV$5&gt;=$FD62,CV$5&lt;=$FE62),$GK62/$HI62,0))))))))))))</f>
        <v>0</v>
      </c>
      <c r="CW373" s="79">
        <f t="shared" si="899"/>
        <v>0</v>
      </c>
      <c r="CX373" s="79">
        <f t="shared" si="899"/>
        <v>0</v>
      </c>
      <c r="CY373" s="79">
        <f t="shared" si="899"/>
        <v>0</v>
      </c>
      <c r="CZ373" s="79">
        <f t="shared" si="899"/>
        <v>0</v>
      </c>
      <c r="DA373" s="79">
        <f t="shared" si="899"/>
        <v>0</v>
      </c>
      <c r="DB373" s="79">
        <f t="shared" si="899"/>
        <v>0</v>
      </c>
      <c r="DC373" s="79">
        <f t="shared" si="899"/>
        <v>0</v>
      </c>
      <c r="DD373" s="79">
        <f t="shared" si="899"/>
        <v>0</v>
      </c>
      <c r="DE373" s="79">
        <f t="shared" si="899"/>
        <v>0</v>
      </c>
      <c r="DF373" s="137">
        <f t="shared" si="899"/>
        <v>0</v>
      </c>
      <c r="DG373" s="79">
        <f t="shared" si="899"/>
        <v>0</v>
      </c>
      <c r="DH373" s="79">
        <f t="shared" si="899"/>
        <v>0</v>
      </c>
      <c r="DI373" s="79">
        <f t="shared" si="899"/>
        <v>0</v>
      </c>
      <c r="DJ373" s="79">
        <f t="shared" si="899"/>
        <v>0</v>
      </c>
      <c r="DK373" s="79">
        <f t="shared" si="899"/>
        <v>0</v>
      </c>
      <c r="DL373" s="79">
        <f t="shared" si="899"/>
        <v>0</v>
      </c>
      <c r="DM373" s="79">
        <f t="shared" si="899"/>
        <v>0</v>
      </c>
      <c r="DN373" s="79">
        <f t="shared" si="899"/>
        <v>0</v>
      </c>
      <c r="DO373" s="79">
        <f t="shared" si="899"/>
        <v>0</v>
      </c>
      <c r="DP373" s="79">
        <f t="shared" si="899"/>
        <v>0</v>
      </c>
      <c r="DQ373" s="79">
        <f t="shared" si="899"/>
        <v>0</v>
      </c>
      <c r="DR373" s="79">
        <f t="shared" si="899"/>
        <v>0</v>
      </c>
      <c r="DS373" s="79">
        <f t="shared" si="899"/>
        <v>0</v>
      </c>
      <c r="DT373" s="137">
        <f t="shared" si="899"/>
        <v>0</v>
      </c>
      <c r="DU373" s="80">
        <f t="shared" si="899"/>
        <v>0</v>
      </c>
      <c r="DV373" s="80">
        <f t="shared" si="899"/>
        <v>0</v>
      </c>
      <c r="DW373" s="80">
        <f t="shared" si="899"/>
        <v>0</v>
      </c>
      <c r="EE373" s="2"/>
      <c r="EF373"/>
      <c r="EG373"/>
      <c r="EH373" s="124"/>
      <c r="EI373" s="124"/>
      <c r="EJ373" s="124"/>
      <c r="EK373" s="124"/>
      <c r="EL373" s="124"/>
      <c r="EM373" s="124"/>
      <c r="EN373" s="124"/>
      <c r="EO373" s="124"/>
      <c r="EP373" s="124"/>
      <c r="EQ373" s="124"/>
      <c r="ER373" s="124"/>
      <c r="ES373" s="124"/>
      <c r="ET373" s="124"/>
      <c r="EU373" s="124"/>
      <c r="EV373" s="124"/>
      <c r="EW373" s="124"/>
      <c r="EX373" s="124"/>
      <c r="EY373" s="124"/>
      <c r="EZ373" s="124"/>
      <c r="FA373" s="124"/>
      <c r="FB373" s="124"/>
      <c r="FC373" s="124"/>
      <c r="FD373" s="124"/>
      <c r="FE373" s="124"/>
      <c r="FG373" s="124"/>
      <c r="FH373" s="124"/>
      <c r="FI373" s="124"/>
      <c r="FJ373" s="124"/>
      <c r="FK373" s="124"/>
      <c r="FL373" s="124"/>
      <c r="FN373" s="212"/>
      <c r="FO373" s="170"/>
      <c r="FP373" s="212"/>
      <c r="FQ373" s="170"/>
      <c r="FR373" s="212"/>
      <c r="FS373" s="170"/>
      <c r="FT373" s="212"/>
      <c r="FU373" s="170"/>
      <c r="FV373" s="212"/>
      <c r="FW373" s="170"/>
      <c r="FX373" s="212"/>
      <c r="FY373" s="170"/>
      <c r="FZ373" s="212"/>
      <c r="GA373" s="170"/>
      <c r="GB373" s="212"/>
      <c r="GC373" s="170"/>
      <c r="GD373" s="212"/>
      <c r="GE373" s="170"/>
      <c r="GF373" s="212"/>
      <c r="GG373" s="170"/>
      <c r="GH373" s="212"/>
      <c r="GI373" s="170"/>
      <c r="GJ373" s="212"/>
      <c r="GK373" s="170"/>
      <c r="HC373" s="212"/>
      <c r="HD373" s="170"/>
      <c r="HE373" s="212"/>
      <c r="HF373" s="170"/>
      <c r="HG373" s="212"/>
      <c r="HH373" s="170"/>
      <c r="HI373" s="212"/>
      <c r="HJ373" s="170"/>
    </row>
    <row r="374" spans="2:218" ht="10.5" customHeight="1" x14ac:dyDescent="0.15">
      <c r="B374" s="487"/>
      <c r="C374" s="325"/>
      <c r="D374" s="59">
        <f t="shared" ref="D374:AI374" si="900">IF(AND(D$5&gt;=$EH62,D$5&lt;=$EI62),$FO62,IF(AND(D$5&gt;=$EJ62,D$5&lt;=$EK62),$FQ62,IF(AND(D$5&gt;=$EL62,D$5&lt;=$EM62),$FS62,IF(AND(D$5&gt;=$EN62,D$5&lt;=$EO62),$FU62,IF(AND(D$5&gt;=$EP62,D$5&lt;=$EQ62),$FW62,IF(AND(D$5&gt;=$ER62,D$5&lt;=$ES62),$FY62,IF(AND(D$5&gt;=$ET62,D$5&lt;=$EU62),$GA62,IF(AND(D$5&gt;=$EV62,D$5&lt;=$EW62),$GC62,IF(AND(D$5&gt;=$EX62,D$5&lt;=$EY62),$GE62,IF(AND(D$5&gt;=$EZ62,D$5&lt;=$FA62),$GG62,IF(AND(D$5&gt;=$FB62,D$5&lt;=$FC62),$GI62,IF(AND(D$5&gt;=$FD62,D$5&lt;=$FE62),$GK62,0))))))))))))</f>
        <v>0</v>
      </c>
      <c r="E374" s="76">
        <f t="shared" si="900"/>
        <v>0</v>
      </c>
      <c r="F374" s="76">
        <f t="shared" si="900"/>
        <v>0</v>
      </c>
      <c r="G374" s="76">
        <f t="shared" si="900"/>
        <v>0</v>
      </c>
      <c r="H374" s="76">
        <f t="shared" si="900"/>
        <v>0</v>
      </c>
      <c r="I374" s="76">
        <f t="shared" si="900"/>
        <v>0</v>
      </c>
      <c r="J374" s="76">
        <f t="shared" si="900"/>
        <v>0</v>
      </c>
      <c r="K374" s="76">
        <f t="shared" si="900"/>
        <v>0</v>
      </c>
      <c r="L374" s="76">
        <f t="shared" si="900"/>
        <v>0</v>
      </c>
      <c r="M374" s="76">
        <f t="shared" si="900"/>
        <v>0</v>
      </c>
      <c r="N374" s="76">
        <f t="shared" si="900"/>
        <v>0</v>
      </c>
      <c r="O374" s="76">
        <f t="shared" si="900"/>
        <v>0</v>
      </c>
      <c r="P374" s="76">
        <f t="shared" si="900"/>
        <v>0</v>
      </c>
      <c r="Q374" s="76">
        <f t="shared" si="900"/>
        <v>0</v>
      </c>
      <c r="R374" s="76">
        <f t="shared" si="900"/>
        <v>0</v>
      </c>
      <c r="S374" s="76">
        <f t="shared" si="900"/>
        <v>0</v>
      </c>
      <c r="T374" s="76">
        <f t="shared" si="900"/>
        <v>0</v>
      </c>
      <c r="U374" s="76">
        <f t="shared" si="900"/>
        <v>0</v>
      </c>
      <c r="V374" s="76">
        <f t="shared" si="900"/>
        <v>0</v>
      </c>
      <c r="W374" s="76">
        <f t="shared" si="900"/>
        <v>0</v>
      </c>
      <c r="X374" s="76">
        <f t="shared" si="900"/>
        <v>0</v>
      </c>
      <c r="Y374" s="76">
        <f t="shared" si="900"/>
        <v>0</v>
      </c>
      <c r="Z374" s="76">
        <f t="shared" si="900"/>
        <v>0</v>
      </c>
      <c r="AA374" s="76">
        <f t="shared" si="900"/>
        <v>0</v>
      </c>
      <c r="AB374" s="76">
        <f t="shared" si="900"/>
        <v>0</v>
      </c>
      <c r="AC374" s="76">
        <f t="shared" si="900"/>
        <v>0</v>
      </c>
      <c r="AD374" s="76">
        <f t="shared" si="900"/>
        <v>0</v>
      </c>
      <c r="AE374" s="76">
        <f t="shared" si="900"/>
        <v>0</v>
      </c>
      <c r="AF374" s="138">
        <f t="shared" si="900"/>
        <v>0</v>
      </c>
      <c r="AG374" s="76">
        <f t="shared" si="900"/>
        <v>0</v>
      </c>
      <c r="AH374" s="76">
        <f t="shared" si="900"/>
        <v>0</v>
      </c>
      <c r="AI374" s="59">
        <f t="shared" si="900"/>
        <v>0</v>
      </c>
      <c r="AJ374" s="76">
        <f t="shared" ref="AJ374:BO374" si="901">IF(AND(AJ$5&gt;=$EH62,AJ$5&lt;=$EI62),$FO62,IF(AND(AJ$5&gt;=$EJ62,AJ$5&lt;=$EK62),$FQ62,IF(AND(AJ$5&gt;=$EL62,AJ$5&lt;=$EM62),$FS62,IF(AND(AJ$5&gt;=$EN62,AJ$5&lt;=$EO62),$FU62,IF(AND(AJ$5&gt;=$EP62,AJ$5&lt;=$EQ62),$FW62,IF(AND(AJ$5&gt;=$ER62,AJ$5&lt;=$ES62),$FY62,IF(AND(AJ$5&gt;=$ET62,AJ$5&lt;=$EU62),$GA62,IF(AND(AJ$5&gt;=$EV62,AJ$5&lt;=$EW62),$GC62,IF(AND(AJ$5&gt;=$EX62,AJ$5&lt;=$EY62),$GE62,IF(AND(AJ$5&gt;=$EZ62,AJ$5&lt;=$FA62),$GG62,IF(AND(AJ$5&gt;=$FB62,AJ$5&lt;=$FC62),$GI62,IF(AND(AJ$5&gt;=$FD62,AJ$5&lt;=$FE62),$GK62,0))))))))))))</f>
        <v>0</v>
      </c>
      <c r="AK374" s="76">
        <f t="shared" si="901"/>
        <v>0</v>
      </c>
      <c r="AL374" s="76">
        <f t="shared" si="901"/>
        <v>0</v>
      </c>
      <c r="AM374" s="76">
        <f t="shared" si="901"/>
        <v>0</v>
      </c>
      <c r="AN374" s="76">
        <f t="shared" si="901"/>
        <v>0</v>
      </c>
      <c r="AO374" s="76">
        <f t="shared" si="901"/>
        <v>0</v>
      </c>
      <c r="AP374" s="76">
        <f t="shared" si="901"/>
        <v>0</v>
      </c>
      <c r="AQ374" s="76">
        <f t="shared" si="901"/>
        <v>0</v>
      </c>
      <c r="AR374" s="76">
        <f t="shared" si="901"/>
        <v>0</v>
      </c>
      <c r="AS374" s="76">
        <f t="shared" si="901"/>
        <v>0</v>
      </c>
      <c r="AT374" s="76">
        <f t="shared" si="901"/>
        <v>0</v>
      </c>
      <c r="AU374" s="76">
        <f t="shared" si="901"/>
        <v>0</v>
      </c>
      <c r="AV374" s="76">
        <f t="shared" si="901"/>
        <v>0</v>
      </c>
      <c r="AW374" s="76">
        <f t="shared" si="901"/>
        <v>0</v>
      </c>
      <c r="AX374" s="76">
        <f t="shared" si="901"/>
        <v>0</v>
      </c>
      <c r="AY374" s="76">
        <f t="shared" si="901"/>
        <v>0</v>
      </c>
      <c r="AZ374" s="76">
        <f t="shared" si="901"/>
        <v>0</v>
      </c>
      <c r="BA374" s="76">
        <f t="shared" si="901"/>
        <v>0</v>
      </c>
      <c r="BB374" s="76">
        <f t="shared" si="901"/>
        <v>0</v>
      </c>
      <c r="BC374" s="76">
        <f t="shared" si="901"/>
        <v>0</v>
      </c>
      <c r="BD374" s="76">
        <f t="shared" si="901"/>
        <v>0</v>
      </c>
      <c r="BE374" s="76">
        <f t="shared" si="901"/>
        <v>0</v>
      </c>
      <c r="BF374" s="76">
        <f t="shared" si="901"/>
        <v>0</v>
      </c>
      <c r="BG374" s="76">
        <f t="shared" si="901"/>
        <v>0</v>
      </c>
      <c r="BH374" s="76">
        <f t="shared" si="901"/>
        <v>0</v>
      </c>
      <c r="BI374" s="76">
        <f t="shared" si="901"/>
        <v>0</v>
      </c>
      <c r="BJ374" s="76">
        <f t="shared" si="901"/>
        <v>0</v>
      </c>
      <c r="BK374" s="76">
        <f t="shared" si="901"/>
        <v>0</v>
      </c>
      <c r="BL374" s="76">
        <f t="shared" si="901"/>
        <v>0</v>
      </c>
      <c r="BM374" s="77">
        <f t="shared" si="901"/>
        <v>0</v>
      </c>
      <c r="BN374" s="59">
        <f t="shared" si="901"/>
        <v>0</v>
      </c>
      <c r="BO374" s="76">
        <f t="shared" si="901"/>
        <v>0</v>
      </c>
      <c r="BP374" s="76">
        <f t="shared" ref="BP374:CU374" si="902">IF(AND(BP$5&gt;=$EH62,BP$5&lt;=$EI62),$FO62,IF(AND(BP$5&gt;=$EJ62,BP$5&lt;=$EK62),$FQ62,IF(AND(BP$5&gt;=$EL62,BP$5&lt;=$EM62),$FS62,IF(AND(BP$5&gt;=$EN62,BP$5&lt;=$EO62),$FU62,IF(AND(BP$5&gt;=$EP62,BP$5&lt;=$EQ62),$FW62,IF(AND(BP$5&gt;=$ER62,BP$5&lt;=$ES62),$FY62,IF(AND(BP$5&gt;=$ET62,BP$5&lt;=$EU62),$GA62,IF(AND(BP$5&gt;=$EV62,BP$5&lt;=$EW62),$GC62,IF(AND(BP$5&gt;=$EX62,BP$5&lt;=$EY62),$GE62,IF(AND(BP$5&gt;=$EZ62,BP$5&lt;=$FA62),$GG62,IF(AND(BP$5&gt;=$FB62,BP$5&lt;=$FC62),$GI62,IF(AND(BP$5&gt;=$FD62,BP$5&lt;=$FE62),$GK62,0))))))))))))</f>
        <v>0</v>
      </c>
      <c r="BQ374" s="76">
        <f t="shared" si="902"/>
        <v>0</v>
      </c>
      <c r="BR374" s="76">
        <f t="shared" si="902"/>
        <v>0</v>
      </c>
      <c r="BS374" s="76">
        <f t="shared" si="902"/>
        <v>0</v>
      </c>
      <c r="BT374" s="76">
        <f t="shared" si="902"/>
        <v>0</v>
      </c>
      <c r="BU374" s="76">
        <f t="shared" si="902"/>
        <v>0</v>
      </c>
      <c r="BV374" s="76">
        <f t="shared" si="902"/>
        <v>0</v>
      </c>
      <c r="BW374" s="76">
        <f t="shared" si="902"/>
        <v>0</v>
      </c>
      <c r="BX374" s="76">
        <f t="shared" si="902"/>
        <v>0</v>
      </c>
      <c r="BY374" s="76">
        <f t="shared" si="902"/>
        <v>0</v>
      </c>
      <c r="BZ374" s="76">
        <f t="shared" si="902"/>
        <v>0</v>
      </c>
      <c r="CA374" s="76">
        <f t="shared" si="902"/>
        <v>0</v>
      </c>
      <c r="CB374" s="138">
        <f t="shared" si="902"/>
        <v>0</v>
      </c>
      <c r="CC374" s="76">
        <f t="shared" si="902"/>
        <v>0</v>
      </c>
      <c r="CD374" s="76">
        <f t="shared" si="902"/>
        <v>0</v>
      </c>
      <c r="CE374" s="76">
        <f t="shared" si="902"/>
        <v>0</v>
      </c>
      <c r="CF374" s="76">
        <f t="shared" si="902"/>
        <v>0</v>
      </c>
      <c r="CG374" s="76">
        <f t="shared" si="902"/>
        <v>0</v>
      </c>
      <c r="CH374" s="76">
        <f t="shared" si="902"/>
        <v>0</v>
      </c>
      <c r="CI374" s="76">
        <f t="shared" si="902"/>
        <v>0</v>
      </c>
      <c r="CJ374" s="76">
        <f t="shared" si="902"/>
        <v>0</v>
      </c>
      <c r="CK374" s="76">
        <f t="shared" si="902"/>
        <v>0</v>
      </c>
      <c r="CL374" s="76">
        <f t="shared" si="902"/>
        <v>0</v>
      </c>
      <c r="CM374" s="76">
        <f t="shared" si="902"/>
        <v>0</v>
      </c>
      <c r="CN374" s="76">
        <f t="shared" si="902"/>
        <v>0</v>
      </c>
      <c r="CO374" s="76">
        <f t="shared" si="902"/>
        <v>0</v>
      </c>
      <c r="CP374" s="138">
        <f t="shared" si="902"/>
        <v>0</v>
      </c>
      <c r="CQ374" s="77">
        <f t="shared" si="902"/>
        <v>0</v>
      </c>
      <c r="CR374" s="59">
        <f t="shared" si="902"/>
        <v>0</v>
      </c>
      <c r="CS374" s="76">
        <f t="shared" si="902"/>
        <v>0</v>
      </c>
      <c r="CT374" s="76">
        <f t="shared" si="902"/>
        <v>0</v>
      </c>
      <c r="CU374" s="76">
        <f t="shared" si="902"/>
        <v>0</v>
      </c>
      <c r="CV374" s="76">
        <f t="shared" ref="CV374:DW374" si="903">IF(AND(CV$5&gt;=$EH62,CV$5&lt;=$EI62),$FO62,IF(AND(CV$5&gt;=$EJ62,CV$5&lt;=$EK62),$FQ62,IF(AND(CV$5&gt;=$EL62,CV$5&lt;=$EM62),$FS62,IF(AND(CV$5&gt;=$EN62,CV$5&lt;=$EO62),$FU62,IF(AND(CV$5&gt;=$EP62,CV$5&lt;=$EQ62),$FW62,IF(AND(CV$5&gt;=$ER62,CV$5&lt;=$ES62),$FY62,IF(AND(CV$5&gt;=$ET62,CV$5&lt;=$EU62),$GA62,IF(AND(CV$5&gt;=$EV62,CV$5&lt;=$EW62),$GC62,IF(AND(CV$5&gt;=$EX62,CV$5&lt;=$EY62),$GE62,IF(AND(CV$5&gt;=$EZ62,CV$5&lt;=$FA62),$GG62,IF(AND(CV$5&gt;=$FB62,CV$5&lt;=$FC62),$GI62,IF(AND(CV$5&gt;=$FD62,CV$5&lt;=$FE62),$GK62,0))))))))))))</f>
        <v>0</v>
      </c>
      <c r="CW374" s="76">
        <f t="shared" si="903"/>
        <v>0</v>
      </c>
      <c r="CX374" s="76">
        <f t="shared" si="903"/>
        <v>0</v>
      </c>
      <c r="CY374" s="76">
        <f t="shared" si="903"/>
        <v>0</v>
      </c>
      <c r="CZ374" s="76">
        <f t="shared" si="903"/>
        <v>0</v>
      </c>
      <c r="DA374" s="76">
        <f t="shared" si="903"/>
        <v>0</v>
      </c>
      <c r="DB374" s="76">
        <f t="shared" si="903"/>
        <v>0</v>
      </c>
      <c r="DC374" s="76">
        <f t="shared" si="903"/>
        <v>0</v>
      </c>
      <c r="DD374" s="76">
        <f t="shared" si="903"/>
        <v>0</v>
      </c>
      <c r="DE374" s="76">
        <f t="shared" si="903"/>
        <v>0</v>
      </c>
      <c r="DF374" s="138">
        <f t="shared" si="903"/>
        <v>0</v>
      </c>
      <c r="DG374" s="76">
        <f t="shared" si="903"/>
        <v>0</v>
      </c>
      <c r="DH374" s="76">
        <f t="shared" si="903"/>
        <v>0</v>
      </c>
      <c r="DI374" s="76">
        <f t="shared" si="903"/>
        <v>0</v>
      </c>
      <c r="DJ374" s="76">
        <f t="shared" si="903"/>
        <v>0</v>
      </c>
      <c r="DK374" s="76">
        <f t="shared" si="903"/>
        <v>0</v>
      </c>
      <c r="DL374" s="76">
        <f t="shared" si="903"/>
        <v>0</v>
      </c>
      <c r="DM374" s="76">
        <f t="shared" si="903"/>
        <v>0</v>
      </c>
      <c r="DN374" s="76">
        <f t="shared" si="903"/>
        <v>0</v>
      </c>
      <c r="DO374" s="76">
        <f t="shared" si="903"/>
        <v>0</v>
      </c>
      <c r="DP374" s="76">
        <f t="shared" si="903"/>
        <v>0</v>
      </c>
      <c r="DQ374" s="76">
        <f t="shared" si="903"/>
        <v>0</v>
      </c>
      <c r="DR374" s="76">
        <f t="shared" si="903"/>
        <v>0</v>
      </c>
      <c r="DS374" s="76">
        <f t="shared" si="903"/>
        <v>0</v>
      </c>
      <c r="DT374" s="138">
        <f t="shared" si="903"/>
        <v>0</v>
      </c>
      <c r="DU374" s="77">
        <f t="shared" si="903"/>
        <v>0</v>
      </c>
      <c r="DV374" s="77">
        <f t="shared" si="903"/>
        <v>0</v>
      </c>
      <c r="DW374" s="77">
        <f t="shared" si="903"/>
        <v>0</v>
      </c>
      <c r="EE374" s="2"/>
      <c r="EF374"/>
      <c r="EG374"/>
      <c r="EH374" s="124"/>
      <c r="EI374" s="124"/>
      <c r="EJ374" s="124"/>
      <c r="EK374" s="124"/>
      <c r="EL374" s="124"/>
      <c r="EM374" s="124"/>
      <c r="EN374" s="124"/>
      <c r="EO374" s="124"/>
      <c r="EP374" s="124"/>
      <c r="EQ374" s="124"/>
      <c r="ER374" s="124"/>
      <c r="ES374" s="124"/>
      <c r="ET374" s="124"/>
      <c r="EU374" s="124"/>
      <c r="EV374" s="124"/>
      <c r="EW374" s="124"/>
      <c r="EX374" s="124"/>
      <c r="EY374" s="124"/>
      <c r="EZ374" s="124"/>
      <c r="FA374" s="124"/>
      <c r="FB374" s="124"/>
      <c r="FC374" s="124"/>
      <c r="FD374" s="124"/>
      <c r="FE374" s="124"/>
      <c r="FG374" s="124"/>
      <c r="FH374" s="124"/>
      <c r="FI374" s="124"/>
      <c r="FJ374" s="124"/>
      <c r="FK374" s="124"/>
      <c r="FL374" s="124"/>
      <c r="FN374" s="212"/>
      <c r="FO374" s="170"/>
      <c r="FP374" s="212"/>
      <c r="FQ374" s="170"/>
      <c r="FR374" s="212"/>
      <c r="FS374" s="170"/>
      <c r="FT374" s="212"/>
      <c r="FU374" s="170"/>
      <c r="FV374" s="212"/>
      <c r="FW374" s="170"/>
      <c r="FX374" s="212"/>
      <c r="FY374" s="170"/>
      <c r="FZ374" s="212"/>
      <c r="GA374" s="170"/>
      <c r="GB374" s="212"/>
      <c r="GC374" s="170"/>
      <c r="GD374" s="212"/>
      <c r="GE374" s="170"/>
      <c r="GF374" s="212"/>
      <c r="GG374" s="170"/>
      <c r="GH374" s="212"/>
      <c r="GI374" s="170"/>
      <c r="GJ374" s="212"/>
      <c r="GK374" s="170"/>
      <c r="HC374" s="212"/>
      <c r="HD374" s="170"/>
      <c r="HE374" s="212"/>
      <c r="HF374" s="170"/>
      <c r="HG374" s="212"/>
      <c r="HH374" s="170"/>
      <c r="HI374" s="212"/>
      <c r="HJ374" s="170"/>
    </row>
    <row r="375" spans="2:218" ht="27.75" customHeight="1" x14ac:dyDescent="0.15">
      <c r="B375" s="487"/>
      <c r="C375" s="325"/>
      <c r="D375" s="75">
        <f t="shared" ref="D375:AI375" si="904">IF(AND(D$5&gt;=$EH64,D$5&lt;=$EI64),$FO64/$GM64,IF(AND(D$5&gt;=$EJ64,D$5&lt;=$EK64),$FQ64/$GO64,IF(AND(D$5&gt;=$EL64,D$5&lt;=$EM64),$FS64/$GQ64,IF(AND(D$5&gt;=$EN64,D$5&lt;=$EO64),$FU64/$GS64,IF(AND(D$5&gt;=$EP64,D$5&lt;=$EQ64),$FW64/$GU64,IF(AND(D$5&gt;=$ER64,D$5&lt;=$ES64),$FY64/$GW64,IF(AND(D$5&gt;=$ET64,D$5&lt;=$EU64),$GA64/$GY64,IF(AND(D$5&gt;=$EV64,D$5&lt;=$EW64),$GC64/$HA64,IF(AND(D$5&gt;=$EX64,D$5&lt;=$EY64),$GE64/$HC64,IF(AND(D$5&gt;=$EZ64,D$5&lt;=$FA64),$GG64/$HE64,IF(AND(D$5&gt;=$FB64,D$5&lt;=$FC64),$GI64/$HG64,IF(AND(D$5&gt;=$FD64,D$5&lt;=$FE64),$GK64/$HI64,0))))))))))))</f>
        <v>0</v>
      </c>
      <c r="E375" s="76">
        <f t="shared" si="904"/>
        <v>0</v>
      </c>
      <c r="F375" s="76">
        <f t="shared" si="904"/>
        <v>0</v>
      </c>
      <c r="G375" s="76">
        <f t="shared" si="904"/>
        <v>0</v>
      </c>
      <c r="H375" s="76">
        <f t="shared" si="904"/>
        <v>0</v>
      </c>
      <c r="I375" s="76">
        <f t="shared" si="904"/>
        <v>0</v>
      </c>
      <c r="J375" s="76">
        <f t="shared" si="904"/>
        <v>0</v>
      </c>
      <c r="K375" s="76">
        <f t="shared" si="904"/>
        <v>0</v>
      </c>
      <c r="L375" s="76">
        <f t="shared" si="904"/>
        <v>0</v>
      </c>
      <c r="M375" s="76">
        <f t="shared" si="904"/>
        <v>0</v>
      </c>
      <c r="N375" s="76">
        <f t="shared" si="904"/>
        <v>0</v>
      </c>
      <c r="O375" s="76">
        <f t="shared" si="904"/>
        <v>0</v>
      </c>
      <c r="P375" s="76">
        <f t="shared" si="904"/>
        <v>0</v>
      </c>
      <c r="Q375" s="76">
        <f t="shared" si="904"/>
        <v>0</v>
      </c>
      <c r="R375" s="76">
        <f t="shared" si="904"/>
        <v>0</v>
      </c>
      <c r="S375" s="76">
        <f t="shared" si="904"/>
        <v>0</v>
      </c>
      <c r="T375" s="76">
        <f t="shared" si="904"/>
        <v>0</v>
      </c>
      <c r="U375" s="76">
        <f t="shared" si="904"/>
        <v>0</v>
      </c>
      <c r="V375" s="76">
        <f t="shared" si="904"/>
        <v>0</v>
      </c>
      <c r="W375" s="76">
        <f t="shared" si="904"/>
        <v>0</v>
      </c>
      <c r="X375" s="76">
        <f t="shared" si="904"/>
        <v>0</v>
      </c>
      <c r="Y375" s="76">
        <f t="shared" si="904"/>
        <v>0</v>
      </c>
      <c r="Z375" s="76">
        <f t="shared" si="904"/>
        <v>0</v>
      </c>
      <c r="AA375" s="76">
        <f t="shared" si="904"/>
        <v>0</v>
      </c>
      <c r="AB375" s="76">
        <f t="shared" si="904"/>
        <v>0</v>
      </c>
      <c r="AC375" s="76">
        <f t="shared" si="904"/>
        <v>0</v>
      </c>
      <c r="AD375" s="76">
        <f t="shared" si="904"/>
        <v>0</v>
      </c>
      <c r="AE375" s="76">
        <f t="shared" si="904"/>
        <v>0</v>
      </c>
      <c r="AF375" s="138">
        <f t="shared" si="904"/>
        <v>0</v>
      </c>
      <c r="AG375" s="76">
        <f t="shared" si="904"/>
        <v>0</v>
      </c>
      <c r="AH375" s="76">
        <f t="shared" si="904"/>
        <v>0</v>
      </c>
      <c r="AI375" s="59">
        <f t="shared" si="904"/>
        <v>0</v>
      </c>
      <c r="AJ375" s="76">
        <f t="shared" ref="AJ375:BO375" si="905">IF(AND(AJ$5&gt;=$EH64,AJ$5&lt;=$EI64),$FO64/$GM64,IF(AND(AJ$5&gt;=$EJ64,AJ$5&lt;=$EK64),$FQ64/$GO64,IF(AND(AJ$5&gt;=$EL64,AJ$5&lt;=$EM64),$FS64/$GQ64,IF(AND(AJ$5&gt;=$EN64,AJ$5&lt;=$EO64),$FU64/$GS64,IF(AND(AJ$5&gt;=$EP64,AJ$5&lt;=$EQ64),$FW64/$GU64,IF(AND(AJ$5&gt;=$ER64,AJ$5&lt;=$ES64),$FY64/$GW64,IF(AND(AJ$5&gt;=$ET64,AJ$5&lt;=$EU64),$GA64/$GY64,IF(AND(AJ$5&gt;=$EV64,AJ$5&lt;=$EW64),$GC64/$HA64,IF(AND(AJ$5&gt;=$EX64,AJ$5&lt;=$EY64),$GE64/$HC64,IF(AND(AJ$5&gt;=$EZ64,AJ$5&lt;=$FA64),$GG64/$HE64,IF(AND(AJ$5&gt;=$FB64,AJ$5&lt;=$FC64),$GI64/$HG64,IF(AND(AJ$5&gt;=$FD64,AJ$5&lt;=$FE64),$GK64/$HI64,0))))))))))))</f>
        <v>4</v>
      </c>
      <c r="AK375" s="76">
        <f t="shared" si="905"/>
        <v>4</v>
      </c>
      <c r="AL375" s="76">
        <f t="shared" si="905"/>
        <v>0</v>
      </c>
      <c r="AM375" s="76">
        <f t="shared" si="905"/>
        <v>4</v>
      </c>
      <c r="AN375" s="76">
        <f t="shared" si="905"/>
        <v>0</v>
      </c>
      <c r="AO375" s="76">
        <f t="shared" si="905"/>
        <v>0</v>
      </c>
      <c r="AP375" s="76">
        <f t="shared" si="905"/>
        <v>0</v>
      </c>
      <c r="AQ375" s="76">
        <f t="shared" si="905"/>
        <v>0</v>
      </c>
      <c r="AR375" s="76">
        <f t="shared" si="905"/>
        <v>0</v>
      </c>
      <c r="AS375" s="76">
        <f t="shared" si="905"/>
        <v>0</v>
      </c>
      <c r="AT375" s="76">
        <f t="shared" si="905"/>
        <v>0</v>
      </c>
      <c r="AU375" s="76">
        <f t="shared" si="905"/>
        <v>0</v>
      </c>
      <c r="AV375" s="76">
        <f t="shared" si="905"/>
        <v>1</v>
      </c>
      <c r="AW375" s="76">
        <f t="shared" si="905"/>
        <v>0</v>
      </c>
      <c r="AX375" s="76">
        <f t="shared" si="905"/>
        <v>0</v>
      </c>
      <c r="AY375" s="76">
        <f t="shared" si="905"/>
        <v>0</v>
      </c>
      <c r="AZ375" s="76">
        <f t="shared" si="905"/>
        <v>0</v>
      </c>
      <c r="BA375" s="76">
        <f t="shared" si="905"/>
        <v>0</v>
      </c>
      <c r="BB375" s="76">
        <f t="shared" si="905"/>
        <v>0</v>
      </c>
      <c r="BC375" s="76">
        <f t="shared" si="905"/>
        <v>0</v>
      </c>
      <c r="BD375" s="76">
        <f t="shared" si="905"/>
        <v>0</v>
      </c>
      <c r="BE375" s="76">
        <f t="shared" si="905"/>
        <v>0</v>
      </c>
      <c r="BF375" s="76">
        <f t="shared" si="905"/>
        <v>0</v>
      </c>
      <c r="BG375" s="76">
        <f t="shared" si="905"/>
        <v>0</v>
      </c>
      <c r="BH375" s="76">
        <f t="shared" si="905"/>
        <v>0</v>
      </c>
      <c r="BI375" s="76">
        <f t="shared" si="905"/>
        <v>0</v>
      </c>
      <c r="BJ375" s="76">
        <f t="shared" si="905"/>
        <v>0</v>
      </c>
      <c r="BK375" s="76">
        <f t="shared" si="905"/>
        <v>0</v>
      </c>
      <c r="BL375" s="76">
        <f t="shared" si="905"/>
        <v>0</v>
      </c>
      <c r="BM375" s="77">
        <f t="shared" si="905"/>
        <v>1</v>
      </c>
      <c r="BN375" s="59">
        <f t="shared" si="905"/>
        <v>1</v>
      </c>
      <c r="BO375" s="76">
        <f t="shared" si="905"/>
        <v>0</v>
      </c>
      <c r="BP375" s="76">
        <f t="shared" ref="BP375:CU375" si="906">IF(AND(BP$5&gt;=$EH64,BP$5&lt;=$EI64),$FO64/$GM64,IF(AND(BP$5&gt;=$EJ64,BP$5&lt;=$EK64),$FQ64/$GO64,IF(AND(BP$5&gt;=$EL64,BP$5&lt;=$EM64),$FS64/$GQ64,IF(AND(BP$5&gt;=$EN64,BP$5&lt;=$EO64),$FU64/$GS64,IF(AND(BP$5&gt;=$EP64,BP$5&lt;=$EQ64),$FW64/$GU64,IF(AND(BP$5&gt;=$ER64,BP$5&lt;=$ES64),$FY64/$GW64,IF(AND(BP$5&gt;=$ET64,BP$5&lt;=$EU64),$GA64/$GY64,IF(AND(BP$5&gt;=$EV64,BP$5&lt;=$EW64),$GC64/$HA64,IF(AND(BP$5&gt;=$EX64,BP$5&lt;=$EY64),$GE64/$HC64,IF(AND(BP$5&gt;=$EZ64,BP$5&lt;=$FA64),$GG64/$HE64,IF(AND(BP$5&gt;=$FB64,BP$5&lt;=$FC64),$GI64/$HG64,IF(AND(BP$5&gt;=$FD64,BP$5&lt;=$FE64),$GK64/$HI64,0))))))))))))</f>
        <v>0</v>
      </c>
      <c r="BQ375" s="76">
        <f t="shared" si="906"/>
        <v>0</v>
      </c>
      <c r="BR375" s="76">
        <f t="shared" si="906"/>
        <v>0</v>
      </c>
      <c r="BS375" s="76">
        <f t="shared" si="906"/>
        <v>4</v>
      </c>
      <c r="BT375" s="76">
        <f t="shared" si="906"/>
        <v>0</v>
      </c>
      <c r="BU375" s="76">
        <f t="shared" si="906"/>
        <v>0</v>
      </c>
      <c r="BV375" s="76">
        <f t="shared" si="906"/>
        <v>0</v>
      </c>
      <c r="BW375" s="76">
        <f t="shared" si="906"/>
        <v>0</v>
      </c>
      <c r="BX375" s="76">
        <f t="shared" si="906"/>
        <v>0</v>
      </c>
      <c r="BY375" s="76">
        <f t="shared" si="906"/>
        <v>0</v>
      </c>
      <c r="BZ375" s="76">
        <f t="shared" si="906"/>
        <v>0</v>
      </c>
      <c r="CA375" s="76">
        <f t="shared" si="906"/>
        <v>0</v>
      </c>
      <c r="CB375" s="138">
        <f t="shared" si="906"/>
        <v>0</v>
      </c>
      <c r="CC375" s="76">
        <f t="shared" si="906"/>
        <v>0</v>
      </c>
      <c r="CD375" s="76">
        <f t="shared" si="906"/>
        <v>0</v>
      </c>
      <c r="CE375" s="76">
        <f t="shared" si="906"/>
        <v>0</v>
      </c>
      <c r="CF375" s="76">
        <f t="shared" si="906"/>
        <v>0</v>
      </c>
      <c r="CG375" s="76">
        <f t="shared" si="906"/>
        <v>0</v>
      </c>
      <c r="CH375" s="76">
        <f t="shared" si="906"/>
        <v>0</v>
      </c>
      <c r="CI375" s="76">
        <f t="shared" si="906"/>
        <v>0</v>
      </c>
      <c r="CJ375" s="76">
        <f t="shared" si="906"/>
        <v>0</v>
      </c>
      <c r="CK375" s="76">
        <f t="shared" si="906"/>
        <v>0</v>
      </c>
      <c r="CL375" s="76">
        <f t="shared" si="906"/>
        <v>0</v>
      </c>
      <c r="CM375" s="76">
        <f t="shared" si="906"/>
        <v>0</v>
      </c>
      <c r="CN375" s="76">
        <f t="shared" si="906"/>
        <v>0</v>
      </c>
      <c r="CO375" s="76">
        <f t="shared" si="906"/>
        <v>0</v>
      </c>
      <c r="CP375" s="138">
        <f t="shared" si="906"/>
        <v>0</v>
      </c>
      <c r="CQ375" s="77">
        <f t="shared" si="906"/>
        <v>0</v>
      </c>
      <c r="CR375" s="59">
        <f t="shared" si="906"/>
        <v>0</v>
      </c>
      <c r="CS375" s="76">
        <f t="shared" si="906"/>
        <v>0</v>
      </c>
      <c r="CT375" s="76">
        <f t="shared" si="906"/>
        <v>0</v>
      </c>
      <c r="CU375" s="76">
        <f t="shared" si="906"/>
        <v>0</v>
      </c>
      <c r="CV375" s="76">
        <f t="shared" ref="CV375:DW375" si="907">IF(AND(CV$5&gt;=$EH64,CV$5&lt;=$EI64),$FO64/$GM64,IF(AND(CV$5&gt;=$EJ64,CV$5&lt;=$EK64),$FQ64/$GO64,IF(AND(CV$5&gt;=$EL64,CV$5&lt;=$EM64),$FS64/$GQ64,IF(AND(CV$5&gt;=$EN64,CV$5&lt;=$EO64),$FU64/$GS64,IF(AND(CV$5&gt;=$EP64,CV$5&lt;=$EQ64),$FW64/$GU64,IF(AND(CV$5&gt;=$ER64,CV$5&lt;=$ES64),$FY64/$GW64,IF(AND(CV$5&gt;=$ET64,CV$5&lt;=$EU64),$GA64/$GY64,IF(AND(CV$5&gt;=$EV64,CV$5&lt;=$EW64),$GC64/$HA64,IF(AND(CV$5&gt;=$EX64,CV$5&lt;=$EY64),$GE64/$HC64,IF(AND(CV$5&gt;=$EZ64,CV$5&lt;=$FA64),$GG64/$HE64,IF(AND(CV$5&gt;=$FB64,CV$5&lt;=$FC64),$GI64/$HG64,IF(AND(CV$5&gt;=$FD64,CV$5&lt;=$FE64),$GK64/$HI64,0))))))))))))</f>
        <v>0</v>
      </c>
      <c r="CW375" s="76">
        <f t="shared" si="907"/>
        <v>5</v>
      </c>
      <c r="CX375" s="76">
        <f t="shared" si="907"/>
        <v>0</v>
      </c>
      <c r="CY375" s="76">
        <f t="shared" si="907"/>
        <v>0</v>
      </c>
      <c r="CZ375" s="76">
        <f t="shared" si="907"/>
        <v>0</v>
      </c>
      <c r="DA375" s="76">
        <f t="shared" si="907"/>
        <v>0</v>
      </c>
      <c r="DB375" s="76">
        <f t="shared" si="907"/>
        <v>0</v>
      </c>
      <c r="DC375" s="76">
        <f t="shared" si="907"/>
        <v>0</v>
      </c>
      <c r="DD375" s="76">
        <f t="shared" si="907"/>
        <v>0</v>
      </c>
      <c r="DE375" s="76">
        <f t="shared" si="907"/>
        <v>0</v>
      </c>
      <c r="DF375" s="138">
        <f t="shared" si="907"/>
        <v>0</v>
      </c>
      <c r="DG375" s="76">
        <f t="shared" si="907"/>
        <v>0</v>
      </c>
      <c r="DH375" s="76">
        <f t="shared" si="907"/>
        <v>0</v>
      </c>
      <c r="DI375" s="76">
        <f t="shared" si="907"/>
        <v>0</v>
      </c>
      <c r="DJ375" s="76">
        <f t="shared" si="907"/>
        <v>0</v>
      </c>
      <c r="DK375" s="76">
        <f t="shared" si="907"/>
        <v>0</v>
      </c>
      <c r="DL375" s="76">
        <f t="shared" si="907"/>
        <v>0</v>
      </c>
      <c r="DM375" s="76">
        <f t="shared" si="907"/>
        <v>0</v>
      </c>
      <c r="DN375" s="76">
        <f t="shared" si="907"/>
        <v>0</v>
      </c>
      <c r="DO375" s="76">
        <f t="shared" si="907"/>
        <v>0</v>
      </c>
      <c r="DP375" s="76">
        <f t="shared" si="907"/>
        <v>0</v>
      </c>
      <c r="DQ375" s="76">
        <f t="shared" si="907"/>
        <v>0</v>
      </c>
      <c r="DR375" s="76">
        <f t="shared" si="907"/>
        <v>0</v>
      </c>
      <c r="DS375" s="76">
        <f t="shared" si="907"/>
        <v>0</v>
      </c>
      <c r="DT375" s="138">
        <f t="shared" si="907"/>
        <v>0</v>
      </c>
      <c r="DU375" s="77">
        <f t="shared" si="907"/>
        <v>0</v>
      </c>
      <c r="DV375" s="77">
        <f t="shared" si="907"/>
        <v>0</v>
      </c>
      <c r="DW375" s="77">
        <f t="shared" si="907"/>
        <v>0</v>
      </c>
      <c r="EE375" s="2"/>
      <c r="EF375"/>
      <c r="EG375"/>
      <c r="EH375" s="124"/>
      <c r="EI375" s="124"/>
      <c r="EJ375" s="124"/>
      <c r="EK375" s="124"/>
      <c r="EL375" s="124"/>
      <c r="EM375" s="124"/>
      <c r="EN375" s="124"/>
      <c r="EO375" s="124"/>
      <c r="EP375" s="124"/>
      <c r="EQ375" s="124"/>
      <c r="ER375" s="124"/>
      <c r="ES375" s="124"/>
      <c r="ET375" s="124"/>
      <c r="EU375" s="124"/>
      <c r="EV375" s="124"/>
      <c r="EW375" s="124"/>
      <c r="EX375" s="124"/>
      <c r="EY375" s="124"/>
      <c r="EZ375" s="124"/>
      <c r="FA375" s="124"/>
      <c r="FB375" s="124"/>
      <c r="FC375" s="124"/>
      <c r="FD375" s="124"/>
      <c r="FE375" s="124"/>
      <c r="FG375" s="124"/>
      <c r="FH375" s="124"/>
      <c r="FI375" s="124"/>
      <c r="FJ375" s="124"/>
      <c r="FK375" s="124"/>
      <c r="FL375" s="124"/>
      <c r="FN375" s="212"/>
      <c r="FO375" s="170"/>
      <c r="FP375" s="212"/>
      <c r="FQ375" s="170"/>
      <c r="FR375" s="212"/>
      <c r="FS375" s="170"/>
      <c r="FT375" s="212"/>
      <c r="FU375" s="170"/>
      <c r="FV375" s="212"/>
      <c r="FW375" s="170"/>
      <c r="FX375" s="212"/>
      <c r="FY375" s="170"/>
      <c r="FZ375" s="212"/>
      <c r="GA375" s="170"/>
      <c r="GB375" s="212"/>
      <c r="GC375" s="170"/>
      <c r="GD375" s="212"/>
      <c r="GE375" s="170"/>
      <c r="GF375" s="212"/>
      <c r="GG375" s="170"/>
      <c r="GH375" s="212"/>
      <c r="GI375" s="170"/>
      <c r="GJ375" s="212"/>
      <c r="GK375" s="170"/>
      <c r="HC375" s="212"/>
      <c r="HD375" s="170"/>
      <c r="HE375" s="212"/>
      <c r="HF375" s="170"/>
      <c r="HG375" s="212"/>
      <c r="HH375" s="170"/>
      <c r="HI375" s="212"/>
      <c r="HJ375" s="170"/>
    </row>
    <row r="376" spans="2:218" ht="21.75" customHeight="1" thickBot="1" x14ac:dyDescent="0.2">
      <c r="B376" s="488"/>
      <c r="C376" s="326"/>
      <c r="D376" s="136">
        <f t="shared" ref="D376:AI376" si="908">IF(AND(D$5&gt;=$EH64,D$5&lt;=$EI64),$FO64,IF(AND(D$5&gt;=$EJ64,D$5&lt;=$EK64),$FQ64,IF(AND(D$5&gt;=$EL64,D$5&lt;=$EM64),$FS64,IF(AND(D$5&gt;=$EN64,D$5&lt;=$EO64),$FU64,IF(AND(D$5&gt;=$EP64,D$5&lt;=$EQ64),$FW64,IF(AND(D$5&gt;=$ER64,D$5&lt;=$ES64),$FY64,IF(AND(D$5&gt;=$ET64,D$5&lt;=$EU64),$GA64,IF(AND(D$5&gt;=$EV64,D$5&lt;=$EW64),$GC64,IF(AND(D$5&gt;=$EX64,D$5&lt;=$EY64),$GE64,IF(AND(D$5&gt;=$EZ64,D$5&lt;=$FA64),$GG64,IF(AND(D$5&gt;=$FB64,D$5&lt;=$FC64),$GI64,IF(AND(D$5&gt;=$FD64,D$5&lt;=$FE64),$GK64,0))))))))))))</f>
        <v>0</v>
      </c>
      <c r="E376" s="129">
        <f t="shared" si="908"/>
        <v>0</v>
      </c>
      <c r="F376" s="129">
        <f t="shared" si="908"/>
        <v>0</v>
      </c>
      <c r="G376" s="129">
        <f t="shared" si="908"/>
        <v>0</v>
      </c>
      <c r="H376" s="129">
        <f t="shared" si="908"/>
        <v>0</v>
      </c>
      <c r="I376" s="129">
        <f t="shared" si="908"/>
        <v>0</v>
      </c>
      <c r="J376" s="129">
        <f t="shared" si="908"/>
        <v>0</v>
      </c>
      <c r="K376" s="129">
        <f t="shared" si="908"/>
        <v>0</v>
      </c>
      <c r="L376" s="129">
        <f t="shared" si="908"/>
        <v>0</v>
      </c>
      <c r="M376" s="129">
        <f t="shared" si="908"/>
        <v>0</v>
      </c>
      <c r="N376" s="129">
        <f t="shared" si="908"/>
        <v>0</v>
      </c>
      <c r="O376" s="129">
        <f t="shared" si="908"/>
        <v>0</v>
      </c>
      <c r="P376" s="129">
        <f t="shared" si="908"/>
        <v>0</v>
      </c>
      <c r="Q376" s="129">
        <f t="shared" si="908"/>
        <v>0</v>
      </c>
      <c r="R376" s="129">
        <f t="shared" si="908"/>
        <v>0</v>
      </c>
      <c r="S376" s="129">
        <f t="shared" si="908"/>
        <v>0</v>
      </c>
      <c r="T376" s="129">
        <f t="shared" si="908"/>
        <v>0</v>
      </c>
      <c r="U376" s="129">
        <f t="shared" si="908"/>
        <v>0</v>
      </c>
      <c r="V376" s="129">
        <f t="shared" si="908"/>
        <v>0</v>
      </c>
      <c r="W376" s="129">
        <f t="shared" si="908"/>
        <v>0</v>
      </c>
      <c r="X376" s="129">
        <f t="shared" si="908"/>
        <v>0</v>
      </c>
      <c r="Y376" s="129">
        <f t="shared" si="908"/>
        <v>0</v>
      </c>
      <c r="Z376" s="129">
        <f t="shared" si="908"/>
        <v>0</v>
      </c>
      <c r="AA376" s="129">
        <f t="shared" si="908"/>
        <v>0</v>
      </c>
      <c r="AB376" s="129">
        <f t="shared" si="908"/>
        <v>0</v>
      </c>
      <c r="AC376" s="129">
        <f t="shared" si="908"/>
        <v>0</v>
      </c>
      <c r="AD376" s="129">
        <f t="shared" si="908"/>
        <v>0</v>
      </c>
      <c r="AE376" s="129">
        <f t="shared" si="908"/>
        <v>0</v>
      </c>
      <c r="AF376" s="129">
        <f t="shared" si="908"/>
        <v>0</v>
      </c>
      <c r="AG376" s="130">
        <f t="shared" si="908"/>
        <v>0</v>
      </c>
      <c r="AH376" s="130">
        <f t="shared" si="908"/>
        <v>0</v>
      </c>
      <c r="AI376" s="131">
        <f t="shared" si="908"/>
        <v>0</v>
      </c>
      <c r="AJ376" s="129">
        <f t="shared" ref="AJ376:BO376" si="909">IF(AND(AJ$5&gt;=$EH64,AJ$5&lt;=$EI64),$FO64,IF(AND(AJ$5&gt;=$EJ64,AJ$5&lt;=$EK64),$FQ64,IF(AND(AJ$5&gt;=$EL64,AJ$5&lt;=$EM64),$FS64,IF(AND(AJ$5&gt;=$EN64,AJ$5&lt;=$EO64),$FU64,IF(AND(AJ$5&gt;=$EP64,AJ$5&lt;=$EQ64),$FW64,IF(AND(AJ$5&gt;=$ER64,AJ$5&lt;=$ES64),$FY64,IF(AND(AJ$5&gt;=$ET64,AJ$5&lt;=$EU64),$GA64,IF(AND(AJ$5&gt;=$EV64,AJ$5&lt;=$EW64),$GC64,IF(AND(AJ$5&gt;=$EX64,AJ$5&lt;=$EY64),$GE64,IF(AND(AJ$5&gt;=$EZ64,AJ$5&lt;=$FA64),$GG64,IF(AND(AJ$5&gt;=$FB64,AJ$5&lt;=$FC64),$GI64,IF(AND(AJ$5&gt;=$FD64,AJ$5&lt;=$FE64),$GK64,0))))))))))))</f>
        <v>8</v>
      </c>
      <c r="AK376" s="129">
        <f t="shared" si="909"/>
        <v>8</v>
      </c>
      <c r="AL376" s="132">
        <f t="shared" si="909"/>
        <v>0</v>
      </c>
      <c r="AM376" s="133">
        <f t="shared" si="909"/>
        <v>4</v>
      </c>
      <c r="AN376" s="133">
        <f t="shared" si="909"/>
        <v>0</v>
      </c>
      <c r="AO376" s="133">
        <f t="shared" si="909"/>
        <v>0</v>
      </c>
      <c r="AP376" s="133">
        <f t="shared" si="909"/>
        <v>0</v>
      </c>
      <c r="AQ376" s="133">
        <f t="shared" si="909"/>
        <v>0</v>
      </c>
      <c r="AR376" s="133">
        <f t="shared" si="909"/>
        <v>0</v>
      </c>
      <c r="AS376" s="133">
        <f t="shared" si="909"/>
        <v>0</v>
      </c>
      <c r="AT376" s="133">
        <f t="shared" si="909"/>
        <v>0</v>
      </c>
      <c r="AU376" s="133">
        <f t="shared" si="909"/>
        <v>0</v>
      </c>
      <c r="AV376" s="133">
        <f t="shared" si="909"/>
        <v>1</v>
      </c>
      <c r="AW376" s="133">
        <f t="shared" si="909"/>
        <v>0</v>
      </c>
      <c r="AX376" s="133">
        <f t="shared" si="909"/>
        <v>0</v>
      </c>
      <c r="AY376" s="133">
        <f t="shared" si="909"/>
        <v>0</v>
      </c>
      <c r="AZ376" s="133">
        <f t="shared" si="909"/>
        <v>0</v>
      </c>
      <c r="BA376" s="133">
        <f t="shared" si="909"/>
        <v>0</v>
      </c>
      <c r="BB376" s="133">
        <f t="shared" si="909"/>
        <v>0</v>
      </c>
      <c r="BC376" s="133">
        <f t="shared" si="909"/>
        <v>0</v>
      </c>
      <c r="BD376" s="133">
        <f t="shared" si="909"/>
        <v>0</v>
      </c>
      <c r="BE376" s="133">
        <f t="shared" si="909"/>
        <v>0</v>
      </c>
      <c r="BF376" s="133">
        <f t="shared" si="909"/>
        <v>0</v>
      </c>
      <c r="BG376" s="133">
        <f t="shared" si="909"/>
        <v>0</v>
      </c>
      <c r="BH376" s="133">
        <f t="shared" si="909"/>
        <v>0</v>
      </c>
      <c r="BI376" s="133">
        <f t="shared" si="909"/>
        <v>0</v>
      </c>
      <c r="BJ376" s="133">
        <f t="shared" si="909"/>
        <v>0</v>
      </c>
      <c r="BK376" s="133">
        <f t="shared" si="909"/>
        <v>0</v>
      </c>
      <c r="BL376" s="133">
        <f t="shared" si="909"/>
        <v>0</v>
      </c>
      <c r="BM376" s="134">
        <f t="shared" si="909"/>
        <v>1</v>
      </c>
      <c r="BN376" s="135">
        <f t="shared" si="909"/>
        <v>1</v>
      </c>
      <c r="BO376" s="133">
        <f t="shared" si="909"/>
        <v>0</v>
      </c>
      <c r="BP376" s="133">
        <f t="shared" ref="BP376:CU376" si="910">IF(AND(BP$5&gt;=$EH64,BP$5&lt;=$EI64),$FO64,IF(AND(BP$5&gt;=$EJ64,BP$5&lt;=$EK64),$FQ64,IF(AND(BP$5&gt;=$EL64,BP$5&lt;=$EM64),$FS64,IF(AND(BP$5&gt;=$EN64,BP$5&lt;=$EO64),$FU64,IF(AND(BP$5&gt;=$EP64,BP$5&lt;=$EQ64),$FW64,IF(AND(BP$5&gt;=$ER64,BP$5&lt;=$ES64),$FY64,IF(AND(BP$5&gt;=$ET64,BP$5&lt;=$EU64),$GA64,IF(AND(BP$5&gt;=$EV64,BP$5&lt;=$EW64),$GC64,IF(AND(BP$5&gt;=$EX64,BP$5&lt;=$EY64),$GE64,IF(AND(BP$5&gt;=$EZ64,BP$5&lt;=$FA64),$GG64,IF(AND(BP$5&gt;=$FB64,BP$5&lt;=$FC64),$GI64,IF(AND(BP$5&gt;=$FD64,BP$5&lt;=$FE64),$GK64,0))))))))))))</f>
        <v>0</v>
      </c>
      <c r="BQ376" s="133">
        <f t="shared" si="910"/>
        <v>0</v>
      </c>
      <c r="BR376" s="133">
        <f t="shared" si="910"/>
        <v>0</v>
      </c>
      <c r="BS376" s="133">
        <f t="shared" si="910"/>
        <v>4</v>
      </c>
      <c r="BT376" s="133">
        <f t="shared" si="910"/>
        <v>0</v>
      </c>
      <c r="BU376" s="133">
        <f t="shared" si="910"/>
        <v>0</v>
      </c>
      <c r="BV376" s="133">
        <f t="shared" si="910"/>
        <v>0</v>
      </c>
      <c r="BW376" s="133">
        <f t="shared" si="910"/>
        <v>0</v>
      </c>
      <c r="BX376" s="133">
        <f t="shared" si="910"/>
        <v>0</v>
      </c>
      <c r="BY376" s="133">
        <f t="shared" si="910"/>
        <v>0</v>
      </c>
      <c r="BZ376" s="133">
        <f t="shared" si="910"/>
        <v>0</v>
      </c>
      <c r="CA376" s="133">
        <f t="shared" si="910"/>
        <v>0</v>
      </c>
      <c r="CB376" s="133">
        <f t="shared" si="910"/>
        <v>0</v>
      </c>
      <c r="CC376" s="133">
        <f t="shared" si="910"/>
        <v>0</v>
      </c>
      <c r="CD376" s="133">
        <f t="shared" si="910"/>
        <v>0</v>
      </c>
      <c r="CE376" s="133">
        <f t="shared" si="910"/>
        <v>0</v>
      </c>
      <c r="CF376" s="133">
        <f t="shared" si="910"/>
        <v>0</v>
      </c>
      <c r="CG376" s="133">
        <f t="shared" si="910"/>
        <v>0</v>
      </c>
      <c r="CH376" s="133">
        <f t="shared" si="910"/>
        <v>0</v>
      </c>
      <c r="CI376" s="133">
        <f t="shared" si="910"/>
        <v>0</v>
      </c>
      <c r="CJ376" s="133">
        <f t="shared" si="910"/>
        <v>0</v>
      </c>
      <c r="CK376" s="133">
        <f t="shared" si="910"/>
        <v>0</v>
      </c>
      <c r="CL376" s="133">
        <f t="shared" si="910"/>
        <v>0</v>
      </c>
      <c r="CM376" s="133">
        <f t="shared" si="910"/>
        <v>0</v>
      </c>
      <c r="CN376" s="133">
        <f t="shared" si="910"/>
        <v>0</v>
      </c>
      <c r="CO376" s="133">
        <f t="shared" si="910"/>
        <v>0</v>
      </c>
      <c r="CP376" s="133">
        <f t="shared" si="910"/>
        <v>0</v>
      </c>
      <c r="CQ376" s="134">
        <f t="shared" si="910"/>
        <v>0</v>
      </c>
      <c r="CR376" s="135">
        <f t="shared" si="910"/>
        <v>0</v>
      </c>
      <c r="CS376" s="133">
        <f t="shared" si="910"/>
        <v>0</v>
      </c>
      <c r="CT376" s="133">
        <f t="shared" si="910"/>
        <v>0</v>
      </c>
      <c r="CU376" s="133">
        <f t="shared" si="910"/>
        <v>0</v>
      </c>
      <c r="CV376" s="133">
        <f t="shared" ref="CV376:DW376" si="911">IF(AND(CV$5&gt;=$EH64,CV$5&lt;=$EI64),$FO64,IF(AND(CV$5&gt;=$EJ64,CV$5&lt;=$EK64),$FQ64,IF(AND(CV$5&gt;=$EL64,CV$5&lt;=$EM64),$FS64,IF(AND(CV$5&gt;=$EN64,CV$5&lt;=$EO64),$FU64,IF(AND(CV$5&gt;=$EP64,CV$5&lt;=$EQ64),$FW64,IF(AND(CV$5&gt;=$ER64,CV$5&lt;=$ES64),$FY64,IF(AND(CV$5&gt;=$ET64,CV$5&lt;=$EU64),$GA64,IF(AND(CV$5&gt;=$EV64,CV$5&lt;=$EW64),$GC64,IF(AND(CV$5&gt;=$EX64,CV$5&lt;=$EY64),$GE64,IF(AND(CV$5&gt;=$EZ64,CV$5&lt;=$FA64),$GG64,IF(AND(CV$5&gt;=$FB64,CV$5&lt;=$FC64),$GI64,IF(AND(CV$5&gt;=$FD64,CV$5&lt;=$FE64),$GK64,0))))))))))))</f>
        <v>0</v>
      </c>
      <c r="CW376" s="133">
        <f t="shared" si="911"/>
        <v>5</v>
      </c>
      <c r="CX376" s="133">
        <f t="shared" si="911"/>
        <v>0</v>
      </c>
      <c r="CY376" s="133">
        <f t="shared" si="911"/>
        <v>0</v>
      </c>
      <c r="CZ376" s="133">
        <f t="shared" si="911"/>
        <v>0</v>
      </c>
      <c r="DA376" s="133">
        <f t="shared" si="911"/>
        <v>0</v>
      </c>
      <c r="DB376" s="133">
        <f t="shared" si="911"/>
        <v>0</v>
      </c>
      <c r="DC376" s="133">
        <f t="shared" si="911"/>
        <v>0</v>
      </c>
      <c r="DD376" s="133">
        <f t="shared" si="911"/>
        <v>0</v>
      </c>
      <c r="DE376" s="133">
        <f t="shared" si="911"/>
        <v>0</v>
      </c>
      <c r="DF376" s="133">
        <f t="shared" si="911"/>
        <v>0</v>
      </c>
      <c r="DG376" s="133">
        <f t="shared" si="911"/>
        <v>0</v>
      </c>
      <c r="DH376" s="133">
        <f t="shared" si="911"/>
        <v>0</v>
      </c>
      <c r="DI376" s="133">
        <f t="shared" si="911"/>
        <v>0</v>
      </c>
      <c r="DJ376" s="133">
        <f t="shared" si="911"/>
        <v>0</v>
      </c>
      <c r="DK376" s="133">
        <f t="shared" si="911"/>
        <v>0</v>
      </c>
      <c r="DL376" s="133">
        <f t="shared" si="911"/>
        <v>0</v>
      </c>
      <c r="DM376" s="133">
        <f t="shared" si="911"/>
        <v>0</v>
      </c>
      <c r="DN376" s="133">
        <f t="shared" si="911"/>
        <v>0</v>
      </c>
      <c r="DO376" s="133">
        <f t="shared" si="911"/>
        <v>0</v>
      </c>
      <c r="DP376" s="133">
        <f t="shared" si="911"/>
        <v>0</v>
      </c>
      <c r="DQ376" s="133">
        <f t="shared" si="911"/>
        <v>0</v>
      </c>
      <c r="DR376" s="133">
        <f t="shared" si="911"/>
        <v>0</v>
      </c>
      <c r="DS376" s="133">
        <f t="shared" si="911"/>
        <v>0</v>
      </c>
      <c r="DT376" s="133">
        <f t="shared" si="911"/>
        <v>0</v>
      </c>
      <c r="DU376" s="134">
        <f t="shared" si="911"/>
        <v>0</v>
      </c>
      <c r="DV376" s="134">
        <f t="shared" si="911"/>
        <v>0</v>
      </c>
      <c r="DW376" s="134">
        <f t="shared" si="911"/>
        <v>0</v>
      </c>
      <c r="EE376" s="2"/>
      <c r="EF376"/>
      <c r="EG376"/>
      <c r="EH376" s="124"/>
      <c r="EI376" s="124"/>
      <c r="EJ376" s="124"/>
      <c r="EK376" s="124"/>
      <c r="EL376" s="124"/>
      <c r="EM376" s="124"/>
      <c r="EN376" s="124"/>
      <c r="EO376" s="124"/>
      <c r="EP376" s="124"/>
      <c r="EQ376" s="124"/>
      <c r="ER376" s="124"/>
      <c r="ES376" s="124"/>
      <c r="ET376" s="124"/>
      <c r="EU376" s="124"/>
      <c r="EV376" s="124"/>
      <c r="EW376" s="124"/>
      <c r="EX376" s="124"/>
      <c r="EY376" s="124"/>
      <c r="EZ376" s="124"/>
      <c r="FA376" s="124"/>
      <c r="FB376" s="124"/>
      <c r="FC376" s="124"/>
      <c r="FD376" s="124"/>
      <c r="FE376" s="124"/>
      <c r="FG376" s="124"/>
      <c r="FH376" s="124"/>
      <c r="FI376" s="124"/>
      <c r="FJ376" s="124"/>
      <c r="FK376" s="124"/>
      <c r="FL376" s="124"/>
      <c r="FN376" s="212"/>
      <c r="FO376" s="170"/>
      <c r="FP376" s="212"/>
      <c r="FQ376" s="170"/>
      <c r="FR376" s="212"/>
      <c r="FS376" s="170"/>
      <c r="FT376" s="212"/>
      <c r="FU376" s="170"/>
      <c r="FV376" s="212"/>
      <c r="FW376" s="170"/>
      <c r="FX376" s="212"/>
      <c r="FY376" s="170"/>
      <c r="FZ376" s="212"/>
      <c r="GA376" s="170"/>
      <c r="GB376" s="212"/>
      <c r="GC376" s="170"/>
      <c r="GD376" s="212"/>
      <c r="GE376" s="170"/>
      <c r="GF376" s="212"/>
      <c r="GG376" s="170"/>
      <c r="GH376" s="212"/>
      <c r="GI376" s="170"/>
      <c r="GJ376" s="212"/>
      <c r="GK376" s="170"/>
      <c r="HC376" s="212"/>
      <c r="HD376" s="170"/>
      <c r="HE376" s="212"/>
      <c r="HF376" s="170"/>
      <c r="HG376" s="212"/>
      <c r="HH376" s="170"/>
      <c r="HI376" s="212"/>
      <c r="HJ376" s="170"/>
    </row>
    <row r="377" spans="2:218" ht="21.75" customHeight="1" x14ac:dyDescent="0.15">
      <c r="B377" s="486" t="str">
        <f>IF(②元データ!$B$29="","",②元データ!$B$29)</f>
        <v>産直・他野菜</v>
      </c>
      <c r="C377" s="324"/>
      <c r="D377" s="78">
        <f t="shared" ref="D377:AI377" si="912">IF(AND(D$5&gt;=$EH66,D$5&lt;=$EI66),$FO66/$GM66,IF(AND(D$5&gt;=$EJ66,D$5&lt;=$EK66),$FQ66/$GO66,IF(AND(D$5&gt;=$EL66,D$5&lt;=$EM66),$FS66/$GQ66,IF(AND(D$5&gt;=$EN66,D$5&lt;=$EO66),$FU66/$GS66,IF(AND(D$5&gt;=$EP66,D$5&lt;=$EQ66),$FW66/$GU66,IF(AND(D$5&gt;=$ER66,D$5&lt;=$ES66),$FY66/$GW66,IF(AND(D$5&gt;=$ET66,D$5&lt;=$EU66),$GA66/$GY66,IF(AND(D$5&gt;=$EV66,D$5&lt;=$EW66),$GC66/$HA66,IF(AND(D$5&gt;=$EX66,D$5&lt;=$EY66),$GE66/$HC66,IF(AND(D$5&gt;=$EZ66,D$5&lt;=$FA66),$GG66/$HE66,IF(AND(D$5&gt;=$FB66,D$5&lt;=$FC66),$GI66/$HG66,IF(AND(D$5&gt;=$FD66,D$5&lt;=$FE66),$GK66/$HI66,0))))))))))))</f>
        <v>0</v>
      </c>
      <c r="E377" s="79">
        <f t="shared" si="912"/>
        <v>0</v>
      </c>
      <c r="F377" s="79">
        <f t="shared" si="912"/>
        <v>0</v>
      </c>
      <c r="G377" s="79">
        <f t="shared" si="912"/>
        <v>0</v>
      </c>
      <c r="H377" s="79">
        <f t="shared" si="912"/>
        <v>0</v>
      </c>
      <c r="I377" s="79">
        <f t="shared" si="912"/>
        <v>0</v>
      </c>
      <c r="J377" s="79">
        <f t="shared" si="912"/>
        <v>0</v>
      </c>
      <c r="K377" s="79">
        <f t="shared" si="912"/>
        <v>0</v>
      </c>
      <c r="L377" s="79">
        <f t="shared" si="912"/>
        <v>0</v>
      </c>
      <c r="M377" s="79">
        <f t="shared" si="912"/>
        <v>0</v>
      </c>
      <c r="N377" s="79">
        <f t="shared" si="912"/>
        <v>0</v>
      </c>
      <c r="O377" s="79">
        <f t="shared" si="912"/>
        <v>0</v>
      </c>
      <c r="P377" s="79">
        <f t="shared" si="912"/>
        <v>0</v>
      </c>
      <c r="Q377" s="79">
        <f t="shared" si="912"/>
        <v>0</v>
      </c>
      <c r="R377" s="79">
        <f t="shared" si="912"/>
        <v>0</v>
      </c>
      <c r="S377" s="79">
        <f t="shared" si="912"/>
        <v>0</v>
      </c>
      <c r="T377" s="79">
        <f t="shared" si="912"/>
        <v>0</v>
      </c>
      <c r="U377" s="79">
        <f t="shared" si="912"/>
        <v>0</v>
      </c>
      <c r="V377" s="79">
        <f t="shared" si="912"/>
        <v>0</v>
      </c>
      <c r="W377" s="79">
        <f t="shared" si="912"/>
        <v>0</v>
      </c>
      <c r="X377" s="79">
        <f t="shared" si="912"/>
        <v>0</v>
      </c>
      <c r="Y377" s="79">
        <f t="shared" si="912"/>
        <v>0</v>
      </c>
      <c r="Z377" s="79">
        <f t="shared" si="912"/>
        <v>0</v>
      </c>
      <c r="AA377" s="79">
        <f t="shared" si="912"/>
        <v>0</v>
      </c>
      <c r="AB377" s="79">
        <f t="shared" si="912"/>
        <v>0</v>
      </c>
      <c r="AC377" s="79">
        <f t="shared" si="912"/>
        <v>0</v>
      </c>
      <c r="AD377" s="79">
        <f t="shared" si="912"/>
        <v>0</v>
      </c>
      <c r="AE377" s="79">
        <f t="shared" si="912"/>
        <v>0</v>
      </c>
      <c r="AF377" s="137">
        <f t="shared" si="912"/>
        <v>0</v>
      </c>
      <c r="AG377" s="79">
        <f t="shared" si="912"/>
        <v>0</v>
      </c>
      <c r="AH377" s="79">
        <f t="shared" si="912"/>
        <v>0</v>
      </c>
      <c r="AI377" s="78">
        <f t="shared" si="912"/>
        <v>0</v>
      </c>
      <c r="AJ377" s="79">
        <f t="shared" ref="AJ377:BO377" si="913">IF(AND(AJ$5&gt;=$EH66,AJ$5&lt;=$EI66),$FO66/$GM66,IF(AND(AJ$5&gt;=$EJ66,AJ$5&lt;=$EK66),$FQ66/$GO66,IF(AND(AJ$5&gt;=$EL66,AJ$5&lt;=$EM66),$FS66/$GQ66,IF(AND(AJ$5&gt;=$EN66,AJ$5&lt;=$EO66),$FU66/$GS66,IF(AND(AJ$5&gt;=$EP66,AJ$5&lt;=$EQ66),$FW66/$GU66,IF(AND(AJ$5&gt;=$ER66,AJ$5&lt;=$ES66),$FY66/$GW66,IF(AND(AJ$5&gt;=$ET66,AJ$5&lt;=$EU66),$GA66/$GY66,IF(AND(AJ$5&gt;=$EV66,AJ$5&lt;=$EW66),$GC66/$HA66,IF(AND(AJ$5&gt;=$EX66,AJ$5&lt;=$EY66),$GE66/$HC66,IF(AND(AJ$5&gt;=$EZ66,AJ$5&lt;=$FA66),$GG66/$HE66,IF(AND(AJ$5&gt;=$FB66,AJ$5&lt;=$FC66),$GI66/$HG66,IF(AND(AJ$5&gt;=$FD66,AJ$5&lt;=$FE66),$GK66/$HI66,0))))))))))))</f>
        <v>0</v>
      </c>
      <c r="AK377" s="79">
        <f t="shared" si="913"/>
        <v>0</v>
      </c>
      <c r="AL377" s="79">
        <f t="shared" si="913"/>
        <v>0</v>
      </c>
      <c r="AM377" s="79">
        <f t="shared" si="913"/>
        <v>0</v>
      </c>
      <c r="AN377" s="79">
        <f t="shared" si="913"/>
        <v>0</v>
      </c>
      <c r="AO377" s="79">
        <f t="shared" si="913"/>
        <v>0</v>
      </c>
      <c r="AP377" s="79">
        <f t="shared" si="913"/>
        <v>0</v>
      </c>
      <c r="AQ377" s="79">
        <f t="shared" si="913"/>
        <v>0</v>
      </c>
      <c r="AR377" s="79">
        <f t="shared" si="913"/>
        <v>0</v>
      </c>
      <c r="AS377" s="79">
        <f t="shared" si="913"/>
        <v>0</v>
      </c>
      <c r="AT377" s="79">
        <f t="shared" si="913"/>
        <v>0</v>
      </c>
      <c r="AU377" s="79">
        <f t="shared" si="913"/>
        <v>0</v>
      </c>
      <c r="AV377" s="79">
        <f t="shared" si="913"/>
        <v>0</v>
      </c>
      <c r="AW377" s="79">
        <f t="shared" si="913"/>
        <v>0</v>
      </c>
      <c r="AX377" s="79">
        <f t="shared" si="913"/>
        <v>0</v>
      </c>
      <c r="AY377" s="79">
        <f t="shared" si="913"/>
        <v>0</v>
      </c>
      <c r="AZ377" s="79">
        <f t="shared" si="913"/>
        <v>0</v>
      </c>
      <c r="BA377" s="79">
        <f t="shared" si="913"/>
        <v>0</v>
      </c>
      <c r="BB377" s="79">
        <f t="shared" si="913"/>
        <v>0</v>
      </c>
      <c r="BC377" s="79">
        <f t="shared" si="913"/>
        <v>0</v>
      </c>
      <c r="BD377" s="79">
        <f t="shared" si="913"/>
        <v>0</v>
      </c>
      <c r="BE377" s="79">
        <f t="shared" si="913"/>
        <v>0</v>
      </c>
      <c r="BF377" s="79">
        <f t="shared" si="913"/>
        <v>0</v>
      </c>
      <c r="BG377" s="79">
        <f t="shared" si="913"/>
        <v>0</v>
      </c>
      <c r="BH377" s="79">
        <f t="shared" si="913"/>
        <v>0</v>
      </c>
      <c r="BI377" s="79">
        <f t="shared" si="913"/>
        <v>0</v>
      </c>
      <c r="BJ377" s="79">
        <f t="shared" si="913"/>
        <v>0</v>
      </c>
      <c r="BK377" s="79">
        <f t="shared" si="913"/>
        <v>0</v>
      </c>
      <c r="BL377" s="79">
        <f t="shared" si="913"/>
        <v>0</v>
      </c>
      <c r="BM377" s="80">
        <f t="shared" si="913"/>
        <v>0</v>
      </c>
      <c r="BN377" s="78">
        <f t="shared" si="913"/>
        <v>0</v>
      </c>
      <c r="BO377" s="79">
        <f t="shared" si="913"/>
        <v>0</v>
      </c>
      <c r="BP377" s="79">
        <f t="shared" ref="BP377:CU377" si="914">IF(AND(BP$5&gt;=$EH66,BP$5&lt;=$EI66),$FO66/$GM66,IF(AND(BP$5&gt;=$EJ66,BP$5&lt;=$EK66),$FQ66/$GO66,IF(AND(BP$5&gt;=$EL66,BP$5&lt;=$EM66),$FS66/$GQ66,IF(AND(BP$5&gt;=$EN66,BP$5&lt;=$EO66),$FU66/$GS66,IF(AND(BP$5&gt;=$EP66,BP$5&lt;=$EQ66),$FW66/$GU66,IF(AND(BP$5&gt;=$ER66,BP$5&lt;=$ES66),$FY66/$GW66,IF(AND(BP$5&gt;=$ET66,BP$5&lt;=$EU66),$GA66/$GY66,IF(AND(BP$5&gt;=$EV66,BP$5&lt;=$EW66),$GC66/$HA66,IF(AND(BP$5&gt;=$EX66,BP$5&lt;=$EY66),$GE66/$HC66,IF(AND(BP$5&gt;=$EZ66,BP$5&lt;=$FA66),$GG66/$HE66,IF(AND(BP$5&gt;=$FB66,BP$5&lt;=$FC66),$GI66/$HG66,IF(AND(BP$5&gt;=$FD66,BP$5&lt;=$FE66),$GK66/$HI66,0))))))))))))</f>
        <v>0</v>
      </c>
      <c r="BQ377" s="79">
        <f t="shared" si="914"/>
        <v>0</v>
      </c>
      <c r="BR377" s="79">
        <f t="shared" si="914"/>
        <v>0</v>
      </c>
      <c r="BS377" s="79">
        <f t="shared" si="914"/>
        <v>0</v>
      </c>
      <c r="BT377" s="79">
        <f t="shared" si="914"/>
        <v>0</v>
      </c>
      <c r="BU377" s="79">
        <f t="shared" si="914"/>
        <v>0</v>
      </c>
      <c r="BV377" s="79">
        <f t="shared" si="914"/>
        <v>0</v>
      </c>
      <c r="BW377" s="79">
        <f t="shared" si="914"/>
        <v>0</v>
      </c>
      <c r="BX377" s="79">
        <f t="shared" si="914"/>
        <v>0</v>
      </c>
      <c r="BY377" s="79">
        <f t="shared" si="914"/>
        <v>0</v>
      </c>
      <c r="BZ377" s="79">
        <f t="shared" si="914"/>
        <v>0</v>
      </c>
      <c r="CA377" s="79">
        <f t="shared" si="914"/>
        <v>0</v>
      </c>
      <c r="CB377" s="137">
        <f t="shared" si="914"/>
        <v>0</v>
      </c>
      <c r="CC377" s="79">
        <f t="shared" si="914"/>
        <v>0</v>
      </c>
      <c r="CD377" s="79">
        <f t="shared" si="914"/>
        <v>0</v>
      </c>
      <c r="CE377" s="79">
        <f t="shared" si="914"/>
        <v>0</v>
      </c>
      <c r="CF377" s="79">
        <f t="shared" si="914"/>
        <v>0</v>
      </c>
      <c r="CG377" s="79">
        <f t="shared" si="914"/>
        <v>0</v>
      </c>
      <c r="CH377" s="79">
        <f t="shared" si="914"/>
        <v>0</v>
      </c>
      <c r="CI377" s="79">
        <f t="shared" si="914"/>
        <v>0</v>
      </c>
      <c r="CJ377" s="79">
        <f t="shared" si="914"/>
        <v>0</v>
      </c>
      <c r="CK377" s="79">
        <f t="shared" si="914"/>
        <v>0</v>
      </c>
      <c r="CL377" s="79">
        <f t="shared" si="914"/>
        <v>0</v>
      </c>
      <c r="CM377" s="79">
        <f t="shared" si="914"/>
        <v>0</v>
      </c>
      <c r="CN377" s="79">
        <f t="shared" si="914"/>
        <v>0</v>
      </c>
      <c r="CO377" s="79">
        <f t="shared" si="914"/>
        <v>0</v>
      </c>
      <c r="CP377" s="137">
        <f t="shared" si="914"/>
        <v>0</v>
      </c>
      <c r="CQ377" s="80">
        <f t="shared" si="914"/>
        <v>0</v>
      </c>
      <c r="CR377" s="78">
        <f t="shared" si="914"/>
        <v>0</v>
      </c>
      <c r="CS377" s="79">
        <f t="shared" si="914"/>
        <v>0</v>
      </c>
      <c r="CT377" s="79">
        <f t="shared" si="914"/>
        <v>0</v>
      </c>
      <c r="CU377" s="79">
        <f t="shared" si="914"/>
        <v>0</v>
      </c>
      <c r="CV377" s="79">
        <f t="shared" ref="CV377:DW377" si="915">IF(AND(CV$5&gt;=$EH66,CV$5&lt;=$EI66),$FO66/$GM66,IF(AND(CV$5&gt;=$EJ66,CV$5&lt;=$EK66),$FQ66/$GO66,IF(AND(CV$5&gt;=$EL66,CV$5&lt;=$EM66),$FS66/$GQ66,IF(AND(CV$5&gt;=$EN66,CV$5&lt;=$EO66),$FU66/$GS66,IF(AND(CV$5&gt;=$EP66,CV$5&lt;=$EQ66),$FW66/$GU66,IF(AND(CV$5&gt;=$ER66,CV$5&lt;=$ES66),$FY66/$GW66,IF(AND(CV$5&gt;=$ET66,CV$5&lt;=$EU66),$GA66/$GY66,IF(AND(CV$5&gt;=$EV66,CV$5&lt;=$EW66),$GC66/$HA66,IF(AND(CV$5&gt;=$EX66,CV$5&lt;=$EY66),$GE66/$HC66,IF(AND(CV$5&gt;=$EZ66,CV$5&lt;=$FA66),$GG66/$HE66,IF(AND(CV$5&gt;=$FB66,CV$5&lt;=$FC66),$GI66/$HG66,IF(AND(CV$5&gt;=$FD66,CV$5&lt;=$FE66),$GK66/$HI66,0))))))))))))</f>
        <v>0</v>
      </c>
      <c r="CW377" s="79">
        <f t="shared" si="915"/>
        <v>0</v>
      </c>
      <c r="CX377" s="79">
        <f t="shared" si="915"/>
        <v>0</v>
      </c>
      <c r="CY377" s="79">
        <f t="shared" si="915"/>
        <v>0</v>
      </c>
      <c r="CZ377" s="79">
        <f t="shared" si="915"/>
        <v>0</v>
      </c>
      <c r="DA377" s="79">
        <f t="shared" si="915"/>
        <v>0</v>
      </c>
      <c r="DB377" s="79">
        <f t="shared" si="915"/>
        <v>0</v>
      </c>
      <c r="DC377" s="79">
        <f t="shared" si="915"/>
        <v>0</v>
      </c>
      <c r="DD377" s="79">
        <f t="shared" si="915"/>
        <v>0</v>
      </c>
      <c r="DE377" s="79">
        <f t="shared" si="915"/>
        <v>0</v>
      </c>
      <c r="DF377" s="137">
        <f t="shared" si="915"/>
        <v>0</v>
      </c>
      <c r="DG377" s="79">
        <f t="shared" si="915"/>
        <v>0</v>
      </c>
      <c r="DH377" s="79">
        <f t="shared" si="915"/>
        <v>0</v>
      </c>
      <c r="DI377" s="79">
        <f t="shared" si="915"/>
        <v>0</v>
      </c>
      <c r="DJ377" s="79">
        <f t="shared" si="915"/>
        <v>0</v>
      </c>
      <c r="DK377" s="79">
        <f t="shared" si="915"/>
        <v>0</v>
      </c>
      <c r="DL377" s="79">
        <f t="shared" si="915"/>
        <v>0</v>
      </c>
      <c r="DM377" s="79">
        <f t="shared" si="915"/>
        <v>0</v>
      </c>
      <c r="DN377" s="79">
        <f t="shared" si="915"/>
        <v>0</v>
      </c>
      <c r="DO377" s="79">
        <f t="shared" si="915"/>
        <v>0</v>
      </c>
      <c r="DP377" s="79">
        <f t="shared" si="915"/>
        <v>0</v>
      </c>
      <c r="DQ377" s="79">
        <f t="shared" si="915"/>
        <v>0</v>
      </c>
      <c r="DR377" s="79">
        <f t="shared" si="915"/>
        <v>0</v>
      </c>
      <c r="DS377" s="79">
        <f t="shared" si="915"/>
        <v>0</v>
      </c>
      <c r="DT377" s="137">
        <f t="shared" si="915"/>
        <v>0</v>
      </c>
      <c r="DU377" s="80">
        <f t="shared" si="915"/>
        <v>0</v>
      </c>
      <c r="DV377" s="80">
        <f t="shared" si="915"/>
        <v>0</v>
      </c>
      <c r="DW377" s="80">
        <f t="shared" si="915"/>
        <v>0</v>
      </c>
      <c r="EE377" s="2"/>
      <c r="EF377"/>
      <c r="EG377"/>
      <c r="EH377" s="124"/>
      <c r="EI377" s="124"/>
      <c r="EJ377" s="124"/>
      <c r="EK377" s="124"/>
      <c r="EL377" s="124"/>
      <c r="EM377" s="124"/>
      <c r="EN377" s="124"/>
      <c r="EO377" s="124"/>
      <c r="EP377" s="124"/>
      <c r="EQ377" s="124"/>
      <c r="ER377" s="124"/>
      <c r="ES377" s="124"/>
      <c r="ET377" s="124"/>
      <c r="EU377" s="124"/>
      <c r="EV377" s="124"/>
      <c r="EW377" s="124"/>
      <c r="EX377" s="124"/>
      <c r="EY377" s="124"/>
      <c r="EZ377" s="124"/>
      <c r="FA377" s="124"/>
      <c r="FB377" s="124"/>
      <c r="FC377" s="124"/>
      <c r="FD377" s="124"/>
      <c r="FE377" s="124"/>
      <c r="FG377" s="124"/>
      <c r="FH377" s="124"/>
      <c r="FI377" s="124"/>
      <c r="FJ377" s="124"/>
      <c r="FK377" s="124"/>
      <c r="FL377" s="124"/>
      <c r="FN377" s="212"/>
      <c r="FO377" s="170"/>
      <c r="FP377" s="212"/>
      <c r="FQ377" s="170"/>
      <c r="FR377" s="212"/>
      <c r="FS377" s="170"/>
      <c r="FT377" s="212"/>
      <c r="FU377" s="170"/>
      <c r="FV377" s="212"/>
      <c r="FW377" s="170"/>
      <c r="FX377" s="212"/>
      <c r="FY377" s="170"/>
      <c r="FZ377" s="212"/>
      <c r="GA377" s="170"/>
      <c r="GB377" s="212"/>
      <c r="GC377" s="170"/>
      <c r="GD377" s="212"/>
      <c r="GE377" s="170"/>
      <c r="GF377" s="212"/>
      <c r="GG377" s="170"/>
      <c r="GH377" s="212"/>
      <c r="GI377" s="170"/>
      <c r="GJ377" s="212"/>
      <c r="GK377" s="170"/>
      <c r="HC377" s="212"/>
      <c r="HD377" s="170"/>
      <c r="HE377" s="212"/>
      <c r="HF377" s="170"/>
      <c r="HG377" s="212"/>
      <c r="HH377" s="170"/>
      <c r="HI377" s="212"/>
      <c r="HJ377" s="170"/>
    </row>
    <row r="378" spans="2:218" ht="10.5" customHeight="1" x14ac:dyDescent="0.15">
      <c r="B378" s="487"/>
      <c r="C378" s="325"/>
      <c r="D378" s="59">
        <f t="shared" ref="D378:AI378" si="916">IF(AND(D$5&gt;=$EH66,D$5&lt;=$EI66),$FO66,IF(AND(D$5&gt;=$EJ66,D$5&lt;=$EK66),$FQ66,IF(AND(D$5&gt;=$EL66,D$5&lt;=$EM66),$FS66,IF(AND(D$5&gt;=$EN66,D$5&lt;=$EO66),$FU66,IF(AND(D$5&gt;=$EP66,D$5&lt;=$EQ66),$FW66,IF(AND(D$5&gt;=$ER66,D$5&lt;=$ES66),$FY66,IF(AND(D$5&gt;=$ET66,D$5&lt;=$EU66),$GA66,IF(AND(D$5&gt;=$EV66,D$5&lt;=$EW66),$GC66,IF(AND(D$5&gt;=$EX66,D$5&lt;=$EY66),$GE66,IF(AND(D$5&gt;=$EZ66,D$5&lt;=$FA66),$GG66,IF(AND(D$5&gt;=$FB66,D$5&lt;=$FC66),$GI66,IF(AND(D$5&gt;=$FD66,D$5&lt;=$FE66),$GK66,0))))))))))))</f>
        <v>0</v>
      </c>
      <c r="E378" s="76">
        <f t="shared" si="916"/>
        <v>0</v>
      </c>
      <c r="F378" s="76">
        <f t="shared" si="916"/>
        <v>0</v>
      </c>
      <c r="G378" s="76">
        <f t="shared" si="916"/>
        <v>0</v>
      </c>
      <c r="H378" s="76">
        <f t="shared" si="916"/>
        <v>0</v>
      </c>
      <c r="I378" s="76">
        <f t="shared" si="916"/>
        <v>0</v>
      </c>
      <c r="J378" s="76">
        <f t="shared" si="916"/>
        <v>0</v>
      </c>
      <c r="K378" s="76">
        <f t="shared" si="916"/>
        <v>0</v>
      </c>
      <c r="L378" s="76">
        <f t="shared" si="916"/>
        <v>0</v>
      </c>
      <c r="M378" s="76">
        <f t="shared" si="916"/>
        <v>0</v>
      </c>
      <c r="N378" s="76">
        <f t="shared" si="916"/>
        <v>0</v>
      </c>
      <c r="O378" s="76">
        <f t="shared" si="916"/>
        <v>0</v>
      </c>
      <c r="P378" s="76">
        <f t="shared" si="916"/>
        <v>0</v>
      </c>
      <c r="Q378" s="76">
        <f t="shared" si="916"/>
        <v>0</v>
      </c>
      <c r="R378" s="76">
        <f t="shared" si="916"/>
        <v>0</v>
      </c>
      <c r="S378" s="76">
        <f t="shared" si="916"/>
        <v>0</v>
      </c>
      <c r="T378" s="76">
        <f t="shared" si="916"/>
        <v>0</v>
      </c>
      <c r="U378" s="76">
        <f t="shared" si="916"/>
        <v>0</v>
      </c>
      <c r="V378" s="76">
        <f t="shared" si="916"/>
        <v>0</v>
      </c>
      <c r="W378" s="76">
        <f t="shared" si="916"/>
        <v>0</v>
      </c>
      <c r="X378" s="76">
        <f t="shared" si="916"/>
        <v>0</v>
      </c>
      <c r="Y378" s="76">
        <f t="shared" si="916"/>
        <v>0</v>
      </c>
      <c r="Z378" s="76">
        <f t="shared" si="916"/>
        <v>0</v>
      </c>
      <c r="AA378" s="76">
        <f t="shared" si="916"/>
        <v>0</v>
      </c>
      <c r="AB378" s="76">
        <f t="shared" si="916"/>
        <v>0</v>
      </c>
      <c r="AC378" s="76">
        <f t="shared" si="916"/>
        <v>0</v>
      </c>
      <c r="AD378" s="76">
        <f t="shared" si="916"/>
        <v>0</v>
      </c>
      <c r="AE378" s="76">
        <f t="shared" si="916"/>
        <v>0</v>
      </c>
      <c r="AF378" s="138">
        <f t="shared" si="916"/>
        <v>0</v>
      </c>
      <c r="AG378" s="76">
        <f t="shared" si="916"/>
        <v>0</v>
      </c>
      <c r="AH378" s="76">
        <f t="shared" si="916"/>
        <v>0</v>
      </c>
      <c r="AI378" s="59">
        <f t="shared" si="916"/>
        <v>0</v>
      </c>
      <c r="AJ378" s="76">
        <f t="shared" ref="AJ378:BO378" si="917">IF(AND(AJ$5&gt;=$EH66,AJ$5&lt;=$EI66),$FO66,IF(AND(AJ$5&gt;=$EJ66,AJ$5&lt;=$EK66),$FQ66,IF(AND(AJ$5&gt;=$EL66,AJ$5&lt;=$EM66),$FS66,IF(AND(AJ$5&gt;=$EN66,AJ$5&lt;=$EO66),$FU66,IF(AND(AJ$5&gt;=$EP66,AJ$5&lt;=$EQ66),$FW66,IF(AND(AJ$5&gt;=$ER66,AJ$5&lt;=$ES66),$FY66,IF(AND(AJ$5&gt;=$ET66,AJ$5&lt;=$EU66),$GA66,IF(AND(AJ$5&gt;=$EV66,AJ$5&lt;=$EW66),$GC66,IF(AND(AJ$5&gt;=$EX66,AJ$5&lt;=$EY66),$GE66,IF(AND(AJ$5&gt;=$EZ66,AJ$5&lt;=$FA66),$GG66,IF(AND(AJ$5&gt;=$FB66,AJ$5&lt;=$FC66),$GI66,IF(AND(AJ$5&gt;=$FD66,AJ$5&lt;=$FE66),$GK66,0))))))))))))</f>
        <v>0</v>
      </c>
      <c r="AK378" s="76">
        <f t="shared" si="917"/>
        <v>0</v>
      </c>
      <c r="AL378" s="76">
        <f t="shared" si="917"/>
        <v>0</v>
      </c>
      <c r="AM378" s="76">
        <f t="shared" si="917"/>
        <v>0</v>
      </c>
      <c r="AN378" s="76">
        <f t="shared" si="917"/>
        <v>0</v>
      </c>
      <c r="AO378" s="76">
        <f t="shared" si="917"/>
        <v>0</v>
      </c>
      <c r="AP378" s="76">
        <f t="shared" si="917"/>
        <v>0</v>
      </c>
      <c r="AQ378" s="76">
        <f t="shared" si="917"/>
        <v>0</v>
      </c>
      <c r="AR378" s="76">
        <f t="shared" si="917"/>
        <v>0</v>
      </c>
      <c r="AS378" s="76">
        <f t="shared" si="917"/>
        <v>0</v>
      </c>
      <c r="AT378" s="76">
        <f t="shared" si="917"/>
        <v>0</v>
      </c>
      <c r="AU378" s="76">
        <f t="shared" si="917"/>
        <v>0</v>
      </c>
      <c r="AV378" s="76">
        <f t="shared" si="917"/>
        <v>0</v>
      </c>
      <c r="AW378" s="76">
        <f t="shared" si="917"/>
        <v>0</v>
      </c>
      <c r="AX378" s="76">
        <f t="shared" si="917"/>
        <v>0</v>
      </c>
      <c r="AY378" s="76">
        <f t="shared" si="917"/>
        <v>0</v>
      </c>
      <c r="AZ378" s="76">
        <f t="shared" si="917"/>
        <v>0</v>
      </c>
      <c r="BA378" s="76">
        <f t="shared" si="917"/>
        <v>0</v>
      </c>
      <c r="BB378" s="76">
        <f t="shared" si="917"/>
        <v>0</v>
      </c>
      <c r="BC378" s="76">
        <f t="shared" si="917"/>
        <v>0</v>
      </c>
      <c r="BD378" s="76">
        <f t="shared" si="917"/>
        <v>0</v>
      </c>
      <c r="BE378" s="76">
        <f t="shared" si="917"/>
        <v>0</v>
      </c>
      <c r="BF378" s="76">
        <f t="shared" si="917"/>
        <v>0</v>
      </c>
      <c r="BG378" s="76">
        <f t="shared" si="917"/>
        <v>0</v>
      </c>
      <c r="BH378" s="76">
        <f t="shared" si="917"/>
        <v>0</v>
      </c>
      <c r="BI378" s="76">
        <f t="shared" si="917"/>
        <v>0</v>
      </c>
      <c r="BJ378" s="76">
        <f t="shared" si="917"/>
        <v>0</v>
      </c>
      <c r="BK378" s="76">
        <f t="shared" si="917"/>
        <v>0</v>
      </c>
      <c r="BL378" s="76">
        <f t="shared" si="917"/>
        <v>0</v>
      </c>
      <c r="BM378" s="77">
        <f t="shared" si="917"/>
        <v>0</v>
      </c>
      <c r="BN378" s="59">
        <f t="shared" si="917"/>
        <v>0</v>
      </c>
      <c r="BO378" s="76">
        <f t="shared" si="917"/>
        <v>0</v>
      </c>
      <c r="BP378" s="76">
        <f t="shared" ref="BP378:CU378" si="918">IF(AND(BP$5&gt;=$EH66,BP$5&lt;=$EI66),$FO66,IF(AND(BP$5&gt;=$EJ66,BP$5&lt;=$EK66),$FQ66,IF(AND(BP$5&gt;=$EL66,BP$5&lt;=$EM66),$FS66,IF(AND(BP$5&gt;=$EN66,BP$5&lt;=$EO66),$FU66,IF(AND(BP$5&gt;=$EP66,BP$5&lt;=$EQ66),$FW66,IF(AND(BP$5&gt;=$ER66,BP$5&lt;=$ES66),$FY66,IF(AND(BP$5&gt;=$ET66,BP$5&lt;=$EU66),$GA66,IF(AND(BP$5&gt;=$EV66,BP$5&lt;=$EW66),$GC66,IF(AND(BP$5&gt;=$EX66,BP$5&lt;=$EY66),$GE66,IF(AND(BP$5&gt;=$EZ66,BP$5&lt;=$FA66),$GG66,IF(AND(BP$5&gt;=$FB66,BP$5&lt;=$FC66),$GI66,IF(AND(BP$5&gt;=$FD66,BP$5&lt;=$FE66),$GK66,0))))))))))))</f>
        <v>0</v>
      </c>
      <c r="BQ378" s="76">
        <f t="shared" si="918"/>
        <v>0</v>
      </c>
      <c r="BR378" s="76">
        <f t="shared" si="918"/>
        <v>0</v>
      </c>
      <c r="BS378" s="76">
        <f t="shared" si="918"/>
        <v>0</v>
      </c>
      <c r="BT378" s="76">
        <f t="shared" si="918"/>
        <v>0</v>
      </c>
      <c r="BU378" s="76">
        <f t="shared" si="918"/>
        <v>0</v>
      </c>
      <c r="BV378" s="76">
        <f t="shared" si="918"/>
        <v>0</v>
      </c>
      <c r="BW378" s="76">
        <f t="shared" si="918"/>
        <v>0</v>
      </c>
      <c r="BX378" s="76">
        <f t="shared" si="918"/>
        <v>0</v>
      </c>
      <c r="BY378" s="76">
        <f t="shared" si="918"/>
        <v>0</v>
      </c>
      <c r="BZ378" s="76">
        <f t="shared" si="918"/>
        <v>0</v>
      </c>
      <c r="CA378" s="76">
        <f t="shared" si="918"/>
        <v>0</v>
      </c>
      <c r="CB378" s="138">
        <f t="shared" si="918"/>
        <v>0</v>
      </c>
      <c r="CC378" s="76">
        <f t="shared" si="918"/>
        <v>0</v>
      </c>
      <c r="CD378" s="76">
        <f t="shared" si="918"/>
        <v>0</v>
      </c>
      <c r="CE378" s="76">
        <f t="shared" si="918"/>
        <v>0</v>
      </c>
      <c r="CF378" s="76">
        <f t="shared" si="918"/>
        <v>0</v>
      </c>
      <c r="CG378" s="76">
        <f t="shared" si="918"/>
        <v>0</v>
      </c>
      <c r="CH378" s="76">
        <f t="shared" si="918"/>
        <v>0</v>
      </c>
      <c r="CI378" s="76">
        <f t="shared" si="918"/>
        <v>0</v>
      </c>
      <c r="CJ378" s="76">
        <f t="shared" si="918"/>
        <v>0</v>
      </c>
      <c r="CK378" s="76">
        <f t="shared" si="918"/>
        <v>0</v>
      </c>
      <c r="CL378" s="76">
        <f t="shared" si="918"/>
        <v>0</v>
      </c>
      <c r="CM378" s="76">
        <f t="shared" si="918"/>
        <v>0</v>
      </c>
      <c r="CN378" s="76">
        <f t="shared" si="918"/>
        <v>0</v>
      </c>
      <c r="CO378" s="76">
        <f t="shared" si="918"/>
        <v>0</v>
      </c>
      <c r="CP378" s="138">
        <f t="shared" si="918"/>
        <v>0</v>
      </c>
      <c r="CQ378" s="77">
        <f t="shared" si="918"/>
        <v>0</v>
      </c>
      <c r="CR378" s="59">
        <f t="shared" si="918"/>
        <v>0</v>
      </c>
      <c r="CS378" s="76">
        <f t="shared" si="918"/>
        <v>0</v>
      </c>
      <c r="CT378" s="76">
        <f t="shared" si="918"/>
        <v>0</v>
      </c>
      <c r="CU378" s="76">
        <f t="shared" si="918"/>
        <v>0</v>
      </c>
      <c r="CV378" s="76">
        <f t="shared" ref="CV378:DW378" si="919">IF(AND(CV$5&gt;=$EH66,CV$5&lt;=$EI66),$FO66,IF(AND(CV$5&gt;=$EJ66,CV$5&lt;=$EK66),$FQ66,IF(AND(CV$5&gt;=$EL66,CV$5&lt;=$EM66),$FS66,IF(AND(CV$5&gt;=$EN66,CV$5&lt;=$EO66),$FU66,IF(AND(CV$5&gt;=$EP66,CV$5&lt;=$EQ66),$FW66,IF(AND(CV$5&gt;=$ER66,CV$5&lt;=$ES66),$FY66,IF(AND(CV$5&gt;=$ET66,CV$5&lt;=$EU66),$GA66,IF(AND(CV$5&gt;=$EV66,CV$5&lt;=$EW66),$GC66,IF(AND(CV$5&gt;=$EX66,CV$5&lt;=$EY66),$GE66,IF(AND(CV$5&gt;=$EZ66,CV$5&lt;=$FA66),$GG66,IF(AND(CV$5&gt;=$FB66,CV$5&lt;=$FC66),$GI66,IF(AND(CV$5&gt;=$FD66,CV$5&lt;=$FE66),$GK66,0))))))))))))</f>
        <v>0</v>
      </c>
      <c r="CW378" s="76">
        <f t="shared" si="919"/>
        <v>0</v>
      </c>
      <c r="CX378" s="76">
        <f t="shared" si="919"/>
        <v>0</v>
      </c>
      <c r="CY378" s="76">
        <f t="shared" si="919"/>
        <v>0</v>
      </c>
      <c r="CZ378" s="76">
        <f t="shared" si="919"/>
        <v>0</v>
      </c>
      <c r="DA378" s="76">
        <f t="shared" si="919"/>
        <v>0</v>
      </c>
      <c r="DB378" s="76">
        <f t="shared" si="919"/>
        <v>0</v>
      </c>
      <c r="DC378" s="76">
        <f t="shared" si="919"/>
        <v>0</v>
      </c>
      <c r="DD378" s="76">
        <f t="shared" si="919"/>
        <v>0</v>
      </c>
      <c r="DE378" s="76">
        <f t="shared" si="919"/>
        <v>0</v>
      </c>
      <c r="DF378" s="138">
        <f t="shared" si="919"/>
        <v>0</v>
      </c>
      <c r="DG378" s="76">
        <f t="shared" si="919"/>
        <v>0</v>
      </c>
      <c r="DH378" s="76">
        <f t="shared" si="919"/>
        <v>0</v>
      </c>
      <c r="DI378" s="76">
        <f t="shared" si="919"/>
        <v>0</v>
      </c>
      <c r="DJ378" s="76">
        <f t="shared" si="919"/>
        <v>0</v>
      </c>
      <c r="DK378" s="76">
        <f t="shared" si="919"/>
        <v>0</v>
      </c>
      <c r="DL378" s="76">
        <f t="shared" si="919"/>
        <v>0</v>
      </c>
      <c r="DM378" s="76">
        <f t="shared" si="919"/>
        <v>0</v>
      </c>
      <c r="DN378" s="76">
        <f t="shared" si="919"/>
        <v>0</v>
      </c>
      <c r="DO378" s="76">
        <f t="shared" si="919"/>
        <v>0</v>
      </c>
      <c r="DP378" s="76">
        <f t="shared" si="919"/>
        <v>0</v>
      </c>
      <c r="DQ378" s="76">
        <f t="shared" si="919"/>
        <v>0</v>
      </c>
      <c r="DR378" s="76">
        <f t="shared" si="919"/>
        <v>0</v>
      </c>
      <c r="DS378" s="76">
        <f t="shared" si="919"/>
        <v>0</v>
      </c>
      <c r="DT378" s="138">
        <f t="shared" si="919"/>
        <v>0</v>
      </c>
      <c r="DU378" s="77">
        <f t="shared" si="919"/>
        <v>0</v>
      </c>
      <c r="DV378" s="77">
        <f t="shared" si="919"/>
        <v>0</v>
      </c>
      <c r="DW378" s="77">
        <f t="shared" si="919"/>
        <v>0</v>
      </c>
      <c r="EE378" s="2"/>
      <c r="EF378"/>
      <c r="EG378"/>
      <c r="EH378" s="124"/>
      <c r="EI378" s="124"/>
      <c r="EJ378" s="124"/>
      <c r="EK378" s="124"/>
      <c r="EL378" s="124"/>
      <c r="EM378" s="124"/>
      <c r="EN378" s="124"/>
      <c r="EO378" s="124"/>
      <c r="EP378" s="124"/>
      <c r="EQ378" s="124"/>
      <c r="ER378" s="124"/>
      <c r="ES378" s="124"/>
      <c r="ET378" s="124"/>
      <c r="EU378" s="124"/>
      <c r="EV378" s="124"/>
      <c r="EW378" s="124"/>
      <c r="EX378" s="124"/>
      <c r="EY378" s="124"/>
      <c r="EZ378" s="124"/>
      <c r="FA378" s="124"/>
      <c r="FB378" s="124"/>
      <c r="FC378" s="124"/>
      <c r="FD378" s="124"/>
      <c r="FE378" s="124"/>
      <c r="FG378" s="124"/>
      <c r="FH378" s="124"/>
      <c r="FI378" s="124"/>
      <c r="FJ378" s="124"/>
      <c r="FK378" s="124"/>
      <c r="FL378" s="124"/>
      <c r="FN378" s="212"/>
      <c r="FO378" s="170"/>
      <c r="FP378" s="212"/>
      <c r="FQ378" s="170"/>
      <c r="FR378" s="212"/>
      <c r="FS378" s="170"/>
      <c r="FT378" s="212"/>
      <c r="FU378" s="170"/>
      <c r="FV378" s="212"/>
      <c r="FW378" s="170"/>
      <c r="FX378" s="212"/>
      <c r="FY378" s="170"/>
      <c r="FZ378" s="212"/>
      <c r="GA378" s="170"/>
      <c r="GB378" s="212"/>
      <c r="GC378" s="170"/>
      <c r="GD378" s="212"/>
      <c r="GE378" s="170"/>
      <c r="GF378" s="212"/>
      <c r="GG378" s="170"/>
      <c r="GH378" s="212"/>
      <c r="GI378" s="170"/>
      <c r="GJ378" s="212"/>
      <c r="GK378" s="170"/>
      <c r="HC378" s="212"/>
      <c r="HD378" s="170"/>
      <c r="HE378" s="212"/>
      <c r="HF378" s="170"/>
      <c r="HG378" s="212"/>
      <c r="HH378" s="170"/>
      <c r="HI378" s="212"/>
      <c r="HJ378" s="170"/>
    </row>
    <row r="379" spans="2:218" ht="27.75" customHeight="1" x14ac:dyDescent="0.15">
      <c r="B379" s="487"/>
      <c r="C379" s="325"/>
      <c r="D379" s="75">
        <f t="shared" ref="D379:AI379" si="920">IF(AND(D$5&gt;=$EH68,D$5&lt;=$EI68),$FO68/$GM68,IF(AND(D$5&gt;=$EJ68,D$5&lt;=$EK68),$FQ68/$GO68,IF(AND(D$5&gt;=$EL68,D$5&lt;=$EM68),$FS68/$GQ68,IF(AND(D$5&gt;=$EN68,D$5&lt;=$EO68),$FU68/$GS68,IF(AND(D$5&gt;=$EP68,D$5&lt;=$EQ68),$FW68/$GU68,IF(AND(D$5&gt;=$ER68,D$5&lt;=$ES68),$FY68/$GW68,IF(AND(D$5&gt;=$ET68,D$5&lt;=$EU68),$GA68/$GY68,IF(AND(D$5&gt;=$EV68,D$5&lt;=$EW68),$GC68/$HA68,IF(AND(D$5&gt;=$EX68,D$5&lt;=$EY68),$GE68/$HC68,IF(AND(D$5&gt;=$EZ68,D$5&lt;=$FA68),$GG68/$HE68,IF(AND(D$5&gt;=$FB68,D$5&lt;=$FC68),$GI68/$HG68,IF(AND(D$5&gt;=$FD68,D$5&lt;=$FE68),$GK68/$HI68,0))))))))))))</f>
        <v>0</v>
      </c>
      <c r="E379" s="76">
        <f t="shared" si="920"/>
        <v>0</v>
      </c>
      <c r="F379" s="76">
        <f t="shared" si="920"/>
        <v>0</v>
      </c>
      <c r="G379" s="76">
        <f t="shared" si="920"/>
        <v>0</v>
      </c>
      <c r="H379" s="76">
        <f t="shared" si="920"/>
        <v>0</v>
      </c>
      <c r="I379" s="76">
        <f t="shared" si="920"/>
        <v>0</v>
      </c>
      <c r="J379" s="76">
        <f t="shared" si="920"/>
        <v>0</v>
      </c>
      <c r="K379" s="76">
        <f t="shared" si="920"/>
        <v>0</v>
      </c>
      <c r="L379" s="76">
        <f t="shared" si="920"/>
        <v>0</v>
      </c>
      <c r="M379" s="76">
        <f t="shared" si="920"/>
        <v>0</v>
      </c>
      <c r="N379" s="76">
        <f t="shared" si="920"/>
        <v>0</v>
      </c>
      <c r="O379" s="76">
        <f t="shared" si="920"/>
        <v>0</v>
      </c>
      <c r="P379" s="76">
        <f t="shared" si="920"/>
        <v>0</v>
      </c>
      <c r="Q379" s="76">
        <f t="shared" si="920"/>
        <v>0</v>
      </c>
      <c r="R379" s="76">
        <f t="shared" si="920"/>
        <v>0</v>
      </c>
      <c r="S379" s="76">
        <f t="shared" si="920"/>
        <v>0</v>
      </c>
      <c r="T379" s="76">
        <f t="shared" si="920"/>
        <v>0</v>
      </c>
      <c r="U379" s="76">
        <f t="shared" si="920"/>
        <v>1</v>
      </c>
      <c r="V379" s="76">
        <f t="shared" si="920"/>
        <v>0</v>
      </c>
      <c r="W379" s="76">
        <f t="shared" si="920"/>
        <v>0</v>
      </c>
      <c r="X379" s="76">
        <f t="shared" si="920"/>
        <v>0</v>
      </c>
      <c r="Y379" s="76">
        <f t="shared" si="920"/>
        <v>0</v>
      </c>
      <c r="Z379" s="76">
        <f t="shared" si="920"/>
        <v>0</v>
      </c>
      <c r="AA379" s="76">
        <f t="shared" si="920"/>
        <v>0</v>
      </c>
      <c r="AB379" s="76">
        <f t="shared" si="920"/>
        <v>0</v>
      </c>
      <c r="AC379" s="76">
        <f t="shared" si="920"/>
        <v>0</v>
      </c>
      <c r="AD379" s="76">
        <f t="shared" si="920"/>
        <v>0</v>
      </c>
      <c r="AE379" s="76">
        <f t="shared" si="920"/>
        <v>0</v>
      </c>
      <c r="AF379" s="138">
        <f t="shared" si="920"/>
        <v>0</v>
      </c>
      <c r="AG379" s="76">
        <f t="shared" si="920"/>
        <v>0</v>
      </c>
      <c r="AH379" s="76">
        <f t="shared" si="920"/>
        <v>0</v>
      </c>
      <c r="AI379" s="59">
        <f t="shared" si="920"/>
        <v>0</v>
      </c>
      <c r="AJ379" s="76">
        <f t="shared" ref="AJ379:BO379" si="921">IF(AND(AJ$5&gt;=$EH68,AJ$5&lt;=$EI68),$FO68/$GM68,IF(AND(AJ$5&gt;=$EJ68,AJ$5&lt;=$EK68),$FQ68/$GO68,IF(AND(AJ$5&gt;=$EL68,AJ$5&lt;=$EM68),$FS68/$GQ68,IF(AND(AJ$5&gt;=$EN68,AJ$5&lt;=$EO68),$FU68/$GS68,IF(AND(AJ$5&gt;=$EP68,AJ$5&lt;=$EQ68),$FW68/$GU68,IF(AND(AJ$5&gt;=$ER68,AJ$5&lt;=$ES68),$FY68/$GW68,IF(AND(AJ$5&gt;=$ET68,AJ$5&lt;=$EU68),$GA68/$GY68,IF(AND(AJ$5&gt;=$EV68,AJ$5&lt;=$EW68),$GC68/$HA68,IF(AND(AJ$5&gt;=$EX68,AJ$5&lt;=$EY68),$GE68/$HC68,IF(AND(AJ$5&gt;=$EZ68,AJ$5&lt;=$FA68),$GG68/$HE68,IF(AND(AJ$5&gt;=$FB68,AJ$5&lt;=$FC68),$GI68/$HG68,IF(AND(AJ$5&gt;=$FD68,AJ$5&lt;=$FE68),$GK68/$HI68,0))))))))))))</f>
        <v>0</v>
      </c>
      <c r="AK379" s="76">
        <f t="shared" si="921"/>
        <v>0</v>
      </c>
      <c r="AL379" s="76">
        <f t="shared" si="921"/>
        <v>0</v>
      </c>
      <c r="AM379" s="76">
        <f t="shared" si="921"/>
        <v>0</v>
      </c>
      <c r="AN379" s="76">
        <f t="shared" si="921"/>
        <v>0</v>
      </c>
      <c r="AO379" s="76">
        <f t="shared" si="921"/>
        <v>0</v>
      </c>
      <c r="AP379" s="76">
        <f t="shared" si="921"/>
        <v>0</v>
      </c>
      <c r="AQ379" s="76">
        <f t="shared" si="921"/>
        <v>0</v>
      </c>
      <c r="AR379" s="76">
        <f t="shared" si="921"/>
        <v>0</v>
      </c>
      <c r="AS379" s="76">
        <f t="shared" si="921"/>
        <v>0</v>
      </c>
      <c r="AT379" s="76">
        <f t="shared" si="921"/>
        <v>0</v>
      </c>
      <c r="AU379" s="76">
        <f t="shared" si="921"/>
        <v>0</v>
      </c>
      <c r="AV379" s="76">
        <f t="shared" si="921"/>
        <v>0</v>
      </c>
      <c r="AW379" s="76">
        <f t="shared" si="921"/>
        <v>0</v>
      </c>
      <c r="AX379" s="76">
        <f t="shared" si="921"/>
        <v>0</v>
      </c>
      <c r="AY379" s="76">
        <f t="shared" si="921"/>
        <v>0</v>
      </c>
      <c r="AZ379" s="76">
        <f t="shared" si="921"/>
        <v>0</v>
      </c>
      <c r="BA379" s="76">
        <f t="shared" si="921"/>
        <v>0</v>
      </c>
      <c r="BB379" s="76">
        <f t="shared" si="921"/>
        <v>2</v>
      </c>
      <c r="BC379" s="76">
        <f t="shared" si="921"/>
        <v>0</v>
      </c>
      <c r="BD379" s="76">
        <f t="shared" si="921"/>
        <v>0</v>
      </c>
      <c r="BE379" s="76">
        <f t="shared" si="921"/>
        <v>0</v>
      </c>
      <c r="BF379" s="76">
        <f t="shared" si="921"/>
        <v>0</v>
      </c>
      <c r="BG379" s="76">
        <f t="shared" si="921"/>
        <v>0</v>
      </c>
      <c r="BH379" s="76">
        <f t="shared" si="921"/>
        <v>0</v>
      </c>
      <c r="BI379" s="76">
        <f t="shared" si="921"/>
        <v>0</v>
      </c>
      <c r="BJ379" s="76">
        <f t="shared" si="921"/>
        <v>0</v>
      </c>
      <c r="BK379" s="76">
        <f t="shared" si="921"/>
        <v>0</v>
      </c>
      <c r="BL379" s="76">
        <f t="shared" si="921"/>
        <v>0</v>
      </c>
      <c r="BM379" s="77">
        <f t="shared" si="921"/>
        <v>0</v>
      </c>
      <c r="BN379" s="59">
        <f t="shared" si="921"/>
        <v>0</v>
      </c>
      <c r="BO379" s="76">
        <f t="shared" si="921"/>
        <v>0</v>
      </c>
      <c r="BP379" s="76">
        <f t="shared" ref="BP379:CU379" si="922">IF(AND(BP$5&gt;=$EH68,BP$5&lt;=$EI68),$FO68/$GM68,IF(AND(BP$5&gt;=$EJ68,BP$5&lt;=$EK68),$FQ68/$GO68,IF(AND(BP$5&gt;=$EL68,BP$5&lt;=$EM68),$FS68/$GQ68,IF(AND(BP$5&gt;=$EN68,BP$5&lt;=$EO68),$FU68/$GS68,IF(AND(BP$5&gt;=$EP68,BP$5&lt;=$EQ68),$FW68/$GU68,IF(AND(BP$5&gt;=$ER68,BP$5&lt;=$ES68),$FY68/$GW68,IF(AND(BP$5&gt;=$ET68,BP$5&lt;=$EU68),$GA68/$GY68,IF(AND(BP$5&gt;=$EV68,BP$5&lt;=$EW68),$GC68/$HA68,IF(AND(BP$5&gt;=$EX68,BP$5&lt;=$EY68),$GE68/$HC68,IF(AND(BP$5&gt;=$EZ68,BP$5&lt;=$FA68),$GG68/$HE68,IF(AND(BP$5&gt;=$FB68,BP$5&lt;=$FC68),$GI68/$HG68,IF(AND(BP$5&gt;=$FD68,BP$5&lt;=$FE68),$GK68/$HI68,0))))))))))))</f>
        <v>0</v>
      </c>
      <c r="BQ379" s="76">
        <f t="shared" si="922"/>
        <v>0</v>
      </c>
      <c r="BR379" s="76">
        <f t="shared" si="922"/>
        <v>0</v>
      </c>
      <c r="BS379" s="76">
        <f t="shared" si="922"/>
        <v>0</v>
      </c>
      <c r="BT379" s="76">
        <f t="shared" si="922"/>
        <v>0</v>
      </c>
      <c r="BU379" s="76">
        <f t="shared" si="922"/>
        <v>0</v>
      </c>
      <c r="BV379" s="76">
        <f t="shared" si="922"/>
        <v>0</v>
      </c>
      <c r="BW379" s="76">
        <f t="shared" si="922"/>
        <v>2</v>
      </c>
      <c r="BX379" s="76">
        <f t="shared" si="922"/>
        <v>0</v>
      </c>
      <c r="BY379" s="76">
        <f t="shared" si="922"/>
        <v>0</v>
      </c>
      <c r="BZ379" s="76">
        <f t="shared" si="922"/>
        <v>0</v>
      </c>
      <c r="CA379" s="76">
        <f t="shared" si="922"/>
        <v>0</v>
      </c>
      <c r="CB379" s="138">
        <f t="shared" si="922"/>
        <v>0</v>
      </c>
      <c r="CC379" s="76">
        <f t="shared" si="922"/>
        <v>0</v>
      </c>
      <c r="CD379" s="76">
        <f t="shared" si="922"/>
        <v>0</v>
      </c>
      <c r="CE379" s="76">
        <f t="shared" si="922"/>
        <v>0</v>
      </c>
      <c r="CF379" s="76">
        <f t="shared" si="922"/>
        <v>0</v>
      </c>
      <c r="CG379" s="76">
        <f t="shared" si="922"/>
        <v>0.33333333333333331</v>
      </c>
      <c r="CH379" s="76">
        <f t="shared" si="922"/>
        <v>0.33333333333333331</v>
      </c>
      <c r="CI379" s="76">
        <f t="shared" si="922"/>
        <v>0.33333333333333331</v>
      </c>
      <c r="CJ379" s="76">
        <f t="shared" si="922"/>
        <v>0.33333333333333331</v>
      </c>
      <c r="CK379" s="76">
        <f t="shared" si="922"/>
        <v>0.33333333333333331</v>
      </c>
      <c r="CL379" s="76">
        <f t="shared" si="922"/>
        <v>0.33333333333333331</v>
      </c>
      <c r="CM379" s="76">
        <f t="shared" si="922"/>
        <v>0</v>
      </c>
      <c r="CN379" s="76">
        <f t="shared" si="922"/>
        <v>0</v>
      </c>
      <c r="CO379" s="76">
        <f t="shared" si="922"/>
        <v>0</v>
      </c>
      <c r="CP379" s="138">
        <f t="shared" si="922"/>
        <v>0</v>
      </c>
      <c r="CQ379" s="77">
        <f t="shared" si="922"/>
        <v>2</v>
      </c>
      <c r="CR379" s="59">
        <f t="shared" si="922"/>
        <v>0</v>
      </c>
      <c r="CS379" s="76">
        <f t="shared" si="922"/>
        <v>0</v>
      </c>
      <c r="CT379" s="76">
        <f t="shared" si="922"/>
        <v>0</v>
      </c>
      <c r="CU379" s="76">
        <f t="shared" si="922"/>
        <v>0</v>
      </c>
      <c r="CV379" s="76">
        <f t="shared" ref="CV379:DW379" si="923">IF(AND(CV$5&gt;=$EH68,CV$5&lt;=$EI68),$FO68/$GM68,IF(AND(CV$5&gt;=$EJ68,CV$5&lt;=$EK68),$FQ68/$GO68,IF(AND(CV$5&gt;=$EL68,CV$5&lt;=$EM68),$FS68/$GQ68,IF(AND(CV$5&gt;=$EN68,CV$5&lt;=$EO68),$FU68/$GS68,IF(AND(CV$5&gt;=$EP68,CV$5&lt;=$EQ68),$FW68/$GU68,IF(AND(CV$5&gt;=$ER68,CV$5&lt;=$ES68),$FY68/$GW68,IF(AND(CV$5&gt;=$ET68,CV$5&lt;=$EU68),$GA68/$GY68,IF(AND(CV$5&gt;=$EV68,CV$5&lt;=$EW68),$GC68/$HA68,IF(AND(CV$5&gt;=$EX68,CV$5&lt;=$EY68),$GE68/$HC68,IF(AND(CV$5&gt;=$EZ68,CV$5&lt;=$FA68),$GG68/$HE68,IF(AND(CV$5&gt;=$FB68,CV$5&lt;=$FC68),$GI68/$HG68,IF(AND(CV$5&gt;=$FD68,CV$5&lt;=$FE68),$GK68/$HI68,0))))))))))))</f>
        <v>0</v>
      </c>
      <c r="CW379" s="76">
        <f t="shared" si="923"/>
        <v>0</v>
      </c>
      <c r="CX379" s="76">
        <f t="shared" si="923"/>
        <v>0</v>
      </c>
      <c r="CY379" s="76">
        <f t="shared" si="923"/>
        <v>0</v>
      </c>
      <c r="CZ379" s="76">
        <f t="shared" si="923"/>
        <v>0</v>
      </c>
      <c r="DA379" s="76">
        <f t="shared" si="923"/>
        <v>0</v>
      </c>
      <c r="DB379" s="76">
        <f t="shared" si="923"/>
        <v>0</v>
      </c>
      <c r="DC379" s="76">
        <f t="shared" si="923"/>
        <v>0</v>
      </c>
      <c r="DD379" s="76">
        <f t="shared" si="923"/>
        <v>0</v>
      </c>
      <c r="DE379" s="76">
        <f t="shared" si="923"/>
        <v>0</v>
      </c>
      <c r="DF379" s="138">
        <f t="shared" si="923"/>
        <v>0</v>
      </c>
      <c r="DG379" s="76">
        <f t="shared" si="923"/>
        <v>0</v>
      </c>
      <c r="DH379" s="76">
        <f t="shared" si="923"/>
        <v>0</v>
      </c>
      <c r="DI379" s="76">
        <f t="shared" si="923"/>
        <v>0</v>
      </c>
      <c r="DJ379" s="76">
        <f t="shared" si="923"/>
        <v>0</v>
      </c>
      <c r="DK379" s="76">
        <f t="shared" si="923"/>
        <v>0</v>
      </c>
      <c r="DL379" s="76">
        <f t="shared" si="923"/>
        <v>0</v>
      </c>
      <c r="DM379" s="76">
        <f t="shared" si="923"/>
        <v>0</v>
      </c>
      <c r="DN379" s="76">
        <f t="shared" si="923"/>
        <v>0</v>
      </c>
      <c r="DO379" s="76">
        <f t="shared" si="923"/>
        <v>0</v>
      </c>
      <c r="DP379" s="76">
        <f t="shared" si="923"/>
        <v>0</v>
      </c>
      <c r="DQ379" s="76">
        <f t="shared" si="923"/>
        <v>0</v>
      </c>
      <c r="DR379" s="76">
        <f t="shared" si="923"/>
        <v>0</v>
      </c>
      <c r="DS379" s="76">
        <f t="shared" si="923"/>
        <v>0</v>
      </c>
      <c r="DT379" s="138">
        <f t="shared" si="923"/>
        <v>0</v>
      </c>
      <c r="DU379" s="77">
        <f t="shared" si="923"/>
        <v>0</v>
      </c>
      <c r="DV379" s="77">
        <f t="shared" si="923"/>
        <v>0</v>
      </c>
      <c r="DW379" s="77">
        <f t="shared" si="923"/>
        <v>0</v>
      </c>
      <c r="EE379" s="2"/>
      <c r="EF379"/>
      <c r="EG379"/>
      <c r="EH379" s="124"/>
      <c r="EI379" s="124"/>
      <c r="EJ379" s="124"/>
      <c r="EK379" s="124"/>
      <c r="EL379" s="124"/>
      <c r="EM379" s="124"/>
      <c r="EN379" s="124"/>
      <c r="EO379" s="124"/>
      <c r="EP379" s="124"/>
      <c r="EQ379" s="124"/>
      <c r="ER379" s="124"/>
      <c r="ES379" s="124"/>
      <c r="ET379" s="124"/>
      <c r="EU379" s="124"/>
      <c r="EV379" s="124"/>
      <c r="EW379" s="124"/>
      <c r="EX379" s="124"/>
      <c r="EY379" s="124"/>
      <c r="EZ379" s="124"/>
      <c r="FA379" s="124"/>
      <c r="FB379" s="124"/>
      <c r="FC379" s="124"/>
      <c r="FD379" s="124"/>
      <c r="FE379" s="124"/>
      <c r="FG379" s="124"/>
      <c r="FH379" s="124"/>
      <c r="FI379" s="124"/>
      <c r="FJ379" s="124"/>
      <c r="FK379" s="124"/>
      <c r="FL379" s="124"/>
      <c r="FN379" s="212"/>
      <c r="FO379" s="170"/>
      <c r="FP379" s="212"/>
      <c r="FQ379" s="170"/>
      <c r="FR379" s="212"/>
      <c r="FS379" s="170"/>
      <c r="FT379" s="212"/>
      <c r="FU379" s="170"/>
      <c r="FV379" s="212"/>
      <c r="FW379" s="170"/>
      <c r="FX379" s="212"/>
      <c r="FY379" s="170"/>
      <c r="FZ379" s="212"/>
      <c r="GA379" s="170"/>
      <c r="GB379" s="212"/>
      <c r="GC379" s="170"/>
      <c r="GD379" s="212"/>
      <c r="GE379" s="170"/>
      <c r="GF379" s="212"/>
      <c r="GG379" s="170"/>
      <c r="GH379" s="212"/>
      <c r="GI379" s="170"/>
      <c r="GJ379" s="212"/>
      <c r="GK379" s="170"/>
      <c r="HC379" s="212"/>
      <c r="HD379" s="170"/>
      <c r="HE379" s="212"/>
      <c r="HF379" s="170"/>
      <c r="HG379" s="212"/>
      <c r="HH379" s="170"/>
      <c r="HI379" s="212"/>
      <c r="HJ379" s="170"/>
    </row>
    <row r="380" spans="2:218" ht="21.75" customHeight="1" thickBot="1" x14ac:dyDescent="0.2">
      <c r="B380" s="488"/>
      <c r="C380" s="326"/>
      <c r="D380" s="136">
        <f t="shared" ref="D380:AI380" si="924">IF(AND(D$5&gt;=$EH68,D$5&lt;=$EI68),$FO68,IF(AND(D$5&gt;=$EJ68,D$5&lt;=$EK68),$FQ68,IF(AND(D$5&gt;=$EL68,D$5&lt;=$EM68),$FS68,IF(AND(D$5&gt;=$EN68,D$5&lt;=$EO68),$FU68,IF(AND(D$5&gt;=$EP68,D$5&lt;=$EQ68),$FW68,IF(AND(D$5&gt;=$ER68,D$5&lt;=$ES68),$FY68,IF(AND(D$5&gt;=$ET68,D$5&lt;=$EU68),$GA68,IF(AND(D$5&gt;=$EV68,D$5&lt;=$EW68),$GC68,IF(AND(D$5&gt;=$EX68,D$5&lt;=$EY68),$GE68,IF(AND(D$5&gt;=$EZ68,D$5&lt;=$FA68),$GG68,IF(AND(D$5&gt;=$FB68,D$5&lt;=$FC68),$GI68,IF(AND(D$5&gt;=$FD68,D$5&lt;=$FE68),$GK68,0))))))))))))</f>
        <v>0</v>
      </c>
      <c r="E380" s="129">
        <f t="shared" si="924"/>
        <v>0</v>
      </c>
      <c r="F380" s="129">
        <f t="shared" si="924"/>
        <v>0</v>
      </c>
      <c r="G380" s="129">
        <f t="shared" si="924"/>
        <v>0</v>
      </c>
      <c r="H380" s="129">
        <f t="shared" si="924"/>
        <v>0</v>
      </c>
      <c r="I380" s="129">
        <f t="shared" si="924"/>
        <v>0</v>
      </c>
      <c r="J380" s="129">
        <f t="shared" si="924"/>
        <v>0</v>
      </c>
      <c r="K380" s="129">
        <f t="shared" si="924"/>
        <v>0</v>
      </c>
      <c r="L380" s="129">
        <f t="shared" si="924"/>
        <v>0</v>
      </c>
      <c r="M380" s="129">
        <f t="shared" si="924"/>
        <v>0</v>
      </c>
      <c r="N380" s="129">
        <f t="shared" si="924"/>
        <v>0</v>
      </c>
      <c r="O380" s="129">
        <f t="shared" si="924"/>
        <v>0</v>
      </c>
      <c r="P380" s="129">
        <f t="shared" si="924"/>
        <v>0</v>
      </c>
      <c r="Q380" s="129">
        <f t="shared" si="924"/>
        <v>0</v>
      </c>
      <c r="R380" s="129">
        <f t="shared" si="924"/>
        <v>0</v>
      </c>
      <c r="S380" s="129">
        <f t="shared" si="924"/>
        <v>0</v>
      </c>
      <c r="T380" s="129">
        <f t="shared" si="924"/>
        <v>0</v>
      </c>
      <c r="U380" s="129">
        <f t="shared" si="924"/>
        <v>1</v>
      </c>
      <c r="V380" s="129">
        <f t="shared" si="924"/>
        <v>0</v>
      </c>
      <c r="W380" s="129">
        <f t="shared" si="924"/>
        <v>0</v>
      </c>
      <c r="X380" s="129">
        <f t="shared" si="924"/>
        <v>0</v>
      </c>
      <c r="Y380" s="129">
        <f t="shared" si="924"/>
        <v>0</v>
      </c>
      <c r="Z380" s="129">
        <f t="shared" si="924"/>
        <v>0</v>
      </c>
      <c r="AA380" s="129">
        <f t="shared" si="924"/>
        <v>0</v>
      </c>
      <c r="AB380" s="129">
        <f t="shared" si="924"/>
        <v>0</v>
      </c>
      <c r="AC380" s="129">
        <f t="shared" si="924"/>
        <v>0</v>
      </c>
      <c r="AD380" s="129">
        <f t="shared" si="924"/>
        <v>0</v>
      </c>
      <c r="AE380" s="129">
        <f t="shared" si="924"/>
        <v>0</v>
      </c>
      <c r="AF380" s="129">
        <f t="shared" si="924"/>
        <v>0</v>
      </c>
      <c r="AG380" s="130">
        <f t="shared" si="924"/>
        <v>0</v>
      </c>
      <c r="AH380" s="130">
        <f t="shared" si="924"/>
        <v>0</v>
      </c>
      <c r="AI380" s="131">
        <f t="shared" si="924"/>
        <v>0</v>
      </c>
      <c r="AJ380" s="129">
        <f t="shared" ref="AJ380:BO380" si="925">IF(AND(AJ$5&gt;=$EH68,AJ$5&lt;=$EI68),$FO68,IF(AND(AJ$5&gt;=$EJ68,AJ$5&lt;=$EK68),$FQ68,IF(AND(AJ$5&gt;=$EL68,AJ$5&lt;=$EM68),$FS68,IF(AND(AJ$5&gt;=$EN68,AJ$5&lt;=$EO68),$FU68,IF(AND(AJ$5&gt;=$EP68,AJ$5&lt;=$EQ68),$FW68,IF(AND(AJ$5&gt;=$ER68,AJ$5&lt;=$ES68),$FY68,IF(AND(AJ$5&gt;=$ET68,AJ$5&lt;=$EU68),$GA68,IF(AND(AJ$5&gt;=$EV68,AJ$5&lt;=$EW68),$GC68,IF(AND(AJ$5&gt;=$EX68,AJ$5&lt;=$EY68),$GE68,IF(AND(AJ$5&gt;=$EZ68,AJ$5&lt;=$FA68),$GG68,IF(AND(AJ$5&gt;=$FB68,AJ$5&lt;=$FC68),$GI68,IF(AND(AJ$5&gt;=$FD68,AJ$5&lt;=$FE68),$GK68,0))))))))))))</f>
        <v>0</v>
      </c>
      <c r="AK380" s="129">
        <f t="shared" si="925"/>
        <v>0</v>
      </c>
      <c r="AL380" s="132">
        <f t="shared" si="925"/>
        <v>0</v>
      </c>
      <c r="AM380" s="133">
        <f t="shared" si="925"/>
        <v>0</v>
      </c>
      <c r="AN380" s="133">
        <f t="shared" si="925"/>
        <v>0</v>
      </c>
      <c r="AO380" s="133">
        <f t="shared" si="925"/>
        <v>0</v>
      </c>
      <c r="AP380" s="133">
        <f t="shared" si="925"/>
        <v>0</v>
      </c>
      <c r="AQ380" s="133">
        <f t="shared" si="925"/>
        <v>0</v>
      </c>
      <c r="AR380" s="133">
        <f t="shared" si="925"/>
        <v>0</v>
      </c>
      <c r="AS380" s="133">
        <f t="shared" si="925"/>
        <v>0</v>
      </c>
      <c r="AT380" s="133">
        <f t="shared" si="925"/>
        <v>0</v>
      </c>
      <c r="AU380" s="133">
        <f t="shared" si="925"/>
        <v>0</v>
      </c>
      <c r="AV380" s="133">
        <f t="shared" si="925"/>
        <v>0</v>
      </c>
      <c r="AW380" s="133">
        <f t="shared" si="925"/>
        <v>0</v>
      </c>
      <c r="AX380" s="133">
        <f t="shared" si="925"/>
        <v>0</v>
      </c>
      <c r="AY380" s="133">
        <f t="shared" si="925"/>
        <v>0</v>
      </c>
      <c r="AZ380" s="133">
        <f t="shared" si="925"/>
        <v>0</v>
      </c>
      <c r="BA380" s="133">
        <f t="shared" si="925"/>
        <v>0</v>
      </c>
      <c r="BB380" s="133">
        <f t="shared" si="925"/>
        <v>2</v>
      </c>
      <c r="BC380" s="133">
        <f t="shared" si="925"/>
        <v>0</v>
      </c>
      <c r="BD380" s="133">
        <f t="shared" si="925"/>
        <v>0</v>
      </c>
      <c r="BE380" s="133">
        <f t="shared" si="925"/>
        <v>0</v>
      </c>
      <c r="BF380" s="133">
        <f t="shared" si="925"/>
        <v>0</v>
      </c>
      <c r="BG380" s="133">
        <f t="shared" si="925"/>
        <v>0</v>
      </c>
      <c r="BH380" s="133">
        <f t="shared" si="925"/>
        <v>0</v>
      </c>
      <c r="BI380" s="133">
        <f t="shared" si="925"/>
        <v>0</v>
      </c>
      <c r="BJ380" s="133">
        <f t="shared" si="925"/>
        <v>0</v>
      </c>
      <c r="BK380" s="133">
        <f t="shared" si="925"/>
        <v>0</v>
      </c>
      <c r="BL380" s="133">
        <f t="shared" si="925"/>
        <v>0</v>
      </c>
      <c r="BM380" s="134">
        <f t="shared" si="925"/>
        <v>0</v>
      </c>
      <c r="BN380" s="135">
        <f t="shared" si="925"/>
        <v>0</v>
      </c>
      <c r="BO380" s="133">
        <f t="shared" si="925"/>
        <v>0</v>
      </c>
      <c r="BP380" s="133">
        <f t="shared" ref="BP380:CU380" si="926">IF(AND(BP$5&gt;=$EH68,BP$5&lt;=$EI68),$FO68,IF(AND(BP$5&gt;=$EJ68,BP$5&lt;=$EK68),$FQ68,IF(AND(BP$5&gt;=$EL68,BP$5&lt;=$EM68),$FS68,IF(AND(BP$5&gt;=$EN68,BP$5&lt;=$EO68),$FU68,IF(AND(BP$5&gt;=$EP68,BP$5&lt;=$EQ68),$FW68,IF(AND(BP$5&gt;=$ER68,BP$5&lt;=$ES68),$FY68,IF(AND(BP$5&gt;=$ET68,BP$5&lt;=$EU68),$GA68,IF(AND(BP$5&gt;=$EV68,BP$5&lt;=$EW68),$GC68,IF(AND(BP$5&gt;=$EX68,BP$5&lt;=$EY68),$GE68,IF(AND(BP$5&gt;=$EZ68,BP$5&lt;=$FA68),$GG68,IF(AND(BP$5&gt;=$FB68,BP$5&lt;=$FC68),$GI68,IF(AND(BP$5&gt;=$FD68,BP$5&lt;=$FE68),$GK68,0))))))))))))</f>
        <v>0</v>
      </c>
      <c r="BQ380" s="133">
        <f t="shared" si="926"/>
        <v>0</v>
      </c>
      <c r="BR380" s="133">
        <f t="shared" si="926"/>
        <v>0</v>
      </c>
      <c r="BS380" s="133">
        <f t="shared" si="926"/>
        <v>0</v>
      </c>
      <c r="BT380" s="133">
        <f t="shared" si="926"/>
        <v>0</v>
      </c>
      <c r="BU380" s="133">
        <f t="shared" si="926"/>
        <v>0</v>
      </c>
      <c r="BV380" s="133">
        <f t="shared" si="926"/>
        <v>0</v>
      </c>
      <c r="BW380" s="133">
        <f t="shared" si="926"/>
        <v>2</v>
      </c>
      <c r="BX380" s="133">
        <f t="shared" si="926"/>
        <v>0</v>
      </c>
      <c r="BY380" s="133">
        <f t="shared" si="926"/>
        <v>0</v>
      </c>
      <c r="BZ380" s="133">
        <f t="shared" si="926"/>
        <v>0</v>
      </c>
      <c r="CA380" s="133">
        <f t="shared" si="926"/>
        <v>0</v>
      </c>
      <c r="CB380" s="133">
        <f t="shared" si="926"/>
        <v>0</v>
      </c>
      <c r="CC380" s="133">
        <f t="shared" si="926"/>
        <v>0</v>
      </c>
      <c r="CD380" s="133">
        <f t="shared" si="926"/>
        <v>0</v>
      </c>
      <c r="CE380" s="133">
        <f t="shared" si="926"/>
        <v>0</v>
      </c>
      <c r="CF380" s="133">
        <f t="shared" si="926"/>
        <v>0</v>
      </c>
      <c r="CG380" s="133">
        <f t="shared" si="926"/>
        <v>2</v>
      </c>
      <c r="CH380" s="133">
        <f t="shared" si="926"/>
        <v>2</v>
      </c>
      <c r="CI380" s="133">
        <f t="shared" si="926"/>
        <v>2</v>
      </c>
      <c r="CJ380" s="133">
        <f t="shared" si="926"/>
        <v>2</v>
      </c>
      <c r="CK380" s="133">
        <f t="shared" si="926"/>
        <v>2</v>
      </c>
      <c r="CL380" s="133">
        <f t="shared" si="926"/>
        <v>2</v>
      </c>
      <c r="CM380" s="133">
        <f t="shared" si="926"/>
        <v>0</v>
      </c>
      <c r="CN380" s="133">
        <f t="shared" si="926"/>
        <v>0</v>
      </c>
      <c r="CO380" s="133">
        <f t="shared" si="926"/>
        <v>0</v>
      </c>
      <c r="CP380" s="133">
        <f t="shared" si="926"/>
        <v>0</v>
      </c>
      <c r="CQ380" s="134">
        <f t="shared" si="926"/>
        <v>2</v>
      </c>
      <c r="CR380" s="135">
        <f t="shared" si="926"/>
        <v>0</v>
      </c>
      <c r="CS380" s="133">
        <f t="shared" si="926"/>
        <v>0</v>
      </c>
      <c r="CT380" s="133">
        <f t="shared" si="926"/>
        <v>0</v>
      </c>
      <c r="CU380" s="133">
        <f t="shared" si="926"/>
        <v>0</v>
      </c>
      <c r="CV380" s="133">
        <f t="shared" ref="CV380:DW380" si="927">IF(AND(CV$5&gt;=$EH68,CV$5&lt;=$EI68),$FO68,IF(AND(CV$5&gt;=$EJ68,CV$5&lt;=$EK68),$FQ68,IF(AND(CV$5&gt;=$EL68,CV$5&lt;=$EM68),$FS68,IF(AND(CV$5&gt;=$EN68,CV$5&lt;=$EO68),$FU68,IF(AND(CV$5&gt;=$EP68,CV$5&lt;=$EQ68),$FW68,IF(AND(CV$5&gt;=$ER68,CV$5&lt;=$ES68),$FY68,IF(AND(CV$5&gt;=$ET68,CV$5&lt;=$EU68),$GA68,IF(AND(CV$5&gt;=$EV68,CV$5&lt;=$EW68),$GC68,IF(AND(CV$5&gt;=$EX68,CV$5&lt;=$EY68),$GE68,IF(AND(CV$5&gt;=$EZ68,CV$5&lt;=$FA68),$GG68,IF(AND(CV$5&gt;=$FB68,CV$5&lt;=$FC68),$GI68,IF(AND(CV$5&gt;=$FD68,CV$5&lt;=$FE68),$GK68,0))))))))))))</f>
        <v>0</v>
      </c>
      <c r="CW380" s="133">
        <f t="shared" si="927"/>
        <v>0</v>
      </c>
      <c r="CX380" s="133">
        <f t="shared" si="927"/>
        <v>0</v>
      </c>
      <c r="CY380" s="133">
        <f t="shared" si="927"/>
        <v>0</v>
      </c>
      <c r="CZ380" s="133">
        <f t="shared" si="927"/>
        <v>0</v>
      </c>
      <c r="DA380" s="133">
        <f t="shared" si="927"/>
        <v>0</v>
      </c>
      <c r="DB380" s="133">
        <f t="shared" si="927"/>
        <v>0</v>
      </c>
      <c r="DC380" s="133">
        <f t="shared" si="927"/>
        <v>0</v>
      </c>
      <c r="DD380" s="133">
        <f t="shared" si="927"/>
        <v>0</v>
      </c>
      <c r="DE380" s="133">
        <f t="shared" si="927"/>
        <v>0</v>
      </c>
      <c r="DF380" s="133">
        <f t="shared" si="927"/>
        <v>0</v>
      </c>
      <c r="DG380" s="133">
        <f t="shared" si="927"/>
        <v>0</v>
      </c>
      <c r="DH380" s="133">
        <f t="shared" si="927"/>
        <v>0</v>
      </c>
      <c r="DI380" s="133">
        <f t="shared" si="927"/>
        <v>0</v>
      </c>
      <c r="DJ380" s="133">
        <f t="shared" si="927"/>
        <v>0</v>
      </c>
      <c r="DK380" s="133">
        <f t="shared" si="927"/>
        <v>0</v>
      </c>
      <c r="DL380" s="133">
        <f t="shared" si="927"/>
        <v>0</v>
      </c>
      <c r="DM380" s="133">
        <f t="shared" si="927"/>
        <v>0</v>
      </c>
      <c r="DN380" s="133">
        <f t="shared" si="927"/>
        <v>0</v>
      </c>
      <c r="DO380" s="133">
        <f t="shared" si="927"/>
        <v>0</v>
      </c>
      <c r="DP380" s="133">
        <f t="shared" si="927"/>
        <v>0</v>
      </c>
      <c r="DQ380" s="133">
        <f t="shared" si="927"/>
        <v>0</v>
      </c>
      <c r="DR380" s="133">
        <f t="shared" si="927"/>
        <v>0</v>
      </c>
      <c r="DS380" s="133">
        <f t="shared" si="927"/>
        <v>0</v>
      </c>
      <c r="DT380" s="133">
        <f t="shared" si="927"/>
        <v>0</v>
      </c>
      <c r="DU380" s="134">
        <f t="shared" si="927"/>
        <v>0</v>
      </c>
      <c r="DV380" s="134">
        <f t="shared" si="927"/>
        <v>0</v>
      </c>
      <c r="DW380" s="134">
        <f t="shared" si="927"/>
        <v>0</v>
      </c>
      <c r="EE380" s="2"/>
      <c r="EF380"/>
      <c r="EG380"/>
      <c r="EH380" s="124"/>
      <c r="EI380" s="124"/>
      <c r="EJ380" s="124"/>
      <c r="EK380" s="124"/>
      <c r="EL380" s="124"/>
      <c r="EM380" s="124"/>
      <c r="EN380" s="124"/>
      <c r="EO380" s="124"/>
      <c r="EP380" s="124"/>
      <c r="EQ380" s="124"/>
      <c r="ER380" s="124"/>
      <c r="ES380" s="124"/>
      <c r="ET380" s="124"/>
      <c r="EU380" s="124"/>
      <c r="EV380" s="124"/>
      <c r="EW380" s="124"/>
      <c r="EX380" s="124"/>
      <c r="EY380" s="124"/>
      <c r="EZ380" s="124"/>
      <c r="FA380" s="124"/>
      <c r="FB380" s="124"/>
      <c r="FC380" s="124"/>
      <c r="FD380" s="124"/>
      <c r="FE380" s="124"/>
      <c r="FG380" s="124"/>
      <c r="FH380" s="124"/>
      <c r="FI380" s="124"/>
      <c r="FJ380" s="124"/>
      <c r="FK380" s="124"/>
      <c r="FL380" s="124"/>
      <c r="FN380" s="212"/>
      <c r="FO380" s="170"/>
      <c r="FP380" s="212"/>
      <c r="FQ380" s="170"/>
      <c r="FR380" s="212"/>
      <c r="FS380" s="170"/>
      <c r="FT380" s="212"/>
      <c r="FU380" s="170"/>
      <c r="FV380" s="212"/>
      <c r="FW380" s="170"/>
      <c r="FX380" s="212"/>
      <c r="FY380" s="170"/>
      <c r="FZ380" s="212"/>
      <c r="GA380" s="170"/>
      <c r="GB380" s="212"/>
      <c r="GC380" s="170"/>
      <c r="GD380" s="212"/>
      <c r="GE380" s="170"/>
      <c r="GF380" s="212"/>
      <c r="GG380" s="170"/>
      <c r="GH380" s="212"/>
      <c r="GI380" s="170"/>
      <c r="GJ380" s="212"/>
      <c r="GK380" s="170"/>
      <c r="HC380" s="212"/>
      <c r="HD380" s="170"/>
      <c r="HE380" s="212"/>
      <c r="HF380" s="170"/>
      <c r="HG380" s="212"/>
      <c r="HH380" s="170"/>
      <c r="HI380" s="212"/>
      <c r="HJ380" s="170"/>
    </row>
    <row r="381" spans="2:218" ht="21.75" customHeight="1" x14ac:dyDescent="0.15">
      <c r="B381" s="486" t="str">
        <f>IF(②元データ!$B$30="","",②元データ!$B$30)</f>
        <v>水稲・あいちのかおり</v>
      </c>
      <c r="C381" s="324"/>
      <c r="D381" s="78">
        <f t="shared" ref="D381:AI381" si="928">IF(AND(D$5&gt;=$EH70,D$5&lt;=$EI70),$FO70/$GM70,IF(AND(D$5&gt;=$EJ70,D$5&lt;=$EK70),$FQ70/$GO70,IF(AND(D$5&gt;=$EL70,D$5&lt;=$EM70),$FS70/$GQ70,IF(AND(D$5&gt;=$EN70,D$5&lt;=$EO70),$FU70/$GS70,IF(AND(D$5&gt;=$EP70,D$5&lt;=$EQ70),$FW70/$GU70,IF(AND(D$5&gt;=$ER70,D$5&lt;=$ES70),$FY70/$GW70,IF(AND(D$5&gt;=$ET70,D$5&lt;=$EU70),$GA70/$GY70,IF(AND(D$5&gt;=$EV70,D$5&lt;=$EW70),$GC70/$HA70,IF(AND(D$5&gt;=$EX70,D$5&lt;=$EY70),$GE70/$HC70,IF(AND(D$5&gt;=$EZ70,D$5&lt;=$FA70),$GG70/$HE70,IF(AND(D$5&gt;=$FB70,D$5&lt;=$FC70),$GI70/$HG70,IF(AND(D$5&gt;=$FD70,D$5&lt;=$FE70),$GK70/$HI70,0))))))))))))</f>
        <v>0</v>
      </c>
      <c r="E381" s="79">
        <f t="shared" si="928"/>
        <v>0</v>
      </c>
      <c r="F381" s="79">
        <f t="shared" si="928"/>
        <v>0</v>
      </c>
      <c r="G381" s="79">
        <f t="shared" si="928"/>
        <v>0</v>
      </c>
      <c r="H381" s="79">
        <f t="shared" si="928"/>
        <v>0</v>
      </c>
      <c r="I381" s="79">
        <f t="shared" si="928"/>
        <v>0</v>
      </c>
      <c r="J381" s="79">
        <f t="shared" si="928"/>
        <v>0</v>
      </c>
      <c r="K381" s="79">
        <f t="shared" si="928"/>
        <v>0</v>
      </c>
      <c r="L381" s="79">
        <f t="shared" si="928"/>
        <v>0</v>
      </c>
      <c r="M381" s="79">
        <f t="shared" si="928"/>
        <v>0</v>
      </c>
      <c r="N381" s="79">
        <f t="shared" si="928"/>
        <v>0</v>
      </c>
      <c r="O381" s="79">
        <f t="shared" si="928"/>
        <v>0</v>
      </c>
      <c r="P381" s="79">
        <f t="shared" si="928"/>
        <v>0</v>
      </c>
      <c r="Q381" s="79">
        <f t="shared" si="928"/>
        <v>0</v>
      </c>
      <c r="R381" s="79">
        <f t="shared" si="928"/>
        <v>0</v>
      </c>
      <c r="S381" s="79">
        <f t="shared" si="928"/>
        <v>0</v>
      </c>
      <c r="T381" s="79">
        <f t="shared" si="928"/>
        <v>0</v>
      </c>
      <c r="U381" s="79">
        <f t="shared" si="928"/>
        <v>0</v>
      </c>
      <c r="V381" s="79">
        <f t="shared" si="928"/>
        <v>0</v>
      </c>
      <c r="W381" s="79">
        <f t="shared" si="928"/>
        <v>0</v>
      </c>
      <c r="X381" s="79">
        <f t="shared" si="928"/>
        <v>0</v>
      </c>
      <c r="Y381" s="79">
        <f t="shared" si="928"/>
        <v>0</v>
      </c>
      <c r="Z381" s="79">
        <f t="shared" si="928"/>
        <v>0</v>
      </c>
      <c r="AA381" s="79">
        <f t="shared" si="928"/>
        <v>0</v>
      </c>
      <c r="AB381" s="79">
        <f t="shared" si="928"/>
        <v>0</v>
      </c>
      <c r="AC381" s="79">
        <f t="shared" si="928"/>
        <v>0</v>
      </c>
      <c r="AD381" s="79">
        <f t="shared" si="928"/>
        <v>0</v>
      </c>
      <c r="AE381" s="79">
        <f t="shared" si="928"/>
        <v>0</v>
      </c>
      <c r="AF381" s="137">
        <f t="shared" si="928"/>
        <v>0</v>
      </c>
      <c r="AG381" s="79">
        <f t="shared" si="928"/>
        <v>0</v>
      </c>
      <c r="AH381" s="79">
        <f t="shared" si="928"/>
        <v>0</v>
      </c>
      <c r="AI381" s="78">
        <f t="shared" si="928"/>
        <v>0</v>
      </c>
      <c r="AJ381" s="79">
        <f t="shared" ref="AJ381:BO381" si="929">IF(AND(AJ$5&gt;=$EH70,AJ$5&lt;=$EI70),$FO70/$GM70,IF(AND(AJ$5&gt;=$EJ70,AJ$5&lt;=$EK70),$FQ70/$GO70,IF(AND(AJ$5&gt;=$EL70,AJ$5&lt;=$EM70),$FS70/$GQ70,IF(AND(AJ$5&gt;=$EN70,AJ$5&lt;=$EO70),$FU70/$GS70,IF(AND(AJ$5&gt;=$EP70,AJ$5&lt;=$EQ70),$FW70/$GU70,IF(AND(AJ$5&gt;=$ER70,AJ$5&lt;=$ES70),$FY70/$GW70,IF(AND(AJ$5&gt;=$ET70,AJ$5&lt;=$EU70),$GA70/$GY70,IF(AND(AJ$5&gt;=$EV70,AJ$5&lt;=$EW70),$GC70/$HA70,IF(AND(AJ$5&gt;=$EX70,AJ$5&lt;=$EY70),$GE70/$HC70,IF(AND(AJ$5&gt;=$EZ70,AJ$5&lt;=$FA70),$GG70/$HE70,IF(AND(AJ$5&gt;=$FB70,AJ$5&lt;=$FC70),$GI70/$HG70,IF(AND(AJ$5&gt;=$FD70,AJ$5&lt;=$FE70),$GK70/$HI70,0))))))))))))</f>
        <v>0</v>
      </c>
      <c r="AK381" s="79">
        <f t="shared" si="929"/>
        <v>0</v>
      </c>
      <c r="AL381" s="79">
        <f t="shared" si="929"/>
        <v>0</v>
      </c>
      <c r="AM381" s="79">
        <f t="shared" si="929"/>
        <v>0</v>
      </c>
      <c r="AN381" s="79">
        <f t="shared" si="929"/>
        <v>0</v>
      </c>
      <c r="AO381" s="79">
        <f t="shared" si="929"/>
        <v>0</v>
      </c>
      <c r="AP381" s="79">
        <f t="shared" si="929"/>
        <v>0</v>
      </c>
      <c r="AQ381" s="79">
        <f t="shared" si="929"/>
        <v>0</v>
      </c>
      <c r="AR381" s="79">
        <f t="shared" si="929"/>
        <v>0</v>
      </c>
      <c r="AS381" s="79">
        <f t="shared" si="929"/>
        <v>0</v>
      </c>
      <c r="AT381" s="79">
        <f t="shared" si="929"/>
        <v>0</v>
      </c>
      <c r="AU381" s="79">
        <f t="shared" si="929"/>
        <v>0</v>
      </c>
      <c r="AV381" s="79">
        <f t="shared" si="929"/>
        <v>0</v>
      </c>
      <c r="AW381" s="79">
        <f t="shared" si="929"/>
        <v>0</v>
      </c>
      <c r="AX381" s="79">
        <f t="shared" si="929"/>
        <v>0</v>
      </c>
      <c r="AY381" s="79">
        <f t="shared" si="929"/>
        <v>0</v>
      </c>
      <c r="AZ381" s="79">
        <f t="shared" si="929"/>
        <v>0</v>
      </c>
      <c r="BA381" s="79">
        <f t="shared" si="929"/>
        <v>0</v>
      </c>
      <c r="BB381" s="79">
        <f t="shared" si="929"/>
        <v>0</v>
      </c>
      <c r="BC381" s="79">
        <f t="shared" si="929"/>
        <v>0</v>
      </c>
      <c r="BD381" s="79">
        <f t="shared" si="929"/>
        <v>0</v>
      </c>
      <c r="BE381" s="79">
        <f t="shared" si="929"/>
        <v>0</v>
      </c>
      <c r="BF381" s="79">
        <f t="shared" si="929"/>
        <v>0</v>
      </c>
      <c r="BG381" s="79">
        <f t="shared" si="929"/>
        <v>0</v>
      </c>
      <c r="BH381" s="79">
        <f t="shared" si="929"/>
        <v>0</v>
      </c>
      <c r="BI381" s="79">
        <f t="shared" si="929"/>
        <v>0</v>
      </c>
      <c r="BJ381" s="79">
        <f t="shared" si="929"/>
        <v>0</v>
      </c>
      <c r="BK381" s="79">
        <f t="shared" si="929"/>
        <v>0</v>
      </c>
      <c r="BL381" s="79">
        <f t="shared" si="929"/>
        <v>0</v>
      </c>
      <c r="BM381" s="80">
        <f t="shared" si="929"/>
        <v>0</v>
      </c>
      <c r="BN381" s="78">
        <f t="shared" si="929"/>
        <v>0</v>
      </c>
      <c r="BO381" s="79">
        <f t="shared" si="929"/>
        <v>0</v>
      </c>
      <c r="BP381" s="79">
        <f t="shared" ref="BP381:CU381" si="930">IF(AND(BP$5&gt;=$EH70,BP$5&lt;=$EI70),$FO70/$GM70,IF(AND(BP$5&gt;=$EJ70,BP$5&lt;=$EK70),$FQ70/$GO70,IF(AND(BP$5&gt;=$EL70,BP$5&lt;=$EM70),$FS70/$GQ70,IF(AND(BP$5&gt;=$EN70,BP$5&lt;=$EO70),$FU70/$GS70,IF(AND(BP$5&gt;=$EP70,BP$5&lt;=$EQ70),$FW70/$GU70,IF(AND(BP$5&gt;=$ER70,BP$5&lt;=$ES70),$FY70/$GW70,IF(AND(BP$5&gt;=$ET70,BP$5&lt;=$EU70),$GA70/$GY70,IF(AND(BP$5&gt;=$EV70,BP$5&lt;=$EW70),$GC70/$HA70,IF(AND(BP$5&gt;=$EX70,BP$5&lt;=$EY70),$GE70/$HC70,IF(AND(BP$5&gt;=$EZ70,BP$5&lt;=$FA70),$GG70/$HE70,IF(AND(BP$5&gt;=$FB70,BP$5&lt;=$FC70),$GI70/$HG70,IF(AND(BP$5&gt;=$FD70,BP$5&lt;=$FE70),$GK70/$HI70,0))))))))))))</f>
        <v>0</v>
      </c>
      <c r="BQ381" s="79">
        <f t="shared" si="930"/>
        <v>0</v>
      </c>
      <c r="BR381" s="79">
        <f t="shared" si="930"/>
        <v>0</v>
      </c>
      <c r="BS381" s="79">
        <f t="shared" si="930"/>
        <v>0</v>
      </c>
      <c r="BT381" s="79">
        <f t="shared" si="930"/>
        <v>0</v>
      </c>
      <c r="BU381" s="79">
        <f t="shared" si="930"/>
        <v>0</v>
      </c>
      <c r="BV381" s="79">
        <f t="shared" si="930"/>
        <v>0</v>
      </c>
      <c r="BW381" s="79">
        <f t="shared" si="930"/>
        <v>0</v>
      </c>
      <c r="BX381" s="79">
        <f t="shared" si="930"/>
        <v>0</v>
      </c>
      <c r="BY381" s="79">
        <f t="shared" si="930"/>
        <v>0</v>
      </c>
      <c r="BZ381" s="79">
        <f t="shared" si="930"/>
        <v>0</v>
      </c>
      <c r="CA381" s="79">
        <f t="shared" si="930"/>
        <v>0</v>
      </c>
      <c r="CB381" s="137">
        <f t="shared" si="930"/>
        <v>0</v>
      </c>
      <c r="CC381" s="79">
        <f t="shared" si="930"/>
        <v>0</v>
      </c>
      <c r="CD381" s="79">
        <f t="shared" si="930"/>
        <v>0</v>
      </c>
      <c r="CE381" s="79">
        <f t="shared" si="930"/>
        <v>0</v>
      </c>
      <c r="CF381" s="79">
        <f t="shared" si="930"/>
        <v>0</v>
      </c>
      <c r="CG381" s="79">
        <f t="shared" si="930"/>
        <v>0</v>
      </c>
      <c r="CH381" s="79">
        <f t="shared" si="930"/>
        <v>0</v>
      </c>
      <c r="CI381" s="79">
        <f t="shared" si="930"/>
        <v>0</v>
      </c>
      <c r="CJ381" s="79">
        <f t="shared" si="930"/>
        <v>0</v>
      </c>
      <c r="CK381" s="79">
        <f t="shared" si="930"/>
        <v>0</v>
      </c>
      <c r="CL381" s="79">
        <f t="shared" si="930"/>
        <v>0</v>
      </c>
      <c r="CM381" s="79">
        <f t="shared" si="930"/>
        <v>0</v>
      </c>
      <c r="CN381" s="79">
        <f t="shared" si="930"/>
        <v>0</v>
      </c>
      <c r="CO381" s="79">
        <f t="shared" si="930"/>
        <v>0</v>
      </c>
      <c r="CP381" s="137">
        <f t="shared" si="930"/>
        <v>0</v>
      </c>
      <c r="CQ381" s="80">
        <f t="shared" si="930"/>
        <v>0</v>
      </c>
      <c r="CR381" s="78">
        <f t="shared" si="930"/>
        <v>0</v>
      </c>
      <c r="CS381" s="79">
        <f t="shared" si="930"/>
        <v>0</v>
      </c>
      <c r="CT381" s="79">
        <f t="shared" si="930"/>
        <v>0</v>
      </c>
      <c r="CU381" s="79">
        <f t="shared" si="930"/>
        <v>0</v>
      </c>
      <c r="CV381" s="79">
        <f t="shared" ref="CV381:DW381" si="931">IF(AND(CV$5&gt;=$EH70,CV$5&lt;=$EI70),$FO70/$GM70,IF(AND(CV$5&gt;=$EJ70,CV$5&lt;=$EK70),$FQ70/$GO70,IF(AND(CV$5&gt;=$EL70,CV$5&lt;=$EM70),$FS70/$GQ70,IF(AND(CV$5&gt;=$EN70,CV$5&lt;=$EO70),$FU70/$GS70,IF(AND(CV$5&gt;=$EP70,CV$5&lt;=$EQ70),$FW70/$GU70,IF(AND(CV$5&gt;=$ER70,CV$5&lt;=$ES70),$FY70/$GW70,IF(AND(CV$5&gt;=$ET70,CV$5&lt;=$EU70),$GA70/$GY70,IF(AND(CV$5&gt;=$EV70,CV$5&lt;=$EW70),$GC70/$HA70,IF(AND(CV$5&gt;=$EX70,CV$5&lt;=$EY70),$GE70/$HC70,IF(AND(CV$5&gt;=$EZ70,CV$5&lt;=$FA70),$GG70/$HE70,IF(AND(CV$5&gt;=$FB70,CV$5&lt;=$FC70),$GI70/$HG70,IF(AND(CV$5&gt;=$FD70,CV$5&lt;=$FE70),$GK70/$HI70,0))))))))))))</f>
        <v>0</v>
      </c>
      <c r="CW381" s="79">
        <f t="shared" si="931"/>
        <v>0</v>
      </c>
      <c r="CX381" s="79">
        <f t="shared" si="931"/>
        <v>0</v>
      </c>
      <c r="CY381" s="79">
        <f t="shared" si="931"/>
        <v>0</v>
      </c>
      <c r="CZ381" s="79">
        <f t="shared" si="931"/>
        <v>0</v>
      </c>
      <c r="DA381" s="79">
        <f t="shared" si="931"/>
        <v>0</v>
      </c>
      <c r="DB381" s="79">
        <f t="shared" si="931"/>
        <v>0</v>
      </c>
      <c r="DC381" s="79">
        <f t="shared" si="931"/>
        <v>0</v>
      </c>
      <c r="DD381" s="79">
        <f t="shared" si="931"/>
        <v>0</v>
      </c>
      <c r="DE381" s="79">
        <f t="shared" si="931"/>
        <v>0</v>
      </c>
      <c r="DF381" s="137">
        <f t="shared" si="931"/>
        <v>0</v>
      </c>
      <c r="DG381" s="79">
        <f t="shared" si="931"/>
        <v>0</v>
      </c>
      <c r="DH381" s="79">
        <f t="shared" si="931"/>
        <v>0</v>
      </c>
      <c r="DI381" s="79">
        <f t="shared" si="931"/>
        <v>0</v>
      </c>
      <c r="DJ381" s="79">
        <f t="shared" si="931"/>
        <v>0</v>
      </c>
      <c r="DK381" s="79">
        <f t="shared" si="931"/>
        <v>0</v>
      </c>
      <c r="DL381" s="79">
        <f t="shared" si="931"/>
        <v>0</v>
      </c>
      <c r="DM381" s="79">
        <f t="shared" si="931"/>
        <v>0</v>
      </c>
      <c r="DN381" s="79">
        <f t="shared" si="931"/>
        <v>0</v>
      </c>
      <c r="DO381" s="79">
        <f t="shared" si="931"/>
        <v>0</v>
      </c>
      <c r="DP381" s="79">
        <f t="shared" si="931"/>
        <v>0</v>
      </c>
      <c r="DQ381" s="79">
        <f t="shared" si="931"/>
        <v>0</v>
      </c>
      <c r="DR381" s="79">
        <f t="shared" si="931"/>
        <v>0</v>
      </c>
      <c r="DS381" s="79">
        <f t="shared" si="931"/>
        <v>0</v>
      </c>
      <c r="DT381" s="137">
        <f t="shared" si="931"/>
        <v>0</v>
      </c>
      <c r="DU381" s="80">
        <f t="shared" si="931"/>
        <v>0</v>
      </c>
      <c r="DV381" s="80">
        <f t="shared" si="931"/>
        <v>0</v>
      </c>
      <c r="DW381" s="80">
        <f t="shared" si="931"/>
        <v>0</v>
      </c>
      <c r="EE381" s="2"/>
      <c r="EF381"/>
      <c r="EG381"/>
      <c r="EH381" s="124"/>
      <c r="EI381" s="124"/>
      <c r="EJ381" s="124"/>
      <c r="EK381" s="124"/>
      <c r="EL381" s="124"/>
      <c r="EM381" s="124"/>
      <c r="EN381" s="124"/>
      <c r="EO381" s="124"/>
      <c r="EP381" s="124"/>
      <c r="EQ381" s="124"/>
      <c r="ER381" s="124"/>
      <c r="ES381" s="124"/>
      <c r="ET381" s="124"/>
      <c r="EU381" s="124"/>
      <c r="EV381" s="124"/>
      <c r="EW381" s="124"/>
      <c r="EX381" s="124"/>
      <c r="EY381" s="124"/>
      <c r="EZ381" s="124"/>
      <c r="FA381" s="124"/>
      <c r="FB381" s="124"/>
      <c r="FC381" s="124"/>
      <c r="FD381" s="124"/>
      <c r="FE381" s="124"/>
      <c r="FG381" s="124"/>
      <c r="FH381" s="124"/>
      <c r="FI381" s="124"/>
      <c r="FJ381" s="124"/>
      <c r="FK381" s="124"/>
      <c r="FL381" s="124"/>
      <c r="FN381" s="212"/>
      <c r="FO381" s="170"/>
      <c r="FP381" s="212"/>
      <c r="FQ381" s="170"/>
      <c r="FR381" s="212"/>
      <c r="FS381" s="170"/>
      <c r="FT381" s="212"/>
      <c r="FU381" s="170"/>
      <c r="FV381" s="212"/>
      <c r="FW381" s="170"/>
      <c r="FX381" s="212"/>
      <c r="FY381" s="170"/>
      <c r="FZ381" s="212"/>
      <c r="GA381" s="170"/>
      <c r="GB381" s="212"/>
      <c r="GC381" s="170"/>
      <c r="GD381" s="212"/>
      <c r="GE381" s="170"/>
      <c r="GF381" s="212"/>
      <c r="GG381" s="170"/>
      <c r="GH381" s="212"/>
      <c r="GI381" s="170"/>
      <c r="GJ381" s="212"/>
      <c r="GK381" s="170"/>
      <c r="HC381" s="212"/>
      <c r="HD381" s="170"/>
      <c r="HE381" s="212"/>
      <c r="HF381" s="170"/>
      <c r="HG381" s="212"/>
      <c r="HH381" s="170"/>
      <c r="HI381" s="212"/>
      <c r="HJ381" s="170"/>
    </row>
    <row r="382" spans="2:218" ht="10.5" customHeight="1" x14ac:dyDescent="0.15">
      <c r="B382" s="487"/>
      <c r="C382" s="325"/>
      <c r="D382" s="59">
        <f t="shared" ref="D382:AI382" si="932">IF(AND(D$5&gt;=$EH70,D$5&lt;=$EI70),$FO70,IF(AND(D$5&gt;=$EJ70,D$5&lt;=$EK70),$FQ70,IF(AND(D$5&gt;=$EL70,D$5&lt;=$EM70),$FS70,IF(AND(D$5&gt;=$EN70,D$5&lt;=$EO70),$FU70,IF(AND(D$5&gt;=$EP70,D$5&lt;=$EQ70),$FW70,IF(AND(D$5&gt;=$ER70,D$5&lt;=$ES70),$FY70,IF(AND(D$5&gt;=$ET70,D$5&lt;=$EU70),$GA70,IF(AND(D$5&gt;=$EV70,D$5&lt;=$EW70),$GC70,IF(AND(D$5&gt;=$EX70,D$5&lt;=$EY70),$GE70,IF(AND(D$5&gt;=$EZ70,D$5&lt;=$FA70),$GG70,IF(AND(D$5&gt;=$FB70,D$5&lt;=$FC70),$GI70,IF(AND(D$5&gt;=$FD70,D$5&lt;=$FE70),$GK70,0))))))))))))</f>
        <v>0</v>
      </c>
      <c r="E382" s="76">
        <f t="shared" si="932"/>
        <v>0</v>
      </c>
      <c r="F382" s="76">
        <f t="shared" si="932"/>
        <v>0</v>
      </c>
      <c r="G382" s="76">
        <f t="shared" si="932"/>
        <v>0</v>
      </c>
      <c r="H382" s="76">
        <f t="shared" si="932"/>
        <v>0</v>
      </c>
      <c r="I382" s="76">
        <f t="shared" si="932"/>
        <v>0</v>
      </c>
      <c r="J382" s="76">
        <f t="shared" si="932"/>
        <v>0</v>
      </c>
      <c r="K382" s="76">
        <f t="shared" si="932"/>
        <v>0</v>
      </c>
      <c r="L382" s="76">
        <f t="shared" si="932"/>
        <v>0</v>
      </c>
      <c r="M382" s="76">
        <f t="shared" si="932"/>
        <v>0</v>
      </c>
      <c r="N382" s="76">
        <f t="shared" si="932"/>
        <v>0</v>
      </c>
      <c r="O382" s="76">
        <f t="shared" si="932"/>
        <v>0</v>
      </c>
      <c r="P382" s="76">
        <f t="shared" si="932"/>
        <v>0</v>
      </c>
      <c r="Q382" s="76">
        <f t="shared" si="932"/>
        <v>0</v>
      </c>
      <c r="R382" s="76">
        <f t="shared" si="932"/>
        <v>0</v>
      </c>
      <c r="S382" s="76">
        <f t="shared" si="932"/>
        <v>0</v>
      </c>
      <c r="T382" s="76">
        <f t="shared" si="932"/>
        <v>0</v>
      </c>
      <c r="U382" s="76">
        <f t="shared" si="932"/>
        <v>0</v>
      </c>
      <c r="V382" s="76">
        <f t="shared" si="932"/>
        <v>0</v>
      </c>
      <c r="W382" s="76">
        <f t="shared" si="932"/>
        <v>0</v>
      </c>
      <c r="X382" s="76">
        <f t="shared" si="932"/>
        <v>0</v>
      </c>
      <c r="Y382" s="76">
        <f t="shared" si="932"/>
        <v>0</v>
      </c>
      <c r="Z382" s="76">
        <f t="shared" si="932"/>
        <v>0</v>
      </c>
      <c r="AA382" s="76">
        <f t="shared" si="932"/>
        <v>0</v>
      </c>
      <c r="AB382" s="76">
        <f t="shared" si="932"/>
        <v>0</v>
      </c>
      <c r="AC382" s="76">
        <f t="shared" si="932"/>
        <v>0</v>
      </c>
      <c r="AD382" s="76">
        <f t="shared" si="932"/>
        <v>0</v>
      </c>
      <c r="AE382" s="76">
        <f t="shared" si="932"/>
        <v>0</v>
      </c>
      <c r="AF382" s="138">
        <f t="shared" si="932"/>
        <v>0</v>
      </c>
      <c r="AG382" s="76">
        <f t="shared" si="932"/>
        <v>0</v>
      </c>
      <c r="AH382" s="76">
        <f t="shared" si="932"/>
        <v>0</v>
      </c>
      <c r="AI382" s="59">
        <f t="shared" si="932"/>
        <v>0</v>
      </c>
      <c r="AJ382" s="76">
        <f t="shared" ref="AJ382:BO382" si="933">IF(AND(AJ$5&gt;=$EH70,AJ$5&lt;=$EI70),$FO70,IF(AND(AJ$5&gt;=$EJ70,AJ$5&lt;=$EK70),$FQ70,IF(AND(AJ$5&gt;=$EL70,AJ$5&lt;=$EM70),$FS70,IF(AND(AJ$5&gt;=$EN70,AJ$5&lt;=$EO70),$FU70,IF(AND(AJ$5&gt;=$EP70,AJ$5&lt;=$EQ70),$FW70,IF(AND(AJ$5&gt;=$ER70,AJ$5&lt;=$ES70),$FY70,IF(AND(AJ$5&gt;=$ET70,AJ$5&lt;=$EU70),$GA70,IF(AND(AJ$5&gt;=$EV70,AJ$5&lt;=$EW70),$GC70,IF(AND(AJ$5&gt;=$EX70,AJ$5&lt;=$EY70),$GE70,IF(AND(AJ$5&gt;=$EZ70,AJ$5&lt;=$FA70),$GG70,IF(AND(AJ$5&gt;=$FB70,AJ$5&lt;=$FC70),$GI70,IF(AND(AJ$5&gt;=$FD70,AJ$5&lt;=$FE70),$GK70,0))))))))))))</f>
        <v>0</v>
      </c>
      <c r="AK382" s="76">
        <f t="shared" si="933"/>
        <v>0</v>
      </c>
      <c r="AL382" s="76">
        <f t="shared" si="933"/>
        <v>0</v>
      </c>
      <c r="AM382" s="76">
        <f t="shared" si="933"/>
        <v>0</v>
      </c>
      <c r="AN382" s="76">
        <f t="shared" si="933"/>
        <v>0</v>
      </c>
      <c r="AO382" s="76">
        <f t="shared" si="933"/>
        <v>0</v>
      </c>
      <c r="AP382" s="76">
        <f t="shared" si="933"/>
        <v>0</v>
      </c>
      <c r="AQ382" s="76">
        <f t="shared" si="933"/>
        <v>0</v>
      </c>
      <c r="AR382" s="76">
        <f t="shared" si="933"/>
        <v>0</v>
      </c>
      <c r="AS382" s="76">
        <f t="shared" si="933"/>
        <v>0</v>
      </c>
      <c r="AT382" s="76">
        <f t="shared" si="933"/>
        <v>0</v>
      </c>
      <c r="AU382" s="76">
        <f t="shared" si="933"/>
        <v>0</v>
      </c>
      <c r="AV382" s="76">
        <f t="shared" si="933"/>
        <v>0</v>
      </c>
      <c r="AW382" s="76">
        <f t="shared" si="933"/>
        <v>0</v>
      </c>
      <c r="AX382" s="76">
        <f t="shared" si="933"/>
        <v>0</v>
      </c>
      <c r="AY382" s="76">
        <f t="shared" si="933"/>
        <v>0</v>
      </c>
      <c r="AZ382" s="76">
        <f t="shared" si="933"/>
        <v>0</v>
      </c>
      <c r="BA382" s="76">
        <f t="shared" si="933"/>
        <v>0</v>
      </c>
      <c r="BB382" s="76">
        <f t="shared" si="933"/>
        <v>0</v>
      </c>
      <c r="BC382" s="76">
        <f t="shared" si="933"/>
        <v>0</v>
      </c>
      <c r="BD382" s="76">
        <f t="shared" si="933"/>
        <v>0</v>
      </c>
      <c r="BE382" s="76">
        <f t="shared" si="933"/>
        <v>0</v>
      </c>
      <c r="BF382" s="76">
        <f t="shared" si="933"/>
        <v>0</v>
      </c>
      <c r="BG382" s="76">
        <f t="shared" si="933"/>
        <v>0</v>
      </c>
      <c r="BH382" s="76">
        <f t="shared" si="933"/>
        <v>0</v>
      </c>
      <c r="BI382" s="76">
        <f t="shared" si="933"/>
        <v>0</v>
      </c>
      <c r="BJ382" s="76">
        <f t="shared" si="933"/>
        <v>0</v>
      </c>
      <c r="BK382" s="76">
        <f t="shared" si="933"/>
        <v>0</v>
      </c>
      <c r="BL382" s="76">
        <f t="shared" si="933"/>
        <v>0</v>
      </c>
      <c r="BM382" s="77">
        <f t="shared" si="933"/>
        <v>0</v>
      </c>
      <c r="BN382" s="59">
        <f t="shared" si="933"/>
        <v>0</v>
      </c>
      <c r="BO382" s="76">
        <f t="shared" si="933"/>
        <v>0</v>
      </c>
      <c r="BP382" s="76">
        <f t="shared" ref="BP382:CU382" si="934">IF(AND(BP$5&gt;=$EH70,BP$5&lt;=$EI70),$FO70,IF(AND(BP$5&gt;=$EJ70,BP$5&lt;=$EK70),$FQ70,IF(AND(BP$5&gt;=$EL70,BP$5&lt;=$EM70),$FS70,IF(AND(BP$5&gt;=$EN70,BP$5&lt;=$EO70),$FU70,IF(AND(BP$5&gt;=$EP70,BP$5&lt;=$EQ70),$FW70,IF(AND(BP$5&gt;=$ER70,BP$5&lt;=$ES70),$FY70,IF(AND(BP$5&gt;=$ET70,BP$5&lt;=$EU70),$GA70,IF(AND(BP$5&gt;=$EV70,BP$5&lt;=$EW70),$GC70,IF(AND(BP$5&gt;=$EX70,BP$5&lt;=$EY70),$GE70,IF(AND(BP$5&gt;=$EZ70,BP$5&lt;=$FA70),$GG70,IF(AND(BP$5&gt;=$FB70,BP$5&lt;=$FC70),$GI70,IF(AND(BP$5&gt;=$FD70,BP$5&lt;=$FE70),$GK70,0))))))))))))</f>
        <v>0</v>
      </c>
      <c r="BQ382" s="76">
        <f t="shared" si="934"/>
        <v>0</v>
      </c>
      <c r="BR382" s="76">
        <f t="shared" si="934"/>
        <v>0</v>
      </c>
      <c r="BS382" s="76">
        <f t="shared" si="934"/>
        <v>0</v>
      </c>
      <c r="BT382" s="76">
        <f t="shared" si="934"/>
        <v>0</v>
      </c>
      <c r="BU382" s="76">
        <f t="shared" si="934"/>
        <v>0</v>
      </c>
      <c r="BV382" s="76">
        <f t="shared" si="934"/>
        <v>0</v>
      </c>
      <c r="BW382" s="76">
        <f t="shared" si="934"/>
        <v>0</v>
      </c>
      <c r="BX382" s="76">
        <f t="shared" si="934"/>
        <v>0</v>
      </c>
      <c r="BY382" s="76">
        <f t="shared" si="934"/>
        <v>0</v>
      </c>
      <c r="BZ382" s="76">
        <f t="shared" si="934"/>
        <v>0</v>
      </c>
      <c r="CA382" s="76">
        <f t="shared" si="934"/>
        <v>0</v>
      </c>
      <c r="CB382" s="138">
        <f t="shared" si="934"/>
        <v>0</v>
      </c>
      <c r="CC382" s="76">
        <f t="shared" si="934"/>
        <v>0</v>
      </c>
      <c r="CD382" s="76">
        <f t="shared" si="934"/>
        <v>0</v>
      </c>
      <c r="CE382" s="76">
        <f t="shared" si="934"/>
        <v>0</v>
      </c>
      <c r="CF382" s="76">
        <f t="shared" si="934"/>
        <v>0</v>
      </c>
      <c r="CG382" s="76">
        <f t="shared" si="934"/>
        <v>0</v>
      </c>
      <c r="CH382" s="76">
        <f t="shared" si="934"/>
        <v>0</v>
      </c>
      <c r="CI382" s="76">
        <f t="shared" si="934"/>
        <v>0</v>
      </c>
      <c r="CJ382" s="76">
        <f t="shared" si="934"/>
        <v>0</v>
      </c>
      <c r="CK382" s="76">
        <f t="shared" si="934"/>
        <v>0</v>
      </c>
      <c r="CL382" s="76">
        <f t="shared" si="934"/>
        <v>0</v>
      </c>
      <c r="CM382" s="76">
        <f t="shared" si="934"/>
        <v>0</v>
      </c>
      <c r="CN382" s="76">
        <f t="shared" si="934"/>
        <v>0</v>
      </c>
      <c r="CO382" s="76">
        <f t="shared" si="934"/>
        <v>0</v>
      </c>
      <c r="CP382" s="138">
        <f t="shared" si="934"/>
        <v>0</v>
      </c>
      <c r="CQ382" s="77">
        <f t="shared" si="934"/>
        <v>0</v>
      </c>
      <c r="CR382" s="59">
        <f t="shared" si="934"/>
        <v>0</v>
      </c>
      <c r="CS382" s="76">
        <f t="shared" si="934"/>
        <v>0</v>
      </c>
      <c r="CT382" s="76">
        <f t="shared" si="934"/>
        <v>0</v>
      </c>
      <c r="CU382" s="76">
        <f t="shared" si="934"/>
        <v>0</v>
      </c>
      <c r="CV382" s="76">
        <f t="shared" ref="CV382:DW382" si="935">IF(AND(CV$5&gt;=$EH70,CV$5&lt;=$EI70),$FO70,IF(AND(CV$5&gt;=$EJ70,CV$5&lt;=$EK70),$FQ70,IF(AND(CV$5&gt;=$EL70,CV$5&lt;=$EM70),$FS70,IF(AND(CV$5&gt;=$EN70,CV$5&lt;=$EO70),$FU70,IF(AND(CV$5&gt;=$EP70,CV$5&lt;=$EQ70),$FW70,IF(AND(CV$5&gt;=$ER70,CV$5&lt;=$ES70),$FY70,IF(AND(CV$5&gt;=$ET70,CV$5&lt;=$EU70),$GA70,IF(AND(CV$5&gt;=$EV70,CV$5&lt;=$EW70),$GC70,IF(AND(CV$5&gt;=$EX70,CV$5&lt;=$EY70),$GE70,IF(AND(CV$5&gt;=$EZ70,CV$5&lt;=$FA70),$GG70,IF(AND(CV$5&gt;=$FB70,CV$5&lt;=$FC70),$GI70,IF(AND(CV$5&gt;=$FD70,CV$5&lt;=$FE70),$GK70,0))))))))))))</f>
        <v>0</v>
      </c>
      <c r="CW382" s="76">
        <f t="shared" si="935"/>
        <v>0</v>
      </c>
      <c r="CX382" s="76">
        <f t="shared" si="935"/>
        <v>0</v>
      </c>
      <c r="CY382" s="76">
        <f t="shared" si="935"/>
        <v>0</v>
      </c>
      <c r="CZ382" s="76">
        <f t="shared" si="935"/>
        <v>0</v>
      </c>
      <c r="DA382" s="76">
        <f t="shared" si="935"/>
        <v>0</v>
      </c>
      <c r="DB382" s="76">
        <f t="shared" si="935"/>
        <v>0</v>
      </c>
      <c r="DC382" s="76">
        <f t="shared" si="935"/>
        <v>0</v>
      </c>
      <c r="DD382" s="76">
        <f t="shared" si="935"/>
        <v>0</v>
      </c>
      <c r="DE382" s="76">
        <f t="shared" si="935"/>
        <v>0</v>
      </c>
      <c r="DF382" s="138">
        <f t="shared" si="935"/>
        <v>0</v>
      </c>
      <c r="DG382" s="76">
        <f t="shared" si="935"/>
        <v>0</v>
      </c>
      <c r="DH382" s="76">
        <f t="shared" si="935"/>
        <v>0</v>
      </c>
      <c r="DI382" s="76">
        <f t="shared" si="935"/>
        <v>0</v>
      </c>
      <c r="DJ382" s="76">
        <f t="shared" si="935"/>
        <v>0</v>
      </c>
      <c r="DK382" s="76">
        <f t="shared" si="935"/>
        <v>0</v>
      </c>
      <c r="DL382" s="76">
        <f t="shared" si="935"/>
        <v>0</v>
      </c>
      <c r="DM382" s="76">
        <f t="shared" si="935"/>
        <v>0</v>
      </c>
      <c r="DN382" s="76">
        <f t="shared" si="935"/>
        <v>0</v>
      </c>
      <c r="DO382" s="76">
        <f t="shared" si="935"/>
        <v>0</v>
      </c>
      <c r="DP382" s="76">
        <f t="shared" si="935"/>
        <v>0</v>
      </c>
      <c r="DQ382" s="76">
        <f t="shared" si="935"/>
        <v>0</v>
      </c>
      <c r="DR382" s="76">
        <f t="shared" si="935"/>
        <v>0</v>
      </c>
      <c r="DS382" s="76">
        <f t="shared" si="935"/>
        <v>0</v>
      </c>
      <c r="DT382" s="138">
        <f t="shared" si="935"/>
        <v>0</v>
      </c>
      <c r="DU382" s="77">
        <f t="shared" si="935"/>
        <v>0</v>
      </c>
      <c r="DV382" s="77">
        <f t="shared" si="935"/>
        <v>0</v>
      </c>
      <c r="DW382" s="77">
        <f t="shared" si="935"/>
        <v>0</v>
      </c>
      <c r="EE382" s="2"/>
      <c r="EF382"/>
      <c r="EG382"/>
      <c r="EH382" s="124"/>
      <c r="EI382" s="124"/>
      <c r="EJ382" s="124"/>
      <c r="EK382" s="124"/>
      <c r="EL382" s="124"/>
      <c r="EM382" s="124"/>
      <c r="EN382" s="124"/>
      <c r="EO382" s="124"/>
      <c r="EP382" s="124"/>
      <c r="EQ382" s="124"/>
      <c r="ER382" s="124"/>
      <c r="ES382" s="124"/>
      <c r="ET382" s="124"/>
      <c r="EU382" s="124"/>
      <c r="EV382" s="124"/>
      <c r="EW382" s="124"/>
      <c r="EX382" s="124"/>
      <c r="EY382" s="124"/>
      <c r="EZ382" s="124"/>
      <c r="FA382" s="124"/>
      <c r="FB382" s="124"/>
      <c r="FC382" s="124"/>
      <c r="FD382" s="124"/>
      <c r="FE382" s="124"/>
      <c r="FG382" s="124"/>
      <c r="FH382" s="124"/>
      <c r="FI382" s="124"/>
      <c r="FJ382" s="124"/>
      <c r="FK382" s="124"/>
      <c r="FL382" s="124"/>
      <c r="FN382" s="212"/>
      <c r="FO382" s="170"/>
      <c r="FP382" s="212"/>
      <c r="FQ382" s="170"/>
      <c r="FR382" s="212"/>
      <c r="FS382" s="170"/>
      <c r="FT382" s="212"/>
      <c r="FU382" s="170"/>
      <c r="FV382" s="212"/>
      <c r="FW382" s="170"/>
      <c r="FX382" s="212"/>
      <c r="FY382" s="170"/>
      <c r="FZ382" s="212"/>
      <c r="GA382" s="170"/>
      <c r="GB382" s="212"/>
      <c r="GC382" s="170"/>
      <c r="GD382" s="212"/>
      <c r="GE382" s="170"/>
      <c r="GF382" s="212"/>
      <c r="GG382" s="170"/>
      <c r="GH382" s="212"/>
      <c r="GI382" s="170"/>
      <c r="GJ382" s="212"/>
      <c r="GK382" s="170"/>
      <c r="HC382" s="212"/>
      <c r="HD382" s="170"/>
      <c r="HE382" s="212"/>
      <c r="HF382" s="170"/>
      <c r="HG382" s="212"/>
      <c r="HH382" s="170"/>
      <c r="HI382" s="212"/>
      <c r="HJ382" s="170"/>
    </row>
    <row r="383" spans="2:218" ht="27.75" customHeight="1" x14ac:dyDescent="0.15">
      <c r="B383" s="487"/>
      <c r="C383" s="325"/>
      <c r="D383" s="75">
        <f t="shared" ref="D383:AI383" si="936">IF(AND(D$5&gt;=$EH72,D$5&lt;=$EI72),$FO72/$GM72,IF(AND(D$5&gt;=$EJ72,D$5&lt;=$EK72),$FQ72/$GO72,IF(AND(D$5&gt;=$EL72,D$5&lt;=$EM72),$FS72/$GQ72,IF(AND(D$5&gt;=$EN72,D$5&lt;=$EO72),$FU72/$GS72,IF(AND(D$5&gt;=$EP72,D$5&lt;=$EQ72),$FW72/$GU72,IF(AND(D$5&gt;=$ER72,D$5&lt;=$ES72),$FY72/$GW72,IF(AND(D$5&gt;=$ET72,D$5&lt;=$EU72),$GA72/$GY72,IF(AND(D$5&gt;=$EV72,D$5&lt;=$EW72),$GC72/$HA72,IF(AND(D$5&gt;=$EX72,D$5&lt;=$EY72),$GE72/$HC72,IF(AND(D$5&gt;=$EZ72,D$5&lt;=$FA72),$GG72/$HE72,IF(AND(D$5&gt;=$FB72,D$5&lt;=$FC72),$GI72/$HG72,IF(AND(D$5&gt;=$FD72,D$5&lt;=$FE72),$GK72/$HI72,0))))))))))))</f>
        <v>0</v>
      </c>
      <c r="E383" s="76">
        <f t="shared" si="936"/>
        <v>0</v>
      </c>
      <c r="F383" s="76">
        <f t="shared" si="936"/>
        <v>8</v>
      </c>
      <c r="G383" s="76">
        <f t="shared" si="936"/>
        <v>0</v>
      </c>
      <c r="H383" s="76">
        <f t="shared" si="936"/>
        <v>0</v>
      </c>
      <c r="I383" s="76">
        <f t="shared" si="936"/>
        <v>0</v>
      </c>
      <c r="J383" s="76">
        <f t="shared" si="936"/>
        <v>4</v>
      </c>
      <c r="K383" s="76">
        <f t="shared" si="936"/>
        <v>0</v>
      </c>
      <c r="L383" s="76">
        <f t="shared" si="936"/>
        <v>0</v>
      </c>
      <c r="M383" s="76">
        <f t="shared" si="936"/>
        <v>4</v>
      </c>
      <c r="N383" s="76">
        <f t="shared" si="936"/>
        <v>0</v>
      </c>
      <c r="O383" s="76">
        <f t="shared" si="936"/>
        <v>0</v>
      </c>
      <c r="P383" s="76">
        <f t="shared" si="936"/>
        <v>0</v>
      </c>
      <c r="Q383" s="76">
        <f t="shared" si="936"/>
        <v>0</v>
      </c>
      <c r="R383" s="76">
        <f t="shared" si="936"/>
        <v>0</v>
      </c>
      <c r="S383" s="76">
        <f t="shared" si="936"/>
        <v>0</v>
      </c>
      <c r="T383" s="76">
        <f t="shared" si="936"/>
        <v>0</v>
      </c>
      <c r="U383" s="76">
        <f t="shared" si="936"/>
        <v>0</v>
      </c>
      <c r="V383" s="76">
        <f t="shared" si="936"/>
        <v>0</v>
      </c>
      <c r="W383" s="76">
        <f t="shared" si="936"/>
        <v>0</v>
      </c>
      <c r="X383" s="76">
        <f t="shared" si="936"/>
        <v>0</v>
      </c>
      <c r="Y383" s="76">
        <f t="shared" si="936"/>
        <v>0</v>
      </c>
      <c r="Z383" s="76">
        <f t="shared" si="936"/>
        <v>0</v>
      </c>
      <c r="AA383" s="76">
        <f t="shared" si="936"/>
        <v>0</v>
      </c>
      <c r="AB383" s="76">
        <f t="shared" si="936"/>
        <v>0</v>
      </c>
      <c r="AC383" s="76">
        <f t="shared" si="936"/>
        <v>0</v>
      </c>
      <c r="AD383" s="76">
        <f t="shared" si="936"/>
        <v>0</v>
      </c>
      <c r="AE383" s="76">
        <f t="shared" si="936"/>
        <v>0</v>
      </c>
      <c r="AF383" s="138">
        <f t="shared" si="936"/>
        <v>0</v>
      </c>
      <c r="AG383" s="76">
        <f t="shared" si="936"/>
        <v>0</v>
      </c>
      <c r="AH383" s="76">
        <f t="shared" si="936"/>
        <v>0</v>
      </c>
      <c r="AI383" s="59">
        <f t="shared" si="936"/>
        <v>0</v>
      </c>
      <c r="AJ383" s="76">
        <f t="shared" ref="AJ383:BO383" si="937">IF(AND(AJ$5&gt;=$EH72,AJ$5&lt;=$EI72),$FO72/$GM72,IF(AND(AJ$5&gt;=$EJ72,AJ$5&lt;=$EK72),$FQ72/$GO72,IF(AND(AJ$5&gt;=$EL72,AJ$5&lt;=$EM72),$FS72/$GQ72,IF(AND(AJ$5&gt;=$EN72,AJ$5&lt;=$EO72),$FU72/$GS72,IF(AND(AJ$5&gt;=$EP72,AJ$5&lt;=$EQ72),$FW72/$GU72,IF(AND(AJ$5&gt;=$ER72,AJ$5&lt;=$ES72),$FY72/$GW72,IF(AND(AJ$5&gt;=$ET72,AJ$5&lt;=$EU72),$GA72/$GY72,IF(AND(AJ$5&gt;=$EV72,AJ$5&lt;=$EW72),$GC72/$HA72,IF(AND(AJ$5&gt;=$EX72,AJ$5&lt;=$EY72),$GE72/$HC72,IF(AND(AJ$5&gt;=$EZ72,AJ$5&lt;=$FA72),$GG72/$HE72,IF(AND(AJ$5&gt;=$FB72,AJ$5&lt;=$FC72),$GI72/$HG72,IF(AND(AJ$5&gt;=$FD72,AJ$5&lt;=$FE72),$GK72/$HI72,0))))))))))))</f>
        <v>0</v>
      </c>
      <c r="AK383" s="76">
        <f t="shared" si="937"/>
        <v>0</v>
      </c>
      <c r="AL383" s="76">
        <f t="shared" si="937"/>
        <v>0</v>
      </c>
      <c r="AM383" s="76">
        <f t="shared" si="937"/>
        <v>0</v>
      </c>
      <c r="AN383" s="76">
        <f t="shared" si="937"/>
        <v>0</v>
      </c>
      <c r="AO383" s="76">
        <f t="shared" si="937"/>
        <v>0</v>
      </c>
      <c r="AP383" s="76">
        <f t="shared" si="937"/>
        <v>0</v>
      </c>
      <c r="AQ383" s="76">
        <f t="shared" si="937"/>
        <v>0</v>
      </c>
      <c r="AR383" s="76">
        <f t="shared" si="937"/>
        <v>0</v>
      </c>
      <c r="AS383" s="76">
        <f t="shared" si="937"/>
        <v>0</v>
      </c>
      <c r="AT383" s="76">
        <f t="shared" si="937"/>
        <v>0</v>
      </c>
      <c r="AU383" s="76">
        <f t="shared" si="937"/>
        <v>0</v>
      </c>
      <c r="AV383" s="76">
        <f t="shared" si="937"/>
        <v>0</v>
      </c>
      <c r="AW383" s="76">
        <f t="shared" si="937"/>
        <v>0</v>
      </c>
      <c r="AX383" s="76">
        <f t="shared" si="937"/>
        <v>0</v>
      </c>
      <c r="AY383" s="76">
        <f t="shared" si="937"/>
        <v>0</v>
      </c>
      <c r="AZ383" s="76">
        <f t="shared" si="937"/>
        <v>0</v>
      </c>
      <c r="BA383" s="76">
        <f t="shared" si="937"/>
        <v>0</v>
      </c>
      <c r="BB383" s="76">
        <f t="shared" si="937"/>
        <v>0</v>
      </c>
      <c r="BC383" s="76">
        <f t="shared" si="937"/>
        <v>0</v>
      </c>
      <c r="BD383" s="76">
        <f t="shared" si="937"/>
        <v>0</v>
      </c>
      <c r="BE383" s="76">
        <f t="shared" si="937"/>
        <v>0</v>
      </c>
      <c r="BF383" s="76">
        <f t="shared" si="937"/>
        <v>0</v>
      </c>
      <c r="BG383" s="76">
        <f t="shared" si="937"/>
        <v>0</v>
      </c>
      <c r="BH383" s="76">
        <f t="shared" si="937"/>
        <v>0</v>
      </c>
      <c r="BI383" s="76">
        <f t="shared" si="937"/>
        <v>0</v>
      </c>
      <c r="BJ383" s="76">
        <f t="shared" si="937"/>
        <v>0</v>
      </c>
      <c r="BK383" s="76">
        <f t="shared" si="937"/>
        <v>0</v>
      </c>
      <c r="BL383" s="76">
        <f t="shared" si="937"/>
        <v>0</v>
      </c>
      <c r="BM383" s="77">
        <f t="shared" si="937"/>
        <v>0</v>
      </c>
      <c r="BN383" s="59">
        <f t="shared" si="937"/>
        <v>0</v>
      </c>
      <c r="BO383" s="76">
        <f t="shared" si="937"/>
        <v>0</v>
      </c>
      <c r="BP383" s="76">
        <f t="shared" ref="BP383:CU383" si="938">IF(AND(BP$5&gt;=$EH72,BP$5&lt;=$EI72),$FO72/$GM72,IF(AND(BP$5&gt;=$EJ72,BP$5&lt;=$EK72),$FQ72/$GO72,IF(AND(BP$5&gt;=$EL72,BP$5&lt;=$EM72),$FS72/$GQ72,IF(AND(BP$5&gt;=$EN72,BP$5&lt;=$EO72),$FU72/$GS72,IF(AND(BP$5&gt;=$EP72,BP$5&lt;=$EQ72),$FW72/$GU72,IF(AND(BP$5&gt;=$ER72,BP$5&lt;=$ES72),$FY72/$GW72,IF(AND(BP$5&gt;=$ET72,BP$5&lt;=$EU72),$GA72/$GY72,IF(AND(BP$5&gt;=$EV72,BP$5&lt;=$EW72),$GC72/$HA72,IF(AND(BP$5&gt;=$EX72,BP$5&lt;=$EY72),$GE72/$HC72,IF(AND(BP$5&gt;=$EZ72,BP$5&lt;=$FA72),$GG72/$HE72,IF(AND(BP$5&gt;=$FB72,BP$5&lt;=$FC72),$GI72/$HG72,IF(AND(BP$5&gt;=$FD72,BP$5&lt;=$FE72),$GK72/$HI72,0))))))))))))</f>
        <v>0</v>
      </c>
      <c r="BQ383" s="76">
        <f t="shared" si="938"/>
        <v>0</v>
      </c>
      <c r="BR383" s="76">
        <f t="shared" si="938"/>
        <v>0</v>
      </c>
      <c r="BS383" s="76">
        <f t="shared" si="938"/>
        <v>0</v>
      </c>
      <c r="BT383" s="76">
        <f t="shared" si="938"/>
        <v>0</v>
      </c>
      <c r="BU383" s="76">
        <f t="shared" si="938"/>
        <v>0</v>
      </c>
      <c r="BV383" s="76">
        <f t="shared" si="938"/>
        <v>0</v>
      </c>
      <c r="BW383" s="76">
        <f t="shared" si="938"/>
        <v>8</v>
      </c>
      <c r="BX383" s="76">
        <f t="shared" si="938"/>
        <v>0</v>
      </c>
      <c r="BY383" s="76">
        <f t="shared" si="938"/>
        <v>5</v>
      </c>
      <c r="BZ383" s="76">
        <f t="shared" si="938"/>
        <v>5</v>
      </c>
      <c r="CA383" s="76">
        <f t="shared" si="938"/>
        <v>5</v>
      </c>
      <c r="CB383" s="138">
        <f t="shared" si="938"/>
        <v>0</v>
      </c>
      <c r="CC383" s="76">
        <f t="shared" si="938"/>
        <v>0</v>
      </c>
      <c r="CD383" s="76">
        <f t="shared" si="938"/>
        <v>0</v>
      </c>
      <c r="CE383" s="76">
        <f t="shared" si="938"/>
        <v>0</v>
      </c>
      <c r="CF383" s="76">
        <f t="shared" si="938"/>
        <v>0</v>
      </c>
      <c r="CG383" s="76">
        <f t="shared" si="938"/>
        <v>0</v>
      </c>
      <c r="CH383" s="76">
        <f t="shared" si="938"/>
        <v>0</v>
      </c>
      <c r="CI383" s="76">
        <f t="shared" si="938"/>
        <v>0</v>
      </c>
      <c r="CJ383" s="76">
        <f t="shared" si="938"/>
        <v>0</v>
      </c>
      <c r="CK383" s="76">
        <f t="shared" si="938"/>
        <v>0</v>
      </c>
      <c r="CL383" s="76">
        <f t="shared" si="938"/>
        <v>0</v>
      </c>
      <c r="CM383" s="76">
        <f t="shared" si="938"/>
        <v>0</v>
      </c>
      <c r="CN383" s="76">
        <f t="shared" si="938"/>
        <v>0</v>
      </c>
      <c r="CO383" s="76">
        <f t="shared" si="938"/>
        <v>0</v>
      </c>
      <c r="CP383" s="138">
        <f t="shared" si="938"/>
        <v>0</v>
      </c>
      <c r="CQ383" s="77">
        <f t="shared" si="938"/>
        <v>0</v>
      </c>
      <c r="CR383" s="59">
        <f t="shared" si="938"/>
        <v>0</v>
      </c>
      <c r="CS383" s="76">
        <f t="shared" si="938"/>
        <v>0</v>
      </c>
      <c r="CT383" s="76">
        <f t="shared" si="938"/>
        <v>0</v>
      </c>
      <c r="CU383" s="76">
        <f t="shared" si="938"/>
        <v>0</v>
      </c>
      <c r="CV383" s="76">
        <f t="shared" ref="CV383:DW383" si="939">IF(AND(CV$5&gt;=$EH72,CV$5&lt;=$EI72),$FO72/$GM72,IF(AND(CV$5&gt;=$EJ72,CV$5&lt;=$EK72),$FQ72/$GO72,IF(AND(CV$5&gt;=$EL72,CV$5&lt;=$EM72),$FS72/$GQ72,IF(AND(CV$5&gt;=$EN72,CV$5&lt;=$EO72),$FU72/$GS72,IF(AND(CV$5&gt;=$EP72,CV$5&lt;=$EQ72),$FW72/$GU72,IF(AND(CV$5&gt;=$ER72,CV$5&lt;=$ES72),$FY72/$GW72,IF(AND(CV$5&gt;=$ET72,CV$5&lt;=$EU72),$GA72/$GY72,IF(AND(CV$5&gt;=$EV72,CV$5&lt;=$EW72),$GC72/$HA72,IF(AND(CV$5&gt;=$EX72,CV$5&lt;=$EY72),$GE72/$HC72,IF(AND(CV$5&gt;=$EZ72,CV$5&lt;=$FA72),$GG72/$HE72,IF(AND(CV$5&gt;=$FB72,CV$5&lt;=$FC72),$GI72/$HG72,IF(AND(CV$5&gt;=$FD72,CV$5&lt;=$FE72),$GK72/$HI72,0))))))))))))</f>
        <v>0</v>
      </c>
      <c r="CW383" s="76">
        <f t="shared" si="939"/>
        <v>0</v>
      </c>
      <c r="CX383" s="76">
        <f t="shared" si="939"/>
        <v>0</v>
      </c>
      <c r="CY383" s="76">
        <f t="shared" si="939"/>
        <v>0</v>
      </c>
      <c r="CZ383" s="76">
        <f t="shared" si="939"/>
        <v>0</v>
      </c>
      <c r="DA383" s="76">
        <f t="shared" si="939"/>
        <v>0</v>
      </c>
      <c r="DB383" s="76">
        <f t="shared" si="939"/>
        <v>0</v>
      </c>
      <c r="DC383" s="76">
        <f t="shared" si="939"/>
        <v>0</v>
      </c>
      <c r="DD383" s="76">
        <f t="shared" si="939"/>
        <v>0</v>
      </c>
      <c r="DE383" s="76">
        <f t="shared" si="939"/>
        <v>0</v>
      </c>
      <c r="DF383" s="138">
        <f t="shared" si="939"/>
        <v>0</v>
      </c>
      <c r="DG383" s="76">
        <f t="shared" si="939"/>
        <v>0</v>
      </c>
      <c r="DH383" s="76">
        <f t="shared" si="939"/>
        <v>0</v>
      </c>
      <c r="DI383" s="76">
        <f t="shared" si="939"/>
        <v>0</v>
      </c>
      <c r="DJ383" s="76">
        <f t="shared" si="939"/>
        <v>0</v>
      </c>
      <c r="DK383" s="76">
        <f t="shared" si="939"/>
        <v>0</v>
      </c>
      <c r="DL383" s="76">
        <f t="shared" si="939"/>
        <v>0</v>
      </c>
      <c r="DM383" s="76">
        <f t="shared" si="939"/>
        <v>0</v>
      </c>
      <c r="DN383" s="76">
        <f t="shared" si="939"/>
        <v>0</v>
      </c>
      <c r="DO383" s="76">
        <f t="shared" si="939"/>
        <v>0</v>
      </c>
      <c r="DP383" s="76">
        <f t="shared" si="939"/>
        <v>0</v>
      </c>
      <c r="DQ383" s="76">
        <f t="shared" si="939"/>
        <v>0</v>
      </c>
      <c r="DR383" s="76">
        <f t="shared" si="939"/>
        <v>0</v>
      </c>
      <c r="DS383" s="76">
        <f t="shared" si="939"/>
        <v>0</v>
      </c>
      <c r="DT383" s="138">
        <f t="shared" si="939"/>
        <v>0</v>
      </c>
      <c r="DU383" s="77">
        <f t="shared" si="939"/>
        <v>0</v>
      </c>
      <c r="DV383" s="77">
        <f t="shared" si="939"/>
        <v>0</v>
      </c>
      <c r="DW383" s="77">
        <f t="shared" si="939"/>
        <v>0</v>
      </c>
      <c r="EE383" s="2"/>
      <c r="EF383"/>
      <c r="EG383"/>
      <c r="EH383" s="124"/>
      <c r="EI383" s="124"/>
      <c r="EJ383" s="124"/>
      <c r="EK383" s="124"/>
      <c r="EL383" s="124"/>
      <c r="EM383" s="124"/>
      <c r="EN383" s="124"/>
      <c r="EO383" s="124"/>
      <c r="EP383" s="124"/>
      <c r="EQ383" s="124"/>
      <c r="ER383" s="124"/>
      <c r="ES383" s="124"/>
      <c r="ET383" s="124"/>
      <c r="EU383" s="124"/>
      <c r="EV383" s="124"/>
      <c r="EW383" s="124"/>
      <c r="EX383" s="124"/>
      <c r="EY383" s="124"/>
      <c r="EZ383" s="124"/>
      <c r="FA383" s="124"/>
      <c r="FB383" s="124"/>
      <c r="FC383" s="124"/>
      <c r="FD383" s="124"/>
      <c r="FE383" s="124"/>
      <c r="FG383" s="124"/>
      <c r="FH383" s="124"/>
      <c r="FI383" s="124"/>
      <c r="FJ383" s="124"/>
      <c r="FK383" s="124"/>
      <c r="FL383" s="124"/>
      <c r="FN383" s="212"/>
      <c r="FO383" s="170"/>
      <c r="FP383" s="212"/>
      <c r="FQ383" s="170"/>
      <c r="FR383" s="212"/>
      <c r="FS383" s="170"/>
      <c r="FT383" s="212"/>
      <c r="FU383" s="170"/>
      <c r="FV383" s="212"/>
      <c r="FW383" s="170"/>
      <c r="FX383" s="212"/>
      <c r="FY383" s="170"/>
      <c r="FZ383" s="212"/>
      <c r="GA383" s="170"/>
      <c r="GB383" s="212"/>
      <c r="GC383" s="170"/>
      <c r="GD383" s="212"/>
      <c r="GE383" s="170"/>
      <c r="GF383" s="212"/>
      <c r="GG383" s="170"/>
      <c r="GH383" s="212"/>
      <c r="GI383" s="170"/>
      <c r="GJ383" s="212"/>
      <c r="GK383" s="170"/>
      <c r="HC383" s="212"/>
      <c r="HD383" s="170"/>
      <c r="HE383" s="212"/>
      <c r="HF383" s="170"/>
      <c r="HG383" s="212"/>
      <c r="HH383" s="170"/>
      <c r="HI383" s="212"/>
      <c r="HJ383" s="170"/>
    </row>
    <row r="384" spans="2:218" ht="21.75" customHeight="1" thickBot="1" x14ac:dyDescent="0.2">
      <c r="B384" s="488"/>
      <c r="C384" s="326"/>
      <c r="D384" s="139">
        <f t="shared" ref="D384:AI384" si="940">IF(AND(D$5&gt;=$EH72,D$5&lt;=$EI72),$FO72,IF(AND(D$5&gt;=$EJ72,D$5&lt;=$EK72),$FQ72,IF(AND(D$5&gt;=$EL72,D$5&lt;=$EM72),$FS72,IF(AND(D$5&gt;=$EN72,D$5&lt;=$EO72),$FU72,IF(AND(D$5&gt;=$EP72,D$5&lt;=$EQ72),$FW72,IF(AND(D$5&gt;=$ER72,D$5&lt;=$ES72),$FY72,IF(AND(D$5&gt;=$ET72,D$5&lt;=$EU72),$GA72,IF(AND(D$5&gt;=$EV72,D$5&lt;=$EW72),$GC72,IF(AND(D$5&gt;=$EX72,D$5&lt;=$EY72),$GE72,IF(AND(D$5&gt;=$EZ72,D$5&lt;=$FA72),$GG72,IF(AND(D$5&gt;=$FB72,D$5&lt;=$FC72),$GI72,IF(AND(D$5&gt;=$FD72,D$5&lt;=$FE72),$GK72,0))))))))))))</f>
        <v>0</v>
      </c>
      <c r="E384" s="129">
        <f t="shared" si="940"/>
        <v>0</v>
      </c>
      <c r="F384" s="129">
        <f t="shared" si="940"/>
        <v>8</v>
      </c>
      <c r="G384" s="129">
        <f t="shared" si="940"/>
        <v>0</v>
      </c>
      <c r="H384" s="129">
        <f t="shared" si="940"/>
        <v>0</v>
      </c>
      <c r="I384" s="129">
        <f t="shared" si="940"/>
        <v>0</v>
      </c>
      <c r="J384" s="129">
        <f t="shared" si="940"/>
        <v>4</v>
      </c>
      <c r="K384" s="129">
        <f t="shared" si="940"/>
        <v>0</v>
      </c>
      <c r="L384" s="129">
        <f t="shared" si="940"/>
        <v>0</v>
      </c>
      <c r="M384" s="129">
        <f t="shared" si="940"/>
        <v>4</v>
      </c>
      <c r="N384" s="129">
        <f t="shared" si="940"/>
        <v>0</v>
      </c>
      <c r="O384" s="129">
        <f t="shared" si="940"/>
        <v>0</v>
      </c>
      <c r="P384" s="129">
        <f t="shared" si="940"/>
        <v>0</v>
      </c>
      <c r="Q384" s="129">
        <f t="shared" si="940"/>
        <v>0</v>
      </c>
      <c r="R384" s="129">
        <f t="shared" si="940"/>
        <v>0</v>
      </c>
      <c r="S384" s="129">
        <f t="shared" si="940"/>
        <v>0</v>
      </c>
      <c r="T384" s="129">
        <f t="shared" si="940"/>
        <v>0</v>
      </c>
      <c r="U384" s="129">
        <f t="shared" si="940"/>
        <v>0</v>
      </c>
      <c r="V384" s="129">
        <f t="shared" si="940"/>
        <v>0</v>
      </c>
      <c r="W384" s="129">
        <f t="shared" si="940"/>
        <v>0</v>
      </c>
      <c r="X384" s="129">
        <f t="shared" si="940"/>
        <v>0</v>
      </c>
      <c r="Y384" s="129">
        <f t="shared" si="940"/>
        <v>0</v>
      </c>
      <c r="Z384" s="129">
        <f t="shared" si="940"/>
        <v>0</v>
      </c>
      <c r="AA384" s="129">
        <f t="shared" si="940"/>
        <v>0</v>
      </c>
      <c r="AB384" s="129">
        <f t="shared" si="940"/>
        <v>0</v>
      </c>
      <c r="AC384" s="129">
        <f t="shared" si="940"/>
        <v>0</v>
      </c>
      <c r="AD384" s="129">
        <f t="shared" si="940"/>
        <v>0</v>
      </c>
      <c r="AE384" s="129">
        <f t="shared" si="940"/>
        <v>0</v>
      </c>
      <c r="AF384" s="129">
        <f t="shared" si="940"/>
        <v>0</v>
      </c>
      <c r="AG384" s="130">
        <f t="shared" si="940"/>
        <v>0</v>
      </c>
      <c r="AH384" s="130">
        <f t="shared" si="940"/>
        <v>0</v>
      </c>
      <c r="AI384" s="131">
        <f t="shared" si="940"/>
        <v>0</v>
      </c>
      <c r="AJ384" s="129">
        <f t="shared" ref="AJ384:BO384" si="941">IF(AND(AJ$5&gt;=$EH72,AJ$5&lt;=$EI72),$FO72,IF(AND(AJ$5&gt;=$EJ72,AJ$5&lt;=$EK72),$FQ72,IF(AND(AJ$5&gt;=$EL72,AJ$5&lt;=$EM72),$FS72,IF(AND(AJ$5&gt;=$EN72,AJ$5&lt;=$EO72),$FU72,IF(AND(AJ$5&gt;=$EP72,AJ$5&lt;=$EQ72),$FW72,IF(AND(AJ$5&gt;=$ER72,AJ$5&lt;=$ES72),$FY72,IF(AND(AJ$5&gt;=$ET72,AJ$5&lt;=$EU72),$GA72,IF(AND(AJ$5&gt;=$EV72,AJ$5&lt;=$EW72),$GC72,IF(AND(AJ$5&gt;=$EX72,AJ$5&lt;=$EY72),$GE72,IF(AND(AJ$5&gt;=$EZ72,AJ$5&lt;=$FA72),$GG72,IF(AND(AJ$5&gt;=$FB72,AJ$5&lt;=$FC72),$GI72,IF(AND(AJ$5&gt;=$FD72,AJ$5&lt;=$FE72),$GK72,0))))))))))))</f>
        <v>0</v>
      </c>
      <c r="AK384" s="129">
        <f t="shared" si="941"/>
        <v>0</v>
      </c>
      <c r="AL384" s="132">
        <f t="shared" si="941"/>
        <v>0</v>
      </c>
      <c r="AM384" s="133">
        <f t="shared" si="941"/>
        <v>0</v>
      </c>
      <c r="AN384" s="133">
        <f t="shared" si="941"/>
        <v>0</v>
      </c>
      <c r="AO384" s="133">
        <f t="shared" si="941"/>
        <v>0</v>
      </c>
      <c r="AP384" s="133">
        <f t="shared" si="941"/>
        <v>0</v>
      </c>
      <c r="AQ384" s="133">
        <f t="shared" si="941"/>
        <v>0</v>
      </c>
      <c r="AR384" s="133">
        <f t="shared" si="941"/>
        <v>0</v>
      </c>
      <c r="AS384" s="133">
        <f t="shared" si="941"/>
        <v>0</v>
      </c>
      <c r="AT384" s="133">
        <f t="shared" si="941"/>
        <v>0</v>
      </c>
      <c r="AU384" s="133">
        <f t="shared" si="941"/>
        <v>0</v>
      </c>
      <c r="AV384" s="133">
        <f t="shared" si="941"/>
        <v>0</v>
      </c>
      <c r="AW384" s="133">
        <f t="shared" si="941"/>
        <v>0</v>
      </c>
      <c r="AX384" s="133">
        <f t="shared" si="941"/>
        <v>0</v>
      </c>
      <c r="AY384" s="133">
        <f t="shared" si="941"/>
        <v>0</v>
      </c>
      <c r="AZ384" s="133">
        <f t="shared" si="941"/>
        <v>0</v>
      </c>
      <c r="BA384" s="133">
        <f t="shared" si="941"/>
        <v>0</v>
      </c>
      <c r="BB384" s="133">
        <f t="shared" si="941"/>
        <v>0</v>
      </c>
      <c r="BC384" s="133">
        <f t="shared" si="941"/>
        <v>0</v>
      </c>
      <c r="BD384" s="133">
        <f t="shared" si="941"/>
        <v>0</v>
      </c>
      <c r="BE384" s="133">
        <f t="shared" si="941"/>
        <v>0</v>
      </c>
      <c r="BF384" s="133">
        <f t="shared" si="941"/>
        <v>0</v>
      </c>
      <c r="BG384" s="133">
        <f t="shared" si="941"/>
        <v>0</v>
      </c>
      <c r="BH384" s="133">
        <f t="shared" si="941"/>
        <v>0</v>
      </c>
      <c r="BI384" s="133">
        <f t="shared" si="941"/>
        <v>0</v>
      </c>
      <c r="BJ384" s="133">
        <f t="shared" si="941"/>
        <v>0</v>
      </c>
      <c r="BK384" s="133">
        <f t="shared" si="941"/>
        <v>0</v>
      </c>
      <c r="BL384" s="133">
        <f t="shared" si="941"/>
        <v>0</v>
      </c>
      <c r="BM384" s="134">
        <f t="shared" si="941"/>
        <v>0</v>
      </c>
      <c r="BN384" s="135">
        <f t="shared" si="941"/>
        <v>0</v>
      </c>
      <c r="BO384" s="133">
        <f t="shared" si="941"/>
        <v>0</v>
      </c>
      <c r="BP384" s="133">
        <f t="shared" ref="BP384:CU384" si="942">IF(AND(BP$5&gt;=$EH72,BP$5&lt;=$EI72),$FO72,IF(AND(BP$5&gt;=$EJ72,BP$5&lt;=$EK72),$FQ72,IF(AND(BP$5&gt;=$EL72,BP$5&lt;=$EM72),$FS72,IF(AND(BP$5&gt;=$EN72,BP$5&lt;=$EO72),$FU72,IF(AND(BP$5&gt;=$EP72,BP$5&lt;=$EQ72),$FW72,IF(AND(BP$5&gt;=$ER72,BP$5&lt;=$ES72),$FY72,IF(AND(BP$5&gt;=$ET72,BP$5&lt;=$EU72),$GA72,IF(AND(BP$5&gt;=$EV72,BP$5&lt;=$EW72),$GC72,IF(AND(BP$5&gt;=$EX72,BP$5&lt;=$EY72),$GE72,IF(AND(BP$5&gt;=$EZ72,BP$5&lt;=$FA72),$GG72,IF(AND(BP$5&gt;=$FB72,BP$5&lt;=$FC72),$GI72,IF(AND(BP$5&gt;=$FD72,BP$5&lt;=$FE72),$GK72,0))))))))))))</f>
        <v>0</v>
      </c>
      <c r="BQ384" s="133">
        <f t="shared" si="942"/>
        <v>0</v>
      </c>
      <c r="BR384" s="133">
        <f t="shared" si="942"/>
        <v>0</v>
      </c>
      <c r="BS384" s="133">
        <f t="shared" si="942"/>
        <v>0</v>
      </c>
      <c r="BT384" s="133">
        <f t="shared" si="942"/>
        <v>0</v>
      </c>
      <c r="BU384" s="133">
        <f t="shared" si="942"/>
        <v>0</v>
      </c>
      <c r="BV384" s="133">
        <f t="shared" si="942"/>
        <v>0</v>
      </c>
      <c r="BW384" s="133">
        <f t="shared" si="942"/>
        <v>8</v>
      </c>
      <c r="BX384" s="133">
        <f t="shared" si="942"/>
        <v>0</v>
      </c>
      <c r="BY384" s="133">
        <f t="shared" si="942"/>
        <v>15</v>
      </c>
      <c r="BZ384" s="133">
        <f t="shared" si="942"/>
        <v>15</v>
      </c>
      <c r="CA384" s="133">
        <f t="shared" si="942"/>
        <v>15</v>
      </c>
      <c r="CB384" s="133">
        <f t="shared" si="942"/>
        <v>0</v>
      </c>
      <c r="CC384" s="133">
        <f t="shared" si="942"/>
        <v>0</v>
      </c>
      <c r="CD384" s="133">
        <f t="shared" si="942"/>
        <v>0</v>
      </c>
      <c r="CE384" s="133">
        <f t="shared" si="942"/>
        <v>0</v>
      </c>
      <c r="CF384" s="133">
        <f t="shared" si="942"/>
        <v>0</v>
      </c>
      <c r="CG384" s="133">
        <f t="shared" si="942"/>
        <v>0</v>
      </c>
      <c r="CH384" s="133">
        <f t="shared" si="942"/>
        <v>0</v>
      </c>
      <c r="CI384" s="133">
        <f t="shared" si="942"/>
        <v>0</v>
      </c>
      <c r="CJ384" s="133">
        <f t="shared" si="942"/>
        <v>0</v>
      </c>
      <c r="CK384" s="133">
        <f t="shared" si="942"/>
        <v>0</v>
      </c>
      <c r="CL384" s="133">
        <f t="shared" si="942"/>
        <v>0</v>
      </c>
      <c r="CM384" s="133">
        <f t="shared" si="942"/>
        <v>0</v>
      </c>
      <c r="CN384" s="133">
        <f t="shared" si="942"/>
        <v>0</v>
      </c>
      <c r="CO384" s="133">
        <f t="shared" si="942"/>
        <v>0</v>
      </c>
      <c r="CP384" s="133">
        <f t="shared" si="942"/>
        <v>0</v>
      </c>
      <c r="CQ384" s="134">
        <f t="shared" si="942"/>
        <v>0</v>
      </c>
      <c r="CR384" s="135">
        <f t="shared" si="942"/>
        <v>0</v>
      </c>
      <c r="CS384" s="133">
        <f t="shared" si="942"/>
        <v>0</v>
      </c>
      <c r="CT384" s="133">
        <f t="shared" si="942"/>
        <v>0</v>
      </c>
      <c r="CU384" s="133">
        <f t="shared" si="942"/>
        <v>0</v>
      </c>
      <c r="CV384" s="133">
        <f t="shared" ref="CV384:DW384" si="943">IF(AND(CV$5&gt;=$EH72,CV$5&lt;=$EI72),$FO72,IF(AND(CV$5&gt;=$EJ72,CV$5&lt;=$EK72),$FQ72,IF(AND(CV$5&gt;=$EL72,CV$5&lt;=$EM72),$FS72,IF(AND(CV$5&gt;=$EN72,CV$5&lt;=$EO72),$FU72,IF(AND(CV$5&gt;=$EP72,CV$5&lt;=$EQ72),$FW72,IF(AND(CV$5&gt;=$ER72,CV$5&lt;=$ES72),$FY72,IF(AND(CV$5&gt;=$ET72,CV$5&lt;=$EU72),$GA72,IF(AND(CV$5&gt;=$EV72,CV$5&lt;=$EW72),$GC72,IF(AND(CV$5&gt;=$EX72,CV$5&lt;=$EY72),$GE72,IF(AND(CV$5&gt;=$EZ72,CV$5&lt;=$FA72),$GG72,IF(AND(CV$5&gt;=$FB72,CV$5&lt;=$FC72),$GI72,IF(AND(CV$5&gt;=$FD72,CV$5&lt;=$FE72),$GK72,0))))))))))))</f>
        <v>0</v>
      </c>
      <c r="CW384" s="133">
        <f t="shared" si="943"/>
        <v>0</v>
      </c>
      <c r="CX384" s="133">
        <f t="shared" si="943"/>
        <v>0</v>
      </c>
      <c r="CY384" s="133">
        <f t="shared" si="943"/>
        <v>0</v>
      </c>
      <c r="CZ384" s="133">
        <f t="shared" si="943"/>
        <v>0</v>
      </c>
      <c r="DA384" s="133">
        <f t="shared" si="943"/>
        <v>0</v>
      </c>
      <c r="DB384" s="133">
        <f t="shared" si="943"/>
        <v>0</v>
      </c>
      <c r="DC384" s="133">
        <f t="shared" si="943"/>
        <v>0</v>
      </c>
      <c r="DD384" s="133">
        <f t="shared" si="943"/>
        <v>0</v>
      </c>
      <c r="DE384" s="133">
        <f t="shared" si="943"/>
        <v>0</v>
      </c>
      <c r="DF384" s="133">
        <f t="shared" si="943"/>
        <v>0</v>
      </c>
      <c r="DG384" s="133">
        <f t="shared" si="943"/>
        <v>0</v>
      </c>
      <c r="DH384" s="133">
        <f t="shared" si="943"/>
        <v>0</v>
      </c>
      <c r="DI384" s="133">
        <f t="shared" si="943"/>
        <v>0</v>
      </c>
      <c r="DJ384" s="133">
        <f t="shared" si="943"/>
        <v>0</v>
      </c>
      <c r="DK384" s="133">
        <f t="shared" si="943"/>
        <v>0</v>
      </c>
      <c r="DL384" s="133">
        <f t="shared" si="943"/>
        <v>0</v>
      </c>
      <c r="DM384" s="133">
        <f t="shared" si="943"/>
        <v>0</v>
      </c>
      <c r="DN384" s="133">
        <f t="shared" si="943"/>
        <v>0</v>
      </c>
      <c r="DO384" s="133">
        <f t="shared" si="943"/>
        <v>0</v>
      </c>
      <c r="DP384" s="133">
        <f t="shared" si="943"/>
        <v>0</v>
      </c>
      <c r="DQ384" s="133">
        <f t="shared" si="943"/>
        <v>0</v>
      </c>
      <c r="DR384" s="133">
        <f t="shared" si="943"/>
        <v>0</v>
      </c>
      <c r="DS384" s="133">
        <f t="shared" si="943"/>
        <v>0</v>
      </c>
      <c r="DT384" s="133">
        <f t="shared" si="943"/>
        <v>0</v>
      </c>
      <c r="DU384" s="134">
        <f t="shared" si="943"/>
        <v>0</v>
      </c>
      <c r="DV384" s="134">
        <f t="shared" si="943"/>
        <v>0</v>
      </c>
      <c r="DW384" s="134">
        <f t="shared" si="943"/>
        <v>0</v>
      </c>
      <c r="EE384" s="2"/>
      <c r="EF384"/>
      <c r="EG384"/>
      <c r="EH384" s="124"/>
      <c r="EI384" s="124"/>
      <c r="EJ384" s="124"/>
      <c r="EK384" s="124"/>
      <c r="EL384" s="124"/>
      <c r="EM384" s="124"/>
      <c r="EN384" s="124"/>
      <c r="EO384" s="124"/>
      <c r="EP384" s="124"/>
      <c r="EQ384" s="124"/>
      <c r="ER384" s="124"/>
      <c r="ES384" s="124"/>
      <c r="ET384" s="124"/>
      <c r="EU384" s="124"/>
      <c r="EV384" s="124"/>
      <c r="EW384" s="124"/>
      <c r="EX384" s="124"/>
      <c r="EY384" s="124"/>
      <c r="EZ384" s="124"/>
      <c r="FA384" s="124"/>
      <c r="FB384" s="124"/>
      <c r="FC384" s="124"/>
      <c r="FD384" s="124"/>
      <c r="FE384" s="124"/>
      <c r="FG384" s="124"/>
      <c r="FH384" s="124"/>
      <c r="FI384" s="124"/>
      <c r="FJ384" s="124"/>
      <c r="FK384" s="124"/>
      <c r="FL384" s="124"/>
      <c r="FN384" s="212"/>
      <c r="FO384" s="170"/>
      <c r="FP384" s="212"/>
      <c r="FQ384" s="170"/>
      <c r="FR384" s="212"/>
      <c r="FS384" s="170"/>
      <c r="FT384" s="212"/>
      <c r="FU384" s="170"/>
      <c r="FV384" s="212"/>
      <c r="FW384" s="170"/>
      <c r="FX384" s="212"/>
      <c r="FY384" s="170"/>
      <c r="FZ384" s="212"/>
      <c r="GA384" s="170"/>
      <c r="GB384" s="212"/>
      <c r="GC384" s="170"/>
      <c r="GD384" s="212"/>
      <c r="GE384" s="170"/>
      <c r="GF384" s="212"/>
      <c r="GG384" s="170"/>
      <c r="GH384" s="212"/>
      <c r="GI384" s="170"/>
      <c r="GJ384" s="212"/>
      <c r="GK384" s="170"/>
      <c r="HC384" s="212"/>
      <c r="HD384" s="170"/>
      <c r="HE384" s="212"/>
      <c r="HF384" s="170"/>
      <c r="HG384" s="212"/>
      <c r="HH384" s="170"/>
      <c r="HI384" s="212"/>
      <c r="HJ384" s="170"/>
    </row>
    <row r="385" spans="2:220" ht="24.75" customHeight="1" x14ac:dyDescent="0.15"/>
    <row r="386" spans="2:220" ht="24.75" customHeight="1" x14ac:dyDescent="0.15"/>
    <row r="387" spans="2:220" ht="24.75" customHeight="1" x14ac:dyDescent="0.15"/>
    <row r="388" spans="2:220" ht="24.75" customHeight="1" x14ac:dyDescent="0.15"/>
    <row r="389" spans="2:220" ht="24.75" customHeight="1" x14ac:dyDescent="0.15"/>
    <row r="390" spans="2:220" ht="24.75" customHeight="1" x14ac:dyDescent="0.15"/>
    <row r="391" spans="2:220" ht="24.75" customHeight="1" thickBot="1" x14ac:dyDescent="0.2">
      <c r="B391" s="1" t="str">
        <f>②元データ!G8</f>
        <v>露地野菜Ｂ</v>
      </c>
    </row>
    <row r="392" spans="2:220" s="2" customFormat="1" ht="27" customHeight="1" x14ac:dyDescent="0.15">
      <c r="B392" s="489" t="s">
        <v>6</v>
      </c>
      <c r="C392" s="491" t="s">
        <v>9</v>
      </c>
      <c r="D392" s="19"/>
      <c r="E392" s="3"/>
      <c r="F392" s="3"/>
      <c r="G392" s="3"/>
      <c r="H392" s="3"/>
      <c r="I392" s="3"/>
      <c r="J392" s="3"/>
      <c r="K392" s="3"/>
      <c r="L392" s="3"/>
      <c r="M392" s="3"/>
      <c r="N392" s="3"/>
      <c r="O392" s="3"/>
      <c r="P392" s="20">
        <f>P4</f>
        <v>8</v>
      </c>
      <c r="Q392" s="3" t="s">
        <v>10</v>
      </c>
      <c r="R392" s="3"/>
      <c r="S392" s="3"/>
      <c r="T392" s="3"/>
      <c r="U392" s="3"/>
      <c r="V392" s="3"/>
      <c r="W392" s="3"/>
      <c r="X392" s="3"/>
      <c r="Y392" s="3"/>
      <c r="Z392" s="3"/>
      <c r="AA392" s="3"/>
      <c r="AB392" s="3"/>
      <c r="AC392" s="3"/>
      <c r="AD392" s="3"/>
      <c r="AE392" s="3"/>
      <c r="AF392" s="3"/>
      <c r="AG392" s="18"/>
      <c r="AH392" s="3"/>
      <c r="AI392" s="3"/>
      <c r="AJ392" s="3"/>
      <c r="AK392" s="3"/>
      <c r="AL392" s="3"/>
      <c r="AM392" s="3"/>
      <c r="AN392" s="3"/>
      <c r="AO392" s="3"/>
      <c r="AP392" s="3"/>
      <c r="AQ392" s="3"/>
      <c r="AR392" s="3"/>
      <c r="AS392" s="3"/>
      <c r="AT392" s="3"/>
      <c r="AU392" s="20">
        <f>AU4</f>
        <v>9</v>
      </c>
      <c r="AV392" s="3" t="s">
        <v>10</v>
      </c>
      <c r="AW392" s="3"/>
      <c r="AX392" s="3"/>
      <c r="AY392" s="3"/>
      <c r="AZ392" s="3"/>
      <c r="BA392" s="3"/>
      <c r="BB392" s="3"/>
      <c r="BC392" s="3"/>
      <c r="BD392" s="3"/>
      <c r="BE392" s="3"/>
      <c r="BF392" s="3"/>
      <c r="BG392" s="3"/>
      <c r="BH392" s="3"/>
      <c r="BI392" s="3"/>
      <c r="BJ392" s="3"/>
      <c r="BK392" s="3"/>
      <c r="BL392" s="3"/>
      <c r="BM392" s="3"/>
      <c r="BN392" s="19"/>
      <c r="BO392" s="3"/>
      <c r="BP392" s="3"/>
      <c r="BQ392" s="3"/>
      <c r="BR392" s="3"/>
      <c r="BS392" s="3"/>
      <c r="BT392" s="3"/>
      <c r="BU392" s="3"/>
      <c r="BV392" s="3"/>
      <c r="BW392" s="3"/>
      <c r="BX392" s="3"/>
      <c r="BY392" s="3"/>
      <c r="BZ392" s="20">
        <f>BZ4</f>
        <v>10</v>
      </c>
      <c r="CA392" s="3" t="s">
        <v>10</v>
      </c>
      <c r="CB392" s="3"/>
      <c r="CC392" s="3"/>
      <c r="CD392" s="3"/>
      <c r="CE392" s="3"/>
      <c r="CF392" s="3"/>
      <c r="CG392" s="3"/>
      <c r="CH392" s="3"/>
      <c r="CI392" s="3"/>
      <c r="CJ392" s="3"/>
      <c r="CK392" s="3"/>
      <c r="CL392" s="3"/>
      <c r="CM392" s="3"/>
      <c r="CN392" s="3"/>
      <c r="CO392" s="3"/>
      <c r="CP392" s="3"/>
      <c r="CQ392" s="18"/>
      <c r="CR392" s="19"/>
      <c r="CS392" s="3"/>
      <c r="CT392" s="3"/>
      <c r="CU392" s="3"/>
      <c r="CV392" s="3"/>
      <c r="CW392" s="3"/>
      <c r="CX392" s="3"/>
      <c r="CY392" s="3"/>
      <c r="CZ392" s="3"/>
      <c r="DA392" s="3"/>
      <c r="DB392" s="3"/>
      <c r="DC392" s="3"/>
      <c r="DD392" s="20">
        <f>DD4</f>
        <v>11</v>
      </c>
      <c r="DE392" s="3" t="s">
        <v>10</v>
      </c>
      <c r="DF392" s="3"/>
      <c r="DG392" s="3"/>
      <c r="DH392" s="3"/>
      <c r="DI392" s="3"/>
      <c r="DJ392" s="3"/>
      <c r="DK392" s="3"/>
      <c r="DL392" s="3"/>
      <c r="DM392" s="3"/>
      <c r="DN392" s="3"/>
      <c r="DO392" s="3"/>
      <c r="DP392" s="3"/>
      <c r="DQ392" s="3"/>
      <c r="DR392" s="3"/>
      <c r="DS392" s="3"/>
      <c r="DT392" s="3"/>
      <c r="DU392" s="18"/>
      <c r="DV392" s="18"/>
      <c r="DW392" s="18"/>
      <c r="EF392" s="50"/>
      <c r="EG392" s="50"/>
      <c r="EH392" s="124"/>
      <c r="EI392" s="124"/>
      <c r="EJ392" s="125"/>
      <c r="EK392" s="124"/>
      <c r="EL392" s="124"/>
      <c r="EM392" s="125"/>
      <c r="EN392" s="124"/>
      <c r="EO392" s="124"/>
      <c r="EP392" s="126"/>
      <c r="EQ392" s="50"/>
      <c r="ER392" s="50"/>
      <c r="ES392" s="50"/>
      <c r="ET392" s="50"/>
      <c r="EU392" s="50"/>
      <c r="EV392" s="50"/>
      <c r="EW392" s="50"/>
      <c r="EX392" s="50"/>
      <c r="FB392" s="50"/>
    </row>
    <row r="393" spans="2:220" s="2" customFormat="1" ht="24.95" customHeight="1" thickBot="1" x14ac:dyDescent="0.2">
      <c r="B393" s="490"/>
      <c r="C393" s="492"/>
      <c r="D393" s="248">
        <f>DATE( $P$2, $P$4, COLUMN()-3)</f>
        <v>45505</v>
      </c>
      <c r="E393" s="249">
        <f t="shared" ref="E393:AH393" si="944">DATE( $P$2, $P$4, COLUMN()-3)</f>
        <v>45506</v>
      </c>
      <c r="F393" s="249">
        <f t="shared" si="944"/>
        <v>45507</v>
      </c>
      <c r="G393" s="249">
        <f t="shared" si="944"/>
        <v>45508</v>
      </c>
      <c r="H393" s="249">
        <f t="shared" si="944"/>
        <v>45509</v>
      </c>
      <c r="I393" s="249">
        <f t="shared" si="944"/>
        <v>45510</v>
      </c>
      <c r="J393" s="249">
        <f t="shared" si="944"/>
        <v>45511</v>
      </c>
      <c r="K393" s="249">
        <f t="shared" si="944"/>
        <v>45512</v>
      </c>
      <c r="L393" s="249">
        <f t="shared" si="944"/>
        <v>45513</v>
      </c>
      <c r="M393" s="249">
        <f t="shared" si="944"/>
        <v>45514</v>
      </c>
      <c r="N393" s="249">
        <f t="shared" si="944"/>
        <v>45515</v>
      </c>
      <c r="O393" s="249">
        <f t="shared" si="944"/>
        <v>45516</v>
      </c>
      <c r="P393" s="249">
        <f t="shared" si="944"/>
        <v>45517</v>
      </c>
      <c r="Q393" s="249">
        <f t="shared" si="944"/>
        <v>45518</v>
      </c>
      <c r="R393" s="249">
        <f t="shared" si="944"/>
        <v>45519</v>
      </c>
      <c r="S393" s="249">
        <f t="shared" si="944"/>
        <v>45520</v>
      </c>
      <c r="T393" s="249">
        <f t="shared" si="944"/>
        <v>45521</v>
      </c>
      <c r="U393" s="249">
        <f t="shared" si="944"/>
        <v>45522</v>
      </c>
      <c r="V393" s="249">
        <f t="shared" si="944"/>
        <v>45523</v>
      </c>
      <c r="W393" s="249">
        <f t="shared" si="944"/>
        <v>45524</v>
      </c>
      <c r="X393" s="249">
        <f t="shared" si="944"/>
        <v>45525</v>
      </c>
      <c r="Y393" s="249">
        <f t="shared" si="944"/>
        <v>45526</v>
      </c>
      <c r="Z393" s="249">
        <f t="shared" si="944"/>
        <v>45527</v>
      </c>
      <c r="AA393" s="249">
        <f t="shared" si="944"/>
        <v>45528</v>
      </c>
      <c r="AB393" s="249">
        <f t="shared" si="944"/>
        <v>45529</v>
      </c>
      <c r="AC393" s="249">
        <f t="shared" si="944"/>
        <v>45530</v>
      </c>
      <c r="AD393" s="249">
        <f t="shared" si="944"/>
        <v>45531</v>
      </c>
      <c r="AE393" s="249">
        <f t="shared" si="944"/>
        <v>45532</v>
      </c>
      <c r="AF393" s="249">
        <f t="shared" si="944"/>
        <v>45533</v>
      </c>
      <c r="AG393" s="250">
        <f t="shared" si="944"/>
        <v>45534</v>
      </c>
      <c r="AH393" s="250">
        <f t="shared" si="944"/>
        <v>45535</v>
      </c>
      <c r="AI393" s="251">
        <f>DATE(IF($AU$4=1,$P$2+1,$P$2), $AU$4, COLUMN()-34)</f>
        <v>45536</v>
      </c>
      <c r="AJ393" s="252">
        <f t="shared" ref="AJ393:BM393" si="945">DATE(IF($AU$4=1,$P$2+1,$P$2), $AU$4, COLUMN()-34)</f>
        <v>45537</v>
      </c>
      <c r="AK393" s="252">
        <f t="shared" si="945"/>
        <v>45538</v>
      </c>
      <c r="AL393" s="252">
        <f t="shared" si="945"/>
        <v>45539</v>
      </c>
      <c r="AM393" s="252">
        <f t="shared" si="945"/>
        <v>45540</v>
      </c>
      <c r="AN393" s="252">
        <f t="shared" si="945"/>
        <v>45541</v>
      </c>
      <c r="AO393" s="252">
        <f t="shared" si="945"/>
        <v>45542</v>
      </c>
      <c r="AP393" s="252">
        <f t="shared" si="945"/>
        <v>45543</v>
      </c>
      <c r="AQ393" s="252">
        <f t="shared" si="945"/>
        <v>45544</v>
      </c>
      <c r="AR393" s="252">
        <f t="shared" si="945"/>
        <v>45545</v>
      </c>
      <c r="AS393" s="252">
        <f t="shared" si="945"/>
        <v>45546</v>
      </c>
      <c r="AT393" s="252">
        <f t="shared" si="945"/>
        <v>45547</v>
      </c>
      <c r="AU393" s="252">
        <f t="shared" si="945"/>
        <v>45548</v>
      </c>
      <c r="AV393" s="252">
        <f t="shared" si="945"/>
        <v>45549</v>
      </c>
      <c r="AW393" s="252">
        <f t="shared" si="945"/>
        <v>45550</v>
      </c>
      <c r="AX393" s="252">
        <f t="shared" si="945"/>
        <v>45551</v>
      </c>
      <c r="AY393" s="252">
        <f t="shared" si="945"/>
        <v>45552</v>
      </c>
      <c r="AZ393" s="252">
        <f t="shared" si="945"/>
        <v>45553</v>
      </c>
      <c r="BA393" s="252">
        <f t="shared" si="945"/>
        <v>45554</v>
      </c>
      <c r="BB393" s="252">
        <f t="shared" si="945"/>
        <v>45555</v>
      </c>
      <c r="BC393" s="252">
        <f t="shared" si="945"/>
        <v>45556</v>
      </c>
      <c r="BD393" s="252">
        <f t="shared" si="945"/>
        <v>45557</v>
      </c>
      <c r="BE393" s="252">
        <f t="shared" si="945"/>
        <v>45558</v>
      </c>
      <c r="BF393" s="252">
        <f t="shared" si="945"/>
        <v>45559</v>
      </c>
      <c r="BG393" s="252">
        <f t="shared" si="945"/>
        <v>45560</v>
      </c>
      <c r="BH393" s="252">
        <f t="shared" si="945"/>
        <v>45561</v>
      </c>
      <c r="BI393" s="252">
        <f t="shared" si="945"/>
        <v>45562</v>
      </c>
      <c r="BJ393" s="252">
        <f t="shared" si="945"/>
        <v>45563</v>
      </c>
      <c r="BK393" s="252">
        <f t="shared" si="945"/>
        <v>45564</v>
      </c>
      <c r="BL393" s="252">
        <f t="shared" si="945"/>
        <v>45565</v>
      </c>
      <c r="BM393" s="253">
        <f t="shared" si="945"/>
        <v>45566</v>
      </c>
      <c r="BN393" s="251">
        <f>DATE(IF($BZ$4=1,$P$2+1,IF($BZ$4=2,$P$2+1,$P$2)), $BZ$4, COLUMN()-65)</f>
        <v>45566</v>
      </c>
      <c r="BO393" s="249">
        <f t="shared" ref="BO393:CR393" si="946">DATE(IF($BZ$4=1,$P$2+1,IF($BZ$4=2,$P$2+1,$P$2)), $BZ$4, COLUMN()-65)</f>
        <v>45567</v>
      </c>
      <c r="BP393" s="249">
        <f t="shared" si="946"/>
        <v>45568</v>
      </c>
      <c r="BQ393" s="249">
        <f t="shared" si="946"/>
        <v>45569</v>
      </c>
      <c r="BR393" s="249">
        <f t="shared" si="946"/>
        <v>45570</v>
      </c>
      <c r="BS393" s="249">
        <f t="shared" si="946"/>
        <v>45571</v>
      </c>
      <c r="BT393" s="249">
        <f t="shared" si="946"/>
        <v>45572</v>
      </c>
      <c r="BU393" s="249">
        <f t="shared" si="946"/>
        <v>45573</v>
      </c>
      <c r="BV393" s="249">
        <f t="shared" si="946"/>
        <v>45574</v>
      </c>
      <c r="BW393" s="249">
        <f t="shared" si="946"/>
        <v>45575</v>
      </c>
      <c r="BX393" s="249">
        <f t="shared" si="946"/>
        <v>45576</v>
      </c>
      <c r="BY393" s="249">
        <f t="shared" si="946"/>
        <v>45577</v>
      </c>
      <c r="BZ393" s="249">
        <f t="shared" si="946"/>
        <v>45578</v>
      </c>
      <c r="CA393" s="249">
        <f t="shared" si="946"/>
        <v>45579</v>
      </c>
      <c r="CB393" s="249">
        <f t="shared" si="946"/>
        <v>45580</v>
      </c>
      <c r="CC393" s="249">
        <f t="shared" si="946"/>
        <v>45581</v>
      </c>
      <c r="CD393" s="249">
        <f t="shared" si="946"/>
        <v>45582</v>
      </c>
      <c r="CE393" s="249">
        <f t="shared" si="946"/>
        <v>45583</v>
      </c>
      <c r="CF393" s="249">
        <f t="shared" si="946"/>
        <v>45584</v>
      </c>
      <c r="CG393" s="249">
        <f t="shared" si="946"/>
        <v>45585</v>
      </c>
      <c r="CH393" s="249">
        <f t="shared" si="946"/>
        <v>45586</v>
      </c>
      <c r="CI393" s="249">
        <f t="shared" si="946"/>
        <v>45587</v>
      </c>
      <c r="CJ393" s="249">
        <f t="shared" si="946"/>
        <v>45588</v>
      </c>
      <c r="CK393" s="249">
        <f t="shared" si="946"/>
        <v>45589</v>
      </c>
      <c r="CL393" s="249">
        <f t="shared" si="946"/>
        <v>45590</v>
      </c>
      <c r="CM393" s="249">
        <f t="shared" si="946"/>
        <v>45591</v>
      </c>
      <c r="CN393" s="249">
        <f t="shared" si="946"/>
        <v>45592</v>
      </c>
      <c r="CO393" s="249">
        <f t="shared" si="946"/>
        <v>45593</v>
      </c>
      <c r="CP393" s="249">
        <f t="shared" si="946"/>
        <v>45594</v>
      </c>
      <c r="CQ393" s="250">
        <f t="shared" si="946"/>
        <v>45595</v>
      </c>
      <c r="CR393" s="250">
        <f t="shared" si="946"/>
        <v>45596</v>
      </c>
      <c r="CS393" s="248">
        <f>DATE(IF($DD$4=1,$P$2+1,IF($DD$4=2,$P$2+1,IF($DD$4=3,$P$2+1,$P$2))), $DD$4, COLUMN()-96)</f>
        <v>45597</v>
      </c>
      <c r="CT393" s="249">
        <f t="shared" ref="CT393:DW393" si="947">DATE(IF($DD$4=1,$P$2+1,IF($DD$4=2,$P$2+1,IF($DD$4=3,$P$2+1,$P$2))), $DD$4, COLUMN()-96)</f>
        <v>45598</v>
      </c>
      <c r="CU393" s="249">
        <f t="shared" si="947"/>
        <v>45599</v>
      </c>
      <c r="CV393" s="249">
        <f t="shared" si="947"/>
        <v>45600</v>
      </c>
      <c r="CW393" s="249">
        <f t="shared" si="947"/>
        <v>45601</v>
      </c>
      <c r="CX393" s="249">
        <f t="shared" si="947"/>
        <v>45602</v>
      </c>
      <c r="CY393" s="249">
        <f t="shared" si="947"/>
        <v>45603</v>
      </c>
      <c r="CZ393" s="249">
        <f t="shared" si="947"/>
        <v>45604</v>
      </c>
      <c r="DA393" s="249">
        <f t="shared" si="947"/>
        <v>45605</v>
      </c>
      <c r="DB393" s="249">
        <f t="shared" si="947"/>
        <v>45606</v>
      </c>
      <c r="DC393" s="249">
        <f t="shared" si="947"/>
        <v>45607</v>
      </c>
      <c r="DD393" s="249">
        <f t="shared" si="947"/>
        <v>45608</v>
      </c>
      <c r="DE393" s="249">
        <f t="shared" si="947"/>
        <v>45609</v>
      </c>
      <c r="DF393" s="249">
        <f t="shared" si="947"/>
        <v>45610</v>
      </c>
      <c r="DG393" s="249">
        <f t="shared" si="947"/>
        <v>45611</v>
      </c>
      <c r="DH393" s="249">
        <f t="shared" si="947"/>
        <v>45612</v>
      </c>
      <c r="DI393" s="249">
        <f t="shared" si="947"/>
        <v>45613</v>
      </c>
      <c r="DJ393" s="249">
        <f t="shared" si="947"/>
        <v>45614</v>
      </c>
      <c r="DK393" s="249">
        <f t="shared" si="947"/>
        <v>45615</v>
      </c>
      <c r="DL393" s="249">
        <f t="shared" si="947"/>
        <v>45616</v>
      </c>
      <c r="DM393" s="249">
        <f t="shared" si="947"/>
        <v>45617</v>
      </c>
      <c r="DN393" s="249">
        <f t="shared" si="947"/>
        <v>45618</v>
      </c>
      <c r="DO393" s="249">
        <f t="shared" si="947"/>
        <v>45619</v>
      </c>
      <c r="DP393" s="249">
        <f t="shared" si="947"/>
        <v>45620</v>
      </c>
      <c r="DQ393" s="249">
        <f t="shared" si="947"/>
        <v>45621</v>
      </c>
      <c r="DR393" s="249">
        <f t="shared" si="947"/>
        <v>45622</v>
      </c>
      <c r="DS393" s="249">
        <f t="shared" si="947"/>
        <v>45623</v>
      </c>
      <c r="DT393" s="249">
        <f t="shared" si="947"/>
        <v>45624</v>
      </c>
      <c r="DU393" s="249">
        <f t="shared" si="947"/>
        <v>45625</v>
      </c>
      <c r="DV393" s="249">
        <f t="shared" si="947"/>
        <v>45626</v>
      </c>
      <c r="DW393" s="397">
        <f t="shared" si="947"/>
        <v>45627</v>
      </c>
      <c r="GN393" s="2">
        <f>IF(GN392="",0,GN392)</f>
        <v>0</v>
      </c>
      <c r="GP393" s="2">
        <f t="shared" ref="GP393" si="948">IF(GP392="",0,GP392)</f>
        <v>0</v>
      </c>
      <c r="GR393" s="2">
        <f t="shared" ref="GR393" si="949">IF(GR392="",0,GR392)</f>
        <v>0</v>
      </c>
      <c r="GT393" s="2">
        <f t="shared" ref="GT393" si="950">IF(GT392="",0,GT392)</f>
        <v>0</v>
      </c>
      <c r="GV393" s="2">
        <f t="shared" ref="GV393" si="951">IF(GV392="",0,GV392)</f>
        <v>0</v>
      </c>
      <c r="GX393" s="2">
        <f t="shared" ref="GX393" si="952">IF(GX392="",0,GX392)</f>
        <v>0</v>
      </c>
      <c r="GZ393" s="2">
        <f t="shared" ref="GZ393" si="953">IF(GZ392="",0,GZ392)</f>
        <v>0</v>
      </c>
      <c r="HB393" s="2">
        <f t="shared" ref="HB393" si="954">IF(HB392="",0,HB392)</f>
        <v>0</v>
      </c>
      <c r="HD393" s="2">
        <f t="shared" ref="HD393" si="955">IF(HD392="",0,HD392)</f>
        <v>0</v>
      </c>
      <c r="HF393" s="2">
        <f t="shared" ref="HF393:HJ393" si="956">IF(HF392="",0,HF392)</f>
        <v>0</v>
      </c>
      <c r="HH393" s="2">
        <f t="shared" si="956"/>
        <v>0</v>
      </c>
      <c r="HJ393" s="2">
        <f t="shared" si="956"/>
        <v>0</v>
      </c>
      <c r="HL393" s="2">
        <f>GN393+GP393+GR393+GT393+GV393+GX393+GZ393+HB393+HD393+HF393+HH393+HJ393</f>
        <v>0</v>
      </c>
    </row>
    <row r="394" spans="2:220" s="2" customFormat="1" ht="18.75" customHeight="1" thickTop="1" x14ac:dyDescent="0.15">
      <c r="B394" s="14" t="str">
        <f>IF(B83="","",B83)</f>
        <v/>
      </c>
      <c r="C394" s="322"/>
      <c r="D394" s="6"/>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7"/>
      <c r="AH394" s="7"/>
      <c r="AI394" s="23"/>
      <c r="AJ394" s="4"/>
      <c r="AK394" s="4"/>
      <c r="AL394" s="4"/>
      <c r="AM394" s="4"/>
      <c r="AN394" s="4"/>
      <c r="AO394" s="4"/>
      <c r="AP394" s="4"/>
      <c r="AQ394" s="4"/>
      <c r="AR394" s="4"/>
      <c r="AS394" s="4"/>
      <c r="AT394" s="4"/>
      <c r="AU394" s="4"/>
      <c r="AV394" s="4"/>
      <c r="AW394" s="4"/>
      <c r="AX394" s="4"/>
      <c r="AY394" s="4"/>
      <c r="AZ394" s="4"/>
      <c r="BA394" s="4"/>
      <c r="BB394" s="4"/>
      <c r="BC394" s="4"/>
      <c r="BD394" s="4"/>
      <c r="BE394" s="4"/>
      <c r="BF394" s="4"/>
      <c r="BG394" s="4"/>
      <c r="BH394" s="4"/>
      <c r="BI394" s="4"/>
      <c r="BJ394" s="4"/>
      <c r="BK394" s="4"/>
      <c r="BL394" s="4"/>
      <c r="BM394" s="28"/>
      <c r="BN394" s="6"/>
      <c r="BO394" s="4"/>
      <c r="BP394" s="4"/>
      <c r="BQ394" s="4"/>
      <c r="BR394" s="4"/>
      <c r="BS394" s="4"/>
      <c r="BT394" s="4"/>
      <c r="BU394" s="4"/>
      <c r="BV394" s="4"/>
      <c r="BW394" s="4"/>
      <c r="BX394" s="4"/>
      <c r="BY394" s="4"/>
      <c r="BZ394" s="4"/>
      <c r="CA394" s="4"/>
      <c r="CB394" s="4"/>
      <c r="CC394" s="4"/>
      <c r="CD394" s="4"/>
      <c r="CE394" s="4"/>
      <c r="CF394" s="4"/>
      <c r="CG394" s="4"/>
      <c r="CH394" s="4"/>
      <c r="CI394" s="4"/>
      <c r="CJ394" s="4"/>
      <c r="CK394" s="4"/>
      <c r="CL394" s="4"/>
      <c r="CM394" s="4"/>
      <c r="CN394" s="4"/>
      <c r="CO394" s="4"/>
      <c r="CP394" s="4"/>
      <c r="CQ394" s="7"/>
      <c r="CR394" s="6"/>
      <c r="CS394" s="4"/>
      <c r="CT394" s="4"/>
      <c r="CU394" s="4"/>
      <c r="CV394" s="4"/>
      <c r="CW394" s="4"/>
      <c r="CX394" s="4"/>
      <c r="CY394" s="4"/>
      <c r="CZ394" s="4"/>
      <c r="DA394" s="4"/>
      <c r="DB394" s="4"/>
      <c r="DC394" s="4"/>
      <c r="DD394" s="4"/>
      <c r="DE394" s="4"/>
      <c r="DF394" s="4"/>
      <c r="DG394" s="4"/>
      <c r="DH394" s="4"/>
      <c r="DI394" s="4"/>
      <c r="DJ394" s="4"/>
      <c r="DK394" s="4"/>
      <c r="DL394" s="4"/>
      <c r="DM394" s="4"/>
      <c r="DN394" s="4"/>
      <c r="DO394" s="4"/>
      <c r="DP394" s="4"/>
      <c r="DQ394" s="4"/>
      <c r="DR394" s="4"/>
      <c r="DS394" s="4"/>
      <c r="DT394" s="4"/>
      <c r="DU394" s="7"/>
      <c r="DV394" s="7"/>
      <c r="DW394" s="7"/>
      <c r="EE394"/>
      <c r="EF394"/>
      <c r="EG394"/>
      <c r="EH394"/>
      <c r="EI394"/>
      <c r="EV394" s="34"/>
      <c r="FG394" s="34"/>
      <c r="FN394" s="34"/>
      <c r="GM394" s="34"/>
    </row>
    <row r="395" spans="2:220" s="2" customFormat="1" ht="29.25" customHeight="1" x14ac:dyDescent="0.15">
      <c r="B395" s="15" t="str">
        <f>IF(B84="","",B84)</f>
        <v>育苗</v>
      </c>
      <c r="C395" s="322"/>
      <c r="D395" s="75" t="str">
        <f t="shared" ref="D395:AI395" si="957">IF(AND(D$5&gt;=$EH81,D$5&lt;=$EI81),$FO81/$GM81,IF(AND(D$5&gt;=$EJ81,D$5&lt;=$EK81),$FQ81/$GO81,IF(AND(D$5&gt;=$EL81,D$5&lt;=$EM81),$FS81/$GQ81,IF(AND(D$5&gt;=$EN81,D$5&lt;=$EO81),$FU81/$GS81,IF(AND(D$5&gt;=$EP81,D$5&lt;=$EQ81),$FW81/$GU81,IF(AND(D$5&gt;=$ER81,D$5&lt;=$ES81),$FY81/$GW81,IF(AND(D$5&gt;=$ET81,D$5&lt;=$EU81),$GA81/$GY81,IF(AND(D$5&gt;=$EV81,D$5&lt;=$EW81),$GC81/$HA81,IF(AND(D$5&gt;=$EX81,D$5&lt;=$EY81),$GE81/$HC81,IF(AND(D$5&gt;=$EZ81,D$5&lt;=$FA81),$GG81/$HE81,""))))))))))</f>
        <v/>
      </c>
      <c r="E395" s="102" t="str">
        <f t="shared" si="957"/>
        <v/>
      </c>
      <c r="F395" s="102" t="str">
        <f t="shared" si="957"/>
        <v/>
      </c>
      <c r="G395" s="102" t="str">
        <f t="shared" si="957"/>
        <v/>
      </c>
      <c r="H395" s="102" t="str">
        <f t="shared" si="957"/>
        <v/>
      </c>
      <c r="I395" s="102" t="str">
        <f t="shared" si="957"/>
        <v/>
      </c>
      <c r="J395" s="102" t="str">
        <f t="shared" si="957"/>
        <v/>
      </c>
      <c r="K395" s="102" t="str">
        <f t="shared" si="957"/>
        <v/>
      </c>
      <c r="L395" s="102" t="str">
        <f t="shared" si="957"/>
        <v/>
      </c>
      <c r="M395" s="102" t="str">
        <f t="shared" si="957"/>
        <v/>
      </c>
      <c r="N395" s="102" t="str">
        <f t="shared" si="957"/>
        <v/>
      </c>
      <c r="O395" s="102" t="str">
        <f t="shared" si="957"/>
        <v/>
      </c>
      <c r="P395" s="102" t="str">
        <f t="shared" si="957"/>
        <v/>
      </c>
      <c r="Q395" s="102" t="str">
        <f t="shared" si="957"/>
        <v/>
      </c>
      <c r="R395" s="102" t="str">
        <f t="shared" si="957"/>
        <v/>
      </c>
      <c r="S395" s="102" t="str">
        <f t="shared" si="957"/>
        <v/>
      </c>
      <c r="T395" s="102" t="str">
        <f t="shared" si="957"/>
        <v/>
      </c>
      <c r="U395" s="102" t="str">
        <f t="shared" si="957"/>
        <v/>
      </c>
      <c r="V395" s="102" t="str">
        <f t="shared" si="957"/>
        <v/>
      </c>
      <c r="W395" s="102" t="str">
        <f t="shared" si="957"/>
        <v/>
      </c>
      <c r="X395" s="102" t="str">
        <f t="shared" si="957"/>
        <v/>
      </c>
      <c r="Y395" s="102" t="str">
        <f t="shared" si="957"/>
        <v/>
      </c>
      <c r="Z395" s="102" t="str">
        <f t="shared" si="957"/>
        <v/>
      </c>
      <c r="AA395" s="102" t="str">
        <f t="shared" si="957"/>
        <v/>
      </c>
      <c r="AB395" s="102" t="str">
        <f t="shared" si="957"/>
        <v/>
      </c>
      <c r="AC395" s="102" t="str">
        <f t="shared" si="957"/>
        <v/>
      </c>
      <c r="AD395" s="102" t="str">
        <f t="shared" si="957"/>
        <v/>
      </c>
      <c r="AE395" s="102" t="str">
        <f t="shared" si="957"/>
        <v/>
      </c>
      <c r="AF395" s="102" t="str">
        <f t="shared" si="957"/>
        <v/>
      </c>
      <c r="AG395" s="103" t="str">
        <f t="shared" si="957"/>
        <v/>
      </c>
      <c r="AH395" s="103" t="str">
        <f t="shared" si="957"/>
        <v/>
      </c>
      <c r="AI395" s="104" t="str">
        <f t="shared" si="957"/>
        <v/>
      </c>
      <c r="AJ395" s="102" t="str">
        <f t="shared" ref="AJ395:BO395" si="958">IF(AND(AJ$5&gt;=$EH81,AJ$5&lt;=$EI81),$FO81/$GM81,IF(AND(AJ$5&gt;=$EJ81,AJ$5&lt;=$EK81),$FQ81/$GO81,IF(AND(AJ$5&gt;=$EL81,AJ$5&lt;=$EM81),$FS81/$GQ81,IF(AND(AJ$5&gt;=$EN81,AJ$5&lt;=$EO81),$FU81/$GS81,IF(AND(AJ$5&gt;=$EP81,AJ$5&lt;=$EQ81),$FW81/$GU81,IF(AND(AJ$5&gt;=$ER81,AJ$5&lt;=$ES81),$FY81/$GW81,IF(AND(AJ$5&gt;=$ET81,AJ$5&lt;=$EU81),$GA81/$GY81,IF(AND(AJ$5&gt;=$EV81,AJ$5&lt;=$EW81),$GC81/$HA81,IF(AND(AJ$5&gt;=$EX81,AJ$5&lt;=$EY81),$GE81/$HC81,IF(AND(AJ$5&gt;=$EZ81,AJ$5&lt;=$FA81),$GG81/$HE81,""))))))))))</f>
        <v/>
      </c>
      <c r="AK395" s="102" t="str">
        <f t="shared" si="958"/>
        <v/>
      </c>
      <c r="AL395" s="102" t="str">
        <f t="shared" si="958"/>
        <v/>
      </c>
      <c r="AM395" s="102" t="str">
        <f t="shared" si="958"/>
        <v/>
      </c>
      <c r="AN395" s="102" t="str">
        <f t="shared" si="958"/>
        <v/>
      </c>
      <c r="AO395" s="102" t="str">
        <f t="shared" si="958"/>
        <v/>
      </c>
      <c r="AP395" s="102" t="str">
        <f t="shared" si="958"/>
        <v/>
      </c>
      <c r="AQ395" s="102" t="str">
        <f t="shared" si="958"/>
        <v/>
      </c>
      <c r="AR395" s="102" t="str">
        <f t="shared" si="958"/>
        <v/>
      </c>
      <c r="AS395" s="102" t="str">
        <f t="shared" si="958"/>
        <v/>
      </c>
      <c r="AT395" s="102" t="str">
        <f t="shared" si="958"/>
        <v/>
      </c>
      <c r="AU395" s="102" t="str">
        <f t="shared" si="958"/>
        <v/>
      </c>
      <c r="AV395" s="102" t="str">
        <f t="shared" si="958"/>
        <v/>
      </c>
      <c r="AW395" s="102" t="str">
        <f t="shared" si="958"/>
        <v/>
      </c>
      <c r="AX395" s="102" t="str">
        <f t="shared" si="958"/>
        <v/>
      </c>
      <c r="AY395" s="102" t="str">
        <f t="shared" si="958"/>
        <v/>
      </c>
      <c r="AZ395" s="102" t="str">
        <f t="shared" si="958"/>
        <v/>
      </c>
      <c r="BA395" s="102" t="str">
        <f t="shared" si="958"/>
        <v/>
      </c>
      <c r="BB395" s="102" t="str">
        <f t="shared" si="958"/>
        <v/>
      </c>
      <c r="BC395" s="102" t="str">
        <f t="shared" si="958"/>
        <v/>
      </c>
      <c r="BD395" s="102" t="str">
        <f t="shared" si="958"/>
        <v/>
      </c>
      <c r="BE395" s="102" t="str">
        <f t="shared" si="958"/>
        <v/>
      </c>
      <c r="BF395" s="102" t="str">
        <f t="shared" si="958"/>
        <v/>
      </c>
      <c r="BG395" s="102" t="str">
        <f t="shared" si="958"/>
        <v/>
      </c>
      <c r="BH395" s="102" t="str">
        <f t="shared" si="958"/>
        <v/>
      </c>
      <c r="BI395" s="102" t="str">
        <f t="shared" si="958"/>
        <v/>
      </c>
      <c r="BJ395" s="102" t="str">
        <f t="shared" si="958"/>
        <v/>
      </c>
      <c r="BK395" s="102" t="str">
        <f t="shared" si="958"/>
        <v/>
      </c>
      <c r="BL395" s="102" t="str">
        <f t="shared" si="958"/>
        <v/>
      </c>
      <c r="BM395" s="105" t="str">
        <f t="shared" si="958"/>
        <v/>
      </c>
      <c r="BN395" s="106" t="str">
        <f t="shared" si="958"/>
        <v/>
      </c>
      <c r="BO395" s="102" t="str">
        <f t="shared" si="958"/>
        <v/>
      </c>
      <c r="BP395" s="102" t="str">
        <f t="shared" ref="BP395:CU395" si="959">IF(AND(BP$5&gt;=$EH81,BP$5&lt;=$EI81),$FO81/$GM81,IF(AND(BP$5&gt;=$EJ81,BP$5&lt;=$EK81),$FQ81/$GO81,IF(AND(BP$5&gt;=$EL81,BP$5&lt;=$EM81),$FS81/$GQ81,IF(AND(BP$5&gt;=$EN81,BP$5&lt;=$EO81),$FU81/$GS81,IF(AND(BP$5&gt;=$EP81,BP$5&lt;=$EQ81),$FW81/$GU81,IF(AND(BP$5&gt;=$ER81,BP$5&lt;=$ES81),$FY81/$GW81,IF(AND(BP$5&gt;=$ET81,BP$5&lt;=$EU81),$GA81/$GY81,IF(AND(BP$5&gt;=$EV81,BP$5&lt;=$EW81),$GC81/$HA81,IF(AND(BP$5&gt;=$EX81,BP$5&lt;=$EY81),$GE81/$HC81,IF(AND(BP$5&gt;=$EZ81,BP$5&lt;=$FA81),$GG81/$HE81,""))))))))))</f>
        <v/>
      </c>
      <c r="BQ395" s="102" t="str">
        <f t="shared" si="959"/>
        <v/>
      </c>
      <c r="BR395" s="102" t="str">
        <f t="shared" si="959"/>
        <v/>
      </c>
      <c r="BS395" s="102" t="str">
        <f t="shared" si="959"/>
        <v/>
      </c>
      <c r="BT395" s="102" t="str">
        <f t="shared" si="959"/>
        <v/>
      </c>
      <c r="BU395" s="102" t="str">
        <f t="shared" si="959"/>
        <v/>
      </c>
      <c r="BV395" s="102" t="str">
        <f t="shared" si="959"/>
        <v/>
      </c>
      <c r="BW395" s="102" t="str">
        <f t="shared" si="959"/>
        <v/>
      </c>
      <c r="BX395" s="102" t="str">
        <f t="shared" si="959"/>
        <v/>
      </c>
      <c r="BY395" s="102" t="str">
        <f t="shared" si="959"/>
        <v/>
      </c>
      <c r="BZ395" s="102" t="str">
        <f t="shared" si="959"/>
        <v/>
      </c>
      <c r="CA395" s="102" t="str">
        <f t="shared" si="959"/>
        <v/>
      </c>
      <c r="CB395" s="102" t="str">
        <f t="shared" si="959"/>
        <v/>
      </c>
      <c r="CC395" s="102" t="str">
        <f t="shared" si="959"/>
        <v/>
      </c>
      <c r="CD395" s="102" t="str">
        <f t="shared" si="959"/>
        <v/>
      </c>
      <c r="CE395" s="102" t="str">
        <f t="shared" si="959"/>
        <v/>
      </c>
      <c r="CF395" s="102" t="str">
        <f t="shared" si="959"/>
        <v/>
      </c>
      <c r="CG395" s="102" t="str">
        <f t="shared" si="959"/>
        <v/>
      </c>
      <c r="CH395" s="102" t="str">
        <f t="shared" si="959"/>
        <v/>
      </c>
      <c r="CI395" s="102" t="str">
        <f t="shared" si="959"/>
        <v/>
      </c>
      <c r="CJ395" s="102" t="str">
        <f t="shared" si="959"/>
        <v/>
      </c>
      <c r="CK395" s="102" t="str">
        <f t="shared" si="959"/>
        <v/>
      </c>
      <c r="CL395" s="102" t="str">
        <f t="shared" si="959"/>
        <v/>
      </c>
      <c r="CM395" s="102" t="str">
        <f t="shared" si="959"/>
        <v/>
      </c>
      <c r="CN395" s="102" t="str">
        <f t="shared" si="959"/>
        <v/>
      </c>
      <c r="CO395" s="102" t="str">
        <f t="shared" si="959"/>
        <v/>
      </c>
      <c r="CP395" s="102" t="str">
        <f t="shared" si="959"/>
        <v/>
      </c>
      <c r="CQ395" s="103" t="str">
        <f t="shared" si="959"/>
        <v/>
      </c>
      <c r="CR395" s="106" t="str">
        <f t="shared" si="959"/>
        <v/>
      </c>
      <c r="CS395" s="102" t="str">
        <f t="shared" si="959"/>
        <v/>
      </c>
      <c r="CT395" s="102" t="str">
        <f t="shared" si="959"/>
        <v/>
      </c>
      <c r="CU395" s="102" t="str">
        <f t="shared" si="959"/>
        <v/>
      </c>
      <c r="CV395" s="102" t="str">
        <f t="shared" ref="CV395:DW395" si="960">IF(AND(CV$5&gt;=$EH81,CV$5&lt;=$EI81),$FO81/$GM81,IF(AND(CV$5&gt;=$EJ81,CV$5&lt;=$EK81),$FQ81/$GO81,IF(AND(CV$5&gt;=$EL81,CV$5&lt;=$EM81),$FS81/$GQ81,IF(AND(CV$5&gt;=$EN81,CV$5&lt;=$EO81),$FU81/$GS81,IF(AND(CV$5&gt;=$EP81,CV$5&lt;=$EQ81),$FW81/$GU81,IF(AND(CV$5&gt;=$ER81,CV$5&lt;=$ES81),$FY81/$GW81,IF(AND(CV$5&gt;=$ET81,CV$5&lt;=$EU81),$GA81/$GY81,IF(AND(CV$5&gt;=$EV81,CV$5&lt;=$EW81),$GC81/$HA81,IF(AND(CV$5&gt;=$EX81,CV$5&lt;=$EY81),$GE81/$HC81,IF(AND(CV$5&gt;=$EZ81,CV$5&lt;=$FA81),$GG81/$HE81,""))))))))))</f>
        <v/>
      </c>
      <c r="CW395" s="102" t="str">
        <f t="shared" si="960"/>
        <v/>
      </c>
      <c r="CX395" s="102" t="str">
        <f t="shared" si="960"/>
        <v/>
      </c>
      <c r="CY395" s="102" t="str">
        <f t="shared" si="960"/>
        <v/>
      </c>
      <c r="CZ395" s="102" t="str">
        <f t="shared" si="960"/>
        <v/>
      </c>
      <c r="DA395" s="102" t="str">
        <f t="shared" si="960"/>
        <v/>
      </c>
      <c r="DB395" s="102" t="str">
        <f t="shared" si="960"/>
        <v/>
      </c>
      <c r="DC395" s="102" t="str">
        <f t="shared" si="960"/>
        <v/>
      </c>
      <c r="DD395" s="102" t="str">
        <f t="shared" si="960"/>
        <v/>
      </c>
      <c r="DE395" s="102" t="str">
        <f t="shared" si="960"/>
        <v/>
      </c>
      <c r="DF395" s="102" t="str">
        <f t="shared" si="960"/>
        <v/>
      </c>
      <c r="DG395" s="102" t="str">
        <f t="shared" si="960"/>
        <v/>
      </c>
      <c r="DH395" s="102" t="str">
        <f t="shared" si="960"/>
        <v/>
      </c>
      <c r="DI395" s="102" t="str">
        <f t="shared" si="960"/>
        <v/>
      </c>
      <c r="DJ395" s="102" t="str">
        <f t="shared" si="960"/>
        <v/>
      </c>
      <c r="DK395" s="102" t="str">
        <f t="shared" si="960"/>
        <v/>
      </c>
      <c r="DL395" s="102" t="str">
        <f t="shared" si="960"/>
        <v/>
      </c>
      <c r="DM395" s="102" t="str">
        <f t="shared" si="960"/>
        <v/>
      </c>
      <c r="DN395" s="102" t="str">
        <f t="shared" si="960"/>
        <v/>
      </c>
      <c r="DO395" s="102" t="str">
        <f t="shared" si="960"/>
        <v/>
      </c>
      <c r="DP395" s="102" t="str">
        <f t="shared" si="960"/>
        <v/>
      </c>
      <c r="DQ395" s="102" t="str">
        <f t="shared" si="960"/>
        <v/>
      </c>
      <c r="DR395" s="102" t="str">
        <f t="shared" si="960"/>
        <v/>
      </c>
      <c r="DS395" s="102" t="str">
        <f t="shared" si="960"/>
        <v/>
      </c>
      <c r="DT395" s="102" t="str">
        <f t="shared" si="960"/>
        <v/>
      </c>
      <c r="DU395" s="103" t="str">
        <f t="shared" si="960"/>
        <v/>
      </c>
      <c r="DV395" s="103" t="str">
        <f t="shared" si="960"/>
        <v/>
      </c>
      <c r="DW395" s="103" t="str">
        <f t="shared" si="960"/>
        <v/>
      </c>
      <c r="EE395"/>
      <c r="EF395"/>
      <c r="EG395"/>
      <c r="EH395" s="493"/>
      <c r="EI395" s="494"/>
      <c r="EJ395" s="493"/>
      <c r="EK395" s="494"/>
      <c r="EL395" s="493"/>
      <c r="EM395" s="494"/>
      <c r="EN395" s="493"/>
      <c r="EO395" s="494"/>
      <c r="EP395" s="493"/>
      <c r="EQ395" s="494"/>
      <c r="ER395" s="493"/>
      <c r="ES395" s="494"/>
      <c r="ET395" s="493"/>
      <c r="EU395" s="494"/>
      <c r="EV395" s="493"/>
      <c r="EW395" s="494"/>
      <c r="EX395" s="493"/>
      <c r="EY395" s="494"/>
      <c r="EZ395" s="493"/>
      <c r="FA395" s="494"/>
      <c r="FB395" s="493"/>
      <c r="FC395" s="494"/>
      <c r="FD395" s="493"/>
      <c r="FE395" s="494"/>
      <c r="FG395" s="194"/>
      <c r="FH395" s="195"/>
      <c r="FI395" s="195"/>
      <c r="FJ395" s="195"/>
      <c r="FK395" s="195"/>
      <c r="FL395" s="195"/>
      <c r="FN395" s="493"/>
      <c r="FO395" s="494"/>
      <c r="FP395" s="493"/>
      <c r="FQ395" s="494"/>
      <c r="FR395" s="493"/>
      <c r="FS395" s="494"/>
      <c r="FT395" s="493"/>
      <c r="FU395" s="494"/>
      <c r="FV395" s="493"/>
      <c r="FW395" s="494"/>
      <c r="FX395" s="493"/>
      <c r="FY395" s="494"/>
      <c r="FZ395" s="493"/>
      <c r="GA395" s="494"/>
      <c r="GB395" s="493"/>
      <c r="GC395" s="494"/>
      <c r="GD395" s="493"/>
      <c r="GE395" s="494"/>
      <c r="GF395" s="493"/>
      <c r="GG395" s="494"/>
      <c r="GH395" s="493"/>
      <c r="GI395" s="494"/>
      <c r="GJ395" s="493"/>
      <c r="GK395" s="494"/>
      <c r="GM395" s="493"/>
      <c r="GN395" s="494"/>
      <c r="GO395" s="493"/>
      <c r="GP395" s="494"/>
      <c r="GQ395" s="493"/>
      <c r="GR395" s="494"/>
      <c r="GS395" s="493"/>
      <c r="GT395" s="494"/>
      <c r="GU395" s="493"/>
      <c r="GV395" s="494"/>
      <c r="GW395" s="493"/>
      <c r="GX395" s="494"/>
      <c r="GY395" s="493"/>
      <c r="GZ395" s="494"/>
      <c r="HA395" s="493"/>
      <c r="HB395" s="494"/>
      <c r="HC395" s="493"/>
      <c r="HD395" s="494"/>
      <c r="HE395" s="493"/>
      <c r="HF395" s="494"/>
      <c r="HG395" s="493"/>
      <c r="HH395" s="494"/>
      <c r="HI395" s="493"/>
      <c r="HJ395" s="494"/>
    </row>
    <row r="396" spans="2:220" s="2" customFormat="1" ht="9.75" customHeight="1" x14ac:dyDescent="0.15">
      <c r="B396" s="15" t="str">
        <f>IF(B85="","",B85)</f>
        <v/>
      </c>
      <c r="C396" s="322"/>
      <c r="D396" s="59"/>
      <c r="E396" s="54"/>
      <c r="F396" s="54"/>
      <c r="G396" s="54"/>
      <c r="H396" s="54"/>
      <c r="I396" s="54"/>
      <c r="J396" s="54"/>
      <c r="K396" s="54"/>
      <c r="L396" s="54"/>
      <c r="M396" s="54"/>
      <c r="N396" s="54"/>
      <c r="O396" s="54"/>
      <c r="P396" s="54"/>
      <c r="Q396" s="54"/>
      <c r="R396" s="54"/>
      <c r="S396" s="54"/>
      <c r="T396" s="54"/>
      <c r="U396" s="54"/>
      <c r="V396" s="54"/>
      <c r="W396" s="54"/>
      <c r="X396" s="54"/>
      <c r="Y396" s="54"/>
      <c r="Z396" s="54"/>
      <c r="AA396" s="54"/>
      <c r="AB396" s="54"/>
      <c r="AC396" s="54"/>
      <c r="AD396" s="54"/>
      <c r="AE396" s="54"/>
      <c r="AF396" s="54"/>
      <c r="AG396" s="55"/>
      <c r="AH396" s="55"/>
      <c r="AI396" s="56"/>
      <c r="AJ396" s="54"/>
      <c r="AK396" s="54"/>
      <c r="AL396" s="54"/>
      <c r="AM396" s="54"/>
      <c r="AN396" s="54"/>
      <c r="AO396" s="54"/>
      <c r="AP396" s="54"/>
      <c r="AQ396" s="54"/>
      <c r="AR396" s="54"/>
      <c r="AS396" s="54"/>
      <c r="AT396" s="54"/>
      <c r="AU396" s="54"/>
      <c r="AV396" s="54"/>
      <c r="AW396" s="54"/>
      <c r="AX396" s="54"/>
      <c r="AY396" s="54"/>
      <c r="AZ396" s="54"/>
      <c r="BA396" s="54"/>
      <c r="BB396" s="54"/>
      <c r="BC396" s="54"/>
      <c r="BD396" s="54"/>
      <c r="BE396" s="54"/>
      <c r="BF396" s="54"/>
      <c r="BG396" s="54"/>
      <c r="BH396" s="54"/>
      <c r="BI396" s="54"/>
      <c r="BJ396" s="54"/>
      <c r="BK396" s="54"/>
      <c r="BL396" s="54"/>
      <c r="BM396" s="57"/>
      <c r="BN396" s="58"/>
      <c r="BO396" s="54"/>
      <c r="BP396" s="54"/>
      <c r="BQ396" s="54"/>
      <c r="BR396" s="54"/>
      <c r="BS396" s="54"/>
      <c r="BT396" s="54"/>
      <c r="BU396" s="54"/>
      <c r="BV396" s="54"/>
      <c r="BW396" s="54"/>
      <c r="BX396" s="54"/>
      <c r="BY396" s="54"/>
      <c r="BZ396" s="54"/>
      <c r="CA396" s="54"/>
      <c r="CB396" s="54"/>
      <c r="CC396" s="54"/>
      <c r="CD396" s="54"/>
      <c r="CE396" s="54"/>
      <c r="CF396" s="54"/>
      <c r="CG396" s="54"/>
      <c r="CH396" s="54"/>
      <c r="CI396" s="54"/>
      <c r="CJ396" s="54"/>
      <c r="CK396" s="54"/>
      <c r="CL396" s="54"/>
      <c r="CM396" s="54"/>
      <c r="CN396" s="54"/>
      <c r="CO396" s="54"/>
      <c r="CP396" s="54"/>
      <c r="CQ396" s="55"/>
      <c r="CR396" s="58"/>
      <c r="CS396" s="54"/>
      <c r="CT396" s="54"/>
      <c r="CU396" s="54"/>
      <c r="CV396" s="54"/>
      <c r="CW396" s="54"/>
      <c r="CX396" s="54"/>
      <c r="CY396" s="54"/>
      <c r="CZ396" s="54"/>
      <c r="DA396" s="54"/>
      <c r="DB396" s="54"/>
      <c r="DC396" s="54"/>
      <c r="DD396" s="54"/>
      <c r="DE396" s="54"/>
      <c r="DF396" s="54"/>
      <c r="DG396" s="54"/>
      <c r="DH396" s="54"/>
      <c r="DI396" s="54"/>
      <c r="DJ396" s="54"/>
      <c r="DK396" s="54"/>
      <c r="DL396" s="54"/>
      <c r="DM396" s="54"/>
      <c r="DN396" s="54"/>
      <c r="DO396" s="54"/>
      <c r="DP396" s="54"/>
      <c r="DQ396" s="54"/>
      <c r="DR396" s="54"/>
      <c r="DS396" s="54"/>
      <c r="DT396" s="54"/>
      <c r="DU396" s="55"/>
      <c r="DV396" s="55"/>
      <c r="DW396" s="55"/>
      <c r="EE396"/>
      <c r="EF396"/>
      <c r="EG396"/>
      <c r="EH396" s="493"/>
      <c r="EI396" s="493"/>
      <c r="EJ396" s="493"/>
      <c r="EK396" s="493"/>
      <c r="EL396" s="493"/>
      <c r="EM396" s="493"/>
      <c r="EN396" s="493"/>
      <c r="EO396" s="493"/>
      <c r="EP396" s="493"/>
      <c r="EQ396" s="493"/>
      <c r="ER396" s="493"/>
      <c r="ES396" s="493"/>
      <c r="ET396" s="493"/>
      <c r="EU396" s="493"/>
      <c r="EV396" s="493"/>
      <c r="EW396" s="493"/>
      <c r="EX396" s="493"/>
      <c r="EY396" s="493"/>
      <c r="EZ396" s="493"/>
      <c r="FA396" s="493"/>
      <c r="FB396" s="493"/>
      <c r="FC396" s="493"/>
      <c r="FD396" s="493"/>
      <c r="FE396" s="493"/>
      <c r="FG396" s="194"/>
      <c r="FH396" s="194"/>
      <c r="FI396" s="194"/>
      <c r="FJ396" s="194"/>
      <c r="FK396" s="194"/>
      <c r="FL396" s="194"/>
      <c r="FN396" s="493"/>
      <c r="FO396" s="493"/>
      <c r="FP396" s="493"/>
      <c r="FQ396" s="493"/>
      <c r="FR396" s="493"/>
      <c r="FS396" s="493"/>
      <c r="FT396" s="493"/>
      <c r="FU396" s="493"/>
      <c r="FV396" s="493"/>
      <c r="FW396" s="493"/>
      <c r="FX396" s="493"/>
      <c r="FY396" s="493"/>
      <c r="FZ396" s="493"/>
      <c r="GA396" s="493"/>
      <c r="GB396" s="493"/>
      <c r="GC396" s="493"/>
      <c r="GD396" s="493"/>
      <c r="GE396" s="493"/>
      <c r="GF396" s="493"/>
      <c r="GG396" s="493"/>
      <c r="GH396" s="493"/>
      <c r="GI396" s="493"/>
      <c r="GJ396" s="493"/>
      <c r="GK396" s="493"/>
      <c r="GM396" s="493"/>
      <c r="GN396" s="493"/>
      <c r="GO396" s="493"/>
      <c r="GP396" s="493"/>
      <c r="GQ396" s="493"/>
      <c r="GR396" s="493"/>
      <c r="GS396" s="493"/>
      <c r="GT396" s="493"/>
      <c r="GU396" s="493"/>
      <c r="GV396" s="493"/>
      <c r="GW396" s="493"/>
      <c r="GX396" s="493"/>
      <c r="GY396" s="493"/>
      <c r="GZ396" s="493"/>
      <c r="HA396" s="493"/>
      <c r="HB396" s="493"/>
      <c r="HC396" s="493"/>
      <c r="HD396" s="493"/>
      <c r="HE396" s="493"/>
      <c r="HF396" s="493"/>
      <c r="HG396" s="493"/>
      <c r="HH396" s="493"/>
      <c r="HI396" s="493"/>
      <c r="HJ396" s="493"/>
    </row>
    <row r="397" spans="2:220" s="2" customFormat="1" ht="13.5" customHeight="1" thickBot="1" x14ac:dyDescent="0.2">
      <c r="B397" s="16" t="str">
        <f>IF(B86="","",B86)</f>
        <v/>
      </c>
      <c r="C397" s="323"/>
      <c r="D397" s="8"/>
      <c r="E397" s="9"/>
      <c r="F397" s="9"/>
      <c r="G397" s="9"/>
      <c r="H397" s="9"/>
      <c r="I397" s="9"/>
      <c r="J397" s="9"/>
      <c r="K397" s="9"/>
      <c r="L397" s="9"/>
      <c r="M397" s="9"/>
      <c r="N397" s="9"/>
      <c r="O397" s="9"/>
      <c r="P397" s="9"/>
      <c r="Q397" s="9"/>
      <c r="R397" s="9"/>
      <c r="S397" s="9"/>
      <c r="T397" s="9"/>
      <c r="U397" s="9"/>
      <c r="V397" s="9"/>
      <c r="W397" s="9"/>
      <c r="X397" s="9"/>
      <c r="Y397" s="9"/>
      <c r="Z397" s="9"/>
      <c r="AA397" s="9"/>
      <c r="AB397" s="9"/>
      <c r="AC397" s="9"/>
      <c r="AD397" s="9"/>
      <c r="AE397" s="9"/>
      <c r="AF397" s="9"/>
      <c r="AG397" s="10"/>
      <c r="AH397" s="10"/>
      <c r="AI397" s="24"/>
      <c r="AJ397" s="9"/>
      <c r="AK397" s="9"/>
      <c r="AL397" s="9"/>
      <c r="AM397" s="9"/>
      <c r="AN397" s="9"/>
      <c r="AO397" s="9"/>
      <c r="AP397" s="9"/>
      <c r="AQ397" s="9"/>
      <c r="AR397" s="9"/>
      <c r="AS397" s="9"/>
      <c r="AT397" s="9"/>
      <c r="AU397" s="9"/>
      <c r="AV397" s="9"/>
      <c r="AW397" s="9"/>
      <c r="AX397" s="9"/>
      <c r="AY397" s="9"/>
      <c r="AZ397" s="9"/>
      <c r="BA397" s="9"/>
      <c r="BB397" s="9"/>
      <c r="BC397" s="9"/>
      <c r="BD397" s="9"/>
      <c r="BE397" s="9"/>
      <c r="BF397" s="9"/>
      <c r="BG397" s="9"/>
      <c r="BH397" s="9"/>
      <c r="BI397" s="9"/>
      <c r="BJ397" s="9"/>
      <c r="BK397" s="9"/>
      <c r="BL397" s="9"/>
      <c r="BM397" s="29"/>
      <c r="BN397" s="8"/>
      <c r="BO397" s="9"/>
      <c r="BP397" s="9"/>
      <c r="BQ397" s="9"/>
      <c r="BR397" s="9"/>
      <c r="BS397" s="9"/>
      <c r="BT397" s="9"/>
      <c r="BU397" s="9"/>
      <c r="BV397" s="9"/>
      <c r="BW397" s="9"/>
      <c r="BX397" s="9"/>
      <c r="BY397" s="9"/>
      <c r="BZ397" s="9"/>
      <c r="CA397" s="9"/>
      <c r="CB397" s="9"/>
      <c r="CC397" s="9"/>
      <c r="CD397" s="9"/>
      <c r="CE397" s="9"/>
      <c r="CF397" s="9"/>
      <c r="CG397" s="9"/>
      <c r="CH397" s="9"/>
      <c r="CI397" s="9"/>
      <c r="CJ397" s="9"/>
      <c r="CK397" s="9"/>
      <c r="CL397" s="9"/>
      <c r="CM397" s="9"/>
      <c r="CN397" s="9"/>
      <c r="CO397" s="9"/>
      <c r="CP397" s="9"/>
      <c r="CQ397" s="10"/>
      <c r="CR397" s="8"/>
      <c r="CS397" s="9"/>
      <c r="CT397" s="9"/>
      <c r="CU397" s="9"/>
      <c r="CV397" s="9"/>
      <c r="CW397" s="9"/>
      <c r="CX397" s="9"/>
      <c r="CY397" s="9"/>
      <c r="CZ397" s="9"/>
      <c r="DA397" s="9"/>
      <c r="DB397" s="9"/>
      <c r="DC397" s="9"/>
      <c r="DD397" s="9"/>
      <c r="DE397" s="9"/>
      <c r="DF397" s="9"/>
      <c r="DG397" s="9"/>
      <c r="DH397" s="9"/>
      <c r="DI397" s="9"/>
      <c r="DJ397" s="9"/>
      <c r="DK397" s="9"/>
      <c r="DL397" s="9"/>
      <c r="DM397" s="9"/>
      <c r="DN397" s="9"/>
      <c r="DO397" s="9"/>
      <c r="DP397" s="9"/>
      <c r="DQ397" s="9"/>
      <c r="DR397" s="9"/>
      <c r="DS397" s="9"/>
      <c r="DT397" s="9"/>
      <c r="DU397" s="10"/>
      <c r="DV397" s="10"/>
      <c r="DW397" s="10"/>
      <c r="EH397" s="179"/>
      <c r="EI397" s="180"/>
      <c r="EJ397" s="180"/>
      <c r="EK397" s="180"/>
      <c r="EL397" s="180"/>
      <c r="EM397" s="180"/>
      <c r="EN397" s="180"/>
      <c r="EO397" s="180"/>
      <c r="EP397" s="180"/>
      <c r="EQ397" s="180"/>
      <c r="ER397" s="180"/>
      <c r="ES397" s="180"/>
      <c r="ET397" s="180"/>
      <c r="EU397" s="180"/>
      <c r="EV397" s="180"/>
      <c r="EW397" s="180"/>
      <c r="EX397" s="180"/>
      <c r="EY397" s="180"/>
      <c r="EZ397" s="180"/>
      <c r="FA397" s="180"/>
      <c r="FB397" s="180"/>
      <c r="FC397" s="180"/>
      <c r="FD397" s="180"/>
      <c r="FE397" s="180"/>
      <c r="FG397" s="211"/>
      <c r="FH397" s="204"/>
      <c r="FI397" s="204"/>
      <c r="FJ397" s="204"/>
      <c r="FK397" s="204"/>
      <c r="FL397" s="204"/>
      <c r="FN397" s="179"/>
      <c r="FO397" s="180"/>
      <c r="FP397" s="179"/>
      <c r="FQ397" s="180"/>
      <c r="FR397" s="179"/>
      <c r="FS397" s="180"/>
      <c r="FT397" s="179"/>
      <c r="FU397" s="180"/>
      <c r="FV397" s="179"/>
      <c r="FW397" s="180"/>
      <c r="FX397" s="179"/>
      <c r="FY397" s="180"/>
      <c r="FZ397" s="179"/>
      <c r="GA397" s="180"/>
      <c r="GB397" s="179"/>
      <c r="GC397" s="180"/>
      <c r="GD397" s="179"/>
      <c r="GE397" s="180"/>
      <c r="GF397" s="179"/>
      <c r="GG397" s="180"/>
      <c r="GH397" s="179"/>
      <c r="GI397" s="180"/>
      <c r="GJ397" s="179"/>
      <c r="GK397" s="180"/>
      <c r="GM397" s="179"/>
      <c r="GN397" s="180"/>
      <c r="GO397" s="179"/>
      <c r="GP397" s="180"/>
      <c r="GQ397" s="179"/>
      <c r="GR397" s="180"/>
      <c r="GS397" s="179"/>
      <c r="GT397" s="180"/>
      <c r="GU397" s="179"/>
      <c r="GV397" s="180"/>
      <c r="GW397" s="179"/>
      <c r="GX397" s="180"/>
      <c r="GY397" s="179"/>
      <c r="GZ397" s="180"/>
      <c r="HA397" s="179"/>
      <c r="HB397" s="180"/>
      <c r="HC397" s="179"/>
      <c r="HD397" s="180"/>
      <c r="HE397" s="179"/>
      <c r="HF397" s="180"/>
      <c r="HG397" s="179"/>
      <c r="HH397" s="180"/>
      <c r="HI397" s="179"/>
      <c r="HJ397" s="180"/>
    </row>
    <row r="398" spans="2:220" ht="21.75" customHeight="1" x14ac:dyDescent="0.15">
      <c r="B398" s="486" t="str">
        <f>IF(②元データ!$B$15="","",②元データ!$B$15)</f>
        <v>キャベツ・錦秋</v>
      </c>
      <c r="C398" s="324"/>
      <c r="D398" s="78">
        <f t="shared" ref="D398:AI398" si="961">IF(AND(D$5&gt;=$EH87,D$5&lt;=$EI87),$FO87/$GM87,IF(AND(D$5&gt;=$EJ87,D$5&lt;=$EK87),$FQ87/$GO87,IF(AND(D$5&gt;=$EL87,D$5&lt;=$EM87),$FS87/$GQ87,IF(AND(D$5&gt;=$EN87,D$5&lt;=$EO87),$FU87/$GS87,IF(AND(D$5&gt;=$EP87,D$5&lt;=$EQ87),$FW87/$GU87,IF(AND(D$5&gt;=$ER87,D$5&lt;=$ES87),$FY87/$GW87,IF(AND(D$5&gt;=$ET87,D$5&lt;=$EU87),$GA87/$GY87,IF(AND(D$5&gt;=$EV87,D$5&lt;=$EW87),$GC87/$HA87,IF(AND(D$5&gt;=$EX87,D$5&lt;=$EY87),$GE87/$HC87,IF(AND(D$5&gt;=$EZ87,D$5&lt;=$FA87),$GG87/$HE87,IF(AND(D$5&gt;=$FB87,D$5&lt;=$FC87),$GI87/$HG87,IF(AND(D$5&gt;=$FD87,D$5&lt;=$FE87),$GK87/$HI87,0))))))))))))</f>
        <v>0</v>
      </c>
      <c r="E398" s="79">
        <f t="shared" si="961"/>
        <v>0</v>
      </c>
      <c r="F398" s="79">
        <f t="shared" si="961"/>
        <v>0</v>
      </c>
      <c r="G398" s="79">
        <f t="shared" si="961"/>
        <v>0</v>
      </c>
      <c r="H398" s="79">
        <f t="shared" si="961"/>
        <v>0</v>
      </c>
      <c r="I398" s="79">
        <f t="shared" si="961"/>
        <v>0</v>
      </c>
      <c r="J398" s="79">
        <f t="shared" si="961"/>
        <v>0</v>
      </c>
      <c r="K398" s="79">
        <f t="shared" si="961"/>
        <v>0</v>
      </c>
      <c r="L398" s="79">
        <f t="shared" si="961"/>
        <v>0</v>
      </c>
      <c r="M398" s="79">
        <f t="shared" si="961"/>
        <v>0</v>
      </c>
      <c r="N398" s="79">
        <f t="shared" si="961"/>
        <v>0</v>
      </c>
      <c r="O398" s="79">
        <f t="shared" si="961"/>
        <v>0</v>
      </c>
      <c r="P398" s="79">
        <f t="shared" si="961"/>
        <v>0</v>
      </c>
      <c r="Q398" s="79">
        <f t="shared" si="961"/>
        <v>0</v>
      </c>
      <c r="R398" s="79">
        <f t="shared" si="961"/>
        <v>0</v>
      </c>
      <c r="S398" s="79">
        <f t="shared" si="961"/>
        <v>0</v>
      </c>
      <c r="T398" s="79">
        <f t="shared" si="961"/>
        <v>0</v>
      </c>
      <c r="U398" s="79">
        <f t="shared" si="961"/>
        <v>0</v>
      </c>
      <c r="V398" s="79">
        <f t="shared" si="961"/>
        <v>0</v>
      </c>
      <c r="W398" s="79">
        <f t="shared" si="961"/>
        <v>0</v>
      </c>
      <c r="X398" s="79">
        <f t="shared" si="961"/>
        <v>0</v>
      </c>
      <c r="Y398" s="79">
        <f t="shared" si="961"/>
        <v>0</v>
      </c>
      <c r="Z398" s="79">
        <f t="shared" si="961"/>
        <v>0</v>
      </c>
      <c r="AA398" s="79">
        <f t="shared" si="961"/>
        <v>0</v>
      </c>
      <c r="AB398" s="79">
        <f t="shared" si="961"/>
        <v>0</v>
      </c>
      <c r="AC398" s="79">
        <f t="shared" si="961"/>
        <v>0</v>
      </c>
      <c r="AD398" s="79">
        <f t="shared" si="961"/>
        <v>0</v>
      </c>
      <c r="AE398" s="79">
        <f t="shared" si="961"/>
        <v>0</v>
      </c>
      <c r="AF398" s="137">
        <f t="shared" si="961"/>
        <v>0</v>
      </c>
      <c r="AG398" s="79">
        <f t="shared" si="961"/>
        <v>0</v>
      </c>
      <c r="AH398" s="79">
        <f t="shared" si="961"/>
        <v>0</v>
      </c>
      <c r="AI398" s="78">
        <f t="shared" si="961"/>
        <v>0</v>
      </c>
      <c r="AJ398" s="79">
        <f t="shared" ref="AJ398:BO398" si="962">IF(AND(AJ$5&gt;=$EH87,AJ$5&lt;=$EI87),$FO87/$GM87,IF(AND(AJ$5&gt;=$EJ87,AJ$5&lt;=$EK87),$FQ87/$GO87,IF(AND(AJ$5&gt;=$EL87,AJ$5&lt;=$EM87),$FS87/$GQ87,IF(AND(AJ$5&gt;=$EN87,AJ$5&lt;=$EO87),$FU87/$GS87,IF(AND(AJ$5&gt;=$EP87,AJ$5&lt;=$EQ87),$FW87/$GU87,IF(AND(AJ$5&gt;=$ER87,AJ$5&lt;=$ES87),$FY87/$GW87,IF(AND(AJ$5&gt;=$ET87,AJ$5&lt;=$EU87),$GA87/$GY87,IF(AND(AJ$5&gt;=$EV87,AJ$5&lt;=$EW87),$GC87/$HA87,IF(AND(AJ$5&gt;=$EX87,AJ$5&lt;=$EY87),$GE87/$HC87,IF(AND(AJ$5&gt;=$EZ87,AJ$5&lt;=$FA87),$GG87/$HE87,IF(AND(AJ$5&gt;=$FB87,AJ$5&lt;=$FC87),$GI87/$HG87,IF(AND(AJ$5&gt;=$FD87,AJ$5&lt;=$FE87),$GK87/$HI87,0))))))))))))</f>
        <v>0</v>
      </c>
      <c r="AK398" s="79">
        <f t="shared" si="962"/>
        <v>0</v>
      </c>
      <c r="AL398" s="79">
        <f t="shared" si="962"/>
        <v>0</v>
      </c>
      <c r="AM398" s="79">
        <f t="shared" si="962"/>
        <v>0</v>
      </c>
      <c r="AN398" s="79">
        <f t="shared" si="962"/>
        <v>0</v>
      </c>
      <c r="AO398" s="79">
        <f t="shared" si="962"/>
        <v>0</v>
      </c>
      <c r="AP398" s="79">
        <f t="shared" si="962"/>
        <v>0</v>
      </c>
      <c r="AQ398" s="79">
        <f t="shared" si="962"/>
        <v>0</v>
      </c>
      <c r="AR398" s="79">
        <f t="shared" si="962"/>
        <v>0</v>
      </c>
      <c r="AS398" s="79">
        <f t="shared" si="962"/>
        <v>0</v>
      </c>
      <c r="AT398" s="79">
        <f t="shared" si="962"/>
        <v>0</v>
      </c>
      <c r="AU398" s="79">
        <f t="shared" si="962"/>
        <v>0</v>
      </c>
      <c r="AV398" s="79">
        <f t="shared" si="962"/>
        <v>0</v>
      </c>
      <c r="AW398" s="79">
        <f t="shared" si="962"/>
        <v>0</v>
      </c>
      <c r="AX398" s="79">
        <f t="shared" si="962"/>
        <v>0</v>
      </c>
      <c r="AY398" s="79">
        <f t="shared" si="962"/>
        <v>0</v>
      </c>
      <c r="AZ398" s="79">
        <f t="shared" si="962"/>
        <v>0</v>
      </c>
      <c r="BA398" s="79">
        <f t="shared" si="962"/>
        <v>0</v>
      </c>
      <c r="BB398" s="79">
        <f t="shared" si="962"/>
        <v>0</v>
      </c>
      <c r="BC398" s="79">
        <f t="shared" si="962"/>
        <v>0</v>
      </c>
      <c r="BD398" s="79">
        <f t="shared" si="962"/>
        <v>0</v>
      </c>
      <c r="BE398" s="79">
        <f t="shared" si="962"/>
        <v>0</v>
      </c>
      <c r="BF398" s="79">
        <f t="shared" si="962"/>
        <v>0</v>
      </c>
      <c r="BG398" s="79">
        <f t="shared" si="962"/>
        <v>0</v>
      </c>
      <c r="BH398" s="79">
        <f t="shared" si="962"/>
        <v>0</v>
      </c>
      <c r="BI398" s="79">
        <f t="shared" si="962"/>
        <v>0</v>
      </c>
      <c r="BJ398" s="79">
        <f t="shared" si="962"/>
        <v>0</v>
      </c>
      <c r="BK398" s="79">
        <f t="shared" si="962"/>
        <v>0</v>
      </c>
      <c r="BL398" s="79">
        <f t="shared" si="962"/>
        <v>0</v>
      </c>
      <c r="BM398" s="80">
        <f t="shared" si="962"/>
        <v>0</v>
      </c>
      <c r="BN398" s="78">
        <f t="shared" si="962"/>
        <v>0</v>
      </c>
      <c r="BO398" s="79">
        <f t="shared" si="962"/>
        <v>0</v>
      </c>
      <c r="BP398" s="79">
        <f t="shared" ref="BP398:CU398" si="963">IF(AND(BP$5&gt;=$EH87,BP$5&lt;=$EI87),$FO87/$GM87,IF(AND(BP$5&gt;=$EJ87,BP$5&lt;=$EK87),$FQ87/$GO87,IF(AND(BP$5&gt;=$EL87,BP$5&lt;=$EM87),$FS87/$GQ87,IF(AND(BP$5&gt;=$EN87,BP$5&lt;=$EO87),$FU87/$GS87,IF(AND(BP$5&gt;=$EP87,BP$5&lt;=$EQ87),$FW87/$GU87,IF(AND(BP$5&gt;=$ER87,BP$5&lt;=$ES87),$FY87/$GW87,IF(AND(BP$5&gt;=$ET87,BP$5&lt;=$EU87),$GA87/$GY87,IF(AND(BP$5&gt;=$EV87,BP$5&lt;=$EW87),$GC87/$HA87,IF(AND(BP$5&gt;=$EX87,BP$5&lt;=$EY87),$GE87/$HC87,IF(AND(BP$5&gt;=$EZ87,BP$5&lt;=$FA87),$GG87/$HE87,IF(AND(BP$5&gt;=$FB87,BP$5&lt;=$FC87),$GI87/$HG87,IF(AND(BP$5&gt;=$FD87,BP$5&lt;=$FE87),$GK87/$HI87,0))))))))))))</f>
        <v>0</v>
      </c>
      <c r="BQ398" s="79">
        <f t="shared" si="963"/>
        <v>0</v>
      </c>
      <c r="BR398" s="79">
        <f t="shared" si="963"/>
        <v>0</v>
      </c>
      <c r="BS398" s="79">
        <f t="shared" si="963"/>
        <v>0</v>
      </c>
      <c r="BT398" s="79">
        <f t="shared" si="963"/>
        <v>0</v>
      </c>
      <c r="BU398" s="79">
        <f t="shared" si="963"/>
        <v>0</v>
      </c>
      <c r="BV398" s="79">
        <f t="shared" si="963"/>
        <v>0</v>
      </c>
      <c r="BW398" s="79">
        <f t="shared" si="963"/>
        <v>0</v>
      </c>
      <c r="BX398" s="79">
        <f t="shared" si="963"/>
        <v>0</v>
      </c>
      <c r="BY398" s="79">
        <f t="shared" si="963"/>
        <v>0</v>
      </c>
      <c r="BZ398" s="79">
        <f t="shared" si="963"/>
        <v>0</v>
      </c>
      <c r="CA398" s="79">
        <f t="shared" si="963"/>
        <v>0</v>
      </c>
      <c r="CB398" s="137">
        <f t="shared" si="963"/>
        <v>0</v>
      </c>
      <c r="CC398" s="79">
        <f t="shared" si="963"/>
        <v>0</v>
      </c>
      <c r="CD398" s="79">
        <f t="shared" si="963"/>
        <v>0</v>
      </c>
      <c r="CE398" s="79">
        <f t="shared" si="963"/>
        <v>0</v>
      </c>
      <c r="CF398" s="79">
        <f t="shared" si="963"/>
        <v>0</v>
      </c>
      <c r="CG398" s="79">
        <f t="shared" si="963"/>
        <v>0</v>
      </c>
      <c r="CH398" s="79">
        <f t="shared" si="963"/>
        <v>0</v>
      </c>
      <c r="CI398" s="79">
        <f t="shared" si="963"/>
        <v>0</v>
      </c>
      <c r="CJ398" s="79">
        <f t="shared" si="963"/>
        <v>0</v>
      </c>
      <c r="CK398" s="79">
        <f t="shared" si="963"/>
        <v>0</v>
      </c>
      <c r="CL398" s="79">
        <f t="shared" si="963"/>
        <v>0</v>
      </c>
      <c r="CM398" s="79">
        <f t="shared" si="963"/>
        <v>0</v>
      </c>
      <c r="CN398" s="79">
        <f t="shared" si="963"/>
        <v>0</v>
      </c>
      <c r="CO398" s="79">
        <f t="shared" si="963"/>
        <v>0</v>
      </c>
      <c r="CP398" s="137">
        <f t="shared" si="963"/>
        <v>0</v>
      </c>
      <c r="CQ398" s="80">
        <f t="shared" si="963"/>
        <v>0</v>
      </c>
      <c r="CR398" s="78">
        <f t="shared" si="963"/>
        <v>0</v>
      </c>
      <c r="CS398" s="79">
        <f t="shared" si="963"/>
        <v>0</v>
      </c>
      <c r="CT398" s="79">
        <f t="shared" si="963"/>
        <v>0</v>
      </c>
      <c r="CU398" s="79">
        <f t="shared" si="963"/>
        <v>0</v>
      </c>
      <c r="CV398" s="79">
        <f t="shared" ref="CV398:DW398" si="964">IF(AND(CV$5&gt;=$EH87,CV$5&lt;=$EI87),$FO87/$GM87,IF(AND(CV$5&gt;=$EJ87,CV$5&lt;=$EK87),$FQ87/$GO87,IF(AND(CV$5&gt;=$EL87,CV$5&lt;=$EM87),$FS87/$GQ87,IF(AND(CV$5&gt;=$EN87,CV$5&lt;=$EO87),$FU87/$GS87,IF(AND(CV$5&gt;=$EP87,CV$5&lt;=$EQ87),$FW87/$GU87,IF(AND(CV$5&gt;=$ER87,CV$5&lt;=$ES87),$FY87/$GW87,IF(AND(CV$5&gt;=$ET87,CV$5&lt;=$EU87),$GA87/$GY87,IF(AND(CV$5&gt;=$EV87,CV$5&lt;=$EW87),$GC87/$HA87,IF(AND(CV$5&gt;=$EX87,CV$5&lt;=$EY87),$GE87/$HC87,IF(AND(CV$5&gt;=$EZ87,CV$5&lt;=$FA87),$GG87/$HE87,IF(AND(CV$5&gt;=$FB87,CV$5&lt;=$FC87),$GI87/$HG87,IF(AND(CV$5&gt;=$FD87,CV$5&lt;=$FE87),$GK87/$HI87,0))))))))))))</f>
        <v>0</v>
      </c>
      <c r="CW398" s="79">
        <f t="shared" si="964"/>
        <v>0</v>
      </c>
      <c r="CX398" s="79">
        <f t="shared" si="964"/>
        <v>0</v>
      </c>
      <c r="CY398" s="79">
        <f t="shared" si="964"/>
        <v>0</v>
      </c>
      <c r="CZ398" s="79">
        <f t="shared" si="964"/>
        <v>0</v>
      </c>
      <c r="DA398" s="79">
        <f t="shared" si="964"/>
        <v>0</v>
      </c>
      <c r="DB398" s="79">
        <f t="shared" si="964"/>
        <v>0</v>
      </c>
      <c r="DC398" s="79">
        <f t="shared" si="964"/>
        <v>0</v>
      </c>
      <c r="DD398" s="79">
        <f t="shared" si="964"/>
        <v>0</v>
      </c>
      <c r="DE398" s="79">
        <f t="shared" si="964"/>
        <v>0</v>
      </c>
      <c r="DF398" s="137">
        <f t="shared" si="964"/>
        <v>0</v>
      </c>
      <c r="DG398" s="79">
        <f t="shared" si="964"/>
        <v>0</v>
      </c>
      <c r="DH398" s="79">
        <f t="shared" si="964"/>
        <v>0</v>
      </c>
      <c r="DI398" s="79">
        <f t="shared" si="964"/>
        <v>0</v>
      </c>
      <c r="DJ398" s="79">
        <f t="shared" si="964"/>
        <v>0</v>
      </c>
      <c r="DK398" s="79">
        <f t="shared" si="964"/>
        <v>0</v>
      </c>
      <c r="DL398" s="79">
        <f t="shared" si="964"/>
        <v>0</v>
      </c>
      <c r="DM398" s="79">
        <f t="shared" si="964"/>
        <v>0</v>
      </c>
      <c r="DN398" s="79">
        <f t="shared" si="964"/>
        <v>0</v>
      </c>
      <c r="DO398" s="79">
        <f t="shared" si="964"/>
        <v>0</v>
      </c>
      <c r="DP398" s="79">
        <f t="shared" si="964"/>
        <v>0</v>
      </c>
      <c r="DQ398" s="79">
        <f t="shared" si="964"/>
        <v>0</v>
      </c>
      <c r="DR398" s="79">
        <f t="shared" si="964"/>
        <v>0</v>
      </c>
      <c r="DS398" s="79">
        <f t="shared" si="964"/>
        <v>0</v>
      </c>
      <c r="DT398" s="137">
        <f t="shared" si="964"/>
        <v>0</v>
      </c>
      <c r="DU398" s="80">
        <f t="shared" si="964"/>
        <v>0</v>
      </c>
      <c r="DV398" s="80">
        <f t="shared" si="964"/>
        <v>0</v>
      </c>
      <c r="DW398" s="80">
        <f t="shared" si="964"/>
        <v>0</v>
      </c>
      <c r="EE398" s="2"/>
      <c r="EF398"/>
      <c r="EG398"/>
      <c r="EH398" s="124"/>
      <c r="EI398" s="124"/>
      <c r="EJ398" s="124"/>
      <c r="EK398" s="124"/>
      <c r="EL398" s="124"/>
      <c r="EM398" s="124"/>
      <c r="EN398" s="124"/>
      <c r="EO398" s="124"/>
      <c r="EP398" s="124"/>
      <c r="EQ398" s="124"/>
      <c r="ER398" s="124"/>
      <c r="ES398" s="124"/>
      <c r="ET398" s="124"/>
      <c r="EU398" s="124"/>
      <c r="EV398" s="124"/>
      <c r="EW398" s="124"/>
      <c r="EX398" s="124"/>
      <c r="EY398" s="124"/>
      <c r="EZ398" s="124"/>
      <c r="FA398" s="124"/>
      <c r="FB398" s="124"/>
      <c r="FC398" s="124"/>
      <c r="FD398" s="124"/>
      <c r="FE398" s="124"/>
      <c r="FG398" s="124"/>
      <c r="FH398" s="124"/>
      <c r="FI398" s="124"/>
      <c r="FJ398" s="124"/>
      <c r="FK398" s="124"/>
      <c r="FL398" s="124"/>
      <c r="FN398" s="212"/>
      <c r="FO398" s="170"/>
      <c r="FP398" s="212"/>
      <c r="FQ398" s="170"/>
      <c r="FR398" s="212"/>
      <c r="FS398" s="170"/>
      <c r="FT398" s="212"/>
      <c r="FU398" s="170"/>
      <c r="FV398" s="212"/>
      <c r="FW398" s="170"/>
      <c r="FX398" s="212"/>
      <c r="FY398" s="170"/>
      <c r="FZ398" s="212"/>
      <c r="GA398" s="170"/>
      <c r="GB398" s="212"/>
      <c r="GC398" s="170"/>
      <c r="GD398" s="212"/>
      <c r="GE398" s="170"/>
      <c r="GF398" s="212"/>
      <c r="GG398" s="170"/>
      <c r="GH398" s="212"/>
      <c r="GI398" s="170"/>
      <c r="GJ398" s="212"/>
      <c r="GK398" s="170"/>
      <c r="HC398" s="212"/>
      <c r="HD398" s="170"/>
      <c r="HE398" s="212"/>
      <c r="HF398" s="170"/>
      <c r="HG398" s="212"/>
      <c r="HH398" s="170"/>
      <c r="HI398" s="212"/>
      <c r="HJ398" s="170"/>
    </row>
    <row r="399" spans="2:220" ht="10.5" customHeight="1" x14ac:dyDescent="0.15">
      <c r="B399" s="487"/>
      <c r="C399" s="325"/>
      <c r="D399" s="59">
        <f t="shared" ref="D399:AI399" si="965">IF(AND(D$5&gt;=$EH87,D$5&lt;=$EI87),$FO87,IF(AND(D$5&gt;=$EJ87,D$5&lt;=$EK87),$FQ87,IF(AND(D$5&gt;=$EL87,D$5&lt;=$EM87),$FS87,IF(AND(D$5&gt;=$EN87,D$5&lt;=$EO87),$FU87,IF(AND(D$5&gt;=$EP87,D$5&lt;=$EQ87),$FW87,IF(AND(D$5&gt;=$ER87,D$5&lt;=$ES87),$FY87,IF(AND(D$5&gt;=$ET87,D$5&lt;=$EU87),$GA87,IF(AND(D$5&gt;=$EV87,D$5&lt;=$EW87),$GC87,IF(AND(D$5&gt;=$EX87,D$5&lt;=$EY87),$GE87,IF(AND(D$5&gt;=$EZ87,D$5&lt;=$FA87),$GG87,IF(AND(D$5&gt;=$FB87,D$5&lt;=$FC87),$GI87,IF(AND(D$5&gt;=$FD87,D$5&lt;=$FE87),$GK87,0))))))))))))</f>
        <v>0</v>
      </c>
      <c r="E399" s="76">
        <f t="shared" si="965"/>
        <v>0</v>
      </c>
      <c r="F399" s="76">
        <f t="shared" si="965"/>
        <v>0</v>
      </c>
      <c r="G399" s="76">
        <f t="shared" si="965"/>
        <v>0</v>
      </c>
      <c r="H399" s="76">
        <f t="shared" si="965"/>
        <v>0</v>
      </c>
      <c r="I399" s="76">
        <f t="shared" si="965"/>
        <v>0</v>
      </c>
      <c r="J399" s="76">
        <f t="shared" si="965"/>
        <v>0</v>
      </c>
      <c r="K399" s="76">
        <f t="shared" si="965"/>
        <v>0</v>
      </c>
      <c r="L399" s="76">
        <f t="shared" si="965"/>
        <v>0</v>
      </c>
      <c r="M399" s="76">
        <f t="shared" si="965"/>
        <v>0</v>
      </c>
      <c r="N399" s="76">
        <f t="shared" si="965"/>
        <v>0</v>
      </c>
      <c r="O399" s="76">
        <f t="shared" si="965"/>
        <v>0</v>
      </c>
      <c r="P399" s="76">
        <f t="shared" si="965"/>
        <v>0</v>
      </c>
      <c r="Q399" s="76">
        <f t="shared" si="965"/>
        <v>0</v>
      </c>
      <c r="R399" s="76">
        <f t="shared" si="965"/>
        <v>0</v>
      </c>
      <c r="S399" s="76">
        <f t="shared" si="965"/>
        <v>0</v>
      </c>
      <c r="T399" s="76">
        <f t="shared" si="965"/>
        <v>0</v>
      </c>
      <c r="U399" s="76">
        <f t="shared" si="965"/>
        <v>0</v>
      </c>
      <c r="V399" s="76">
        <f t="shared" si="965"/>
        <v>0</v>
      </c>
      <c r="W399" s="76">
        <f t="shared" si="965"/>
        <v>0</v>
      </c>
      <c r="X399" s="76">
        <f t="shared" si="965"/>
        <v>0</v>
      </c>
      <c r="Y399" s="76">
        <f t="shared" si="965"/>
        <v>0</v>
      </c>
      <c r="Z399" s="76">
        <f t="shared" si="965"/>
        <v>0</v>
      </c>
      <c r="AA399" s="76">
        <f t="shared" si="965"/>
        <v>0</v>
      </c>
      <c r="AB399" s="76">
        <f t="shared" si="965"/>
        <v>0</v>
      </c>
      <c r="AC399" s="76">
        <f t="shared" si="965"/>
        <v>0</v>
      </c>
      <c r="AD399" s="76">
        <f t="shared" si="965"/>
        <v>0</v>
      </c>
      <c r="AE399" s="76">
        <f t="shared" si="965"/>
        <v>0</v>
      </c>
      <c r="AF399" s="138">
        <f t="shared" si="965"/>
        <v>0</v>
      </c>
      <c r="AG399" s="76">
        <f t="shared" si="965"/>
        <v>0</v>
      </c>
      <c r="AH399" s="76">
        <f t="shared" si="965"/>
        <v>0</v>
      </c>
      <c r="AI399" s="59">
        <f t="shared" si="965"/>
        <v>0</v>
      </c>
      <c r="AJ399" s="76">
        <f t="shared" ref="AJ399:BO399" si="966">IF(AND(AJ$5&gt;=$EH87,AJ$5&lt;=$EI87),$FO87,IF(AND(AJ$5&gt;=$EJ87,AJ$5&lt;=$EK87),$FQ87,IF(AND(AJ$5&gt;=$EL87,AJ$5&lt;=$EM87),$FS87,IF(AND(AJ$5&gt;=$EN87,AJ$5&lt;=$EO87),$FU87,IF(AND(AJ$5&gt;=$EP87,AJ$5&lt;=$EQ87),$FW87,IF(AND(AJ$5&gt;=$ER87,AJ$5&lt;=$ES87),$FY87,IF(AND(AJ$5&gt;=$ET87,AJ$5&lt;=$EU87),$GA87,IF(AND(AJ$5&gt;=$EV87,AJ$5&lt;=$EW87),$GC87,IF(AND(AJ$5&gt;=$EX87,AJ$5&lt;=$EY87),$GE87,IF(AND(AJ$5&gt;=$EZ87,AJ$5&lt;=$FA87),$GG87,IF(AND(AJ$5&gt;=$FB87,AJ$5&lt;=$FC87),$GI87,IF(AND(AJ$5&gt;=$FD87,AJ$5&lt;=$FE87),$GK87,0))))))))))))</f>
        <v>0</v>
      </c>
      <c r="AK399" s="76">
        <f t="shared" si="966"/>
        <v>0</v>
      </c>
      <c r="AL399" s="76">
        <f t="shared" si="966"/>
        <v>0</v>
      </c>
      <c r="AM399" s="76">
        <f t="shared" si="966"/>
        <v>0</v>
      </c>
      <c r="AN399" s="76">
        <f t="shared" si="966"/>
        <v>0</v>
      </c>
      <c r="AO399" s="76">
        <f t="shared" si="966"/>
        <v>0</v>
      </c>
      <c r="AP399" s="76">
        <f t="shared" si="966"/>
        <v>0</v>
      </c>
      <c r="AQ399" s="76">
        <f t="shared" si="966"/>
        <v>0</v>
      </c>
      <c r="AR399" s="76">
        <f t="shared" si="966"/>
        <v>0</v>
      </c>
      <c r="AS399" s="76">
        <f t="shared" si="966"/>
        <v>0</v>
      </c>
      <c r="AT399" s="76">
        <f t="shared" si="966"/>
        <v>0</v>
      </c>
      <c r="AU399" s="76">
        <f t="shared" si="966"/>
        <v>0</v>
      </c>
      <c r="AV399" s="76">
        <f t="shared" si="966"/>
        <v>0</v>
      </c>
      <c r="AW399" s="76">
        <f t="shared" si="966"/>
        <v>0</v>
      </c>
      <c r="AX399" s="76">
        <f t="shared" si="966"/>
        <v>0</v>
      </c>
      <c r="AY399" s="76">
        <f t="shared" si="966"/>
        <v>0</v>
      </c>
      <c r="AZ399" s="76">
        <f t="shared" si="966"/>
        <v>0</v>
      </c>
      <c r="BA399" s="76">
        <f t="shared" si="966"/>
        <v>0</v>
      </c>
      <c r="BB399" s="76">
        <f t="shared" si="966"/>
        <v>0</v>
      </c>
      <c r="BC399" s="76">
        <f t="shared" si="966"/>
        <v>0</v>
      </c>
      <c r="BD399" s="76">
        <f t="shared" si="966"/>
        <v>0</v>
      </c>
      <c r="BE399" s="76">
        <f t="shared" si="966"/>
        <v>0</v>
      </c>
      <c r="BF399" s="76">
        <f t="shared" si="966"/>
        <v>0</v>
      </c>
      <c r="BG399" s="76">
        <f t="shared" si="966"/>
        <v>0</v>
      </c>
      <c r="BH399" s="76">
        <f t="shared" si="966"/>
        <v>0</v>
      </c>
      <c r="BI399" s="76">
        <f t="shared" si="966"/>
        <v>0</v>
      </c>
      <c r="BJ399" s="76">
        <f t="shared" si="966"/>
        <v>0</v>
      </c>
      <c r="BK399" s="76">
        <f t="shared" si="966"/>
        <v>0</v>
      </c>
      <c r="BL399" s="76">
        <f t="shared" si="966"/>
        <v>0</v>
      </c>
      <c r="BM399" s="77">
        <f t="shared" si="966"/>
        <v>0</v>
      </c>
      <c r="BN399" s="59">
        <f t="shared" si="966"/>
        <v>0</v>
      </c>
      <c r="BO399" s="76">
        <f t="shared" si="966"/>
        <v>0</v>
      </c>
      <c r="BP399" s="76">
        <f t="shared" ref="BP399:CU399" si="967">IF(AND(BP$5&gt;=$EH87,BP$5&lt;=$EI87),$FO87,IF(AND(BP$5&gt;=$EJ87,BP$5&lt;=$EK87),$FQ87,IF(AND(BP$5&gt;=$EL87,BP$5&lt;=$EM87),$FS87,IF(AND(BP$5&gt;=$EN87,BP$5&lt;=$EO87),$FU87,IF(AND(BP$5&gt;=$EP87,BP$5&lt;=$EQ87),$FW87,IF(AND(BP$5&gt;=$ER87,BP$5&lt;=$ES87),$FY87,IF(AND(BP$5&gt;=$ET87,BP$5&lt;=$EU87),$GA87,IF(AND(BP$5&gt;=$EV87,BP$5&lt;=$EW87),$GC87,IF(AND(BP$5&gt;=$EX87,BP$5&lt;=$EY87),$GE87,IF(AND(BP$5&gt;=$EZ87,BP$5&lt;=$FA87),$GG87,IF(AND(BP$5&gt;=$FB87,BP$5&lt;=$FC87),$GI87,IF(AND(BP$5&gt;=$FD87,BP$5&lt;=$FE87),$GK87,0))))))))))))</f>
        <v>0</v>
      </c>
      <c r="BQ399" s="76">
        <f t="shared" si="967"/>
        <v>0</v>
      </c>
      <c r="BR399" s="76">
        <f t="shared" si="967"/>
        <v>0</v>
      </c>
      <c r="BS399" s="76">
        <f t="shared" si="967"/>
        <v>0</v>
      </c>
      <c r="BT399" s="76">
        <f t="shared" si="967"/>
        <v>0</v>
      </c>
      <c r="BU399" s="76">
        <f t="shared" si="967"/>
        <v>0</v>
      </c>
      <c r="BV399" s="76">
        <f t="shared" si="967"/>
        <v>0</v>
      </c>
      <c r="BW399" s="76">
        <f t="shared" si="967"/>
        <v>0</v>
      </c>
      <c r="BX399" s="76">
        <f t="shared" si="967"/>
        <v>0</v>
      </c>
      <c r="BY399" s="76">
        <f t="shared" si="967"/>
        <v>0</v>
      </c>
      <c r="BZ399" s="76">
        <f t="shared" si="967"/>
        <v>0</v>
      </c>
      <c r="CA399" s="76">
        <f t="shared" si="967"/>
        <v>0</v>
      </c>
      <c r="CB399" s="138">
        <f t="shared" si="967"/>
        <v>0</v>
      </c>
      <c r="CC399" s="76">
        <f t="shared" si="967"/>
        <v>0</v>
      </c>
      <c r="CD399" s="76">
        <f t="shared" si="967"/>
        <v>0</v>
      </c>
      <c r="CE399" s="76">
        <f t="shared" si="967"/>
        <v>0</v>
      </c>
      <c r="CF399" s="76">
        <f t="shared" si="967"/>
        <v>0</v>
      </c>
      <c r="CG399" s="76">
        <f t="shared" si="967"/>
        <v>0</v>
      </c>
      <c r="CH399" s="76">
        <f t="shared" si="967"/>
        <v>0</v>
      </c>
      <c r="CI399" s="76">
        <f t="shared" si="967"/>
        <v>0</v>
      </c>
      <c r="CJ399" s="76">
        <f t="shared" si="967"/>
        <v>0</v>
      </c>
      <c r="CK399" s="76">
        <f t="shared" si="967"/>
        <v>0</v>
      </c>
      <c r="CL399" s="76">
        <f t="shared" si="967"/>
        <v>0</v>
      </c>
      <c r="CM399" s="76">
        <f t="shared" si="967"/>
        <v>0</v>
      </c>
      <c r="CN399" s="76">
        <f t="shared" si="967"/>
        <v>0</v>
      </c>
      <c r="CO399" s="76">
        <f t="shared" si="967"/>
        <v>0</v>
      </c>
      <c r="CP399" s="138">
        <f t="shared" si="967"/>
        <v>0</v>
      </c>
      <c r="CQ399" s="77">
        <f t="shared" si="967"/>
        <v>0</v>
      </c>
      <c r="CR399" s="59">
        <f t="shared" si="967"/>
        <v>0</v>
      </c>
      <c r="CS399" s="76">
        <f t="shared" si="967"/>
        <v>0</v>
      </c>
      <c r="CT399" s="76">
        <f t="shared" si="967"/>
        <v>0</v>
      </c>
      <c r="CU399" s="76">
        <f t="shared" si="967"/>
        <v>0</v>
      </c>
      <c r="CV399" s="76">
        <f t="shared" ref="CV399:DW399" si="968">IF(AND(CV$5&gt;=$EH87,CV$5&lt;=$EI87),$FO87,IF(AND(CV$5&gt;=$EJ87,CV$5&lt;=$EK87),$FQ87,IF(AND(CV$5&gt;=$EL87,CV$5&lt;=$EM87),$FS87,IF(AND(CV$5&gt;=$EN87,CV$5&lt;=$EO87),$FU87,IF(AND(CV$5&gt;=$EP87,CV$5&lt;=$EQ87),$FW87,IF(AND(CV$5&gt;=$ER87,CV$5&lt;=$ES87),$FY87,IF(AND(CV$5&gt;=$ET87,CV$5&lt;=$EU87),$GA87,IF(AND(CV$5&gt;=$EV87,CV$5&lt;=$EW87),$GC87,IF(AND(CV$5&gt;=$EX87,CV$5&lt;=$EY87),$GE87,IF(AND(CV$5&gt;=$EZ87,CV$5&lt;=$FA87),$GG87,IF(AND(CV$5&gt;=$FB87,CV$5&lt;=$FC87),$GI87,IF(AND(CV$5&gt;=$FD87,CV$5&lt;=$FE87),$GK87,0))))))))))))</f>
        <v>0</v>
      </c>
      <c r="CW399" s="76">
        <f t="shared" si="968"/>
        <v>0</v>
      </c>
      <c r="CX399" s="76">
        <f t="shared" si="968"/>
        <v>0</v>
      </c>
      <c r="CY399" s="76">
        <f t="shared" si="968"/>
        <v>0</v>
      </c>
      <c r="CZ399" s="76">
        <f t="shared" si="968"/>
        <v>0</v>
      </c>
      <c r="DA399" s="76">
        <f t="shared" si="968"/>
        <v>0</v>
      </c>
      <c r="DB399" s="76">
        <f t="shared" si="968"/>
        <v>0</v>
      </c>
      <c r="DC399" s="76">
        <f t="shared" si="968"/>
        <v>0</v>
      </c>
      <c r="DD399" s="76">
        <f t="shared" si="968"/>
        <v>0</v>
      </c>
      <c r="DE399" s="76">
        <f t="shared" si="968"/>
        <v>0</v>
      </c>
      <c r="DF399" s="138">
        <f t="shared" si="968"/>
        <v>0</v>
      </c>
      <c r="DG399" s="76">
        <f t="shared" si="968"/>
        <v>0</v>
      </c>
      <c r="DH399" s="76">
        <f t="shared" si="968"/>
        <v>0</v>
      </c>
      <c r="DI399" s="76">
        <f t="shared" si="968"/>
        <v>0</v>
      </c>
      <c r="DJ399" s="76">
        <f t="shared" si="968"/>
        <v>0</v>
      </c>
      <c r="DK399" s="76">
        <f t="shared" si="968"/>
        <v>0</v>
      </c>
      <c r="DL399" s="76">
        <f t="shared" si="968"/>
        <v>0</v>
      </c>
      <c r="DM399" s="76">
        <f t="shared" si="968"/>
        <v>0</v>
      </c>
      <c r="DN399" s="76">
        <f t="shared" si="968"/>
        <v>0</v>
      </c>
      <c r="DO399" s="76">
        <f t="shared" si="968"/>
        <v>0</v>
      </c>
      <c r="DP399" s="76">
        <f t="shared" si="968"/>
        <v>0</v>
      </c>
      <c r="DQ399" s="76">
        <f t="shared" si="968"/>
        <v>0</v>
      </c>
      <c r="DR399" s="76">
        <f t="shared" si="968"/>
        <v>0</v>
      </c>
      <c r="DS399" s="76">
        <f t="shared" si="968"/>
        <v>0</v>
      </c>
      <c r="DT399" s="138">
        <f t="shared" si="968"/>
        <v>0</v>
      </c>
      <c r="DU399" s="77">
        <f t="shared" si="968"/>
        <v>0</v>
      </c>
      <c r="DV399" s="77">
        <f t="shared" si="968"/>
        <v>0</v>
      </c>
      <c r="DW399" s="77">
        <f t="shared" si="968"/>
        <v>0</v>
      </c>
      <c r="EE399" s="2"/>
      <c r="EF399"/>
      <c r="EG399"/>
      <c r="EH399" s="124"/>
      <c r="EI399" s="124"/>
      <c r="EJ399" s="124"/>
      <c r="EK399" s="124"/>
      <c r="EL399" s="124"/>
      <c r="EM399" s="124"/>
      <c r="EN399" s="124"/>
      <c r="EO399" s="124"/>
      <c r="EP399" s="124"/>
      <c r="EQ399" s="124"/>
      <c r="ER399" s="124"/>
      <c r="ES399" s="124"/>
      <c r="ET399" s="124"/>
      <c r="EU399" s="124"/>
      <c r="EV399" s="124"/>
      <c r="EW399" s="124"/>
      <c r="EX399" s="124"/>
      <c r="EY399" s="124"/>
      <c r="EZ399" s="124"/>
      <c r="FA399" s="124"/>
      <c r="FB399" s="124"/>
      <c r="FC399" s="124"/>
      <c r="FD399" s="124"/>
      <c r="FE399" s="124"/>
      <c r="FG399" s="124"/>
      <c r="FH399" s="124"/>
      <c r="FI399" s="124"/>
      <c r="FJ399" s="124"/>
      <c r="FK399" s="124"/>
      <c r="FL399" s="124"/>
      <c r="FN399" s="212"/>
      <c r="FO399" s="170"/>
      <c r="FP399" s="212"/>
      <c r="FQ399" s="170"/>
      <c r="FR399" s="212"/>
      <c r="FS399" s="170"/>
      <c r="FT399" s="212"/>
      <c r="FU399" s="170"/>
      <c r="FV399" s="212"/>
      <c r="FW399" s="170"/>
      <c r="FX399" s="212"/>
      <c r="FY399" s="170"/>
      <c r="FZ399" s="212"/>
      <c r="GA399" s="170"/>
      <c r="GB399" s="212"/>
      <c r="GC399" s="170"/>
      <c r="GD399" s="212"/>
      <c r="GE399" s="170"/>
      <c r="GF399" s="212"/>
      <c r="GG399" s="170"/>
      <c r="GH399" s="212"/>
      <c r="GI399" s="170"/>
      <c r="GJ399" s="212"/>
      <c r="GK399" s="170"/>
      <c r="HC399" s="212"/>
      <c r="HD399" s="170"/>
      <c r="HE399" s="212"/>
      <c r="HF399" s="170"/>
      <c r="HG399" s="212"/>
      <c r="HH399" s="170"/>
      <c r="HI399" s="212"/>
      <c r="HJ399" s="170"/>
    </row>
    <row r="400" spans="2:220" ht="27.75" customHeight="1" x14ac:dyDescent="0.15">
      <c r="B400" s="487"/>
      <c r="C400" s="325"/>
      <c r="D400" s="75">
        <f t="shared" ref="D400:AI400" si="969">IF(AND(D$5&gt;=$EH89,D$5&lt;=$EI89),$FO89/$GM89,IF(AND(D$5&gt;=$EJ89,D$5&lt;=$EK89),$FQ89/$GO89,IF(AND(D$5&gt;=$EL89,D$5&lt;=$EM89),$FS89/$GQ89,IF(AND(D$5&gt;=$EN89,D$5&lt;=$EO89),$FU89/$GS89,IF(AND(D$5&gt;=$EP89,D$5&lt;=$EQ89),$FW89/$GU89,IF(AND(D$5&gt;=$ER89,D$5&lt;=$ES89),$FY89/$GW89,IF(AND(D$5&gt;=$ET89,D$5&lt;=$EU89),$GA89/$GY89,IF(AND(D$5&gt;=$EV89,D$5&lt;=$EW89),$GC89/$HA89,IF(AND(D$5&gt;=$EX89,D$5&lt;=$EY89),$GE89/$HC89,IF(AND(D$5&gt;=$EZ89,D$5&lt;=$FA89),$GG89/$HE89,IF(AND(D$5&gt;=$FB89,D$5&lt;=$FC89),$GI89/$HG89,IF(AND(D$5&gt;=$FD89,D$5&lt;=$FE89),$GK89/$HI89,0))))))))))))</f>
        <v>0</v>
      </c>
      <c r="E400" s="76">
        <f t="shared" si="969"/>
        <v>0</v>
      </c>
      <c r="F400" s="76">
        <f t="shared" si="969"/>
        <v>0</v>
      </c>
      <c r="G400" s="76">
        <f t="shared" si="969"/>
        <v>0</v>
      </c>
      <c r="H400" s="76">
        <f t="shared" si="969"/>
        <v>0</v>
      </c>
      <c r="I400" s="76">
        <f t="shared" si="969"/>
        <v>0</v>
      </c>
      <c r="J400" s="76">
        <f t="shared" si="969"/>
        <v>0</v>
      </c>
      <c r="K400" s="76">
        <f t="shared" si="969"/>
        <v>0</v>
      </c>
      <c r="L400" s="76">
        <f t="shared" si="969"/>
        <v>0</v>
      </c>
      <c r="M400" s="76">
        <f t="shared" si="969"/>
        <v>0</v>
      </c>
      <c r="N400" s="76">
        <f t="shared" si="969"/>
        <v>0</v>
      </c>
      <c r="O400" s="76">
        <f t="shared" si="969"/>
        <v>0</v>
      </c>
      <c r="P400" s="76">
        <f t="shared" si="969"/>
        <v>9</v>
      </c>
      <c r="Q400" s="76">
        <f t="shared" si="969"/>
        <v>9</v>
      </c>
      <c r="R400" s="76">
        <f t="shared" si="969"/>
        <v>16</v>
      </c>
      <c r="S400" s="76">
        <f t="shared" si="969"/>
        <v>0</v>
      </c>
      <c r="T400" s="76">
        <f t="shared" si="969"/>
        <v>0</v>
      </c>
      <c r="U400" s="76">
        <f t="shared" si="969"/>
        <v>0</v>
      </c>
      <c r="V400" s="76">
        <f t="shared" si="969"/>
        <v>0</v>
      </c>
      <c r="W400" s="76">
        <f t="shared" si="969"/>
        <v>0</v>
      </c>
      <c r="X400" s="76">
        <f t="shared" si="969"/>
        <v>0</v>
      </c>
      <c r="Y400" s="76">
        <f t="shared" si="969"/>
        <v>4</v>
      </c>
      <c r="Z400" s="76">
        <f t="shared" si="969"/>
        <v>0</v>
      </c>
      <c r="AA400" s="76">
        <f t="shared" si="969"/>
        <v>0</v>
      </c>
      <c r="AB400" s="76">
        <f t="shared" si="969"/>
        <v>0</v>
      </c>
      <c r="AC400" s="76">
        <f t="shared" si="969"/>
        <v>0</v>
      </c>
      <c r="AD400" s="76">
        <f t="shared" si="969"/>
        <v>0</v>
      </c>
      <c r="AE400" s="76">
        <f t="shared" si="969"/>
        <v>0</v>
      </c>
      <c r="AF400" s="138">
        <f t="shared" si="969"/>
        <v>4</v>
      </c>
      <c r="AG400" s="76">
        <f t="shared" si="969"/>
        <v>0</v>
      </c>
      <c r="AH400" s="76">
        <f t="shared" si="969"/>
        <v>0</v>
      </c>
      <c r="AI400" s="59">
        <f t="shared" si="969"/>
        <v>0</v>
      </c>
      <c r="AJ400" s="76">
        <f t="shared" ref="AJ400:BO400" si="970">IF(AND(AJ$5&gt;=$EH89,AJ$5&lt;=$EI89),$FO89/$GM89,IF(AND(AJ$5&gt;=$EJ89,AJ$5&lt;=$EK89),$FQ89/$GO89,IF(AND(AJ$5&gt;=$EL89,AJ$5&lt;=$EM89),$FS89/$GQ89,IF(AND(AJ$5&gt;=$EN89,AJ$5&lt;=$EO89),$FU89/$GS89,IF(AND(AJ$5&gt;=$EP89,AJ$5&lt;=$EQ89),$FW89/$GU89,IF(AND(AJ$5&gt;=$ER89,AJ$5&lt;=$ES89),$FY89/$GW89,IF(AND(AJ$5&gt;=$ET89,AJ$5&lt;=$EU89),$GA89/$GY89,IF(AND(AJ$5&gt;=$EV89,AJ$5&lt;=$EW89),$GC89/$HA89,IF(AND(AJ$5&gt;=$EX89,AJ$5&lt;=$EY89),$GE89/$HC89,IF(AND(AJ$5&gt;=$EZ89,AJ$5&lt;=$FA89),$GG89/$HE89,IF(AND(AJ$5&gt;=$FB89,AJ$5&lt;=$FC89),$GI89/$HG89,IF(AND(AJ$5&gt;=$FD89,AJ$5&lt;=$FE89),$GK89/$HI89,0))))))))))))</f>
        <v>0</v>
      </c>
      <c r="AK400" s="76">
        <f t="shared" si="970"/>
        <v>0</v>
      </c>
      <c r="AL400" s="76">
        <f t="shared" si="970"/>
        <v>0</v>
      </c>
      <c r="AM400" s="76">
        <f t="shared" si="970"/>
        <v>0</v>
      </c>
      <c r="AN400" s="76">
        <f t="shared" si="970"/>
        <v>0</v>
      </c>
      <c r="AO400" s="76">
        <f t="shared" si="970"/>
        <v>0</v>
      </c>
      <c r="AP400" s="76">
        <f t="shared" si="970"/>
        <v>0</v>
      </c>
      <c r="AQ400" s="76">
        <f t="shared" si="970"/>
        <v>0</v>
      </c>
      <c r="AR400" s="76">
        <f t="shared" si="970"/>
        <v>8</v>
      </c>
      <c r="AS400" s="76">
        <f t="shared" si="970"/>
        <v>0</v>
      </c>
      <c r="AT400" s="76">
        <f t="shared" si="970"/>
        <v>0</v>
      </c>
      <c r="AU400" s="76">
        <f t="shared" si="970"/>
        <v>0</v>
      </c>
      <c r="AV400" s="76">
        <f t="shared" si="970"/>
        <v>0</v>
      </c>
      <c r="AW400" s="76">
        <f t="shared" si="970"/>
        <v>0</v>
      </c>
      <c r="AX400" s="76">
        <f t="shared" si="970"/>
        <v>0</v>
      </c>
      <c r="AY400" s="76">
        <f t="shared" si="970"/>
        <v>0</v>
      </c>
      <c r="AZ400" s="76">
        <f t="shared" si="970"/>
        <v>0</v>
      </c>
      <c r="BA400" s="76">
        <f t="shared" si="970"/>
        <v>0</v>
      </c>
      <c r="BB400" s="76">
        <f t="shared" si="970"/>
        <v>0</v>
      </c>
      <c r="BC400" s="76">
        <f t="shared" si="970"/>
        <v>0</v>
      </c>
      <c r="BD400" s="76">
        <f t="shared" si="970"/>
        <v>0</v>
      </c>
      <c r="BE400" s="76">
        <f t="shared" si="970"/>
        <v>0</v>
      </c>
      <c r="BF400" s="76">
        <f t="shared" si="970"/>
        <v>0</v>
      </c>
      <c r="BG400" s="76">
        <f t="shared" si="970"/>
        <v>0</v>
      </c>
      <c r="BH400" s="76">
        <f t="shared" si="970"/>
        <v>0</v>
      </c>
      <c r="BI400" s="76">
        <f t="shared" si="970"/>
        <v>0</v>
      </c>
      <c r="BJ400" s="76">
        <f t="shared" si="970"/>
        <v>0</v>
      </c>
      <c r="BK400" s="76">
        <f t="shared" si="970"/>
        <v>0</v>
      </c>
      <c r="BL400" s="76">
        <f t="shared" si="970"/>
        <v>0</v>
      </c>
      <c r="BM400" s="77">
        <f t="shared" si="970"/>
        <v>0</v>
      </c>
      <c r="BN400" s="59">
        <f t="shared" si="970"/>
        <v>0</v>
      </c>
      <c r="BO400" s="76">
        <f t="shared" si="970"/>
        <v>0</v>
      </c>
      <c r="BP400" s="76">
        <f t="shared" ref="BP400:CU400" si="971">IF(AND(BP$5&gt;=$EH89,BP$5&lt;=$EI89),$FO89/$GM89,IF(AND(BP$5&gt;=$EJ89,BP$5&lt;=$EK89),$FQ89/$GO89,IF(AND(BP$5&gt;=$EL89,BP$5&lt;=$EM89),$FS89/$GQ89,IF(AND(BP$5&gt;=$EN89,BP$5&lt;=$EO89),$FU89/$GS89,IF(AND(BP$5&gt;=$EP89,BP$5&lt;=$EQ89),$FW89/$GU89,IF(AND(BP$5&gt;=$ER89,BP$5&lt;=$ES89),$FY89/$GW89,IF(AND(BP$5&gt;=$ET89,BP$5&lt;=$EU89),$GA89/$GY89,IF(AND(BP$5&gt;=$EV89,BP$5&lt;=$EW89),$GC89/$HA89,IF(AND(BP$5&gt;=$EX89,BP$5&lt;=$EY89),$GE89/$HC89,IF(AND(BP$5&gt;=$EZ89,BP$5&lt;=$FA89),$GG89/$HE89,IF(AND(BP$5&gt;=$FB89,BP$5&lt;=$FC89),$GI89/$HG89,IF(AND(BP$5&gt;=$FD89,BP$5&lt;=$FE89),$GK89/$HI89,0))))))))))))</f>
        <v>0</v>
      </c>
      <c r="BQ400" s="76">
        <f t="shared" si="971"/>
        <v>0</v>
      </c>
      <c r="BR400" s="76">
        <f t="shared" si="971"/>
        <v>0</v>
      </c>
      <c r="BS400" s="76">
        <f t="shared" si="971"/>
        <v>0</v>
      </c>
      <c r="BT400" s="76">
        <f t="shared" si="971"/>
        <v>0</v>
      </c>
      <c r="BU400" s="76">
        <f t="shared" si="971"/>
        <v>0</v>
      </c>
      <c r="BV400" s="76">
        <f t="shared" si="971"/>
        <v>0</v>
      </c>
      <c r="BW400" s="76">
        <f t="shared" si="971"/>
        <v>0</v>
      </c>
      <c r="BX400" s="76">
        <f t="shared" si="971"/>
        <v>0</v>
      </c>
      <c r="BY400" s="76">
        <f t="shared" si="971"/>
        <v>0</v>
      </c>
      <c r="BZ400" s="76">
        <f t="shared" si="971"/>
        <v>0</v>
      </c>
      <c r="CA400" s="76">
        <f t="shared" si="971"/>
        <v>0</v>
      </c>
      <c r="CB400" s="138">
        <f t="shared" si="971"/>
        <v>0</v>
      </c>
      <c r="CC400" s="76">
        <f t="shared" si="971"/>
        <v>0</v>
      </c>
      <c r="CD400" s="76">
        <f t="shared" si="971"/>
        <v>0</v>
      </c>
      <c r="CE400" s="76">
        <f t="shared" si="971"/>
        <v>0</v>
      </c>
      <c r="CF400" s="76">
        <f t="shared" si="971"/>
        <v>0</v>
      </c>
      <c r="CG400" s="76">
        <f t="shared" si="971"/>
        <v>0</v>
      </c>
      <c r="CH400" s="76">
        <f t="shared" si="971"/>
        <v>0</v>
      </c>
      <c r="CI400" s="76">
        <f t="shared" si="971"/>
        <v>0</v>
      </c>
      <c r="CJ400" s="76">
        <f t="shared" si="971"/>
        <v>0</v>
      </c>
      <c r="CK400" s="76">
        <f t="shared" si="971"/>
        <v>0</v>
      </c>
      <c r="CL400" s="76">
        <f t="shared" si="971"/>
        <v>0</v>
      </c>
      <c r="CM400" s="76">
        <f t="shared" si="971"/>
        <v>0</v>
      </c>
      <c r="CN400" s="76">
        <f t="shared" si="971"/>
        <v>0</v>
      </c>
      <c r="CO400" s="76">
        <f t="shared" si="971"/>
        <v>0</v>
      </c>
      <c r="CP400" s="138">
        <f t="shared" si="971"/>
        <v>0</v>
      </c>
      <c r="CQ400" s="77">
        <f t="shared" si="971"/>
        <v>0</v>
      </c>
      <c r="CR400" s="59">
        <f t="shared" si="971"/>
        <v>0</v>
      </c>
      <c r="CS400" s="76">
        <f t="shared" si="971"/>
        <v>0</v>
      </c>
      <c r="CT400" s="76">
        <f t="shared" si="971"/>
        <v>0</v>
      </c>
      <c r="CU400" s="76">
        <f t="shared" si="971"/>
        <v>0</v>
      </c>
      <c r="CV400" s="76">
        <f t="shared" ref="CV400:DW400" si="972">IF(AND(CV$5&gt;=$EH89,CV$5&lt;=$EI89),$FO89/$GM89,IF(AND(CV$5&gt;=$EJ89,CV$5&lt;=$EK89),$FQ89/$GO89,IF(AND(CV$5&gt;=$EL89,CV$5&lt;=$EM89),$FS89/$GQ89,IF(AND(CV$5&gt;=$EN89,CV$5&lt;=$EO89),$FU89/$GS89,IF(AND(CV$5&gt;=$EP89,CV$5&lt;=$EQ89),$FW89/$GU89,IF(AND(CV$5&gt;=$ER89,CV$5&lt;=$ES89),$FY89/$GW89,IF(AND(CV$5&gt;=$ET89,CV$5&lt;=$EU89),$GA89/$GY89,IF(AND(CV$5&gt;=$EV89,CV$5&lt;=$EW89),$GC89/$HA89,IF(AND(CV$5&gt;=$EX89,CV$5&lt;=$EY89),$GE89/$HC89,IF(AND(CV$5&gt;=$EZ89,CV$5&lt;=$FA89),$GG89/$HE89,IF(AND(CV$5&gt;=$FB89,CV$5&lt;=$FC89),$GI89/$HG89,IF(AND(CV$5&gt;=$FD89,CV$5&lt;=$FE89),$GK89/$HI89,0))))))))))))</f>
        <v>0</v>
      </c>
      <c r="CW400" s="76">
        <f t="shared" si="972"/>
        <v>0</v>
      </c>
      <c r="CX400" s="76">
        <f t="shared" si="972"/>
        <v>0</v>
      </c>
      <c r="CY400" s="76">
        <f t="shared" si="972"/>
        <v>0</v>
      </c>
      <c r="CZ400" s="76">
        <f t="shared" si="972"/>
        <v>0</v>
      </c>
      <c r="DA400" s="76">
        <f t="shared" si="972"/>
        <v>0</v>
      </c>
      <c r="DB400" s="76">
        <f t="shared" si="972"/>
        <v>0</v>
      </c>
      <c r="DC400" s="76">
        <f t="shared" si="972"/>
        <v>0</v>
      </c>
      <c r="DD400" s="76">
        <f t="shared" si="972"/>
        <v>0</v>
      </c>
      <c r="DE400" s="76">
        <f t="shared" si="972"/>
        <v>0</v>
      </c>
      <c r="DF400" s="138">
        <f t="shared" si="972"/>
        <v>0</v>
      </c>
      <c r="DG400" s="76">
        <f t="shared" si="972"/>
        <v>0</v>
      </c>
      <c r="DH400" s="76">
        <f t="shared" si="972"/>
        <v>0</v>
      </c>
      <c r="DI400" s="76">
        <f t="shared" si="972"/>
        <v>0</v>
      </c>
      <c r="DJ400" s="76">
        <f t="shared" si="972"/>
        <v>0</v>
      </c>
      <c r="DK400" s="76">
        <f t="shared" si="972"/>
        <v>0</v>
      </c>
      <c r="DL400" s="76">
        <f t="shared" si="972"/>
        <v>0</v>
      </c>
      <c r="DM400" s="76">
        <f t="shared" si="972"/>
        <v>0</v>
      </c>
      <c r="DN400" s="76">
        <f t="shared" si="972"/>
        <v>0</v>
      </c>
      <c r="DO400" s="76">
        <f t="shared" si="972"/>
        <v>0</v>
      </c>
      <c r="DP400" s="76">
        <f t="shared" si="972"/>
        <v>0</v>
      </c>
      <c r="DQ400" s="76">
        <f t="shared" si="972"/>
        <v>0</v>
      </c>
      <c r="DR400" s="76">
        <f t="shared" si="972"/>
        <v>0</v>
      </c>
      <c r="DS400" s="76">
        <f t="shared" si="972"/>
        <v>0</v>
      </c>
      <c r="DT400" s="138">
        <f t="shared" si="972"/>
        <v>0</v>
      </c>
      <c r="DU400" s="77">
        <f t="shared" si="972"/>
        <v>0</v>
      </c>
      <c r="DV400" s="77">
        <f t="shared" si="972"/>
        <v>0</v>
      </c>
      <c r="DW400" s="77">
        <f t="shared" si="972"/>
        <v>0</v>
      </c>
      <c r="EE400" s="2"/>
      <c r="EF400"/>
      <c r="EG400"/>
      <c r="EH400" s="124"/>
      <c r="EI400" s="124"/>
      <c r="EJ400" s="124"/>
      <c r="EK400" s="124"/>
      <c r="EL400" s="124"/>
      <c r="EM400" s="124"/>
      <c r="EN400" s="124"/>
      <c r="EO400" s="124"/>
      <c r="EP400" s="124"/>
      <c r="EQ400" s="124"/>
      <c r="ER400" s="124"/>
      <c r="ES400" s="124"/>
      <c r="ET400" s="124"/>
      <c r="EU400" s="124"/>
      <c r="EV400" s="124"/>
      <c r="EW400" s="124"/>
      <c r="EX400" s="124"/>
      <c r="EY400" s="124"/>
      <c r="EZ400" s="124"/>
      <c r="FA400" s="124"/>
      <c r="FB400" s="124"/>
      <c r="FC400" s="124"/>
      <c r="FD400" s="124"/>
      <c r="FE400" s="124"/>
      <c r="FG400" s="124"/>
      <c r="FH400" s="124"/>
      <c r="FI400" s="124"/>
      <c r="FJ400" s="124"/>
      <c r="FK400" s="124"/>
      <c r="FL400" s="124"/>
      <c r="FN400" s="212"/>
      <c r="FO400" s="170"/>
      <c r="FP400" s="212"/>
      <c r="FQ400" s="170"/>
      <c r="FR400" s="212"/>
      <c r="FS400" s="170"/>
      <c r="FT400" s="212"/>
      <c r="FU400" s="170"/>
      <c r="FV400" s="212"/>
      <c r="FW400" s="170"/>
      <c r="FX400" s="212"/>
      <c r="FY400" s="170"/>
      <c r="FZ400" s="212"/>
      <c r="GA400" s="170"/>
      <c r="GB400" s="212"/>
      <c r="GC400" s="170"/>
      <c r="GD400" s="212"/>
      <c r="GE400" s="170"/>
      <c r="GF400" s="212"/>
      <c r="GG400" s="170"/>
      <c r="GH400" s="212"/>
      <c r="GI400" s="170"/>
      <c r="GJ400" s="212"/>
      <c r="GK400" s="170"/>
      <c r="HC400" s="212"/>
      <c r="HD400" s="170"/>
      <c r="HE400" s="212"/>
      <c r="HF400" s="170"/>
      <c r="HG400" s="212"/>
      <c r="HH400" s="170"/>
      <c r="HI400" s="212"/>
      <c r="HJ400" s="170"/>
    </row>
    <row r="401" spans="2:218" ht="21.75" customHeight="1" thickBot="1" x14ac:dyDescent="0.2">
      <c r="B401" s="488"/>
      <c r="C401" s="326"/>
      <c r="D401" s="136">
        <f t="shared" ref="D401:AI401" si="973">IF(AND(D$5&gt;=$EH89,D$5&lt;=$EI89),$FO89,IF(AND(D$5&gt;=$EJ89,D$5&lt;=$EK89),$FQ89,IF(AND(D$5&gt;=$EL89,D$5&lt;=$EM89),$FS89,IF(AND(D$5&gt;=$EN89,D$5&lt;=$EO89),$FU89,IF(AND(D$5&gt;=$EP89,D$5&lt;=$EQ89),$FW89,IF(AND(D$5&gt;=$ER89,D$5&lt;=$ES89),$FY89,IF(AND(D$5&gt;=$ET89,D$5&lt;=$EU89),$GA89,IF(AND(D$5&gt;=$EV89,D$5&lt;=$EW89),$GC89,IF(AND(D$5&gt;=$EX89,D$5&lt;=$EY89),$GE89,IF(AND(D$5&gt;=$EZ89,D$5&lt;=$FA89),$GG89,IF(AND(D$5&gt;=$FB89,D$5&lt;=$FC89),$GI89,IF(AND(D$5&gt;=$FD89,D$5&lt;=$FE89),$GK89,0))))))))))))</f>
        <v>0</v>
      </c>
      <c r="E401" s="129">
        <f t="shared" si="973"/>
        <v>0</v>
      </c>
      <c r="F401" s="129">
        <f t="shared" si="973"/>
        <v>0</v>
      </c>
      <c r="G401" s="129">
        <f t="shared" si="973"/>
        <v>0</v>
      </c>
      <c r="H401" s="129">
        <f t="shared" si="973"/>
        <v>0</v>
      </c>
      <c r="I401" s="129">
        <f t="shared" si="973"/>
        <v>0</v>
      </c>
      <c r="J401" s="129">
        <f t="shared" si="973"/>
        <v>0</v>
      </c>
      <c r="K401" s="129">
        <f t="shared" si="973"/>
        <v>0</v>
      </c>
      <c r="L401" s="129">
        <f t="shared" si="973"/>
        <v>0</v>
      </c>
      <c r="M401" s="129">
        <f t="shared" si="973"/>
        <v>0</v>
      </c>
      <c r="N401" s="129">
        <f t="shared" si="973"/>
        <v>0</v>
      </c>
      <c r="O401" s="129">
        <f t="shared" si="973"/>
        <v>0</v>
      </c>
      <c r="P401" s="129">
        <f t="shared" si="973"/>
        <v>18</v>
      </c>
      <c r="Q401" s="129">
        <f t="shared" si="973"/>
        <v>18</v>
      </c>
      <c r="R401" s="129">
        <f t="shared" si="973"/>
        <v>16</v>
      </c>
      <c r="S401" s="129">
        <f t="shared" si="973"/>
        <v>0</v>
      </c>
      <c r="T401" s="129">
        <f t="shared" si="973"/>
        <v>0</v>
      </c>
      <c r="U401" s="129">
        <f t="shared" si="973"/>
        <v>0</v>
      </c>
      <c r="V401" s="129">
        <f t="shared" si="973"/>
        <v>0</v>
      </c>
      <c r="W401" s="129">
        <f t="shared" si="973"/>
        <v>0</v>
      </c>
      <c r="X401" s="129">
        <f t="shared" si="973"/>
        <v>0</v>
      </c>
      <c r="Y401" s="129">
        <f t="shared" si="973"/>
        <v>4</v>
      </c>
      <c r="Z401" s="129">
        <f t="shared" si="973"/>
        <v>0</v>
      </c>
      <c r="AA401" s="129">
        <f t="shared" si="973"/>
        <v>0</v>
      </c>
      <c r="AB401" s="129">
        <f t="shared" si="973"/>
        <v>0</v>
      </c>
      <c r="AC401" s="129">
        <f t="shared" si="973"/>
        <v>0</v>
      </c>
      <c r="AD401" s="129">
        <f t="shared" si="973"/>
        <v>0</v>
      </c>
      <c r="AE401" s="129">
        <f t="shared" si="973"/>
        <v>0</v>
      </c>
      <c r="AF401" s="129">
        <f t="shared" si="973"/>
        <v>4</v>
      </c>
      <c r="AG401" s="130">
        <f t="shared" si="973"/>
        <v>0</v>
      </c>
      <c r="AH401" s="130">
        <f t="shared" si="973"/>
        <v>0</v>
      </c>
      <c r="AI401" s="131">
        <f t="shared" si="973"/>
        <v>0</v>
      </c>
      <c r="AJ401" s="129">
        <f t="shared" ref="AJ401:BO401" si="974">IF(AND(AJ$5&gt;=$EH89,AJ$5&lt;=$EI89),$FO89,IF(AND(AJ$5&gt;=$EJ89,AJ$5&lt;=$EK89),$FQ89,IF(AND(AJ$5&gt;=$EL89,AJ$5&lt;=$EM89),$FS89,IF(AND(AJ$5&gt;=$EN89,AJ$5&lt;=$EO89),$FU89,IF(AND(AJ$5&gt;=$EP89,AJ$5&lt;=$EQ89),$FW89,IF(AND(AJ$5&gt;=$ER89,AJ$5&lt;=$ES89),$FY89,IF(AND(AJ$5&gt;=$ET89,AJ$5&lt;=$EU89),$GA89,IF(AND(AJ$5&gt;=$EV89,AJ$5&lt;=$EW89),$GC89,IF(AND(AJ$5&gt;=$EX89,AJ$5&lt;=$EY89),$GE89,IF(AND(AJ$5&gt;=$EZ89,AJ$5&lt;=$FA89),$GG89,IF(AND(AJ$5&gt;=$FB89,AJ$5&lt;=$FC89),$GI89,IF(AND(AJ$5&gt;=$FD89,AJ$5&lt;=$FE89),$GK89,0))))))))))))</f>
        <v>0</v>
      </c>
      <c r="AK401" s="129">
        <f t="shared" si="974"/>
        <v>0</v>
      </c>
      <c r="AL401" s="132">
        <f t="shared" si="974"/>
        <v>0</v>
      </c>
      <c r="AM401" s="133">
        <f t="shared" si="974"/>
        <v>0</v>
      </c>
      <c r="AN401" s="133">
        <f t="shared" si="974"/>
        <v>0</v>
      </c>
      <c r="AO401" s="133">
        <f t="shared" si="974"/>
        <v>0</v>
      </c>
      <c r="AP401" s="133">
        <f t="shared" si="974"/>
        <v>0</v>
      </c>
      <c r="AQ401" s="133">
        <f t="shared" si="974"/>
        <v>0</v>
      </c>
      <c r="AR401" s="133">
        <f t="shared" si="974"/>
        <v>8</v>
      </c>
      <c r="AS401" s="133">
        <f t="shared" si="974"/>
        <v>0</v>
      </c>
      <c r="AT401" s="133">
        <f t="shared" si="974"/>
        <v>0</v>
      </c>
      <c r="AU401" s="133">
        <f t="shared" si="974"/>
        <v>0</v>
      </c>
      <c r="AV401" s="133">
        <f t="shared" si="974"/>
        <v>0</v>
      </c>
      <c r="AW401" s="133">
        <f t="shared" si="974"/>
        <v>0</v>
      </c>
      <c r="AX401" s="133">
        <f t="shared" si="974"/>
        <v>0</v>
      </c>
      <c r="AY401" s="133">
        <f t="shared" si="974"/>
        <v>0</v>
      </c>
      <c r="AZ401" s="133">
        <f t="shared" si="974"/>
        <v>0</v>
      </c>
      <c r="BA401" s="133">
        <f t="shared" si="974"/>
        <v>0</v>
      </c>
      <c r="BB401" s="133">
        <f t="shared" si="974"/>
        <v>0</v>
      </c>
      <c r="BC401" s="133">
        <f t="shared" si="974"/>
        <v>0</v>
      </c>
      <c r="BD401" s="133">
        <f t="shared" si="974"/>
        <v>0</v>
      </c>
      <c r="BE401" s="133">
        <f t="shared" si="974"/>
        <v>0</v>
      </c>
      <c r="BF401" s="133">
        <f t="shared" si="974"/>
        <v>0</v>
      </c>
      <c r="BG401" s="133">
        <f t="shared" si="974"/>
        <v>0</v>
      </c>
      <c r="BH401" s="133">
        <f t="shared" si="974"/>
        <v>0</v>
      </c>
      <c r="BI401" s="133">
        <f t="shared" si="974"/>
        <v>0</v>
      </c>
      <c r="BJ401" s="133">
        <f t="shared" si="974"/>
        <v>0</v>
      </c>
      <c r="BK401" s="133">
        <f t="shared" si="974"/>
        <v>0</v>
      </c>
      <c r="BL401" s="133">
        <f t="shared" si="974"/>
        <v>0</v>
      </c>
      <c r="BM401" s="134">
        <f t="shared" si="974"/>
        <v>0</v>
      </c>
      <c r="BN401" s="135">
        <f t="shared" si="974"/>
        <v>0</v>
      </c>
      <c r="BO401" s="133">
        <f t="shared" si="974"/>
        <v>0</v>
      </c>
      <c r="BP401" s="133">
        <f t="shared" ref="BP401:CU401" si="975">IF(AND(BP$5&gt;=$EH89,BP$5&lt;=$EI89),$FO89,IF(AND(BP$5&gt;=$EJ89,BP$5&lt;=$EK89),$FQ89,IF(AND(BP$5&gt;=$EL89,BP$5&lt;=$EM89),$FS89,IF(AND(BP$5&gt;=$EN89,BP$5&lt;=$EO89),$FU89,IF(AND(BP$5&gt;=$EP89,BP$5&lt;=$EQ89),$FW89,IF(AND(BP$5&gt;=$ER89,BP$5&lt;=$ES89),$FY89,IF(AND(BP$5&gt;=$ET89,BP$5&lt;=$EU89),$GA89,IF(AND(BP$5&gt;=$EV89,BP$5&lt;=$EW89),$GC89,IF(AND(BP$5&gt;=$EX89,BP$5&lt;=$EY89),$GE89,IF(AND(BP$5&gt;=$EZ89,BP$5&lt;=$FA89),$GG89,IF(AND(BP$5&gt;=$FB89,BP$5&lt;=$FC89),$GI89,IF(AND(BP$5&gt;=$FD89,BP$5&lt;=$FE89),$GK89,0))))))))))))</f>
        <v>0</v>
      </c>
      <c r="BQ401" s="133">
        <f t="shared" si="975"/>
        <v>0</v>
      </c>
      <c r="BR401" s="133">
        <f t="shared" si="975"/>
        <v>0</v>
      </c>
      <c r="BS401" s="133">
        <f t="shared" si="975"/>
        <v>0</v>
      </c>
      <c r="BT401" s="133">
        <f t="shared" si="975"/>
        <v>0</v>
      </c>
      <c r="BU401" s="133">
        <f t="shared" si="975"/>
        <v>0</v>
      </c>
      <c r="BV401" s="133">
        <f t="shared" si="975"/>
        <v>0</v>
      </c>
      <c r="BW401" s="133">
        <f t="shared" si="975"/>
        <v>0</v>
      </c>
      <c r="BX401" s="133">
        <f t="shared" si="975"/>
        <v>0</v>
      </c>
      <c r="BY401" s="133">
        <f t="shared" si="975"/>
        <v>0</v>
      </c>
      <c r="BZ401" s="133">
        <f t="shared" si="975"/>
        <v>0</v>
      </c>
      <c r="CA401" s="133">
        <f t="shared" si="975"/>
        <v>0</v>
      </c>
      <c r="CB401" s="133">
        <f t="shared" si="975"/>
        <v>0</v>
      </c>
      <c r="CC401" s="133">
        <f t="shared" si="975"/>
        <v>0</v>
      </c>
      <c r="CD401" s="133">
        <f t="shared" si="975"/>
        <v>0</v>
      </c>
      <c r="CE401" s="133">
        <f t="shared" si="975"/>
        <v>0</v>
      </c>
      <c r="CF401" s="133">
        <f t="shared" si="975"/>
        <v>0</v>
      </c>
      <c r="CG401" s="133">
        <f t="shared" si="975"/>
        <v>0</v>
      </c>
      <c r="CH401" s="133">
        <f t="shared" si="975"/>
        <v>0</v>
      </c>
      <c r="CI401" s="133">
        <f t="shared" si="975"/>
        <v>0</v>
      </c>
      <c r="CJ401" s="133">
        <f t="shared" si="975"/>
        <v>0</v>
      </c>
      <c r="CK401" s="133">
        <f t="shared" si="975"/>
        <v>0</v>
      </c>
      <c r="CL401" s="133">
        <f t="shared" si="975"/>
        <v>0</v>
      </c>
      <c r="CM401" s="133">
        <f t="shared" si="975"/>
        <v>0</v>
      </c>
      <c r="CN401" s="133">
        <f t="shared" si="975"/>
        <v>0</v>
      </c>
      <c r="CO401" s="133">
        <f t="shared" si="975"/>
        <v>0</v>
      </c>
      <c r="CP401" s="133">
        <f t="shared" si="975"/>
        <v>0</v>
      </c>
      <c r="CQ401" s="134">
        <f t="shared" si="975"/>
        <v>0</v>
      </c>
      <c r="CR401" s="135">
        <f t="shared" si="975"/>
        <v>0</v>
      </c>
      <c r="CS401" s="133">
        <f t="shared" si="975"/>
        <v>0</v>
      </c>
      <c r="CT401" s="133">
        <f t="shared" si="975"/>
        <v>0</v>
      </c>
      <c r="CU401" s="133">
        <f t="shared" si="975"/>
        <v>0</v>
      </c>
      <c r="CV401" s="133">
        <f t="shared" ref="CV401:DW401" si="976">IF(AND(CV$5&gt;=$EH89,CV$5&lt;=$EI89),$FO89,IF(AND(CV$5&gt;=$EJ89,CV$5&lt;=$EK89),$FQ89,IF(AND(CV$5&gt;=$EL89,CV$5&lt;=$EM89),$FS89,IF(AND(CV$5&gt;=$EN89,CV$5&lt;=$EO89),$FU89,IF(AND(CV$5&gt;=$EP89,CV$5&lt;=$EQ89),$FW89,IF(AND(CV$5&gt;=$ER89,CV$5&lt;=$ES89),$FY89,IF(AND(CV$5&gt;=$ET89,CV$5&lt;=$EU89),$GA89,IF(AND(CV$5&gt;=$EV89,CV$5&lt;=$EW89),$GC89,IF(AND(CV$5&gt;=$EX89,CV$5&lt;=$EY89),$GE89,IF(AND(CV$5&gt;=$EZ89,CV$5&lt;=$FA89),$GG89,IF(AND(CV$5&gt;=$FB89,CV$5&lt;=$FC89),$GI89,IF(AND(CV$5&gt;=$FD89,CV$5&lt;=$FE89),$GK89,0))))))))))))</f>
        <v>0</v>
      </c>
      <c r="CW401" s="133">
        <f t="shared" si="976"/>
        <v>0</v>
      </c>
      <c r="CX401" s="133">
        <f t="shared" si="976"/>
        <v>0</v>
      </c>
      <c r="CY401" s="133">
        <f t="shared" si="976"/>
        <v>0</v>
      </c>
      <c r="CZ401" s="133">
        <f t="shared" si="976"/>
        <v>0</v>
      </c>
      <c r="DA401" s="133">
        <f t="shared" si="976"/>
        <v>0</v>
      </c>
      <c r="DB401" s="133">
        <f t="shared" si="976"/>
        <v>0</v>
      </c>
      <c r="DC401" s="133">
        <f t="shared" si="976"/>
        <v>0</v>
      </c>
      <c r="DD401" s="133">
        <f t="shared" si="976"/>
        <v>0</v>
      </c>
      <c r="DE401" s="133">
        <f t="shared" si="976"/>
        <v>0</v>
      </c>
      <c r="DF401" s="133">
        <f t="shared" si="976"/>
        <v>0</v>
      </c>
      <c r="DG401" s="133">
        <f t="shared" si="976"/>
        <v>0</v>
      </c>
      <c r="DH401" s="133">
        <f t="shared" si="976"/>
        <v>0</v>
      </c>
      <c r="DI401" s="133">
        <f t="shared" si="976"/>
        <v>0</v>
      </c>
      <c r="DJ401" s="133">
        <f t="shared" si="976"/>
        <v>0</v>
      </c>
      <c r="DK401" s="133">
        <f t="shared" si="976"/>
        <v>0</v>
      </c>
      <c r="DL401" s="133">
        <f t="shared" si="976"/>
        <v>0</v>
      </c>
      <c r="DM401" s="133">
        <f t="shared" si="976"/>
        <v>0</v>
      </c>
      <c r="DN401" s="133">
        <f t="shared" si="976"/>
        <v>0</v>
      </c>
      <c r="DO401" s="133">
        <f t="shared" si="976"/>
        <v>0</v>
      </c>
      <c r="DP401" s="133">
        <f t="shared" si="976"/>
        <v>0</v>
      </c>
      <c r="DQ401" s="133">
        <f t="shared" si="976"/>
        <v>0</v>
      </c>
      <c r="DR401" s="133">
        <f t="shared" si="976"/>
        <v>0</v>
      </c>
      <c r="DS401" s="133">
        <f t="shared" si="976"/>
        <v>0</v>
      </c>
      <c r="DT401" s="133">
        <f t="shared" si="976"/>
        <v>0</v>
      </c>
      <c r="DU401" s="134">
        <f t="shared" si="976"/>
        <v>0</v>
      </c>
      <c r="DV401" s="134">
        <f t="shared" si="976"/>
        <v>0</v>
      </c>
      <c r="DW401" s="134">
        <f t="shared" si="976"/>
        <v>0</v>
      </c>
      <c r="EE401" s="2"/>
      <c r="EF401"/>
      <c r="EG401"/>
      <c r="EH401" s="124"/>
      <c r="EI401" s="124"/>
      <c r="EJ401" s="124"/>
      <c r="EK401" s="124"/>
      <c r="EL401" s="124"/>
      <c r="EM401" s="124"/>
      <c r="EN401" s="124"/>
      <c r="EO401" s="124"/>
      <c r="EP401" s="124"/>
      <c r="EQ401" s="124"/>
      <c r="ER401" s="124"/>
      <c r="ES401" s="124"/>
      <c r="ET401" s="124"/>
      <c r="EU401" s="124"/>
      <c r="EV401" s="124"/>
      <c r="EW401" s="124"/>
      <c r="EX401" s="124"/>
      <c r="EY401" s="124"/>
      <c r="EZ401" s="124"/>
      <c r="FA401" s="124"/>
      <c r="FB401" s="124"/>
      <c r="FC401" s="124"/>
      <c r="FD401" s="124"/>
      <c r="FE401" s="124"/>
      <c r="FG401" s="124"/>
      <c r="FH401" s="124"/>
      <c r="FI401" s="124"/>
      <c r="FJ401" s="124"/>
      <c r="FK401" s="124"/>
      <c r="FL401" s="124"/>
      <c r="FN401" s="212"/>
      <c r="FO401" s="170"/>
      <c r="FP401" s="212"/>
      <c r="FQ401" s="170"/>
      <c r="FR401" s="212"/>
      <c r="FS401" s="170"/>
      <c r="FT401" s="212"/>
      <c r="FU401" s="170"/>
      <c r="FV401" s="212"/>
      <c r="FW401" s="170"/>
      <c r="FX401" s="212"/>
      <c r="FY401" s="170"/>
      <c r="FZ401" s="212"/>
      <c r="GA401" s="170"/>
      <c r="GB401" s="212"/>
      <c r="GC401" s="170"/>
      <c r="GD401" s="212"/>
      <c r="GE401" s="170"/>
      <c r="GF401" s="212"/>
      <c r="GG401" s="170"/>
      <c r="GH401" s="212"/>
      <c r="GI401" s="170"/>
      <c r="GJ401" s="212"/>
      <c r="GK401" s="170"/>
      <c r="HC401" s="212"/>
      <c r="HD401" s="170"/>
      <c r="HE401" s="212"/>
      <c r="HF401" s="170"/>
      <c r="HG401" s="212"/>
      <c r="HH401" s="170"/>
      <c r="HI401" s="212"/>
      <c r="HJ401" s="170"/>
    </row>
    <row r="402" spans="2:218" ht="21.75" customHeight="1" x14ac:dyDescent="0.15">
      <c r="B402" s="486" t="str">
        <f>IF(②元データ!$B$16="","",②元データ!$B$16)</f>
        <v>キャベツ・しぶき２号</v>
      </c>
      <c r="C402" s="324"/>
      <c r="D402" s="78">
        <f t="shared" ref="D402:AI402" si="977">IF(AND(D$5&gt;=$EH91,D$5&lt;=$EI91),$FO91/$GM91,IF(AND(D$5&gt;=$EJ91,D$5&lt;=$EK91),$FQ91/$GO91,IF(AND(D$5&gt;=$EL91,D$5&lt;=$EM91),$FS91/$GQ91,IF(AND(D$5&gt;=$EN91,D$5&lt;=$EO91),$FU91/$GS91,IF(AND(D$5&gt;=$EP91,D$5&lt;=$EQ91),$FW91/$GU91,IF(AND(D$5&gt;=$ER91,D$5&lt;=$ES91),$FY91/$GW91,IF(AND(D$5&gt;=$ET91,D$5&lt;=$EU91),$GA91/$GY91,IF(AND(D$5&gt;=$EV91,D$5&lt;=$EW91),$GC91/$HA91,IF(AND(D$5&gt;=$EX91,D$5&lt;=$EY91),$GE91/$HC91,IF(AND(D$5&gt;=$EZ91,D$5&lt;=$FA91),$GG91/$HE91,IF(AND(D$5&gt;=$FB91,D$5&lt;=$FC91),$GI91/$HG91,IF(AND(D$5&gt;=$FD91,D$5&lt;=$FE91),$GK91/$HI91,0))))))))))))</f>
        <v>0</v>
      </c>
      <c r="E402" s="79">
        <f t="shared" si="977"/>
        <v>0</v>
      </c>
      <c r="F402" s="79">
        <f t="shared" si="977"/>
        <v>0</v>
      </c>
      <c r="G402" s="79">
        <f t="shared" si="977"/>
        <v>0</v>
      </c>
      <c r="H402" s="79">
        <f t="shared" si="977"/>
        <v>0</v>
      </c>
      <c r="I402" s="79">
        <f t="shared" si="977"/>
        <v>0</v>
      </c>
      <c r="J402" s="79">
        <f t="shared" si="977"/>
        <v>0</v>
      </c>
      <c r="K402" s="79">
        <f t="shared" si="977"/>
        <v>0</v>
      </c>
      <c r="L402" s="79">
        <f t="shared" si="977"/>
        <v>0</v>
      </c>
      <c r="M402" s="79">
        <f t="shared" si="977"/>
        <v>0</v>
      </c>
      <c r="N402" s="79">
        <f t="shared" si="977"/>
        <v>0</v>
      </c>
      <c r="O402" s="79">
        <f t="shared" si="977"/>
        <v>0</v>
      </c>
      <c r="P402" s="79">
        <f t="shared" si="977"/>
        <v>0</v>
      </c>
      <c r="Q402" s="79">
        <f t="shared" si="977"/>
        <v>0</v>
      </c>
      <c r="R402" s="79">
        <f t="shared" si="977"/>
        <v>0</v>
      </c>
      <c r="S402" s="79">
        <f t="shared" si="977"/>
        <v>0</v>
      </c>
      <c r="T402" s="79">
        <f t="shared" si="977"/>
        <v>0</v>
      </c>
      <c r="U402" s="79">
        <f t="shared" si="977"/>
        <v>0</v>
      </c>
      <c r="V402" s="79">
        <f t="shared" si="977"/>
        <v>0</v>
      </c>
      <c r="W402" s="79">
        <f t="shared" si="977"/>
        <v>0</v>
      </c>
      <c r="X402" s="79">
        <f t="shared" si="977"/>
        <v>0</v>
      </c>
      <c r="Y402" s="79">
        <f t="shared" si="977"/>
        <v>0</v>
      </c>
      <c r="Z402" s="79">
        <f t="shared" si="977"/>
        <v>0</v>
      </c>
      <c r="AA402" s="79">
        <f t="shared" si="977"/>
        <v>0</v>
      </c>
      <c r="AB402" s="79">
        <f t="shared" si="977"/>
        <v>0</v>
      </c>
      <c r="AC402" s="79">
        <f t="shared" si="977"/>
        <v>0</v>
      </c>
      <c r="AD402" s="79">
        <f t="shared" si="977"/>
        <v>0</v>
      </c>
      <c r="AE402" s="79">
        <f t="shared" si="977"/>
        <v>0</v>
      </c>
      <c r="AF402" s="137">
        <f t="shared" si="977"/>
        <v>0</v>
      </c>
      <c r="AG402" s="79">
        <f t="shared" si="977"/>
        <v>0</v>
      </c>
      <c r="AH402" s="79">
        <f t="shared" si="977"/>
        <v>0</v>
      </c>
      <c r="AI402" s="78">
        <f t="shared" si="977"/>
        <v>0</v>
      </c>
      <c r="AJ402" s="79">
        <f t="shared" ref="AJ402:BO402" si="978">IF(AND(AJ$5&gt;=$EH91,AJ$5&lt;=$EI91),$FO91/$GM91,IF(AND(AJ$5&gt;=$EJ91,AJ$5&lt;=$EK91),$FQ91/$GO91,IF(AND(AJ$5&gt;=$EL91,AJ$5&lt;=$EM91),$FS91/$GQ91,IF(AND(AJ$5&gt;=$EN91,AJ$5&lt;=$EO91),$FU91/$GS91,IF(AND(AJ$5&gt;=$EP91,AJ$5&lt;=$EQ91),$FW91/$GU91,IF(AND(AJ$5&gt;=$ER91,AJ$5&lt;=$ES91),$FY91/$GW91,IF(AND(AJ$5&gt;=$ET91,AJ$5&lt;=$EU91),$GA91/$GY91,IF(AND(AJ$5&gt;=$EV91,AJ$5&lt;=$EW91),$GC91/$HA91,IF(AND(AJ$5&gt;=$EX91,AJ$5&lt;=$EY91),$GE91/$HC91,IF(AND(AJ$5&gt;=$EZ91,AJ$5&lt;=$FA91),$GG91/$HE91,IF(AND(AJ$5&gt;=$FB91,AJ$5&lt;=$FC91),$GI91/$HG91,IF(AND(AJ$5&gt;=$FD91,AJ$5&lt;=$FE91),$GK91/$HI91,0))))))))))))</f>
        <v>0</v>
      </c>
      <c r="AK402" s="79">
        <f t="shared" si="978"/>
        <v>0</v>
      </c>
      <c r="AL402" s="79">
        <f t="shared" si="978"/>
        <v>0</v>
      </c>
      <c r="AM402" s="79">
        <f t="shared" si="978"/>
        <v>0</v>
      </c>
      <c r="AN402" s="79">
        <f t="shared" si="978"/>
        <v>0</v>
      </c>
      <c r="AO402" s="79">
        <f t="shared" si="978"/>
        <v>0</v>
      </c>
      <c r="AP402" s="79">
        <f t="shared" si="978"/>
        <v>0</v>
      </c>
      <c r="AQ402" s="79">
        <f t="shared" si="978"/>
        <v>0</v>
      </c>
      <c r="AR402" s="79">
        <f t="shared" si="978"/>
        <v>0</v>
      </c>
      <c r="AS402" s="79">
        <f t="shared" si="978"/>
        <v>0</v>
      </c>
      <c r="AT402" s="79">
        <f t="shared" si="978"/>
        <v>0</v>
      </c>
      <c r="AU402" s="79">
        <f t="shared" si="978"/>
        <v>0</v>
      </c>
      <c r="AV402" s="79">
        <f t="shared" si="978"/>
        <v>0</v>
      </c>
      <c r="AW402" s="79">
        <f t="shared" si="978"/>
        <v>0</v>
      </c>
      <c r="AX402" s="79">
        <f t="shared" si="978"/>
        <v>0</v>
      </c>
      <c r="AY402" s="79">
        <f t="shared" si="978"/>
        <v>0</v>
      </c>
      <c r="AZ402" s="79">
        <f t="shared" si="978"/>
        <v>0</v>
      </c>
      <c r="BA402" s="79">
        <f t="shared" si="978"/>
        <v>0</v>
      </c>
      <c r="BB402" s="79">
        <f t="shared" si="978"/>
        <v>0</v>
      </c>
      <c r="BC402" s="79">
        <f t="shared" si="978"/>
        <v>0</v>
      </c>
      <c r="BD402" s="79">
        <f t="shared" si="978"/>
        <v>0</v>
      </c>
      <c r="BE402" s="79">
        <f t="shared" si="978"/>
        <v>0</v>
      </c>
      <c r="BF402" s="79">
        <f t="shared" si="978"/>
        <v>0</v>
      </c>
      <c r="BG402" s="79">
        <f t="shared" si="978"/>
        <v>0</v>
      </c>
      <c r="BH402" s="79">
        <f t="shared" si="978"/>
        <v>0</v>
      </c>
      <c r="BI402" s="79">
        <f t="shared" si="978"/>
        <v>0</v>
      </c>
      <c r="BJ402" s="79">
        <f t="shared" si="978"/>
        <v>0</v>
      </c>
      <c r="BK402" s="79">
        <f t="shared" si="978"/>
        <v>0</v>
      </c>
      <c r="BL402" s="79">
        <f t="shared" si="978"/>
        <v>0</v>
      </c>
      <c r="BM402" s="80">
        <f t="shared" si="978"/>
        <v>0</v>
      </c>
      <c r="BN402" s="78">
        <f t="shared" si="978"/>
        <v>0</v>
      </c>
      <c r="BO402" s="79">
        <f t="shared" si="978"/>
        <v>0</v>
      </c>
      <c r="BP402" s="79">
        <f t="shared" ref="BP402:CU402" si="979">IF(AND(BP$5&gt;=$EH91,BP$5&lt;=$EI91),$FO91/$GM91,IF(AND(BP$5&gt;=$EJ91,BP$5&lt;=$EK91),$FQ91/$GO91,IF(AND(BP$5&gt;=$EL91,BP$5&lt;=$EM91),$FS91/$GQ91,IF(AND(BP$5&gt;=$EN91,BP$5&lt;=$EO91),$FU91/$GS91,IF(AND(BP$5&gt;=$EP91,BP$5&lt;=$EQ91),$FW91/$GU91,IF(AND(BP$5&gt;=$ER91,BP$5&lt;=$ES91),$FY91/$GW91,IF(AND(BP$5&gt;=$ET91,BP$5&lt;=$EU91),$GA91/$GY91,IF(AND(BP$5&gt;=$EV91,BP$5&lt;=$EW91),$GC91/$HA91,IF(AND(BP$5&gt;=$EX91,BP$5&lt;=$EY91),$GE91/$HC91,IF(AND(BP$5&gt;=$EZ91,BP$5&lt;=$FA91),$GG91/$HE91,IF(AND(BP$5&gt;=$FB91,BP$5&lt;=$FC91),$GI91/$HG91,IF(AND(BP$5&gt;=$FD91,BP$5&lt;=$FE91),$GK91/$HI91,0))))))))))))</f>
        <v>0</v>
      </c>
      <c r="BQ402" s="79">
        <f t="shared" si="979"/>
        <v>0</v>
      </c>
      <c r="BR402" s="79">
        <f t="shared" si="979"/>
        <v>0</v>
      </c>
      <c r="BS402" s="79">
        <f t="shared" si="979"/>
        <v>0</v>
      </c>
      <c r="BT402" s="79">
        <f t="shared" si="979"/>
        <v>0</v>
      </c>
      <c r="BU402" s="79">
        <f t="shared" si="979"/>
        <v>0</v>
      </c>
      <c r="BV402" s="79">
        <f t="shared" si="979"/>
        <v>0</v>
      </c>
      <c r="BW402" s="79">
        <f t="shared" si="979"/>
        <v>0</v>
      </c>
      <c r="BX402" s="79">
        <f t="shared" si="979"/>
        <v>0</v>
      </c>
      <c r="BY402" s="79">
        <f t="shared" si="979"/>
        <v>0</v>
      </c>
      <c r="BZ402" s="79">
        <f t="shared" si="979"/>
        <v>0</v>
      </c>
      <c r="CA402" s="79">
        <f t="shared" si="979"/>
        <v>0</v>
      </c>
      <c r="CB402" s="137">
        <f t="shared" si="979"/>
        <v>0</v>
      </c>
      <c r="CC402" s="79">
        <f t="shared" si="979"/>
        <v>0</v>
      </c>
      <c r="CD402" s="79">
        <f t="shared" si="979"/>
        <v>0</v>
      </c>
      <c r="CE402" s="79">
        <f t="shared" si="979"/>
        <v>0</v>
      </c>
      <c r="CF402" s="79">
        <f t="shared" si="979"/>
        <v>0</v>
      </c>
      <c r="CG402" s="79">
        <f t="shared" si="979"/>
        <v>0</v>
      </c>
      <c r="CH402" s="79">
        <f t="shared" si="979"/>
        <v>0</v>
      </c>
      <c r="CI402" s="79">
        <f t="shared" si="979"/>
        <v>0</v>
      </c>
      <c r="CJ402" s="79">
        <f t="shared" si="979"/>
        <v>0</v>
      </c>
      <c r="CK402" s="79">
        <f t="shared" si="979"/>
        <v>0</v>
      </c>
      <c r="CL402" s="79">
        <f t="shared" si="979"/>
        <v>0</v>
      </c>
      <c r="CM402" s="79">
        <f t="shared" si="979"/>
        <v>0</v>
      </c>
      <c r="CN402" s="79">
        <f t="shared" si="979"/>
        <v>0</v>
      </c>
      <c r="CO402" s="79">
        <f t="shared" si="979"/>
        <v>0</v>
      </c>
      <c r="CP402" s="137">
        <f t="shared" si="979"/>
        <v>0</v>
      </c>
      <c r="CQ402" s="80">
        <f t="shared" si="979"/>
        <v>0</v>
      </c>
      <c r="CR402" s="78">
        <f t="shared" si="979"/>
        <v>0</v>
      </c>
      <c r="CS402" s="79">
        <f t="shared" si="979"/>
        <v>0</v>
      </c>
      <c r="CT402" s="79">
        <f t="shared" si="979"/>
        <v>0</v>
      </c>
      <c r="CU402" s="79">
        <f t="shared" si="979"/>
        <v>0</v>
      </c>
      <c r="CV402" s="79">
        <f t="shared" ref="CV402:DW402" si="980">IF(AND(CV$5&gt;=$EH91,CV$5&lt;=$EI91),$FO91/$GM91,IF(AND(CV$5&gt;=$EJ91,CV$5&lt;=$EK91),$FQ91/$GO91,IF(AND(CV$5&gt;=$EL91,CV$5&lt;=$EM91),$FS91/$GQ91,IF(AND(CV$5&gt;=$EN91,CV$5&lt;=$EO91),$FU91/$GS91,IF(AND(CV$5&gt;=$EP91,CV$5&lt;=$EQ91),$FW91/$GU91,IF(AND(CV$5&gt;=$ER91,CV$5&lt;=$ES91),$FY91/$GW91,IF(AND(CV$5&gt;=$ET91,CV$5&lt;=$EU91),$GA91/$GY91,IF(AND(CV$5&gt;=$EV91,CV$5&lt;=$EW91),$GC91/$HA91,IF(AND(CV$5&gt;=$EX91,CV$5&lt;=$EY91),$GE91/$HC91,IF(AND(CV$5&gt;=$EZ91,CV$5&lt;=$FA91),$GG91/$HE91,IF(AND(CV$5&gt;=$FB91,CV$5&lt;=$FC91),$GI91/$HG91,IF(AND(CV$5&gt;=$FD91,CV$5&lt;=$FE91),$GK91/$HI91,0))))))))))))</f>
        <v>0</v>
      </c>
      <c r="CW402" s="79">
        <f t="shared" si="980"/>
        <v>0</v>
      </c>
      <c r="CX402" s="79">
        <f t="shared" si="980"/>
        <v>0</v>
      </c>
      <c r="CY402" s="79">
        <f t="shared" si="980"/>
        <v>0</v>
      </c>
      <c r="CZ402" s="79">
        <f t="shared" si="980"/>
        <v>0</v>
      </c>
      <c r="DA402" s="79">
        <f t="shared" si="980"/>
        <v>0</v>
      </c>
      <c r="DB402" s="79">
        <f t="shared" si="980"/>
        <v>0</v>
      </c>
      <c r="DC402" s="79">
        <f t="shared" si="980"/>
        <v>0</v>
      </c>
      <c r="DD402" s="79">
        <f t="shared" si="980"/>
        <v>0</v>
      </c>
      <c r="DE402" s="79">
        <f t="shared" si="980"/>
        <v>0</v>
      </c>
      <c r="DF402" s="137">
        <f t="shared" si="980"/>
        <v>0</v>
      </c>
      <c r="DG402" s="79">
        <f t="shared" si="980"/>
        <v>0</v>
      </c>
      <c r="DH402" s="79">
        <f t="shared" si="980"/>
        <v>0</v>
      </c>
      <c r="DI402" s="79">
        <f t="shared" si="980"/>
        <v>0</v>
      </c>
      <c r="DJ402" s="79">
        <f t="shared" si="980"/>
        <v>0</v>
      </c>
      <c r="DK402" s="79">
        <f t="shared" si="980"/>
        <v>0</v>
      </c>
      <c r="DL402" s="79">
        <f t="shared" si="980"/>
        <v>0</v>
      </c>
      <c r="DM402" s="79">
        <f t="shared" si="980"/>
        <v>0</v>
      </c>
      <c r="DN402" s="79">
        <f t="shared" si="980"/>
        <v>0</v>
      </c>
      <c r="DO402" s="79">
        <f t="shared" si="980"/>
        <v>0</v>
      </c>
      <c r="DP402" s="79">
        <f t="shared" si="980"/>
        <v>0</v>
      </c>
      <c r="DQ402" s="79">
        <f t="shared" si="980"/>
        <v>0</v>
      </c>
      <c r="DR402" s="79">
        <f t="shared" si="980"/>
        <v>0</v>
      </c>
      <c r="DS402" s="79">
        <f t="shared" si="980"/>
        <v>0</v>
      </c>
      <c r="DT402" s="137">
        <f t="shared" si="980"/>
        <v>0</v>
      </c>
      <c r="DU402" s="80">
        <f t="shared" si="980"/>
        <v>0</v>
      </c>
      <c r="DV402" s="80">
        <f t="shared" si="980"/>
        <v>0</v>
      </c>
      <c r="DW402" s="80">
        <f t="shared" si="980"/>
        <v>0</v>
      </c>
      <c r="EE402" s="2"/>
      <c r="EF402"/>
      <c r="EG402"/>
      <c r="EH402" s="124"/>
      <c r="EI402" s="124"/>
      <c r="EJ402" s="124"/>
      <c r="EK402" s="124"/>
      <c r="EL402" s="124"/>
      <c r="EM402" s="124"/>
      <c r="EN402" s="124"/>
      <c r="EO402" s="124"/>
      <c r="EP402" s="124"/>
      <c r="EQ402" s="124"/>
      <c r="ER402" s="124"/>
      <c r="ES402" s="124"/>
      <c r="ET402" s="124"/>
      <c r="EU402" s="124"/>
      <c r="EV402" s="124"/>
      <c r="EW402" s="124"/>
      <c r="EX402" s="124"/>
      <c r="EY402" s="124"/>
      <c r="EZ402" s="124"/>
      <c r="FA402" s="124"/>
      <c r="FB402" s="124"/>
      <c r="FC402" s="124"/>
      <c r="FD402" s="124"/>
      <c r="FE402" s="124"/>
      <c r="FG402" s="124"/>
      <c r="FH402" s="124"/>
      <c r="FI402" s="124"/>
      <c r="FJ402" s="124"/>
      <c r="FK402" s="124"/>
      <c r="FL402" s="124"/>
      <c r="FN402" s="212"/>
      <c r="FO402" s="170"/>
      <c r="FP402" s="212"/>
      <c r="FQ402" s="170"/>
      <c r="FR402" s="212"/>
      <c r="FS402" s="170"/>
      <c r="FT402" s="212"/>
      <c r="FU402" s="170"/>
      <c r="FV402" s="212"/>
      <c r="FW402" s="170"/>
      <c r="FX402" s="212"/>
      <c r="FY402" s="170"/>
      <c r="FZ402" s="212"/>
      <c r="GA402" s="170"/>
      <c r="GB402" s="212"/>
      <c r="GC402" s="170"/>
      <c r="GD402" s="212"/>
      <c r="GE402" s="170"/>
      <c r="GF402" s="212"/>
      <c r="GG402" s="170"/>
      <c r="GH402" s="212"/>
      <c r="GI402" s="170"/>
      <c r="GJ402" s="212"/>
      <c r="GK402" s="170"/>
      <c r="HC402" s="212"/>
      <c r="HD402" s="170"/>
      <c r="HE402" s="212"/>
      <c r="HF402" s="170"/>
      <c r="HG402" s="212"/>
      <c r="HH402" s="170"/>
      <c r="HI402" s="212"/>
      <c r="HJ402" s="170"/>
    </row>
    <row r="403" spans="2:218" ht="10.5" customHeight="1" x14ac:dyDescent="0.15">
      <c r="B403" s="487"/>
      <c r="C403" s="325"/>
      <c r="D403" s="59">
        <f t="shared" ref="D403:AI403" si="981">IF(AND(D$5&gt;=$EH91,D$5&lt;=$EI91),$FO91,IF(AND(D$5&gt;=$EJ91,D$5&lt;=$EK91),$FQ91,IF(AND(D$5&gt;=$EL91,D$5&lt;=$EM91),$FS91,IF(AND(D$5&gt;=$EN91,D$5&lt;=$EO91),$FU91,IF(AND(D$5&gt;=$EP91,D$5&lt;=$EQ91),$FW91,IF(AND(D$5&gt;=$ER91,D$5&lt;=$ES91),$FY91,IF(AND(D$5&gt;=$ET91,D$5&lt;=$EU91),$GA91,IF(AND(D$5&gt;=$EV91,D$5&lt;=$EW91),$GC91,IF(AND(D$5&gt;=$EX91,D$5&lt;=$EY91),$GE91,IF(AND(D$5&gt;=$EZ91,D$5&lt;=$FA91),$GG91,IF(AND(D$5&gt;=$FB91,D$5&lt;=$FC91),$GI91,IF(AND(D$5&gt;=$FD91,D$5&lt;=$FE91),$GK91,0))))))))))))</f>
        <v>0</v>
      </c>
      <c r="E403" s="76">
        <f t="shared" si="981"/>
        <v>0</v>
      </c>
      <c r="F403" s="76">
        <f t="shared" si="981"/>
        <v>0</v>
      </c>
      <c r="G403" s="76">
        <f t="shared" si="981"/>
        <v>0</v>
      </c>
      <c r="H403" s="76">
        <f t="shared" si="981"/>
        <v>0</v>
      </c>
      <c r="I403" s="76">
        <f t="shared" si="981"/>
        <v>0</v>
      </c>
      <c r="J403" s="76">
        <f t="shared" si="981"/>
        <v>0</v>
      </c>
      <c r="K403" s="76">
        <f t="shared" si="981"/>
        <v>0</v>
      </c>
      <c r="L403" s="76">
        <f t="shared" si="981"/>
        <v>0</v>
      </c>
      <c r="M403" s="76">
        <f t="shared" si="981"/>
        <v>0</v>
      </c>
      <c r="N403" s="76">
        <f t="shared" si="981"/>
        <v>0</v>
      </c>
      <c r="O403" s="76">
        <f t="shared" si="981"/>
        <v>0</v>
      </c>
      <c r="P403" s="76">
        <f t="shared" si="981"/>
        <v>0</v>
      </c>
      <c r="Q403" s="76">
        <f t="shared" si="981"/>
        <v>0</v>
      </c>
      <c r="R403" s="76">
        <f t="shared" si="981"/>
        <v>0</v>
      </c>
      <c r="S403" s="76">
        <f t="shared" si="981"/>
        <v>0</v>
      </c>
      <c r="T403" s="76">
        <f t="shared" si="981"/>
        <v>0</v>
      </c>
      <c r="U403" s="76">
        <f t="shared" si="981"/>
        <v>0</v>
      </c>
      <c r="V403" s="76">
        <f t="shared" si="981"/>
        <v>0</v>
      </c>
      <c r="W403" s="76">
        <f t="shared" si="981"/>
        <v>0</v>
      </c>
      <c r="X403" s="76">
        <f t="shared" si="981"/>
        <v>0</v>
      </c>
      <c r="Y403" s="76">
        <f t="shared" si="981"/>
        <v>0</v>
      </c>
      <c r="Z403" s="76">
        <f t="shared" si="981"/>
        <v>0</v>
      </c>
      <c r="AA403" s="76">
        <f t="shared" si="981"/>
        <v>0</v>
      </c>
      <c r="AB403" s="76">
        <f t="shared" si="981"/>
        <v>0</v>
      </c>
      <c r="AC403" s="76">
        <f t="shared" si="981"/>
        <v>0</v>
      </c>
      <c r="AD403" s="76">
        <f t="shared" si="981"/>
        <v>0</v>
      </c>
      <c r="AE403" s="76">
        <f t="shared" si="981"/>
        <v>0</v>
      </c>
      <c r="AF403" s="138">
        <f t="shared" si="981"/>
        <v>0</v>
      </c>
      <c r="AG403" s="76">
        <f t="shared" si="981"/>
        <v>0</v>
      </c>
      <c r="AH403" s="76">
        <f t="shared" si="981"/>
        <v>0</v>
      </c>
      <c r="AI403" s="59">
        <f t="shared" si="981"/>
        <v>0</v>
      </c>
      <c r="AJ403" s="76">
        <f t="shared" ref="AJ403:BO403" si="982">IF(AND(AJ$5&gt;=$EH91,AJ$5&lt;=$EI91),$FO91,IF(AND(AJ$5&gt;=$EJ91,AJ$5&lt;=$EK91),$FQ91,IF(AND(AJ$5&gt;=$EL91,AJ$5&lt;=$EM91),$FS91,IF(AND(AJ$5&gt;=$EN91,AJ$5&lt;=$EO91),$FU91,IF(AND(AJ$5&gt;=$EP91,AJ$5&lt;=$EQ91),$FW91,IF(AND(AJ$5&gt;=$ER91,AJ$5&lt;=$ES91),$FY91,IF(AND(AJ$5&gt;=$ET91,AJ$5&lt;=$EU91),$GA91,IF(AND(AJ$5&gt;=$EV91,AJ$5&lt;=$EW91),$GC91,IF(AND(AJ$5&gt;=$EX91,AJ$5&lt;=$EY91),$GE91,IF(AND(AJ$5&gt;=$EZ91,AJ$5&lt;=$FA91),$GG91,IF(AND(AJ$5&gt;=$FB91,AJ$5&lt;=$FC91),$GI91,IF(AND(AJ$5&gt;=$FD91,AJ$5&lt;=$FE91),$GK91,0))))))))))))</f>
        <v>0</v>
      </c>
      <c r="AK403" s="76">
        <f t="shared" si="982"/>
        <v>0</v>
      </c>
      <c r="AL403" s="76">
        <f t="shared" si="982"/>
        <v>0</v>
      </c>
      <c r="AM403" s="76">
        <f t="shared" si="982"/>
        <v>0</v>
      </c>
      <c r="AN403" s="76">
        <f t="shared" si="982"/>
        <v>0</v>
      </c>
      <c r="AO403" s="76">
        <f t="shared" si="982"/>
        <v>0</v>
      </c>
      <c r="AP403" s="76">
        <f t="shared" si="982"/>
        <v>0</v>
      </c>
      <c r="AQ403" s="76">
        <f t="shared" si="982"/>
        <v>0</v>
      </c>
      <c r="AR403" s="76">
        <f t="shared" si="982"/>
        <v>0</v>
      </c>
      <c r="AS403" s="76">
        <f t="shared" si="982"/>
        <v>0</v>
      </c>
      <c r="AT403" s="76">
        <f t="shared" si="982"/>
        <v>0</v>
      </c>
      <c r="AU403" s="76">
        <f t="shared" si="982"/>
        <v>0</v>
      </c>
      <c r="AV403" s="76">
        <f t="shared" si="982"/>
        <v>0</v>
      </c>
      <c r="AW403" s="76">
        <f t="shared" si="982"/>
        <v>0</v>
      </c>
      <c r="AX403" s="76">
        <f t="shared" si="982"/>
        <v>0</v>
      </c>
      <c r="AY403" s="76">
        <f t="shared" si="982"/>
        <v>0</v>
      </c>
      <c r="AZ403" s="76">
        <f t="shared" si="982"/>
        <v>0</v>
      </c>
      <c r="BA403" s="76">
        <f t="shared" si="982"/>
        <v>0</v>
      </c>
      <c r="BB403" s="76">
        <f t="shared" si="982"/>
        <v>0</v>
      </c>
      <c r="BC403" s="76">
        <f t="shared" si="982"/>
        <v>0</v>
      </c>
      <c r="BD403" s="76">
        <f t="shared" si="982"/>
        <v>0</v>
      </c>
      <c r="BE403" s="76">
        <f t="shared" si="982"/>
        <v>0</v>
      </c>
      <c r="BF403" s="76">
        <f t="shared" si="982"/>
        <v>0</v>
      </c>
      <c r="BG403" s="76">
        <f t="shared" si="982"/>
        <v>0</v>
      </c>
      <c r="BH403" s="76">
        <f t="shared" si="982"/>
        <v>0</v>
      </c>
      <c r="BI403" s="76">
        <f t="shared" si="982"/>
        <v>0</v>
      </c>
      <c r="BJ403" s="76">
        <f t="shared" si="982"/>
        <v>0</v>
      </c>
      <c r="BK403" s="76">
        <f t="shared" si="982"/>
        <v>0</v>
      </c>
      <c r="BL403" s="76">
        <f t="shared" si="982"/>
        <v>0</v>
      </c>
      <c r="BM403" s="77">
        <f t="shared" si="982"/>
        <v>0</v>
      </c>
      <c r="BN403" s="59">
        <f t="shared" si="982"/>
        <v>0</v>
      </c>
      <c r="BO403" s="76">
        <f t="shared" si="982"/>
        <v>0</v>
      </c>
      <c r="BP403" s="76">
        <f t="shared" ref="BP403:CU403" si="983">IF(AND(BP$5&gt;=$EH91,BP$5&lt;=$EI91),$FO91,IF(AND(BP$5&gt;=$EJ91,BP$5&lt;=$EK91),$FQ91,IF(AND(BP$5&gt;=$EL91,BP$5&lt;=$EM91),$FS91,IF(AND(BP$5&gt;=$EN91,BP$5&lt;=$EO91),$FU91,IF(AND(BP$5&gt;=$EP91,BP$5&lt;=$EQ91),$FW91,IF(AND(BP$5&gt;=$ER91,BP$5&lt;=$ES91),$FY91,IF(AND(BP$5&gt;=$ET91,BP$5&lt;=$EU91),$GA91,IF(AND(BP$5&gt;=$EV91,BP$5&lt;=$EW91),$GC91,IF(AND(BP$5&gt;=$EX91,BP$5&lt;=$EY91),$GE91,IF(AND(BP$5&gt;=$EZ91,BP$5&lt;=$FA91),$GG91,IF(AND(BP$5&gt;=$FB91,BP$5&lt;=$FC91),$GI91,IF(AND(BP$5&gt;=$FD91,BP$5&lt;=$FE91),$GK91,0))))))))))))</f>
        <v>0</v>
      </c>
      <c r="BQ403" s="76">
        <f t="shared" si="983"/>
        <v>0</v>
      </c>
      <c r="BR403" s="76">
        <f t="shared" si="983"/>
        <v>0</v>
      </c>
      <c r="BS403" s="76">
        <f t="shared" si="983"/>
        <v>0</v>
      </c>
      <c r="BT403" s="76">
        <f t="shared" si="983"/>
        <v>0</v>
      </c>
      <c r="BU403" s="76">
        <f t="shared" si="983"/>
        <v>0</v>
      </c>
      <c r="BV403" s="76">
        <f t="shared" si="983"/>
        <v>0</v>
      </c>
      <c r="BW403" s="76">
        <f t="shared" si="983"/>
        <v>0</v>
      </c>
      <c r="BX403" s="76">
        <f t="shared" si="983"/>
        <v>0</v>
      </c>
      <c r="BY403" s="76">
        <f t="shared" si="983"/>
        <v>0</v>
      </c>
      <c r="BZ403" s="76">
        <f t="shared" si="983"/>
        <v>0</v>
      </c>
      <c r="CA403" s="76">
        <f t="shared" si="983"/>
        <v>0</v>
      </c>
      <c r="CB403" s="138">
        <f t="shared" si="983"/>
        <v>0</v>
      </c>
      <c r="CC403" s="76">
        <f t="shared" si="983"/>
        <v>0</v>
      </c>
      <c r="CD403" s="76">
        <f t="shared" si="983"/>
        <v>0</v>
      </c>
      <c r="CE403" s="76">
        <f t="shared" si="983"/>
        <v>0</v>
      </c>
      <c r="CF403" s="76">
        <f t="shared" si="983"/>
        <v>0</v>
      </c>
      <c r="CG403" s="76">
        <f t="shared" si="983"/>
        <v>0</v>
      </c>
      <c r="CH403" s="76">
        <f t="shared" si="983"/>
        <v>0</v>
      </c>
      <c r="CI403" s="76">
        <f t="shared" si="983"/>
        <v>0</v>
      </c>
      <c r="CJ403" s="76">
        <f t="shared" si="983"/>
        <v>0</v>
      </c>
      <c r="CK403" s="76">
        <f t="shared" si="983"/>
        <v>0</v>
      </c>
      <c r="CL403" s="76">
        <f t="shared" si="983"/>
        <v>0</v>
      </c>
      <c r="CM403" s="76">
        <f t="shared" si="983"/>
        <v>0</v>
      </c>
      <c r="CN403" s="76">
        <f t="shared" si="983"/>
        <v>0</v>
      </c>
      <c r="CO403" s="76">
        <f t="shared" si="983"/>
        <v>0</v>
      </c>
      <c r="CP403" s="138">
        <f t="shared" si="983"/>
        <v>0</v>
      </c>
      <c r="CQ403" s="77">
        <f t="shared" si="983"/>
        <v>0</v>
      </c>
      <c r="CR403" s="59">
        <f t="shared" si="983"/>
        <v>0</v>
      </c>
      <c r="CS403" s="76">
        <f t="shared" si="983"/>
        <v>0</v>
      </c>
      <c r="CT403" s="76">
        <f t="shared" si="983"/>
        <v>0</v>
      </c>
      <c r="CU403" s="76">
        <f t="shared" si="983"/>
        <v>0</v>
      </c>
      <c r="CV403" s="76">
        <f t="shared" ref="CV403:DW403" si="984">IF(AND(CV$5&gt;=$EH91,CV$5&lt;=$EI91),$FO91,IF(AND(CV$5&gt;=$EJ91,CV$5&lt;=$EK91),$FQ91,IF(AND(CV$5&gt;=$EL91,CV$5&lt;=$EM91),$FS91,IF(AND(CV$5&gt;=$EN91,CV$5&lt;=$EO91),$FU91,IF(AND(CV$5&gt;=$EP91,CV$5&lt;=$EQ91),$FW91,IF(AND(CV$5&gt;=$ER91,CV$5&lt;=$ES91),$FY91,IF(AND(CV$5&gt;=$ET91,CV$5&lt;=$EU91),$GA91,IF(AND(CV$5&gt;=$EV91,CV$5&lt;=$EW91),$GC91,IF(AND(CV$5&gt;=$EX91,CV$5&lt;=$EY91),$GE91,IF(AND(CV$5&gt;=$EZ91,CV$5&lt;=$FA91),$GG91,IF(AND(CV$5&gt;=$FB91,CV$5&lt;=$FC91),$GI91,IF(AND(CV$5&gt;=$FD91,CV$5&lt;=$FE91),$GK91,0))))))))))))</f>
        <v>0</v>
      </c>
      <c r="CW403" s="76">
        <f t="shared" si="984"/>
        <v>0</v>
      </c>
      <c r="CX403" s="76">
        <f t="shared" si="984"/>
        <v>0</v>
      </c>
      <c r="CY403" s="76">
        <f t="shared" si="984"/>
        <v>0</v>
      </c>
      <c r="CZ403" s="76">
        <f t="shared" si="984"/>
        <v>0</v>
      </c>
      <c r="DA403" s="76">
        <f t="shared" si="984"/>
        <v>0</v>
      </c>
      <c r="DB403" s="76">
        <f t="shared" si="984"/>
        <v>0</v>
      </c>
      <c r="DC403" s="76">
        <f t="shared" si="984"/>
        <v>0</v>
      </c>
      <c r="DD403" s="76">
        <f t="shared" si="984"/>
        <v>0</v>
      </c>
      <c r="DE403" s="76">
        <f t="shared" si="984"/>
        <v>0</v>
      </c>
      <c r="DF403" s="138">
        <f t="shared" si="984"/>
        <v>0</v>
      </c>
      <c r="DG403" s="76">
        <f t="shared" si="984"/>
        <v>0</v>
      </c>
      <c r="DH403" s="76">
        <f t="shared" si="984"/>
        <v>0</v>
      </c>
      <c r="DI403" s="76">
        <f t="shared" si="984"/>
        <v>0</v>
      </c>
      <c r="DJ403" s="76">
        <f t="shared" si="984"/>
        <v>0</v>
      </c>
      <c r="DK403" s="76">
        <f t="shared" si="984"/>
        <v>0</v>
      </c>
      <c r="DL403" s="76">
        <f t="shared" si="984"/>
        <v>0</v>
      </c>
      <c r="DM403" s="76">
        <f t="shared" si="984"/>
        <v>0</v>
      </c>
      <c r="DN403" s="76">
        <f t="shared" si="984"/>
        <v>0</v>
      </c>
      <c r="DO403" s="76">
        <f t="shared" si="984"/>
        <v>0</v>
      </c>
      <c r="DP403" s="76">
        <f t="shared" si="984"/>
        <v>0</v>
      </c>
      <c r="DQ403" s="76">
        <f t="shared" si="984"/>
        <v>0</v>
      </c>
      <c r="DR403" s="76">
        <f t="shared" si="984"/>
        <v>0</v>
      </c>
      <c r="DS403" s="76">
        <f t="shared" si="984"/>
        <v>0</v>
      </c>
      <c r="DT403" s="138">
        <f t="shared" si="984"/>
        <v>0</v>
      </c>
      <c r="DU403" s="77">
        <f t="shared" si="984"/>
        <v>0</v>
      </c>
      <c r="DV403" s="77">
        <f t="shared" si="984"/>
        <v>0</v>
      </c>
      <c r="DW403" s="77">
        <f t="shared" si="984"/>
        <v>0</v>
      </c>
      <c r="EE403" s="2"/>
      <c r="EF403"/>
      <c r="EG403"/>
      <c r="EH403" s="124"/>
      <c r="EI403" s="124"/>
      <c r="EJ403" s="124"/>
      <c r="EK403" s="124"/>
      <c r="EL403" s="124"/>
      <c r="EM403" s="124"/>
      <c r="EN403" s="124"/>
      <c r="EO403" s="124"/>
      <c r="EP403" s="124"/>
      <c r="EQ403" s="124"/>
      <c r="ER403" s="124"/>
      <c r="ES403" s="124"/>
      <c r="ET403" s="124"/>
      <c r="EU403" s="124"/>
      <c r="EV403" s="124"/>
      <c r="EW403" s="124"/>
      <c r="EX403" s="124"/>
      <c r="EY403" s="124"/>
      <c r="EZ403" s="124"/>
      <c r="FA403" s="124"/>
      <c r="FB403" s="124"/>
      <c r="FC403" s="124"/>
      <c r="FD403" s="124"/>
      <c r="FE403" s="124"/>
      <c r="FG403" s="124"/>
      <c r="FH403" s="124"/>
      <c r="FI403" s="124"/>
      <c r="FJ403" s="124"/>
      <c r="FK403" s="124"/>
      <c r="FL403" s="124"/>
      <c r="FN403" s="212"/>
      <c r="FO403" s="170"/>
      <c r="FP403" s="212"/>
      <c r="FQ403" s="170"/>
      <c r="FR403" s="212"/>
      <c r="FS403" s="170"/>
      <c r="FT403" s="212"/>
      <c r="FU403" s="170"/>
      <c r="FV403" s="212"/>
      <c r="FW403" s="170"/>
      <c r="FX403" s="212"/>
      <c r="FY403" s="170"/>
      <c r="FZ403" s="212"/>
      <c r="GA403" s="170"/>
      <c r="GB403" s="212"/>
      <c r="GC403" s="170"/>
      <c r="GD403" s="212"/>
      <c r="GE403" s="170"/>
      <c r="GF403" s="212"/>
      <c r="GG403" s="170"/>
      <c r="GH403" s="212"/>
      <c r="GI403" s="170"/>
      <c r="GJ403" s="212"/>
      <c r="GK403" s="170"/>
      <c r="HC403" s="212"/>
      <c r="HD403" s="170"/>
      <c r="HE403" s="212"/>
      <c r="HF403" s="170"/>
      <c r="HG403" s="212"/>
      <c r="HH403" s="170"/>
      <c r="HI403" s="212"/>
      <c r="HJ403" s="170"/>
    </row>
    <row r="404" spans="2:218" ht="27.75" customHeight="1" x14ac:dyDescent="0.15">
      <c r="B404" s="487"/>
      <c r="C404" s="325"/>
      <c r="D404" s="75">
        <f t="shared" ref="D404:AI404" si="985">IF(AND(D$5&gt;=$EH93,D$5&lt;=$EI93),$FO93/$GM93,IF(AND(D$5&gt;=$EJ93,D$5&lt;=$EK93),$FQ93/$GO93,IF(AND(D$5&gt;=$EL93,D$5&lt;=$EM93),$FS93/$GQ93,IF(AND(D$5&gt;=$EN93,D$5&lt;=$EO93),$FU93/$GS93,IF(AND(D$5&gt;=$EP93,D$5&lt;=$EQ93),$FW93/$GU93,IF(AND(D$5&gt;=$ER93,D$5&lt;=$ES93),$FY93/$GW93,IF(AND(D$5&gt;=$ET93,D$5&lt;=$EU93),$GA93/$GY93,IF(AND(D$5&gt;=$EV93,D$5&lt;=$EW93),$GC93/$HA93,IF(AND(D$5&gt;=$EX93,D$5&lt;=$EY93),$GE93/$HC93,IF(AND(D$5&gt;=$EZ93,D$5&lt;=$FA93),$GG93/$HE93,IF(AND(D$5&gt;=$FB93,D$5&lt;=$FC93),$GI93/$HG93,IF(AND(D$5&gt;=$FD93,D$5&lt;=$FE93),$GK93/$HI93,0))))))))))))</f>
        <v>0</v>
      </c>
      <c r="E404" s="76">
        <f t="shared" si="985"/>
        <v>0</v>
      </c>
      <c r="F404" s="76">
        <f t="shared" si="985"/>
        <v>0</v>
      </c>
      <c r="G404" s="76">
        <f t="shared" si="985"/>
        <v>0</v>
      </c>
      <c r="H404" s="76">
        <f t="shared" si="985"/>
        <v>0</v>
      </c>
      <c r="I404" s="76">
        <f t="shared" si="985"/>
        <v>0</v>
      </c>
      <c r="J404" s="76">
        <f t="shared" si="985"/>
        <v>0</v>
      </c>
      <c r="K404" s="76">
        <f t="shared" si="985"/>
        <v>0</v>
      </c>
      <c r="L404" s="76">
        <f t="shared" si="985"/>
        <v>0</v>
      </c>
      <c r="M404" s="76">
        <f t="shared" si="985"/>
        <v>8</v>
      </c>
      <c r="N404" s="76">
        <f t="shared" si="985"/>
        <v>8</v>
      </c>
      <c r="O404" s="76">
        <f t="shared" si="985"/>
        <v>0</v>
      </c>
      <c r="P404" s="76">
        <f t="shared" si="985"/>
        <v>0</v>
      </c>
      <c r="Q404" s="76">
        <f t="shared" si="985"/>
        <v>0</v>
      </c>
      <c r="R404" s="76">
        <f t="shared" si="985"/>
        <v>0</v>
      </c>
      <c r="S404" s="76">
        <f t="shared" si="985"/>
        <v>0</v>
      </c>
      <c r="T404" s="76">
        <f t="shared" si="985"/>
        <v>0</v>
      </c>
      <c r="U404" s="76">
        <f t="shared" si="985"/>
        <v>0</v>
      </c>
      <c r="V404" s="76">
        <f t="shared" si="985"/>
        <v>0</v>
      </c>
      <c r="W404" s="76">
        <f t="shared" si="985"/>
        <v>0</v>
      </c>
      <c r="X404" s="76">
        <f t="shared" si="985"/>
        <v>0</v>
      </c>
      <c r="Y404" s="76">
        <f t="shared" si="985"/>
        <v>0</v>
      </c>
      <c r="Z404" s="76">
        <f t="shared" si="985"/>
        <v>0</v>
      </c>
      <c r="AA404" s="76">
        <f t="shared" si="985"/>
        <v>0</v>
      </c>
      <c r="AB404" s="76">
        <f t="shared" si="985"/>
        <v>0</v>
      </c>
      <c r="AC404" s="76">
        <f t="shared" si="985"/>
        <v>0</v>
      </c>
      <c r="AD404" s="76">
        <f t="shared" si="985"/>
        <v>0</v>
      </c>
      <c r="AE404" s="76">
        <f t="shared" si="985"/>
        <v>0</v>
      </c>
      <c r="AF404" s="138">
        <f t="shared" si="985"/>
        <v>0</v>
      </c>
      <c r="AG404" s="76">
        <f t="shared" si="985"/>
        <v>0</v>
      </c>
      <c r="AH404" s="76">
        <f t="shared" si="985"/>
        <v>0</v>
      </c>
      <c r="AI404" s="59">
        <f t="shared" si="985"/>
        <v>0</v>
      </c>
      <c r="AJ404" s="76">
        <f t="shared" ref="AJ404:BO404" si="986">IF(AND(AJ$5&gt;=$EH93,AJ$5&lt;=$EI93),$FO93/$GM93,IF(AND(AJ$5&gt;=$EJ93,AJ$5&lt;=$EK93),$FQ93/$GO93,IF(AND(AJ$5&gt;=$EL93,AJ$5&lt;=$EM93),$FS93/$GQ93,IF(AND(AJ$5&gt;=$EN93,AJ$5&lt;=$EO93),$FU93/$GS93,IF(AND(AJ$5&gt;=$EP93,AJ$5&lt;=$EQ93),$FW93/$GU93,IF(AND(AJ$5&gt;=$ER93,AJ$5&lt;=$ES93),$FY93/$GW93,IF(AND(AJ$5&gt;=$ET93,AJ$5&lt;=$EU93),$GA93/$GY93,IF(AND(AJ$5&gt;=$EV93,AJ$5&lt;=$EW93),$GC93/$HA93,IF(AND(AJ$5&gt;=$EX93,AJ$5&lt;=$EY93),$GE93/$HC93,IF(AND(AJ$5&gt;=$EZ93,AJ$5&lt;=$FA93),$GG93/$HE93,IF(AND(AJ$5&gt;=$FB93,AJ$5&lt;=$FC93),$GI93/$HG93,IF(AND(AJ$5&gt;=$FD93,AJ$5&lt;=$FE93),$GK93/$HI93,0))))))))))))</f>
        <v>0</v>
      </c>
      <c r="AK404" s="76">
        <f t="shared" si="986"/>
        <v>0</v>
      </c>
      <c r="AL404" s="76">
        <f t="shared" si="986"/>
        <v>0</v>
      </c>
      <c r="AM404" s="76">
        <f t="shared" si="986"/>
        <v>0</v>
      </c>
      <c r="AN404" s="76">
        <f t="shared" si="986"/>
        <v>0</v>
      </c>
      <c r="AO404" s="76">
        <f t="shared" si="986"/>
        <v>0</v>
      </c>
      <c r="AP404" s="76">
        <f t="shared" si="986"/>
        <v>4.5</v>
      </c>
      <c r="AQ404" s="76">
        <f t="shared" si="986"/>
        <v>4.5</v>
      </c>
      <c r="AR404" s="76">
        <f t="shared" si="986"/>
        <v>8</v>
      </c>
      <c r="AS404" s="76">
        <f t="shared" si="986"/>
        <v>0</v>
      </c>
      <c r="AT404" s="76">
        <f t="shared" si="986"/>
        <v>0</v>
      </c>
      <c r="AU404" s="76">
        <f t="shared" si="986"/>
        <v>0</v>
      </c>
      <c r="AV404" s="76">
        <f t="shared" si="986"/>
        <v>0</v>
      </c>
      <c r="AW404" s="76">
        <f t="shared" si="986"/>
        <v>0</v>
      </c>
      <c r="AX404" s="76">
        <f t="shared" si="986"/>
        <v>0</v>
      </c>
      <c r="AY404" s="76">
        <f t="shared" si="986"/>
        <v>2</v>
      </c>
      <c r="AZ404" s="76">
        <f t="shared" si="986"/>
        <v>0</v>
      </c>
      <c r="BA404" s="76">
        <f t="shared" si="986"/>
        <v>0</v>
      </c>
      <c r="BB404" s="76">
        <f t="shared" si="986"/>
        <v>0</v>
      </c>
      <c r="BC404" s="76">
        <f t="shared" si="986"/>
        <v>0</v>
      </c>
      <c r="BD404" s="76">
        <f t="shared" si="986"/>
        <v>0</v>
      </c>
      <c r="BE404" s="76">
        <f t="shared" si="986"/>
        <v>0</v>
      </c>
      <c r="BF404" s="76">
        <f t="shared" si="986"/>
        <v>2</v>
      </c>
      <c r="BG404" s="76">
        <f t="shared" si="986"/>
        <v>0</v>
      </c>
      <c r="BH404" s="76">
        <f t="shared" si="986"/>
        <v>0</v>
      </c>
      <c r="BI404" s="76">
        <f t="shared" si="986"/>
        <v>0</v>
      </c>
      <c r="BJ404" s="76">
        <f t="shared" si="986"/>
        <v>0</v>
      </c>
      <c r="BK404" s="76">
        <f t="shared" si="986"/>
        <v>0</v>
      </c>
      <c r="BL404" s="76">
        <f t="shared" si="986"/>
        <v>0</v>
      </c>
      <c r="BM404" s="77">
        <f t="shared" si="986"/>
        <v>0</v>
      </c>
      <c r="BN404" s="59">
        <f t="shared" si="986"/>
        <v>0</v>
      </c>
      <c r="BO404" s="76">
        <f t="shared" si="986"/>
        <v>0</v>
      </c>
      <c r="BP404" s="76">
        <f t="shared" ref="BP404:CU404" si="987">IF(AND(BP$5&gt;=$EH93,BP$5&lt;=$EI93),$FO93/$GM93,IF(AND(BP$5&gt;=$EJ93,BP$5&lt;=$EK93),$FQ93/$GO93,IF(AND(BP$5&gt;=$EL93,BP$5&lt;=$EM93),$FS93/$GQ93,IF(AND(BP$5&gt;=$EN93,BP$5&lt;=$EO93),$FU93/$GS93,IF(AND(BP$5&gt;=$EP93,BP$5&lt;=$EQ93),$FW93/$GU93,IF(AND(BP$5&gt;=$ER93,BP$5&lt;=$ES93),$FY93/$GW93,IF(AND(BP$5&gt;=$ET93,BP$5&lt;=$EU93),$GA93/$GY93,IF(AND(BP$5&gt;=$EV93,BP$5&lt;=$EW93),$GC93/$HA93,IF(AND(BP$5&gt;=$EX93,BP$5&lt;=$EY93),$GE93/$HC93,IF(AND(BP$5&gt;=$EZ93,BP$5&lt;=$FA93),$GG93/$HE93,IF(AND(BP$5&gt;=$FB93,BP$5&lt;=$FC93),$GI93/$HG93,IF(AND(BP$5&gt;=$FD93,BP$5&lt;=$FE93),$GK93/$HI93,0))))))))))))</f>
        <v>0</v>
      </c>
      <c r="BQ404" s="76">
        <f t="shared" si="987"/>
        <v>0</v>
      </c>
      <c r="BR404" s="76">
        <f t="shared" si="987"/>
        <v>0</v>
      </c>
      <c r="BS404" s="76">
        <f t="shared" si="987"/>
        <v>4</v>
      </c>
      <c r="BT404" s="76">
        <f t="shared" si="987"/>
        <v>0</v>
      </c>
      <c r="BU404" s="76">
        <f t="shared" si="987"/>
        <v>0</v>
      </c>
      <c r="BV404" s="76">
        <f t="shared" si="987"/>
        <v>0</v>
      </c>
      <c r="BW404" s="76">
        <f t="shared" si="987"/>
        <v>0</v>
      </c>
      <c r="BX404" s="76">
        <f t="shared" si="987"/>
        <v>0</v>
      </c>
      <c r="BY404" s="76">
        <f t="shared" si="987"/>
        <v>0</v>
      </c>
      <c r="BZ404" s="76">
        <f t="shared" si="987"/>
        <v>0</v>
      </c>
      <c r="CA404" s="76">
        <f t="shared" si="987"/>
        <v>0</v>
      </c>
      <c r="CB404" s="138">
        <f t="shared" si="987"/>
        <v>0</v>
      </c>
      <c r="CC404" s="76">
        <f t="shared" si="987"/>
        <v>0</v>
      </c>
      <c r="CD404" s="76">
        <f t="shared" si="987"/>
        <v>0</v>
      </c>
      <c r="CE404" s="76">
        <f t="shared" si="987"/>
        <v>0</v>
      </c>
      <c r="CF404" s="76">
        <f t="shared" si="987"/>
        <v>0</v>
      </c>
      <c r="CG404" s="76">
        <f t="shared" si="987"/>
        <v>0</v>
      </c>
      <c r="CH404" s="76">
        <f t="shared" si="987"/>
        <v>0</v>
      </c>
      <c r="CI404" s="76">
        <f t="shared" si="987"/>
        <v>0</v>
      </c>
      <c r="CJ404" s="76">
        <f t="shared" si="987"/>
        <v>0</v>
      </c>
      <c r="CK404" s="76">
        <f t="shared" si="987"/>
        <v>0</v>
      </c>
      <c r="CL404" s="76">
        <f t="shared" si="987"/>
        <v>0</v>
      </c>
      <c r="CM404" s="76">
        <f t="shared" si="987"/>
        <v>0</v>
      </c>
      <c r="CN404" s="76">
        <f t="shared" si="987"/>
        <v>0</v>
      </c>
      <c r="CO404" s="76">
        <f t="shared" si="987"/>
        <v>0</v>
      </c>
      <c r="CP404" s="138">
        <f t="shared" si="987"/>
        <v>0</v>
      </c>
      <c r="CQ404" s="77">
        <f t="shared" si="987"/>
        <v>0</v>
      </c>
      <c r="CR404" s="59">
        <f t="shared" si="987"/>
        <v>0</v>
      </c>
      <c r="CS404" s="76">
        <f t="shared" si="987"/>
        <v>0</v>
      </c>
      <c r="CT404" s="76">
        <f t="shared" si="987"/>
        <v>0</v>
      </c>
      <c r="CU404" s="76">
        <f t="shared" si="987"/>
        <v>0</v>
      </c>
      <c r="CV404" s="76">
        <f t="shared" ref="CV404:DW404" si="988">IF(AND(CV$5&gt;=$EH93,CV$5&lt;=$EI93),$FO93/$GM93,IF(AND(CV$5&gt;=$EJ93,CV$5&lt;=$EK93),$FQ93/$GO93,IF(AND(CV$5&gt;=$EL93,CV$5&lt;=$EM93),$FS93/$GQ93,IF(AND(CV$5&gt;=$EN93,CV$5&lt;=$EO93),$FU93/$GS93,IF(AND(CV$5&gt;=$EP93,CV$5&lt;=$EQ93),$FW93/$GU93,IF(AND(CV$5&gt;=$ER93,CV$5&lt;=$ES93),$FY93/$GW93,IF(AND(CV$5&gt;=$ET93,CV$5&lt;=$EU93),$GA93/$GY93,IF(AND(CV$5&gt;=$EV93,CV$5&lt;=$EW93),$GC93/$HA93,IF(AND(CV$5&gt;=$EX93,CV$5&lt;=$EY93),$GE93/$HC93,IF(AND(CV$5&gt;=$EZ93,CV$5&lt;=$FA93),$GG93/$HE93,IF(AND(CV$5&gt;=$FB93,CV$5&lt;=$FC93),$GI93/$HG93,IF(AND(CV$5&gt;=$FD93,CV$5&lt;=$FE93),$GK93/$HI93,0))))))))))))</f>
        <v>0</v>
      </c>
      <c r="CW404" s="76">
        <f t="shared" si="988"/>
        <v>0</v>
      </c>
      <c r="CX404" s="76">
        <f t="shared" si="988"/>
        <v>0</v>
      </c>
      <c r="CY404" s="76">
        <f t="shared" si="988"/>
        <v>0</v>
      </c>
      <c r="CZ404" s="76">
        <f t="shared" si="988"/>
        <v>0</v>
      </c>
      <c r="DA404" s="76">
        <f t="shared" si="988"/>
        <v>0</v>
      </c>
      <c r="DB404" s="76">
        <f t="shared" si="988"/>
        <v>0</v>
      </c>
      <c r="DC404" s="76">
        <f t="shared" si="988"/>
        <v>0</v>
      </c>
      <c r="DD404" s="76">
        <f t="shared" si="988"/>
        <v>0</v>
      </c>
      <c r="DE404" s="76">
        <f t="shared" si="988"/>
        <v>0</v>
      </c>
      <c r="DF404" s="138">
        <f t="shared" si="988"/>
        <v>0</v>
      </c>
      <c r="DG404" s="76">
        <f t="shared" si="988"/>
        <v>0</v>
      </c>
      <c r="DH404" s="76">
        <f t="shared" si="988"/>
        <v>0</v>
      </c>
      <c r="DI404" s="76">
        <f t="shared" si="988"/>
        <v>0</v>
      </c>
      <c r="DJ404" s="76">
        <f t="shared" si="988"/>
        <v>0</v>
      </c>
      <c r="DK404" s="76">
        <f t="shared" si="988"/>
        <v>0</v>
      </c>
      <c r="DL404" s="76">
        <f t="shared" si="988"/>
        <v>0</v>
      </c>
      <c r="DM404" s="76">
        <f t="shared" si="988"/>
        <v>0</v>
      </c>
      <c r="DN404" s="76">
        <f t="shared" si="988"/>
        <v>0</v>
      </c>
      <c r="DO404" s="76">
        <f t="shared" si="988"/>
        <v>0</v>
      </c>
      <c r="DP404" s="76">
        <f t="shared" si="988"/>
        <v>0</v>
      </c>
      <c r="DQ404" s="76">
        <f t="shared" si="988"/>
        <v>0</v>
      </c>
      <c r="DR404" s="76">
        <f t="shared" si="988"/>
        <v>0</v>
      </c>
      <c r="DS404" s="76">
        <f t="shared" si="988"/>
        <v>0</v>
      </c>
      <c r="DT404" s="138">
        <f t="shared" si="988"/>
        <v>0</v>
      </c>
      <c r="DU404" s="77">
        <f t="shared" si="988"/>
        <v>0</v>
      </c>
      <c r="DV404" s="77">
        <f t="shared" si="988"/>
        <v>0</v>
      </c>
      <c r="DW404" s="77">
        <f t="shared" si="988"/>
        <v>0</v>
      </c>
      <c r="EE404" s="2"/>
      <c r="EF404"/>
      <c r="EG404"/>
      <c r="EH404" s="124"/>
      <c r="EI404" s="124"/>
      <c r="EJ404" s="124"/>
      <c r="EK404" s="124"/>
      <c r="EL404" s="124"/>
      <c r="EM404" s="124"/>
      <c r="EN404" s="124"/>
      <c r="EO404" s="124"/>
      <c r="EP404" s="124"/>
      <c r="EQ404" s="124"/>
      <c r="ER404" s="124"/>
      <c r="ES404" s="124"/>
      <c r="ET404" s="124"/>
      <c r="EU404" s="124"/>
      <c r="EV404" s="124"/>
      <c r="EW404" s="124"/>
      <c r="EX404" s="124"/>
      <c r="EY404" s="124"/>
      <c r="EZ404" s="124"/>
      <c r="FA404" s="124"/>
      <c r="FB404" s="124"/>
      <c r="FC404" s="124"/>
      <c r="FD404" s="124"/>
      <c r="FE404" s="124"/>
      <c r="FG404" s="124"/>
      <c r="FH404" s="124"/>
      <c r="FI404" s="124"/>
      <c r="FJ404" s="124"/>
      <c r="FK404" s="124"/>
      <c r="FL404" s="124"/>
      <c r="FN404" s="212"/>
      <c r="FO404" s="170"/>
      <c r="FP404" s="212"/>
      <c r="FQ404" s="170"/>
      <c r="FR404" s="212"/>
      <c r="FS404" s="170"/>
      <c r="FT404" s="212"/>
      <c r="FU404" s="170"/>
      <c r="FV404" s="212"/>
      <c r="FW404" s="170"/>
      <c r="FX404" s="212"/>
      <c r="FY404" s="170"/>
      <c r="FZ404" s="212"/>
      <c r="GA404" s="170"/>
      <c r="GB404" s="212"/>
      <c r="GC404" s="170"/>
      <c r="GD404" s="212"/>
      <c r="GE404" s="170"/>
      <c r="GF404" s="212"/>
      <c r="GG404" s="170"/>
      <c r="GH404" s="212"/>
      <c r="GI404" s="170"/>
      <c r="GJ404" s="212"/>
      <c r="GK404" s="170"/>
      <c r="HC404" s="212"/>
      <c r="HD404" s="170"/>
      <c r="HE404" s="212"/>
      <c r="HF404" s="170"/>
      <c r="HG404" s="212"/>
      <c r="HH404" s="170"/>
      <c r="HI404" s="212"/>
      <c r="HJ404" s="170"/>
    </row>
    <row r="405" spans="2:218" ht="21.75" customHeight="1" thickBot="1" x14ac:dyDescent="0.2">
      <c r="B405" s="488"/>
      <c r="C405" s="326"/>
      <c r="D405" s="136">
        <f t="shared" ref="D405:AI405" si="989">IF(AND(D$5&gt;=$EH93,D$5&lt;=$EI93),$FO93,IF(AND(D$5&gt;=$EJ93,D$5&lt;=$EK93),$FQ93,IF(AND(D$5&gt;=$EL93,D$5&lt;=$EM93),$FS93,IF(AND(D$5&gt;=$EN93,D$5&lt;=$EO93),$FU93,IF(AND(D$5&gt;=$EP93,D$5&lt;=$EQ93),$FW93,IF(AND(D$5&gt;=$ER93,D$5&lt;=$ES93),$FY93,IF(AND(D$5&gt;=$ET93,D$5&lt;=$EU93),$GA93,IF(AND(D$5&gt;=$EV93,D$5&lt;=$EW93),$GC93,IF(AND(D$5&gt;=$EX93,D$5&lt;=$EY93),$GE93,IF(AND(D$5&gt;=$EZ93,D$5&lt;=$FA93),$GG93,IF(AND(D$5&gt;=$FB93,D$5&lt;=$FC93),$GI93,IF(AND(D$5&gt;=$FD93,D$5&lt;=$FE93),$GK93,0))))))))))))</f>
        <v>0</v>
      </c>
      <c r="E405" s="129">
        <f t="shared" si="989"/>
        <v>0</v>
      </c>
      <c r="F405" s="129">
        <f t="shared" si="989"/>
        <v>0</v>
      </c>
      <c r="G405" s="129">
        <f t="shared" si="989"/>
        <v>0</v>
      </c>
      <c r="H405" s="129">
        <f t="shared" si="989"/>
        <v>0</v>
      </c>
      <c r="I405" s="129">
        <f t="shared" si="989"/>
        <v>0</v>
      </c>
      <c r="J405" s="129">
        <f t="shared" si="989"/>
        <v>0</v>
      </c>
      <c r="K405" s="129">
        <f t="shared" si="989"/>
        <v>0</v>
      </c>
      <c r="L405" s="129">
        <f t="shared" si="989"/>
        <v>0</v>
      </c>
      <c r="M405" s="129">
        <f t="shared" si="989"/>
        <v>16</v>
      </c>
      <c r="N405" s="129">
        <f t="shared" si="989"/>
        <v>16</v>
      </c>
      <c r="O405" s="129">
        <f t="shared" si="989"/>
        <v>0</v>
      </c>
      <c r="P405" s="129">
        <f t="shared" si="989"/>
        <v>0</v>
      </c>
      <c r="Q405" s="129">
        <f t="shared" si="989"/>
        <v>0</v>
      </c>
      <c r="R405" s="129">
        <f t="shared" si="989"/>
        <v>0</v>
      </c>
      <c r="S405" s="129">
        <f t="shared" si="989"/>
        <v>0</v>
      </c>
      <c r="T405" s="129">
        <f t="shared" si="989"/>
        <v>0</v>
      </c>
      <c r="U405" s="129">
        <f t="shared" si="989"/>
        <v>0</v>
      </c>
      <c r="V405" s="129">
        <f t="shared" si="989"/>
        <v>0</v>
      </c>
      <c r="W405" s="129">
        <f t="shared" si="989"/>
        <v>0</v>
      </c>
      <c r="X405" s="129">
        <f t="shared" si="989"/>
        <v>0</v>
      </c>
      <c r="Y405" s="129">
        <f t="shared" si="989"/>
        <v>0</v>
      </c>
      <c r="Z405" s="129">
        <f t="shared" si="989"/>
        <v>0</v>
      </c>
      <c r="AA405" s="129">
        <f t="shared" si="989"/>
        <v>0</v>
      </c>
      <c r="AB405" s="129">
        <f t="shared" si="989"/>
        <v>0</v>
      </c>
      <c r="AC405" s="129">
        <f t="shared" si="989"/>
        <v>0</v>
      </c>
      <c r="AD405" s="129">
        <f t="shared" si="989"/>
        <v>0</v>
      </c>
      <c r="AE405" s="129">
        <f t="shared" si="989"/>
        <v>0</v>
      </c>
      <c r="AF405" s="129">
        <f t="shared" si="989"/>
        <v>0</v>
      </c>
      <c r="AG405" s="130">
        <f t="shared" si="989"/>
        <v>0</v>
      </c>
      <c r="AH405" s="130">
        <f t="shared" si="989"/>
        <v>0</v>
      </c>
      <c r="AI405" s="131">
        <f t="shared" si="989"/>
        <v>0</v>
      </c>
      <c r="AJ405" s="129">
        <f t="shared" ref="AJ405:BO405" si="990">IF(AND(AJ$5&gt;=$EH93,AJ$5&lt;=$EI93),$FO93,IF(AND(AJ$5&gt;=$EJ93,AJ$5&lt;=$EK93),$FQ93,IF(AND(AJ$5&gt;=$EL93,AJ$5&lt;=$EM93),$FS93,IF(AND(AJ$5&gt;=$EN93,AJ$5&lt;=$EO93),$FU93,IF(AND(AJ$5&gt;=$EP93,AJ$5&lt;=$EQ93),$FW93,IF(AND(AJ$5&gt;=$ER93,AJ$5&lt;=$ES93),$FY93,IF(AND(AJ$5&gt;=$ET93,AJ$5&lt;=$EU93),$GA93,IF(AND(AJ$5&gt;=$EV93,AJ$5&lt;=$EW93),$GC93,IF(AND(AJ$5&gt;=$EX93,AJ$5&lt;=$EY93),$GE93,IF(AND(AJ$5&gt;=$EZ93,AJ$5&lt;=$FA93),$GG93,IF(AND(AJ$5&gt;=$FB93,AJ$5&lt;=$FC93),$GI93,IF(AND(AJ$5&gt;=$FD93,AJ$5&lt;=$FE93),$GK93,0))))))))))))</f>
        <v>0</v>
      </c>
      <c r="AK405" s="129">
        <f t="shared" si="990"/>
        <v>0</v>
      </c>
      <c r="AL405" s="132">
        <f t="shared" si="990"/>
        <v>0</v>
      </c>
      <c r="AM405" s="133">
        <f t="shared" si="990"/>
        <v>0</v>
      </c>
      <c r="AN405" s="133">
        <f t="shared" si="990"/>
        <v>0</v>
      </c>
      <c r="AO405" s="133">
        <f t="shared" si="990"/>
        <v>0</v>
      </c>
      <c r="AP405" s="133">
        <f t="shared" si="990"/>
        <v>9</v>
      </c>
      <c r="AQ405" s="133">
        <f t="shared" si="990"/>
        <v>9</v>
      </c>
      <c r="AR405" s="133">
        <f t="shared" si="990"/>
        <v>8</v>
      </c>
      <c r="AS405" s="133">
        <f t="shared" si="990"/>
        <v>0</v>
      </c>
      <c r="AT405" s="133">
        <f t="shared" si="990"/>
        <v>0</v>
      </c>
      <c r="AU405" s="133">
        <f t="shared" si="990"/>
        <v>0</v>
      </c>
      <c r="AV405" s="133">
        <f t="shared" si="990"/>
        <v>0</v>
      </c>
      <c r="AW405" s="133">
        <f t="shared" si="990"/>
        <v>0</v>
      </c>
      <c r="AX405" s="133">
        <f t="shared" si="990"/>
        <v>0</v>
      </c>
      <c r="AY405" s="133">
        <f t="shared" si="990"/>
        <v>2</v>
      </c>
      <c r="AZ405" s="133">
        <f t="shared" si="990"/>
        <v>0</v>
      </c>
      <c r="BA405" s="133">
        <f t="shared" si="990"/>
        <v>0</v>
      </c>
      <c r="BB405" s="133">
        <f t="shared" si="990"/>
        <v>0</v>
      </c>
      <c r="BC405" s="133">
        <f t="shared" si="990"/>
        <v>0</v>
      </c>
      <c r="BD405" s="133">
        <f t="shared" si="990"/>
        <v>0</v>
      </c>
      <c r="BE405" s="133">
        <f t="shared" si="990"/>
        <v>0</v>
      </c>
      <c r="BF405" s="133">
        <f t="shared" si="990"/>
        <v>2</v>
      </c>
      <c r="BG405" s="133">
        <f t="shared" si="990"/>
        <v>0</v>
      </c>
      <c r="BH405" s="133">
        <f t="shared" si="990"/>
        <v>0</v>
      </c>
      <c r="BI405" s="133">
        <f t="shared" si="990"/>
        <v>0</v>
      </c>
      <c r="BJ405" s="133">
        <f t="shared" si="990"/>
        <v>0</v>
      </c>
      <c r="BK405" s="133">
        <f t="shared" si="990"/>
        <v>0</v>
      </c>
      <c r="BL405" s="133">
        <f t="shared" si="990"/>
        <v>0</v>
      </c>
      <c r="BM405" s="134">
        <f t="shared" si="990"/>
        <v>0</v>
      </c>
      <c r="BN405" s="135">
        <f t="shared" si="990"/>
        <v>0</v>
      </c>
      <c r="BO405" s="133">
        <f t="shared" si="990"/>
        <v>0</v>
      </c>
      <c r="BP405" s="133">
        <f t="shared" ref="BP405:CU405" si="991">IF(AND(BP$5&gt;=$EH93,BP$5&lt;=$EI93),$FO93,IF(AND(BP$5&gt;=$EJ93,BP$5&lt;=$EK93),$FQ93,IF(AND(BP$5&gt;=$EL93,BP$5&lt;=$EM93),$FS93,IF(AND(BP$5&gt;=$EN93,BP$5&lt;=$EO93),$FU93,IF(AND(BP$5&gt;=$EP93,BP$5&lt;=$EQ93),$FW93,IF(AND(BP$5&gt;=$ER93,BP$5&lt;=$ES93),$FY93,IF(AND(BP$5&gt;=$ET93,BP$5&lt;=$EU93),$GA93,IF(AND(BP$5&gt;=$EV93,BP$5&lt;=$EW93),$GC93,IF(AND(BP$5&gt;=$EX93,BP$5&lt;=$EY93),$GE93,IF(AND(BP$5&gt;=$EZ93,BP$5&lt;=$FA93),$GG93,IF(AND(BP$5&gt;=$FB93,BP$5&lt;=$FC93),$GI93,IF(AND(BP$5&gt;=$FD93,BP$5&lt;=$FE93),$GK93,0))))))))))))</f>
        <v>0</v>
      </c>
      <c r="BQ405" s="133">
        <f t="shared" si="991"/>
        <v>0</v>
      </c>
      <c r="BR405" s="133">
        <f t="shared" si="991"/>
        <v>0</v>
      </c>
      <c r="BS405" s="133">
        <f t="shared" si="991"/>
        <v>4</v>
      </c>
      <c r="BT405" s="133">
        <f t="shared" si="991"/>
        <v>0</v>
      </c>
      <c r="BU405" s="133">
        <f t="shared" si="991"/>
        <v>0</v>
      </c>
      <c r="BV405" s="133">
        <f t="shared" si="991"/>
        <v>0</v>
      </c>
      <c r="BW405" s="133">
        <f t="shared" si="991"/>
        <v>0</v>
      </c>
      <c r="BX405" s="133">
        <f t="shared" si="991"/>
        <v>0</v>
      </c>
      <c r="BY405" s="133">
        <f t="shared" si="991"/>
        <v>0</v>
      </c>
      <c r="BZ405" s="133">
        <f t="shared" si="991"/>
        <v>0</v>
      </c>
      <c r="CA405" s="133">
        <f t="shared" si="991"/>
        <v>0</v>
      </c>
      <c r="CB405" s="133">
        <f t="shared" si="991"/>
        <v>0</v>
      </c>
      <c r="CC405" s="133">
        <f t="shared" si="991"/>
        <v>0</v>
      </c>
      <c r="CD405" s="133">
        <f t="shared" si="991"/>
        <v>0</v>
      </c>
      <c r="CE405" s="133">
        <f t="shared" si="991"/>
        <v>0</v>
      </c>
      <c r="CF405" s="133">
        <f t="shared" si="991"/>
        <v>0</v>
      </c>
      <c r="CG405" s="133">
        <f t="shared" si="991"/>
        <v>0</v>
      </c>
      <c r="CH405" s="133">
        <f t="shared" si="991"/>
        <v>0</v>
      </c>
      <c r="CI405" s="133">
        <f t="shared" si="991"/>
        <v>0</v>
      </c>
      <c r="CJ405" s="133">
        <f t="shared" si="991"/>
        <v>0</v>
      </c>
      <c r="CK405" s="133">
        <f t="shared" si="991"/>
        <v>0</v>
      </c>
      <c r="CL405" s="133">
        <f t="shared" si="991"/>
        <v>0</v>
      </c>
      <c r="CM405" s="133">
        <f t="shared" si="991"/>
        <v>0</v>
      </c>
      <c r="CN405" s="133">
        <f t="shared" si="991"/>
        <v>0</v>
      </c>
      <c r="CO405" s="133">
        <f t="shared" si="991"/>
        <v>0</v>
      </c>
      <c r="CP405" s="133">
        <f t="shared" si="991"/>
        <v>0</v>
      </c>
      <c r="CQ405" s="134">
        <f t="shared" si="991"/>
        <v>0</v>
      </c>
      <c r="CR405" s="135">
        <f t="shared" si="991"/>
        <v>0</v>
      </c>
      <c r="CS405" s="133">
        <f t="shared" si="991"/>
        <v>0</v>
      </c>
      <c r="CT405" s="133">
        <f t="shared" si="991"/>
        <v>0</v>
      </c>
      <c r="CU405" s="133">
        <f t="shared" si="991"/>
        <v>0</v>
      </c>
      <c r="CV405" s="133">
        <f t="shared" ref="CV405:DW405" si="992">IF(AND(CV$5&gt;=$EH93,CV$5&lt;=$EI93),$FO93,IF(AND(CV$5&gt;=$EJ93,CV$5&lt;=$EK93),$FQ93,IF(AND(CV$5&gt;=$EL93,CV$5&lt;=$EM93),$FS93,IF(AND(CV$5&gt;=$EN93,CV$5&lt;=$EO93),$FU93,IF(AND(CV$5&gt;=$EP93,CV$5&lt;=$EQ93),$FW93,IF(AND(CV$5&gt;=$ER93,CV$5&lt;=$ES93),$FY93,IF(AND(CV$5&gt;=$ET93,CV$5&lt;=$EU93),$GA93,IF(AND(CV$5&gt;=$EV93,CV$5&lt;=$EW93),$GC93,IF(AND(CV$5&gt;=$EX93,CV$5&lt;=$EY93),$GE93,IF(AND(CV$5&gt;=$EZ93,CV$5&lt;=$FA93),$GG93,IF(AND(CV$5&gt;=$FB93,CV$5&lt;=$FC93),$GI93,IF(AND(CV$5&gt;=$FD93,CV$5&lt;=$FE93),$GK93,0))))))))))))</f>
        <v>0</v>
      </c>
      <c r="CW405" s="133">
        <f t="shared" si="992"/>
        <v>0</v>
      </c>
      <c r="CX405" s="133">
        <f t="shared" si="992"/>
        <v>0</v>
      </c>
      <c r="CY405" s="133">
        <f t="shared" si="992"/>
        <v>0</v>
      </c>
      <c r="CZ405" s="133">
        <f t="shared" si="992"/>
        <v>0</v>
      </c>
      <c r="DA405" s="133">
        <f t="shared" si="992"/>
        <v>0</v>
      </c>
      <c r="DB405" s="133">
        <f t="shared" si="992"/>
        <v>0</v>
      </c>
      <c r="DC405" s="133">
        <f t="shared" si="992"/>
        <v>0</v>
      </c>
      <c r="DD405" s="133">
        <f t="shared" si="992"/>
        <v>0</v>
      </c>
      <c r="DE405" s="133">
        <f t="shared" si="992"/>
        <v>0</v>
      </c>
      <c r="DF405" s="133">
        <f t="shared" si="992"/>
        <v>0</v>
      </c>
      <c r="DG405" s="133">
        <f t="shared" si="992"/>
        <v>0</v>
      </c>
      <c r="DH405" s="133">
        <f t="shared" si="992"/>
        <v>0</v>
      </c>
      <c r="DI405" s="133">
        <f t="shared" si="992"/>
        <v>0</v>
      </c>
      <c r="DJ405" s="133">
        <f t="shared" si="992"/>
        <v>0</v>
      </c>
      <c r="DK405" s="133">
        <f t="shared" si="992"/>
        <v>0</v>
      </c>
      <c r="DL405" s="133">
        <f t="shared" si="992"/>
        <v>0</v>
      </c>
      <c r="DM405" s="133">
        <f t="shared" si="992"/>
        <v>0</v>
      </c>
      <c r="DN405" s="133">
        <f t="shared" si="992"/>
        <v>0</v>
      </c>
      <c r="DO405" s="133">
        <f t="shared" si="992"/>
        <v>0</v>
      </c>
      <c r="DP405" s="133">
        <f t="shared" si="992"/>
        <v>0</v>
      </c>
      <c r="DQ405" s="133">
        <f t="shared" si="992"/>
        <v>0</v>
      </c>
      <c r="DR405" s="133">
        <f t="shared" si="992"/>
        <v>0</v>
      </c>
      <c r="DS405" s="133">
        <f t="shared" si="992"/>
        <v>0</v>
      </c>
      <c r="DT405" s="133">
        <f t="shared" si="992"/>
        <v>0</v>
      </c>
      <c r="DU405" s="134">
        <f t="shared" si="992"/>
        <v>0</v>
      </c>
      <c r="DV405" s="134">
        <f t="shared" si="992"/>
        <v>0</v>
      </c>
      <c r="DW405" s="134">
        <f t="shared" si="992"/>
        <v>0</v>
      </c>
      <c r="EE405" s="2"/>
      <c r="EF405"/>
      <c r="EG405"/>
      <c r="EH405" s="124"/>
      <c r="EI405" s="124"/>
      <c r="EJ405" s="124"/>
      <c r="EK405" s="124"/>
      <c r="EL405" s="124"/>
      <c r="EM405" s="124"/>
      <c r="EN405" s="124"/>
      <c r="EO405" s="124"/>
      <c r="EP405" s="124"/>
      <c r="EQ405" s="124"/>
      <c r="ER405" s="124"/>
      <c r="ES405" s="124"/>
      <c r="ET405" s="124"/>
      <c r="EU405" s="124"/>
      <c r="EV405" s="124"/>
      <c r="EW405" s="124"/>
      <c r="EX405" s="124"/>
      <c r="EY405" s="124"/>
      <c r="EZ405" s="124"/>
      <c r="FA405" s="124"/>
      <c r="FB405" s="124"/>
      <c r="FC405" s="124"/>
      <c r="FD405" s="124"/>
      <c r="FE405" s="124"/>
      <c r="FG405" s="124"/>
      <c r="FH405" s="124"/>
      <c r="FI405" s="124"/>
      <c r="FJ405" s="124"/>
      <c r="FK405" s="124"/>
      <c r="FL405" s="124"/>
      <c r="FN405" s="212"/>
      <c r="FO405" s="170"/>
      <c r="FP405" s="212"/>
      <c r="FQ405" s="170"/>
      <c r="FR405" s="212"/>
      <c r="FS405" s="170"/>
      <c r="FT405" s="212"/>
      <c r="FU405" s="170"/>
      <c r="FV405" s="212"/>
      <c r="FW405" s="170"/>
      <c r="FX405" s="212"/>
      <c r="FY405" s="170"/>
      <c r="FZ405" s="212"/>
      <c r="GA405" s="170"/>
      <c r="GB405" s="212"/>
      <c r="GC405" s="170"/>
      <c r="GD405" s="212"/>
      <c r="GE405" s="170"/>
      <c r="GF405" s="212"/>
      <c r="GG405" s="170"/>
      <c r="GH405" s="212"/>
      <c r="GI405" s="170"/>
      <c r="GJ405" s="212"/>
      <c r="GK405" s="170"/>
      <c r="HC405" s="212"/>
      <c r="HD405" s="170"/>
      <c r="HE405" s="212"/>
      <c r="HF405" s="170"/>
      <c r="HG405" s="212"/>
      <c r="HH405" s="170"/>
      <c r="HI405" s="212"/>
      <c r="HJ405" s="170"/>
    </row>
    <row r="406" spans="2:218" ht="21.75" customHeight="1" x14ac:dyDescent="0.15">
      <c r="B406" s="486" t="str">
        <f>IF(②元データ!$B$17="","",②元データ!$B$17)</f>
        <v>キャベツ・冬どり錦秋</v>
      </c>
      <c r="C406" s="324"/>
      <c r="D406" s="78">
        <f t="shared" ref="D406:AI406" si="993">IF(AND(D$5&gt;=$EH95,D$5&lt;=$EI95),$FO95/$GM95,IF(AND(D$5&gt;=$EJ95,D$5&lt;=$EK95),$FQ95/$GO95,IF(AND(D$5&gt;=$EL95,D$5&lt;=$EM95),$FS95/$GQ95,IF(AND(D$5&gt;=$EN95,D$5&lt;=$EO95),$FU95/$GS95,IF(AND(D$5&gt;=$EP95,D$5&lt;=$EQ95),$FW95/$GU95,IF(AND(D$5&gt;=$ER95,D$5&lt;=$ES95),$FY95/$GW95,IF(AND(D$5&gt;=$ET95,D$5&lt;=$EU95),$GA95/$GY95,IF(AND(D$5&gt;=$EV95,D$5&lt;=$EW95),$GC95/$HA95,IF(AND(D$5&gt;=$EX95,D$5&lt;=$EY95),$GE95/$HC95,IF(AND(D$5&gt;=$EZ95,D$5&lt;=$FA95),$GG95/$HE95,IF(AND(D$5&gt;=$FB95,D$5&lt;=$FC95),$GI95/$HG95,IF(AND(D$5&gt;=$FD95,D$5&lt;=$FE95),$GK95/$HI95,0))))))))))))</f>
        <v>0</v>
      </c>
      <c r="E406" s="79">
        <f t="shared" si="993"/>
        <v>0</v>
      </c>
      <c r="F406" s="79">
        <f t="shared" si="993"/>
        <v>0</v>
      </c>
      <c r="G406" s="79">
        <f t="shared" si="993"/>
        <v>0</v>
      </c>
      <c r="H406" s="79">
        <f t="shared" si="993"/>
        <v>0</v>
      </c>
      <c r="I406" s="79">
        <f t="shared" si="993"/>
        <v>0</v>
      </c>
      <c r="J406" s="79">
        <f t="shared" si="993"/>
        <v>0</v>
      </c>
      <c r="K406" s="79">
        <f t="shared" si="993"/>
        <v>0</v>
      </c>
      <c r="L406" s="79">
        <f t="shared" si="993"/>
        <v>0</v>
      </c>
      <c r="M406" s="79">
        <f t="shared" si="993"/>
        <v>0</v>
      </c>
      <c r="N406" s="79">
        <f t="shared" si="993"/>
        <v>0</v>
      </c>
      <c r="O406" s="79">
        <f t="shared" si="993"/>
        <v>0</v>
      </c>
      <c r="P406" s="79">
        <f t="shared" si="993"/>
        <v>0</v>
      </c>
      <c r="Q406" s="79">
        <f t="shared" si="993"/>
        <v>0</v>
      </c>
      <c r="R406" s="79">
        <f t="shared" si="993"/>
        <v>0</v>
      </c>
      <c r="S406" s="79">
        <f t="shared" si="993"/>
        <v>0</v>
      </c>
      <c r="T406" s="79">
        <f t="shared" si="993"/>
        <v>0</v>
      </c>
      <c r="U406" s="79">
        <f t="shared" si="993"/>
        <v>0</v>
      </c>
      <c r="V406" s="79">
        <f t="shared" si="993"/>
        <v>0</v>
      </c>
      <c r="W406" s="79">
        <f t="shared" si="993"/>
        <v>0</v>
      </c>
      <c r="X406" s="79">
        <f t="shared" si="993"/>
        <v>0</v>
      </c>
      <c r="Y406" s="79">
        <f t="shared" si="993"/>
        <v>0</v>
      </c>
      <c r="Z406" s="79">
        <f t="shared" si="993"/>
        <v>0</v>
      </c>
      <c r="AA406" s="79">
        <f t="shared" si="993"/>
        <v>0</v>
      </c>
      <c r="AB406" s="79">
        <f t="shared" si="993"/>
        <v>0</v>
      </c>
      <c r="AC406" s="79">
        <f t="shared" si="993"/>
        <v>0</v>
      </c>
      <c r="AD406" s="79">
        <f t="shared" si="993"/>
        <v>0</v>
      </c>
      <c r="AE406" s="79">
        <f t="shared" si="993"/>
        <v>0</v>
      </c>
      <c r="AF406" s="137">
        <f t="shared" si="993"/>
        <v>0</v>
      </c>
      <c r="AG406" s="79">
        <f t="shared" si="993"/>
        <v>0</v>
      </c>
      <c r="AH406" s="79">
        <f t="shared" si="993"/>
        <v>0</v>
      </c>
      <c r="AI406" s="78">
        <f t="shared" si="993"/>
        <v>0</v>
      </c>
      <c r="AJ406" s="79">
        <f t="shared" ref="AJ406:BO406" si="994">IF(AND(AJ$5&gt;=$EH95,AJ$5&lt;=$EI95),$FO95/$GM95,IF(AND(AJ$5&gt;=$EJ95,AJ$5&lt;=$EK95),$FQ95/$GO95,IF(AND(AJ$5&gt;=$EL95,AJ$5&lt;=$EM95),$FS95/$GQ95,IF(AND(AJ$5&gt;=$EN95,AJ$5&lt;=$EO95),$FU95/$GS95,IF(AND(AJ$5&gt;=$EP95,AJ$5&lt;=$EQ95),$FW95/$GU95,IF(AND(AJ$5&gt;=$ER95,AJ$5&lt;=$ES95),$FY95/$GW95,IF(AND(AJ$5&gt;=$ET95,AJ$5&lt;=$EU95),$GA95/$GY95,IF(AND(AJ$5&gt;=$EV95,AJ$5&lt;=$EW95),$GC95/$HA95,IF(AND(AJ$5&gt;=$EX95,AJ$5&lt;=$EY95),$GE95/$HC95,IF(AND(AJ$5&gt;=$EZ95,AJ$5&lt;=$FA95),$GG95/$HE95,IF(AND(AJ$5&gt;=$FB95,AJ$5&lt;=$FC95),$GI95/$HG95,IF(AND(AJ$5&gt;=$FD95,AJ$5&lt;=$FE95),$GK95/$HI95,0))))))))))))</f>
        <v>0</v>
      </c>
      <c r="AK406" s="79">
        <f t="shared" si="994"/>
        <v>0</v>
      </c>
      <c r="AL406" s="79">
        <f t="shared" si="994"/>
        <v>0</v>
      </c>
      <c r="AM406" s="79">
        <f t="shared" si="994"/>
        <v>0</v>
      </c>
      <c r="AN406" s="79">
        <f t="shared" si="994"/>
        <v>0</v>
      </c>
      <c r="AO406" s="79">
        <f t="shared" si="994"/>
        <v>0</v>
      </c>
      <c r="AP406" s="79">
        <f t="shared" si="994"/>
        <v>0</v>
      </c>
      <c r="AQ406" s="79">
        <f t="shared" si="994"/>
        <v>0</v>
      </c>
      <c r="AR406" s="79">
        <f t="shared" si="994"/>
        <v>0</v>
      </c>
      <c r="AS406" s="79">
        <f t="shared" si="994"/>
        <v>0</v>
      </c>
      <c r="AT406" s="79">
        <f t="shared" si="994"/>
        <v>0</v>
      </c>
      <c r="AU406" s="79">
        <f t="shared" si="994"/>
        <v>0</v>
      </c>
      <c r="AV406" s="79">
        <f t="shared" si="994"/>
        <v>0</v>
      </c>
      <c r="AW406" s="79">
        <f t="shared" si="994"/>
        <v>0</v>
      </c>
      <c r="AX406" s="79">
        <f t="shared" si="994"/>
        <v>0</v>
      </c>
      <c r="AY406" s="79">
        <f t="shared" si="994"/>
        <v>0</v>
      </c>
      <c r="AZ406" s="79">
        <f t="shared" si="994"/>
        <v>0</v>
      </c>
      <c r="BA406" s="79">
        <f t="shared" si="994"/>
        <v>0</v>
      </c>
      <c r="BB406" s="79">
        <f t="shared" si="994"/>
        <v>0</v>
      </c>
      <c r="BC406" s="79">
        <f t="shared" si="994"/>
        <v>0</v>
      </c>
      <c r="BD406" s="79">
        <f t="shared" si="994"/>
        <v>0</v>
      </c>
      <c r="BE406" s="79">
        <f t="shared" si="994"/>
        <v>0</v>
      </c>
      <c r="BF406" s="79">
        <f t="shared" si="994"/>
        <v>0</v>
      </c>
      <c r="BG406" s="79">
        <f t="shared" si="994"/>
        <v>0</v>
      </c>
      <c r="BH406" s="79">
        <f t="shared" si="994"/>
        <v>0</v>
      </c>
      <c r="BI406" s="79">
        <f t="shared" si="994"/>
        <v>0</v>
      </c>
      <c r="BJ406" s="79">
        <f t="shared" si="994"/>
        <v>0</v>
      </c>
      <c r="BK406" s="79">
        <f t="shared" si="994"/>
        <v>0</v>
      </c>
      <c r="BL406" s="79">
        <f t="shared" si="994"/>
        <v>0</v>
      </c>
      <c r="BM406" s="80">
        <f t="shared" si="994"/>
        <v>0</v>
      </c>
      <c r="BN406" s="78">
        <f t="shared" si="994"/>
        <v>0</v>
      </c>
      <c r="BO406" s="79">
        <f t="shared" si="994"/>
        <v>0</v>
      </c>
      <c r="BP406" s="79">
        <f t="shared" ref="BP406:CU406" si="995">IF(AND(BP$5&gt;=$EH95,BP$5&lt;=$EI95),$FO95/$GM95,IF(AND(BP$5&gt;=$EJ95,BP$5&lt;=$EK95),$FQ95/$GO95,IF(AND(BP$5&gt;=$EL95,BP$5&lt;=$EM95),$FS95/$GQ95,IF(AND(BP$5&gt;=$EN95,BP$5&lt;=$EO95),$FU95/$GS95,IF(AND(BP$5&gt;=$EP95,BP$5&lt;=$EQ95),$FW95/$GU95,IF(AND(BP$5&gt;=$ER95,BP$5&lt;=$ES95),$FY95/$GW95,IF(AND(BP$5&gt;=$ET95,BP$5&lt;=$EU95),$GA95/$GY95,IF(AND(BP$5&gt;=$EV95,BP$5&lt;=$EW95),$GC95/$HA95,IF(AND(BP$5&gt;=$EX95,BP$5&lt;=$EY95),$GE95/$HC95,IF(AND(BP$5&gt;=$EZ95,BP$5&lt;=$FA95),$GG95/$HE95,IF(AND(BP$5&gt;=$FB95,BP$5&lt;=$FC95),$GI95/$HG95,IF(AND(BP$5&gt;=$FD95,BP$5&lt;=$FE95),$GK95/$HI95,0))))))))))))</f>
        <v>0</v>
      </c>
      <c r="BQ406" s="79">
        <f t="shared" si="995"/>
        <v>0</v>
      </c>
      <c r="BR406" s="79">
        <f t="shared" si="995"/>
        <v>0</v>
      </c>
      <c r="BS406" s="79">
        <f t="shared" si="995"/>
        <v>0</v>
      </c>
      <c r="BT406" s="79">
        <f t="shared" si="995"/>
        <v>0</v>
      </c>
      <c r="BU406" s="79">
        <f t="shared" si="995"/>
        <v>0</v>
      </c>
      <c r="BV406" s="79">
        <f t="shared" si="995"/>
        <v>0</v>
      </c>
      <c r="BW406" s="79">
        <f t="shared" si="995"/>
        <v>0</v>
      </c>
      <c r="BX406" s="79">
        <f t="shared" si="995"/>
        <v>0</v>
      </c>
      <c r="BY406" s="79">
        <f t="shared" si="995"/>
        <v>0</v>
      </c>
      <c r="BZ406" s="79">
        <f t="shared" si="995"/>
        <v>0</v>
      </c>
      <c r="CA406" s="79">
        <f t="shared" si="995"/>
        <v>0</v>
      </c>
      <c r="CB406" s="137">
        <f t="shared" si="995"/>
        <v>0</v>
      </c>
      <c r="CC406" s="79">
        <f t="shared" si="995"/>
        <v>0</v>
      </c>
      <c r="CD406" s="79">
        <f t="shared" si="995"/>
        <v>0</v>
      </c>
      <c r="CE406" s="79">
        <f t="shared" si="995"/>
        <v>0</v>
      </c>
      <c r="CF406" s="79">
        <f t="shared" si="995"/>
        <v>0</v>
      </c>
      <c r="CG406" s="79">
        <f t="shared" si="995"/>
        <v>0</v>
      </c>
      <c r="CH406" s="79">
        <f t="shared" si="995"/>
        <v>0</v>
      </c>
      <c r="CI406" s="79">
        <f t="shared" si="995"/>
        <v>0</v>
      </c>
      <c r="CJ406" s="79">
        <f t="shared" si="995"/>
        <v>0</v>
      </c>
      <c r="CK406" s="79">
        <f t="shared" si="995"/>
        <v>0</v>
      </c>
      <c r="CL406" s="79">
        <f t="shared" si="995"/>
        <v>0</v>
      </c>
      <c r="CM406" s="79">
        <f t="shared" si="995"/>
        <v>0</v>
      </c>
      <c r="CN406" s="79">
        <f t="shared" si="995"/>
        <v>0</v>
      </c>
      <c r="CO406" s="79">
        <f t="shared" si="995"/>
        <v>0</v>
      </c>
      <c r="CP406" s="137">
        <f t="shared" si="995"/>
        <v>0</v>
      </c>
      <c r="CQ406" s="80">
        <f t="shared" si="995"/>
        <v>0</v>
      </c>
      <c r="CR406" s="78">
        <f t="shared" si="995"/>
        <v>0</v>
      </c>
      <c r="CS406" s="79">
        <f t="shared" si="995"/>
        <v>0</v>
      </c>
      <c r="CT406" s="79">
        <f t="shared" si="995"/>
        <v>0</v>
      </c>
      <c r="CU406" s="79">
        <f t="shared" si="995"/>
        <v>0</v>
      </c>
      <c r="CV406" s="79">
        <f t="shared" ref="CV406:DW406" si="996">IF(AND(CV$5&gt;=$EH95,CV$5&lt;=$EI95),$FO95/$GM95,IF(AND(CV$5&gt;=$EJ95,CV$5&lt;=$EK95),$FQ95/$GO95,IF(AND(CV$5&gt;=$EL95,CV$5&lt;=$EM95),$FS95/$GQ95,IF(AND(CV$5&gt;=$EN95,CV$5&lt;=$EO95),$FU95/$GS95,IF(AND(CV$5&gt;=$EP95,CV$5&lt;=$EQ95),$FW95/$GU95,IF(AND(CV$5&gt;=$ER95,CV$5&lt;=$ES95),$FY95/$GW95,IF(AND(CV$5&gt;=$ET95,CV$5&lt;=$EU95),$GA95/$GY95,IF(AND(CV$5&gt;=$EV95,CV$5&lt;=$EW95),$GC95/$HA95,IF(AND(CV$5&gt;=$EX95,CV$5&lt;=$EY95),$GE95/$HC95,IF(AND(CV$5&gt;=$EZ95,CV$5&lt;=$FA95),$GG95/$HE95,IF(AND(CV$5&gt;=$FB95,CV$5&lt;=$FC95),$GI95/$HG95,IF(AND(CV$5&gt;=$FD95,CV$5&lt;=$FE95),$GK95/$HI95,0))))))))))))</f>
        <v>0</v>
      </c>
      <c r="CW406" s="79">
        <f t="shared" si="996"/>
        <v>0</v>
      </c>
      <c r="CX406" s="79">
        <f t="shared" si="996"/>
        <v>0</v>
      </c>
      <c r="CY406" s="79">
        <f t="shared" si="996"/>
        <v>0</v>
      </c>
      <c r="CZ406" s="79">
        <f t="shared" si="996"/>
        <v>0</v>
      </c>
      <c r="DA406" s="79">
        <f t="shared" si="996"/>
        <v>0</v>
      </c>
      <c r="DB406" s="79">
        <f t="shared" si="996"/>
        <v>0</v>
      </c>
      <c r="DC406" s="79">
        <f t="shared" si="996"/>
        <v>0</v>
      </c>
      <c r="DD406" s="79">
        <f t="shared" si="996"/>
        <v>0</v>
      </c>
      <c r="DE406" s="79">
        <f t="shared" si="996"/>
        <v>0</v>
      </c>
      <c r="DF406" s="137">
        <f t="shared" si="996"/>
        <v>0</v>
      </c>
      <c r="DG406" s="79">
        <f t="shared" si="996"/>
        <v>0</v>
      </c>
      <c r="DH406" s="79">
        <f t="shared" si="996"/>
        <v>0</v>
      </c>
      <c r="DI406" s="79">
        <f t="shared" si="996"/>
        <v>0</v>
      </c>
      <c r="DJ406" s="79">
        <f t="shared" si="996"/>
        <v>0</v>
      </c>
      <c r="DK406" s="79">
        <f t="shared" si="996"/>
        <v>0</v>
      </c>
      <c r="DL406" s="79">
        <f t="shared" si="996"/>
        <v>0</v>
      </c>
      <c r="DM406" s="79">
        <f t="shared" si="996"/>
        <v>0</v>
      </c>
      <c r="DN406" s="79">
        <f t="shared" si="996"/>
        <v>0</v>
      </c>
      <c r="DO406" s="79">
        <f t="shared" si="996"/>
        <v>0</v>
      </c>
      <c r="DP406" s="79">
        <f t="shared" si="996"/>
        <v>0</v>
      </c>
      <c r="DQ406" s="79">
        <f t="shared" si="996"/>
        <v>0</v>
      </c>
      <c r="DR406" s="79">
        <f t="shared" si="996"/>
        <v>0</v>
      </c>
      <c r="DS406" s="79">
        <f t="shared" si="996"/>
        <v>0</v>
      </c>
      <c r="DT406" s="137">
        <f t="shared" si="996"/>
        <v>0</v>
      </c>
      <c r="DU406" s="80">
        <f t="shared" si="996"/>
        <v>0</v>
      </c>
      <c r="DV406" s="80">
        <f t="shared" si="996"/>
        <v>0</v>
      </c>
      <c r="DW406" s="80">
        <f t="shared" si="996"/>
        <v>0</v>
      </c>
      <c r="EE406" s="2"/>
      <c r="EF406"/>
      <c r="EG406"/>
      <c r="EH406" s="124"/>
      <c r="EI406" s="124"/>
      <c r="EJ406" s="124"/>
      <c r="EK406" s="124"/>
      <c r="EL406" s="124"/>
      <c r="EM406" s="124"/>
      <c r="EN406" s="124"/>
      <c r="EO406" s="124"/>
      <c r="EP406" s="124"/>
      <c r="EQ406" s="124"/>
      <c r="ER406" s="124"/>
      <c r="ES406" s="124"/>
      <c r="ET406" s="124"/>
      <c r="EU406" s="124"/>
      <c r="EV406" s="124"/>
      <c r="EW406" s="124"/>
      <c r="EX406" s="124"/>
      <c r="EY406" s="124"/>
      <c r="EZ406" s="124"/>
      <c r="FA406" s="124"/>
      <c r="FB406" s="124"/>
      <c r="FC406" s="124"/>
      <c r="FD406" s="124"/>
      <c r="FE406" s="124"/>
      <c r="FG406" s="124"/>
      <c r="FH406" s="124"/>
      <c r="FI406" s="124"/>
      <c r="FJ406" s="124"/>
      <c r="FK406" s="124"/>
      <c r="FL406" s="124"/>
      <c r="FN406" s="212"/>
      <c r="FO406" s="170"/>
      <c r="FP406" s="212"/>
      <c r="FQ406" s="170"/>
      <c r="FR406" s="212"/>
      <c r="FS406" s="170"/>
      <c r="FT406" s="212"/>
      <c r="FU406" s="170"/>
      <c r="FV406" s="212"/>
      <c r="FW406" s="170"/>
      <c r="FX406" s="212"/>
      <c r="FY406" s="170"/>
      <c r="FZ406" s="212"/>
      <c r="GA406" s="170"/>
      <c r="GB406" s="212"/>
      <c r="GC406" s="170"/>
      <c r="GD406" s="212"/>
      <c r="GE406" s="170"/>
      <c r="GF406" s="212"/>
      <c r="GG406" s="170"/>
      <c r="GH406" s="212"/>
      <c r="GI406" s="170"/>
      <c r="GJ406" s="212"/>
      <c r="GK406" s="170"/>
      <c r="HC406" s="212"/>
      <c r="HD406" s="170"/>
      <c r="HE406" s="212"/>
      <c r="HF406" s="170"/>
      <c r="HG406" s="212"/>
      <c r="HH406" s="170"/>
      <c r="HI406" s="212"/>
      <c r="HJ406" s="170"/>
    </row>
    <row r="407" spans="2:218" ht="10.5" customHeight="1" x14ac:dyDescent="0.15">
      <c r="B407" s="487"/>
      <c r="C407" s="325"/>
      <c r="D407" s="59">
        <f t="shared" ref="D407:AI407" si="997">IF(AND(D$5&gt;=$EH95,D$5&lt;=$EI95),$FO95,IF(AND(D$5&gt;=$EJ95,D$5&lt;=$EK95),$FQ95,IF(AND(D$5&gt;=$EL95,D$5&lt;=$EM95),$FS95,IF(AND(D$5&gt;=$EN95,D$5&lt;=$EO95),$FU95,IF(AND(D$5&gt;=$EP95,D$5&lt;=$EQ95),$FW95,IF(AND(D$5&gt;=$ER95,D$5&lt;=$ES95),$FY95,IF(AND(D$5&gt;=$ET95,D$5&lt;=$EU95),$GA95,IF(AND(D$5&gt;=$EV95,D$5&lt;=$EW95),$GC95,IF(AND(D$5&gt;=$EX95,D$5&lt;=$EY95),$GE95,IF(AND(D$5&gt;=$EZ95,D$5&lt;=$FA95),$GG95,IF(AND(D$5&gt;=$FB95,D$5&lt;=$FC95),$GI95,IF(AND(D$5&gt;=$FD95,D$5&lt;=$FE95),$GK95,0))))))))))))</f>
        <v>0</v>
      </c>
      <c r="E407" s="76">
        <f t="shared" si="997"/>
        <v>0</v>
      </c>
      <c r="F407" s="76">
        <f t="shared" si="997"/>
        <v>0</v>
      </c>
      <c r="G407" s="76">
        <f t="shared" si="997"/>
        <v>0</v>
      </c>
      <c r="H407" s="76">
        <f t="shared" si="997"/>
        <v>0</v>
      </c>
      <c r="I407" s="76">
        <f t="shared" si="997"/>
        <v>0</v>
      </c>
      <c r="J407" s="76">
        <f t="shared" si="997"/>
        <v>0</v>
      </c>
      <c r="K407" s="76">
        <f t="shared" si="997"/>
        <v>0</v>
      </c>
      <c r="L407" s="76">
        <f t="shared" si="997"/>
        <v>0</v>
      </c>
      <c r="M407" s="76">
        <f t="shared" si="997"/>
        <v>0</v>
      </c>
      <c r="N407" s="76">
        <f t="shared" si="997"/>
        <v>0</v>
      </c>
      <c r="O407" s="76">
        <f t="shared" si="997"/>
        <v>0</v>
      </c>
      <c r="P407" s="76">
        <f t="shared" si="997"/>
        <v>0</v>
      </c>
      <c r="Q407" s="76">
        <f t="shared" si="997"/>
        <v>0</v>
      </c>
      <c r="R407" s="76">
        <f t="shared" si="997"/>
        <v>0</v>
      </c>
      <c r="S407" s="76">
        <f t="shared" si="997"/>
        <v>0</v>
      </c>
      <c r="T407" s="76">
        <f t="shared" si="997"/>
        <v>0</v>
      </c>
      <c r="U407" s="76">
        <f t="shared" si="997"/>
        <v>0</v>
      </c>
      <c r="V407" s="76">
        <f t="shared" si="997"/>
        <v>0</v>
      </c>
      <c r="W407" s="76">
        <f t="shared" si="997"/>
        <v>0</v>
      </c>
      <c r="X407" s="76">
        <f t="shared" si="997"/>
        <v>0</v>
      </c>
      <c r="Y407" s="76">
        <f t="shared" si="997"/>
        <v>0</v>
      </c>
      <c r="Z407" s="76">
        <f t="shared" si="997"/>
        <v>0</v>
      </c>
      <c r="AA407" s="76">
        <f t="shared" si="997"/>
        <v>0</v>
      </c>
      <c r="AB407" s="76">
        <f t="shared" si="997"/>
        <v>0</v>
      </c>
      <c r="AC407" s="76">
        <f t="shared" si="997"/>
        <v>0</v>
      </c>
      <c r="AD407" s="76">
        <f t="shared" si="997"/>
        <v>0</v>
      </c>
      <c r="AE407" s="76">
        <f t="shared" si="997"/>
        <v>0</v>
      </c>
      <c r="AF407" s="138">
        <f t="shared" si="997"/>
        <v>0</v>
      </c>
      <c r="AG407" s="76">
        <f t="shared" si="997"/>
        <v>0</v>
      </c>
      <c r="AH407" s="76">
        <f t="shared" si="997"/>
        <v>0</v>
      </c>
      <c r="AI407" s="59">
        <f t="shared" si="997"/>
        <v>0</v>
      </c>
      <c r="AJ407" s="76">
        <f t="shared" ref="AJ407:BO407" si="998">IF(AND(AJ$5&gt;=$EH95,AJ$5&lt;=$EI95),$FO95,IF(AND(AJ$5&gt;=$EJ95,AJ$5&lt;=$EK95),$FQ95,IF(AND(AJ$5&gt;=$EL95,AJ$5&lt;=$EM95),$FS95,IF(AND(AJ$5&gt;=$EN95,AJ$5&lt;=$EO95),$FU95,IF(AND(AJ$5&gt;=$EP95,AJ$5&lt;=$EQ95),$FW95,IF(AND(AJ$5&gt;=$ER95,AJ$5&lt;=$ES95),$FY95,IF(AND(AJ$5&gt;=$ET95,AJ$5&lt;=$EU95),$GA95,IF(AND(AJ$5&gt;=$EV95,AJ$5&lt;=$EW95),$GC95,IF(AND(AJ$5&gt;=$EX95,AJ$5&lt;=$EY95),$GE95,IF(AND(AJ$5&gt;=$EZ95,AJ$5&lt;=$FA95),$GG95,IF(AND(AJ$5&gt;=$FB95,AJ$5&lt;=$FC95),$GI95,IF(AND(AJ$5&gt;=$FD95,AJ$5&lt;=$FE95),$GK95,0))))))))))))</f>
        <v>0</v>
      </c>
      <c r="AK407" s="76">
        <f t="shared" si="998"/>
        <v>0</v>
      </c>
      <c r="AL407" s="76">
        <f t="shared" si="998"/>
        <v>0</v>
      </c>
      <c r="AM407" s="76">
        <f t="shared" si="998"/>
        <v>0</v>
      </c>
      <c r="AN407" s="76">
        <f t="shared" si="998"/>
        <v>0</v>
      </c>
      <c r="AO407" s="76">
        <f t="shared" si="998"/>
        <v>0</v>
      </c>
      <c r="AP407" s="76">
        <f t="shared" si="998"/>
        <v>0</v>
      </c>
      <c r="AQ407" s="76">
        <f t="shared" si="998"/>
        <v>0</v>
      </c>
      <c r="AR407" s="76">
        <f t="shared" si="998"/>
        <v>0</v>
      </c>
      <c r="AS407" s="76">
        <f t="shared" si="998"/>
        <v>0</v>
      </c>
      <c r="AT407" s="76">
        <f t="shared" si="998"/>
        <v>0</v>
      </c>
      <c r="AU407" s="76">
        <f t="shared" si="998"/>
        <v>0</v>
      </c>
      <c r="AV407" s="76">
        <f t="shared" si="998"/>
        <v>0</v>
      </c>
      <c r="AW407" s="76">
        <f t="shared" si="998"/>
        <v>0</v>
      </c>
      <c r="AX407" s="76">
        <f t="shared" si="998"/>
        <v>0</v>
      </c>
      <c r="AY407" s="76">
        <f t="shared" si="998"/>
        <v>0</v>
      </c>
      <c r="AZ407" s="76">
        <f t="shared" si="998"/>
        <v>0</v>
      </c>
      <c r="BA407" s="76">
        <f t="shared" si="998"/>
        <v>0</v>
      </c>
      <c r="BB407" s="76">
        <f t="shared" si="998"/>
        <v>0</v>
      </c>
      <c r="BC407" s="76">
        <f t="shared" si="998"/>
        <v>0</v>
      </c>
      <c r="BD407" s="76">
        <f t="shared" si="998"/>
        <v>0</v>
      </c>
      <c r="BE407" s="76">
        <f t="shared" si="998"/>
        <v>0</v>
      </c>
      <c r="BF407" s="76">
        <f t="shared" si="998"/>
        <v>0</v>
      </c>
      <c r="BG407" s="76">
        <f t="shared" si="998"/>
        <v>0</v>
      </c>
      <c r="BH407" s="76">
        <f t="shared" si="998"/>
        <v>0</v>
      </c>
      <c r="BI407" s="76">
        <f t="shared" si="998"/>
        <v>0</v>
      </c>
      <c r="BJ407" s="76">
        <f t="shared" si="998"/>
        <v>0</v>
      </c>
      <c r="BK407" s="76">
        <f t="shared" si="998"/>
        <v>0</v>
      </c>
      <c r="BL407" s="76">
        <f t="shared" si="998"/>
        <v>0</v>
      </c>
      <c r="BM407" s="77">
        <f t="shared" si="998"/>
        <v>0</v>
      </c>
      <c r="BN407" s="59">
        <f t="shared" si="998"/>
        <v>0</v>
      </c>
      <c r="BO407" s="76">
        <f t="shared" si="998"/>
        <v>0</v>
      </c>
      <c r="BP407" s="76">
        <f t="shared" ref="BP407:CU407" si="999">IF(AND(BP$5&gt;=$EH95,BP$5&lt;=$EI95),$FO95,IF(AND(BP$5&gt;=$EJ95,BP$5&lt;=$EK95),$FQ95,IF(AND(BP$5&gt;=$EL95,BP$5&lt;=$EM95),$FS95,IF(AND(BP$5&gt;=$EN95,BP$5&lt;=$EO95),$FU95,IF(AND(BP$5&gt;=$EP95,BP$5&lt;=$EQ95),$FW95,IF(AND(BP$5&gt;=$ER95,BP$5&lt;=$ES95),$FY95,IF(AND(BP$5&gt;=$ET95,BP$5&lt;=$EU95),$GA95,IF(AND(BP$5&gt;=$EV95,BP$5&lt;=$EW95),$GC95,IF(AND(BP$5&gt;=$EX95,BP$5&lt;=$EY95),$GE95,IF(AND(BP$5&gt;=$EZ95,BP$5&lt;=$FA95),$GG95,IF(AND(BP$5&gt;=$FB95,BP$5&lt;=$FC95),$GI95,IF(AND(BP$5&gt;=$FD95,BP$5&lt;=$FE95),$GK95,0))))))))))))</f>
        <v>0</v>
      </c>
      <c r="BQ407" s="76">
        <f t="shared" si="999"/>
        <v>0</v>
      </c>
      <c r="BR407" s="76">
        <f t="shared" si="999"/>
        <v>0</v>
      </c>
      <c r="BS407" s="76">
        <f t="shared" si="999"/>
        <v>0</v>
      </c>
      <c r="BT407" s="76">
        <f t="shared" si="999"/>
        <v>0</v>
      </c>
      <c r="BU407" s="76">
        <f t="shared" si="999"/>
        <v>0</v>
      </c>
      <c r="BV407" s="76">
        <f t="shared" si="999"/>
        <v>0</v>
      </c>
      <c r="BW407" s="76">
        <f t="shared" si="999"/>
        <v>0</v>
      </c>
      <c r="BX407" s="76">
        <f t="shared" si="999"/>
        <v>0</v>
      </c>
      <c r="BY407" s="76">
        <f t="shared" si="999"/>
        <v>0</v>
      </c>
      <c r="BZ407" s="76">
        <f t="shared" si="999"/>
        <v>0</v>
      </c>
      <c r="CA407" s="76">
        <f t="shared" si="999"/>
        <v>0</v>
      </c>
      <c r="CB407" s="138">
        <f t="shared" si="999"/>
        <v>0</v>
      </c>
      <c r="CC407" s="76">
        <f t="shared" si="999"/>
        <v>0</v>
      </c>
      <c r="CD407" s="76">
        <f t="shared" si="999"/>
        <v>0</v>
      </c>
      <c r="CE407" s="76">
        <f t="shared" si="999"/>
        <v>0</v>
      </c>
      <c r="CF407" s="76">
        <f t="shared" si="999"/>
        <v>0</v>
      </c>
      <c r="CG407" s="76">
        <f t="shared" si="999"/>
        <v>0</v>
      </c>
      <c r="CH407" s="76">
        <f t="shared" si="999"/>
        <v>0</v>
      </c>
      <c r="CI407" s="76">
        <f t="shared" si="999"/>
        <v>0</v>
      </c>
      <c r="CJ407" s="76">
        <f t="shared" si="999"/>
        <v>0</v>
      </c>
      <c r="CK407" s="76">
        <f t="shared" si="999"/>
        <v>0</v>
      </c>
      <c r="CL407" s="76">
        <f t="shared" si="999"/>
        <v>0</v>
      </c>
      <c r="CM407" s="76">
        <f t="shared" si="999"/>
        <v>0</v>
      </c>
      <c r="CN407" s="76">
        <f t="shared" si="999"/>
        <v>0</v>
      </c>
      <c r="CO407" s="76">
        <f t="shared" si="999"/>
        <v>0</v>
      </c>
      <c r="CP407" s="138">
        <f t="shared" si="999"/>
        <v>0</v>
      </c>
      <c r="CQ407" s="77">
        <f t="shared" si="999"/>
        <v>0</v>
      </c>
      <c r="CR407" s="59">
        <f t="shared" si="999"/>
        <v>0</v>
      </c>
      <c r="CS407" s="76">
        <f t="shared" si="999"/>
        <v>0</v>
      </c>
      <c r="CT407" s="76">
        <f t="shared" si="999"/>
        <v>0</v>
      </c>
      <c r="CU407" s="76">
        <f t="shared" si="999"/>
        <v>0</v>
      </c>
      <c r="CV407" s="76">
        <f t="shared" ref="CV407:DW407" si="1000">IF(AND(CV$5&gt;=$EH95,CV$5&lt;=$EI95),$FO95,IF(AND(CV$5&gt;=$EJ95,CV$5&lt;=$EK95),$FQ95,IF(AND(CV$5&gt;=$EL95,CV$5&lt;=$EM95),$FS95,IF(AND(CV$5&gt;=$EN95,CV$5&lt;=$EO95),$FU95,IF(AND(CV$5&gt;=$EP95,CV$5&lt;=$EQ95),$FW95,IF(AND(CV$5&gt;=$ER95,CV$5&lt;=$ES95),$FY95,IF(AND(CV$5&gt;=$ET95,CV$5&lt;=$EU95),$GA95,IF(AND(CV$5&gt;=$EV95,CV$5&lt;=$EW95),$GC95,IF(AND(CV$5&gt;=$EX95,CV$5&lt;=$EY95),$GE95,IF(AND(CV$5&gt;=$EZ95,CV$5&lt;=$FA95),$GG95,IF(AND(CV$5&gt;=$FB95,CV$5&lt;=$FC95),$GI95,IF(AND(CV$5&gt;=$FD95,CV$5&lt;=$FE95),$GK95,0))))))))))))</f>
        <v>0</v>
      </c>
      <c r="CW407" s="76">
        <f t="shared" si="1000"/>
        <v>0</v>
      </c>
      <c r="CX407" s="76">
        <f t="shared" si="1000"/>
        <v>0</v>
      </c>
      <c r="CY407" s="76">
        <f t="shared" si="1000"/>
        <v>0</v>
      </c>
      <c r="CZ407" s="76">
        <f t="shared" si="1000"/>
        <v>0</v>
      </c>
      <c r="DA407" s="76">
        <f t="shared" si="1000"/>
        <v>0</v>
      </c>
      <c r="DB407" s="76">
        <f t="shared" si="1000"/>
        <v>0</v>
      </c>
      <c r="DC407" s="76">
        <f t="shared" si="1000"/>
        <v>0</v>
      </c>
      <c r="DD407" s="76">
        <f t="shared" si="1000"/>
        <v>0</v>
      </c>
      <c r="DE407" s="76">
        <f t="shared" si="1000"/>
        <v>0</v>
      </c>
      <c r="DF407" s="138">
        <f t="shared" si="1000"/>
        <v>0</v>
      </c>
      <c r="DG407" s="76">
        <f t="shared" si="1000"/>
        <v>0</v>
      </c>
      <c r="DH407" s="76">
        <f t="shared" si="1000"/>
        <v>0</v>
      </c>
      <c r="DI407" s="76">
        <f t="shared" si="1000"/>
        <v>0</v>
      </c>
      <c r="DJ407" s="76">
        <f t="shared" si="1000"/>
        <v>0</v>
      </c>
      <c r="DK407" s="76">
        <f t="shared" si="1000"/>
        <v>0</v>
      </c>
      <c r="DL407" s="76">
        <f t="shared" si="1000"/>
        <v>0</v>
      </c>
      <c r="DM407" s="76">
        <f t="shared" si="1000"/>
        <v>0</v>
      </c>
      <c r="DN407" s="76">
        <f t="shared" si="1000"/>
        <v>0</v>
      </c>
      <c r="DO407" s="76">
        <f t="shared" si="1000"/>
        <v>0</v>
      </c>
      <c r="DP407" s="76">
        <f t="shared" si="1000"/>
        <v>0</v>
      </c>
      <c r="DQ407" s="76">
        <f t="shared" si="1000"/>
        <v>0</v>
      </c>
      <c r="DR407" s="76">
        <f t="shared" si="1000"/>
        <v>0</v>
      </c>
      <c r="DS407" s="76">
        <f t="shared" si="1000"/>
        <v>0</v>
      </c>
      <c r="DT407" s="138">
        <f t="shared" si="1000"/>
        <v>0</v>
      </c>
      <c r="DU407" s="77">
        <f t="shared" si="1000"/>
        <v>0</v>
      </c>
      <c r="DV407" s="77">
        <f t="shared" si="1000"/>
        <v>0</v>
      </c>
      <c r="DW407" s="77">
        <f t="shared" si="1000"/>
        <v>0</v>
      </c>
      <c r="EE407" s="2"/>
      <c r="EF407"/>
      <c r="EG407"/>
      <c r="EH407" s="124"/>
      <c r="EI407" s="124"/>
      <c r="EJ407" s="124"/>
      <c r="EK407" s="124"/>
      <c r="EL407" s="124"/>
      <c r="EM407" s="124"/>
      <c r="EN407" s="124"/>
      <c r="EO407" s="124"/>
      <c r="EP407" s="124"/>
      <c r="EQ407" s="124"/>
      <c r="ER407" s="124"/>
      <c r="ES407" s="124"/>
      <c r="ET407" s="124"/>
      <c r="EU407" s="124"/>
      <c r="EV407" s="124"/>
      <c r="EW407" s="124"/>
      <c r="EX407" s="124"/>
      <c r="EY407" s="124"/>
      <c r="EZ407" s="124"/>
      <c r="FA407" s="124"/>
      <c r="FB407" s="124"/>
      <c r="FC407" s="124"/>
      <c r="FD407" s="124"/>
      <c r="FE407" s="124"/>
      <c r="FG407" s="124"/>
      <c r="FH407" s="124"/>
      <c r="FI407" s="124"/>
      <c r="FJ407" s="124"/>
      <c r="FK407" s="124"/>
      <c r="FL407" s="124"/>
      <c r="FN407" s="212"/>
      <c r="FO407" s="170"/>
      <c r="FP407" s="212"/>
      <c r="FQ407" s="170"/>
      <c r="FR407" s="212"/>
      <c r="FS407" s="170"/>
      <c r="FT407" s="212"/>
      <c r="FU407" s="170"/>
      <c r="FV407" s="212"/>
      <c r="FW407" s="170"/>
      <c r="FX407" s="212"/>
      <c r="FY407" s="170"/>
      <c r="FZ407" s="212"/>
      <c r="GA407" s="170"/>
      <c r="GB407" s="212"/>
      <c r="GC407" s="170"/>
      <c r="GD407" s="212"/>
      <c r="GE407" s="170"/>
      <c r="GF407" s="212"/>
      <c r="GG407" s="170"/>
      <c r="GH407" s="212"/>
      <c r="GI407" s="170"/>
      <c r="GJ407" s="212"/>
      <c r="GK407" s="170"/>
      <c r="HC407" s="212"/>
      <c r="HD407" s="170"/>
      <c r="HE407" s="212"/>
      <c r="HF407" s="170"/>
      <c r="HG407" s="212"/>
      <c r="HH407" s="170"/>
      <c r="HI407" s="212"/>
      <c r="HJ407" s="170"/>
    </row>
    <row r="408" spans="2:218" ht="27.75" customHeight="1" x14ac:dyDescent="0.15">
      <c r="B408" s="487"/>
      <c r="C408" s="325"/>
      <c r="D408" s="75">
        <f t="shared" ref="D408:AI408" si="1001">IF(AND(D$5&gt;=$EH97,D$5&lt;=$EI97),$FO97/$GM97,IF(AND(D$5&gt;=$EJ97,D$5&lt;=$EK97),$FQ97/$GO97,IF(AND(D$5&gt;=$EL97,D$5&lt;=$EM97),$FS97/$GQ97,IF(AND(D$5&gt;=$EN97,D$5&lt;=$EO97),$FU97/$GS97,IF(AND(D$5&gt;=$EP97,D$5&lt;=$EQ97),$FW97/$GU97,IF(AND(D$5&gt;=$ER97,D$5&lt;=$ES97),$FY97/$GW97,IF(AND(D$5&gt;=$ET97,D$5&lt;=$EU97),$GA97/$GY97,IF(AND(D$5&gt;=$EV97,D$5&lt;=$EW97),$GC97/$HA97,IF(AND(D$5&gt;=$EX97,D$5&lt;=$EY97),$GE97/$HC97,IF(AND(D$5&gt;=$EZ97,D$5&lt;=$FA97),$GG97/$HE97,IF(AND(D$5&gt;=$FB97,D$5&lt;=$FC97),$GI97/$HG97,IF(AND(D$5&gt;=$FD97,D$5&lt;=$FE97),$GK97/$HI97,0))))))))))))</f>
        <v>0</v>
      </c>
      <c r="E408" s="76">
        <f t="shared" si="1001"/>
        <v>0</v>
      </c>
      <c r="F408" s="76">
        <f t="shared" si="1001"/>
        <v>0</v>
      </c>
      <c r="G408" s="76">
        <f t="shared" si="1001"/>
        <v>0</v>
      </c>
      <c r="H408" s="76">
        <f t="shared" si="1001"/>
        <v>0</v>
      </c>
      <c r="I408" s="76">
        <f t="shared" si="1001"/>
        <v>0</v>
      </c>
      <c r="J408" s="76">
        <f t="shared" si="1001"/>
        <v>0</v>
      </c>
      <c r="K408" s="76">
        <f t="shared" si="1001"/>
        <v>0</v>
      </c>
      <c r="L408" s="76">
        <f t="shared" si="1001"/>
        <v>0</v>
      </c>
      <c r="M408" s="76">
        <f t="shared" si="1001"/>
        <v>0</v>
      </c>
      <c r="N408" s="76">
        <f t="shared" si="1001"/>
        <v>0</v>
      </c>
      <c r="O408" s="76">
        <f t="shared" si="1001"/>
        <v>0</v>
      </c>
      <c r="P408" s="76">
        <f t="shared" si="1001"/>
        <v>0</v>
      </c>
      <c r="Q408" s="76">
        <f t="shared" si="1001"/>
        <v>0</v>
      </c>
      <c r="R408" s="76">
        <f t="shared" si="1001"/>
        <v>0</v>
      </c>
      <c r="S408" s="76">
        <f t="shared" si="1001"/>
        <v>0</v>
      </c>
      <c r="T408" s="76">
        <f t="shared" si="1001"/>
        <v>0</v>
      </c>
      <c r="U408" s="76">
        <f t="shared" si="1001"/>
        <v>0</v>
      </c>
      <c r="V408" s="76">
        <f t="shared" si="1001"/>
        <v>0</v>
      </c>
      <c r="W408" s="76">
        <f t="shared" si="1001"/>
        <v>8</v>
      </c>
      <c r="X408" s="76">
        <f t="shared" si="1001"/>
        <v>8</v>
      </c>
      <c r="Y408" s="76">
        <f t="shared" si="1001"/>
        <v>0</v>
      </c>
      <c r="Z408" s="76">
        <f t="shared" si="1001"/>
        <v>0</v>
      </c>
      <c r="AA408" s="76">
        <f t="shared" si="1001"/>
        <v>0</v>
      </c>
      <c r="AB408" s="76">
        <f t="shared" si="1001"/>
        <v>0</v>
      </c>
      <c r="AC408" s="76">
        <f t="shared" si="1001"/>
        <v>0</v>
      </c>
      <c r="AD408" s="76">
        <f t="shared" si="1001"/>
        <v>0</v>
      </c>
      <c r="AE408" s="76">
        <f t="shared" si="1001"/>
        <v>0</v>
      </c>
      <c r="AF408" s="138">
        <f t="shared" si="1001"/>
        <v>0</v>
      </c>
      <c r="AG408" s="76">
        <f t="shared" si="1001"/>
        <v>0</v>
      </c>
      <c r="AH408" s="76">
        <f t="shared" si="1001"/>
        <v>0</v>
      </c>
      <c r="AI408" s="59">
        <f t="shared" si="1001"/>
        <v>0</v>
      </c>
      <c r="AJ408" s="76">
        <f t="shared" ref="AJ408:BO408" si="1002">IF(AND(AJ$5&gt;=$EH97,AJ$5&lt;=$EI97),$FO97/$GM97,IF(AND(AJ$5&gt;=$EJ97,AJ$5&lt;=$EK97),$FQ97/$GO97,IF(AND(AJ$5&gt;=$EL97,AJ$5&lt;=$EM97),$FS97/$GQ97,IF(AND(AJ$5&gt;=$EN97,AJ$5&lt;=$EO97),$FU97/$GS97,IF(AND(AJ$5&gt;=$EP97,AJ$5&lt;=$EQ97),$FW97/$GU97,IF(AND(AJ$5&gt;=$ER97,AJ$5&lt;=$ES97),$FY97/$GW97,IF(AND(AJ$5&gt;=$ET97,AJ$5&lt;=$EU97),$GA97/$GY97,IF(AND(AJ$5&gt;=$EV97,AJ$5&lt;=$EW97),$GC97/$HA97,IF(AND(AJ$5&gt;=$EX97,AJ$5&lt;=$EY97),$GE97/$HC97,IF(AND(AJ$5&gt;=$EZ97,AJ$5&lt;=$FA97),$GG97/$HE97,IF(AND(AJ$5&gt;=$FB97,AJ$5&lt;=$FC97),$GI97/$HG97,IF(AND(AJ$5&gt;=$FD97,AJ$5&lt;=$FE97),$GK97/$HI97,0))))))))))))</f>
        <v>0</v>
      </c>
      <c r="AK408" s="76">
        <f t="shared" si="1002"/>
        <v>0</v>
      </c>
      <c r="AL408" s="76">
        <f t="shared" si="1002"/>
        <v>0</v>
      </c>
      <c r="AM408" s="76">
        <f t="shared" si="1002"/>
        <v>0</v>
      </c>
      <c r="AN408" s="76">
        <f t="shared" si="1002"/>
        <v>0</v>
      </c>
      <c r="AO408" s="76">
        <f t="shared" si="1002"/>
        <v>0</v>
      </c>
      <c r="AP408" s="76">
        <f t="shared" si="1002"/>
        <v>0</v>
      </c>
      <c r="AQ408" s="76">
        <f t="shared" si="1002"/>
        <v>0</v>
      </c>
      <c r="AR408" s="76">
        <f t="shared" si="1002"/>
        <v>0</v>
      </c>
      <c r="AS408" s="76">
        <f t="shared" si="1002"/>
        <v>0</v>
      </c>
      <c r="AT408" s="76">
        <f t="shared" si="1002"/>
        <v>0</v>
      </c>
      <c r="AU408" s="76">
        <f t="shared" si="1002"/>
        <v>0</v>
      </c>
      <c r="AV408" s="76">
        <f t="shared" si="1002"/>
        <v>0</v>
      </c>
      <c r="AW408" s="76">
        <f t="shared" si="1002"/>
        <v>0</v>
      </c>
      <c r="AX408" s="76">
        <f t="shared" si="1002"/>
        <v>0</v>
      </c>
      <c r="AY408" s="76">
        <f t="shared" si="1002"/>
        <v>0</v>
      </c>
      <c r="AZ408" s="76">
        <f t="shared" si="1002"/>
        <v>4.5</v>
      </c>
      <c r="BA408" s="76">
        <f t="shared" si="1002"/>
        <v>4.5</v>
      </c>
      <c r="BB408" s="76">
        <f t="shared" si="1002"/>
        <v>8</v>
      </c>
      <c r="BC408" s="76">
        <f t="shared" si="1002"/>
        <v>0</v>
      </c>
      <c r="BD408" s="76">
        <f t="shared" si="1002"/>
        <v>0</v>
      </c>
      <c r="BE408" s="76">
        <f t="shared" si="1002"/>
        <v>0</v>
      </c>
      <c r="BF408" s="76">
        <f t="shared" si="1002"/>
        <v>0</v>
      </c>
      <c r="BG408" s="76">
        <f t="shared" si="1002"/>
        <v>0</v>
      </c>
      <c r="BH408" s="76">
        <f t="shared" si="1002"/>
        <v>0</v>
      </c>
      <c r="BI408" s="76">
        <f t="shared" si="1002"/>
        <v>2</v>
      </c>
      <c r="BJ408" s="76">
        <f t="shared" si="1002"/>
        <v>0</v>
      </c>
      <c r="BK408" s="76">
        <f t="shared" si="1002"/>
        <v>0</v>
      </c>
      <c r="BL408" s="76">
        <f t="shared" si="1002"/>
        <v>0</v>
      </c>
      <c r="BM408" s="77">
        <f t="shared" si="1002"/>
        <v>0</v>
      </c>
      <c r="BN408" s="59">
        <f t="shared" si="1002"/>
        <v>0</v>
      </c>
      <c r="BO408" s="76">
        <f t="shared" si="1002"/>
        <v>0</v>
      </c>
      <c r="BP408" s="76">
        <f t="shared" ref="BP408:CU408" si="1003">IF(AND(BP$5&gt;=$EH97,BP$5&lt;=$EI97),$FO97/$GM97,IF(AND(BP$5&gt;=$EJ97,BP$5&lt;=$EK97),$FQ97/$GO97,IF(AND(BP$5&gt;=$EL97,BP$5&lt;=$EM97),$FS97/$GQ97,IF(AND(BP$5&gt;=$EN97,BP$5&lt;=$EO97),$FU97/$GS97,IF(AND(BP$5&gt;=$EP97,BP$5&lt;=$EQ97),$FW97/$GU97,IF(AND(BP$5&gt;=$ER97,BP$5&lt;=$ES97),$FY97/$GW97,IF(AND(BP$5&gt;=$ET97,BP$5&lt;=$EU97),$GA97/$GY97,IF(AND(BP$5&gt;=$EV97,BP$5&lt;=$EW97),$GC97/$HA97,IF(AND(BP$5&gt;=$EX97,BP$5&lt;=$EY97),$GE97/$HC97,IF(AND(BP$5&gt;=$EZ97,BP$5&lt;=$FA97),$GG97/$HE97,IF(AND(BP$5&gt;=$FB97,BP$5&lt;=$FC97),$GI97/$HG97,IF(AND(BP$5&gt;=$FD97,BP$5&lt;=$FE97),$GK97/$HI97,0))))))))))))</f>
        <v>0</v>
      </c>
      <c r="BQ408" s="76">
        <f t="shared" si="1003"/>
        <v>2</v>
      </c>
      <c r="BR408" s="76">
        <f t="shared" si="1003"/>
        <v>0</v>
      </c>
      <c r="BS408" s="76">
        <f t="shared" si="1003"/>
        <v>0</v>
      </c>
      <c r="BT408" s="76">
        <f t="shared" si="1003"/>
        <v>0</v>
      </c>
      <c r="BU408" s="76">
        <f t="shared" si="1003"/>
        <v>0</v>
      </c>
      <c r="BV408" s="76">
        <f t="shared" si="1003"/>
        <v>0</v>
      </c>
      <c r="BW408" s="76">
        <f t="shared" si="1003"/>
        <v>0</v>
      </c>
      <c r="BX408" s="76">
        <f t="shared" si="1003"/>
        <v>0</v>
      </c>
      <c r="BY408" s="76">
        <f t="shared" si="1003"/>
        <v>0</v>
      </c>
      <c r="BZ408" s="76">
        <f t="shared" si="1003"/>
        <v>0</v>
      </c>
      <c r="CA408" s="76">
        <f t="shared" si="1003"/>
        <v>0</v>
      </c>
      <c r="CB408" s="138">
        <f t="shared" si="1003"/>
        <v>0</v>
      </c>
      <c r="CC408" s="76">
        <f t="shared" si="1003"/>
        <v>4</v>
      </c>
      <c r="CD408" s="76">
        <f t="shared" si="1003"/>
        <v>0</v>
      </c>
      <c r="CE408" s="76">
        <f t="shared" si="1003"/>
        <v>0</v>
      </c>
      <c r="CF408" s="76">
        <f t="shared" si="1003"/>
        <v>0</v>
      </c>
      <c r="CG408" s="76">
        <f t="shared" si="1003"/>
        <v>0</v>
      </c>
      <c r="CH408" s="76">
        <f t="shared" si="1003"/>
        <v>0</v>
      </c>
      <c r="CI408" s="76">
        <f t="shared" si="1003"/>
        <v>0</v>
      </c>
      <c r="CJ408" s="76">
        <f t="shared" si="1003"/>
        <v>0</v>
      </c>
      <c r="CK408" s="76">
        <f t="shared" si="1003"/>
        <v>0</v>
      </c>
      <c r="CL408" s="76">
        <f t="shared" si="1003"/>
        <v>0</v>
      </c>
      <c r="CM408" s="76">
        <f t="shared" si="1003"/>
        <v>0</v>
      </c>
      <c r="CN408" s="76">
        <f t="shared" si="1003"/>
        <v>0</v>
      </c>
      <c r="CO408" s="76">
        <f t="shared" si="1003"/>
        <v>0</v>
      </c>
      <c r="CP408" s="138">
        <f t="shared" si="1003"/>
        <v>0</v>
      </c>
      <c r="CQ408" s="77">
        <f t="shared" si="1003"/>
        <v>0</v>
      </c>
      <c r="CR408" s="59">
        <f t="shared" si="1003"/>
        <v>0</v>
      </c>
      <c r="CS408" s="76">
        <f t="shared" si="1003"/>
        <v>0</v>
      </c>
      <c r="CT408" s="76">
        <f t="shared" si="1003"/>
        <v>0</v>
      </c>
      <c r="CU408" s="76">
        <f t="shared" si="1003"/>
        <v>0</v>
      </c>
      <c r="CV408" s="76">
        <f t="shared" ref="CV408:DW408" si="1004">IF(AND(CV$5&gt;=$EH97,CV$5&lt;=$EI97),$FO97/$GM97,IF(AND(CV$5&gt;=$EJ97,CV$5&lt;=$EK97),$FQ97/$GO97,IF(AND(CV$5&gt;=$EL97,CV$5&lt;=$EM97),$FS97/$GQ97,IF(AND(CV$5&gt;=$EN97,CV$5&lt;=$EO97),$FU97/$GS97,IF(AND(CV$5&gt;=$EP97,CV$5&lt;=$EQ97),$FW97/$GU97,IF(AND(CV$5&gt;=$ER97,CV$5&lt;=$ES97),$FY97/$GW97,IF(AND(CV$5&gt;=$ET97,CV$5&lt;=$EU97),$GA97/$GY97,IF(AND(CV$5&gt;=$EV97,CV$5&lt;=$EW97),$GC97/$HA97,IF(AND(CV$5&gt;=$EX97,CV$5&lt;=$EY97),$GE97/$HC97,IF(AND(CV$5&gt;=$EZ97,CV$5&lt;=$FA97),$GG97/$HE97,IF(AND(CV$5&gt;=$FB97,CV$5&lt;=$FC97),$GI97/$HG97,IF(AND(CV$5&gt;=$FD97,CV$5&lt;=$FE97),$GK97/$HI97,0))))))))))))</f>
        <v>0</v>
      </c>
      <c r="CW408" s="76">
        <f t="shared" si="1004"/>
        <v>0</v>
      </c>
      <c r="CX408" s="76">
        <f t="shared" si="1004"/>
        <v>0</v>
      </c>
      <c r="CY408" s="76">
        <f t="shared" si="1004"/>
        <v>0</v>
      </c>
      <c r="CZ408" s="76">
        <f t="shared" si="1004"/>
        <v>0</v>
      </c>
      <c r="DA408" s="76">
        <f t="shared" si="1004"/>
        <v>0</v>
      </c>
      <c r="DB408" s="76">
        <f t="shared" si="1004"/>
        <v>0</v>
      </c>
      <c r="DC408" s="76">
        <f t="shared" si="1004"/>
        <v>0</v>
      </c>
      <c r="DD408" s="76">
        <f t="shared" si="1004"/>
        <v>0</v>
      </c>
      <c r="DE408" s="76">
        <f t="shared" si="1004"/>
        <v>0</v>
      </c>
      <c r="DF408" s="138">
        <f t="shared" si="1004"/>
        <v>0</v>
      </c>
      <c r="DG408" s="76">
        <f t="shared" si="1004"/>
        <v>0</v>
      </c>
      <c r="DH408" s="76">
        <f t="shared" si="1004"/>
        <v>0</v>
      </c>
      <c r="DI408" s="76">
        <f t="shared" si="1004"/>
        <v>0</v>
      </c>
      <c r="DJ408" s="76">
        <f t="shared" si="1004"/>
        <v>0</v>
      </c>
      <c r="DK408" s="76">
        <f t="shared" si="1004"/>
        <v>0</v>
      </c>
      <c r="DL408" s="76">
        <f t="shared" si="1004"/>
        <v>0</v>
      </c>
      <c r="DM408" s="76">
        <f t="shared" si="1004"/>
        <v>0</v>
      </c>
      <c r="DN408" s="76">
        <f t="shared" si="1004"/>
        <v>0</v>
      </c>
      <c r="DO408" s="76">
        <f t="shared" si="1004"/>
        <v>0</v>
      </c>
      <c r="DP408" s="76">
        <f t="shared" si="1004"/>
        <v>0</v>
      </c>
      <c r="DQ408" s="76">
        <f t="shared" si="1004"/>
        <v>0</v>
      </c>
      <c r="DR408" s="76">
        <f t="shared" si="1004"/>
        <v>0</v>
      </c>
      <c r="DS408" s="76">
        <f t="shared" si="1004"/>
        <v>0</v>
      </c>
      <c r="DT408" s="138">
        <f t="shared" si="1004"/>
        <v>0</v>
      </c>
      <c r="DU408" s="77">
        <f t="shared" si="1004"/>
        <v>0</v>
      </c>
      <c r="DV408" s="77">
        <f t="shared" si="1004"/>
        <v>0</v>
      </c>
      <c r="DW408" s="77">
        <f t="shared" si="1004"/>
        <v>0</v>
      </c>
      <c r="EE408" s="2"/>
      <c r="EF408"/>
      <c r="EG408"/>
      <c r="EH408" s="124"/>
      <c r="EI408" s="124"/>
      <c r="EJ408" s="124"/>
      <c r="EK408" s="124"/>
      <c r="EL408" s="124"/>
      <c r="EM408" s="124"/>
      <c r="EN408" s="124"/>
      <c r="EO408" s="124"/>
      <c r="EP408" s="124"/>
      <c r="EQ408" s="124"/>
      <c r="ER408" s="124"/>
      <c r="ES408" s="124"/>
      <c r="ET408" s="124"/>
      <c r="EU408" s="124"/>
      <c r="EV408" s="124"/>
      <c r="EW408" s="124"/>
      <c r="EX408" s="124"/>
      <c r="EY408" s="124"/>
      <c r="EZ408" s="124"/>
      <c r="FA408" s="124"/>
      <c r="FB408" s="124"/>
      <c r="FC408" s="124"/>
      <c r="FD408" s="124"/>
      <c r="FE408" s="124"/>
      <c r="FG408" s="124"/>
      <c r="FH408" s="124"/>
      <c r="FI408" s="124"/>
      <c r="FJ408" s="124"/>
      <c r="FK408" s="124"/>
      <c r="FL408" s="124"/>
      <c r="FN408" s="212"/>
      <c r="FO408" s="170"/>
      <c r="FP408" s="212"/>
      <c r="FQ408" s="170"/>
      <c r="FR408" s="212"/>
      <c r="FS408" s="170"/>
      <c r="FT408" s="212"/>
      <c r="FU408" s="170"/>
      <c r="FV408" s="212"/>
      <c r="FW408" s="170"/>
      <c r="FX408" s="212"/>
      <c r="FY408" s="170"/>
      <c r="FZ408" s="212"/>
      <c r="GA408" s="170"/>
      <c r="GB408" s="212"/>
      <c r="GC408" s="170"/>
      <c r="GD408" s="212"/>
      <c r="GE408" s="170"/>
      <c r="GF408" s="212"/>
      <c r="GG408" s="170"/>
      <c r="GH408" s="212"/>
      <c r="GI408" s="170"/>
      <c r="GJ408" s="212"/>
      <c r="GK408" s="170"/>
      <c r="HC408" s="212"/>
      <c r="HD408" s="170"/>
      <c r="HE408" s="212"/>
      <c r="HF408" s="170"/>
      <c r="HG408" s="212"/>
      <c r="HH408" s="170"/>
      <c r="HI408" s="212"/>
      <c r="HJ408" s="170"/>
    </row>
    <row r="409" spans="2:218" ht="21.75" customHeight="1" thickBot="1" x14ac:dyDescent="0.2">
      <c r="B409" s="488"/>
      <c r="C409" s="326"/>
      <c r="D409" s="136">
        <f t="shared" ref="D409:AI409" si="1005">IF(AND(D$5&gt;=$EH97,D$5&lt;=$EI97),$FO97,IF(AND(D$5&gt;=$EJ97,D$5&lt;=$EK97),$FQ97,IF(AND(D$5&gt;=$EL97,D$5&lt;=$EM97),$FS97,IF(AND(D$5&gt;=$EN97,D$5&lt;=$EO97),$FU97,IF(AND(D$5&gt;=$EP97,D$5&lt;=$EQ97),$FW97,IF(AND(D$5&gt;=$ER97,D$5&lt;=$ES97),$FY97,IF(AND(D$5&gt;=$ET97,D$5&lt;=$EU97),$GA97,IF(AND(D$5&gt;=$EV97,D$5&lt;=$EW97),$GC97,IF(AND(D$5&gt;=$EX97,D$5&lt;=$EY97),$GE97,IF(AND(D$5&gt;=$EZ97,D$5&lt;=$FA97),$GG97,IF(AND(D$5&gt;=$FB97,D$5&lt;=$FC97),$GI97,IF(AND(D$5&gt;=$FD97,D$5&lt;=$FE97),$GK97,0))))))))))))</f>
        <v>0</v>
      </c>
      <c r="E409" s="129">
        <f t="shared" si="1005"/>
        <v>0</v>
      </c>
      <c r="F409" s="129">
        <f t="shared" si="1005"/>
        <v>0</v>
      </c>
      <c r="G409" s="129">
        <f t="shared" si="1005"/>
        <v>0</v>
      </c>
      <c r="H409" s="129">
        <f t="shared" si="1005"/>
        <v>0</v>
      </c>
      <c r="I409" s="129">
        <f t="shared" si="1005"/>
        <v>0</v>
      </c>
      <c r="J409" s="129">
        <f t="shared" si="1005"/>
        <v>0</v>
      </c>
      <c r="K409" s="129">
        <f t="shared" si="1005"/>
        <v>0</v>
      </c>
      <c r="L409" s="129">
        <f t="shared" si="1005"/>
        <v>0</v>
      </c>
      <c r="M409" s="129">
        <f t="shared" si="1005"/>
        <v>0</v>
      </c>
      <c r="N409" s="129">
        <f t="shared" si="1005"/>
        <v>0</v>
      </c>
      <c r="O409" s="129">
        <f t="shared" si="1005"/>
        <v>0</v>
      </c>
      <c r="P409" s="129">
        <f t="shared" si="1005"/>
        <v>0</v>
      </c>
      <c r="Q409" s="129">
        <f t="shared" si="1005"/>
        <v>0</v>
      </c>
      <c r="R409" s="129">
        <f t="shared" si="1005"/>
        <v>0</v>
      </c>
      <c r="S409" s="129">
        <f t="shared" si="1005"/>
        <v>0</v>
      </c>
      <c r="T409" s="129">
        <f t="shared" si="1005"/>
        <v>0</v>
      </c>
      <c r="U409" s="129">
        <f t="shared" si="1005"/>
        <v>0</v>
      </c>
      <c r="V409" s="129">
        <f t="shared" si="1005"/>
        <v>0</v>
      </c>
      <c r="W409" s="129">
        <f t="shared" si="1005"/>
        <v>16</v>
      </c>
      <c r="X409" s="129">
        <f t="shared" si="1005"/>
        <v>16</v>
      </c>
      <c r="Y409" s="129">
        <f t="shared" si="1005"/>
        <v>0</v>
      </c>
      <c r="Z409" s="129">
        <f t="shared" si="1005"/>
        <v>0</v>
      </c>
      <c r="AA409" s="129">
        <f t="shared" si="1005"/>
        <v>0</v>
      </c>
      <c r="AB409" s="129">
        <f t="shared" si="1005"/>
        <v>0</v>
      </c>
      <c r="AC409" s="129">
        <f t="shared" si="1005"/>
        <v>0</v>
      </c>
      <c r="AD409" s="129">
        <f t="shared" si="1005"/>
        <v>0</v>
      </c>
      <c r="AE409" s="129">
        <f t="shared" si="1005"/>
        <v>0</v>
      </c>
      <c r="AF409" s="129">
        <f t="shared" si="1005"/>
        <v>0</v>
      </c>
      <c r="AG409" s="130">
        <f t="shared" si="1005"/>
        <v>0</v>
      </c>
      <c r="AH409" s="130">
        <f t="shared" si="1005"/>
        <v>0</v>
      </c>
      <c r="AI409" s="131">
        <f t="shared" si="1005"/>
        <v>0</v>
      </c>
      <c r="AJ409" s="129">
        <f t="shared" ref="AJ409:BO409" si="1006">IF(AND(AJ$5&gt;=$EH97,AJ$5&lt;=$EI97),$FO97,IF(AND(AJ$5&gt;=$EJ97,AJ$5&lt;=$EK97),$FQ97,IF(AND(AJ$5&gt;=$EL97,AJ$5&lt;=$EM97),$FS97,IF(AND(AJ$5&gt;=$EN97,AJ$5&lt;=$EO97),$FU97,IF(AND(AJ$5&gt;=$EP97,AJ$5&lt;=$EQ97),$FW97,IF(AND(AJ$5&gt;=$ER97,AJ$5&lt;=$ES97),$FY97,IF(AND(AJ$5&gt;=$ET97,AJ$5&lt;=$EU97),$GA97,IF(AND(AJ$5&gt;=$EV97,AJ$5&lt;=$EW97),$GC97,IF(AND(AJ$5&gt;=$EX97,AJ$5&lt;=$EY97),$GE97,IF(AND(AJ$5&gt;=$EZ97,AJ$5&lt;=$FA97),$GG97,IF(AND(AJ$5&gt;=$FB97,AJ$5&lt;=$FC97),$GI97,IF(AND(AJ$5&gt;=$FD97,AJ$5&lt;=$FE97),$GK97,0))))))))))))</f>
        <v>0</v>
      </c>
      <c r="AK409" s="129">
        <f t="shared" si="1006"/>
        <v>0</v>
      </c>
      <c r="AL409" s="132">
        <f t="shared" si="1006"/>
        <v>0</v>
      </c>
      <c r="AM409" s="133">
        <f t="shared" si="1006"/>
        <v>0</v>
      </c>
      <c r="AN409" s="133">
        <f t="shared" si="1006"/>
        <v>0</v>
      </c>
      <c r="AO409" s="133">
        <f t="shared" si="1006"/>
        <v>0</v>
      </c>
      <c r="AP409" s="133">
        <f t="shared" si="1006"/>
        <v>0</v>
      </c>
      <c r="AQ409" s="133">
        <f t="shared" si="1006"/>
        <v>0</v>
      </c>
      <c r="AR409" s="133">
        <f t="shared" si="1006"/>
        <v>0</v>
      </c>
      <c r="AS409" s="133">
        <f t="shared" si="1006"/>
        <v>0</v>
      </c>
      <c r="AT409" s="133">
        <f t="shared" si="1006"/>
        <v>0</v>
      </c>
      <c r="AU409" s="133">
        <f t="shared" si="1006"/>
        <v>0</v>
      </c>
      <c r="AV409" s="133">
        <f t="shared" si="1006"/>
        <v>0</v>
      </c>
      <c r="AW409" s="133">
        <f t="shared" si="1006"/>
        <v>0</v>
      </c>
      <c r="AX409" s="133">
        <f t="shared" si="1006"/>
        <v>0</v>
      </c>
      <c r="AY409" s="133">
        <f t="shared" si="1006"/>
        <v>0</v>
      </c>
      <c r="AZ409" s="133">
        <f t="shared" si="1006"/>
        <v>9</v>
      </c>
      <c r="BA409" s="133">
        <f t="shared" si="1006"/>
        <v>9</v>
      </c>
      <c r="BB409" s="133">
        <f t="shared" si="1006"/>
        <v>8</v>
      </c>
      <c r="BC409" s="133">
        <f t="shared" si="1006"/>
        <v>0</v>
      </c>
      <c r="BD409" s="133">
        <f t="shared" si="1006"/>
        <v>0</v>
      </c>
      <c r="BE409" s="133">
        <f t="shared" si="1006"/>
        <v>0</v>
      </c>
      <c r="BF409" s="133">
        <f t="shared" si="1006"/>
        <v>0</v>
      </c>
      <c r="BG409" s="133">
        <f t="shared" si="1006"/>
        <v>0</v>
      </c>
      <c r="BH409" s="133">
        <f t="shared" si="1006"/>
        <v>0</v>
      </c>
      <c r="BI409" s="133">
        <f t="shared" si="1006"/>
        <v>2</v>
      </c>
      <c r="BJ409" s="133">
        <f t="shared" si="1006"/>
        <v>0</v>
      </c>
      <c r="BK409" s="133">
        <f t="shared" si="1006"/>
        <v>0</v>
      </c>
      <c r="BL409" s="133">
        <f t="shared" si="1006"/>
        <v>0</v>
      </c>
      <c r="BM409" s="134">
        <f t="shared" si="1006"/>
        <v>0</v>
      </c>
      <c r="BN409" s="135">
        <f t="shared" si="1006"/>
        <v>0</v>
      </c>
      <c r="BO409" s="133">
        <f t="shared" si="1006"/>
        <v>0</v>
      </c>
      <c r="BP409" s="133">
        <f t="shared" ref="BP409:CU409" si="1007">IF(AND(BP$5&gt;=$EH97,BP$5&lt;=$EI97),$FO97,IF(AND(BP$5&gt;=$EJ97,BP$5&lt;=$EK97),$FQ97,IF(AND(BP$5&gt;=$EL97,BP$5&lt;=$EM97),$FS97,IF(AND(BP$5&gt;=$EN97,BP$5&lt;=$EO97),$FU97,IF(AND(BP$5&gt;=$EP97,BP$5&lt;=$EQ97),$FW97,IF(AND(BP$5&gt;=$ER97,BP$5&lt;=$ES97),$FY97,IF(AND(BP$5&gt;=$ET97,BP$5&lt;=$EU97),$GA97,IF(AND(BP$5&gt;=$EV97,BP$5&lt;=$EW97),$GC97,IF(AND(BP$5&gt;=$EX97,BP$5&lt;=$EY97),$GE97,IF(AND(BP$5&gt;=$EZ97,BP$5&lt;=$FA97),$GG97,IF(AND(BP$5&gt;=$FB97,BP$5&lt;=$FC97),$GI97,IF(AND(BP$5&gt;=$FD97,BP$5&lt;=$FE97),$GK97,0))))))))))))</f>
        <v>0</v>
      </c>
      <c r="BQ409" s="133">
        <f t="shared" si="1007"/>
        <v>2</v>
      </c>
      <c r="BR409" s="133">
        <f t="shared" si="1007"/>
        <v>0</v>
      </c>
      <c r="BS409" s="133">
        <f t="shared" si="1007"/>
        <v>0</v>
      </c>
      <c r="BT409" s="133">
        <f t="shared" si="1007"/>
        <v>0</v>
      </c>
      <c r="BU409" s="133">
        <f t="shared" si="1007"/>
        <v>0</v>
      </c>
      <c r="BV409" s="133">
        <f t="shared" si="1007"/>
        <v>0</v>
      </c>
      <c r="BW409" s="133">
        <f t="shared" si="1007"/>
        <v>0</v>
      </c>
      <c r="BX409" s="133">
        <f t="shared" si="1007"/>
        <v>0</v>
      </c>
      <c r="BY409" s="133">
        <f t="shared" si="1007"/>
        <v>0</v>
      </c>
      <c r="BZ409" s="133">
        <f t="shared" si="1007"/>
        <v>0</v>
      </c>
      <c r="CA409" s="133">
        <f t="shared" si="1007"/>
        <v>0</v>
      </c>
      <c r="CB409" s="133">
        <f t="shared" si="1007"/>
        <v>0</v>
      </c>
      <c r="CC409" s="133">
        <f t="shared" si="1007"/>
        <v>4</v>
      </c>
      <c r="CD409" s="133">
        <f t="shared" si="1007"/>
        <v>0</v>
      </c>
      <c r="CE409" s="133">
        <f t="shared" si="1007"/>
        <v>0</v>
      </c>
      <c r="CF409" s="133">
        <f t="shared" si="1007"/>
        <v>0</v>
      </c>
      <c r="CG409" s="133">
        <f t="shared" si="1007"/>
        <v>0</v>
      </c>
      <c r="CH409" s="133">
        <f t="shared" si="1007"/>
        <v>0</v>
      </c>
      <c r="CI409" s="133">
        <f t="shared" si="1007"/>
        <v>0</v>
      </c>
      <c r="CJ409" s="133">
        <f t="shared" si="1007"/>
        <v>0</v>
      </c>
      <c r="CK409" s="133">
        <f t="shared" si="1007"/>
        <v>0</v>
      </c>
      <c r="CL409" s="133">
        <f t="shared" si="1007"/>
        <v>0</v>
      </c>
      <c r="CM409" s="133">
        <f t="shared" si="1007"/>
        <v>0</v>
      </c>
      <c r="CN409" s="133">
        <f t="shared" si="1007"/>
        <v>0</v>
      </c>
      <c r="CO409" s="133">
        <f t="shared" si="1007"/>
        <v>0</v>
      </c>
      <c r="CP409" s="133">
        <f t="shared" si="1007"/>
        <v>0</v>
      </c>
      <c r="CQ409" s="134">
        <f t="shared" si="1007"/>
        <v>0</v>
      </c>
      <c r="CR409" s="135">
        <f t="shared" si="1007"/>
        <v>0</v>
      </c>
      <c r="CS409" s="133">
        <f t="shared" si="1007"/>
        <v>0</v>
      </c>
      <c r="CT409" s="133">
        <f t="shared" si="1007"/>
        <v>0</v>
      </c>
      <c r="CU409" s="133">
        <f t="shared" si="1007"/>
        <v>0</v>
      </c>
      <c r="CV409" s="133">
        <f t="shared" ref="CV409:DW409" si="1008">IF(AND(CV$5&gt;=$EH97,CV$5&lt;=$EI97),$FO97,IF(AND(CV$5&gt;=$EJ97,CV$5&lt;=$EK97),$FQ97,IF(AND(CV$5&gt;=$EL97,CV$5&lt;=$EM97),$FS97,IF(AND(CV$5&gt;=$EN97,CV$5&lt;=$EO97),$FU97,IF(AND(CV$5&gt;=$EP97,CV$5&lt;=$EQ97),$FW97,IF(AND(CV$5&gt;=$ER97,CV$5&lt;=$ES97),$FY97,IF(AND(CV$5&gt;=$ET97,CV$5&lt;=$EU97),$GA97,IF(AND(CV$5&gt;=$EV97,CV$5&lt;=$EW97),$GC97,IF(AND(CV$5&gt;=$EX97,CV$5&lt;=$EY97),$GE97,IF(AND(CV$5&gt;=$EZ97,CV$5&lt;=$FA97),$GG97,IF(AND(CV$5&gt;=$FB97,CV$5&lt;=$FC97),$GI97,IF(AND(CV$5&gt;=$FD97,CV$5&lt;=$FE97),$GK97,0))))))))))))</f>
        <v>0</v>
      </c>
      <c r="CW409" s="133">
        <f t="shared" si="1008"/>
        <v>0</v>
      </c>
      <c r="CX409" s="133">
        <f t="shared" si="1008"/>
        <v>0</v>
      </c>
      <c r="CY409" s="133">
        <f t="shared" si="1008"/>
        <v>0</v>
      </c>
      <c r="CZ409" s="133">
        <f t="shared" si="1008"/>
        <v>0</v>
      </c>
      <c r="DA409" s="133">
        <f t="shared" si="1008"/>
        <v>0</v>
      </c>
      <c r="DB409" s="133">
        <f t="shared" si="1008"/>
        <v>0</v>
      </c>
      <c r="DC409" s="133">
        <f t="shared" si="1008"/>
        <v>0</v>
      </c>
      <c r="DD409" s="133">
        <f t="shared" si="1008"/>
        <v>0</v>
      </c>
      <c r="DE409" s="133">
        <f t="shared" si="1008"/>
        <v>0</v>
      </c>
      <c r="DF409" s="133">
        <f t="shared" si="1008"/>
        <v>0</v>
      </c>
      <c r="DG409" s="133">
        <f t="shared" si="1008"/>
        <v>0</v>
      </c>
      <c r="DH409" s="133">
        <f t="shared" si="1008"/>
        <v>0</v>
      </c>
      <c r="DI409" s="133">
        <f t="shared" si="1008"/>
        <v>0</v>
      </c>
      <c r="DJ409" s="133">
        <f t="shared" si="1008"/>
        <v>0</v>
      </c>
      <c r="DK409" s="133">
        <f t="shared" si="1008"/>
        <v>0</v>
      </c>
      <c r="DL409" s="133">
        <f t="shared" si="1008"/>
        <v>0</v>
      </c>
      <c r="DM409" s="133">
        <f t="shared" si="1008"/>
        <v>0</v>
      </c>
      <c r="DN409" s="133">
        <f t="shared" si="1008"/>
        <v>0</v>
      </c>
      <c r="DO409" s="133">
        <f t="shared" si="1008"/>
        <v>0</v>
      </c>
      <c r="DP409" s="133">
        <f t="shared" si="1008"/>
        <v>0</v>
      </c>
      <c r="DQ409" s="133">
        <f t="shared" si="1008"/>
        <v>0</v>
      </c>
      <c r="DR409" s="133">
        <f t="shared" si="1008"/>
        <v>0</v>
      </c>
      <c r="DS409" s="133">
        <f t="shared" si="1008"/>
        <v>0</v>
      </c>
      <c r="DT409" s="133">
        <f t="shared" si="1008"/>
        <v>0</v>
      </c>
      <c r="DU409" s="134">
        <f t="shared" si="1008"/>
        <v>0</v>
      </c>
      <c r="DV409" s="134">
        <f t="shared" si="1008"/>
        <v>0</v>
      </c>
      <c r="DW409" s="134">
        <f t="shared" si="1008"/>
        <v>0</v>
      </c>
      <c r="EE409" s="2"/>
      <c r="EF409"/>
      <c r="EG409"/>
      <c r="EH409" s="124"/>
      <c r="EI409" s="124"/>
      <c r="EJ409" s="124"/>
      <c r="EK409" s="124"/>
      <c r="EL409" s="124"/>
      <c r="EM409" s="124"/>
      <c r="EN409" s="124"/>
      <c r="EO409" s="124"/>
      <c r="EP409" s="124"/>
      <c r="EQ409" s="124"/>
      <c r="ER409" s="124"/>
      <c r="ES409" s="124"/>
      <c r="ET409" s="124"/>
      <c r="EU409" s="124"/>
      <c r="EV409" s="124"/>
      <c r="EW409" s="124"/>
      <c r="EX409" s="124"/>
      <c r="EY409" s="124"/>
      <c r="EZ409" s="124"/>
      <c r="FA409" s="124"/>
      <c r="FB409" s="124"/>
      <c r="FC409" s="124"/>
      <c r="FD409" s="124"/>
      <c r="FE409" s="124"/>
      <c r="FG409" s="124"/>
      <c r="FH409" s="124"/>
      <c r="FI409" s="124"/>
      <c r="FJ409" s="124"/>
      <c r="FK409" s="124"/>
      <c r="FL409" s="124"/>
      <c r="FN409" s="212"/>
      <c r="FO409" s="170"/>
      <c r="FP409" s="212"/>
      <c r="FQ409" s="170"/>
      <c r="FR409" s="212"/>
      <c r="FS409" s="170"/>
      <c r="FT409" s="212"/>
      <c r="FU409" s="170"/>
      <c r="FV409" s="212"/>
      <c r="FW409" s="170"/>
      <c r="FX409" s="212"/>
      <c r="FY409" s="170"/>
      <c r="FZ409" s="212"/>
      <c r="GA409" s="170"/>
      <c r="GB409" s="212"/>
      <c r="GC409" s="170"/>
      <c r="GD409" s="212"/>
      <c r="GE409" s="170"/>
      <c r="GF409" s="212"/>
      <c r="GG409" s="170"/>
      <c r="GH409" s="212"/>
      <c r="GI409" s="170"/>
      <c r="GJ409" s="212"/>
      <c r="GK409" s="170"/>
      <c r="HC409" s="212"/>
      <c r="HD409" s="170"/>
      <c r="HE409" s="212"/>
      <c r="HF409" s="170"/>
      <c r="HG409" s="212"/>
      <c r="HH409" s="170"/>
      <c r="HI409" s="212"/>
      <c r="HJ409" s="170"/>
    </row>
    <row r="410" spans="2:218" ht="21.75" customHeight="1" x14ac:dyDescent="0.15">
      <c r="B410" s="486" t="str">
        <f>IF(②元データ!$B$18="","",②元データ!$B$18)</f>
        <v>キャベツ・石井極早生732</v>
      </c>
      <c r="C410" s="324"/>
      <c r="D410" s="78">
        <f t="shared" ref="D410:AI410" si="1009">IF(AND(D$5&gt;=$EH99,D$5&lt;=$EI99),$FO99/$GM99,IF(AND(D$5&gt;=$EJ99,D$5&lt;=$EK99),$FQ99/$GO99,IF(AND(D$5&gt;=$EL99,D$5&lt;=$EM99),$FS99/$GQ99,IF(AND(D$5&gt;=$EN99,D$5&lt;=$EO99),$FU99/$GS99,IF(AND(D$5&gt;=$EP99,D$5&lt;=$EQ99),$FW99/$GU99,IF(AND(D$5&gt;=$ER99,D$5&lt;=$ES99),$FY99/$GW99,IF(AND(D$5&gt;=$ET99,D$5&lt;=$EU99),$GA99/$GY99,IF(AND(D$5&gt;=$EV99,D$5&lt;=$EW99),$GC99/$HA99,IF(AND(D$5&gt;=$EX99,D$5&lt;=$EY99),$GE99/$HC99,IF(AND(D$5&gt;=$EZ99,D$5&lt;=$FA99),$GG99/$HE99,IF(AND(D$5&gt;=$FB99,D$5&lt;=$FC99),$GI99/$HG99,IF(AND(D$5&gt;=$FD99,D$5&lt;=$FE99),$GK99/$HI99,0))))))))))))</f>
        <v>0</v>
      </c>
      <c r="E410" s="79">
        <f t="shared" si="1009"/>
        <v>0</v>
      </c>
      <c r="F410" s="79">
        <f t="shared" si="1009"/>
        <v>0</v>
      </c>
      <c r="G410" s="79">
        <f t="shared" si="1009"/>
        <v>0</v>
      </c>
      <c r="H410" s="79">
        <f t="shared" si="1009"/>
        <v>0</v>
      </c>
      <c r="I410" s="79">
        <f t="shared" si="1009"/>
        <v>0</v>
      </c>
      <c r="J410" s="79">
        <f t="shared" si="1009"/>
        <v>0</v>
      </c>
      <c r="K410" s="79">
        <f t="shared" si="1009"/>
        <v>0</v>
      </c>
      <c r="L410" s="79">
        <f t="shared" si="1009"/>
        <v>0</v>
      </c>
      <c r="M410" s="79">
        <f t="shared" si="1009"/>
        <v>0</v>
      </c>
      <c r="N410" s="79">
        <f t="shared" si="1009"/>
        <v>0</v>
      </c>
      <c r="O410" s="79">
        <f t="shared" si="1009"/>
        <v>0</v>
      </c>
      <c r="P410" s="79">
        <f t="shared" si="1009"/>
        <v>0</v>
      </c>
      <c r="Q410" s="79">
        <f t="shared" si="1009"/>
        <v>0</v>
      </c>
      <c r="R410" s="79">
        <f t="shared" si="1009"/>
        <v>0</v>
      </c>
      <c r="S410" s="79">
        <f t="shared" si="1009"/>
        <v>0</v>
      </c>
      <c r="T410" s="79">
        <f t="shared" si="1009"/>
        <v>0</v>
      </c>
      <c r="U410" s="79">
        <f t="shared" si="1009"/>
        <v>0</v>
      </c>
      <c r="V410" s="79">
        <f t="shared" si="1009"/>
        <v>0</v>
      </c>
      <c r="W410" s="79">
        <f t="shared" si="1009"/>
        <v>0</v>
      </c>
      <c r="X410" s="79">
        <f t="shared" si="1009"/>
        <v>0</v>
      </c>
      <c r="Y410" s="79">
        <f t="shared" si="1009"/>
        <v>0</v>
      </c>
      <c r="Z410" s="79">
        <f t="shared" si="1009"/>
        <v>0</v>
      </c>
      <c r="AA410" s="79">
        <f t="shared" si="1009"/>
        <v>0</v>
      </c>
      <c r="AB410" s="79">
        <f t="shared" si="1009"/>
        <v>0</v>
      </c>
      <c r="AC410" s="79">
        <f t="shared" si="1009"/>
        <v>0</v>
      </c>
      <c r="AD410" s="79">
        <f t="shared" si="1009"/>
        <v>0</v>
      </c>
      <c r="AE410" s="79">
        <f t="shared" si="1009"/>
        <v>0</v>
      </c>
      <c r="AF410" s="137">
        <f t="shared" si="1009"/>
        <v>0</v>
      </c>
      <c r="AG410" s="79">
        <f t="shared" si="1009"/>
        <v>0</v>
      </c>
      <c r="AH410" s="79">
        <f t="shared" si="1009"/>
        <v>0</v>
      </c>
      <c r="AI410" s="78">
        <f t="shared" si="1009"/>
        <v>0</v>
      </c>
      <c r="AJ410" s="79">
        <f t="shared" ref="AJ410:BO410" si="1010">IF(AND(AJ$5&gt;=$EH99,AJ$5&lt;=$EI99),$FO99/$GM99,IF(AND(AJ$5&gt;=$EJ99,AJ$5&lt;=$EK99),$FQ99/$GO99,IF(AND(AJ$5&gt;=$EL99,AJ$5&lt;=$EM99),$FS99/$GQ99,IF(AND(AJ$5&gt;=$EN99,AJ$5&lt;=$EO99),$FU99/$GS99,IF(AND(AJ$5&gt;=$EP99,AJ$5&lt;=$EQ99),$FW99/$GU99,IF(AND(AJ$5&gt;=$ER99,AJ$5&lt;=$ES99),$FY99/$GW99,IF(AND(AJ$5&gt;=$ET99,AJ$5&lt;=$EU99),$GA99/$GY99,IF(AND(AJ$5&gt;=$EV99,AJ$5&lt;=$EW99),$GC99/$HA99,IF(AND(AJ$5&gt;=$EX99,AJ$5&lt;=$EY99),$GE99/$HC99,IF(AND(AJ$5&gt;=$EZ99,AJ$5&lt;=$FA99),$GG99/$HE99,IF(AND(AJ$5&gt;=$FB99,AJ$5&lt;=$FC99),$GI99/$HG99,IF(AND(AJ$5&gt;=$FD99,AJ$5&lt;=$FE99),$GK99/$HI99,0))))))))))))</f>
        <v>0</v>
      </c>
      <c r="AK410" s="79">
        <f t="shared" si="1010"/>
        <v>0</v>
      </c>
      <c r="AL410" s="79">
        <f t="shared" si="1010"/>
        <v>0</v>
      </c>
      <c r="AM410" s="79">
        <f t="shared" si="1010"/>
        <v>0</v>
      </c>
      <c r="AN410" s="79">
        <f t="shared" si="1010"/>
        <v>0</v>
      </c>
      <c r="AO410" s="79">
        <f t="shared" si="1010"/>
        <v>0</v>
      </c>
      <c r="AP410" s="79">
        <f t="shared" si="1010"/>
        <v>0</v>
      </c>
      <c r="AQ410" s="79">
        <f t="shared" si="1010"/>
        <v>0</v>
      </c>
      <c r="AR410" s="79">
        <f t="shared" si="1010"/>
        <v>0</v>
      </c>
      <c r="AS410" s="79">
        <f t="shared" si="1010"/>
        <v>0</v>
      </c>
      <c r="AT410" s="79">
        <f t="shared" si="1010"/>
        <v>0</v>
      </c>
      <c r="AU410" s="79">
        <f t="shared" si="1010"/>
        <v>0</v>
      </c>
      <c r="AV410" s="79">
        <f t="shared" si="1010"/>
        <v>0</v>
      </c>
      <c r="AW410" s="79">
        <f t="shared" si="1010"/>
        <v>0</v>
      </c>
      <c r="AX410" s="79">
        <f t="shared" si="1010"/>
        <v>0</v>
      </c>
      <c r="AY410" s="79">
        <f t="shared" si="1010"/>
        <v>0</v>
      </c>
      <c r="AZ410" s="79">
        <f t="shared" si="1010"/>
        <v>0</v>
      </c>
      <c r="BA410" s="79">
        <f t="shared" si="1010"/>
        <v>0</v>
      </c>
      <c r="BB410" s="79">
        <f t="shared" si="1010"/>
        <v>0</v>
      </c>
      <c r="BC410" s="79">
        <f t="shared" si="1010"/>
        <v>0</v>
      </c>
      <c r="BD410" s="79">
        <f t="shared" si="1010"/>
        <v>0</v>
      </c>
      <c r="BE410" s="79">
        <f t="shared" si="1010"/>
        <v>0</v>
      </c>
      <c r="BF410" s="79">
        <f t="shared" si="1010"/>
        <v>0</v>
      </c>
      <c r="BG410" s="79">
        <f t="shared" si="1010"/>
        <v>0</v>
      </c>
      <c r="BH410" s="79">
        <f t="shared" si="1010"/>
        <v>0</v>
      </c>
      <c r="BI410" s="79">
        <f t="shared" si="1010"/>
        <v>0</v>
      </c>
      <c r="BJ410" s="79">
        <f t="shared" si="1010"/>
        <v>0</v>
      </c>
      <c r="BK410" s="79">
        <f t="shared" si="1010"/>
        <v>0</v>
      </c>
      <c r="BL410" s="79">
        <f t="shared" si="1010"/>
        <v>0</v>
      </c>
      <c r="BM410" s="80">
        <f t="shared" si="1010"/>
        <v>0</v>
      </c>
      <c r="BN410" s="78">
        <f t="shared" si="1010"/>
        <v>0</v>
      </c>
      <c r="BO410" s="79">
        <f t="shared" si="1010"/>
        <v>0</v>
      </c>
      <c r="BP410" s="79">
        <f t="shared" ref="BP410:CU410" si="1011">IF(AND(BP$5&gt;=$EH99,BP$5&lt;=$EI99),$FO99/$GM99,IF(AND(BP$5&gt;=$EJ99,BP$5&lt;=$EK99),$FQ99/$GO99,IF(AND(BP$5&gt;=$EL99,BP$5&lt;=$EM99),$FS99/$GQ99,IF(AND(BP$5&gt;=$EN99,BP$5&lt;=$EO99),$FU99/$GS99,IF(AND(BP$5&gt;=$EP99,BP$5&lt;=$EQ99),$FW99/$GU99,IF(AND(BP$5&gt;=$ER99,BP$5&lt;=$ES99),$FY99/$GW99,IF(AND(BP$5&gt;=$ET99,BP$5&lt;=$EU99),$GA99/$GY99,IF(AND(BP$5&gt;=$EV99,BP$5&lt;=$EW99),$GC99/$HA99,IF(AND(BP$5&gt;=$EX99,BP$5&lt;=$EY99),$GE99/$HC99,IF(AND(BP$5&gt;=$EZ99,BP$5&lt;=$FA99),$GG99/$HE99,IF(AND(BP$5&gt;=$FB99,BP$5&lt;=$FC99),$GI99/$HG99,IF(AND(BP$5&gt;=$FD99,BP$5&lt;=$FE99),$GK99/$HI99,0))))))))))))</f>
        <v>0</v>
      </c>
      <c r="BQ410" s="79">
        <f t="shared" si="1011"/>
        <v>0</v>
      </c>
      <c r="BR410" s="79">
        <f t="shared" si="1011"/>
        <v>0</v>
      </c>
      <c r="BS410" s="79">
        <f t="shared" si="1011"/>
        <v>0</v>
      </c>
      <c r="BT410" s="79">
        <f t="shared" si="1011"/>
        <v>0</v>
      </c>
      <c r="BU410" s="79">
        <f t="shared" si="1011"/>
        <v>0</v>
      </c>
      <c r="BV410" s="79">
        <f t="shared" si="1011"/>
        <v>0</v>
      </c>
      <c r="BW410" s="79">
        <f t="shared" si="1011"/>
        <v>0</v>
      </c>
      <c r="BX410" s="79">
        <f t="shared" si="1011"/>
        <v>0</v>
      </c>
      <c r="BY410" s="79">
        <f t="shared" si="1011"/>
        <v>0</v>
      </c>
      <c r="BZ410" s="79">
        <f t="shared" si="1011"/>
        <v>0</v>
      </c>
      <c r="CA410" s="79">
        <f t="shared" si="1011"/>
        <v>0</v>
      </c>
      <c r="CB410" s="137">
        <f t="shared" si="1011"/>
        <v>0</v>
      </c>
      <c r="CC410" s="79">
        <f t="shared" si="1011"/>
        <v>0</v>
      </c>
      <c r="CD410" s="79">
        <f t="shared" si="1011"/>
        <v>0</v>
      </c>
      <c r="CE410" s="79">
        <f t="shared" si="1011"/>
        <v>0</v>
      </c>
      <c r="CF410" s="79">
        <f t="shared" si="1011"/>
        <v>0</v>
      </c>
      <c r="CG410" s="79">
        <f t="shared" si="1011"/>
        <v>0</v>
      </c>
      <c r="CH410" s="79">
        <f t="shared" si="1011"/>
        <v>0</v>
      </c>
      <c r="CI410" s="79">
        <f t="shared" si="1011"/>
        <v>0</v>
      </c>
      <c r="CJ410" s="79">
        <f t="shared" si="1011"/>
        <v>0</v>
      </c>
      <c r="CK410" s="79">
        <f t="shared" si="1011"/>
        <v>0</v>
      </c>
      <c r="CL410" s="79">
        <f t="shared" si="1011"/>
        <v>0</v>
      </c>
      <c r="CM410" s="79">
        <f t="shared" si="1011"/>
        <v>0</v>
      </c>
      <c r="CN410" s="79">
        <f t="shared" si="1011"/>
        <v>0</v>
      </c>
      <c r="CO410" s="79">
        <f t="shared" si="1011"/>
        <v>0</v>
      </c>
      <c r="CP410" s="137">
        <f t="shared" si="1011"/>
        <v>0</v>
      </c>
      <c r="CQ410" s="80">
        <f t="shared" si="1011"/>
        <v>0</v>
      </c>
      <c r="CR410" s="78">
        <f t="shared" si="1011"/>
        <v>0</v>
      </c>
      <c r="CS410" s="79">
        <f t="shared" si="1011"/>
        <v>0</v>
      </c>
      <c r="CT410" s="79">
        <f t="shared" si="1011"/>
        <v>0</v>
      </c>
      <c r="CU410" s="79">
        <f t="shared" si="1011"/>
        <v>0</v>
      </c>
      <c r="CV410" s="79">
        <f t="shared" ref="CV410:DW410" si="1012">IF(AND(CV$5&gt;=$EH99,CV$5&lt;=$EI99),$FO99/$GM99,IF(AND(CV$5&gt;=$EJ99,CV$5&lt;=$EK99),$FQ99/$GO99,IF(AND(CV$5&gt;=$EL99,CV$5&lt;=$EM99),$FS99/$GQ99,IF(AND(CV$5&gt;=$EN99,CV$5&lt;=$EO99),$FU99/$GS99,IF(AND(CV$5&gt;=$EP99,CV$5&lt;=$EQ99),$FW99/$GU99,IF(AND(CV$5&gt;=$ER99,CV$5&lt;=$ES99),$FY99/$GW99,IF(AND(CV$5&gt;=$ET99,CV$5&lt;=$EU99),$GA99/$GY99,IF(AND(CV$5&gt;=$EV99,CV$5&lt;=$EW99),$GC99/$HA99,IF(AND(CV$5&gt;=$EX99,CV$5&lt;=$EY99),$GE99/$HC99,IF(AND(CV$5&gt;=$EZ99,CV$5&lt;=$FA99),$GG99/$HE99,IF(AND(CV$5&gt;=$FB99,CV$5&lt;=$FC99),$GI99/$HG99,IF(AND(CV$5&gt;=$FD99,CV$5&lt;=$FE99),$GK99/$HI99,0))))))))))))</f>
        <v>0</v>
      </c>
      <c r="CW410" s="79">
        <f t="shared" si="1012"/>
        <v>0</v>
      </c>
      <c r="CX410" s="79">
        <f t="shared" si="1012"/>
        <v>0</v>
      </c>
      <c r="CY410" s="79">
        <f t="shared" si="1012"/>
        <v>0</v>
      </c>
      <c r="CZ410" s="79">
        <f t="shared" si="1012"/>
        <v>0</v>
      </c>
      <c r="DA410" s="79">
        <f t="shared" si="1012"/>
        <v>0</v>
      </c>
      <c r="DB410" s="79">
        <f t="shared" si="1012"/>
        <v>0</v>
      </c>
      <c r="DC410" s="79">
        <f t="shared" si="1012"/>
        <v>0</v>
      </c>
      <c r="DD410" s="79">
        <f t="shared" si="1012"/>
        <v>0</v>
      </c>
      <c r="DE410" s="79">
        <f t="shared" si="1012"/>
        <v>0</v>
      </c>
      <c r="DF410" s="137">
        <f t="shared" si="1012"/>
        <v>0</v>
      </c>
      <c r="DG410" s="79">
        <f t="shared" si="1012"/>
        <v>0</v>
      </c>
      <c r="DH410" s="79">
        <f t="shared" si="1012"/>
        <v>0</v>
      </c>
      <c r="DI410" s="79">
        <f t="shared" si="1012"/>
        <v>0</v>
      </c>
      <c r="DJ410" s="79">
        <f t="shared" si="1012"/>
        <v>0</v>
      </c>
      <c r="DK410" s="79">
        <f t="shared" si="1012"/>
        <v>0</v>
      </c>
      <c r="DL410" s="79">
        <f t="shared" si="1012"/>
        <v>0</v>
      </c>
      <c r="DM410" s="79">
        <f t="shared" si="1012"/>
        <v>0</v>
      </c>
      <c r="DN410" s="79">
        <f t="shared" si="1012"/>
        <v>0</v>
      </c>
      <c r="DO410" s="79">
        <f t="shared" si="1012"/>
        <v>0</v>
      </c>
      <c r="DP410" s="79">
        <f t="shared" si="1012"/>
        <v>0</v>
      </c>
      <c r="DQ410" s="79">
        <f t="shared" si="1012"/>
        <v>0</v>
      </c>
      <c r="DR410" s="79">
        <f t="shared" si="1012"/>
        <v>0</v>
      </c>
      <c r="DS410" s="79">
        <f t="shared" si="1012"/>
        <v>0</v>
      </c>
      <c r="DT410" s="137">
        <f t="shared" si="1012"/>
        <v>0</v>
      </c>
      <c r="DU410" s="80">
        <f t="shared" si="1012"/>
        <v>0</v>
      </c>
      <c r="DV410" s="80">
        <f t="shared" si="1012"/>
        <v>0</v>
      </c>
      <c r="DW410" s="80">
        <f t="shared" si="1012"/>
        <v>0</v>
      </c>
      <c r="EE410" s="2"/>
      <c r="EF410"/>
      <c r="EG410"/>
      <c r="EH410" s="124"/>
      <c r="EI410" s="124"/>
      <c r="EJ410" s="124"/>
      <c r="EK410" s="124"/>
      <c r="EL410" s="124"/>
      <c r="EM410" s="124"/>
      <c r="EN410" s="124"/>
      <c r="EO410" s="124"/>
      <c r="EP410" s="124"/>
      <c r="EQ410" s="124"/>
      <c r="ER410" s="124"/>
      <c r="ES410" s="124"/>
      <c r="ET410" s="124"/>
      <c r="EU410" s="124"/>
      <c r="EV410" s="124"/>
      <c r="EW410" s="124"/>
      <c r="EX410" s="124"/>
      <c r="EY410" s="124"/>
      <c r="EZ410" s="124"/>
      <c r="FA410" s="124"/>
      <c r="FB410" s="124"/>
      <c r="FC410" s="124"/>
      <c r="FD410" s="124"/>
      <c r="FE410" s="124"/>
      <c r="FG410" s="124"/>
      <c r="FH410" s="124"/>
      <c r="FI410" s="124"/>
      <c r="FJ410" s="124"/>
      <c r="FK410" s="124"/>
      <c r="FL410" s="124"/>
      <c r="FN410" s="212"/>
      <c r="FO410" s="170"/>
      <c r="FP410" s="212"/>
      <c r="FQ410" s="170"/>
      <c r="FR410" s="212"/>
      <c r="FS410" s="170"/>
      <c r="FT410" s="212"/>
      <c r="FU410" s="170"/>
      <c r="FV410" s="212"/>
      <c r="FW410" s="170"/>
      <c r="FX410" s="212"/>
      <c r="FY410" s="170"/>
      <c r="FZ410" s="212"/>
      <c r="GA410" s="170"/>
      <c r="GB410" s="212"/>
      <c r="GC410" s="170"/>
      <c r="GD410" s="212"/>
      <c r="GE410" s="170"/>
      <c r="GF410" s="212"/>
      <c r="GG410" s="170"/>
      <c r="GH410" s="212"/>
      <c r="GI410" s="170"/>
      <c r="GJ410" s="212"/>
      <c r="GK410" s="170"/>
      <c r="HC410" s="212"/>
      <c r="HD410" s="170"/>
      <c r="HE410" s="212"/>
      <c r="HF410" s="170"/>
      <c r="HG410" s="212"/>
      <c r="HH410" s="170"/>
      <c r="HI410" s="212"/>
      <c r="HJ410" s="170"/>
    </row>
    <row r="411" spans="2:218" ht="10.5" customHeight="1" x14ac:dyDescent="0.15">
      <c r="B411" s="487"/>
      <c r="C411" s="325"/>
      <c r="D411" s="59">
        <f t="shared" ref="D411:AI411" si="1013">IF(AND(D$5&gt;=$EH99,D$5&lt;=$EI99),$FO99,IF(AND(D$5&gt;=$EJ99,D$5&lt;=$EK99),$FQ99,IF(AND(D$5&gt;=$EL99,D$5&lt;=$EM99),$FS99,IF(AND(D$5&gt;=$EN99,D$5&lt;=$EO99),$FU99,IF(AND(D$5&gt;=$EP99,D$5&lt;=$EQ99),$FW99,IF(AND(D$5&gt;=$ER99,D$5&lt;=$ES99),$FY99,IF(AND(D$5&gt;=$ET99,D$5&lt;=$EU99),$GA99,IF(AND(D$5&gt;=$EV99,D$5&lt;=$EW99),$GC99,IF(AND(D$5&gt;=$EX99,D$5&lt;=$EY99),$GE99,IF(AND(D$5&gt;=$EZ99,D$5&lt;=$FA99),$GG99,IF(AND(D$5&gt;=$FB99,D$5&lt;=$FC99),$GI99,IF(AND(D$5&gt;=$FD99,D$5&lt;=$FE99),$GK99,0))))))))))))</f>
        <v>0</v>
      </c>
      <c r="E411" s="76">
        <f t="shared" si="1013"/>
        <v>0</v>
      </c>
      <c r="F411" s="76">
        <f t="shared" si="1013"/>
        <v>0</v>
      </c>
      <c r="G411" s="76">
        <f t="shared" si="1013"/>
        <v>0</v>
      </c>
      <c r="H411" s="76">
        <f t="shared" si="1013"/>
        <v>0</v>
      </c>
      <c r="I411" s="76">
        <f t="shared" si="1013"/>
        <v>0</v>
      </c>
      <c r="J411" s="76">
        <f t="shared" si="1013"/>
        <v>0</v>
      </c>
      <c r="K411" s="76">
        <f t="shared" si="1013"/>
        <v>0</v>
      </c>
      <c r="L411" s="76">
        <f t="shared" si="1013"/>
        <v>0</v>
      </c>
      <c r="M411" s="76">
        <f t="shared" si="1013"/>
        <v>0</v>
      </c>
      <c r="N411" s="76">
        <f t="shared" si="1013"/>
        <v>0</v>
      </c>
      <c r="O411" s="76">
        <f t="shared" si="1013"/>
        <v>0</v>
      </c>
      <c r="P411" s="76">
        <f t="shared" si="1013"/>
        <v>0</v>
      </c>
      <c r="Q411" s="76">
        <f t="shared" si="1013"/>
        <v>0</v>
      </c>
      <c r="R411" s="76">
        <f t="shared" si="1013"/>
        <v>0</v>
      </c>
      <c r="S411" s="76">
        <f t="shared" si="1013"/>
        <v>0</v>
      </c>
      <c r="T411" s="76">
        <f t="shared" si="1013"/>
        <v>0</v>
      </c>
      <c r="U411" s="76">
        <f t="shared" si="1013"/>
        <v>0</v>
      </c>
      <c r="V411" s="76">
        <f t="shared" si="1013"/>
        <v>0</v>
      </c>
      <c r="W411" s="76">
        <f t="shared" si="1013"/>
        <v>0</v>
      </c>
      <c r="X411" s="76">
        <f t="shared" si="1013"/>
        <v>0</v>
      </c>
      <c r="Y411" s="76">
        <f t="shared" si="1013"/>
        <v>0</v>
      </c>
      <c r="Z411" s="76">
        <f t="shared" si="1013"/>
        <v>0</v>
      </c>
      <c r="AA411" s="76">
        <f t="shared" si="1013"/>
        <v>0</v>
      </c>
      <c r="AB411" s="76">
        <f t="shared" si="1013"/>
        <v>0</v>
      </c>
      <c r="AC411" s="76">
        <f t="shared" si="1013"/>
        <v>0</v>
      </c>
      <c r="AD411" s="76">
        <f t="shared" si="1013"/>
        <v>0</v>
      </c>
      <c r="AE411" s="76">
        <f t="shared" si="1013"/>
        <v>0</v>
      </c>
      <c r="AF411" s="138">
        <f t="shared" si="1013"/>
        <v>0</v>
      </c>
      <c r="AG411" s="76">
        <f t="shared" si="1013"/>
        <v>0</v>
      </c>
      <c r="AH411" s="76">
        <f t="shared" si="1013"/>
        <v>0</v>
      </c>
      <c r="AI411" s="59">
        <f t="shared" si="1013"/>
        <v>0</v>
      </c>
      <c r="AJ411" s="76">
        <f t="shared" ref="AJ411:BO411" si="1014">IF(AND(AJ$5&gt;=$EH99,AJ$5&lt;=$EI99),$FO99,IF(AND(AJ$5&gt;=$EJ99,AJ$5&lt;=$EK99),$FQ99,IF(AND(AJ$5&gt;=$EL99,AJ$5&lt;=$EM99),$FS99,IF(AND(AJ$5&gt;=$EN99,AJ$5&lt;=$EO99),$FU99,IF(AND(AJ$5&gt;=$EP99,AJ$5&lt;=$EQ99),$FW99,IF(AND(AJ$5&gt;=$ER99,AJ$5&lt;=$ES99),$FY99,IF(AND(AJ$5&gt;=$ET99,AJ$5&lt;=$EU99),$GA99,IF(AND(AJ$5&gt;=$EV99,AJ$5&lt;=$EW99),$GC99,IF(AND(AJ$5&gt;=$EX99,AJ$5&lt;=$EY99),$GE99,IF(AND(AJ$5&gt;=$EZ99,AJ$5&lt;=$FA99),$GG99,IF(AND(AJ$5&gt;=$FB99,AJ$5&lt;=$FC99),$GI99,IF(AND(AJ$5&gt;=$FD99,AJ$5&lt;=$FE99),$GK99,0))))))))))))</f>
        <v>0</v>
      </c>
      <c r="AK411" s="76">
        <f t="shared" si="1014"/>
        <v>0</v>
      </c>
      <c r="AL411" s="76">
        <f t="shared" si="1014"/>
        <v>0</v>
      </c>
      <c r="AM411" s="76">
        <f t="shared" si="1014"/>
        <v>0</v>
      </c>
      <c r="AN411" s="76">
        <f t="shared" si="1014"/>
        <v>0</v>
      </c>
      <c r="AO411" s="76">
        <f t="shared" si="1014"/>
        <v>0</v>
      </c>
      <c r="AP411" s="76">
        <f t="shared" si="1014"/>
        <v>0</v>
      </c>
      <c r="AQ411" s="76">
        <f t="shared" si="1014"/>
        <v>0</v>
      </c>
      <c r="AR411" s="76">
        <f t="shared" si="1014"/>
        <v>0</v>
      </c>
      <c r="AS411" s="76">
        <f t="shared" si="1014"/>
        <v>0</v>
      </c>
      <c r="AT411" s="76">
        <f t="shared" si="1014"/>
        <v>0</v>
      </c>
      <c r="AU411" s="76">
        <f t="shared" si="1014"/>
        <v>0</v>
      </c>
      <c r="AV411" s="76">
        <f t="shared" si="1014"/>
        <v>0</v>
      </c>
      <c r="AW411" s="76">
        <f t="shared" si="1014"/>
        <v>0</v>
      </c>
      <c r="AX411" s="76">
        <f t="shared" si="1014"/>
        <v>0</v>
      </c>
      <c r="AY411" s="76">
        <f t="shared" si="1014"/>
        <v>0</v>
      </c>
      <c r="AZ411" s="76">
        <f t="shared" si="1014"/>
        <v>0</v>
      </c>
      <c r="BA411" s="76">
        <f t="shared" si="1014"/>
        <v>0</v>
      </c>
      <c r="BB411" s="76">
        <f t="shared" si="1014"/>
        <v>0</v>
      </c>
      <c r="BC411" s="76">
        <f t="shared" si="1014"/>
        <v>0</v>
      </c>
      <c r="BD411" s="76">
        <f t="shared" si="1014"/>
        <v>0</v>
      </c>
      <c r="BE411" s="76">
        <f t="shared" si="1014"/>
        <v>0</v>
      </c>
      <c r="BF411" s="76">
        <f t="shared" si="1014"/>
        <v>0</v>
      </c>
      <c r="BG411" s="76">
        <f t="shared" si="1014"/>
        <v>0</v>
      </c>
      <c r="BH411" s="76">
        <f t="shared" si="1014"/>
        <v>0</v>
      </c>
      <c r="BI411" s="76">
        <f t="shared" si="1014"/>
        <v>0</v>
      </c>
      <c r="BJ411" s="76">
        <f t="shared" si="1014"/>
        <v>0</v>
      </c>
      <c r="BK411" s="76">
        <f t="shared" si="1014"/>
        <v>0</v>
      </c>
      <c r="BL411" s="76">
        <f t="shared" si="1014"/>
        <v>0</v>
      </c>
      <c r="BM411" s="77">
        <f t="shared" si="1014"/>
        <v>0</v>
      </c>
      <c r="BN411" s="59">
        <f t="shared" si="1014"/>
        <v>0</v>
      </c>
      <c r="BO411" s="76">
        <f t="shared" si="1014"/>
        <v>0</v>
      </c>
      <c r="BP411" s="76">
        <f t="shared" ref="BP411:CU411" si="1015">IF(AND(BP$5&gt;=$EH99,BP$5&lt;=$EI99),$FO99,IF(AND(BP$5&gt;=$EJ99,BP$5&lt;=$EK99),$FQ99,IF(AND(BP$5&gt;=$EL99,BP$5&lt;=$EM99),$FS99,IF(AND(BP$5&gt;=$EN99,BP$5&lt;=$EO99),$FU99,IF(AND(BP$5&gt;=$EP99,BP$5&lt;=$EQ99),$FW99,IF(AND(BP$5&gt;=$ER99,BP$5&lt;=$ES99),$FY99,IF(AND(BP$5&gt;=$ET99,BP$5&lt;=$EU99),$GA99,IF(AND(BP$5&gt;=$EV99,BP$5&lt;=$EW99),$GC99,IF(AND(BP$5&gt;=$EX99,BP$5&lt;=$EY99),$GE99,IF(AND(BP$5&gt;=$EZ99,BP$5&lt;=$FA99),$GG99,IF(AND(BP$5&gt;=$FB99,BP$5&lt;=$FC99),$GI99,IF(AND(BP$5&gt;=$FD99,BP$5&lt;=$FE99),$GK99,0))))))))))))</f>
        <v>0</v>
      </c>
      <c r="BQ411" s="76">
        <f t="shared" si="1015"/>
        <v>0</v>
      </c>
      <c r="BR411" s="76">
        <f t="shared" si="1015"/>
        <v>0</v>
      </c>
      <c r="BS411" s="76">
        <f t="shared" si="1015"/>
        <v>0</v>
      </c>
      <c r="BT411" s="76">
        <f t="shared" si="1015"/>
        <v>0</v>
      </c>
      <c r="BU411" s="76">
        <f t="shared" si="1015"/>
        <v>0</v>
      </c>
      <c r="BV411" s="76">
        <f t="shared" si="1015"/>
        <v>0</v>
      </c>
      <c r="BW411" s="76">
        <f t="shared" si="1015"/>
        <v>0</v>
      </c>
      <c r="BX411" s="76">
        <f t="shared" si="1015"/>
        <v>0</v>
      </c>
      <c r="BY411" s="76">
        <f t="shared" si="1015"/>
        <v>0</v>
      </c>
      <c r="BZ411" s="76">
        <f t="shared" si="1015"/>
        <v>0</v>
      </c>
      <c r="CA411" s="76">
        <f t="shared" si="1015"/>
        <v>0</v>
      </c>
      <c r="CB411" s="138">
        <f t="shared" si="1015"/>
        <v>0</v>
      </c>
      <c r="CC411" s="76">
        <f t="shared" si="1015"/>
        <v>0</v>
      </c>
      <c r="CD411" s="76">
        <f t="shared" si="1015"/>
        <v>0</v>
      </c>
      <c r="CE411" s="76">
        <f t="shared" si="1015"/>
        <v>0</v>
      </c>
      <c r="CF411" s="76">
        <f t="shared" si="1015"/>
        <v>0</v>
      </c>
      <c r="CG411" s="76">
        <f t="shared" si="1015"/>
        <v>0</v>
      </c>
      <c r="CH411" s="76">
        <f t="shared" si="1015"/>
        <v>0</v>
      </c>
      <c r="CI411" s="76">
        <f t="shared" si="1015"/>
        <v>0</v>
      </c>
      <c r="CJ411" s="76">
        <f t="shared" si="1015"/>
        <v>0</v>
      </c>
      <c r="CK411" s="76">
        <f t="shared" si="1015"/>
        <v>0</v>
      </c>
      <c r="CL411" s="76">
        <f t="shared" si="1015"/>
        <v>0</v>
      </c>
      <c r="CM411" s="76">
        <f t="shared" si="1015"/>
        <v>0</v>
      </c>
      <c r="CN411" s="76">
        <f t="shared" si="1015"/>
        <v>0</v>
      </c>
      <c r="CO411" s="76">
        <f t="shared" si="1015"/>
        <v>0</v>
      </c>
      <c r="CP411" s="138">
        <f t="shared" si="1015"/>
        <v>0</v>
      </c>
      <c r="CQ411" s="77">
        <f t="shared" si="1015"/>
        <v>0</v>
      </c>
      <c r="CR411" s="59">
        <f t="shared" si="1015"/>
        <v>0</v>
      </c>
      <c r="CS411" s="76">
        <f t="shared" si="1015"/>
        <v>0</v>
      </c>
      <c r="CT411" s="76">
        <f t="shared" si="1015"/>
        <v>0</v>
      </c>
      <c r="CU411" s="76">
        <f t="shared" si="1015"/>
        <v>0</v>
      </c>
      <c r="CV411" s="76">
        <f t="shared" ref="CV411:DW411" si="1016">IF(AND(CV$5&gt;=$EH99,CV$5&lt;=$EI99),$FO99,IF(AND(CV$5&gt;=$EJ99,CV$5&lt;=$EK99),$FQ99,IF(AND(CV$5&gt;=$EL99,CV$5&lt;=$EM99),$FS99,IF(AND(CV$5&gt;=$EN99,CV$5&lt;=$EO99),$FU99,IF(AND(CV$5&gt;=$EP99,CV$5&lt;=$EQ99),$FW99,IF(AND(CV$5&gt;=$ER99,CV$5&lt;=$ES99),$FY99,IF(AND(CV$5&gt;=$ET99,CV$5&lt;=$EU99),$GA99,IF(AND(CV$5&gt;=$EV99,CV$5&lt;=$EW99),$GC99,IF(AND(CV$5&gt;=$EX99,CV$5&lt;=$EY99),$GE99,IF(AND(CV$5&gt;=$EZ99,CV$5&lt;=$FA99),$GG99,IF(AND(CV$5&gt;=$FB99,CV$5&lt;=$FC99),$GI99,IF(AND(CV$5&gt;=$FD99,CV$5&lt;=$FE99),$GK99,0))))))))))))</f>
        <v>0</v>
      </c>
      <c r="CW411" s="76">
        <f t="shared" si="1016"/>
        <v>0</v>
      </c>
      <c r="CX411" s="76">
        <f t="shared" si="1016"/>
        <v>0</v>
      </c>
      <c r="CY411" s="76">
        <f t="shared" si="1016"/>
        <v>0</v>
      </c>
      <c r="CZ411" s="76">
        <f t="shared" si="1016"/>
        <v>0</v>
      </c>
      <c r="DA411" s="76">
        <f t="shared" si="1016"/>
        <v>0</v>
      </c>
      <c r="DB411" s="76">
        <f t="shared" si="1016"/>
        <v>0</v>
      </c>
      <c r="DC411" s="76">
        <f t="shared" si="1016"/>
        <v>0</v>
      </c>
      <c r="DD411" s="76">
        <f t="shared" si="1016"/>
        <v>0</v>
      </c>
      <c r="DE411" s="76">
        <f t="shared" si="1016"/>
        <v>0</v>
      </c>
      <c r="DF411" s="138">
        <f t="shared" si="1016"/>
        <v>0</v>
      </c>
      <c r="DG411" s="76">
        <f t="shared" si="1016"/>
        <v>0</v>
      </c>
      <c r="DH411" s="76">
        <f t="shared" si="1016"/>
        <v>0</v>
      </c>
      <c r="DI411" s="76">
        <f t="shared" si="1016"/>
        <v>0</v>
      </c>
      <c r="DJ411" s="76">
        <f t="shared" si="1016"/>
        <v>0</v>
      </c>
      <c r="DK411" s="76">
        <f t="shared" si="1016"/>
        <v>0</v>
      </c>
      <c r="DL411" s="76">
        <f t="shared" si="1016"/>
        <v>0</v>
      </c>
      <c r="DM411" s="76">
        <f t="shared" si="1016"/>
        <v>0</v>
      </c>
      <c r="DN411" s="76">
        <f t="shared" si="1016"/>
        <v>0</v>
      </c>
      <c r="DO411" s="76">
        <f t="shared" si="1016"/>
        <v>0</v>
      </c>
      <c r="DP411" s="76">
        <f t="shared" si="1016"/>
        <v>0</v>
      </c>
      <c r="DQ411" s="76">
        <f t="shared" si="1016"/>
        <v>0</v>
      </c>
      <c r="DR411" s="76">
        <f t="shared" si="1016"/>
        <v>0</v>
      </c>
      <c r="DS411" s="76">
        <f t="shared" si="1016"/>
        <v>0</v>
      </c>
      <c r="DT411" s="138">
        <f t="shared" si="1016"/>
        <v>0</v>
      </c>
      <c r="DU411" s="77">
        <f t="shared" si="1016"/>
        <v>0</v>
      </c>
      <c r="DV411" s="77">
        <f t="shared" si="1016"/>
        <v>0</v>
      </c>
      <c r="DW411" s="77">
        <f t="shared" si="1016"/>
        <v>0</v>
      </c>
      <c r="EE411" s="2"/>
      <c r="EF411"/>
      <c r="EG411"/>
      <c r="EH411" s="124"/>
      <c r="EI411" s="124"/>
      <c r="EJ411" s="124"/>
      <c r="EK411" s="124"/>
      <c r="EL411" s="124"/>
      <c r="EM411" s="124"/>
      <c r="EN411" s="124"/>
      <c r="EO411" s="124"/>
      <c r="EP411" s="124"/>
      <c r="EQ411" s="124"/>
      <c r="ER411" s="124"/>
      <c r="ES411" s="124"/>
      <c r="ET411" s="124"/>
      <c r="EU411" s="124"/>
      <c r="EV411" s="124"/>
      <c r="EW411" s="124"/>
      <c r="EX411" s="124"/>
      <c r="EY411" s="124"/>
      <c r="EZ411" s="124"/>
      <c r="FA411" s="124"/>
      <c r="FB411" s="124"/>
      <c r="FC411" s="124"/>
      <c r="FD411" s="124"/>
      <c r="FE411" s="124"/>
      <c r="FG411" s="124"/>
      <c r="FH411" s="124"/>
      <c r="FI411" s="124"/>
      <c r="FJ411" s="124"/>
      <c r="FK411" s="124"/>
      <c r="FL411" s="124"/>
      <c r="FN411" s="212"/>
      <c r="FO411" s="170"/>
      <c r="FP411" s="212"/>
      <c r="FQ411" s="170"/>
      <c r="FR411" s="212"/>
      <c r="FS411" s="170"/>
      <c r="FT411" s="212"/>
      <c r="FU411" s="170"/>
      <c r="FV411" s="212"/>
      <c r="FW411" s="170"/>
      <c r="FX411" s="212"/>
      <c r="FY411" s="170"/>
      <c r="FZ411" s="212"/>
      <c r="GA411" s="170"/>
      <c r="GB411" s="212"/>
      <c r="GC411" s="170"/>
      <c r="GD411" s="212"/>
      <c r="GE411" s="170"/>
      <c r="GF411" s="212"/>
      <c r="GG411" s="170"/>
      <c r="GH411" s="212"/>
      <c r="GI411" s="170"/>
      <c r="GJ411" s="212"/>
      <c r="GK411" s="170"/>
      <c r="HC411" s="212"/>
      <c r="HD411" s="170"/>
      <c r="HE411" s="212"/>
      <c r="HF411" s="170"/>
      <c r="HG411" s="212"/>
      <c r="HH411" s="170"/>
      <c r="HI411" s="212"/>
      <c r="HJ411" s="170"/>
    </row>
    <row r="412" spans="2:218" ht="27.75" customHeight="1" x14ac:dyDescent="0.15">
      <c r="B412" s="487"/>
      <c r="C412" s="325"/>
      <c r="D412" s="75">
        <f t="shared" ref="D412:AI412" si="1017">IF(AND(D$5&gt;=$EH101,D$5&lt;=$EI101),$FO101/$GM101,IF(AND(D$5&gt;=$EJ101,D$5&lt;=$EK101),$FQ101/$GO101,IF(AND(D$5&gt;=$EL101,D$5&lt;=$EM101),$FS101/$GQ101,IF(AND(D$5&gt;=$EN101,D$5&lt;=$EO101),$FU101/$GS101,IF(AND(D$5&gt;=$EP101,D$5&lt;=$EQ101),$FW101/$GU101,IF(AND(D$5&gt;=$ER101,D$5&lt;=$ES101),$FY101/$GW101,IF(AND(D$5&gt;=$ET101,D$5&lt;=$EU101),$GA101/$GY101,IF(AND(D$5&gt;=$EV101,D$5&lt;=$EW101),$GC101/$HA101,IF(AND(D$5&gt;=$EX101,D$5&lt;=$EY101),$GE101/$HC101,IF(AND(D$5&gt;=$EZ101,D$5&lt;=$FA101),$GG101/$HE101,IF(AND(D$5&gt;=$FB101,D$5&lt;=$FC101),$GI101/$HG101,IF(AND(D$5&gt;=$FD101,D$5&lt;=$FE101),$GK101/$HI101,0))))))))))))</f>
        <v>0</v>
      </c>
      <c r="E412" s="76">
        <f t="shared" si="1017"/>
        <v>0</v>
      </c>
      <c r="F412" s="76">
        <f t="shared" si="1017"/>
        <v>0</v>
      </c>
      <c r="G412" s="76">
        <f t="shared" si="1017"/>
        <v>0</v>
      </c>
      <c r="H412" s="76">
        <f t="shared" si="1017"/>
        <v>0</v>
      </c>
      <c r="I412" s="76">
        <f t="shared" si="1017"/>
        <v>0</v>
      </c>
      <c r="J412" s="76">
        <f t="shared" si="1017"/>
        <v>0</v>
      </c>
      <c r="K412" s="76">
        <f t="shared" si="1017"/>
        <v>0</v>
      </c>
      <c r="L412" s="76">
        <f t="shared" si="1017"/>
        <v>0</v>
      </c>
      <c r="M412" s="76">
        <f t="shared" si="1017"/>
        <v>0</v>
      </c>
      <c r="N412" s="76">
        <f t="shared" si="1017"/>
        <v>0</v>
      </c>
      <c r="O412" s="76">
        <f t="shared" si="1017"/>
        <v>0</v>
      </c>
      <c r="P412" s="76">
        <f t="shared" si="1017"/>
        <v>0</v>
      </c>
      <c r="Q412" s="76">
        <f t="shared" si="1017"/>
        <v>0</v>
      </c>
      <c r="R412" s="76">
        <f t="shared" si="1017"/>
        <v>0</v>
      </c>
      <c r="S412" s="76">
        <f t="shared" si="1017"/>
        <v>0</v>
      </c>
      <c r="T412" s="76">
        <f t="shared" si="1017"/>
        <v>0</v>
      </c>
      <c r="U412" s="76">
        <f t="shared" si="1017"/>
        <v>0</v>
      </c>
      <c r="V412" s="76">
        <f t="shared" si="1017"/>
        <v>0</v>
      </c>
      <c r="W412" s="76">
        <f t="shared" si="1017"/>
        <v>0</v>
      </c>
      <c r="X412" s="76">
        <f t="shared" si="1017"/>
        <v>0</v>
      </c>
      <c r="Y412" s="76">
        <f t="shared" si="1017"/>
        <v>0</v>
      </c>
      <c r="Z412" s="76">
        <f t="shared" si="1017"/>
        <v>0</v>
      </c>
      <c r="AA412" s="76">
        <f t="shared" si="1017"/>
        <v>0</v>
      </c>
      <c r="AB412" s="76">
        <f t="shared" si="1017"/>
        <v>0</v>
      </c>
      <c r="AC412" s="76">
        <f t="shared" si="1017"/>
        <v>0</v>
      </c>
      <c r="AD412" s="76">
        <f t="shared" si="1017"/>
        <v>0</v>
      </c>
      <c r="AE412" s="76">
        <f t="shared" si="1017"/>
        <v>0</v>
      </c>
      <c r="AF412" s="138">
        <f t="shared" si="1017"/>
        <v>0</v>
      </c>
      <c r="AG412" s="76">
        <f t="shared" si="1017"/>
        <v>0</v>
      </c>
      <c r="AH412" s="76">
        <f t="shared" si="1017"/>
        <v>0</v>
      </c>
      <c r="AI412" s="59">
        <f t="shared" si="1017"/>
        <v>0</v>
      </c>
      <c r="AJ412" s="76">
        <f t="shared" ref="AJ412:BO412" si="1018">IF(AND(AJ$5&gt;=$EH101,AJ$5&lt;=$EI101),$FO101/$GM101,IF(AND(AJ$5&gt;=$EJ101,AJ$5&lt;=$EK101),$FQ101/$GO101,IF(AND(AJ$5&gt;=$EL101,AJ$5&lt;=$EM101),$FS101/$GQ101,IF(AND(AJ$5&gt;=$EN101,AJ$5&lt;=$EO101),$FU101/$GS101,IF(AND(AJ$5&gt;=$EP101,AJ$5&lt;=$EQ101),$FW101/$GU101,IF(AND(AJ$5&gt;=$ER101,AJ$5&lt;=$ES101),$FY101/$GW101,IF(AND(AJ$5&gt;=$ET101,AJ$5&lt;=$EU101),$GA101/$GY101,IF(AND(AJ$5&gt;=$EV101,AJ$5&lt;=$EW101),$GC101/$HA101,IF(AND(AJ$5&gt;=$EX101,AJ$5&lt;=$EY101),$GE101/$HC101,IF(AND(AJ$5&gt;=$EZ101,AJ$5&lt;=$FA101),$GG101/$HE101,IF(AND(AJ$5&gt;=$FB101,AJ$5&lt;=$FC101),$GI101/$HG101,IF(AND(AJ$5&gt;=$FD101,AJ$5&lt;=$FE101),$GK101/$HI101,0))))))))))))</f>
        <v>0</v>
      </c>
      <c r="AK412" s="76">
        <f t="shared" si="1018"/>
        <v>0</v>
      </c>
      <c r="AL412" s="76">
        <f t="shared" si="1018"/>
        <v>0</v>
      </c>
      <c r="AM412" s="76">
        <f t="shared" si="1018"/>
        <v>0</v>
      </c>
      <c r="AN412" s="76">
        <f t="shared" si="1018"/>
        <v>0</v>
      </c>
      <c r="AO412" s="76">
        <f t="shared" si="1018"/>
        <v>0</v>
      </c>
      <c r="AP412" s="76">
        <f t="shared" si="1018"/>
        <v>0</v>
      </c>
      <c r="AQ412" s="76">
        <f t="shared" si="1018"/>
        <v>0</v>
      </c>
      <c r="AR412" s="76">
        <f t="shared" si="1018"/>
        <v>0</v>
      </c>
      <c r="AS412" s="76">
        <f t="shared" si="1018"/>
        <v>0</v>
      </c>
      <c r="AT412" s="76">
        <f t="shared" si="1018"/>
        <v>0</v>
      </c>
      <c r="AU412" s="76">
        <f t="shared" si="1018"/>
        <v>0</v>
      </c>
      <c r="AV412" s="76">
        <f t="shared" si="1018"/>
        <v>0</v>
      </c>
      <c r="AW412" s="76">
        <f t="shared" si="1018"/>
        <v>0</v>
      </c>
      <c r="AX412" s="76">
        <f t="shared" si="1018"/>
        <v>0</v>
      </c>
      <c r="AY412" s="76">
        <f t="shared" si="1018"/>
        <v>0</v>
      </c>
      <c r="AZ412" s="76">
        <f t="shared" si="1018"/>
        <v>0</v>
      </c>
      <c r="BA412" s="76">
        <f t="shared" si="1018"/>
        <v>0</v>
      </c>
      <c r="BB412" s="76">
        <f t="shared" si="1018"/>
        <v>0</v>
      </c>
      <c r="BC412" s="76">
        <f t="shared" si="1018"/>
        <v>0</v>
      </c>
      <c r="BD412" s="76">
        <f t="shared" si="1018"/>
        <v>0</v>
      </c>
      <c r="BE412" s="76">
        <f t="shared" si="1018"/>
        <v>0</v>
      </c>
      <c r="BF412" s="76">
        <f t="shared" si="1018"/>
        <v>0</v>
      </c>
      <c r="BG412" s="76">
        <f t="shared" si="1018"/>
        <v>0</v>
      </c>
      <c r="BH412" s="76">
        <f t="shared" si="1018"/>
        <v>0</v>
      </c>
      <c r="BI412" s="76">
        <f t="shared" si="1018"/>
        <v>0</v>
      </c>
      <c r="BJ412" s="76">
        <f t="shared" si="1018"/>
        <v>0</v>
      </c>
      <c r="BK412" s="76">
        <f t="shared" si="1018"/>
        <v>0</v>
      </c>
      <c r="BL412" s="76">
        <f t="shared" si="1018"/>
        <v>0</v>
      </c>
      <c r="BM412" s="77">
        <f t="shared" si="1018"/>
        <v>8</v>
      </c>
      <c r="BN412" s="59">
        <f t="shared" si="1018"/>
        <v>8</v>
      </c>
      <c r="BO412" s="76">
        <f t="shared" si="1018"/>
        <v>8</v>
      </c>
      <c r="BP412" s="76">
        <f t="shared" ref="BP412:CU412" si="1019">IF(AND(BP$5&gt;=$EH101,BP$5&lt;=$EI101),$FO101/$GM101,IF(AND(BP$5&gt;=$EJ101,BP$5&lt;=$EK101),$FQ101/$GO101,IF(AND(BP$5&gt;=$EL101,BP$5&lt;=$EM101),$FS101/$GQ101,IF(AND(BP$5&gt;=$EN101,BP$5&lt;=$EO101),$FU101/$GS101,IF(AND(BP$5&gt;=$EP101,BP$5&lt;=$EQ101),$FW101/$GU101,IF(AND(BP$5&gt;=$ER101,BP$5&lt;=$ES101),$FY101/$GW101,IF(AND(BP$5&gt;=$ET101,BP$5&lt;=$EU101),$GA101/$GY101,IF(AND(BP$5&gt;=$EV101,BP$5&lt;=$EW101),$GC101/$HA101,IF(AND(BP$5&gt;=$EX101,BP$5&lt;=$EY101),$GE101/$HC101,IF(AND(BP$5&gt;=$EZ101,BP$5&lt;=$FA101),$GG101/$HE101,IF(AND(BP$5&gt;=$FB101,BP$5&lt;=$FC101),$GI101/$HG101,IF(AND(BP$5&gt;=$FD101,BP$5&lt;=$FE101),$GK101/$HI101,0))))))))))))</f>
        <v>0</v>
      </c>
      <c r="BQ412" s="76">
        <f t="shared" si="1019"/>
        <v>0</v>
      </c>
      <c r="BR412" s="76">
        <f t="shared" si="1019"/>
        <v>0</v>
      </c>
      <c r="BS412" s="76">
        <f t="shared" si="1019"/>
        <v>0</v>
      </c>
      <c r="BT412" s="76">
        <f t="shared" si="1019"/>
        <v>0</v>
      </c>
      <c r="BU412" s="76">
        <f t="shared" si="1019"/>
        <v>0</v>
      </c>
      <c r="BV412" s="76">
        <f t="shared" si="1019"/>
        <v>0</v>
      </c>
      <c r="BW412" s="76">
        <f t="shared" si="1019"/>
        <v>0</v>
      </c>
      <c r="BX412" s="76">
        <f t="shared" si="1019"/>
        <v>0</v>
      </c>
      <c r="BY412" s="76">
        <f t="shared" si="1019"/>
        <v>0</v>
      </c>
      <c r="BZ412" s="76">
        <f t="shared" si="1019"/>
        <v>0</v>
      </c>
      <c r="CA412" s="76">
        <f t="shared" si="1019"/>
        <v>0</v>
      </c>
      <c r="CB412" s="138">
        <f t="shared" si="1019"/>
        <v>0</v>
      </c>
      <c r="CC412" s="76">
        <f t="shared" si="1019"/>
        <v>0</v>
      </c>
      <c r="CD412" s="76">
        <f t="shared" si="1019"/>
        <v>0</v>
      </c>
      <c r="CE412" s="76">
        <f t="shared" si="1019"/>
        <v>0</v>
      </c>
      <c r="CF412" s="76">
        <f t="shared" si="1019"/>
        <v>0</v>
      </c>
      <c r="CG412" s="76">
        <f t="shared" si="1019"/>
        <v>0</v>
      </c>
      <c r="CH412" s="76">
        <f t="shared" si="1019"/>
        <v>0</v>
      </c>
      <c r="CI412" s="76">
        <f t="shared" si="1019"/>
        <v>0</v>
      </c>
      <c r="CJ412" s="76">
        <f t="shared" si="1019"/>
        <v>0</v>
      </c>
      <c r="CK412" s="76">
        <f t="shared" si="1019"/>
        <v>0</v>
      </c>
      <c r="CL412" s="76">
        <f t="shared" si="1019"/>
        <v>0</v>
      </c>
      <c r="CM412" s="76">
        <f t="shared" si="1019"/>
        <v>0</v>
      </c>
      <c r="CN412" s="76">
        <f t="shared" si="1019"/>
        <v>0</v>
      </c>
      <c r="CO412" s="76">
        <f t="shared" si="1019"/>
        <v>0</v>
      </c>
      <c r="CP412" s="138">
        <f t="shared" si="1019"/>
        <v>0</v>
      </c>
      <c r="CQ412" s="77">
        <f t="shared" si="1019"/>
        <v>4.5</v>
      </c>
      <c r="CR412" s="59">
        <f t="shared" si="1019"/>
        <v>4.5</v>
      </c>
      <c r="CS412" s="76">
        <f t="shared" si="1019"/>
        <v>8</v>
      </c>
      <c r="CT412" s="76">
        <f t="shared" si="1019"/>
        <v>0</v>
      </c>
      <c r="CU412" s="76">
        <f t="shared" si="1019"/>
        <v>0</v>
      </c>
      <c r="CV412" s="76">
        <f t="shared" ref="CV412:DW412" si="1020">IF(AND(CV$5&gt;=$EH101,CV$5&lt;=$EI101),$FO101/$GM101,IF(AND(CV$5&gt;=$EJ101,CV$5&lt;=$EK101),$FQ101/$GO101,IF(AND(CV$5&gt;=$EL101,CV$5&lt;=$EM101),$FS101/$GQ101,IF(AND(CV$5&gt;=$EN101,CV$5&lt;=$EO101),$FU101/$GS101,IF(AND(CV$5&gt;=$EP101,CV$5&lt;=$EQ101),$FW101/$GU101,IF(AND(CV$5&gt;=$ER101,CV$5&lt;=$ES101),$FY101/$GW101,IF(AND(CV$5&gt;=$ET101,CV$5&lt;=$EU101),$GA101/$GY101,IF(AND(CV$5&gt;=$EV101,CV$5&lt;=$EW101),$GC101/$HA101,IF(AND(CV$5&gt;=$EX101,CV$5&lt;=$EY101),$GE101/$HC101,IF(AND(CV$5&gt;=$EZ101,CV$5&lt;=$FA101),$GG101/$HE101,IF(AND(CV$5&gt;=$FB101,CV$5&lt;=$FC101),$GI101/$HG101,IF(AND(CV$5&gt;=$FD101,CV$5&lt;=$FE101),$GK101/$HI101,0))))))))))))</f>
        <v>0</v>
      </c>
      <c r="CW412" s="76">
        <f t="shared" si="1020"/>
        <v>0</v>
      </c>
      <c r="CX412" s="76">
        <f t="shared" si="1020"/>
        <v>0</v>
      </c>
      <c r="CY412" s="76">
        <f t="shared" si="1020"/>
        <v>0</v>
      </c>
      <c r="CZ412" s="76">
        <f t="shared" si="1020"/>
        <v>2</v>
      </c>
      <c r="DA412" s="76">
        <f t="shared" si="1020"/>
        <v>0</v>
      </c>
      <c r="DB412" s="76">
        <f t="shared" si="1020"/>
        <v>0</v>
      </c>
      <c r="DC412" s="76">
        <f t="shared" si="1020"/>
        <v>0</v>
      </c>
      <c r="DD412" s="76">
        <f t="shared" si="1020"/>
        <v>0</v>
      </c>
      <c r="DE412" s="76">
        <f t="shared" si="1020"/>
        <v>0</v>
      </c>
      <c r="DF412" s="138">
        <f t="shared" si="1020"/>
        <v>0</v>
      </c>
      <c r="DG412" s="76">
        <f t="shared" si="1020"/>
        <v>2</v>
      </c>
      <c r="DH412" s="76">
        <f t="shared" si="1020"/>
        <v>0</v>
      </c>
      <c r="DI412" s="76">
        <f t="shared" si="1020"/>
        <v>0</v>
      </c>
      <c r="DJ412" s="76">
        <f t="shared" si="1020"/>
        <v>0</v>
      </c>
      <c r="DK412" s="76">
        <f t="shared" si="1020"/>
        <v>0</v>
      </c>
      <c r="DL412" s="76">
        <f t="shared" si="1020"/>
        <v>0</v>
      </c>
      <c r="DM412" s="76">
        <f t="shared" si="1020"/>
        <v>0</v>
      </c>
      <c r="DN412" s="76">
        <f t="shared" si="1020"/>
        <v>0</v>
      </c>
      <c r="DO412" s="76">
        <f t="shared" si="1020"/>
        <v>0</v>
      </c>
      <c r="DP412" s="76">
        <f t="shared" si="1020"/>
        <v>0</v>
      </c>
      <c r="DQ412" s="76">
        <f t="shared" si="1020"/>
        <v>0</v>
      </c>
      <c r="DR412" s="76">
        <f t="shared" si="1020"/>
        <v>0</v>
      </c>
      <c r="DS412" s="76">
        <f t="shared" si="1020"/>
        <v>4</v>
      </c>
      <c r="DT412" s="138">
        <f t="shared" si="1020"/>
        <v>0</v>
      </c>
      <c r="DU412" s="77">
        <f t="shared" si="1020"/>
        <v>0</v>
      </c>
      <c r="DV412" s="77">
        <f t="shared" si="1020"/>
        <v>0</v>
      </c>
      <c r="DW412" s="77">
        <f t="shared" si="1020"/>
        <v>0</v>
      </c>
      <c r="EE412" s="2"/>
      <c r="EF412"/>
      <c r="EG412"/>
      <c r="EH412" s="124"/>
      <c r="EI412" s="124"/>
      <c r="EJ412" s="124"/>
      <c r="EK412" s="124"/>
      <c r="EL412" s="124"/>
      <c r="EM412" s="124"/>
      <c r="EN412" s="124"/>
      <c r="EO412" s="124"/>
      <c r="EP412" s="124"/>
      <c r="EQ412" s="124"/>
      <c r="ER412" s="124"/>
      <c r="ES412" s="124"/>
      <c r="ET412" s="124"/>
      <c r="EU412" s="124"/>
      <c r="EV412" s="124"/>
      <c r="EW412" s="124"/>
      <c r="EX412" s="124"/>
      <c r="EY412" s="124"/>
      <c r="EZ412" s="124"/>
      <c r="FA412" s="124"/>
      <c r="FB412" s="124"/>
      <c r="FC412" s="124"/>
      <c r="FD412" s="124"/>
      <c r="FE412" s="124"/>
      <c r="FG412" s="124"/>
      <c r="FH412" s="124"/>
      <c r="FI412" s="124"/>
      <c r="FJ412" s="124"/>
      <c r="FK412" s="124"/>
      <c r="FL412" s="124"/>
      <c r="FN412" s="212"/>
      <c r="FO412" s="170"/>
      <c r="FP412" s="212"/>
      <c r="FQ412" s="170"/>
      <c r="FR412" s="212"/>
      <c r="FS412" s="170"/>
      <c r="FT412" s="212"/>
      <c r="FU412" s="170"/>
      <c r="FV412" s="212"/>
      <c r="FW412" s="170"/>
      <c r="FX412" s="212"/>
      <c r="FY412" s="170"/>
      <c r="FZ412" s="212"/>
      <c r="GA412" s="170"/>
      <c r="GB412" s="212"/>
      <c r="GC412" s="170"/>
      <c r="GD412" s="212"/>
      <c r="GE412" s="170"/>
      <c r="GF412" s="212"/>
      <c r="GG412" s="170"/>
      <c r="GH412" s="212"/>
      <c r="GI412" s="170"/>
      <c r="GJ412" s="212"/>
      <c r="GK412" s="170"/>
      <c r="HC412" s="212"/>
      <c r="HD412" s="170"/>
      <c r="HE412" s="212"/>
      <c r="HF412" s="170"/>
      <c r="HG412" s="212"/>
      <c r="HH412" s="170"/>
      <c r="HI412" s="212"/>
      <c r="HJ412" s="170"/>
    </row>
    <row r="413" spans="2:218" ht="21.75" customHeight="1" thickBot="1" x14ac:dyDescent="0.2">
      <c r="B413" s="488"/>
      <c r="C413" s="326"/>
      <c r="D413" s="136">
        <f t="shared" ref="D413:AI413" si="1021">IF(AND(D$5&gt;=$EH101,D$5&lt;=$EI101),$FO101,IF(AND(D$5&gt;=$EJ101,D$5&lt;=$EK101),$FQ101,IF(AND(D$5&gt;=$EL101,D$5&lt;=$EM101),$FS101,IF(AND(D$5&gt;=$EN101,D$5&lt;=$EO101),$FU101,IF(AND(D$5&gt;=$EP101,D$5&lt;=$EQ101),$FW101,IF(AND(D$5&gt;=$ER101,D$5&lt;=$ES101),$FY101,IF(AND(D$5&gt;=$ET101,D$5&lt;=$EU101),$GA101,IF(AND(D$5&gt;=$EV101,D$5&lt;=$EW101),$GC101,IF(AND(D$5&gt;=$EX101,D$5&lt;=$EY101),$GE101,IF(AND(D$5&gt;=$EZ101,D$5&lt;=$FA101),$GG101,IF(AND(D$5&gt;=$FB101,D$5&lt;=$FC101),$GI101,IF(AND(D$5&gt;=$FD101,D$5&lt;=$FE101),$GK101,0))))))))))))</f>
        <v>0</v>
      </c>
      <c r="E413" s="129">
        <f t="shared" si="1021"/>
        <v>0</v>
      </c>
      <c r="F413" s="129">
        <f t="shared" si="1021"/>
        <v>0</v>
      </c>
      <c r="G413" s="129">
        <f t="shared" si="1021"/>
        <v>0</v>
      </c>
      <c r="H413" s="129">
        <f t="shared" si="1021"/>
        <v>0</v>
      </c>
      <c r="I413" s="129">
        <f t="shared" si="1021"/>
        <v>0</v>
      </c>
      <c r="J413" s="129">
        <f t="shared" si="1021"/>
        <v>0</v>
      </c>
      <c r="K413" s="129">
        <f t="shared" si="1021"/>
        <v>0</v>
      </c>
      <c r="L413" s="129">
        <f t="shared" si="1021"/>
        <v>0</v>
      </c>
      <c r="M413" s="129">
        <f t="shared" si="1021"/>
        <v>0</v>
      </c>
      <c r="N413" s="129">
        <f t="shared" si="1021"/>
        <v>0</v>
      </c>
      <c r="O413" s="129">
        <f t="shared" si="1021"/>
        <v>0</v>
      </c>
      <c r="P413" s="129">
        <f t="shared" si="1021"/>
        <v>0</v>
      </c>
      <c r="Q413" s="129">
        <f t="shared" si="1021"/>
        <v>0</v>
      </c>
      <c r="R413" s="129">
        <f t="shared" si="1021"/>
        <v>0</v>
      </c>
      <c r="S413" s="129">
        <f t="shared" si="1021"/>
        <v>0</v>
      </c>
      <c r="T413" s="129">
        <f t="shared" si="1021"/>
        <v>0</v>
      </c>
      <c r="U413" s="129">
        <f t="shared" si="1021"/>
        <v>0</v>
      </c>
      <c r="V413" s="129">
        <f t="shared" si="1021"/>
        <v>0</v>
      </c>
      <c r="W413" s="129">
        <f t="shared" si="1021"/>
        <v>0</v>
      </c>
      <c r="X413" s="129">
        <f t="shared" si="1021"/>
        <v>0</v>
      </c>
      <c r="Y413" s="129">
        <f t="shared" si="1021"/>
        <v>0</v>
      </c>
      <c r="Z413" s="129">
        <f t="shared" si="1021"/>
        <v>0</v>
      </c>
      <c r="AA413" s="129">
        <f t="shared" si="1021"/>
        <v>0</v>
      </c>
      <c r="AB413" s="129">
        <f t="shared" si="1021"/>
        <v>0</v>
      </c>
      <c r="AC413" s="129">
        <f t="shared" si="1021"/>
        <v>0</v>
      </c>
      <c r="AD413" s="129">
        <f t="shared" si="1021"/>
        <v>0</v>
      </c>
      <c r="AE413" s="129">
        <f t="shared" si="1021"/>
        <v>0</v>
      </c>
      <c r="AF413" s="129">
        <f t="shared" si="1021"/>
        <v>0</v>
      </c>
      <c r="AG413" s="130">
        <f t="shared" si="1021"/>
        <v>0</v>
      </c>
      <c r="AH413" s="130">
        <f t="shared" si="1021"/>
        <v>0</v>
      </c>
      <c r="AI413" s="131">
        <f t="shared" si="1021"/>
        <v>0</v>
      </c>
      <c r="AJ413" s="129">
        <f t="shared" ref="AJ413:BO413" si="1022">IF(AND(AJ$5&gt;=$EH101,AJ$5&lt;=$EI101),$FO101,IF(AND(AJ$5&gt;=$EJ101,AJ$5&lt;=$EK101),$FQ101,IF(AND(AJ$5&gt;=$EL101,AJ$5&lt;=$EM101),$FS101,IF(AND(AJ$5&gt;=$EN101,AJ$5&lt;=$EO101),$FU101,IF(AND(AJ$5&gt;=$EP101,AJ$5&lt;=$EQ101),$FW101,IF(AND(AJ$5&gt;=$ER101,AJ$5&lt;=$ES101),$FY101,IF(AND(AJ$5&gt;=$ET101,AJ$5&lt;=$EU101),$GA101,IF(AND(AJ$5&gt;=$EV101,AJ$5&lt;=$EW101),$GC101,IF(AND(AJ$5&gt;=$EX101,AJ$5&lt;=$EY101),$GE101,IF(AND(AJ$5&gt;=$EZ101,AJ$5&lt;=$FA101),$GG101,IF(AND(AJ$5&gt;=$FB101,AJ$5&lt;=$FC101),$GI101,IF(AND(AJ$5&gt;=$FD101,AJ$5&lt;=$FE101),$GK101,0))))))))))))</f>
        <v>0</v>
      </c>
      <c r="AK413" s="129">
        <f t="shared" si="1022"/>
        <v>0</v>
      </c>
      <c r="AL413" s="132">
        <f t="shared" si="1022"/>
        <v>0</v>
      </c>
      <c r="AM413" s="133">
        <f t="shared" si="1022"/>
        <v>0</v>
      </c>
      <c r="AN413" s="133">
        <f t="shared" si="1022"/>
        <v>0</v>
      </c>
      <c r="AO413" s="133">
        <f t="shared" si="1022"/>
        <v>0</v>
      </c>
      <c r="AP413" s="133">
        <f t="shared" si="1022"/>
        <v>0</v>
      </c>
      <c r="AQ413" s="133">
        <f t="shared" si="1022"/>
        <v>0</v>
      </c>
      <c r="AR413" s="133">
        <f t="shared" si="1022"/>
        <v>0</v>
      </c>
      <c r="AS413" s="133">
        <f t="shared" si="1022"/>
        <v>0</v>
      </c>
      <c r="AT413" s="133">
        <f t="shared" si="1022"/>
        <v>0</v>
      </c>
      <c r="AU413" s="133">
        <f t="shared" si="1022"/>
        <v>0</v>
      </c>
      <c r="AV413" s="133">
        <f t="shared" si="1022"/>
        <v>0</v>
      </c>
      <c r="AW413" s="133">
        <f t="shared" si="1022"/>
        <v>0</v>
      </c>
      <c r="AX413" s="133">
        <f t="shared" si="1022"/>
        <v>0</v>
      </c>
      <c r="AY413" s="133">
        <f t="shared" si="1022"/>
        <v>0</v>
      </c>
      <c r="AZ413" s="133">
        <f t="shared" si="1022"/>
        <v>0</v>
      </c>
      <c r="BA413" s="133">
        <f t="shared" si="1022"/>
        <v>0</v>
      </c>
      <c r="BB413" s="133">
        <f t="shared" si="1022"/>
        <v>0</v>
      </c>
      <c r="BC413" s="133">
        <f t="shared" si="1022"/>
        <v>0</v>
      </c>
      <c r="BD413" s="133">
        <f t="shared" si="1022"/>
        <v>0</v>
      </c>
      <c r="BE413" s="133">
        <f t="shared" si="1022"/>
        <v>0</v>
      </c>
      <c r="BF413" s="133">
        <f t="shared" si="1022"/>
        <v>0</v>
      </c>
      <c r="BG413" s="133">
        <f t="shared" si="1022"/>
        <v>0</v>
      </c>
      <c r="BH413" s="133">
        <f t="shared" si="1022"/>
        <v>0</v>
      </c>
      <c r="BI413" s="133">
        <f t="shared" si="1022"/>
        <v>0</v>
      </c>
      <c r="BJ413" s="133">
        <f t="shared" si="1022"/>
        <v>0</v>
      </c>
      <c r="BK413" s="133">
        <f t="shared" si="1022"/>
        <v>0</v>
      </c>
      <c r="BL413" s="133">
        <f t="shared" si="1022"/>
        <v>0</v>
      </c>
      <c r="BM413" s="134">
        <f t="shared" si="1022"/>
        <v>16</v>
      </c>
      <c r="BN413" s="135">
        <f t="shared" si="1022"/>
        <v>16</v>
      </c>
      <c r="BO413" s="133">
        <f t="shared" si="1022"/>
        <v>16</v>
      </c>
      <c r="BP413" s="133">
        <f t="shared" ref="BP413:CU413" si="1023">IF(AND(BP$5&gt;=$EH101,BP$5&lt;=$EI101),$FO101,IF(AND(BP$5&gt;=$EJ101,BP$5&lt;=$EK101),$FQ101,IF(AND(BP$5&gt;=$EL101,BP$5&lt;=$EM101),$FS101,IF(AND(BP$5&gt;=$EN101,BP$5&lt;=$EO101),$FU101,IF(AND(BP$5&gt;=$EP101,BP$5&lt;=$EQ101),$FW101,IF(AND(BP$5&gt;=$ER101,BP$5&lt;=$ES101),$FY101,IF(AND(BP$5&gt;=$ET101,BP$5&lt;=$EU101),$GA101,IF(AND(BP$5&gt;=$EV101,BP$5&lt;=$EW101),$GC101,IF(AND(BP$5&gt;=$EX101,BP$5&lt;=$EY101),$GE101,IF(AND(BP$5&gt;=$EZ101,BP$5&lt;=$FA101),$GG101,IF(AND(BP$5&gt;=$FB101,BP$5&lt;=$FC101),$GI101,IF(AND(BP$5&gt;=$FD101,BP$5&lt;=$FE101),$GK101,0))))))))))))</f>
        <v>0</v>
      </c>
      <c r="BQ413" s="133">
        <f t="shared" si="1023"/>
        <v>0</v>
      </c>
      <c r="BR413" s="133">
        <f t="shared" si="1023"/>
        <v>0</v>
      </c>
      <c r="BS413" s="133">
        <f t="shared" si="1023"/>
        <v>0</v>
      </c>
      <c r="BT413" s="133">
        <f t="shared" si="1023"/>
        <v>0</v>
      </c>
      <c r="BU413" s="133">
        <f t="shared" si="1023"/>
        <v>0</v>
      </c>
      <c r="BV413" s="133">
        <f t="shared" si="1023"/>
        <v>0</v>
      </c>
      <c r="BW413" s="133">
        <f t="shared" si="1023"/>
        <v>0</v>
      </c>
      <c r="BX413" s="133">
        <f t="shared" si="1023"/>
        <v>0</v>
      </c>
      <c r="BY413" s="133">
        <f t="shared" si="1023"/>
        <v>0</v>
      </c>
      <c r="BZ413" s="133">
        <f t="shared" si="1023"/>
        <v>0</v>
      </c>
      <c r="CA413" s="133">
        <f t="shared" si="1023"/>
        <v>0</v>
      </c>
      <c r="CB413" s="133">
        <f t="shared" si="1023"/>
        <v>0</v>
      </c>
      <c r="CC413" s="133">
        <f t="shared" si="1023"/>
        <v>0</v>
      </c>
      <c r="CD413" s="133">
        <f t="shared" si="1023"/>
        <v>0</v>
      </c>
      <c r="CE413" s="133">
        <f t="shared" si="1023"/>
        <v>0</v>
      </c>
      <c r="CF413" s="133">
        <f t="shared" si="1023"/>
        <v>0</v>
      </c>
      <c r="CG413" s="133">
        <f t="shared" si="1023"/>
        <v>0</v>
      </c>
      <c r="CH413" s="133">
        <f t="shared" si="1023"/>
        <v>0</v>
      </c>
      <c r="CI413" s="133">
        <f t="shared" si="1023"/>
        <v>0</v>
      </c>
      <c r="CJ413" s="133">
        <f t="shared" si="1023"/>
        <v>0</v>
      </c>
      <c r="CK413" s="133">
        <f t="shared" si="1023"/>
        <v>0</v>
      </c>
      <c r="CL413" s="133">
        <f t="shared" si="1023"/>
        <v>0</v>
      </c>
      <c r="CM413" s="133">
        <f t="shared" si="1023"/>
        <v>0</v>
      </c>
      <c r="CN413" s="133">
        <f t="shared" si="1023"/>
        <v>0</v>
      </c>
      <c r="CO413" s="133">
        <f t="shared" si="1023"/>
        <v>0</v>
      </c>
      <c r="CP413" s="133">
        <f t="shared" si="1023"/>
        <v>0</v>
      </c>
      <c r="CQ413" s="134">
        <f t="shared" si="1023"/>
        <v>9</v>
      </c>
      <c r="CR413" s="135">
        <f t="shared" si="1023"/>
        <v>9</v>
      </c>
      <c r="CS413" s="133">
        <f t="shared" si="1023"/>
        <v>8</v>
      </c>
      <c r="CT413" s="133">
        <f t="shared" si="1023"/>
        <v>0</v>
      </c>
      <c r="CU413" s="133">
        <f t="shared" si="1023"/>
        <v>0</v>
      </c>
      <c r="CV413" s="133">
        <f t="shared" ref="CV413:DW413" si="1024">IF(AND(CV$5&gt;=$EH101,CV$5&lt;=$EI101),$FO101,IF(AND(CV$5&gt;=$EJ101,CV$5&lt;=$EK101),$FQ101,IF(AND(CV$5&gt;=$EL101,CV$5&lt;=$EM101),$FS101,IF(AND(CV$5&gt;=$EN101,CV$5&lt;=$EO101),$FU101,IF(AND(CV$5&gt;=$EP101,CV$5&lt;=$EQ101),$FW101,IF(AND(CV$5&gt;=$ER101,CV$5&lt;=$ES101),$FY101,IF(AND(CV$5&gt;=$ET101,CV$5&lt;=$EU101),$GA101,IF(AND(CV$5&gt;=$EV101,CV$5&lt;=$EW101),$GC101,IF(AND(CV$5&gt;=$EX101,CV$5&lt;=$EY101),$GE101,IF(AND(CV$5&gt;=$EZ101,CV$5&lt;=$FA101),$GG101,IF(AND(CV$5&gt;=$FB101,CV$5&lt;=$FC101),$GI101,IF(AND(CV$5&gt;=$FD101,CV$5&lt;=$FE101),$GK101,0))))))))))))</f>
        <v>0</v>
      </c>
      <c r="CW413" s="133">
        <f t="shared" si="1024"/>
        <v>0</v>
      </c>
      <c r="CX413" s="133">
        <f t="shared" si="1024"/>
        <v>0</v>
      </c>
      <c r="CY413" s="133">
        <f t="shared" si="1024"/>
        <v>0</v>
      </c>
      <c r="CZ413" s="133">
        <f t="shared" si="1024"/>
        <v>2</v>
      </c>
      <c r="DA413" s="133">
        <f t="shared" si="1024"/>
        <v>0</v>
      </c>
      <c r="DB413" s="133">
        <f t="shared" si="1024"/>
        <v>0</v>
      </c>
      <c r="DC413" s="133">
        <f t="shared" si="1024"/>
        <v>0</v>
      </c>
      <c r="DD413" s="133">
        <f t="shared" si="1024"/>
        <v>0</v>
      </c>
      <c r="DE413" s="133">
        <f t="shared" si="1024"/>
        <v>0</v>
      </c>
      <c r="DF413" s="133">
        <f t="shared" si="1024"/>
        <v>0</v>
      </c>
      <c r="DG413" s="133">
        <f t="shared" si="1024"/>
        <v>2</v>
      </c>
      <c r="DH413" s="133">
        <f t="shared" si="1024"/>
        <v>0</v>
      </c>
      <c r="DI413" s="133">
        <f t="shared" si="1024"/>
        <v>0</v>
      </c>
      <c r="DJ413" s="133">
        <f t="shared" si="1024"/>
        <v>0</v>
      </c>
      <c r="DK413" s="133">
        <f t="shared" si="1024"/>
        <v>0</v>
      </c>
      <c r="DL413" s="133">
        <f t="shared" si="1024"/>
        <v>0</v>
      </c>
      <c r="DM413" s="133">
        <f t="shared" si="1024"/>
        <v>0</v>
      </c>
      <c r="DN413" s="133">
        <f t="shared" si="1024"/>
        <v>0</v>
      </c>
      <c r="DO413" s="133">
        <f t="shared" si="1024"/>
        <v>0</v>
      </c>
      <c r="DP413" s="133">
        <f t="shared" si="1024"/>
        <v>0</v>
      </c>
      <c r="DQ413" s="133">
        <f t="shared" si="1024"/>
        <v>0</v>
      </c>
      <c r="DR413" s="133">
        <f t="shared" si="1024"/>
        <v>0</v>
      </c>
      <c r="DS413" s="133">
        <f t="shared" si="1024"/>
        <v>4</v>
      </c>
      <c r="DT413" s="133">
        <f t="shared" si="1024"/>
        <v>0</v>
      </c>
      <c r="DU413" s="134">
        <f t="shared" si="1024"/>
        <v>0</v>
      </c>
      <c r="DV413" s="134">
        <f t="shared" si="1024"/>
        <v>0</v>
      </c>
      <c r="DW413" s="134">
        <f t="shared" si="1024"/>
        <v>0</v>
      </c>
      <c r="EE413" s="2"/>
      <c r="EF413"/>
      <c r="EG413"/>
      <c r="EH413" s="124"/>
      <c r="EI413" s="124"/>
      <c r="EJ413" s="124"/>
      <c r="EK413" s="124"/>
      <c r="EL413" s="124"/>
      <c r="EM413" s="124"/>
      <c r="EN413" s="124"/>
      <c r="EO413" s="124"/>
      <c r="EP413" s="124"/>
      <c r="EQ413" s="124"/>
      <c r="ER413" s="124"/>
      <c r="ES413" s="124"/>
      <c r="ET413" s="124"/>
      <c r="EU413" s="124"/>
      <c r="EV413" s="124"/>
      <c r="EW413" s="124"/>
      <c r="EX413" s="124"/>
      <c r="EY413" s="124"/>
      <c r="EZ413" s="124"/>
      <c r="FA413" s="124"/>
      <c r="FB413" s="124"/>
      <c r="FC413" s="124"/>
      <c r="FD413" s="124"/>
      <c r="FE413" s="124"/>
      <c r="FG413" s="124"/>
      <c r="FH413" s="124"/>
      <c r="FI413" s="124"/>
      <c r="FJ413" s="124"/>
      <c r="FK413" s="124"/>
      <c r="FL413" s="124"/>
      <c r="FN413" s="212"/>
      <c r="FO413" s="170"/>
      <c r="FP413" s="212"/>
      <c r="FQ413" s="170"/>
      <c r="FR413" s="212"/>
      <c r="FS413" s="170"/>
      <c r="FT413" s="212"/>
      <c r="FU413" s="170"/>
      <c r="FV413" s="212"/>
      <c r="FW413" s="170"/>
      <c r="FX413" s="212"/>
      <c r="FY413" s="170"/>
      <c r="FZ413" s="212"/>
      <c r="GA413" s="170"/>
      <c r="GB413" s="212"/>
      <c r="GC413" s="170"/>
      <c r="GD413" s="212"/>
      <c r="GE413" s="170"/>
      <c r="GF413" s="212"/>
      <c r="GG413" s="170"/>
      <c r="GH413" s="212"/>
      <c r="GI413" s="170"/>
      <c r="GJ413" s="212"/>
      <c r="GK413" s="170"/>
      <c r="HC413" s="212"/>
      <c r="HD413" s="170"/>
      <c r="HE413" s="212"/>
      <c r="HF413" s="170"/>
      <c r="HG413" s="212"/>
      <c r="HH413" s="170"/>
      <c r="HI413" s="212"/>
      <c r="HJ413" s="170"/>
    </row>
    <row r="414" spans="2:218" ht="21.75" customHeight="1" x14ac:dyDescent="0.15">
      <c r="B414" s="486" t="str">
        <f>IF(②元データ!$B$19="","",②元データ!$B$19)</f>
        <v>キャベツ・若女将</v>
      </c>
      <c r="C414" s="324"/>
      <c r="D414" s="78">
        <f t="shared" ref="D414:AI414" si="1025">IF(AND(D$5&gt;=$EH103,D$5&lt;=$EI103),$FO103/$GM103,IF(AND(D$5&gt;=$EJ103,D$5&lt;=$EK103),$FQ103/$GO103,IF(AND(D$5&gt;=$EL103,D$5&lt;=$EM103),$FS103/$GQ103,IF(AND(D$5&gt;=$EN103,D$5&lt;=$EO103),$FU103/$GS103,IF(AND(D$5&gt;=$EP103,D$5&lt;=$EQ103),$FW103/$GU103,IF(AND(D$5&gt;=$ER103,D$5&lt;=$ES103),$FY103/$GW103,IF(AND(D$5&gt;=$ET103,D$5&lt;=$EU103),$GA103/$GY103,IF(AND(D$5&gt;=$EV103,D$5&lt;=$EW103),$GC103/$HA103,IF(AND(D$5&gt;=$EX103,D$5&lt;=$EY103),$GE103/$HC103,IF(AND(D$5&gt;=$EZ103,D$5&lt;=$FA103),$GG103/$HE103,IF(AND(D$5&gt;=$FB103,D$5&lt;=$FC103),$GI103/$HG103,IF(AND(D$5&gt;=$FD103,D$5&lt;=$FE103),$GK103/$HI103,0))))))))))))</f>
        <v>0</v>
      </c>
      <c r="E414" s="79">
        <f t="shared" si="1025"/>
        <v>0</v>
      </c>
      <c r="F414" s="79">
        <f t="shared" si="1025"/>
        <v>0</v>
      </c>
      <c r="G414" s="79">
        <f t="shared" si="1025"/>
        <v>0</v>
      </c>
      <c r="H414" s="79">
        <f t="shared" si="1025"/>
        <v>0</v>
      </c>
      <c r="I414" s="79">
        <f t="shared" si="1025"/>
        <v>0</v>
      </c>
      <c r="J414" s="79">
        <f t="shared" si="1025"/>
        <v>0</v>
      </c>
      <c r="K414" s="79">
        <f t="shared" si="1025"/>
        <v>0</v>
      </c>
      <c r="L414" s="79">
        <f t="shared" si="1025"/>
        <v>0</v>
      </c>
      <c r="M414" s="79">
        <f t="shared" si="1025"/>
        <v>0</v>
      </c>
      <c r="N414" s="79">
        <f t="shared" si="1025"/>
        <v>0</v>
      </c>
      <c r="O414" s="79">
        <f t="shared" si="1025"/>
        <v>0</v>
      </c>
      <c r="P414" s="79">
        <f t="shared" si="1025"/>
        <v>0</v>
      </c>
      <c r="Q414" s="79">
        <f t="shared" si="1025"/>
        <v>0</v>
      </c>
      <c r="R414" s="79">
        <f t="shared" si="1025"/>
        <v>0</v>
      </c>
      <c r="S414" s="79">
        <f t="shared" si="1025"/>
        <v>0</v>
      </c>
      <c r="T414" s="79">
        <f t="shared" si="1025"/>
        <v>0</v>
      </c>
      <c r="U414" s="79">
        <f t="shared" si="1025"/>
        <v>0</v>
      </c>
      <c r="V414" s="79">
        <f t="shared" si="1025"/>
        <v>0</v>
      </c>
      <c r="W414" s="79">
        <f t="shared" si="1025"/>
        <v>0</v>
      </c>
      <c r="X414" s="79">
        <f t="shared" si="1025"/>
        <v>0</v>
      </c>
      <c r="Y414" s="79">
        <f t="shared" si="1025"/>
        <v>0</v>
      </c>
      <c r="Z414" s="79">
        <f t="shared" si="1025"/>
        <v>0</v>
      </c>
      <c r="AA414" s="79">
        <f t="shared" si="1025"/>
        <v>0</v>
      </c>
      <c r="AB414" s="79">
        <f t="shared" si="1025"/>
        <v>0</v>
      </c>
      <c r="AC414" s="79">
        <f t="shared" si="1025"/>
        <v>0</v>
      </c>
      <c r="AD414" s="79">
        <f t="shared" si="1025"/>
        <v>0</v>
      </c>
      <c r="AE414" s="79">
        <f t="shared" si="1025"/>
        <v>0</v>
      </c>
      <c r="AF414" s="137">
        <f t="shared" si="1025"/>
        <v>0</v>
      </c>
      <c r="AG414" s="79">
        <f t="shared" si="1025"/>
        <v>0</v>
      </c>
      <c r="AH414" s="79">
        <f t="shared" si="1025"/>
        <v>0</v>
      </c>
      <c r="AI414" s="78">
        <f t="shared" si="1025"/>
        <v>0</v>
      </c>
      <c r="AJ414" s="79">
        <f t="shared" ref="AJ414:BO414" si="1026">IF(AND(AJ$5&gt;=$EH103,AJ$5&lt;=$EI103),$FO103/$GM103,IF(AND(AJ$5&gt;=$EJ103,AJ$5&lt;=$EK103),$FQ103/$GO103,IF(AND(AJ$5&gt;=$EL103,AJ$5&lt;=$EM103),$FS103/$GQ103,IF(AND(AJ$5&gt;=$EN103,AJ$5&lt;=$EO103),$FU103/$GS103,IF(AND(AJ$5&gt;=$EP103,AJ$5&lt;=$EQ103),$FW103/$GU103,IF(AND(AJ$5&gt;=$ER103,AJ$5&lt;=$ES103),$FY103/$GW103,IF(AND(AJ$5&gt;=$ET103,AJ$5&lt;=$EU103),$GA103/$GY103,IF(AND(AJ$5&gt;=$EV103,AJ$5&lt;=$EW103),$GC103/$HA103,IF(AND(AJ$5&gt;=$EX103,AJ$5&lt;=$EY103),$GE103/$HC103,IF(AND(AJ$5&gt;=$EZ103,AJ$5&lt;=$FA103),$GG103/$HE103,IF(AND(AJ$5&gt;=$FB103,AJ$5&lt;=$FC103),$GI103/$HG103,IF(AND(AJ$5&gt;=$FD103,AJ$5&lt;=$FE103),$GK103/$HI103,0))))))))))))</f>
        <v>0</v>
      </c>
      <c r="AK414" s="79">
        <f t="shared" si="1026"/>
        <v>0</v>
      </c>
      <c r="AL414" s="79">
        <f t="shared" si="1026"/>
        <v>0</v>
      </c>
      <c r="AM414" s="79">
        <f t="shared" si="1026"/>
        <v>0</v>
      </c>
      <c r="AN414" s="79">
        <f t="shared" si="1026"/>
        <v>0</v>
      </c>
      <c r="AO414" s="79">
        <f t="shared" si="1026"/>
        <v>0</v>
      </c>
      <c r="AP414" s="79">
        <f t="shared" si="1026"/>
        <v>0</v>
      </c>
      <c r="AQ414" s="79">
        <f t="shared" si="1026"/>
        <v>0</v>
      </c>
      <c r="AR414" s="79">
        <f t="shared" si="1026"/>
        <v>0</v>
      </c>
      <c r="AS414" s="79">
        <f t="shared" si="1026"/>
        <v>0</v>
      </c>
      <c r="AT414" s="79">
        <f t="shared" si="1026"/>
        <v>0</v>
      </c>
      <c r="AU414" s="79">
        <f t="shared" si="1026"/>
        <v>0</v>
      </c>
      <c r="AV414" s="79">
        <f t="shared" si="1026"/>
        <v>0</v>
      </c>
      <c r="AW414" s="79">
        <f t="shared" si="1026"/>
        <v>0</v>
      </c>
      <c r="AX414" s="79">
        <f t="shared" si="1026"/>
        <v>0</v>
      </c>
      <c r="AY414" s="79">
        <f t="shared" si="1026"/>
        <v>0</v>
      </c>
      <c r="AZ414" s="79">
        <f t="shared" si="1026"/>
        <v>0</v>
      </c>
      <c r="BA414" s="79">
        <f t="shared" si="1026"/>
        <v>0</v>
      </c>
      <c r="BB414" s="79">
        <f t="shared" si="1026"/>
        <v>0</v>
      </c>
      <c r="BC414" s="79">
        <f t="shared" si="1026"/>
        <v>0</v>
      </c>
      <c r="BD414" s="79">
        <f t="shared" si="1026"/>
        <v>0</v>
      </c>
      <c r="BE414" s="79">
        <f t="shared" si="1026"/>
        <v>0</v>
      </c>
      <c r="BF414" s="79">
        <f t="shared" si="1026"/>
        <v>0</v>
      </c>
      <c r="BG414" s="79">
        <f t="shared" si="1026"/>
        <v>0</v>
      </c>
      <c r="BH414" s="79">
        <f t="shared" si="1026"/>
        <v>0</v>
      </c>
      <c r="BI414" s="79">
        <f t="shared" si="1026"/>
        <v>0</v>
      </c>
      <c r="BJ414" s="79">
        <f t="shared" si="1026"/>
        <v>0</v>
      </c>
      <c r="BK414" s="79">
        <f t="shared" si="1026"/>
        <v>0</v>
      </c>
      <c r="BL414" s="79">
        <f t="shared" si="1026"/>
        <v>0</v>
      </c>
      <c r="BM414" s="80">
        <f t="shared" si="1026"/>
        <v>0</v>
      </c>
      <c r="BN414" s="78">
        <f t="shared" si="1026"/>
        <v>0</v>
      </c>
      <c r="BO414" s="79">
        <f t="shared" si="1026"/>
        <v>0</v>
      </c>
      <c r="BP414" s="79">
        <f t="shared" ref="BP414:CU414" si="1027">IF(AND(BP$5&gt;=$EH103,BP$5&lt;=$EI103),$FO103/$GM103,IF(AND(BP$5&gt;=$EJ103,BP$5&lt;=$EK103),$FQ103/$GO103,IF(AND(BP$5&gt;=$EL103,BP$5&lt;=$EM103),$FS103/$GQ103,IF(AND(BP$5&gt;=$EN103,BP$5&lt;=$EO103),$FU103/$GS103,IF(AND(BP$5&gt;=$EP103,BP$5&lt;=$EQ103),$FW103/$GU103,IF(AND(BP$5&gt;=$ER103,BP$5&lt;=$ES103),$FY103/$GW103,IF(AND(BP$5&gt;=$ET103,BP$5&lt;=$EU103),$GA103/$GY103,IF(AND(BP$5&gt;=$EV103,BP$5&lt;=$EW103),$GC103/$HA103,IF(AND(BP$5&gt;=$EX103,BP$5&lt;=$EY103),$GE103/$HC103,IF(AND(BP$5&gt;=$EZ103,BP$5&lt;=$FA103),$GG103/$HE103,IF(AND(BP$5&gt;=$FB103,BP$5&lt;=$FC103),$GI103/$HG103,IF(AND(BP$5&gt;=$FD103,BP$5&lt;=$FE103),$GK103/$HI103,0))))))))))))</f>
        <v>0</v>
      </c>
      <c r="BQ414" s="79">
        <f t="shared" si="1027"/>
        <v>0</v>
      </c>
      <c r="BR414" s="79">
        <f t="shared" si="1027"/>
        <v>0</v>
      </c>
      <c r="BS414" s="79">
        <f t="shared" si="1027"/>
        <v>0</v>
      </c>
      <c r="BT414" s="79">
        <f t="shared" si="1027"/>
        <v>0</v>
      </c>
      <c r="BU414" s="79">
        <f t="shared" si="1027"/>
        <v>0</v>
      </c>
      <c r="BV414" s="79">
        <f t="shared" si="1027"/>
        <v>0</v>
      </c>
      <c r="BW414" s="79">
        <f t="shared" si="1027"/>
        <v>0</v>
      </c>
      <c r="BX414" s="79">
        <f t="shared" si="1027"/>
        <v>0</v>
      </c>
      <c r="BY414" s="79">
        <f t="shared" si="1027"/>
        <v>0</v>
      </c>
      <c r="BZ414" s="79">
        <f t="shared" si="1027"/>
        <v>0</v>
      </c>
      <c r="CA414" s="79">
        <f t="shared" si="1027"/>
        <v>0</v>
      </c>
      <c r="CB414" s="137">
        <f t="shared" si="1027"/>
        <v>0</v>
      </c>
      <c r="CC414" s="79">
        <f t="shared" si="1027"/>
        <v>0</v>
      </c>
      <c r="CD414" s="79">
        <f t="shared" si="1027"/>
        <v>0</v>
      </c>
      <c r="CE414" s="79">
        <f t="shared" si="1027"/>
        <v>0</v>
      </c>
      <c r="CF414" s="79">
        <f t="shared" si="1027"/>
        <v>0</v>
      </c>
      <c r="CG414" s="79">
        <f t="shared" si="1027"/>
        <v>0</v>
      </c>
      <c r="CH414" s="79">
        <f t="shared" si="1027"/>
        <v>0</v>
      </c>
      <c r="CI414" s="79">
        <f t="shared" si="1027"/>
        <v>0</v>
      </c>
      <c r="CJ414" s="79">
        <f t="shared" si="1027"/>
        <v>0</v>
      </c>
      <c r="CK414" s="79">
        <f t="shared" si="1027"/>
        <v>0</v>
      </c>
      <c r="CL414" s="79">
        <f t="shared" si="1027"/>
        <v>0</v>
      </c>
      <c r="CM414" s="79">
        <f t="shared" si="1027"/>
        <v>0</v>
      </c>
      <c r="CN414" s="79">
        <f t="shared" si="1027"/>
        <v>0</v>
      </c>
      <c r="CO414" s="79">
        <f t="shared" si="1027"/>
        <v>0</v>
      </c>
      <c r="CP414" s="137">
        <f t="shared" si="1027"/>
        <v>0</v>
      </c>
      <c r="CQ414" s="80">
        <f t="shared" si="1027"/>
        <v>0</v>
      </c>
      <c r="CR414" s="78">
        <f t="shared" si="1027"/>
        <v>0</v>
      </c>
      <c r="CS414" s="79">
        <f t="shared" si="1027"/>
        <v>0</v>
      </c>
      <c r="CT414" s="79">
        <f t="shared" si="1027"/>
        <v>0</v>
      </c>
      <c r="CU414" s="79">
        <f t="shared" si="1027"/>
        <v>0</v>
      </c>
      <c r="CV414" s="79">
        <f t="shared" ref="CV414:DW414" si="1028">IF(AND(CV$5&gt;=$EH103,CV$5&lt;=$EI103),$FO103/$GM103,IF(AND(CV$5&gt;=$EJ103,CV$5&lt;=$EK103),$FQ103/$GO103,IF(AND(CV$5&gt;=$EL103,CV$5&lt;=$EM103),$FS103/$GQ103,IF(AND(CV$5&gt;=$EN103,CV$5&lt;=$EO103),$FU103/$GS103,IF(AND(CV$5&gt;=$EP103,CV$5&lt;=$EQ103),$FW103/$GU103,IF(AND(CV$5&gt;=$ER103,CV$5&lt;=$ES103),$FY103/$GW103,IF(AND(CV$5&gt;=$ET103,CV$5&lt;=$EU103),$GA103/$GY103,IF(AND(CV$5&gt;=$EV103,CV$5&lt;=$EW103),$GC103/$HA103,IF(AND(CV$5&gt;=$EX103,CV$5&lt;=$EY103),$GE103/$HC103,IF(AND(CV$5&gt;=$EZ103,CV$5&lt;=$FA103),$GG103/$HE103,IF(AND(CV$5&gt;=$FB103,CV$5&lt;=$FC103),$GI103/$HG103,IF(AND(CV$5&gt;=$FD103,CV$5&lt;=$FE103),$GK103/$HI103,0))))))))))))</f>
        <v>0</v>
      </c>
      <c r="CW414" s="79">
        <f t="shared" si="1028"/>
        <v>0</v>
      </c>
      <c r="CX414" s="79">
        <f t="shared" si="1028"/>
        <v>0</v>
      </c>
      <c r="CY414" s="79">
        <f t="shared" si="1028"/>
        <v>0</v>
      </c>
      <c r="CZ414" s="79">
        <f t="shared" si="1028"/>
        <v>0</v>
      </c>
      <c r="DA414" s="79">
        <f t="shared" si="1028"/>
        <v>0</v>
      </c>
      <c r="DB414" s="79">
        <f t="shared" si="1028"/>
        <v>0</v>
      </c>
      <c r="DC414" s="79">
        <f t="shared" si="1028"/>
        <v>0</v>
      </c>
      <c r="DD414" s="79">
        <f t="shared" si="1028"/>
        <v>0</v>
      </c>
      <c r="DE414" s="79">
        <f t="shared" si="1028"/>
        <v>0</v>
      </c>
      <c r="DF414" s="137">
        <f t="shared" si="1028"/>
        <v>0</v>
      </c>
      <c r="DG414" s="79">
        <f t="shared" si="1028"/>
        <v>0</v>
      </c>
      <c r="DH414" s="79">
        <f t="shared" si="1028"/>
        <v>0</v>
      </c>
      <c r="DI414" s="79">
        <f t="shared" si="1028"/>
        <v>0</v>
      </c>
      <c r="DJ414" s="79">
        <f t="shared" si="1028"/>
        <v>0</v>
      </c>
      <c r="DK414" s="79">
        <f t="shared" si="1028"/>
        <v>0</v>
      </c>
      <c r="DL414" s="79">
        <f t="shared" si="1028"/>
        <v>0</v>
      </c>
      <c r="DM414" s="79">
        <f t="shared" si="1028"/>
        <v>0</v>
      </c>
      <c r="DN414" s="79">
        <f t="shared" si="1028"/>
        <v>0</v>
      </c>
      <c r="DO414" s="79">
        <f t="shared" si="1028"/>
        <v>0</v>
      </c>
      <c r="DP414" s="79">
        <f t="shared" si="1028"/>
        <v>0</v>
      </c>
      <c r="DQ414" s="79">
        <f t="shared" si="1028"/>
        <v>0</v>
      </c>
      <c r="DR414" s="79">
        <f t="shared" si="1028"/>
        <v>0</v>
      </c>
      <c r="DS414" s="79">
        <f t="shared" si="1028"/>
        <v>0</v>
      </c>
      <c r="DT414" s="137">
        <f t="shared" si="1028"/>
        <v>0</v>
      </c>
      <c r="DU414" s="80">
        <f t="shared" si="1028"/>
        <v>0</v>
      </c>
      <c r="DV414" s="80">
        <f t="shared" si="1028"/>
        <v>0</v>
      </c>
      <c r="DW414" s="80">
        <f t="shared" si="1028"/>
        <v>0</v>
      </c>
      <c r="EE414" s="2"/>
      <c r="EF414"/>
      <c r="EG414"/>
      <c r="EH414" s="124"/>
      <c r="EI414" s="124"/>
      <c r="EJ414" s="124"/>
      <c r="EK414" s="124"/>
      <c r="EL414" s="124"/>
      <c r="EM414" s="124"/>
      <c r="EN414" s="124"/>
      <c r="EO414" s="124"/>
      <c r="EP414" s="124"/>
      <c r="EQ414" s="124"/>
      <c r="ER414" s="124"/>
      <c r="ES414" s="124"/>
      <c r="ET414" s="124"/>
      <c r="EU414" s="124"/>
      <c r="EV414" s="124"/>
      <c r="EW414" s="124"/>
      <c r="EX414" s="124"/>
      <c r="EY414" s="124"/>
      <c r="EZ414" s="124"/>
      <c r="FA414" s="124"/>
      <c r="FB414" s="124"/>
      <c r="FC414" s="124"/>
      <c r="FD414" s="124"/>
      <c r="FE414" s="124"/>
      <c r="FG414" s="124"/>
      <c r="FH414" s="124"/>
      <c r="FI414" s="124"/>
      <c r="FJ414" s="124"/>
      <c r="FK414" s="124"/>
      <c r="FL414" s="124"/>
      <c r="FN414" s="212"/>
      <c r="FO414" s="170"/>
      <c r="FP414" s="212"/>
      <c r="FQ414" s="170"/>
      <c r="FR414" s="212"/>
      <c r="FS414" s="170"/>
      <c r="FT414" s="212"/>
      <c r="FU414" s="170"/>
      <c r="FV414" s="212"/>
      <c r="FW414" s="170"/>
      <c r="FX414" s="212"/>
      <c r="FY414" s="170"/>
      <c r="FZ414" s="212"/>
      <c r="GA414" s="170"/>
      <c r="GB414" s="212"/>
      <c r="GC414" s="170"/>
      <c r="GD414" s="212"/>
      <c r="GE414" s="170"/>
      <c r="GF414" s="212"/>
      <c r="GG414" s="170"/>
      <c r="GH414" s="212"/>
      <c r="GI414" s="170"/>
      <c r="GJ414" s="212"/>
      <c r="GK414" s="170"/>
      <c r="HC414" s="212"/>
      <c r="HD414" s="170"/>
      <c r="HE414" s="212"/>
      <c r="HF414" s="170"/>
      <c r="HG414" s="212"/>
      <c r="HH414" s="170"/>
      <c r="HI414" s="212"/>
      <c r="HJ414" s="170"/>
    </row>
    <row r="415" spans="2:218" ht="10.5" customHeight="1" x14ac:dyDescent="0.15">
      <c r="B415" s="487"/>
      <c r="C415" s="325"/>
      <c r="D415" s="59">
        <f t="shared" ref="D415:AI415" si="1029">IF(AND(D$5&gt;=$EH103,D$5&lt;=$EI103),$FO103,IF(AND(D$5&gt;=$EJ103,D$5&lt;=$EK103),$FQ103,IF(AND(D$5&gt;=$EL103,D$5&lt;=$EM103),$FS103,IF(AND(D$5&gt;=$EN103,D$5&lt;=$EO103),$FU103,IF(AND(D$5&gt;=$EP103,D$5&lt;=$EQ103),$FW103,IF(AND(D$5&gt;=$ER103,D$5&lt;=$ES103),$FY103,IF(AND(D$5&gt;=$ET103,D$5&lt;=$EU103),$GA103,IF(AND(D$5&gt;=$EV103,D$5&lt;=$EW103),$GC103,IF(AND(D$5&gt;=$EX103,D$5&lt;=$EY103),$GE103,IF(AND(D$5&gt;=$EZ103,D$5&lt;=$FA103),$GG103,IF(AND(D$5&gt;=$FB103,D$5&lt;=$FC103),$GI103,IF(AND(D$5&gt;=$FD103,D$5&lt;=$FE103),$GK103,0))))))))))))</f>
        <v>0</v>
      </c>
      <c r="E415" s="76">
        <f t="shared" si="1029"/>
        <v>0</v>
      </c>
      <c r="F415" s="76">
        <f t="shared" si="1029"/>
        <v>0</v>
      </c>
      <c r="G415" s="76">
        <f t="shared" si="1029"/>
        <v>0</v>
      </c>
      <c r="H415" s="76">
        <f t="shared" si="1029"/>
        <v>0</v>
      </c>
      <c r="I415" s="76">
        <f t="shared" si="1029"/>
        <v>0</v>
      </c>
      <c r="J415" s="76">
        <f t="shared" si="1029"/>
        <v>0</v>
      </c>
      <c r="K415" s="76">
        <f t="shared" si="1029"/>
        <v>0</v>
      </c>
      <c r="L415" s="76">
        <f t="shared" si="1029"/>
        <v>0</v>
      </c>
      <c r="M415" s="76">
        <f t="shared" si="1029"/>
        <v>0</v>
      </c>
      <c r="N415" s="76">
        <f t="shared" si="1029"/>
        <v>0</v>
      </c>
      <c r="O415" s="76">
        <f t="shared" si="1029"/>
        <v>0</v>
      </c>
      <c r="P415" s="76">
        <f t="shared" si="1029"/>
        <v>0</v>
      </c>
      <c r="Q415" s="76">
        <f t="shared" si="1029"/>
        <v>0</v>
      </c>
      <c r="R415" s="76">
        <f t="shared" si="1029"/>
        <v>0</v>
      </c>
      <c r="S415" s="76">
        <f t="shared" si="1029"/>
        <v>0</v>
      </c>
      <c r="T415" s="76">
        <f t="shared" si="1029"/>
        <v>0</v>
      </c>
      <c r="U415" s="76">
        <f t="shared" si="1029"/>
        <v>0</v>
      </c>
      <c r="V415" s="76">
        <f t="shared" si="1029"/>
        <v>0</v>
      </c>
      <c r="W415" s="76">
        <f t="shared" si="1029"/>
        <v>0</v>
      </c>
      <c r="X415" s="76">
        <f t="shared" si="1029"/>
        <v>0</v>
      </c>
      <c r="Y415" s="76">
        <f t="shared" si="1029"/>
        <v>0</v>
      </c>
      <c r="Z415" s="76">
        <f t="shared" si="1029"/>
        <v>0</v>
      </c>
      <c r="AA415" s="76">
        <f t="shared" si="1029"/>
        <v>0</v>
      </c>
      <c r="AB415" s="76">
        <f t="shared" si="1029"/>
        <v>0</v>
      </c>
      <c r="AC415" s="76">
        <f t="shared" si="1029"/>
        <v>0</v>
      </c>
      <c r="AD415" s="76">
        <f t="shared" si="1029"/>
        <v>0</v>
      </c>
      <c r="AE415" s="76">
        <f t="shared" si="1029"/>
        <v>0</v>
      </c>
      <c r="AF415" s="138">
        <f t="shared" si="1029"/>
        <v>0</v>
      </c>
      <c r="AG415" s="76">
        <f t="shared" si="1029"/>
        <v>0</v>
      </c>
      <c r="AH415" s="76">
        <f t="shared" si="1029"/>
        <v>0</v>
      </c>
      <c r="AI415" s="59">
        <f t="shared" si="1029"/>
        <v>0</v>
      </c>
      <c r="AJ415" s="76">
        <f t="shared" ref="AJ415:BO415" si="1030">IF(AND(AJ$5&gt;=$EH103,AJ$5&lt;=$EI103),$FO103,IF(AND(AJ$5&gt;=$EJ103,AJ$5&lt;=$EK103),$FQ103,IF(AND(AJ$5&gt;=$EL103,AJ$5&lt;=$EM103),$FS103,IF(AND(AJ$5&gt;=$EN103,AJ$5&lt;=$EO103),$FU103,IF(AND(AJ$5&gt;=$EP103,AJ$5&lt;=$EQ103),$FW103,IF(AND(AJ$5&gt;=$ER103,AJ$5&lt;=$ES103),$FY103,IF(AND(AJ$5&gt;=$ET103,AJ$5&lt;=$EU103),$GA103,IF(AND(AJ$5&gt;=$EV103,AJ$5&lt;=$EW103),$GC103,IF(AND(AJ$5&gt;=$EX103,AJ$5&lt;=$EY103),$GE103,IF(AND(AJ$5&gt;=$EZ103,AJ$5&lt;=$FA103),$GG103,IF(AND(AJ$5&gt;=$FB103,AJ$5&lt;=$FC103),$GI103,IF(AND(AJ$5&gt;=$FD103,AJ$5&lt;=$FE103),$GK103,0))))))))))))</f>
        <v>0</v>
      </c>
      <c r="AK415" s="76">
        <f t="shared" si="1030"/>
        <v>0</v>
      </c>
      <c r="AL415" s="76">
        <f t="shared" si="1030"/>
        <v>0</v>
      </c>
      <c r="AM415" s="76">
        <f t="shared" si="1030"/>
        <v>0</v>
      </c>
      <c r="AN415" s="76">
        <f t="shared" si="1030"/>
        <v>0</v>
      </c>
      <c r="AO415" s="76">
        <f t="shared" si="1030"/>
        <v>0</v>
      </c>
      <c r="AP415" s="76">
        <f t="shared" si="1030"/>
        <v>0</v>
      </c>
      <c r="AQ415" s="76">
        <f t="shared" si="1030"/>
        <v>0</v>
      </c>
      <c r="AR415" s="76">
        <f t="shared" si="1030"/>
        <v>0</v>
      </c>
      <c r="AS415" s="76">
        <f t="shared" si="1030"/>
        <v>0</v>
      </c>
      <c r="AT415" s="76">
        <f t="shared" si="1030"/>
        <v>0</v>
      </c>
      <c r="AU415" s="76">
        <f t="shared" si="1030"/>
        <v>0</v>
      </c>
      <c r="AV415" s="76">
        <f t="shared" si="1030"/>
        <v>0</v>
      </c>
      <c r="AW415" s="76">
        <f t="shared" si="1030"/>
        <v>0</v>
      </c>
      <c r="AX415" s="76">
        <f t="shared" si="1030"/>
        <v>0</v>
      </c>
      <c r="AY415" s="76">
        <f t="shared" si="1030"/>
        <v>0</v>
      </c>
      <c r="AZ415" s="76">
        <f t="shared" si="1030"/>
        <v>0</v>
      </c>
      <c r="BA415" s="76">
        <f t="shared" si="1030"/>
        <v>0</v>
      </c>
      <c r="BB415" s="76">
        <f t="shared" si="1030"/>
        <v>0</v>
      </c>
      <c r="BC415" s="76">
        <f t="shared" si="1030"/>
        <v>0</v>
      </c>
      <c r="BD415" s="76">
        <f t="shared" si="1030"/>
        <v>0</v>
      </c>
      <c r="BE415" s="76">
        <f t="shared" si="1030"/>
        <v>0</v>
      </c>
      <c r="BF415" s="76">
        <f t="shared" si="1030"/>
        <v>0</v>
      </c>
      <c r="BG415" s="76">
        <f t="shared" si="1030"/>
        <v>0</v>
      </c>
      <c r="BH415" s="76">
        <f t="shared" si="1030"/>
        <v>0</v>
      </c>
      <c r="BI415" s="76">
        <f t="shared" si="1030"/>
        <v>0</v>
      </c>
      <c r="BJ415" s="76">
        <f t="shared" si="1030"/>
        <v>0</v>
      </c>
      <c r="BK415" s="76">
        <f t="shared" si="1030"/>
        <v>0</v>
      </c>
      <c r="BL415" s="76">
        <f t="shared" si="1030"/>
        <v>0</v>
      </c>
      <c r="BM415" s="77">
        <f t="shared" si="1030"/>
        <v>0</v>
      </c>
      <c r="BN415" s="59">
        <f t="shared" si="1030"/>
        <v>0</v>
      </c>
      <c r="BO415" s="76">
        <f t="shared" si="1030"/>
        <v>0</v>
      </c>
      <c r="BP415" s="76">
        <f t="shared" ref="BP415:CU415" si="1031">IF(AND(BP$5&gt;=$EH103,BP$5&lt;=$EI103),$FO103,IF(AND(BP$5&gt;=$EJ103,BP$5&lt;=$EK103),$FQ103,IF(AND(BP$5&gt;=$EL103,BP$5&lt;=$EM103),$FS103,IF(AND(BP$5&gt;=$EN103,BP$5&lt;=$EO103),$FU103,IF(AND(BP$5&gt;=$EP103,BP$5&lt;=$EQ103),$FW103,IF(AND(BP$5&gt;=$ER103,BP$5&lt;=$ES103),$FY103,IF(AND(BP$5&gt;=$ET103,BP$5&lt;=$EU103),$GA103,IF(AND(BP$5&gt;=$EV103,BP$5&lt;=$EW103),$GC103,IF(AND(BP$5&gt;=$EX103,BP$5&lt;=$EY103),$GE103,IF(AND(BP$5&gt;=$EZ103,BP$5&lt;=$FA103),$GG103,IF(AND(BP$5&gt;=$FB103,BP$5&lt;=$FC103),$GI103,IF(AND(BP$5&gt;=$FD103,BP$5&lt;=$FE103),$GK103,0))))))))))))</f>
        <v>0</v>
      </c>
      <c r="BQ415" s="76">
        <f t="shared" si="1031"/>
        <v>0</v>
      </c>
      <c r="BR415" s="76">
        <f t="shared" si="1031"/>
        <v>0</v>
      </c>
      <c r="BS415" s="76">
        <f t="shared" si="1031"/>
        <v>0</v>
      </c>
      <c r="BT415" s="76">
        <f t="shared" si="1031"/>
        <v>0</v>
      </c>
      <c r="BU415" s="76">
        <f t="shared" si="1031"/>
        <v>0</v>
      </c>
      <c r="BV415" s="76">
        <f t="shared" si="1031"/>
        <v>0</v>
      </c>
      <c r="BW415" s="76">
        <f t="shared" si="1031"/>
        <v>0</v>
      </c>
      <c r="BX415" s="76">
        <f t="shared" si="1031"/>
        <v>0</v>
      </c>
      <c r="BY415" s="76">
        <f t="shared" si="1031"/>
        <v>0</v>
      </c>
      <c r="BZ415" s="76">
        <f t="shared" si="1031"/>
        <v>0</v>
      </c>
      <c r="CA415" s="76">
        <f t="shared" si="1031"/>
        <v>0</v>
      </c>
      <c r="CB415" s="138">
        <f t="shared" si="1031"/>
        <v>0</v>
      </c>
      <c r="CC415" s="76">
        <f t="shared" si="1031"/>
        <v>0</v>
      </c>
      <c r="CD415" s="76">
        <f t="shared" si="1031"/>
        <v>0</v>
      </c>
      <c r="CE415" s="76">
        <f t="shared" si="1031"/>
        <v>0</v>
      </c>
      <c r="CF415" s="76">
        <f t="shared" si="1031"/>
        <v>0</v>
      </c>
      <c r="CG415" s="76">
        <f t="shared" si="1031"/>
        <v>0</v>
      </c>
      <c r="CH415" s="76">
        <f t="shared" si="1031"/>
        <v>0</v>
      </c>
      <c r="CI415" s="76">
        <f t="shared" si="1031"/>
        <v>0</v>
      </c>
      <c r="CJ415" s="76">
        <f t="shared" si="1031"/>
        <v>0</v>
      </c>
      <c r="CK415" s="76">
        <f t="shared" si="1031"/>
        <v>0</v>
      </c>
      <c r="CL415" s="76">
        <f t="shared" si="1031"/>
        <v>0</v>
      </c>
      <c r="CM415" s="76">
        <f t="shared" si="1031"/>
        <v>0</v>
      </c>
      <c r="CN415" s="76">
        <f t="shared" si="1031"/>
        <v>0</v>
      </c>
      <c r="CO415" s="76">
        <f t="shared" si="1031"/>
        <v>0</v>
      </c>
      <c r="CP415" s="138">
        <f t="shared" si="1031"/>
        <v>0</v>
      </c>
      <c r="CQ415" s="77">
        <f t="shared" si="1031"/>
        <v>0</v>
      </c>
      <c r="CR415" s="59">
        <f t="shared" si="1031"/>
        <v>0</v>
      </c>
      <c r="CS415" s="76">
        <f t="shared" si="1031"/>
        <v>0</v>
      </c>
      <c r="CT415" s="76">
        <f t="shared" si="1031"/>
        <v>0</v>
      </c>
      <c r="CU415" s="76">
        <f t="shared" si="1031"/>
        <v>0</v>
      </c>
      <c r="CV415" s="76">
        <f t="shared" ref="CV415:DW415" si="1032">IF(AND(CV$5&gt;=$EH103,CV$5&lt;=$EI103),$FO103,IF(AND(CV$5&gt;=$EJ103,CV$5&lt;=$EK103),$FQ103,IF(AND(CV$5&gt;=$EL103,CV$5&lt;=$EM103),$FS103,IF(AND(CV$5&gt;=$EN103,CV$5&lt;=$EO103),$FU103,IF(AND(CV$5&gt;=$EP103,CV$5&lt;=$EQ103),$FW103,IF(AND(CV$5&gt;=$ER103,CV$5&lt;=$ES103),$FY103,IF(AND(CV$5&gt;=$ET103,CV$5&lt;=$EU103),$GA103,IF(AND(CV$5&gt;=$EV103,CV$5&lt;=$EW103),$GC103,IF(AND(CV$5&gt;=$EX103,CV$5&lt;=$EY103),$GE103,IF(AND(CV$5&gt;=$EZ103,CV$5&lt;=$FA103),$GG103,IF(AND(CV$5&gt;=$FB103,CV$5&lt;=$FC103),$GI103,IF(AND(CV$5&gt;=$FD103,CV$5&lt;=$FE103),$GK103,0))))))))))))</f>
        <v>0</v>
      </c>
      <c r="CW415" s="76">
        <f t="shared" si="1032"/>
        <v>0</v>
      </c>
      <c r="CX415" s="76">
        <f t="shared" si="1032"/>
        <v>0</v>
      </c>
      <c r="CY415" s="76">
        <f t="shared" si="1032"/>
        <v>0</v>
      </c>
      <c r="CZ415" s="76">
        <f t="shared" si="1032"/>
        <v>0</v>
      </c>
      <c r="DA415" s="76">
        <f t="shared" si="1032"/>
        <v>0</v>
      </c>
      <c r="DB415" s="76">
        <f t="shared" si="1032"/>
        <v>0</v>
      </c>
      <c r="DC415" s="76">
        <f t="shared" si="1032"/>
        <v>0</v>
      </c>
      <c r="DD415" s="76">
        <f t="shared" si="1032"/>
        <v>0</v>
      </c>
      <c r="DE415" s="76">
        <f t="shared" si="1032"/>
        <v>0</v>
      </c>
      <c r="DF415" s="138">
        <f t="shared" si="1032"/>
        <v>0</v>
      </c>
      <c r="DG415" s="76">
        <f t="shared" si="1032"/>
        <v>0</v>
      </c>
      <c r="DH415" s="76">
        <f t="shared" si="1032"/>
        <v>0</v>
      </c>
      <c r="DI415" s="76">
        <f t="shared" si="1032"/>
        <v>0</v>
      </c>
      <c r="DJ415" s="76">
        <f t="shared" si="1032"/>
        <v>0</v>
      </c>
      <c r="DK415" s="76">
        <f t="shared" si="1032"/>
        <v>0</v>
      </c>
      <c r="DL415" s="76">
        <f t="shared" si="1032"/>
        <v>0</v>
      </c>
      <c r="DM415" s="76">
        <f t="shared" si="1032"/>
        <v>0</v>
      </c>
      <c r="DN415" s="76">
        <f t="shared" si="1032"/>
        <v>0</v>
      </c>
      <c r="DO415" s="76">
        <f t="shared" si="1032"/>
        <v>0</v>
      </c>
      <c r="DP415" s="76">
        <f t="shared" si="1032"/>
        <v>0</v>
      </c>
      <c r="DQ415" s="76">
        <f t="shared" si="1032"/>
        <v>0</v>
      </c>
      <c r="DR415" s="76">
        <f t="shared" si="1032"/>
        <v>0</v>
      </c>
      <c r="DS415" s="76">
        <f t="shared" si="1032"/>
        <v>0</v>
      </c>
      <c r="DT415" s="138">
        <f t="shared" si="1032"/>
        <v>0</v>
      </c>
      <c r="DU415" s="77">
        <f t="shared" si="1032"/>
        <v>0</v>
      </c>
      <c r="DV415" s="77">
        <f t="shared" si="1032"/>
        <v>0</v>
      </c>
      <c r="DW415" s="77">
        <f t="shared" si="1032"/>
        <v>0</v>
      </c>
      <c r="EE415" s="2"/>
      <c r="EF415"/>
      <c r="EG415"/>
      <c r="EH415" s="124"/>
      <c r="EI415" s="124"/>
      <c r="EJ415" s="124"/>
      <c r="EK415" s="124"/>
      <c r="EL415" s="124"/>
      <c r="EM415" s="124"/>
      <c r="EN415" s="124"/>
      <c r="EO415" s="124"/>
      <c r="EP415" s="124"/>
      <c r="EQ415" s="124"/>
      <c r="ER415" s="124"/>
      <c r="ES415" s="124"/>
      <c r="ET415" s="124"/>
      <c r="EU415" s="124"/>
      <c r="EV415" s="124"/>
      <c r="EW415" s="124"/>
      <c r="EX415" s="124"/>
      <c r="EY415" s="124"/>
      <c r="EZ415" s="124"/>
      <c r="FA415" s="124"/>
      <c r="FB415" s="124"/>
      <c r="FC415" s="124"/>
      <c r="FD415" s="124"/>
      <c r="FE415" s="124"/>
      <c r="FG415" s="124"/>
      <c r="FH415" s="124"/>
      <c r="FI415" s="124"/>
      <c r="FJ415" s="124"/>
      <c r="FK415" s="124"/>
      <c r="FL415" s="124"/>
      <c r="FN415" s="212"/>
      <c r="FO415" s="170"/>
      <c r="FP415" s="212"/>
      <c r="FQ415" s="170"/>
      <c r="FR415" s="212"/>
      <c r="FS415" s="170"/>
      <c r="FT415" s="212"/>
      <c r="FU415" s="170"/>
      <c r="FV415" s="212"/>
      <c r="FW415" s="170"/>
      <c r="FX415" s="212"/>
      <c r="FY415" s="170"/>
      <c r="FZ415" s="212"/>
      <c r="GA415" s="170"/>
      <c r="GB415" s="212"/>
      <c r="GC415" s="170"/>
      <c r="GD415" s="212"/>
      <c r="GE415" s="170"/>
      <c r="GF415" s="212"/>
      <c r="GG415" s="170"/>
      <c r="GH415" s="212"/>
      <c r="GI415" s="170"/>
      <c r="GJ415" s="212"/>
      <c r="GK415" s="170"/>
      <c r="HC415" s="212"/>
      <c r="HD415" s="170"/>
      <c r="HE415" s="212"/>
      <c r="HF415" s="170"/>
      <c r="HG415" s="212"/>
      <c r="HH415" s="170"/>
      <c r="HI415" s="212"/>
      <c r="HJ415" s="170"/>
    </row>
    <row r="416" spans="2:218" ht="27.75" customHeight="1" x14ac:dyDescent="0.15">
      <c r="B416" s="487"/>
      <c r="C416" s="325"/>
      <c r="D416" s="75">
        <f t="shared" ref="D416:AI416" si="1033">IF(AND(D$5&gt;=$EH105,D$5&lt;=$EI105),$FO105/$GM105,IF(AND(D$5&gt;=$EJ105,D$5&lt;=$EK105),$FQ105/$GO105,IF(AND(D$5&gt;=$EL105,D$5&lt;=$EM105),$FS105/$GQ105,IF(AND(D$5&gt;=$EN105,D$5&lt;=$EO105),$FU105/$GS105,IF(AND(D$5&gt;=$EP105,D$5&lt;=$EQ105),$FW105/$GU105,IF(AND(D$5&gt;=$ER105,D$5&lt;=$ES105),$FY105/$GW105,IF(AND(D$5&gt;=$ET105,D$5&lt;=$EU105),$GA105/$GY105,IF(AND(D$5&gt;=$EV105,D$5&lt;=$EW105),$GC105/$HA105,IF(AND(D$5&gt;=$EX105,D$5&lt;=$EY105),$GE105/$HC105,IF(AND(D$5&gt;=$EZ105,D$5&lt;=$FA105),$GG105/$HE105,IF(AND(D$5&gt;=$FB105,D$5&lt;=$FC105),$GI105/$HG105,IF(AND(D$5&gt;=$FD105,D$5&lt;=$FE105),$GK105/$HI105,0))))))))))))</f>
        <v>0</v>
      </c>
      <c r="E416" s="76">
        <f t="shared" si="1033"/>
        <v>0</v>
      </c>
      <c r="F416" s="76">
        <f t="shared" si="1033"/>
        <v>0</v>
      </c>
      <c r="G416" s="76">
        <f t="shared" si="1033"/>
        <v>0</v>
      </c>
      <c r="H416" s="76">
        <f t="shared" si="1033"/>
        <v>0</v>
      </c>
      <c r="I416" s="76">
        <f t="shared" si="1033"/>
        <v>0</v>
      </c>
      <c r="J416" s="76">
        <f t="shared" si="1033"/>
        <v>0</v>
      </c>
      <c r="K416" s="76">
        <f t="shared" si="1033"/>
        <v>0</v>
      </c>
      <c r="L416" s="76">
        <f t="shared" si="1033"/>
        <v>0</v>
      </c>
      <c r="M416" s="76">
        <f t="shared" si="1033"/>
        <v>0</v>
      </c>
      <c r="N416" s="76">
        <f t="shared" si="1033"/>
        <v>0</v>
      </c>
      <c r="O416" s="76">
        <f t="shared" si="1033"/>
        <v>0</v>
      </c>
      <c r="P416" s="76">
        <f t="shared" si="1033"/>
        <v>0</v>
      </c>
      <c r="Q416" s="76">
        <f t="shared" si="1033"/>
        <v>0</v>
      </c>
      <c r="R416" s="76">
        <f t="shared" si="1033"/>
        <v>0</v>
      </c>
      <c r="S416" s="76">
        <f t="shared" si="1033"/>
        <v>0</v>
      </c>
      <c r="T416" s="76">
        <f t="shared" si="1033"/>
        <v>0</v>
      </c>
      <c r="U416" s="76">
        <f t="shared" si="1033"/>
        <v>0</v>
      </c>
      <c r="V416" s="76">
        <f t="shared" si="1033"/>
        <v>0</v>
      </c>
      <c r="W416" s="76">
        <f t="shared" si="1033"/>
        <v>0</v>
      </c>
      <c r="X416" s="76">
        <f t="shared" si="1033"/>
        <v>0</v>
      </c>
      <c r="Y416" s="76">
        <f t="shared" si="1033"/>
        <v>0</v>
      </c>
      <c r="Z416" s="76">
        <f t="shared" si="1033"/>
        <v>0</v>
      </c>
      <c r="AA416" s="76">
        <f t="shared" si="1033"/>
        <v>0</v>
      </c>
      <c r="AB416" s="76">
        <f t="shared" si="1033"/>
        <v>0</v>
      </c>
      <c r="AC416" s="76">
        <f t="shared" si="1033"/>
        <v>0</v>
      </c>
      <c r="AD416" s="76">
        <f t="shared" si="1033"/>
        <v>0</v>
      </c>
      <c r="AE416" s="76">
        <f t="shared" si="1033"/>
        <v>0</v>
      </c>
      <c r="AF416" s="138">
        <f t="shared" si="1033"/>
        <v>0</v>
      </c>
      <c r="AG416" s="76">
        <f t="shared" si="1033"/>
        <v>0</v>
      </c>
      <c r="AH416" s="76">
        <f t="shared" si="1033"/>
        <v>0</v>
      </c>
      <c r="AI416" s="59">
        <f t="shared" si="1033"/>
        <v>0</v>
      </c>
      <c r="AJ416" s="76">
        <f t="shared" ref="AJ416:BO416" si="1034">IF(AND(AJ$5&gt;=$EH105,AJ$5&lt;=$EI105),$FO105/$GM105,IF(AND(AJ$5&gt;=$EJ105,AJ$5&lt;=$EK105),$FQ105/$GO105,IF(AND(AJ$5&gt;=$EL105,AJ$5&lt;=$EM105),$FS105/$GQ105,IF(AND(AJ$5&gt;=$EN105,AJ$5&lt;=$EO105),$FU105/$GS105,IF(AND(AJ$5&gt;=$EP105,AJ$5&lt;=$EQ105),$FW105/$GU105,IF(AND(AJ$5&gt;=$ER105,AJ$5&lt;=$ES105),$FY105/$GW105,IF(AND(AJ$5&gt;=$ET105,AJ$5&lt;=$EU105),$GA105/$GY105,IF(AND(AJ$5&gt;=$EV105,AJ$5&lt;=$EW105),$GC105/$HA105,IF(AND(AJ$5&gt;=$EX105,AJ$5&lt;=$EY105),$GE105/$HC105,IF(AND(AJ$5&gt;=$EZ105,AJ$5&lt;=$FA105),$GG105/$HE105,IF(AND(AJ$5&gt;=$FB105,AJ$5&lt;=$FC105),$GI105/$HG105,IF(AND(AJ$5&gt;=$FD105,AJ$5&lt;=$FE105),$GK105/$HI105,0))))))))))))</f>
        <v>0</v>
      </c>
      <c r="AK416" s="76">
        <f t="shared" si="1034"/>
        <v>0</v>
      </c>
      <c r="AL416" s="76">
        <f t="shared" si="1034"/>
        <v>0</v>
      </c>
      <c r="AM416" s="76">
        <f t="shared" si="1034"/>
        <v>0</v>
      </c>
      <c r="AN416" s="76">
        <f t="shared" si="1034"/>
        <v>0</v>
      </c>
      <c r="AO416" s="76">
        <f t="shared" si="1034"/>
        <v>0</v>
      </c>
      <c r="AP416" s="76">
        <f t="shared" si="1034"/>
        <v>0</v>
      </c>
      <c r="AQ416" s="76">
        <f t="shared" si="1034"/>
        <v>0</v>
      </c>
      <c r="AR416" s="76">
        <f t="shared" si="1034"/>
        <v>0</v>
      </c>
      <c r="AS416" s="76">
        <f t="shared" si="1034"/>
        <v>0</v>
      </c>
      <c r="AT416" s="76">
        <f t="shared" si="1034"/>
        <v>0</v>
      </c>
      <c r="AU416" s="76">
        <f t="shared" si="1034"/>
        <v>0</v>
      </c>
      <c r="AV416" s="76">
        <f t="shared" si="1034"/>
        <v>0</v>
      </c>
      <c r="AW416" s="76">
        <f t="shared" si="1034"/>
        <v>0</v>
      </c>
      <c r="AX416" s="76">
        <f t="shared" si="1034"/>
        <v>0</v>
      </c>
      <c r="AY416" s="76">
        <f t="shared" si="1034"/>
        <v>0</v>
      </c>
      <c r="AZ416" s="76">
        <f t="shared" si="1034"/>
        <v>0</v>
      </c>
      <c r="BA416" s="76">
        <f t="shared" si="1034"/>
        <v>0</v>
      </c>
      <c r="BB416" s="76">
        <f t="shared" si="1034"/>
        <v>0</v>
      </c>
      <c r="BC416" s="76">
        <f t="shared" si="1034"/>
        <v>0</v>
      </c>
      <c r="BD416" s="76">
        <f t="shared" si="1034"/>
        <v>0</v>
      </c>
      <c r="BE416" s="76">
        <f t="shared" si="1034"/>
        <v>0</v>
      </c>
      <c r="BF416" s="76">
        <f t="shared" si="1034"/>
        <v>0</v>
      </c>
      <c r="BG416" s="76">
        <f t="shared" si="1034"/>
        <v>0</v>
      </c>
      <c r="BH416" s="76">
        <f t="shared" si="1034"/>
        <v>0</v>
      </c>
      <c r="BI416" s="76">
        <f t="shared" si="1034"/>
        <v>0</v>
      </c>
      <c r="BJ416" s="76">
        <f t="shared" si="1034"/>
        <v>0</v>
      </c>
      <c r="BK416" s="76">
        <f t="shared" si="1034"/>
        <v>0</v>
      </c>
      <c r="BL416" s="76">
        <f t="shared" si="1034"/>
        <v>0</v>
      </c>
      <c r="BM416" s="77">
        <f t="shared" si="1034"/>
        <v>0</v>
      </c>
      <c r="BN416" s="59">
        <f t="shared" si="1034"/>
        <v>0</v>
      </c>
      <c r="BO416" s="76">
        <f t="shared" si="1034"/>
        <v>0</v>
      </c>
      <c r="BP416" s="76">
        <f t="shared" ref="BP416:CU416" si="1035">IF(AND(BP$5&gt;=$EH105,BP$5&lt;=$EI105),$FO105/$GM105,IF(AND(BP$5&gt;=$EJ105,BP$5&lt;=$EK105),$FQ105/$GO105,IF(AND(BP$5&gt;=$EL105,BP$5&lt;=$EM105),$FS105/$GQ105,IF(AND(BP$5&gt;=$EN105,BP$5&lt;=$EO105),$FU105/$GS105,IF(AND(BP$5&gt;=$EP105,BP$5&lt;=$EQ105),$FW105/$GU105,IF(AND(BP$5&gt;=$ER105,BP$5&lt;=$ES105),$FY105/$GW105,IF(AND(BP$5&gt;=$ET105,BP$5&lt;=$EU105),$GA105/$GY105,IF(AND(BP$5&gt;=$EV105,BP$5&lt;=$EW105),$GC105/$HA105,IF(AND(BP$5&gt;=$EX105,BP$5&lt;=$EY105),$GE105/$HC105,IF(AND(BP$5&gt;=$EZ105,BP$5&lt;=$FA105),$GG105/$HE105,IF(AND(BP$5&gt;=$FB105,BP$5&lt;=$FC105),$GI105/$HG105,IF(AND(BP$5&gt;=$FD105,BP$5&lt;=$FE105),$GK105/$HI105,0))))))))))))</f>
        <v>0</v>
      </c>
      <c r="BQ416" s="76">
        <f t="shared" si="1035"/>
        <v>0</v>
      </c>
      <c r="BR416" s="76">
        <f t="shared" si="1035"/>
        <v>0</v>
      </c>
      <c r="BS416" s="76">
        <f t="shared" si="1035"/>
        <v>0</v>
      </c>
      <c r="BT416" s="76">
        <f t="shared" si="1035"/>
        <v>0</v>
      </c>
      <c r="BU416" s="76">
        <f t="shared" si="1035"/>
        <v>0</v>
      </c>
      <c r="BV416" s="76">
        <f t="shared" si="1035"/>
        <v>0</v>
      </c>
      <c r="BW416" s="76">
        <f t="shared" si="1035"/>
        <v>8</v>
      </c>
      <c r="BX416" s="76">
        <f t="shared" si="1035"/>
        <v>8</v>
      </c>
      <c r="BY416" s="76">
        <f t="shared" si="1035"/>
        <v>0</v>
      </c>
      <c r="BZ416" s="76">
        <f t="shared" si="1035"/>
        <v>0</v>
      </c>
      <c r="CA416" s="76">
        <f t="shared" si="1035"/>
        <v>0</v>
      </c>
      <c r="CB416" s="138">
        <f t="shared" si="1035"/>
        <v>0</v>
      </c>
      <c r="CC416" s="76">
        <f t="shared" si="1035"/>
        <v>0</v>
      </c>
      <c r="CD416" s="76">
        <f t="shared" si="1035"/>
        <v>0</v>
      </c>
      <c r="CE416" s="76">
        <f t="shared" si="1035"/>
        <v>0</v>
      </c>
      <c r="CF416" s="76">
        <f t="shared" si="1035"/>
        <v>0</v>
      </c>
      <c r="CG416" s="76">
        <f t="shared" si="1035"/>
        <v>0</v>
      </c>
      <c r="CH416" s="76">
        <f t="shared" si="1035"/>
        <v>0</v>
      </c>
      <c r="CI416" s="76">
        <f t="shared" si="1035"/>
        <v>0</v>
      </c>
      <c r="CJ416" s="76">
        <f t="shared" si="1035"/>
        <v>0</v>
      </c>
      <c r="CK416" s="76">
        <f t="shared" si="1035"/>
        <v>0</v>
      </c>
      <c r="CL416" s="76">
        <f t="shared" si="1035"/>
        <v>0</v>
      </c>
      <c r="CM416" s="76">
        <f t="shared" si="1035"/>
        <v>0</v>
      </c>
      <c r="CN416" s="76">
        <f t="shared" si="1035"/>
        <v>0</v>
      </c>
      <c r="CO416" s="76">
        <f t="shared" si="1035"/>
        <v>0</v>
      </c>
      <c r="CP416" s="138">
        <f t="shared" si="1035"/>
        <v>0</v>
      </c>
      <c r="CQ416" s="77">
        <f t="shared" si="1035"/>
        <v>0</v>
      </c>
      <c r="CR416" s="59">
        <f t="shared" si="1035"/>
        <v>0</v>
      </c>
      <c r="CS416" s="76">
        <f t="shared" si="1035"/>
        <v>0</v>
      </c>
      <c r="CT416" s="76">
        <f t="shared" si="1035"/>
        <v>0</v>
      </c>
      <c r="CU416" s="76">
        <f t="shared" si="1035"/>
        <v>0</v>
      </c>
      <c r="CV416" s="76">
        <f t="shared" ref="CV416:DW416" si="1036">IF(AND(CV$5&gt;=$EH105,CV$5&lt;=$EI105),$FO105/$GM105,IF(AND(CV$5&gt;=$EJ105,CV$5&lt;=$EK105),$FQ105/$GO105,IF(AND(CV$5&gt;=$EL105,CV$5&lt;=$EM105),$FS105/$GQ105,IF(AND(CV$5&gt;=$EN105,CV$5&lt;=$EO105),$FU105/$GS105,IF(AND(CV$5&gt;=$EP105,CV$5&lt;=$EQ105),$FW105/$GU105,IF(AND(CV$5&gt;=$ER105,CV$5&lt;=$ES105),$FY105/$GW105,IF(AND(CV$5&gt;=$ET105,CV$5&lt;=$EU105),$GA105/$GY105,IF(AND(CV$5&gt;=$EV105,CV$5&lt;=$EW105),$GC105/$HA105,IF(AND(CV$5&gt;=$EX105,CV$5&lt;=$EY105),$GE105/$HC105,IF(AND(CV$5&gt;=$EZ105,CV$5&lt;=$FA105),$GG105/$HE105,IF(AND(CV$5&gt;=$FB105,CV$5&lt;=$FC105),$GI105/$HG105,IF(AND(CV$5&gt;=$FD105,CV$5&lt;=$FE105),$GK105/$HI105,0))))))))))))</f>
        <v>0</v>
      </c>
      <c r="CW416" s="76">
        <f t="shared" si="1036"/>
        <v>0</v>
      </c>
      <c r="CX416" s="76">
        <f t="shared" si="1036"/>
        <v>0</v>
      </c>
      <c r="CY416" s="76">
        <f t="shared" si="1036"/>
        <v>0</v>
      </c>
      <c r="CZ416" s="76">
        <f t="shared" si="1036"/>
        <v>4.5</v>
      </c>
      <c r="DA416" s="76">
        <f t="shared" si="1036"/>
        <v>4.5</v>
      </c>
      <c r="DB416" s="76">
        <f t="shared" si="1036"/>
        <v>8</v>
      </c>
      <c r="DC416" s="76">
        <f t="shared" si="1036"/>
        <v>0</v>
      </c>
      <c r="DD416" s="76">
        <f t="shared" si="1036"/>
        <v>0</v>
      </c>
      <c r="DE416" s="76">
        <f t="shared" si="1036"/>
        <v>0</v>
      </c>
      <c r="DF416" s="138">
        <f t="shared" si="1036"/>
        <v>0</v>
      </c>
      <c r="DG416" s="76">
        <f t="shared" si="1036"/>
        <v>0</v>
      </c>
      <c r="DH416" s="76">
        <f t="shared" si="1036"/>
        <v>0</v>
      </c>
      <c r="DI416" s="76">
        <f t="shared" si="1036"/>
        <v>2</v>
      </c>
      <c r="DJ416" s="76">
        <f t="shared" si="1036"/>
        <v>0</v>
      </c>
      <c r="DK416" s="76">
        <f t="shared" si="1036"/>
        <v>0</v>
      </c>
      <c r="DL416" s="76">
        <f t="shared" si="1036"/>
        <v>0</v>
      </c>
      <c r="DM416" s="76">
        <f t="shared" si="1036"/>
        <v>0</v>
      </c>
      <c r="DN416" s="76">
        <f t="shared" si="1036"/>
        <v>0</v>
      </c>
      <c r="DO416" s="76">
        <f t="shared" si="1036"/>
        <v>0</v>
      </c>
      <c r="DP416" s="76">
        <f t="shared" si="1036"/>
        <v>2</v>
      </c>
      <c r="DQ416" s="76">
        <f t="shared" si="1036"/>
        <v>0</v>
      </c>
      <c r="DR416" s="76">
        <f t="shared" si="1036"/>
        <v>0</v>
      </c>
      <c r="DS416" s="76">
        <f t="shared" si="1036"/>
        <v>0</v>
      </c>
      <c r="DT416" s="138">
        <f t="shared" si="1036"/>
        <v>0</v>
      </c>
      <c r="DU416" s="77">
        <f t="shared" si="1036"/>
        <v>0</v>
      </c>
      <c r="DV416" s="77">
        <f t="shared" si="1036"/>
        <v>0</v>
      </c>
      <c r="DW416" s="77">
        <f t="shared" si="1036"/>
        <v>0</v>
      </c>
      <c r="EE416" s="2"/>
      <c r="EF416"/>
      <c r="EG416"/>
      <c r="EH416" s="124"/>
      <c r="EI416" s="124"/>
      <c r="EJ416" s="124"/>
      <c r="EK416" s="124"/>
      <c r="EL416" s="124"/>
      <c r="EM416" s="124"/>
      <c r="EN416" s="124"/>
      <c r="EO416" s="124"/>
      <c r="EP416" s="124"/>
      <c r="EQ416" s="124"/>
      <c r="ER416" s="124"/>
      <c r="ES416" s="124"/>
      <c r="ET416" s="124"/>
      <c r="EU416" s="124"/>
      <c r="EV416" s="124"/>
      <c r="EW416" s="124"/>
      <c r="EX416" s="124"/>
      <c r="EY416" s="124"/>
      <c r="EZ416" s="124"/>
      <c r="FA416" s="124"/>
      <c r="FB416" s="124"/>
      <c r="FC416" s="124"/>
      <c r="FD416" s="124"/>
      <c r="FE416" s="124"/>
      <c r="FG416" s="124"/>
      <c r="FH416" s="124"/>
      <c r="FI416" s="124"/>
      <c r="FJ416" s="124"/>
      <c r="FK416" s="124"/>
      <c r="FL416" s="124"/>
      <c r="FN416" s="212"/>
      <c r="FO416" s="170"/>
      <c r="FP416" s="212"/>
      <c r="FQ416" s="170"/>
      <c r="FR416" s="212"/>
      <c r="FS416" s="170"/>
      <c r="FT416" s="212"/>
      <c r="FU416" s="170"/>
      <c r="FV416" s="212"/>
      <c r="FW416" s="170"/>
      <c r="FX416" s="212"/>
      <c r="FY416" s="170"/>
      <c r="FZ416" s="212"/>
      <c r="GA416" s="170"/>
      <c r="GB416" s="212"/>
      <c r="GC416" s="170"/>
      <c r="GD416" s="212"/>
      <c r="GE416" s="170"/>
      <c r="GF416" s="212"/>
      <c r="GG416" s="170"/>
      <c r="GH416" s="212"/>
      <c r="GI416" s="170"/>
      <c r="GJ416" s="212"/>
      <c r="GK416" s="170"/>
      <c r="HC416" s="212"/>
      <c r="HD416" s="170"/>
      <c r="HE416" s="212"/>
      <c r="HF416" s="170"/>
      <c r="HG416" s="212"/>
      <c r="HH416" s="170"/>
      <c r="HI416" s="212"/>
      <c r="HJ416" s="170"/>
    </row>
    <row r="417" spans="2:218" ht="21.75" customHeight="1" thickBot="1" x14ac:dyDescent="0.2">
      <c r="B417" s="488"/>
      <c r="C417" s="326"/>
      <c r="D417" s="136">
        <f t="shared" ref="D417:AI417" si="1037">IF(AND(D$5&gt;=$EH105,D$5&lt;=$EI105),$FO105,IF(AND(D$5&gt;=$EJ105,D$5&lt;=$EK105),$FQ105,IF(AND(D$5&gt;=$EL105,D$5&lt;=$EM105),$FS105,IF(AND(D$5&gt;=$EN105,D$5&lt;=$EO105),$FU105,IF(AND(D$5&gt;=$EP105,D$5&lt;=$EQ105),$FW105,IF(AND(D$5&gt;=$ER105,D$5&lt;=$ES105),$FY105,IF(AND(D$5&gt;=$ET105,D$5&lt;=$EU105),$GA105,IF(AND(D$5&gt;=$EV105,D$5&lt;=$EW105),$GC105,IF(AND(D$5&gt;=$EX105,D$5&lt;=$EY105),$GE105,IF(AND(D$5&gt;=$EZ105,D$5&lt;=$FA105),$GG105,IF(AND(D$5&gt;=$FB105,D$5&lt;=$FC105),$GI105,IF(AND(D$5&gt;=$FD105,D$5&lt;=$FE105),$GK105,0))))))))))))</f>
        <v>0</v>
      </c>
      <c r="E417" s="129">
        <f t="shared" si="1037"/>
        <v>0</v>
      </c>
      <c r="F417" s="129">
        <f t="shared" si="1037"/>
        <v>0</v>
      </c>
      <c r="G417" s="129">
        <f t="shared" si="1037"/>
        <v>0</v>
      </c>
      <c r="H417" s="129">
        <f t="shared" si="1037"/>
        <v>0</v>
      </c>
      <c r="I417" s="129">
        <f t="shared" si="1037"/>
        <v>0</v>
      </c>
      <c r="J417" s="129">
        <f t="shared" si="1037"/>
        <v>0</v>
      </c>
      <c r="K417" s="129">
        <f t="shared" si="1037"/>
        <v>0</v>
      </c>
      <c r="L417" s="129">
        <f t="shared" si="1037"/>
        <v>0</v>
      </c>
      <c r="M417" s="129">
        <f t="shared" si="1037"/>
        <v>0</v>
      </c>
      <c r="N417" s="129">
        <f t="shared" si="1037"/>
        <v>0</v>
      </c>
      <c r="O417" s="129">
        <f t="shared" si="1037"/>
        <v>0</v>
      </c>
      <c r="P417" s="129">
        <f t="shared" si="1037"/>
        <v>0</v>
      </c>
      <c r="Q417" s="129">
        <f t="shared" si="1037"/>
        <v>0</v>
      </c>
      <c r="R417" s="129">
        <f t="shared" si="1037"/>
        <v>0</v>
      </c>
      <c r="S417" s="129">
        <f t="shared" si="1037"/>
        <v>0</v>
      </c>
      <c r="T417" s="129">
        <f t="shared" si="1037"/>
        <v>0</v>
      </c>
      <c r="U417" s="129">
        <f t="shared" si="1037"/>
        <v>0</v>
      </c>
      <c r="V417" s="129">
        <f t="shared" si="1037"/>
        <v>0</v>
      </c>
      <c r="W417" s="129">
        <f t="shared" si="1037"/>
        <v>0</v>
      </c>
      <c r="X417" s="129">
        <f t="shared" si="1037"/>
        <v>0</v>
      </c>
      <c r="Y417" s="129">
        <f t="shared" si="1037"/>
        <v>0</v>
      </c>
      <c r="Z417" s="129">
        <f t="shared" si="1037"/>
        <v>0</v>
      </c>
      <c r="AA417" s="129">
        <f t="shared" si="1037"/>
        <v>0</v>
      </c>
      <c r="AB417" s="129">
        <f t="shared" si="1037"/>
        <v>0</v>
      </c>
      <c r="AC417" s="129">
        <f t="shared" si="1037"/>
        <v>0</v>
      </c>
      <c r="AD417" s="129">
        <f t="shared" si="1037"/>
        <v>0</v>
      </c>
      <c r="AE417" s="129">
        <f t="shared" si="1037"/>
        <v>0</v>
      </c>
      <c r="AF417" s="129">
        <f t="shared" si="1037"/>
        <v>0</v>
      </c>
      <c r="AG417" s="130">
        <f t="shared" si="1037"/>
        <v>0</v>
      </c>
      <c r="AH417" s="130">
        <f t="shared" si="1037"/>
        <v>0</v>
      </c>
      <c r="AI417" s="131">
        <f t="shared" si="1037"/>
        <v>0</v>
      </c>
      <c r="AJ417" s="129">
        <f t="shared" ref="AJ417:BO417" si="1038">IF(AND(AJ$5&gt;=$EH105,AJ$5&lt;=$EI105),$FO105,IF(AND(AJ$5&gt;=$EJ105,AJ$5&lt;=$EK105),$FQ105,IF(AND(AJ$5&gt;=$EL105,AJ$5&lt;=$EM105),$FS105,IF(AND(AJ$5&gt;=$EN105,AJ$5&lt;=$EO105),$FU105,IF(AND(AJ$5&gt;=$EP105,AJ$5&lt;=$EQ105),$FW105,IF(AND(AJ$5&gt;=$ER105,AJ$5&lt;=$ES105),$FY105,IF(AND(AJ$5&gt;=$ET105,AJ$5&lt;=$EU105),$GA105,IF(AND(AJ$5&gt;=$EV105,AJ$5&lt;=$EW105),$GC105,IF(AND(AJ$5&gt;=$EX105,AJ$5&lt;=$EY105),$GE105,IF(AND(AJ$5&gt;=$EZ105,AJ$5&lt;=$FA105),$GG105,IF(AND(AJ$5&gt;=$FB105,AJ$5&lt;=$FC105),$GI105,IF(AND(AJ$5&gt;=$FD105,AJ$5&lt;=$FE105),$GK105,0))))))))))))</f>
        <v>0</v>
      </c>
      <c r="AK417" s="129">
        <f t="shared" si="1038"/>
        <v>0</v>
      </c>
      <c r="AL417" s="132">
        <f t="shared" si="1038"/>
        <v>0</v>
      </c>
      <c r="AM417" s="133">
        <f t="shared" si="1038"/>
        <v>0</v>
      </c>
      <c r="AN417" s="133">
        <f t="shared" si="1038"/>
        <v>0</v>
      </c>
      <c r="AO417" s="133">
        <f t="shared" si="1038"/>
        <v>0</v>
      </c>
      <c r="AP417" s="133">
        <f t="shared" si="1038"/>
        <v>0</v>
      </c>
      <c r="AQ417" s="133">
        <f t="shared" si="1038"/>
        <v>0</v>
      </c>
      <c r="AR417" s="133">
        <f t="shared" si="1038"/>
        <v>0</v>
      </c>
      <c r="AS417" s="133">
        <f t="shared" si="1038"/>
        <v>0</v>
      </c>
      <c r="AT417" s="133">
        <f t="shared" si="1038"/>
        <v>0</v>
      </c>
      <c r="AU417" s="133">
        <f t="shared" si="1038"/>
        <v>0</v>
      </c>
      <c r="AV417" s="133">
        <f t="shared" si="1038"/>
        <v>0</v>
      </c>
      <c r="AW417" s="133">
        <f t="shared" si="1038"/>
        <v>0</v>
      </c>
      <c r="AX417" s="133">
        <f t="shared" si="1038"/>
        <v>0</v>
      </c>
      <c r="AY417" s="133">
        <f t="shared" si="1038"/>
        <v>0</v>
      </c>
      <c r="AZ417" s="133">
        <f t="shared" si="1038"/>
        <v>0</v>
      </c>
      <c r="BA417" s="133">
        <f t="shared" si="1038"/>
        <v>0</v>
      </c>
      <c r="BB417" s="133">
        <f t="shared" si="1038"/>
        <v>0</v>
      </c>
      <c r="BC417" s="133">
        <f t="shared" si="1038"/>
        <v>0</v>
      </c>
      <c r="BD417" s="133">
        <f t="shared" si="1038"/>
        <v>0</v>
      </c>
      <c r="BE417" s="133">
        <f t="shared" si="1038"/>
        <v>0</v>
      </c>
      <c r="BF417" s="133">
        <f t="shared" si="1038"/>
        <v>0</v>
      </c>
      <c r="BG417" s="133">
        <f t="shared" si="1038"/>
        <v>0</v>
      </c>
      <c r="BH417" s="133">
        <f t="shared" si="1038"/>
        <v>0</v>
      </c>
      <c r="BI417" s="133">
        <f t="shared" si="1038"/>
        <v>0</v>
      </c>
      <c r="BJ417" s="133">
        <f t="shared" si="1038"/>
        <v>0</v>
      </c>
      <c r="BK417" s="133">
        <f t="shared" si="1038"/>
        <v>0</v>
      </c>
      <c r="BL417" s="133">
        <f t="shared" si="1038"/>
        <v>0</v>
      </c>
      <c r="BM417" s="134">
        <f t="shared" si="1038"/>
        <v>0</v>
      </c>
      <c r="BN417" s="135">
        <f t="shared" si="1038"/>
        <v>0</v>
      </c>
      <c r="BO417" s="133">
        <f t="shared" si="1038"/>
        <v>0</v>
      </c>
      <c r="BP417" s="133">
        <f t="shared" ref="BP417:CU417" si="1039">IF(AND(BP$5&gt;=$EH105,BP$5&lt;=$EI105),$FO105,IF(AND(BP$5&gt;=$EJ105,BP$5&lt;=$EK105),$FQ105,IF(AND(BP$5&gt;=$EL105,BP$5&lt;=$EM105),$FS105,IF(AND(BP$5&gt;=$EN105,BP$5&lt;=$EO105),$FU105,IF(AND(BP$5&gt;=$EP105,BP$5&lt;=$EQ105),$FW105,IF(AND(BP$5&gt;=$ER105,BP$5&lt;=$ES105),$FY105,IF(AND(BP$5&gt;=$ET105,BP$5&lt;=$EU105),$GA105,IF(AND(BP$5&gt;=$EV105,BP$5&lt;=$EW105),$GC105,IF(AND(BP$5&gt;=$EX105,BP$5&lt;=$EY105),$GE105,IF(AND(BP$5&gt;=$EZ105,BP$5&lt;=$FA105),$GG105,IF(AND(BP$5&gt;=$FB105,BP$5&lt;=$FC105),$GI105,IF(AND(BP$5&gt;=$FD105,BP$5&lt;=$FE105),$GK105,0))))))))))))</f>
        <v>0</v>
      </c>
      <c r="BQ417" s="133">
        <f t="shared" si="1039"/>
        <v>0</v>
      </c>
      <c r="BR417" s="133">
        <f t="shared" si="1039"/>
        <v>0</v>
      </c>
      <c r="BS417" s="133">
        <f t="shared" si="1039"/>
        <v>0</v>
      </c>
      <c r="BT417" s="133">
        <f t="shared" si="1039"/>
        <v>0</v>
      </c>
      <c r="BU417" s="133">
        <f t="shared" si="1039"/>
        <v>0</v>
      </c>
      <c r="BV417" s="133">
        <f t="shared" si="1039"/>
        <v>0</v>
      </c>
      <c r="BW417" s="133">
        <f t="shared" si="1039"/>
        <v>16</v>
      </c>
      <c r="BX417" s="133">
        <f t="shared" si="1039"/>
        <v>16</v>
      </c>
      <c r="BY417" s="133">
        <f t="shared" si="1039"/>
        <v>0</v>
      </c>
      <c r="BZ417" s="133">
        <f t="shared" si="1039"/>
        <v>0</v>
      </c>
      <c r="CA417" s="133">
        <f t="shared" si="1039"/>
        <v>0</v>
      </c>
      <c r="CB417" s="133">
        <f t="shared" si="1039"/>
        <v>0</v>
      </c>
      <c r="CC417" s="133">
        <f t="shared" si="1039"/>
        <v>0</v>
      </c>
      <c r="CD417" s="133">
        <f t="shared" si="1039"/>
        <v>0</v>
      </c>
      <c r="CE417" s="133">
        <f t="shared" si="1039"/>
        <v>0</v>
      </c>
      <c r="CF417" s="133">
        <f t="shared" si="1039"/>
        <v>0</v>
      </c>
      <c r="CG417" s="133">
        <f t="shared" si="1039"/>
        <v>0</v>
      </c>
      <c r="CH417" s="133">
        <f t="shared" si="1039"/>
        <v>0</v>
      </c>
      <c r="CI417" s="133">
        <f t="shared" si="1039"/>
        <v>0</v>
      </c>
      <c r="CJ417" s="133">
        <f t="shared" si="1039"/>
        <v>0</v>
      </c>
      <c r="CK417" s="133">
        <f t="shared" si="1039"/>
        <v>0</v>
      </c>
      <c r="CL417" s="133">
        <f t="shared" si="1039"/>
        <v>0</v>
      </c>
      <c r="CM417" s="133">
        <f t="shared" si="1039"/>
        <v>0</v>
      </c>
      <c r="CN417" s="133">
        <f t="shared" si="1039"/>
        <v>0</v>
      </c>
      <c r="CO417" s="133">
        <f t="shared" si="1039"/>
        <v>0</v>
      </c>
      <c r="CP417" s="133">
        <f t="shared" si="1039"/>
        <v>0</v>
      </c>
      <c r="CQ417" s="134">
        <f t="shared" si="1039"/>
        <v>0</v>
      </c>
      <c r="CR417" s="135">
        <f t="shared" si="1039"/>
        <v>0</v>
      </c>
      <c r="CS417" s="133">
        <f t="shared" si="1039"/>
        <v>0</v>
      </c>
      <c r="CT417" s="133">
        <f t="shared" si="1039"/>
        <v>0</v>
      </c>
      <c r="CU417" s="133">
        <f t="shared" si="1039"/>
        <v>0</v>
      </c>
      <c r="CV417" s="133">
        <f t="shared" ref="CV417:DW417" si="1040">IF(AND(CV$5&gt;=$EH105,CV$5&lt;=$EI105),$FO105,IF(AND(CV$5&gt;=$EJ105,CV$5&lt;=$EK105),$FQ105,IF(AND(CV$5&gt;=$EL105,CV$5&lt;=$EM105),$FS105,IF(AND(CV$5&gt;=$EN105,CV$5&lt;=$EO105),$FU105,IF(AND(CV$5&gt;=$EP105,CV$5&lt;=$EQ105),$FW105,IF(AND(CV$5&gt;=$ER105,CV$5&lt;=$ES105),$FY105,IF(AND(CV$5&gt;=$ET105,CV$5&lt;=$EU105),$GA105,IF(AND(CV$5&gt;=$EV105,CV$5&lt;=$EW105),$GC105,IF(AND(CV$5&gt;=$EX105,CV$5&lt;=$EY105),$GE105,IF(AND(CV$5&gt;=$EZ105,CV$5&lt;=$FA105),$GG105,IF(AND(CV$5&gt;=$FB105,CV$5&lt;=$FC105),$GI105,IF(AND(CV$5&gt;=$FD105,CV$5&lt;=$FE105),$GK105,0))))))))))))</f>
        <v>0</v>
      </c>
      <c r="CW417" s="133">
        <f t="shared" si="1040"/>
        <v>0</v>
      </c>
      <c r="CX417" s="133">
        <f t="shared" si="1040"/>
        <v>0</v>
      </c>
      <c r="CY417" s="133">
        <f t="shared" si="1040"/>
        <v>0</v>
      </c>
      <c r="CZ417" s="133">
        <f t="shared" si="1040"/>
        <v>9</v>
      </c>
      <c r="DA417" s="133">
        <f t="shared" si="1040"/>
        <v>9</v>
      </c>
      <c r="DB417" s="133">
        <f t="shared" si="1040"/>
        <v>8</v>
      </c>
      <c r="DC417" s="133">
        <f t="shared" si="1040"/>
        <v>0</v>
      </c>
      <c r="DD417" s="133">
        <f t="shared" si="1040"/>
        <v>0</v>
      </c>
      <c r="DE417" s="133">
        <f t="shared" si="1040"/>
        <v>0</v>
      </c>
      <c r="DF417" s="133">
        <f t="shared" si="1040"/>
        <v>0</v>
      </c>
      <c r="DG417" s="133">
        <f t="shared" si="1040"/>
        <v>0</v>
      </c>
      <c r="DH417" s="133">
        <f t="shared" si="1040"/>
        <v>0</v>
      </c>
      <c r="DI417" s="133">
        <f t="shared" si="1040"/>
        <v>2</v>
      </c>
      <c r="DJ417" s="133">
        <f t="shared" si="1040"/>
        <v>0</v>
      </c>
      <c r="DK417" s="133">
        <f t="shared" si="1040"/>
        <v>0</v>
      </c>
      <c r="DL417" s="133">
        <f t="shared" si="1040"/>
        <v>0</v>
      </c>
      <c r="DM417" s="133">
        <f t="shared" si="1040"/>
        <v>0</v>
      </c>
      <c r="DN417" s="133">
        <f t="shared" si="1040"/>
        <v>0</v>
      </c>
      <c r="DO417" s="133">
        <f t="shared" si="1040"/>
        <v>0</v>
      </c>
      <c r="DP417" s="133">
        <f t="shared" si="1040"/>
        <v>2</v>
      </c>
      <c r="DQ417" s="133">
        <f t="shared" si="1040"/>
        <v>0</v>
      </c>
      <c r="DR417" s="133">
        <f t="shared" si="1040"/>
        <v>0</v>
      </c>
      <c r="DS417" s="133">
        <f t="shared" si="1040"/>
        <v>0</v>
      </c>
      <c r="DT417" s="133">
        <f t="shared" si="1040"/>
        <v>0</v>
      </c>
      <c r="DU417" s="134">
        <f t="shared" si="1040"/>
        <v>0</v>
      </c>
      <c r="DV417" s="134">
        <f t="shared" si="1040"/>
        <v>0</v>
      </c>
      <c r="DW417" s="134">
        <f t="shared" si="1040"/>
        <v>0</v>
      </c>
      <c r="EE417" s="2"/>
      <c r="EF417"/>
      <c r="EG417"/>
      <c r="EH417" s="124"/>
      <c r="EI417" s="124"/>
      <c r="EJ417" s="124"/>
      <c r="EK417" s="124"/>
      <c r="EL417" s="124"/>
      <c r="EM417" s="124"/>
      <c r="EN417" s="124"/>
      <c r="EO417" s="124"/>
      <c r="EP417" s="124"/>
      <c r="EQ417" s="124"/>
      <c r="ER417" s="124"/>
      <c r="ES417" s="124"/>
      <c r="ET417" s="124"/>
      <c r="EU417" s="124"/>
      <c r="EV417" s="124"/>
      <c r="EW417" s="124"/>
      <c r="EX417" s="124"/>
      <c r="EY417" s="124"/>
      <c r="EZ417" s="124"/>
      <c r="FA417" s="124"/>
      <c r="FB417" s="124"/>
      <c r="FC417" s="124"/>
      <c r="FD417" s="124"/>
      <c r="FE417" s="124"/>
      <c r="FG417" s="124"/>
      <c r="FH417" s="124"/>
      <c r="FI417" s="124"/>
      <c r="FJ417" s="124"/>
      <c r="FK417" s="124"/>
      <c r="FL417" s="124"/>
      <c r="FN417" s="212"/>
      <c r="FO417" s="170"/>
      <c r="FP417" s="212"/>
      <c r="FQ417" s="170"/>
      <c r="FR417" s="212"/>
      <c r="FS417" s="170"/>
      <c r="FT417" s="212"/>
      <c r="FU417" s="170"/>
      <c r="FV417" s="212"/>
      <c r="FW417" s="170"/>
      <c r="FX417" s="212"/>
      <c r="FY417" s="170"/>
      <c r="FZ417" s="212"/>
      <c r="GA417" s="170"/>
      <c r="GB417" s="212"/>
      <c r="GC417" s="170"/>
      <c r="GD417" s="212"/>
      <c r="GE417" s="170"/>
      <c r="GF417" s="212"/>
      <c r="GG417" s="170"/>
      <c r="GH417" s="212"/>
      <c r="GI417" s="170"/>
      <c r="GJ417" s="212"/>
      <c r="GK417" s="170"/>
      <c r="HC417" s="212"/>
      <c r="HD417" s="170"/>
      <c r="HE417" s="212"/>
      <c r="HF417" s="170"/>
      <c r="HG417" s="212"/>
      <c r="HH417" s="170"/>
      <c r="HI417" s="212"/>
      <c r="HJ417" s="170"/>
    </row>
    <row r="418" spans="2:218" ht="21.75" customHeight="1" x14ac:dyDescent="0.15">
      <c r="B418" s="486" t="str">
        <f>IF(②元データ!$B$20="","",②元データ!$B$20)</f>
        <v>キャベツ・石井中生</v>
      </c>
      <c r="C418" s="324"/>
      <c r="D418" s="78">
        <f t="shared" ref="D418:AI418" si="1041">IF(AND(D$5&gt;=$EH107,D$5&lt;=$EI107),$FO107/$GM107,IF(AND(D$5&gt;=$EJ107,D$5&lt;=$EK107),$FQ107/$GO107,IF(AND(D$5&gt;=$EL107,D$5&lt;=$EM107),$FS107/$GQ107,IF(AND(D$5&gt;=$EN107,D$5&lt;=$EO107),$FU107/$GS107,IF(AND(D$5&gt;=$EP107,D$5&lt;=$EQ107),$FW107/$GU107,IF(AND(D$5&gt;=$ER107,D$5&lt;=$ES107),$FY107/$GW107,IF(AND(D$5&gt;=$ET107,D$5&lt;=$EU107),$GA107/$GY107,IF(AND(D$5&gt;=$EV107,D$5&lt;=$EW107),$GC107/$HA107,IF(AND(D$5&gt;=$EX107,D$5&lt;=$EY107),$GE107/$HC107,IF(AND(D$5&gt;=$EZ107,D$5&lt;=$FA107),$GG107/$HE107,IF(AND(D$5&gt;=$FB107,D$5&lt;=$FC107),$GI107/$HG107,IF(AND(D$5&gt;=$FD107,D$5&lt;=$FE107),$GK107/$HI107,0))))))))))))</f>
        <v>0</v>
      </c>
      <c r="E418" s="79">
        <f t="shared" si="1041"/>
        <v>0</v>
      </c>
      <c r="F418" s="79">
        <f t="shared" si="1041"/>
        <v>0</v>
      </c>
      <c r="G418" s="79">
        <f t="shared" si="1041"/>
        <v>0</v>
      </c>
      <c r="H418" s="79">
        <f t="shared" si="1041"/>
        <v>0</v>
      </c>
      <c r="I418" s="79">
        <f t="shared" si="1041"/>
        <v>0</v>
      </c>
      <c r="J418" s="79">
        <f t="shared" si="1041"/>
        <v>0</v>
      </c>
      <c r="K418" s="79">
        <f t="shared" si="1041"/>
        <v>0</v>
      </c>
      <c r="L418" s="79">
        <f t="shared" si="1041"/>
        <v>0</v>
      </c>
      <c r="M418" s="79">
        <f t="shared" si="1041"/>
        <v>0</v>
      </c>
      <c r="N418" s="79">
        <f t="shared" si="1041"/>
        <v>0</v>
      </c>
      <c r="O418" s="79">
        <f t="shared" si="1041"/>
        <v>0</v>
      </c>
      <c r="P418" s="79">
        <f t="shared" si="1041"/>
        <v>0</v>
      </c>
      <c r="Q418" s="79">
        <f t="shared" si="1041"/>
        <v>0</v>
      </c>
      <c r="R418" s="79">
        <f t="shared" si="1041"/>
        <v>0</v>
      </c>
      <c r="S418" s="79">
        <f t="shared" si="1041"/>
        <v>0</v>
      </c>
      <c r="T418" s="79">
        <f t="shared" si="1041"/>
        <v>0</v>
      </c>
      <c r="U418" s="79">
        <f t="shared" si="1041"/>
        <v>0</v>
      </c>
      <c r="V418" s="79">
        <f t="shared" si="1041"/>
        <v>0</v>
      </c>
      <c r="W418" s="79">
        <f t="shared" si="1041"/>
        <v>0</v>
      </c>
      <c r="X418" s="79">
        <f t="shared" si="1041"/>
        <v>0</v>
      </c>
      <c r="Y418" s="79">
        <f t="shared" si="1041"/>
        <v>0</v>
      </c>
      <c r="Z418" s="79">
        <f t="shared" si="1041"/>
        <v>0</v>
      </c>
      <c r="AA418" s="79">
        <f t="shared" si="1041"/>
        <v>0</v>
      </c>
      <c r="AB418" s="79">
        <f t="shared" si="1041"/>
        <v>0</v>
      </c>
      <c r="AC418" s="79">
        <f t="shared" si="1041"/>
        <v>0</v>
      </c>
      <c r="AD418" s="79">
        <f t="shared" si="1041"/>
        <v>0</v>
      </c>
      <c r="AE418" s="79">
        <f t="shared" si="1041"/>
        <v>0</v>
      </c>
      <c r="AF418" s="137">
        <f t="shared" si="1041"/>
        <v>0</v>
      </c>
      <c r="AG418" s="79">
        <f t="shared" si="1041"/>
        <v>0</v>
      </c>
      <c r="AH418" s="79">
        <f t="shared" si="1041"/>
        <v>0</v>
      </c>
      <c r="AI418" s="78">
        <f t="shared" si="1041"/>
        <v>0</v>
      </c>
      <c r="AJ418" s="79">
        <f t="shared" ref="AJ418:BO418" si="1042">IF(AND(AJ$5&gt;=$EH107,AJ$5&lt;=$EI107),$FO107/$GM107,IF(AND(AJ$5&gt;=$EJ107,AJ$5&lt;=$EK107),$FQ107/$GO107,IF(AND(AJ$5&gt;=$EL107,AJ$5&lt;=$EM107),$FS107/$GQ107,IF(AND(AJ$5&gt;=$EN107,AJ$5&lt;=$EO107),$FU107/$GS107,IF(AND(AJ$5&gt;=$EP107,AJ$5&lt;=$EQ107),$FW107/$GU107,IF(AND(AJ$5&gt;=$ER107,AJ$5&lt;=$ES107),$FY107/$GW107,IF(AND(AJ$5&gt;=$ET107,AJ$5&lt;=$EU107),$GA107/$GY107,IF(AND(AJ$5&gt;=$EV107,AJ$5&lt;=$EW107),$GC107/$HA107,IF(AND(AJ$5&gt;=$EX107,AJ$5&lt;=$EY107),$GE107/$HC107,IF(AND(AJ$5&gt;=$EZ107,AJ$5&lt;=$FA107),$GG107/$HE107,IF(AND(AJ$5&gt;=$FB107,AJ$5&lt;=$FC107),$GI107/$HG107,IF(AND(AJ$5&gt;=$FD107,AJ$5&lt;=$FE107),$GK107/$HI107,0))))))))))))</f>
        <v>0</v>
      </c>
      <c r="AK418" s="79">
        <f t="shared" si="1042"/>
        <v>0</v>
      </c>
      <c r="AL418" s="79">
        <f t="shared" si="1042"/>
        <v>0</v>
      </c>
      <c r="AM418" s="79">
        <f t="shared" si="1042"/>
        <v>0</v>
      </c>
      <c r="AN418" s="79">
        <f t="shared" si="1042"/>
        <v>0</v>
      </c>
      <c r="AO418" s="79">
        <f t="shared" si="1042"/>
        <v>0</v>
      </c>
      <c r="AP418" s="79">
        <f t="shared" si="1042"/>
        <v>0</v>
      </c>
      <c r="AQ418" s="79">
        <f t="shared" si="1042"/>
        <v>0</v>
      </c>
      <c r="AR418" s="79">
        <f t="shared" si="1042"/>
        <v>0</v>
      </c>
      <c r="AS418" s="79">
        <f t="shared" si="1042"/>
        <v>0</v>
      </c>
      <c r="AT418" s="79">
        <f t="shared" si="1042"/>
        <v>0</v>
      </c>
      <c r="AU418" s="79">
        <f t="shared" si="1042"/>
        <v>0</v>
      </c>
      <c r="AV418" s="79">
        <f t="shared" si="1042"/>
        <v>0</v>
      </c>
      <c r="AW418" s="79">
        <f t="shared" si="1042"/>
        <v>0</v>
      </c>
      <c r="AX418" s="79">
        <f t="shared" si="1042"/>
        <v>0</v>
      </c>
      <c r="AY418" s="79">
        <f t="shared" si="1042"/>
        <v>0</v>
      </c>
      <c r="AZ418" s="79">
        <f t="shared" si="1042"/>
        <v>0</v>
      </c>
      <c r="BA418" s="79">
        <f t="shared" si="1042"/>
        <v>0</v>
      </c>
      <c r="BB418" s="79">
        <f t="shared" si="1042"/>
        <v>0</v>
      </c>
      <c r="BC418" s="79">
        <f t="shared" si="1042"/>
        <v>0</v>
      </c>
      <c r="BD418" s="79">
        <f t="shared" si="1042"/>
        <v>0</v>
      </c>
      <c r="BE418" s="79">
        <f t="shared" si="1042"/>
        <v>0</v>
      </c>
      <c r="BF418" s="79">
        <f t="shared" si="1042"/>
        <v>0</v>
      </c>
      <c r="BG418" s="79">
        <f t="shared" si="1042"/>
        <v>0</v>
      </c>
      <c r="BH418" s="79">
        <f t="shared" si="1042"/>
        <v>0</v>
      </c>
      <c r="BI418" s="79">
        <f t="shared" si="1042"/>
        <v>0</v>
      </c>
      <c r="BJ418" s="79">
        <f t="shared" si="1042"/>
        <v>0</v>
      </c>
      <c r="BK418" s="79">
        <f t="shared" si="1042"/>
        <v>0</v>
      </c>
      <c r="BL418" s="79">
        <f t="shared" si="1042"/>
        <v>0</v>
      </c>
      <c r="BM418" s="80">
        <f t="shared" si="1042"/>
        <v>0</v>
      </c>
      <c r="BN418" s="78">
        <f t="shared" si="1042"/>
        <v>0</v>
      </c>
      <c r="BO418" s="79">
        <f t="shared" si="1042"/>
        <v>0</v>
      </c>
      <c r="BP418" s="79">
        <f t="shared" ref="BP418:CU418" si="1043">IF(AND(BP$5&gt;=$EH107,BP$5&lt;=$EI107),$FO107/$GM107,IF(AND(BP$5&gt;=$EJ107,BP$5&lt;=$EK107),$FQ107/$GO107,IF(AND(BP$5&gt;=$EL107,BP$5&lt;=$EM107),$FS107/$GQ107,IF(AND(BP$5&gt;=$EN107,BP$5&lt;=$EO107),$FU107/$GS107,IF(AND(BP$5&gt;=$EP107,BP$5&lt;=$EQ107),$FW107/$GU107,IF(AND(BP$5&gt;=$ER107,BP$5&lt;=$ES107),$FY107/$GW107,IF(AND(BP$5&gt;=$ET107,BP$5&lt;=$EU107),$GA107/$GY107,IF(AND(BP$5&gt;=$EV107,BP$5&lt;=$EW107),$GC107/$HA107,IF(AND(BP$5&gt;=$EX107,BP$5&lt;=$EY107),$GE107/$HC107,IF(AND(BP$5&gt;=$EZ107,BP$5&lt;=$FA107),$GG107/$HE107,IF(AND(BP$5&gt;=$FB107,BP$5&lt;=$FC107),$GI107/$HG107,IF(AND(BP$5&gt;=$FD107,BP$5&lt;=$FE107),$GK107/$HI107,0))))))))))))</f>
        <v>0</v>
      </c>
      <c r="BQ418" s="79">
        <f t="shared" si="1043"/>
        <v>0</v>
      </c>
      <c r="BR418" s="79">
        <f t="shared" si="1043"/>
        <v>0</v>
      </c>
      <c r="BS418" s="79">
        <f t="shared" si="1043"/>
        <v>0</v>
      </c>
      <c r="BT418" s="79">
        <f t="shared" si="1043"/>
        <v>0</v>
      </c>
      <c r="BU418" s="79">
        <f t="shared" si="1043"/>
        <v>0</v>
      </c>
      <c r="BV418" s="79">
        <f t="shared" si="1043"/>
        <v>0</v>
      </c>
      <c r="BW418" s="79">
        <f t="shared" si="1043"/>
        <v>0</v>
      </c>
      <c r="BX418" s="79">
        <f t="shared" si="1043"/>
        <v>0</v>
      </c>
      <c r="BY418" s="79">
        <f t="shared" si="1043"/>
        <v>0</v>
      </c>
      <c r="BZ418" s="79">
        <f t="shared" si="1043"/>
        <v>0</v>
      </c>
      <c r="CA418" s="79">
        <f t="shared" si="1043"/>
        <v>0</v>
      </c>
      <c r="CB418" s="137">
        <f t="shared" si="1043"/>
        <v>0</v>
      </c>
      <c r="CC418" s="79">
        <f t="shared" si="1043"/>
        <v>0</v>
      </c>
      <c r="CD418" s="79">
        <f t="shared" si="1043"/>
        <v>0</v>
      </c>
      <c r="CE418" s="79">
        <f t="shared" si="1043"/>
        <v>0</v>
      </c>
      <c r="CF418" s="79">
        <f t="shared" si="1043"/>
        <v>0</v>
      </c>
      <c r="CG418" s="79">
        <f t="shared" si="1043"/>
        <v>0</v>
      </c>
      <c r="CH418" s="79">
        <f t="shared" si="1043"/>
        <v>0</v>
      </c>
      <c r="CI418" s="79">
        <f t="shared" si="1043"/>
        <v>0</v>
      </c>
      <c r="CJ418" s="79">
        <f t="shared" si="1043"/>
        <v>0</v>
      </c>
      <c r="CK418" s="79">
        <f t="shared" si="1043"/>
        <v>0</v>
      </c>
      <c r="CL418" s="79">
        <f t="shared" si="1043"/>
        <v>0</v>
      </c>
      <c r="CM418" s="79">
        <f t="shared" si="1043"/>
        <v>0</v>
      </c>
      <c r="CN418" s="79">
        <f t="shared" si="1043"/>
        <v>0</v>
      </c>
      <c r="CO418" s="79">
        <f t="shared" si="1043"/>
        <v>0</v>
      </c>
      <c r="CP418" s="137">
        <f t="shared" si="1043"/>
        <v>0</v>
      </c>
      <c r="CQ418" s="80">
        <f t="shared" si="1043"/>
        <v>0</v>
      </c>
      <c r="CR418" s="78">
        <f t="shared" si="1043"/>
        <v>0</v>
      </c>
      <c r="CS418" s="79">
        <f t="shared" si="1043"/>
        <v>0</v>
      </c>
      <c r="CT418" s="79">
        <f t="shared" si="1043"/>
        <v>0</v>
      </c>
      <c r="CU418" s="79">
        <f t="shared" si="1043"/>
        <v>0</v>
      </c>
      <c r="CV418" s="79">
        <f t="shared" ref="CV418:DW418" si="1044">IF(AND(CV$5&gt;=$EH107,CV$5&lt;=$EI107),$FO107/$GM107,IF(AND(CV$5&gt;=$EJ107,CV$5&lt;=$EK107),$FQ107/$GO107,IF(AND(CV$5&gt;=$EL107,CV$5&lt;=$EM107),$FS107/$GQ107,IF(AND(CV$5&gt;=$EN107,CV$5&lt;=$EO107),$FU107/$GS107,IF(AND(CV$5&gt;=$EP107,CV$5&lt;=$EQ107),$FW107/$GU107,IF(AND(CV$5&gt;=$ER107,CV$5&lt;=$ES107),$FY107/$GW107,IF(AND(CV$5&gt;=$ET107,CV$5&lt;=$EU107),$GA107/$GY107,IF(AND(CV$5&gt;=$EV107,CV$5&lt;=$EW107),$GC107/$HA107,IF(AND(CV$5&gt;=$EX107,CV$5&lt;=$EY107),$GE107/$HC107,IF(AND(CV$5&gt;=$EZ107,CV$5&lt;=$FA107),$GG107/$HE107,IF(AND(CV$5&gt;=$FB107,CV$5&lt;=$FC107),$GI107/$HG107,IF(AND(CV$5&gt;=$FD107,CV$5&lt;=$FE107),$GK107/$HI107,0))))))))))))</f>
        <v>0</v>
      </c>
      <c r="CW418" s="79">
        <f t="shared" si="1044"/>
        <v>0</v>
      </c>
      <c r="CX418" s="79">
        <f t="shared" si="1044"/>
        <v>0</v>
      </c>
      <c r="CY418" s="79">
        <f t="shared" si="1044"/>
        <v>0</v>
      </c>
      <c r="CZ418" s="79">
        <f t="shared" si="1044"/>
        <v>0</v>
      </c>
      <c r="DA418" s="79">
        <f t="shared" si="1044"/>
        <v>0</v>
      </c>
      <c r="DB418" s="79">
        <f t="shared" si="1044"/>
        <v>0</v>
      </c>
      <c r="DC418" s="79">
        <f t="shared" si="1044"/>
        <v>0</v>
      </c>
      <c r="DD418" s="79">
        <f t="shared" si="1044"/>
        <v>0</v>
      </c>
      <c r="DE418" s="79">
        <f t="shared" si="1044"/>
        <v>0</v>
      </c>
      <c r="DF418" s="137">
        <f t="shared" si="1044"/>
        <v>0</v>
      </c>
      <c r="DG418" s="79">
        <f t="shared" si="1044"/>
        <v>0</v>
      </c>
      <c r="DH418" s="79">
        <f t="shared" si="1044"/>
        <v>0</v>
      </c>
      <c r="DI418" s="79">
        <f t="shared" si="1044"/>
        <v>0</v>
      </c>
      <c r="DJ418" s="79">
        <f t="shared" si="1044"/>
        <v>0</v>
      </c>
      <c r="DK418" s="79">
        <f t="shared" si="1044"/>
        <v>0</v>
      </c>
      <c r="DL418" s="79">
        <f t="shared" si="1044"/>
        <v>0</v>
      </c>
      <c r="DM418" s="79">
        <f t="shared" si="1044"/>
        <v>0</v>
      </c>
      <c r="DN418" s="79">
        <f t="shared" si="1044"/>
        <v>0</v>
      </c>
      <c r="DO418" s="79">
        <f t="shared" si="1044"/>
        <v>0</v>
      </c>
      <c r="DP418" s="79">
        <f t="shared" si="1044"/>
        <v>0</v>
      </c>
      <c r="DQ418" s="79">
        <f t="shared" si="1044"/>
        <v>0</v>
      </c>
      <c r="DR418" s="79">
        <f t="shared" si="1044"/>
        <v>0</v>
      </c>
      <c r="DS418" s="79">
        <f t="shared" si="1044"/>
        <v>0</v>
      </c>
      <c r="DT418" s="137">
        <f t="shared" si="1044"/>
        <v>0</v>
      </c>
      <c r="DU418" s="80">
        <f t="shared" si="1044"/>
        <v>0</v>
      </c>
      <c r="DV418" s="80">
        <f t="shared" si="1044"/>
        <v>0</v>
      </c>
      <c r="DW418" s="80">
        <f t="shared" si="1044"/>
        <v>0</v>
      </c>
      <c r="EE418" s="2"/>
      <c r="EF418"/>
      <c r="EG418"/>
      <c r="EH418" s="124"/>
      <c r="EI418" s="124"/>
      <c r="EJ418" s="124"/>
      <c r="EK418" s="124"/>
      <c r="EL418" s="124"/>
      <c r="EM418" s="124"/>
      <c r="EN418" s="124"/>
      <c r="EO418" s="124"/>
      <c r="EP418" s="124"/>
      <c r="EQ418" s="124"/>
      <c r="ER418" s="124"/>
      <c r="ES418" s="124"/>
      <c r="ET418" s="124"/>
      <c r="EU418" s="124"/>
      <c r="EV418" s="124"/>
      <c r="EW418" s="124"/>
      <c r="EX418" s="124"/>
      <c r="EY418" s="124"/>
      <c r="EZ418" s="124"/>
      <c r="FA418" s="124"/>
      <c r="FB418" s="124"/>
      <c r="FC418" s="124"/>
      <c r="FD418" s="124"/>
      <c r="FE418" s="124"/>
      <c r="FG418" s="124"/>
      <c r="FH418" s="124"/>
      <c r="FI418" s="124"/>
      <c r="FJ418" s="124"/>
      <c r="FK418" s="124"/>
      <c r="FL418" s="124"/>
      <c r="FN418" s="212"/>
      <c r="FO418" s="170"/>
      <c r="FP418" s="212"/>
      <c r="FQ418" s="170"/>
      <c r="FR418" s="212"/>
      <c r="FS418" s="170"/>
      <c r="FT418" s="212"/>
      <c r="FU418" s="170"/>
      <c r="FV418" s="212"/>
      <c r="FW418" s="170"/>
      <c r="FX418" s="212"/>
      <c r="FY418" s="170"/>
      <c r="FZ418" s="212"/>
      <c r="GA418" s="170"/>
      <c r="GB418" s="212"/>
      <c r="GC418" s="170"/>
      <c r="GD418" s="212"/>
      <c r="GE418" s="170"/>
      <c r="GF418" s="212"/>
      <c r="GG418" s="170"/>
      <c r="GH418" s="212"/>
      <c r="GI418" s="170"/>
      <c r="GJ418" s="212"/>
      <c r="GK418" s="170"/>
      <c r="HC418" s="212"/>
      <c r="HD418" s="170"/>
      <c r="HE418" s="212"/>
      <c r="HF418" s="170"/>
      <c r="HG418" s="212"/>
      <c r="HH418" s="170"/>
      <c r="HI418" s="212"/>
      <c r="HJ418" s="170"/>
    </row>
    <row r="419" spans="2:218" ht="10.5" customHeight="1" x14ac:dyDescent="0.15">
      <c r="B419" s="487"/>
      <c r="C419" s="325"/>
      <c r="D419" s="59">
        <f t="shared" ref="D419:AI419" si="1045">IF(AND(D$5&gt;=$EH107,D$5&lt;=$EI107),$FO107,IF(AND(D$5&gt;=$EJ107,D$5&lt;=$EK107),$FQ107,IF(AND(D$5&gt;=$EL107,D$5&lt;=$EM107),$FS107,IF(AND(D$5&gt;=$EN107,D$5&lt;=$EO107),$FU107,IF(AND(D$5&gt;=$EP107,D$5&lt;=$EQ107),$FW107,IF(AND(D$5&gt;=$ER107,D$5&lt;=$ES107),$FY107,IF(AND(D$5&gt;=$ET107,D$5&lt;=$EU107),$GA107,IF(AND(D$5&gt;=$EV107,D$5&lt;=$EW107),$GC107,IF(AND(D$5&gt;=$EX107,D$5&lt;=$EY107),$GE107,IF(AND(D$5&gt;=$EZ107,D$5&lt;=$FA107),$GG107,IF(AND(D$5&gt;=$FB107,D$5&lt;=$FC107),$GI107,IF(AND(D$5&gt;=$FD107,D$5&lt;=$FE107),$GK107,0))))))))))))</f>
        <v>0</v>
      </c>
      <c r="E419" s="76">
        <f t="shared" si="1045"/>
        <v>0</v>
      </c>
      <c r="F419" s="76">
        <f t="shared" si="1045"/>
        <v>0</v>
      </c>
      <c r="G419" s="76">
        <f t="shared" si="1045"/>
        <v>0</v>
      </c>
      <c r="H419" s="76">
        <f t="shared" si="1045"/>
        <v>0</v>
      </c>
      <c r="I419" s="76">
        <f t="shared" si="1045"/>
        <v>0</v>
      </c>
      <c r="J419" s="76">
        <f t="shared" si="1045"/>
        <v>0</v>
      </c>
      <c r="K419" s="76">
        <f t="shared" si="1045"/>
        <v>0</v>
      </c>
      <c r="L419" s="76">
        <f t="shared" si="1045"/>
        <v>0</v>
      </c>
      <c r="M419" s="76">
        <f t="shared" si="1045"/>
        <v>0</v>
      </c>
      <c r="N419" s="76">
        <f t="shared" si="1045"/>
        <v>0</v>
      </c>
      <c r="O419" s="76">
        <f t="shared" si="1045"/>
        <v>0</v>
      </c>
      <c r="P419" s="76">
        <f t="shared" si="1045"/>
        <v>0</v>
      </c>
      <c r="Q419" s="76">
        <f t="shared" si="1045"/>
        <v>0</v>
      </c>
      <c r="R419" s="76">
        <f t="shared" si="1045"/>
        <v>0</v>
      </c>
      <c r="S419" s="76">
        <f t="shared" si="1045"/>
        <v>0</v>
      </c>
      <c r="T419" s="76">
        <f t="shared" si="1045"/>
        <v>0</v>
      </c>
      <c r="U419" s="76">
        <f t="shared" si="1045"/>
        <v>0</v>
      </c>
      <c r="V419" s="76">
        <f t="shared" si="1045"/>
        <v>0</v>
      </c>
      <c r="W419" s="76">
        <f t="shared" si="1045"/>
        <v>0</v>
      </c>
      <c r="X419" s="76">
        <f t="shared" si="1045"/>
        <v>0</v>
      </c>
      <c r="Y419" s="76">
        <f t="shared" si="1045"/>
        <v>0</v>
      </c>
      <c r="Z419" s="76">
        <f t="shared" si="1045"/>
        <v>0</v>
      </c>
      <c r="AA419" s="76">
        <f t="shared" si="1045"/>
        <v>0</v>
      </c>
      <c r="AB419" s="76">
        <f t="shared" si="1045"/>
        <v>0</v>
      </c>
      <c r="AC419" s="76">
        <f t="shared" si="1045"/>
        <v>0</v>
      </c>
      <c r="AD419" s="76">
        <f t="shared" si="1045"/>
        <v>0</v>
      </c>
      <c r="AE419" s="76">
        <f t="shared" si="1045"/>
        <v>0</v>
      </c>
      <c r="AF419" s="138">
        <f t="shared" si="1045"/>
        <v>0</v>
      </c>
      <c r="AG419" s="76">
        <f t="shared" si="1045"/>
        <v>0</v>
      </c>
      <c r="AH419" s="76">
        <f t="shared" si="1045"/>
        <v>0</v>
      </c>
      <c r="AI419" s="59">
        <f t="shared" si="1045"/>
        <v>0</v>
      </c>
      <c r="AJ419" s="76">
        <f t="shared" ref="AJ419:BO419" si="1046">IF(AND(AJ$5&gt;=$EH107,AJ$5&lt;=$EI107),$FO107,IF(AND(AJ$5&gt;=$EJ107,AJ$5&lt;=$EK107),$FQ107,IF(AND(AJ$5&gt;=$EL107,AJ$5&lt;=$EM107),$FS107,IF(AND(AJ$5&gt;=$EN107,AJ$5&lt;=$EO107),$FU107,IF(AND(AJ$5&gt;=$EP107,AJ$5&lt;=$EQ107),$FW107,IF(AND(AJ$5&gt;=$ER107,AJ$5&lt;=$ES107),$FY107,IF(AND(AJ$5&gt;=$ET107,AJ$5&lt;=$EU107),$GA107,IF(AND(AJ$5&gt;=$EV107,AJ$5&lt;=$EW107),$GC107,IF(AND(AJ$5&gt;=$EX107,AJ$5&lt;=$EY107),$GE107,IF(AND(AJ$5&gt;=$EZ107,AJ$5&lt;=$FA107),$GG107,IF(AND(AJ$5&gt;=$FB107,AJ$5&lt;=$FC107),$GI107,IF(AND(AJ$5&gt;=$FD107,AJ$5&lt;=$FE107),$GK107,0))))))))))))</f>
        <v>0</v>
      </c>
      <c r="AK419" s="76">
        <f t="shared" si="1046"/>
        <v>0</v>
      </c>
      <c r="AL419" s="76">
        <f t="shared" si="1046"/>
        <v>0</v>
      </c>
      <c r="AM419" s="76">
        <f t="shared" si="1046"/>
        <v>0</v>
      </c>
      <c r="AN419" s="76">
        <f t="shared" si="1046"/>
        <v>0</v>
      </c>
      <c r="AO419" s="76">
        <f t="shared" si="1046"/>
        <v>0</v>
      </c>
      <c r="AP419" s="76">
        <f t="shared" si="1046"/>
        <v>0</v>
      </c>
      <c r="AQ419" s="76">
        <f t="shared" si="1046"/>
        <v>0</v>
      </c>
      <c r="AR419" s="76">
        <f t="shared" si="1046"/>
        <v>0</v>
      </c>
      <c r="AS419" s="76">
        <f t="shared" si="1046"/>
        <v>0</v>
      </c>
      <c r="AT419" s="76">
        <f t="shared" si="1046"/>
        <v>0</v>
      </c>
      <c r="AU419" s="76">
        <f t="shared" si="1046"/>
        <v>0</v>
      </c>
      <c r="AV419" s="76">
        <f t="shared" si="1046"/>
        <v>0</v>
      </c>
      <c r="AW419" s="76">
        <f t="shared" si="1046"/>
        <v>0</v>
      </c>
      <c r="AX419" s="76">
        <f t="shared" si="1046"/>
        <v>0</v>
      </c>
      <c r="AY419" s="76">
        <f t="shared" si="1046"/>
        <v>0</v>
      </c>
      <c r="AZ419" s="76">
        <f t="shared" si="1046"/>
        <v>0</v>
      </c>
      <c r="BA419" s="76">
        <f t="shared" si="1046"/>
        <v>0</v>
      </c>
      <c r="BB419" s="76">
        <f t="shared" si="1046"/>
        <v>0</v>
      </c>
      <c r="BC419" s="76">
        <f t="shared" si="1046"/>
        <v>0</v>
      </c>
      <c r="BD419" s="76">
        <f t="shared" si="1046"/>
        <v>0</v>
      </c>
      <c r="BE419" s="76">
        <f t="shared" si="1046"/>
        <v>0</v>
      </c>
      <c r="BF419" s="76">
        <f t="shared" si="1046"/>
        <v>0</v>
      </c>
      <c r="BG419" s="76">
        <f t="shared" si="1046"/>
        <v>0</v>
      </c>
      <c r="BH419" s="76">
        <f t="shared" si="1046"/>
        <v>0</v>
      </c>
      <c r="BI419" s="76">
        <f t="shared" si="1046"/>
        <v>0</v>
      </c>
      <c r="BJ419" s="76">
        <f t="shared" si="1046"/>
        <v>0</v>
      </c>
      <c r="BK419" s="76">
        <f t="shared" si="1046"/>
        <v>0</v>
      </c>
      <c r="BL419" s="76">
        <f t="shared" si="1046"/>
        <v>0</v>
      </c>
      <c r="BM419" s="77">
        <f t="shared" si="1046"/>
        <v>0</v>
      </c>
      <c r="BN419" s="59">
        <f t="shared" si="1046"/>
        <v>0</v>
      </c>
      <c r="BO419" s="76">
        <f t="shared" si="1046"/>
        <v>0</v>
      </c>
      <c r="BP419" s="76">
        <f t="shared" ref="BP419:CU419" si="1047">IF(AND(BP$5&gt;=$EH107,BP$5&lt;=$EI107),$FO107,IF(AND(BP$5&gt;=$EJ107,BP$5&lt;=$EK107),$FQ107,IF(AND(BP$5&gt;=$EL107,BP$5&lt;=$EM107),$FS107,IF(AND(BP$5&gt;=$EN107,BP$5&lt;=$EO107),$FU107,IF(AND(BP$5&gt;=$EP107,BP$5&lt;=$EQ107),$FW107,IF(AND(BP$5&gt;=$ER107,BP$5&lt;=$ES107),$FY107,IF(AND(BP$5&gt;=$ET107,BP$5&lt;=$EU107),$GA107,IF(AND(BP$5&gt;=$EV107,BP$5&lt;=$EW107),$GC107,IF(AND(BP$5&gt;=$EX107,BP$5&lt;=$EY107),$GE107,IF(AND(BP$5&gt;=$EZ107,BP$5&lt;=$FA107),$GG107,IF(AND(BP$5&gt;=$FB107,BP$5&lt;=$FC107),$GI107,IF(AND(BP$5&gt;=$FD107,BP$5&lt;=$FE107),$GK107,0))))))))))))</f>
        <v>0</v>
      </c>
      <c r="BQ419" s="76">
        <f t="shared" si="1047"/>
        <v>0</v>
      </c>
      <c r="BR419" s="76">
        <f t="shared" si="1047"/>
        <v>0</v>
      </c>
      <c r="BS419" s="76">
        <f t="shared" si="1047"/>
        <v>0</v>
      </c>
      <c r="BT419" s="76">
        <f t="shared" si="1047"/>
        <v>0</v>
      </c>
      <c r="BU419" s="76">
        <f t="shared" si="1047"/>
        <v>0</v>
      </c>
      <c r="BV419" s="76">
        <f t="shared" si="1047"/>
        <v>0</v>
      </c>
      <c r="BW419" s="76">
        <f t="shared" si="1047"/>
        <v>0</v>
      </c>
      <c r="BX419" s="76">
        <f t="shared" si="1047"/>
        <v>0</v>
      </c>
      <c r="BY419" s="76">
        <f t="shared" si="1047"/>
        <v>0</v>
      </c>
      <c r="BZ419" s="76">
        <f t="shared" si="1047"/>
        <v>0</v>
      </c>
      <c r="CA419" s="76">
        <f t="shared" si="1047"/>
        <v>0</v>
      </c>
      <c r="CB419" s="138">
        <f t="shared" si="1047"/>
        <v>0</v>
      </c>
      <c r="CC419" s="76">
        <f t="shared" si="1047"/>
        <v>0</v>
      </c>
      <c r="CD419" s="76">
        <f t="shared" si="1047"/>
        <v>0</v>
      </c>
      <c r="CE419" s="76">
        <f t="shared" si="1047"/>
        <v>0</v>
      </c>
      <c r="CF419" s="76">
        <f t="shared" si="1047"/>
        <v>0</v>
      </c>
      <c r="CG419" s="76">
        <f t="shared" si="1047"/>
        <v>0</v>
      </c>
      <c r="CH419" s="76">
        <f t="shared" si="1047"/>
        <v>0</v>
      </c>
      <c r="CI419" s="76">
        <f t="shared" si="1047"/>
        <v>0</v>
      </c>
      <c r="CJ419" s="76">
        <f t="shared" si="1047"/>
        <v>0</v>
      </c>
      <c r="CK419" s="76">
        <f t="shared" si="1047"/>
        <v>0</v>
      </c>
      <c r="CL419" s="76">
        <f t="shared" si="1047"/>
        <v>0</v>
      </c>
      <c r="CM419" s="76">
        <f t="shared" si="1047"/>
        <v>0</v>
      </c>
      <c r="CN419" s="76">
        <f t="shared" si="1047"/>
        <v>0</v>
      </c>
      <c r="CO419" s="76">
        <f t="shared" si="1047"/>
        <v>0</v>
      </c>
      <c r="CP419" s="138">
        <f t="shared" si="1047"/>
        <v>0</v>
      </c>
      <c r="CQ419" s="77">
        <f t="shared" si="1047"/>
        <v>0</v>
      </c>
      <c r="CR419" s="59">
        <f t="shared" si="1047"/>
        <v>0</v>
      </c>
      <c r="CS419" s="76">
        <f t="shared" si="1047"/>
        <v>0</v>
      </c>
      <c r="CT419" s="76">
        <f t="shared" si="1047"/>
        <v>0</v>
      </c>
      <c r="CU419" s="76">
        <f t="shared" si="1047"/>
        <v>0</v>
      </c>
      <c r="CV419" s="76">
        <f t="shared" ref="CV419:DW419" si="1048">IF(AND(CV$5&gt;=$EH107,CV$5&lt;=$EI107),$FO107,IF(AND(CV$5&gt;=$EJ107,CV$5&lt;=$EK107),$FQ107,IF(AND(CV$5&gt;=$EL107,CV$5&lt;=$EM107),$FS107,IF(AND(CV$5&gt;=$EN107,CV$5&lt;=$EO107),$FU107,IF(AND(CV$5&gt;=$EP107,CV$5&lt;=$EQ107),$FW107,IF(AND(CV$5&gt;=$ER107,CV$5&lt;=$ES107),$FY107,IF(AND(CV$5&gt;=$ET107,CV$5&lt;=$EU107),$GA107,IF(AND(CV$5&gt;=$EV107,CV$5&lt;=$EW107),$GC107,IF(AND(CV$5&gt;=$EX107,CV$5&lt;=$EY107),$GE107,IF(AND(CV$5&gt;=$EZ107,CV$5&lt;=$FA107),$GG107,IF(AND(CV$5&gt;=$FB107,CV$5&lt;=$FC107),$GI107,IF(AND(CV$5&gt;=$FD107,CV$5&lt;=$FE107),$GK107,0))))))))))))</f>
        <v>0</v>
      </c>
      <c r="CW419" s="76">
        <f t="shared" si="1048"/>
        <v>0</v>
      </c>
      <c r="CX419" s="76">
        <f t="shared" si="1048"/>
        <v>0</v>
      </c>
      <c r="CY419" s="76">
        <f t="shared" si="1048"/>
        <v>0</v>
      </c>
      <c r="CZ419" s="76">
        <f t="shared" si="1048"/>
        <v>0</v>
      </c>
      <c r="DA419" s="76">
        <f t="shared" si="1048"/>
        <v>0</v>
      </c>
      <c r="DB419" s="76">
        <f t="shared" si="1048"/>
        <v>0</v>
      </c>
      <c r="DC419" s="76">
        <f t="shared" si="1048"/>
        <v>0</v>
      </c>
      <c r="DD419" s="76">
        <f t="shared" si="1048"/>
        <v>0</v>
      </c>
      <c r="DE419" s="76">
        <f t="shared" si="1048"/>
        <v>0</v>
      </c>
      <c r="DF419" s="138">
        <f t="shared" si="1048"/>
        <v>0</v>
      </c>
      <c r="DG419" s="76">
        <f t="shared" si="1048"/>
        <v>0</v>
      </c>
      <c r="DH419" s="76">
        <f t="shared" si="1048"/>
        <v>0</v>
      </c>
      <c r="DI419" s="76">
        <f t="shared" si="1048"/>
        <v>0</v>
      </c>
      <c r="DJ419" s="76">
        <f t="shared" si="1048"/>
        <v>0</v>
      </c>
      <c r="DK419" s="76">
        <f t="shared" si="1048"/>
        <v>0</v>
      </c>
      <c r="DL419" s="76">
        <f t="shared" si="1048"/>
        <v>0</v>
      </c>
      <c r="DM419" s="76">
        <f t="shared" si="1048"/>
        <v>0</v>
      </c>
      <c r="DN419" s="76">
        <f t="shared" si="1048"/>
        <v>0</v>
      </c>
      <c r="DO419" s="76">
        <f t="shared" si="1048"/>
        <v>0</v>
      </c>
      <c r="DP419" s="76">
        <f t="shared" si="1048"/>
        <v>0</v>
      </c>
      <c r="DQ419" s="76">
        <f t="shared" si="1048"/>
        <v>0</v>
      </c>
      <c r="DR419" s="76">
        <f t="shared" si="1048"/>
        <v>0</v>
      </c>
      <c r="DS419" s="76">
        <f t="shared" si="1048"/>
        <v>0</v>
      </c>
      <c r="DT419" s="138">
        <f t="shared" si="1048"/>
        <v>0</v>
      </c>
      <c r="DU419" s="77">
        <f t="shared" si="1048"/>
        <v>0</v>
      </c>
      <c r="DV419" s="77">
        <f t="shared" si="1048"/>
        <v>0</v>
      </c>
      <c r="DW419" s="77">
        <f t="shared" si="1048"/>
        <v>0</v>
      </c>
      <c r="EE419" s="2"/>
      <c r="EF419"/>
      <c r="EG419"/>
      <c r="EH419" s="124"/>
      <c r="EI419" s="124"/>
      <c r="EJ419" s="124"/>
      <c r="EK419" s="124"/>
      <c r="EL419" s="124"/>
      <c r="EM419" s="124"/>
      <c r="EN419" s="124"/>
      <c r="EO419" s="124"/>
      <c r="EP419" s="124"/>
      <c r="EQ419" s="124"/>
      <c r="ER419" s="124"/>
      <c r="ES419" s="124"/>
      <c r="ET419" s="124"/>
      <c r="EU419" s="124"/>
      <c r="EV419" s="124"/>
      <c r="EW419" s="124"/>
      <c r="EX419" s="124"/>
      <c r="EY419" s="124"/>
      <c r="EZ419" s="124"/>
      <c r="FA419" s="124"/>
      <c r="FB419" s="124"/>
      <c r="FC419" s="124"/>
      <c r="FD419" s="124"/>
      <c r="FE419" s="124"/>
      <c r="FG419" s="124"/>
      <c r="FH419" s="124"/>
      <c r="FI419" s="124"/>
      <c r="FJ419" s="124"/>
      <c r="FK419" s="124"/>
      <c r="FL419" s="124"/>
      <c r="FN419" s="212"/>
      <c r="FO419" s="170"/>
      <c r="FP419" s="212"/>
      <c r="FQ419" s="170"/>
      <c r="FR419" s="212"/>
      <c r="FS419" s="170"/>
      <c r="FT419" s="212"/>
      <c r="FU419" s="170"/>
      <c r="FV419" s="212"/>
      <c r="FW419" s="170"/>
      <c r="FX419" s="212"/>
      <c r="FY419" s="170"/>
      <c r="FZ419" s="212"/>
      <c r="GA419" s="170"/>
      <c r="GB419" s="212"/>
      <c r="GC419" s="170"/>
      <c r="GD419" s="212"/>
      <c r="GE419" s="170"/>
      <c r="GF419" s="212"/>
      <c r="GG419" s="170"/>
      <c r="GH419" s="212"/>
      <c r="GI419" s="170"/>
      <c r="GJ419" s="212"/>
      <c r="GK419" s="170"/>
      <c r="HC419" s="212"/>
      <c r="HD419" s="170"/>
      <c r="HE419" s="212"/>
      <c r="HF419" s="170"/>
      <c r="HG419" s="212"/>
      <c r="HH419" s="170"/>
      <c r="HI419" s="212"/>
      <c r="HJ419" s="170"/>
    </row>
    <row r="420" spans="2:218" ht="27.75" customHeight="1" x14ac:dyDescent="0.15">
      <c r="B420" s="487"/>
      <c r="C420" s="325"/>
      <c r="D420" s="75">
        <f t="shared" ref="D420:AI420" si="1049">IF(AND(D$5&gt;=$EH109,D$5&lt;=$EI109),$FO109/$GM109,IF(AND(D$5&gt;=$EJ109,D$5&lt;=$EK109),$FQ109/$GO109,IF(AND(D$5&gt;=$EL109,D$5&lt;=$EM109),$FS109/$GQ109,IF(AND(D$5&gt;=$EN109,D$5&lt;=$EO109),$FU109/$GS109,IF(AND(D$5&gt;=$EP109,D$5&lt;=$EQ109),$FW109/$GU109,IF(AND(D$5&gt;=$ER109,D$5&lt;=$ES109),$FY109/$GW109,IF(AND(D$5&gt;=$ET109,D$5&lt;=$EU109),$GA109/$GY109,IF(AND(D$5&gt;=$EV109,D$5&lt;=$EW109),$GC109/$HA109,IF(AND(D$5&gt;=$EX109,D$5&lt;=$EY109),$GE109/$HC109,IF(AND(D$5&gt;=$EZ109,D$5&lt;=$FA109),$GG109/$HE109,IF(AND(D$5&gt;=$FB109,D$5&lt;=$FC109),$GI109/$HG109,IF(AND(D$5&gt;=$FD109,D$5&lt;=$FE109),$GK109/$HI109,0))))))))))))</f>
        <v>0</v>
      </c>
      <c r="E420" s="76">
        <f t="shared" si="1049"/>
        <v>0</v>
      </c>
      <c r="F420" s="76">
        <f t="shared" si="1049"/>
        <v>0</v>
      </c>
      <c r="G420" s="76">
        <f t="shared" si="1049"/>
        <v>0</v>
      </c>
      <c r="H420" s="76">
        <f t="shared" si="1049"/>
        <v>0</v>
      </c>
      <c r="I420" s="76">
        <f t="shared" si="1049"/>
        <v>0</v>
      </c>
      <c r="J420" s="76">
        <f t="shared" si="1049"/>
        <v>0</v>
      </c>
      <c r="K420" s="76">
        <f t="shared" si="1049"/>
        <v>0</v>
      </c>
      <c r="L420" s="76">
        <f t="shared" si="1049"/>
        <v>0</v>
      </c>
      <c r="M420" s="76">
        <f t="shared" si="1049"/>
        <v>0</v>
      </c>
      <c r="N420" s="76">
        <f t="shared" si="1049"/>
        <v>0</v>
      </c>
      <c r="O420" s="76">
        <f t="shared" si="1049"/>
        <v>0</v>
      </c>
      <c r="P420" s="76">
        <f t="shared" si="1049"/>
        <v>0</v>
      </c>
      <c r="Q420" s="76">
        <f t="shared" si="1049"/>
        <v>0</v>
      </c>
      <c r="R420" s="76">
        <f t="shared" si="1049"/>
        <v>0</v>
      </c>
      <c r="S420" s="76">
        <f t="shared" si="1049"/>
        <v>0</v>
      </c>
      <c r="T420" s="76">
        <f t="shared" si="1049"/>
        <v>0</v>
      </c>
      <c r="U420" s="76">
        <f t="shared" si="1049"/>
        <v>0</v>
      </c>
      <c r="V420" s="76">
        <f t="shared" si="1049"/>
        <v>0</v>
      </c>
      <c r="W420" s="76">
        <f t="shared" si="1049"/>
        <v>0</v>
      </c>
      <c r="X420" s="76">
        <f t="shared" si="1049"/>
        <v>0</v>
      </c>
      <c r="Y420" s="76">
        <f t="shared" si="1049"/>
        <v>0</v>
      </c>
      <c r="Z420" s="76">
        <f t="shared" si="1049"/>
        <v>0</v>
      </c>
      <c r="AA420" s="76">
        <f t="shared" si="1049"/>
        <v>0</v>
      </c>
      <c r="AB420" s="76">
        <f t="shared" si="1049"/>
        <v>0</v>
      </c>
      <c r="AC420" s="76">
        <f t="shared" si="1049"/>
        <v>0</v>
      </c>
      <c r="AD420" s="76">
        <f t="shared" si="1049"/>
        <v>0</v>
      </c>
      <c r="AE420" s="76">
        <f t="shared" si="1049"/>
        <v>0</v>
      </c>
      <c r="AF420" s="138">
        <f t="shared" si="1049"/>
        <v>0</v>
      </c>
      <c r="AG420" s="76">
        <f t="shared" si="1049"/>
        <v>0</v>
      </c>
      <c r="AH420" s="76">
        <f t="shared" si="1049"/>
        <v>0</v>
      </c>
      <c r="AI420" s="59">
        <f t="shared" si="1049"/>
        <v>0</v>
      </c>
      <c r="AJ420" s="76">
        <f t="shared" ref="AJ420:BO420" si="1050">IF(AND(AJ$5&gt;=$EH109,AJ$5&lt;=$EI109),$FO109/$GM109,IF(AND(AJ$5&gt;=$EJ109,AJ$5&lt;=$EK109),$FQ109/$GO109,IF(AND(AJ$5&gt;=$EL109,AJ$5&lt;=$EM109),$FS109/$GQ109,IF(AND(AJ$5&gt;=$EN109,AJ$5&lt;=$EO109),$FU109/$GS109,IF(AND(AJ$5&gt;=$EP109,AJ$5&lt;=$EQ109),$FW109/$GU109,IF(AND(AJ$5&gt;=$ER109,AJ$5&lt;=$ES109),$FY109/$GW109,IF(AND(AJ$5&gt;=$ET109,AJ$5&lt;=$EU109),$GA109/$GY109,IF(AND(AJ$5&gt;=$EV109,AJ$5&lt;=$EW109),$GC109/$HA109,IF(AND(AJ$5&gt;=$EX109,AJ$5&lt;=$EY109),$GE109/$HC109,IF(AND(AJ$5&gt;=$EZ109,AJ$5&lt;=$FA109),$GG109/$HE109,IF(AND(AJ$5&gt;=$FB109,AJ$5&lt;=$FC109),$GI109/$HG109,IF(AND(AJ$5&gt;=$FD109,AJ$5&lt;=$FE109),$GK109/$HI109,0))))))))))))</f>
        <v>0</v>
      </c>
      <c r="AK420" s="76">
        <f t="shared" si="1050"/>
        <v>0</v>
      </c>
      <c r="AL420" s="76">
        <f t="shared" si="1050"/>
        <v>0</v>
      </c>
      <c r="AM420" s="76">
        <f t="shared" si="1050"/>
        <v>0</v>
      </c>
      <c r="AN420" s="76">
        <f t="shared" si="1050"/>
        <v>0</v>
      </c>
      <c r="AO420" s="76">
        <f t="shared" si="1050"/>
        <v>0</v>
      </c>
      <c r="AP420" s="76">
        <f t="shared" si="1050"/>
        <v>0</v>
      </c>
      <c r="AQ420" s="76">
        <f t="shared" si="1050"/>
        <v>0</v>
      </c>
      <c r="AR420" s="76">
        <f t="shared" si="1050"/>
        <v>0</v>
      </c>
      <c r="AS420" s="76">
        <f t="shared" si="1050"/>
        <v>0</v>
      </c>
      <c r="AT420" s="76">
        <f t="shared" si="1050"/>
        <v>0</v>
      </c>
      <c r="AU420" s="76">
        <f t="shared" si="1050"/>
        <v>0</v>
      </c>
      <c r="AV420" s="76">
        <f t="shared" si="1050"/>
        <v>0</v>
      </c>
      <c r="AW420" s="76">
        <f t="shared" si="1050"/>
        <v>0</v>
      </c>
      <c r="AX420" s="76">
        <f t="shared" si="1050"/>
        <v>0</v>
      </c>
      <c r="AY420" s="76">
        <f t="shared" si="1050"/>
        <v>0</v>
      </c>
      <c r="AZ420" s="76">
        <f t="shared" si="1050"/>
        <v>0</v>
      </c>
      <c r="BA420" s="76">
        <f t="shared" si="1050"/>
        <v>0</v>
      </c>
      <c r="BB420" s="76">
        <f t="shared" si="1050"/>
        <v>0</v>
      </c>
      <c r="BC420" s="76">
        <f t="shared" si="1050"/>
        <v>0</v>
      </c>
      <c r="BD420" s="76">
        <f t="shared" si="1050"/>
        <v>0</v>
      </c>
      <c r="BE420" s="76">
        <f t="shared" si="1050"/>
        <v>0</v>
      </c>
      <c r="BF420" s="76">
        <f t="shared" si="1050"/>
        <v>0</v>
      </c>
      <c r="BG420" s="76">
        <f t="shared" si="1050"/>
        <v>0</v>
      </c>
      <c r="BH420" s="76">
        <f t="shared" si="1050"/>
        <v>0</v>
      </c>
      <c r="BI420" s="76">
        <f t="shared" si="1050"/>
        <v>0</v>
      </c>
      <c r="BJ420" s="76">
        <f t="shared" si="1050"/>
        <v>0</v>
      </c>
      <c r="BK420" s="76">
        <f t="shared" si="1050"/>
        <v>0</v>
      </c>
      <c r="BL420" s="76">
        <f t="shared" si="1050"/>
        <v>0</v>
      </c>
      <c r="BM420" s="77">
        <f t="shared" si="1050"/>
        <v>0</v>
      </c>
      <c r="BN420" s="59">
        <f t="shared" si="1050"/>
        <v>0</v>
      </c>
      <c r="BO420" s="76">
        <f t="shared" si="1050"/>
        <v>0</v>
      </c>
      <c r="BP420" s="76">
        <f t="shared" ref="BP420:CU420" si="1051">IF(AND(BP$5&gt;=$EH109,BP$5&lt;=$EI109),$FO109/$GM109,IF(AND(BP$5&gt;=$EJ109,BP$5&lt;=$EK109),$FQ109/$GO109,IF(AND(BP$5&gt;=$EL109,BP$5&lt;=$EM109),$FS109/$GQ109,IF(AND(BP$5&gt;=$EN109,BP$5&lt;=$EO109),$FU109/$GS109,IF(AND(BP$5&gt;=$EP109,BP$5&lt;=$EQ109),$FW109/$GU109,IF(AND(BP$5&gt;=$ER109,BP$5&lt;=$ES109),$FY109/$GW109,IF(AND(BP$5&gt;=$ET109,BP$5&lt;=$EU109),$GA109/$GY109,IF(AND(BP$5&gt;=$EV109,BP$5&lt;=$EW109),$GC109/$HA109,IF(AND(BP$5&gt;=$EX109,BP$5&lt;=$EY109),$GE109/$HC109,IF(AND(BP$5&gt;=$EZ109,BP$5&lt;=$FA109),$GG109/$HE109,IF(AND(BP$5&gt;=$FB109,BP$5&lt;=$FC109),$GI109/$HG109,IF(AND(BP$5&gt;=$FD109,BP$5&lt;=$FE109),$GK109/$HI109,0))))))))))))</f>
        <v>0</v>
      </c>
      <c r="BQ420" s="76">
        <f t="shared" si="1051"/>
        <v>0</v>
      </c>
      <c r="BR420" s="76">
        <f t="shared" si="1051"/>
        <v>0</v>
      </c>
      <c r="BS420" s="76">
        <f t="shared" si="1051"/>
        <v>0</v>
      </c>
      <c r="BT420" s="76">
        <f t="shared" si="1051"/>
        <v>0</v>
      </c>
      <c r="BU420" s="76">
        <f t="shared" si="1051"/>
        <v>0</v>
      </c>
      <c r="BV420" s="76">
        <f t="shared" si="1051"/>
        <v>0</v>
      </c>
      <c r="BW420" s="76">
        <f t="shared" si="1051"/>
        <v>0</v>
      </c>
      <c r="BX420" s="76">
        <f t="shared" si="1051"/>
        <v>0</v>
      </c>
      <c r="BY420" s="76">
        <f t="shared" si="1051"/>
        <v>0</v>
      </c>
      <c r="BZ420" s="76">
        <f t="shared" si="1051"/>
        <v>0</v>
      </c>
      <c r="CA420" s="76">
        <f t="shared" si="1051"/>
        <v>0</v>
      </c>
      <c r="CB420" s="138">
        <f t="shared" si="1051"/>
        <v>0</v>
      </c>
      <c r="CC420" s="76">
        <f t="shared" si="1051"/>
        <v>0</v>
      </c>
      <c r="CD420" s="76">
        <f t="shared" si="1051"/>
        <v>0</v>
      </c>
      <c r="CE420" s="76">
        <f t="shared" si="1051"/>
        <v>0</v>
      </c>
      <c r="CF420" s="76">
        <f t="shared" si="1051"/>
        <v>0</v>
      </c>
      <c r="CG420" s="76">
        <f t="shared" si="1051"/>
        <v>0</v>
      </c>
      <c r="CH420" s="76">
        <f t="shared" si="1051"/>
        <v>0</v>
      </c>
      <c r="CI420" s="76">
        <f t="shared" si="1051"/>
        <v>0</v>
      </c>
      <c r="CJ420" s="76">
        <f t="shared" si="1051"/>
        <v>0</v>
      </c>
      <c r="CK420" s="76">
        <f t="shared" si="1051"/>
        <v>0</v>
      </c>
      <c r="CL420" s="76">
        <f t="shared" si="1051"/>
        <v>0</v>
      </c>
      <c r="CM420" s="76">
        <f t="shared" si="1051"/>
        <v>0</v>
      </c>
      <c r="CN420" s="76">
        <f t="shared" si="1051"/>
        <v>0</v>
      </c>
      <c r="CO420" s="76">
        <f t="shared" si="1051"/>
        <v>0</v>
      </c>
      <c r="CP420" s="138">
        <f t="shared" si="1051"/>
        <v>0</v>
      </c>
      <c r="CQ420" s="77">
        <f t="shared" si="1051"/>
        <v>0</v>
      </c>
      <c r="CR420" s="59">
        <f t="shared" si="1051"/>
        <v>0</v>
      </c>
      <c r="CS420" s="76">
        <f t="shared" si="1051"/>
        <v>0</v>
      </c>
      <c r="CT420" s="76">
        <f t="shared" si="1051"/>
        <v>0</v>
      </c>
      <c r="CU420" s="76">
        <f t="shared" si="1051"/>
        <v>0</v>
      </c>
      <c r="CV420" s="76">
        <f t="shared" ref="CV420:DW420" si="1052">IF(AND(CV$5&gt;=$EH109,CV$5&lt;=$EI109),$FO109/$GM109,IF(AND(CV$5&gt;=$EJ109,CV$5&lt;=$EK109),$FQ109/$GO109,IF(AND(CV$5&gt;=$EL109,CV$5&lt;=$EM109),$FS109/$GQ109,IF(AND(CV$5&gt;=$EN109,CV$5&lt;=$EO109),$FU109/$GS109,IF(AND(CV$5&gt;=$EP109,CV$5&lt;=$EQ109),$FW109/$GU109,IF(AND(CV$5&gt;=$ER109,CV$5&lt;=$ES109),$FY109/$GW109,IF(AND(CV$5&gt;=$ET109,CV$5&lt;=$EU109),$GA109/$GY109,IF(AND(CV$5&gt;=$EV109,CV$5&lt;=$EW109),$GC109/$HA109,IF(AND(CV$5&gt;=$EX109,CV$5&lt;=$EY109),$GE109/$HC109,IF(AND(CV$5&gt;=$EZ109,CV$5&lt;=$FA109),$GG109/$HE109,IF(AND(CV$5&gt;=$FB109,CV$5&lt;=$FC109),$GI109/$HG109,IF(AND(CV$5&gt;=$FD109,CV$5&lt;=$FE109),$GK109/$HI109,0))))))))))))</f>
        <v>0</v>
      </c>
      <c r="CW420" s="76">
        <f t="shared" si="1052"/>
        <v>0</v>
      </c>
      <c r="CX420" s="76">
        <f t="shared" si="1052"/>
        <v>0</v>
      </c>
      <c r="CY420" s="76">
        <f t="shared" si="1052"/>
        <v>0</v>
      </c>
      <c r="CZ420" s="76">
        <f t="shared" si="1052"/>
        <v>0</v>
      </c>
      <c r="DA420" s="76">
        <f t="shared" si="1052"/>
        <v>0</v>
      </c>
      <c r="DB420" s="76">
        <f t="shared" si="1052"/>
        <v>8</v>
      </c>
      <c r="DC420" s="76">
        <f t="shared" si="1052"/>
        <v>8</v>
      </c>
      <c r="DD420" s="76">
        <f t="shared" si="1052"/>
        <v>0</v>
      </c>
      <c r="DE420" s="76">
        <f t="shared" si="1052"/>
        <v>0</v>
      </c>
      <c r="DF420" s="138">
        <f t="shared" si="1052"/>
        <v>0</v>
      </c>
      <c r="DG420" s="76">
        <f t="shared" si="1052"/>
        <v>0</v>
      </c>
      <c r="DH420" s="76">
        <f t="shared" si="1052"/>
        <v>0</v>
      </c>
      <c r="DI420" s="76">
        <f t="shared" si="1052"/>
        <v>0</v>
      </c>
      <c r="DJ420" s="76">
        <f t="shared" si="1052"/>
        <v>4.5</v>
      </c>
      <c r="DK420" s="76">
        <f t="shared" si="1052"/>
        <v>4.5</v>
      </c>
      <c r="DL420" s="76">
        <f t="shared" si="1052"/>
        <v>8</v>
      </c>
      <c r="DM420" s="76">
        <f t="shared" si="1052"/>
        <v>0</v>
      </c>
      <c r="DN420" s="76">
        <f t="shared" si="1052"/>
        <v>0</v>
      </c>
      <c r="DO420" s="76">
        <f t="shared" si="1052"/>
        <v>0</v>
      </c>
      <c r="DP420" s="76">
        <f t="shared" si="1052"/>
        <v>0</v>
      </c>
      <c r="DQ420" s="76">
        <f t="shared" si="1052"/>
        <v>0</v>
      </c>
      <c r="DR420" s="76">
        <f t="shared" si="1052"/>
        <v>0</v>
      </c>
      <c r="DS420" s="76">
        <f t="shared" si="1052"/>
        <v>2</v>
      </c>
      <c r="DT420" s="138">
        <f t="shared" si="1052"/>
        <v>0</v>
      </c>
      <c r="DU420" s="77">
        <f t="shared" si="1052"/>
        <v>0</v>
      </c>
      <c r="DV420" s="77">
        <f t="shared" si="1052"/>
        <v>0</v>
      </c>
      <c r="DW420" s="77">
        <f t="shared" si="1052"/>
        <v>0</v>
      </c>
      <c r="EE420" s="2"/>
      <c r="EF420"/>
      <c r="EG420"/>
      <c r="EH420" s="124"/>
      <c r="EI420" s="124"/>
      <c r="EJ420" s="124"/>
      <c r="EK420" s="124"/>
      <c r="EL420" s="124"/>
      <c r="EM420" s="124"/>
      <c r="EN420" s="124"/>
      <c r="EO420" s="124"/>
      <c r="EP420" s="124"/>
      <c r="EQ420" s="124"/>
      <c r="ER420" s="124"/>
      <c r="ES420" s="124"/>
      <c r="ET420" s="124"/>
      <c r="EU420" s="124"/>
      <c r="EV420" s="124"/>
      <c r="EW420" s="124"/>
      <c r="EX420" s="124"/>
      <c r="EY420" s="124"/>
      <c r="EZ420" s="124"/>
      <c r="FA420" s="124"/>
      <c r="FB420" s="124"/>
      <c r="FC420" s="124"/>
      <c r="FD420" s="124"/>
      <c r="FE420" s="124"/>
      <c r="FG420" s="124"/>
      <c r="FH420" s="124"/>
      <c r="FI420" s="124"/>
      <c r="FJ420" s="124"/>
      <c r="FK420" s="124"/>
      <c r="FL420" s="124"/>
      <c r="FN420" s="212"/>
      <c r="FO420" s="170"/>
      <c r="FP420" s="212"/>
      <c r="FQ420" s="170"/>
      <c r="FR420" s="212"/>
      <c r="FS420" s="170"/>
      <c r="FT420" s="212"/>
      <c r="FU420" s="170"/>
      <c r="FV420" s="212"/>
      <c r="FW420" s="213"/>
      <c r="FX420" s="212"/>
      <c r="FY420" s="170"/>
      <c r="FZ420" s="212"/>
      <c r="GA420" s="170"/>
      <c r="GB420" s="212"/>
      <c r="GC420" s="170"/>
      <c r="GD420" s="212"/>
      <c r="GE420" s="170"/>
      <c r="GF420" s="212"/>
      <c r="GG420" s="170"/>
      <c r="GH420" s="212"/>
      <c r="GI420" s="170"/>
      <c r="GJ420" s="212"/>
      <c r="GK420" s="170"/>
      <c r="HC420" s="212"/>
      <c r="HD420" s="170"/>
      <c r="HE420" s="212"/>
      <c r="HF420" s="170"/>
      <c r="HG420" s="212"/>
      <c r="HH420" s="170"/>
      <c r="HI420" s="212"/>
      <c r="HJ420" s="170"/>
    </row>
    <row r="421" spans="2:218" ht="21.75" customHeight="1" thickBot="1" x14ac:dyDescent="0.2">
      <c r="B421" s="488"/>
      <c r="C421" s="326"/>
      <c r="D421" s="136">
        <f t="shared" ref="D421:AI421" si="1053">IF(AND(D$5&gt;=$EH109,D$5&lt;=$EI109),$FO109,IF(AND(D$5&gt;=$EJ109,D$5&lt;=$EK109),$FQ109,IF(AND(D$5&gt;=$EL109,D$5&lt;=$EM109),$FS109,IF(AND(D$5&gt;=$EN109,D$5&lt;=$EO109),$FU109,IF(AND(D$5&gt;=$EP109,D$5&lt;=$EQ109),$FW109,IF(AND(D$5&gt;=$ER109,D$5&lt;=$ES109),$FY109,IF(AND(D$5&gt;=$ET109,D$5&lt;=$EU109),$GA109,IF(AND(D$5&gt;=$EV109,D$5&lt;=$EW109),$GC109,IF(AND(D$5&gt;=$EX109,D$5&lt;=$EY109),$GE109,IF(AND(D$5&gt;=$EZ109,D$5&lt;=$FA109),$GG109,IF(AND(D$5&gt;=$FB109,D$5&lt;=$FC109),$GI109,IF(AND(D$5&gt;=$FD109,D$5&lt;=$FE109),$GK109,0))))))))))))</f>
        <v>0</v>
      </c>
      <c r="E421" s="129">
        <f t="shared" si="1053"/>
        <v>0</v>
      </c>
      <c r="F421" s="129">
        <f t="shared" si="1053"/>
        <v>0</v>
      </c>
      <c r="G421" s="129">
        <f t="shared" si="1053"/>
        <v>0</v>
      </c>
      <c r="H421" s="129">
        <f t="shared" si="1053"/>
        <v>0</v>
      </c>
      <c r="I421" s="129">
        <f t="shared" si="1053"/>
        <v>0</v>
      </c>
      <c r="J421" s="129">
        <f t="shared" si="1053"/>
        <v>0</v>
      </c>
      <c r="K421" s="129">
        <f t="shared" si="1053"/>
        <v>0</v>
      </c>
      <c r="L421" s="129">
        <f t="shared" si="1053"/>
        <v>0</v>
      </c>
      <c r="M421" s="129">
        <f t="shared" si="1053"/>
        <v>0</v>
      </c>
      <c r="N421" s="129">
        <f t="shared" si="1053"/>
        <v>0</v>
      </c>
      <c r="O421" s="129">
        <f t="shared" si="1053"/>
        <v>0</v>
      </c>
      <c r="P421" s="129">
        <f t="shared" si="1053"/>
        <v>0</v>
      </c>
      <c r="Q421" s="129">
        <f t="shared" si="1053"/>
        <v>0</v>
      </c>
      <c r="R421" s="129">
        <f t="shared" si="1053"/>
        <v>0</v>
      </c>
      <c r="S421" s="129">
        <f t="shared" si="1053"/>
        <v>0</v>
      </c>
      <c r="T421" s="129">
        <f t="shared" si="1053"/>
        <v>0</v>
      </c>
      <c r="U421" s="129">
        <f t="shared" si="1053"/>
        <v>0</v>
      </c>
      <c r="V421" s="129">
        <f t="shared" si="1053"/>
        <v>0</v>
      </c>
      <c r="W421" s="129">
        <f t="shared" si="1053"/>
        <v>0</v>
      </c>
      <c r="X421" s="129">
        <f t="shared" si="1053"/>
        <v>0</v>
      </c>
      <c r="Y421" s="129">
        <f t="shared" si="1053"/>
        <v>0</v>
      </c>
      <c r="Z421" s="129">
        <f t="shared" si="1053"/>
        <v>0</v>
      </c>
      <c r="AA421" s="129">
        <f t="shared" si="1053"/>
        <v>0</v>
      </c>
      <c r="AB421" s="129">
        <f t="shared" si="1053"/>
        <v>0</v>
      </c>
      <c r="AC421" s="129">
        <f t="shared" si="1053"/>
        <v>0</v>
      </c>
      <c r="AD421" s="129">
        <f t="shared" si="1053"/>
        <v>0</v>
      </c>
      <c r="AE421" s="129">
        <f t="shared" si="1053"/>
        <v>0</v>
      </c>
      <c r="AF421" s="129">
        <f t="shared" si="1053"/>
        <v>0</v>
      </c>
      <c r="AG421" s="130">
        <f t="shared" si="1053"/>
        <v>0</v>
      </c>
      <c r="AH421" s="130">
        <f t="shared" si="1053"/>
        <v>0</v>
      </c>
      <c r="AI421" s="131">
        <f t="shared" si="1053"/>
        <v>0</v>
      </c>
      <c r="AJ421" s="129">
        <f t="shared" ref="AJ421:BO421" si="1054">IF(AND(AJ$5&gt;=$EH109,AJ$5&lt;=$EI109),$FO109,IF(AND(AJ$5&gt;=$EJ109,AJ$5&lt;=$EK109),$FQ109,IF(AND(AJ$5&gt;=$EL109,AJ$5&lt;=$EM109),$FS109,IF(AND(AJ$5&gt;=$EN109,AJ$5&lt;=$EO109),$FU109,IF(AND(AJ$5&gt;=$EP109,AJ$5&lt;=$EQ109),$FW109,IF(AND(AJ$5&gt;=$ER109,AJ$5&lt;=$ES109),$FY109,IF(AND(AJ$5&gt;=$ET109,AJ$5&lt;=$EU109),$GA109,IF(AND(AJ$5&gt;=$EV109,AJ$5&lt;=$EW109),$GC109,IF(AND(AJ$5&gt;=$EX109,AJ$5&lt;=$EY109),$GE109,IF(AND(AJ$5&gt;=$EZ109,AJ$5&lt;=$FA109),$GG109,IF(AND(AJ$5&gt;=$FB109,AJ$5&lt;=$FC109),$GI109,IF(AND(AJ$5&gt;=$FD109,AJ$5&lt;=$FE109),$GK109,0))))))))))))</f>
        <v>0</v>
      </c>
      <c r="AK421" s="129">
        <f t="shared" si="1054"/>
        <v>0</v>
      </c>
      <c r="AL421" s="132">
        <f t="shared" si="1054"/>
        <v>0</v>
      </c>
      <c r="AM421" s="133">
        <f t="shared" si="1054"/>
        <v>0</v>
      </c>
      <c r="AN421" s="133">
        <f t="shared" si="1054"/>
        <v>0</v>
      </c>
      <c r="AO421" s="133">
        <f t="shared" si="1054"/>
        <v>0</v>
      </c>
      <c r="AP421" s="133">
        <f t="shared" si="1054"/>
        <v>0</v>
      </c>
      <c r="AQ421" s="133">
        <f t="shared" si="1054"/>
        <v>0</v>
      </c>
      <c r="AR421" s="133">
        <f t="shared" si="1054"/>
        <v>0</v>
      </c>
      <c r="AS421" s="133">
        <f t="shared" si="1054"/>
        <v>0</v>
      </c>
      <c r="AT421" s="133">
        <f t="shared" si="1054"/>
        <v>0</v>
      </c>
      <c r="AU421" s="133">
        <f t="shared" si="1054"/>
        <v>0</v>
      </c>
      <c r="AV421" s="133">
        <f t="shared" si="1054"/>
        <v>0</v>
      </c>
      <c r="AW421" s="133">
        <f t="shared" si="1054"/>
        <v>0</v>
      </c>
      <c r="AX421" s="133">
        <f t="shared" si="1054"/>
        <v>0</v>
      </c>
      <c r="AY421" s="133">
        <f t="shared" si="1054"/>
        <v>0</v>
      </c>
      <c r="AZ421" s="133">
        <f t="shared" si="1054"/>
        <v>0</v>
      </c>
      <c r="BA421" s="133">
        <f t="shared" si="1054"/>
        <v>0</v>
      </c>
      <c r="BB421" s="133">
        <f t="shared" si="1054"/>
        <v>0</v>
      </c>
      <c r="BC421" s="133">
        <f t="shared" si="1054"/>
        <v>0</v>
      </c>
      <c r="BD421" s="133">
        <f t="shared" si="1054"/>
        <v>0</v>
      </c>
      <c r="BE421" s="133">
        <f t="shared" si="1054"/>
        <v>0</v>
      </c>
      <c r="BF421" s="133">
        <f t="shared" si="1054"/>
        <v>0</v>
      </c>
      <c r="BG421" s="133">
        <f t="shared" si="1054"/>
        <v>0</v>
      </c>
      <c r="BH421" s="133">
        <f t="shared" si="1054"/>
        <v>0</v>
      </c>
      <c r="BI421" s="133">
        <f t="shared" si="1054"/>
        <v>0</v>
      </c>
      <c r="BJ421" s="133">
        <f t="shared" si="1054"/>
        <v>0</v>
      </c>
      <c r="BK421" s="133">
        <f t="shared" si="1054"/>
        <v>0</v>
      </c>
      <c r="BL421" s="133">
        <f t="shared" si="1054"/>
        <v>0</v>
      </c>
      <c r="BM421" s="134">
        <f t="shared" si="1054"/>
        <v>0</v>
      </c>
      <c r="BN421" s="135">
        <f t="shared" si="1054"/>
        <v>0</v>
      </c>
      <c r="BO421" s="133">
        <f t="shared" si="1054"/>
        <v>0</v>
      </c>
      <c r="BP421" s="133">
        <f t="shared" ref="BP421:CU421" si="1055">IF(AND(BP$5&gt;=$EH109,BP$5&lt;=$EI109),$FO109,IF(AND(BP$5&gt;=$EJ109,BP$5&lt;=$EK109),$FQ109,IF(AND(BP$5&gt;=$EL109,BP$5&lt;=$EM109),$FS109,IF(AND(BP$5&gt;=$EN109,BP$5&lt;=$EO109),$FU109,IF(AND(BP$5&gt;=$EP109,BP$5&lt;=$EQ109),$FW109,IF(AND(BP$5&gt;=$ER109,BP$5&lt;=$ES109),$FY109,IF(AND(BP$5&gt;=$ET109,BP$5&lt;=$EU109),$GA109,IF(AND(BP$5&gt;=$EV109,BP$5&lt;=$EW109),$GC109,IF(AND(BP$5&gt;=$EX109,BP$5&lt;=$EY109),$GE109,IF(AND(BP$5&gt;=$EZ109,BP$5&lt;=$FA109),$GG109,IF(AND(BP$5&gt;=$FB109,BP$5&lt;=$FC109),$GI109,IF(AND(BP$5&gt;=$FD109,BP$5&lt;=$FE109),$GK109,0))))))))))))</f>
        <v>0</v>
      </c>
      <c r="BQ421" s="133">
        <f t="shared" si="1055"/>
        <v>0</v>
      </c>
      <c r="BR421" s="133">
        <f t="shared" si="1055"/>
        <v>0</v>
      </c>
      <c r="BS421" s="133">
        <f t="shared" si="1055"/>
        <v>0</v>
      </c>
      <c r="BT421" s="133">
        <f t="shared" si="1055"/>
        <v>0</v>
      </c>
      <c r="BU421" s="133">
        <f t="shared" si="1055"/>
        <v>0</v>
      </c>
      <c r="BV421" s="133">
        <f t="shared" si="1055"/>
        <v>0</v>
      </c>
      <c r="BW421" s="133">
        <f t="shared" si="1055"/>
        <v>0</v>
      </c>
      <c r="BX421" s="133">
        <f t="shared" si="1055"/>
        <v>0</v>
      </c>
      <c r="BY421" s="133">
        <f t="shared" si="1055"/>
        <v>0</v>
      </c>
      <c r="BZ421" s="133">
        <f t="shared" si="1055"/>
        <v>0</v>
      </c>
      <c r="CA421" s="133">
        <f t="shared" si="1055"/>
        <v>0</v>
      </c>
      <c r="CB421" s="133">
        <f t="shared" si="1055"/>
        <v>0</v>
      </c>
      <c r="CC421" s="133">
        <f t="shared" si="1055"/>
        <v>0</v>
      </c>
      <c r="CD421" s="133">
        <f t="shared" si="1055"/>
        <v>0</v>
      </c>
      <c r="CE421" s="133">
        <f t="shared" si="1055"/>
        <v>0</v>
      </c>
      <c r="CF421" s="133">
        <f t="shared" si="1055"/>
        <v>0</v>
      </c>
      <c r="CG421" s="133">
        <f t="shared" si="1055"/>
        <v>0</v>
      </c>
      <c r="CH421" s="133">
        <f t="shared" si="1055"/>
        <v>0</v>
      </c>
      <c r="CI421" s="133">
        <f t="shared" si="1055"/>
        <v>0</v>
      </c>
      <c r="CJ421" s="133">
        <f t="shared" si="1055"/>
        <v>0</v>
      </c>
      <c r="CK421" s="133">
        <f t="shared" si="1055"/>
        <v>0</v>
      </c>
      <c r="CL421" s="133">
        <f t="shared" si="1055"/>
        <v>0</v>
      </c>
      <c r="CM421" s="133">
        <f t="shared" si="1055"/>
        <v>0</v>
      </c>
      <c r="CN421" s="133">
        <f t="shared" si="1055"/>
        <v>0</v>
      </c>
      <c r="CO421" s="133">
        <f t="shared" si="1055"/>
        <v>0</v>
      </c>
      <c r="CP421" s="133">
        <f t="shared" si="1055"/>
        <v>0</v>
      </c>
      <c r="CQ421" s="134">
        <f t="shared" si="1055"/>
        <v>0</v>
      </c>
      <c r="CR421" s="135">
        <f t="shared" si="1055"/>
        <v>0</v>
      </c>
      <c r="CS421" s="133">
        <f t="shared" si="1055"/>
        <v>0</v>
      </c>
      <c r="CT421" s="133">
        <f t="shared" si="1055"/>
        <v>0</v>
      </c>
      <c r="CU421" s="133">
        <f t="shared" si="1055"/>
        <v>0</v>
      </c>
      <c r="CV421" s="133">
        <f t="shared" ref="CV421:DW421" si="1056">IF(AND(CV$5&gt;=$EH109,CV$5&lt;=$EI109),$FO109,IF(AND(CV$5&gt;=$EJ109,CV$5&lt;=$EK109),$FQ109,IF(AND(CV$5&gt;=$EL109,CV$5&lt;=$EM109),$FS109,IF(AND(CV$5&gt;=$EN109,CV$5&lt;=$EO109),$FU109,IF(AND(CV$5&gt;=$EP109,CV$5&lt;=$EQ109),$FW109,IF(AND(CV$5&gt;=$ER109,CV$5&lt;=$ES109),$FY109,IF(AND(CV$5&gt;=$ET109,CV$5&lt;=$EU109),$GA109,IF(AND(CV$5&gt;=$EV109,CV$5&lt;=$EW109),$GC109,IF(AND(CV$5&gt;=$EX109,CV$5&lt;=$EY109),$GE109,IF(AND(CV$5&gt;=$EZ109,CV$5&lt;=$FA109),$GG109,IF(AND(CV$5&gt;=$FB109,CV$5&lt;=$FC109),$GI109,IF(AND(CV$5&gt;=$FD109,CV$5&lt;=$FE109),$GK109,0))))))))))))</f>
        <v>0</v>
      </c>
      <c r="CW421" s="133">
        <f t="shared" si="1056"/>
        <v>0</v>
      </c>
      <c r="CX421" s="133">
        <f t="shared" si="1056"/>
        <v>0</v>
      </c>
      <c r="CY421" s="133">
        <f t="shared" si="1056"/>
        <v>0</v>
      </c>
      <c r="CZ421" s="133">
        <f t="shared" si="1056"/>
        <v>0</v>
      </c>
      <c r="DA421" s="133">
        <f t="shared" si="1056"/>
        <v>0</v>
      </c>
      <c r="DB421" s="133">
        <f t="shared" si="1056"/>
        <v>16</v>
      </c>
      <c r="DC421" s="133">
        <f t="shared" si="1056"/>
        <v>16</v>
      </c>
      <c r="DD421" s="133">
        <f t="shared" si="1056"/>
        <v>0</v>
      </c>
      <c r="DE421" s="133">
        <f t="shared" si="1056"/>
        <v>0</v>
      </c>
      <c r="DF421" s="133">
        <f t="shared" si="1056"/>
        <v>0</v>
      </c>
      <c r="DG421" s="133">
        <f t="shared" si="1056"/>
        <v>0</v>
      </c>
      <c r="DH421" s="133">
        <f t="shared" si="1056"/>
        <v>0</v>
      </c>
      <c r="DI421" s="133">
        <f t="shared" si="1056"/>
        <v>0</v>
      </c>
      <c r="DJ421" s="133">
        <f t="shared" si="1056"/>
        <v>9</v>
      </c>
      <c r="DK421" s="133">
        <f t="shared" si="1056"/>
        <v>9</v>
      </c>
      <c r="DL421" s="133">
        <f t="shared" si="1056"/>
        <v>8</v>
      </c>
      <c r="DM421" s="133">
        <f t="shared" si="1056"/>
        <v>0</v>
      </c>
      <c r="DN421" s="133">
        <f t="shared" si="1056"/>
        <v>0</v>
      </c>
      <c r="DO421" s="133">
        <f t="shared" si="1056"/>
        <v>0</v>
      </c>
      <c r="DP421" s="133">
        <f t="shared" si="1056"/>
        <v>0</v>
      </c>
      <c r="DQ421" s="133">
        <f t="shared" si="1056"/>
        <v>0</v>
      </c>
      <c r="DR421" s="133">
        <f t="shared" si="1056"/>
        <v>0</v>
      </c>
      <c r="DS421" s="133">
        <f t="shared" si="1056"/>
        <v>2</v>
      </c>
      <c r="DT421" s="133">
        <f t="shared" si="1056"/>
        <v>0</v>
      </c>
      <c r="DU421" s="134">
        <f t="shared" si="1056"/>
        <v>0</v>
      </c>
      <c r="DV421" s="134">
        <f t="shared" si="1056"/>
        <v>0</v>
      </c>
      <c r="DW421" s="134">
        <f t="shared" si="1056"/>
        <v>0</v>
      </c>
      <c r="EE421" s="2"/>
      <c r="EF421"/>
      <c r="EG421"/>
      <c r="EH421" s="124"/>
      <c r="EI421" s="124"/>
      <c r="EJ421" s="124"/>
      <c r="EK421" s="124"/>
      <c r="EL421" s="124"/>
      <c r="EM421" s="124"/>
      <c r="EN421" s="124"/>
      <c r="EO421" s="124"/>
      <c r="EP421" s="124"/>
      <c r="EQ421" s="124"/>
      <c r="ER421" s="124"/>
      <c r="ES421" s="124"/>
      <c r="ET421" s="124"/>
      <c r="EU421" s="124"/>
      <c r="EV421" s="124"/>
      <c r="EW421" s="124"/>
      <c r="EX421" s="124"/>
      <c r="EY421" s="124"/>
      <c r="EZ421" s="124"/>
      <c r="FA421" s="124"/>
      <c r="FB421" s="124"/>
      <c r="FC421" s="124"/>
      <c r="FD421" s="124"/>
      <c r="FE421" s="124"/>
      <c r="FG421" s="124"/>
      <c r="FH421" s="124"/>
      <c r="FI421" s="124"/>
      <c r="FJ421" s="124"/>
      <c r="FK421" s="124"/>
      <c r="FL421" s="124"/>
      <c r="FN421" s="212"/>
      <c r="FO421" s="170"/>
      <c r="FP421" s="212"/>
      <c r="FQ421" s="170"/>
      <c r="FR421" s="212"/>
      <c r="FS421" s="170"/>
      <c r="FT421" s="212"/>
      <c r="FU421" s="170"/>
      <c r="FV421" s="212"/>
      <c r="FW421" s="170"/>
      <c r="FX421" s="212"/>
      <c r="FY421" s="170"/>
      <c r="FZ421" s="212"/>
      <c r="GA421" s="170"/>
      <c r="GB421" s="212"/>
      <c r="GC421" s="170"/>
      <c r="GD421" s="212"/>
      <c r="GE421" s="170"/>
      <c r="GF421" s="212"/>
      <c r="GG421" s="170"/>
      <c r="GH421" s="212"/>
      <c r="GI421" s="170"/>
      <c r="GJ421" s="212"/>
      <c r="GK421" s="170"/>
      <c r="HC421" s="212"/>
      <c r="HD421" s="170"/>
      <c r="HE421" s="212"/>
      <c r="HF421" s="170"/>
      <c r="HG421" s="212"/>
      <c r="HH421" s="170"/>
      <c r="HI421" s="212"/>
      <c r="HJ421" s="170"/>
    </row>
    <row r="422" spans="2:218" ht="21.75" customHeight="1" x14ac:dyDescent="0.15">
      <c r="B422" s="486" t="str">
        <f>IF(②元データ!$B$21="","",②元データ!$B$21)</f>
        <v>ブロッコリー・おはよう</v>
      </c>
      <c r="C422" s="324"/>
      <c r="D422" s="78">
        <f t="shared" ref="D422:AI422" si="1057">IF(AND(D$5&gt;=$EH111,D$5&lt;=$EI111),$FO111/$GM111,IF(AND(D$5&gt;=$EJ111,D$5&lt;=$EK111),$FQ111/$GO111,IF(AND(D$5&gt;=$EL111,D$5&lt;=$EM111),$FS111/$GQ111,IF(AND(D$5&gt;=$EN111,D$5&lt;=$EO111),$FU111/$GS111,IF(AND(D$5&gt;=$EP111,D$5&lt;=$EQ111),$FW111/$GU111,IF(AND(D$5&gt;=$ER111,D$5&lt;=$ES111),$FY111/$GW111,IF(AND(D$5&gt;=$ET111,D$5&lt;=$EU111),$GA111/$GY111,IF(AND(D$5&gt;=$EV111,D$5&lt;=$EW111),$GC111/$HA111,IF(AND(D$5&gt;=$EX111,D$5&lt;=$EY111),$GE111/$HC111,IF(AND(D$5&gt;=$EZ111,D$5&lt;=$FA111),$GG111/$HE111,IF(AND(D$5&gt;=$FB111,D$5&lt;=$FC111),$GI111/$HG111,IF(AND(D$5&gt;=$FD111,D$5&lt;=$FE111),$GK111/$HI111,0))))))))))))</f>
        <v>0</v>
      </c>
      <c r="E422" s="79">
        <f t="shared" si="1057"/>
        <v>0</v>
      </c>
      <c r="F422" s="79">
        <f t="shared" si="1057"/>
        <v>0</v>
      </c>
      <c r="G422" s="79">
        <f t="shared" si="1057"/>
        <v>0</v>
      </c>
      <c r="H422" s="79">
        <f t="shared" si="1057"/>
        <v>0</v>
      </c>
      <c r="I422" s="79">
        <f t="shared" si="1057"/>
        <v>0</v>
      </c>
      <c r="J422" s="79">
        <f t="shared" si="1057"/>
        <v>0</v>
      </c>
      <c r="K422" s="79">
        <f t="shared" si="1057"/>
        <v>0</v>
      </c>
      <c r="L422" s="79">
        <f t="shared" si="1057"/>
        <v>0</v>
      </c>
      <c r="M422" s="79">
        <f t="shared" si="1057"/>
        <v>0</v>
      </c>
      <c r="N422" s="79">
        <f t="shared" si="1057"/>
        <v>0</v>
      </c>
      <c r="O422" s="79">
        <f t="shared" si="1057"/>
        <v>0</v>
      </c>
      <c r="P422" s="79">
        <f t="shared" si="1057"/>
        <v>0</v>
      </c>
      <c r="Q422" s="79">
        <f t="shared" si="1057"/>
        <v>0</v>
      </c>
      <c r="R422" s="79">
        <f t="shared" si="1057"/>
        <v>0</v>
      </c>
      <c r="S422" s="79">
        <f t="shared" si="1057"/>
        <v>0</v>
      </c>
      <c r="T422" s="79">
        <f t="shared" si="1057"/>
        <v>0</v>
      </c>
      <c r="U422" s="79">
        <f t="shared" si="1057"/>
        <v>0</v>
      </c>
      <c r="V422" s="79">
        <f t="shared" si="1057"/>
        <v>0</v>
      </c>
      <c r="W422" s="79">
        <f t="shared" si="1057"/>
        <v>0</v>
      </c>
      <c r="X422" s="79">
        <f t="shared" si="1057"/>
        <v>0</v>
      </c>
      <c r="Y422" s="79">
        <f t="shared" si="1057"/>
        <v>0</v>
      </c>
      <c r="Z422" s="79">
        <f t="shared" si="1057"/>
        <v>0</v>
      </c>
      <c r="AA422" s="79">
        <f t="shared" si="1057"/>
        <v>0</v>
      </c>
      <c r="AB422" s="79">
        <f t="shared" si="1057"/>
        <v>0</v>
      </c>
      <c r="AC422" s="79">
        <f t="shared" si="1057"/>
        <v>0</v>
      </c>
      <c r="AD422" s="79">
        <f t="shared" si="1057"/>
        <v>0</v>
      </c>
      <c r="AE422" s="79">
        <f t="shared" si="1057"/>
        <v>0</v>
      </c>
      <c r="AF422" s="137">
        <f t="shared" si="1057"/>
        <v>0</v>
      </c>
      <c r="AG422" s="79">
        <f t="shared" si="1057"/>
        <v>0</v>
      </c>
      <c r="AH422" s="79">
        <f t="shared" si="1057"/>
        <v>0</v>
      </c>
      <c r="AI422" s="78">
        <f t="shared" si="1057"/>
        <v>0</v>
      </c>
      <c r="AJ422" s="79">
        <f t="shared" ref="AJ422:BO422" si="1058">IF(AND(AJ$5&gt;=$EH111,AJ$5&lt;=$EI111),$FO111/$GM111,IF(AND(AJ$5&gt;=$EJ111,AJ$5&lt;=$EK111),$FQ111/$GO111,IF(AND(AJ$5&gt;=$EL111,AJ$5&lt;=$EM111),$FS111/$GQ111,IF(AND(AJ$5&gt;=$EN111,AJ$5&lt;=$EO111),$FU111/$GS111,IF(AND(AJ$5&gt;=$EP111,AJ$5&lt;=$EQ111),$FW111/$GU111,IF(AND(AJ$5&gt;=$ER111,AJ$5&lt;=$ES111),$FY111/$GW111,IF(AND(AJ$5&gt;=$ET111,AJ$5&lt;=$EU111),$GA111/$GY111,IF(AND(AJ$5&gt;=$EV111,AJ$5&lt;=$EW111),$GC111/$HA111,IF(AND(AJ$5&gt;=$EX111,AJ$5&lt;=$EY111),$GE111/$HC111,IF(AND(AJ$5&gt;=$EZ111,AJ$5&lt;=$FA111),$GG111/$HE111,IF(AND(AJ$5&gt;=$FB111,AJ$5&lt;=$FC111),$GI111/$HG111,IF(AND(AJ$5&gt;=$FD111,AJ$5&lt;=$FE111),$GK111/$HI111,0))))))))))))</f>
        <v>0</v>
      </c>
      <c r="AK422" s="79">
        <f t="shared" si="1058"/>
        <v>0</v>
      </c>
      <c r="AL422" s="79">
        <f t="shared" si="1058"/>
        <v>0</v>
      </c>
      <c r="AM422" s="79">
        <f t="shared" si="1058"/>
        <v>0</v>
      </c>
      <c r="AN422" s="79">
        <f t="shared" si="1058"/>
        <v>0</v>
      </c>
      <c r="AO422" s="79">
        <f t="shared" si="1058"/>
        <v>0</v>
      </c>
      <c r="AP422" s="79">
        <f t="shared" si="1058"/>
        <v>0</v>
      </c>
      <c r="AQ422" s="79">
        <f t="shared" si="1058"/>
        <v>0</v>
      </c>
      <c r="AR422" s="79">
        <f t="shared" si="1058"/>
        <v>0</v>
      </c>
      <c r="AS422" s="79">
        <f t="shared" si="1058"/>
        <v>0</v>
      </c>
      <c r="AT422" s="79">
        <f t="shared" si="1058"/>
        <v>0</v>
      </c>
      <c r="AU422" s="79">
        <f t="shared" si="1058"/>
        <v>0</v>
      </c>
      <c r="AV422" s="79">
        <f t="shared" si="1058"/>
        <v>0</v>
      </c>
      <c r="AW422" s="79">
        <f t="shared" si="1058"/>
        <v>0</v>
      </c>
      <c r="AX422" s="79">
        <f t="shared" si="1058"/>
        <v>0</v>
      </c>
      <c r="AY422" s="79">
        <f t="shared" si="1058"/>
        <v>0</v>
      </c>
      <c r="AZ422" s="79">
        <f t="shared" si="1058"/>
        <v>0</v>
      </c>
      <c r="BA422" s="79">
        <f t="shared" si="1058"/>
        <v>0</v>
      </c>
      <c r="BB422" s="79">
        <f t="shared" si="1058"/>
        <v>0</v>
      </c>
      <c r="BC422" s="79">
        <f t="shared" si="1058"/>
        <v>0</v>
      </c>
      <c r="BD422" s="79">
        <f t="shared" si="1058"/>
        <v>0</v>
      </c>
      <c r="BE422" s="79">
        <f t="shared" si="1058"/>
        <v>0</v>
      </c>
      <c r="BF422" s="79">
        <f t="shared" si="1058"/>
        <v>0</v>
      </c>
      <c r="BG422" s="79">
        <f t="shared" si="1058"/>
        <v>0</v>
      </c>
      <c r="BH422" s="79">
        <f t="shared" si="1058"/>
        <v>0</v>
      </c>
      <c r="BI422" s="79">
        <f t="shared" si="1058"/>
        <v>0</v>
      </c>
      <c r="BJ422" s="79">
        <f t="shared" si="1058"/>
        <v>0</v>
      </c>
      <c r="BK422" s="79">
        <f t="shared" si="1058"/>
        <v>0</v>
      </c>
      <c r="BL422" s="79">
        <f t="shared" si="1058"/>
        <v>0</v>
      </c>
      <c r="BM422" s="80">
        <f t="shared" si="1058"/>
        <v>0</v>
      </c>
      <c r="BN422" s="78">
        <f t="shared" si="1058"/>
        <v>0</v>
      </c>
      <c r="BO422" s="79">
        <f t="shared" si="1058"/>
        <v>0</v>
      </c>
      <c r="BP422" s="79">
        <f t="shared" ref="BP422:CU422" si="1059">IF(AND(BP$5&gt;=$EH111,BP$5&lt;=$EI111),$FO111/$GM111,IF(AND(BP$5&gt;=$EJ111,BP$5&lt;=$EK111),$FQ111/$GO111,IF(AND(BP$5&gt;=$EL111,BP$5&lt;=$EM111),$FS111/$GQ111,IF(AND(BP$5&gt;=$EN111,BP$5&lt;=$EO111),$FU111/$GS111,IF(AND(BP$5&gt;=$EP111,BP$5&lt;=$EQ111),$FW111/$GU111,IF(AND(BP$5&gt;=$ER111,BP$5&lt;=$ES111),$FY111/$GW111,IF(AND(BP$5&gt;=$ET111,BP$5&lt;=$EU111),$GA111/$GY111,IF(AND(BP$5&gt;=$EV111,BP$5&lt;=$EW111),$GC111/$HA111,IF(AND(BP$5&gt;=$EX111,BP$5&lt;=$EY111),$GE111/$HC111,IF(AND(BP$5&gt;=$EZ111,BP$5&lt;=$FA111),$GG111/$HE111,IF(AND(BP$5&gt;=$FB111,BP$5&lt;=$FC111),$GI111/$HG111,IF(AND(BP$5&gt;=$FD111,BP$5&lt;=$FE111),$GK111/$HI111,0))))))))))))</f>
        <v>0</v>
      </c>
      <c r="BQ422" s="79">
        <f t="shared" si="1059"/>
        <v>0</v>
      </c>
      <c r="BR422" s="79">
        <f t="shared" si="1059"/>
        <v>0</v>
      </c>
      <c r="BS422" s="79">
        <f t="shared" si="1059"/>
        <v>0</v>
      </c>
      <c r="BT422" s="79">
        <f t="shared" si="1059"/>
        <v>0</v>
      </c>
      <c r="BU422" s="79">
        <f t="shared" si="1059"/>
        <v>0</v>
      </c>
      <c r="BV422" s="79">
        <f t="shared" si="1059"/>
        <v>0</v>
      </c>
      <c r="BW422" s="79">
        <f t="shared" si="1059"/>
        <v>0</v>
      </c>
      <c r="BX422" s="79">
        <f t="shared" si="1059"/>
        <v>0</v>
      </c>
      <c r="BY422" s="79">
        <f t="shared" si="1059"/>
        <v>0</v>
      </c>
      <c r="BZ422" s="79">
        <f t="shared" si="1059"/>
        <v>0</v>
      </c>
      <c r="CA422" s="79">
        <f t="shared" si="1059"/>
        <v>0</v>
      </c>
      <c r="CB422" s="137">
        <f t="shared" si="1059"/>
        <v>0</v>
      </c>
      <c r="CC422" s="79">
        <f t="shared" si="1059"/>
        <v>0</v>
      </c>
      <c r="CD422" s="79">
        <f t="shared" si="1059"/>
        <v>0</v>
      </c>
      <c r="CE422" s="79">
        <f t="shared" si="1059"/>
        <v>0</v>
      </c>
      <c r="CF422" s="79">
        <f t="shared" si="1059"/>
        <v>0</v>
      </c>
      <c r="CG422" s="79">
        <f t="shared" si="1059"/>
        <v>0</v>
      </c>
      <c r="CH422" s="79">
        <f t="shared" si="1059"/>
        <v>0</v>
      </c>
      <c r="CI422" s="79">
        <f t="shared" si="1059"/>
        <v>0</v>
      </c>
      <c r="CJ422" s="79">
        <f t="shared" si="1059"/>
        <v>0</v>
      </c>
      <c r="CK422" s="79">
        <f t="shared" si="1059"/>
        <v>0</v>
      </c>
      <c r="CL422" s="79">
        <f t="shared" si="1059"/>
        <v>0</v>
      </c>
      <c r="CM422" s="79">
        <f t="shared" si="1059"/>
        <v>0</v>
      </c>
      <c r="CN422" s="79">
        <f t="shared" si="1059"/>
        <v>0</v>
      </c>
      <c r="CO422" s="79">
        <f t="shared" si="1059"/>
        <v>0</v>
      </c>
      <c r="CP422" s="137">
        <f t="shared" si="1059"/>
        <v>0</v>
      </c>
      <c r="CQ422" s="80">
        <f t="shared" si="1059"/>
        <v>0</v>
      </c>
      <c r="CR422" s="78">
        <f t="shared" si="1059"/>
        <v>0</v>
      </c>
      <c r="CS422" s="79">
        <f t="shared" si="1059"/>
        <v>0</v>
      </c>
      <c r="CT422" s="79">
        <f t="shared" si="1059"/>
        <v>0</v>
      </c>
      <c r="CU422" s="79">
        <f t="shared" si="1059"/>
        <v>0</v>
      </c>
      <c r="CV422" s="79">
        <f t="shared" ref="CV422:DW422" si="1060">IF(AND(CV$5&gt;=$EH111,CV$5&lt;=$EI111),$FO111/$GM111,IF(AND(CV$5&gt;=$EJ111,CV$5&lt;=$EK111),$FQ111/$GO111,IF(AND(CV$5&gt;=$EL111,CV$5&lt;=$EM111),$FS111/$GQ111,IF(AND(CV$5&gt;=$EN111,CV$5&lt;=$EO111),$FU111/$GS111,IF(AND(CV$5&gt;=$EP111,CV$5&lt;=$EQ111),$FW111/$GU111,IF(AND(CV$5&gt;=$ER111,CV$5&lt;=$ES111),$FY111/$GW111,IF(AND(CV$5&gt;=$ET111,CV$5&lt;=$EU111),$GA111/$GY111,IF(AND(CV$5&gt;=$EV111,CV$5&lt;=$EW111),$GC111/$HA111,IF(AND(CV$5&gt;=$EX111,CV$5&lt;=$EY111),$GE111/$HC111,IF(AND(CV$5&gt;=$EZ111,CV$5&lt;=$FA111),$GG111/$HE111,IF(AND(CV$5&gt;=$FB111,CV$5&lt;=$FC111),$GI111/$HG111,IF(AND(CV$5&gt;=$FD111,CV$5&lt;=$FE111),$GK111/$HI111,0))))))))))))</f>
        <v>0</v>
      </c>
      <c r="CW422" s="79">
        <f t="shared" si="1060"/>
        <v>0</v>
      </c>
      <c r="CX422" s="79">
        <f t="shared" si="1060"/>
        <v>0</v>
      </c>
      <c r="CY422" s="79">
        <f t="shared" si="1060"/>
        <v>0</v>
      </c>
      <c r="CZ422" s="79">
        <f t="shared" si="1060"/>
        <v>0</v>
      </c>
      <c r="DA422" s="79">
        <f t="shared" si="1060"/>
        <v>0</v>
      </c>
      <c r="DB422" s="79">
        <f t="shared" si="1060"/>
        <v>0</v>
      </c>
      <c r="DC422" s="79">
        <f t="shared" si="1060"/>
        <v>0</v>
      </c>
      <c r="DD422" s="79">
        <f t="shared" si="1060"/>
        <v>0</v>
      </c>
      <c r="DE422" s="79">
        <f t="shared" si="1060"/>
        <v>0</v>
      </c>
      <c r="DF422" s="137">
        <f t="shared" si="1060"/>
        <v>0</v>
      </c>
      <c r="DG422" s="79">
        <f t="shared" si="1060"/>
        <v>0</v>
      </c>
      <c r="DH422" s="79">
        <f t="shared" si="1060"/>
        <v>0</v>
      </c>
      <c r="DI422" s="79">
        <f t="shared" si="1060"/>
        <v>0</v>
      </c>
      <c r="DJ422" s="79">
        <f t="shared" si="1060"/>
        <v>0</v>
      </c>
      <c r="DK422" s="79">
        <f t="shared" si="1060"/>
        <v>0</v>
      </c>
      <c r="DL422" s="79">
        <f t="shared" si="1060"/>
        <v>0</v>
      </c>
      <c r="DM422" s="79">
        <f t="shared" si="1060"/>
        <v>0</v>
      </c>
      <c r="DN422" s="79">
        <f t="shared" si="1060"/>
        <v>0</v>
      </c>
      <c r="DO422" s="79">
        <f t="shared" si="1060"/>
        <v>0</v>
      </c>
      <c r="DP422" s="79">
        <f t="shared" si="1060"/>
        <v>0</v>
      </c>
      <c r="DQ422" s="79">
        <f t="shared" si="1060"/>
        <v>0</v>
      </c>
      <c r="DR422" s="79">
        <f t="shared" si="1060"/>
        <v>0</v>
      </c>
      <c r="DS422" s="79">
        <f t="shared" si="1060"/>
        <v>0</v>
      </c>
      <c r="DT422" s="137">
        <f t="shared" si="1060"/>
        <v>0</v>
      </c>
      <c r="DU422" s="80">
        <f t="shared" si="1060"/>
        <v>0</v>
      </c>
      <c r="DV422" s="80">
        <f t="shared" si="1060"/>
        <v>0</v>
      </c>
      <c r="DW422" s="80">
        <f t="shared" si="1060"/>
        <v>0</v>
      </c>
      <c r="EE422" s="2"/>
      <c r="EF422"/>
      <c r="EG422"/>
      <c r="EH422" s="124"/>
      <c r="EI422" s="124"/>
      <c r="EJ422" s="124"/>
      <c r="EK422" s="124"/>
      <c r="EL422" s="124"/>
      <c r="EM422" s="124"/>
      <c r="EN422" s="124"/>
      <c r="EO422" s="124"/>
      <c r="EP422" s="124"/>
      <c r="EQ422" s="124"/>
      <c r="ER422" s="124"/>
      <c r="ES422" s="124"/>
      <c r="ET422" s="124"/>
      <c r="EU422" s="124"/>
      <c r="EV422" s="124"/>
      <c r="EW422" s="124"/>
      <c r="EX422" s="124"/>
      <c r="EY422" s="124"/>
      <c r="EZ422" s="124"/>
      <c r="FA422" s="124"/>
      <c r="FB422" s="124"/>
      <c r="FC422" s="124"/>
      <c r="FD422" s="124"/>
      <c r="FE422" s="124"/>
      <c r="FG422" s="124"/>
      <c r="FH422" s="124"/>
      <c r="FI422" s="124"/>
      <c r="FJ422" s="124"/>
      <c r="FK422" s="124"/>
      <c r="FL422" s="124"/>
      <c r="FN422" s="212"/>
      <c r="FO422" s="170"/>
      <c r="FP422" s="212"/>
      <c r="FQ422" s="170"/>
      <c r="FR422" s="212"/>
      <c r="FS422" s="170"/>
      <c r="FT422" s="212"/>
      <c r="FU422" s="170"/>
      <c r="FV422" s="212"/>
      <c r="FW422" s="170"/>
      <c r="FX422" s="212"/>
      <c r="FY422" s="170"/>
      <c r="FZ422" s="212"/>
      <c r="GA422" s="170"/>
      <c r="GB422" s="212"/>
      <c r="GC422" s="170"/>
      <c r="GD422" s="212"/>
      <c r="GE422" s="170"/>
      <c r="GF422" s="212"/>
      <c r="GG422" s="170"/>
      <c r="GH422" s="212"/>
      <c r="GI422" s="170"/>
      <c r="GJ422" s="212"/>
      <c r="GK422" s="170"/>
      <c r="HC422" s="212"/>
      <c r="HD422" s="170"/>
      <c r="HE422" s="212"/>
      <c r="HF422" s="170"/>
      <c r="HG422" s="212"/>
      <c r="HH422" s="170"/>
      <c r="HI422" s="212"/>
      <c r="HJ422" s="170"/>
    </row>
    <row r="423" spans="2:218" ht="10.5" customHeight="1" x14ac:dyDescent="0.15">
      <c r="B423" s="487"/>
      <c r="C423" s="325"/>
      <c r="D423" s="59">
        <f t="shared" ref="D423:AI423" si="1061">IF(AND(D$5&gt;=$EH111,D$5&lt;=$EI111),$FO111,IF(AND(D$5&gt;=$EJ111,D$5&lt;=$EK111),$FQ111,IF(AND(D$5&gt;=$EL111,D$5&lt;=$EM111),$FS111,IF(AND(D$5&gt;=$EN111,D$5&lt;=$EO111),$FU111,IF(AND(D$5&gt;=$EP111,D$5&lt;=$EQ111),$FW111,IF(AND(D$5&gt;=$ER111,D$5&lt;=$ES111),$FY111,IF(AND(D$5&gt;=$ET111,D$5&lt;=$EU111),$GA111,IF(AND(D$5&gt;=$EV111,D$5&lt;=$EW111),$GC111,IF(AND(D$5&gt;=$EX111,D$5&lt;=$EY111),$GE111,IF(AND(D$5&gt;=$EZ111,D$5&lt;=$FA111),$GG111,IF(AND(D$5&gt;=$FB111,D$5&lt;=$FC111),$GI111,IF(AND(D$5&gt;=$FD111,D$5&lt;=$FE111),$GK111,0))))))))))))</f>
        <v>0</v>
      </c>
      <c r="E423" s="76">
        <f t="shared" si="1061"/>
        <v>0</v>
      </c>
      <c r="F423" s="76">
        <f t="shared" si="1061"/>
        <v>0</v>
      </c>
      <c r="G423" s="76">
        <f t="shared" si="1061"/>
        <v>0</v>
      </c>
      <c r="H423" s="76">
        <f t="shared" si="1061"/>
        <v>0</v>
      </c>
      <c r="I423" s="76">
        <f t="shared" si="1061"/>
        <v>0</v>
      </c>
      <c r="J423" s="76">
        <f t="shared" si="1061"/>
        <v>0</v>
      </c>
      <c r="K423" s="76">
        <f t="shared" si="1061"/>
        <v>0</v>
      </c>
      <c r="L423" s="76">
        <f t="shared" si="1061"/>
        <v>0</v>
      </c>
      <c r="M423" s="76">
        <f t="shared" si="1061"/>
        <v>0</v>
      </c>
      <c r="N423" s="76">
        <f t="shared" si="1061"/>
        <v>0</v>
      </c>
      <c r="O423" s="76">
        <f t="shared" si="1061"/>
        <v>0</v>
      </c>
      <c r="P423" s="76">
        <f t="shared" si="1061"/>
        <v>0</v>
      </c>
      <c r="Q423" s="76">
        <f t="shared" si="1061"/>
        <v>0</v>
      </c>
      <c r="R423" s="76">
        <f t="shared" si="1061"/>
        <v>0</v>
      </c>
      <c r="S423" s="76">
        <f t="shared" si="1061"/>
        <v>0</v>
      </c>
      <c r="T423" s="76">
        <f t="shared" si="1061"/>
        <v>0</v>
      </c>
      <c r="U423" s="76">
        <f t="shared" si="1061"/>
        <v>0</v>
      </c>
      <c r="V423" s="76">
        <f t="shared" si="1061"/>
        <v>0</v>
      </c>
      <c r="W423" s="76">
        <f t="shared" si="1061"/>
        <v>0</v>
      </c>
      <c r="X423" s="76">
        <f t="shared" si="1061"/>
        <v>0</v>
      </c>
      <c r="Y423" s="76">
        <f t="shared" si="1061"/>
        <v>0</v>
      </c>
      <c r="Z423" s="76">
        <f t="shared" si="1061"/>
        <v>0</v>
      </c>
      <c r="AA423" s="76">
        <f t="shared" si="1061"/>
        <v>0</v>
      </c>
      <c r="AB423" s="76">
        <f t="shared" si="1061"/>
        <v>0</v>
      </c>
      <c r="AC423" s="76">
        <f t="shared" si="1061"/>
        <v>0</v>
      </c>
      <c r="AD423" s="76">
        <f t="shared" si="1061"/>
        <v>0</v>
      </c>
      <c r="AE423" s="76">
        <f t="shared" si="1061"/>
        <v>0</v>
      </c>
      <c r="AF423" s="138">
        <f t="shared" si="1061"/>
        <v>0</v>
      </c>
      <c r="AG423" s="76">
        <f t="shared" si="1061"/>
        <v>0</v>
      </c>
      <c r="AH423" s="76">
        <f t="shared" si="1061"/>
        <v>0</v>
      </c>
      <c r="AI423" s="59">
        <f t="shared" si="1061"/>
        <v>0</v>
      </c>
      <c r="AJ423" s="76">
        <f t="shared" ref="AJ423:BO423" si="1062">IF(AND(AJ$5&gt;=$EH111,AJ$5&lt;=$EI111),$FO111,IF(AND(AJ$5&gt;=$EJ111,AJ$5&lt;=$EK111),$FQ111,IF(AND(AJ$5&gt;=$EL111,AJ$5&lt;=$EM111),$FS111,IF(AND(AJ$5&gt;=$EN111,AJ$5&lt;=$EO111),$FU111,IF(AND(AJ$5&gt;=$EP111,AJ$5&lt;=$EQ111),$FW111,IF(AND(AJ$5&gt;=$ER111,AJ$5&lt;=$ES111),$FY111,IF(AND(AJ$5&gt;=$ET111,AJ$5&lt;=$EU111),$GA111,IF(AND(AJ$5&gt;=$EV111,AJ$5&lt;=$EW111),$GC111,IF(AND(AJ$5&gt;=$EX111,AJ$5&lt;=$EY111),$GE111,IF(AND(AJ$5&gt;=$EZ111,AJ$5&lt;=$FA111),$GG111,IF(AND(AJ$5&gt;=$FB111,AJ$5&lt;=$FC111),$GI111,IF(AND(AJ$5&gt;=$FD111,AJ$5&lt;=$FE111),$GK111,0))))))))))))</f>
        <v>0</v>
      </c>
      <c r="AK423" s="76">
        <f t="shared" si="1062"/>
        <v>0</v>
      </c>
      <c r="AL423" s="76">
        <f t="shared" si="1062"/>
        <v>0</v>
      </c>
      <c r="AM423" s="76">
        <f t="shared" si="1062"/>
        <v>0</v>
      </c>
      <c r="AN423" s="76">
        <f t="shared" si="1062"/>
        <v>0</v>
      </c>
      <c r="AO423" s="76">
        <f t="shared" si="1062"/>
        <v>0</v>
      </c>
      <c r="AP423" s="76">
        <f t="shared" si="1062"/>
        <v>0</v>
      </c>
      <c r="AQ423" s="76">
        <f t="shared" si="1062"/>
        <v>0</v>
      </c>
      <c r="AR423" s="76">
        <f t="shared" si="1062"/>
        <v>0</v>
      </c>
      <c r="AS423" s="76">
        <f t="shared" si="1062"/>
        <v>0</v>
      </c>
      <c r="AT423" s="76">
        <f t="shared" si="1062"/>
        <v>0</v>
      </c>
      <c r="AU423" s="76">
        <f t="shared" si="1062"/>
        <v>0</v>
      </c>
      <c r="AV423" s="76">
        <f t="shared" si="1062"/>
        <v>0</v>
      </c>
      <c r="AW423" s="76">
        <f t="shared" si="1062"/>
        <v>0</v>
      </c>
      <c r="AX423" s="76">
        <f t="shared" si="1062"/>
        <v>0</v>
      </c>
      <c r="AY423" s="76">
        <f t="shared" si="1062"/>
        <v>0</v>
      </c>
      <c r="AZ423" s="76">
        <f t="shared" si="1062"/>
        <v>0</v>
      </c>
      <c r="BA423" s="76">
        <f t="shared" si="1062"/>
        <v>0</v>
      </c>
      <c r="BB423" s="76">
        <f t="shared" si="1062"/>
        <v>0</v>
      </c>
      <c r="BC423" s="76">
        <f t="shared" si="1062"/>
        <v>0</v>
      </c>
      <c r="BD423" s="76">
        <f t="shared" si="1062"/>
        <v>0</v>
      </c>
      <c r="BE423" s="76">
        <f t="shared" si="1062"/>
        <v>0</v>
      </c>
      <c r="BF423" s="76">
        <f t="shared" si="1062"/>
        <v>0</v>
      </c>
      <c r="BG423" s="76">
        <f t="shared" si="1062"/>
        <v>0</v>
      </c>
      <c r="BH423" s="76">
        <f t="shared" si="1062"/>
        <v>0</v>
      </c>
      <c r="BI423" s="76">
        <f t="shared" si="1062"/>
        <v>0</v>
      </c>
      <c r="BJ423" s="76">
        <f t="shared" si="1062"/>
        <v>0</v>
      </c>
      <c r="BK423" s="76">
        <f t="shared" si="1062"/>
        <v>0</v>
      </c>
      <c r="BL423" s="76">
        <f t="shared" si="1062"/>
        <v>0</v>
      </c>
      <c r="BM423" s="77">
        <f t="shared" si="1062"/>
        <v>0</v>
      </c>
      <c r="BN423" s="59">
        <f t="shared" si="1062"/>
        <v>0</v>
      </c>
      <c r="BO423" s="76">
        <f t="shared" si="1062"/>
        <v>0</v>
      </c>
      <c r="BP423" s="76">
        <f t="shared" ref="BP423:CU423" si="1063">IF(AND(BP$5&gt;=$EH111,BP$5&lt;=$EI111),$FO111,IF(AND(BP$5&gt;=$EJ111,BP$5&lt;=$EK111),$FQ111,IF(AND(BP$5&gt;=$EL111,BP$5&lt;=$EM111),$FS111,IF(AND(BP$5&gt;=$EN111,BP$5&lt;=$EO111),$FU111,IF(AND(BP$5&gt;=$EP111,BP$5&lt;=$EQ111),$FW111,IF(AND(BP$5&gt;=$ER111,BP$5&lt;=$ES111),$FY111,IF(AND(BP$5&gt;=$ET111,BP$5&lt;=$EU111),$GA111,IF(AND(BP$5&gt;=$EV111,BP$5&lt;=$EW111),$GC111,IF(AND(BP$5&gt;=$EX111,BP$5&lt;=$EY111),$GE111,IF(AND(BP$5&gt;=$EZ111,BP$5&lt;=$FA111),$GG111,IF(AND(BP$5&gt;=$FB111,BP$5&lt;=$FC111),$GI111,IF(AND(BP$5&gt;=$FD111,BP$5&lt;=$FE111),$GK111,0))))))))))))</f>
        <v>0</v>
      </c>
      <c r="BQ423" s="76">
        <f t="shared" si="1063"/>
        <v>0</v>
      </c>
      <c r="BR423" s="76">
        <f t="shared" si="1063"/>
        <v>0</v>
      </c>
      <c r="BS423" s="76">
        <f t="shared" si="1063"/>
        <v>0</v>
      </c>
      <c r="BT423" s="76">
        <f t="shared" si="1063"/>
        <v>0</v>
      </c>
      <c r="BU423" s="76">
        <f t="shared" si="1063"/>
        <v>0</v>
      </c>
      <c r="BV423" s="76">
        <f t="shared" si="1063"/>
        <v>0</v>
      </c>
      <c r="BW423" s="76">
        <f t="shared" si="1063"/>
        <v>0</v>
      </c>
      <c r="BX423" s="76">
        <f t="shared" si="1063"/>
        <v>0</v>
      </c>
      <c r="BY423" s="76">
        <f t="shared" si="1063"/>
        <v>0</v>
      </c>
      <c r="BZ423" s="76">
        <f t="shared" si="1063"/>
        <v>0</v>
      </c>
      <c r="CA423" s="76">
        <f t="shared" si="1063"/>
        <v>0</v>
      </c>
      <c r="CB423" s="138">
        <f t="shared" si="1063"/>
        <v>0</v>
      </c>
      <c r="CC423" s="76">
        <f t="shared" si="1063"/>
        <v>0</v>
      </c>
      <c r="CD423" s="76">
        <f t="shared" si="1063"/>
        <v>0</v>
      </c>
      <c r="CE423" s="76">
        <f t="shared" si="1063"/>
        <v>0</v>
      </c>
      <c r="CF423" s="76">
        <f t="shared" si="1063"/>
        <v>0</v>
      </c>
      <c r="CG423" s="76">
        <f t="shared" si="1063"/>
        <v>0</v>
      </c>
      <c r="CH423" s="76">
        <f t="shared" si="1063"/>
        <v>0</v>
      </c>
      <c r="CI423" s="76">
        <f t="shared" si="1063"/>
        <v>0</v>
      </c>
      <c r="CJ423" s="76">
        <f t="shared" si="1063"/>
        <v>0</v>
      </c>
      <c r="CK423" s="76">
        <f t="shared" si="1063"/>
        <v>0</v>
      </c>
      <c r="CL423" s="76">
        <f t="shared" si="1063"/>
        <v>0</v>
      </c>
      <c r="CM423" s="76">
        <f t="shared" si="1063"/>
        <v>0</v>
      </c>
      <c r="CN423" s="76">
        <f t="shared" si="1063"/>
        <v>0</v>
      </c>
      <c r="CO423" s="76">
        <f t="shared" si="1063"/>
        <v>0</v>
      </c>
      <c r="CP423" s="138">
        <f t="shared" si="1063"/>
        <v>0</v>
      </c>
      <c r="CQ423" s="77">
        <f t="shared" si="1063"/>
        <v>0</v>
      </c>
      <c r="CR423" s="59">
        <f t="shared" si="1063"/>
        <v>0</v>
      </c>
      <c r="CS423" s="76">
        <f t="shared" si="1063"/>
        <v>0</v>
      </c>
      <c r="CT423" s="76">
        <f t="shared" si="1063"/>
        <v>0</v>
      </c>
      <c r="CU423" s="76">
        <f t="shared" si="1063"/>
        <v>0</v>
      </c>
      <c r="CV423" s="76">
        <f t="shared" ref="CV423:DW423" si="1064">IF(AND(CV$5&gt;=$EH111,CV$5&lt;=$EI111),$FO111,IF(AND(CV$5&gt;=$EJ111,CV$5&lt;=$EK111),$FQ111,IF(AND(CV$5&gt;=$EL111,CV$5&lt;=$EM111),$FS111,IF(AND(CV$5&gt;=$EN111,CV$5&lt;=$EO111),$FU111,IF(AND(CV$5&gt;=$EP111,CV$5&lt;=$EQ111),$FW111,IF(AND(CV$5&gt;=$ER111,CV$5&lt;=$ES111),$FY111,IF(AND(CV$5&gt;=$ET111,CV$5&lt;=$EU111),$GA111,IF(AND(CV$5&gt;=$EV111,CV$5&lt;=$EW111),$GC111,IF(AND(CV$5&gt;=$EX111,CV$5&lt;=$EY111),$GE111,IF(AND(CV$5&gt;=$EZ111,CV$5&lt;=$FA111),$GG111,IF(AND(CV$5&gt;=$FB111,CV$5&lt;=$FC111),$GI111,IF(AND(CV$5&gt;=$FD111,CV$5&lt;=$FE111),$GK111,0))))))))))))</f>
        <v>0</v>
      </c>
      <c r="CW423" s="76">
        <f t="shared" si="1064"/>
        <v>0</v>
      </c>
      <c r="CX423" s="76">
        <f t="shared" si="1064"/>
        <v>0</v>
      </c>
      <c r="CY423" s="76">
        <f t="shared" si="1064"/>
        <v>0</v>
      </c>
      <c r="CZ423" s="76">
        <f t="shared" si="1064"/>
        <v>0</v>
      </c>
      <c r="DA423" s="76">
        <f t="shared" si="1064"/>
        <v>0</v>
      </c>
      <c r="DB423" s="76">
        <f t="shared" si="1064"/>
        <v>0</v>
      </c>
      <c r="DC423" s="76">
        <f t="shared" si="1064"/>
        <v>0</v>
      </c>
      <c r="DD423" s="76">
        <f t="shared" si="1064"/>
        <v>0</v>
      </c>
      <c r="DE423" s="76">
        <f t="shared" si="1064"/>
        <v>0</v>
      </c>
      <c r="DF423" s="138">
        <f t="shared" si="1064"/>
        <v>0</v>
      </c>
      <c r="DG423" s="76">
        <f t="shared" si="1064"/>
        <v>0</v>
      </c>
      <c r="DH423" s="76">
        <f t="shared" si="1064"/>
        <v>0</v>
      </c>
      <c r="DI423" s="76">
        <f t="shared" si="1064"/>
        <v>0</v>
      </c>
      <c r="DJ423" s="76">
        <f t="shared" si="1064"/>
        <v>0</v>
      </c>
      <c r="DK423" s="76">
        <f t="shared" si="1064"/>
        <v>0</v>
      </c>
      <c r="DL423" s="76">
        <f t="shared" si="1064"/>
        <v>0</v>
      </c>
      <c r="DM423" s="76">
        <f t="shared" si="1064"/>
        <v>0</v>
      </c>
      <c r="DN423" s="76">
        <f t="shared" si="1064"/>
        <v>0</v>
      </c>
      <c r="DO423" s="76">
        <f t="shared" si="1064"/>
        <v>0</v>
      </c>
      <c r="DP423" s="76">
        <f t="shared" si="1064"/>
        <v>0</v>
      </c>
      <c r="DQ423" s="76">
        <f t="shared" si="1064"/>
        <v>0</v>
      </c>
      <c r="DR423" s="76">
        <f t="shared" si="1064"/>
        <v>0</v>
      </c>
      <c r="DS423" s="76">
        <f t="shared" si="1064"/>
        <v>0</v>
      </c>
      <c r="DT423" s="138">
        <f t="shared" si="1064"/>
        <v>0</v>
      </c>
      <c r="DU423" s="77">
        <f t="shared" si="1064"/>
        <v>0</v>
      </c>
      <c r="DV423" s="77">
        <f t="shared" si="1064"/>
        <v>0</v>
      </c>
      <c r="DW423" s="77">
        <f t="shared" si="1064"/>
        <v>0</v>
      </c>
      <c r="EE423" s="2"/>
      <c r="EF423"/>
      <c r="EG423"/>
      <c r="EH423" s="124"/>
      <c r="EI423" s="124"/>
      <c r="EJ423" s="124"/>
      <c r="EK423" s="124"/>
      <c r="EL423" s="124"/>
      <c r="EM423" s="124"/>
      <c r="EN423" s="124"/>
      <c r="EO423" s="124"/>
      <c r="EP423" s="124"/>
      <c r="EQ423" s="124"/>
      <c r="ER423" s="124"/>
      <c r="ES423" s="124"/>
      <c r="ET423" s="124"/>
      <c r="EU423" s="124"/>
      <c r="EV423" s="124"/>
      <c r="EW423" s="124"/>
      <c r="EX423" s="124"/>
      <c r="EY423" s="124"/>
      <c r="EZ423" s="124"/>
      <c r="FA423" s="124"/>
      <c r="FB423" s="124"/>
      <c r="FC423" s="124"/>
      <c r="FD423" s="124"/>
      <c r="FE423" s="124"/>
      <c r="FG423" s="124"/>
      <c r="FH423" s="124"/>
      <c r="FI423" s="124"/>
      <c r="FJ423" s="124"/>
      <c r="FK423" s="124"/>
      <c r="FL423" s="124"/>
      <c r="FN423" s="212"/>
      <c r="FO423" s="170"/>
      <c r="FP423" s="212"/>
      <c r="FQ423" s="170"/>
      <c r="FR423" s="212"/>
      <c r="FS423" s="170"/>
      <c r="FT423" s="212"/>
      <c r="FU423" s="170"/>
      <c r="FV423" s="212"/>
      <c r="FW423" s="170"/>
      <c r="FX423" s="212"/>
      <c r="FY423" s="170"/>
      <c r="FZ423" s="212"/>
      <c r="GA423" s="170"/>
      <c r="GB423" s="212"/>
      <c r="GC423" s="170"/>
      <c r="GD423" s="212"/>
      <c r="GE423" s="170"/>
      <c r="GF423" s="212"/>
      <c r="GG423" s="170"/>
      <c r="GH423" s="212"/>
      <c r="GI423" s="170"/>
      <c r="GJ423" s="212"/>
      <c r="GK423" s="170"/>
      <c r="HC423" s="212"/>
      <c r="HD423" s="170"/>
      <c r="HE423" s="212"/>
      <c r="HF423" s="170"/>
      <c r="HG423" s="212"/>
      <c r="HH423" s="170"/>
      <c r="HI423" s="212"/>
      <c r="HJ423" s="170"/>
    </row>
    <row r="424" spans="2:218" ht="27.75" customHeight="1" x14ac:dyDescent="0.15">
      <c r="B424" s="487"/>
      <c r="C424" s="325"/>
      <c r="D424" s="75">
        <f t="shared" ref="D424:AI424" si="1065">IF(AND(D$5&gt;=$EH113,D$5&lt;=$EI113),$FO113/$GM113,IF(AND(D$5&gt;=$EJ113,D$5&lt;=$EK113),$FQ113/$GO113,IF(AND(D$5&gt;=$EL113,D$5&lt;=$EM113),$FS113/$GQ113,IF(AND(D$5&gt;=$EN113,D$5&lt;=$EO113),$FU113/$GS113,IF(AND(D$5&gt;=$EP113,D$5&lt;=$EQ113),$FW113/$GU113,IF(AND(D$5&gt;=$ER113,D$5&lt;=$ES113),$FY113/$GW113,IF(AND(D$5&gt;=$ET113,D$5&lt;=$EU113),$GA113/$GY113,IF(AND(D$5&gt;=$EV113,D$5&lt;=$EW113),$GC113/$HA113,IF(AND(D$5&gt;=$EX113,D$5&lt;=$EY113),$GE113/$HC113,IF(AND(D$5&gt;=$EZ113,D$5&lt;=$FA113),$GG113/$HE113,IF(AND(D$5&gt;=$FB113,D$5&lt;=$FC113),$GI113/$HG113,IF(AND(D$5&gt;=$FD113,D$5&lt;=$FE113),$GK113/$HI113,0))))))))))))</f>
        <v>0</v>
      </c>
      <c r="E424" s="76">
        <f t="shared" si="1065"/>
        <v>0</v>
      </c>
      <c r="F424" s="76">
        <f t="shared" si="1065"/>
        <v>0</v>
      </c>
      <c r="G424" s="76">
        <f t="shared" si="1065"/>
        <v>0</v>
      </c>
      <c r="H424" s="76">
        <f t="shared" si="1065"/>
        <v>8</v>
      </c>
      <c r="I424" s="76">
        <f t="shared" si="1065"/>
        <v>8</v>
      </c>
      <c r="J424" s="76">
        <f t="shared" si="1065"/>
        <v>0</v>
      </c>
      <c r="K424" s="76">
        <f t="shared" si="1065"/>
        <v>0</v>
      </c>
      <c r="L424" s="76">
        <f t="shared" si="1065"/>
        <v>0</v>
      </c>
      <c r="M424" s="76">
        <f t="shared" si="1065"/>
        <v>0</v>
      </c>
      <c r="N424" s="76">
        <f t="shared" si="1065"/>
        <v>0</v>
      </c>
      <c r="O424" s="76">
        <f t="shared" si="1065"/>
        <v>0</v>
      </c>
      <c r="P424" s="76">
        <f t="shared" si="1065"/>
        <v>0</v>
      </c>
      <c r="Q424" s="76">
        <f t="shared" si="1065"/>
        <v>0</v>
      </c>
      <c r="R424" s="76">
        <f t="shared" si="1065"/>
        <v>0</v>
      </c>
      <c r="S424" s="76">
        <f t="shared" si="1065"/>
        <v>0</v>
      </c>
      <c r="T424" s="76">
        <f t="shared" si="1065"/>
        <v>0</v>
      </c>
      <c r="U424" s="76">
        <f t="shared" si="1065"/>
        <v>0</v>
      </c>
      <c r="V424" s="76">
        <f t="shared" si="1065"/>
        <v>0</v>
      </c>
      <c r="W424" s="76">
        <f t="shared" si="1065"/>
        <v>0</v>
      </c>
      <c r="X424" s="76">
        <f t="shared" si="1065"/>
        <v>0</v>
      </c>
      <c r="Y424" s="76">
        <f t="shared" si="1065"/>
        <v>0</v>
      </c>
      <c r="Z424" s="76">
        <f t="shared" si="1065"/>
        <v>0</v>
      </c>
      <c r="AA424" s="76">
        <f t="shared" si="1065"/>
        <v>0</v>
      </c>
      <c r="AB424" s="76">
        <f t="shared" si="1065"/>
        <v>0</v>
      </c>
      <c r="AC424" s="76">
        <f t="shared" si="1065"/>
        <v>0</v>
      </c>
      <c r="AD424" s="76">
        <f t="shared" si="1065"/>
        <v>0</v>
      </c>
      <c r="AE424" s="76">
        <f t="shared" si="1065"/>
        <v>0</v>
      </c>
      <c r="AF424" s="138">
        <f t="shared" si="1065"/>
        <v>0</v>
      </c>
      <c r="AG424" s="76">
        <f t="shared" si="1065"/>
        <v>0</v>
      </c>
      <c r="AH424" s="76">
        <f t="shared" si="1065"/>
        <v>0</v>
      </c>
      <c r="AI424" s="59">
        <f t="shared" si="1065"/>
        <v>0</v>
      </c>
      <c r="AJ424" s="76">
        <f t="shared" ref="AJ424:BO424" si="1066">IF(AND(AJ$5&gt;=$EH113,AJ$5&lt;=$EI113),$FO113/$GM113,IF(AND(AJ$5&gt;=$EJ113,AJ$5&lt;=$EK113),$FQ113/$GO113,IF(AND(AJ$5&gt;=$EL113,AJ$5&lt;=$EM113),$FS113/$GQ113,IF(AND(AJ$5&gt;=$EN113,AJ$5&lt;=$EO113),$FU113/$GS113,IF(AND(AJ$5&gt;=$EP113,AJ$5&lt;=$EQ113),$FW113/$GU113,IF(AND(AJ$5&gt;=$ER113,AJ$5&lt;=$ES113),$FY113/$GW113,IF(AND(AJ$5&gt;=$ET113,AJ$5&lt;=$EU113),$GA113/$GY113,IF(AND(AJ$5&gt;=$EV113,AJ$5&lt;=$EW113),$GC113/$HA113,IF(AND(AJ$5&gt;=$EX113,AJ$5&lt;=$EY113),$GE113/$HC113,IF(AND(AJ$5&gt;=$EZ113,AJ$5&lt;=$FA113),$GG113/$HE113,IF(AND(AJ$5&gt;=$FB113,AJ$5&lt;=$FC113),$GI113/$HG113,IF(AND(AJ$5&gt;=$FD113,AJ$5&lt;=$FE113),$GK113/$HI113,0))))))))))))</f>
        <v>0</v>
      </c>
      <c r="AK424" s="76">
        <f t="shared" si="1066"/>
        <v>5.5</v>
      </c>
      <c r="AL424" s="76">
        <f t="shared" si="1066"/>
        <v>5.5</v>
      </c>
      <c r="AM424" s="76">
        <f t="shared" si="1066"/>
        <v>8</v>
      </c>
      <c r="AN424" s="76">
        <f t="shared" si="1066"/>
        <v>0</v>
      </c>
      <c r="AO424" s="76">
        <f t="shared" si="1066"/>
        <v>0</v>
      </c>
      <c r="AP424" s="76">
        <f t="shared" si="1066"/>
        <v>0</v>
      </c>
      <c r="AQ424" s="76">
        <f t="shared" si="1066"/>
        <v>0</v>
      </c>
      <c r="AR424" s="76">
        <f t="shared" si="1066"/>
        <v>0</v>
      </c>
      <c r="AS424" s="76">
        <f t="shared" si="1066"/>
        <v>0</v>
      </c>
      <c r="AT424" s="76">
        <f t="shared" si="1066"/>
        <v>2</v>
      </c>
      <c r="AU424" s="76">
        <f t="shared" si="1066"/>
        <v>0</v>
      </c>
      <c r="AV424" s="76">
        <f t="shared" si="1066"/>
        <v>0</v>
      </c>
      <c r="AW424" s="76">
        <f t="shared" si="1066"/>
        <v>0</v>
      </c>
      <c r="AX424" s="76">
        <f t="shared" si="1066"/>
        <v>0</v>
      </c>
      <c r="AY424" s="76">
        <f t="shared" si="1066"/>
        <v>0</v>
      </c>
      <c r="AZ424" s="76">
        <f t="shared" si="1066"/>
        <v>0</v>
      </c>
      <c r="BA424" s="76">
        <f t="shared" si="1066"/>
        <v>2</v>
      </c>
      <c r="BB424" s="76">
        <f t="shared" si="1066"/>
        <v>0</v>
      </c>
      <c r="BC424" s="76">
        <f t="shared" si="1066"/>
        <v>0</v>
      </c>
      <c r="BD424" s="76">
        <f t="shared" si="1066"/>
        <v>0</v>
      </c>
      <c r="BE424" s="76">
        <f t="shared" si="1066"/>
        <v>0</v>
      </c>
      <c r="BF424" s="76">
        <f t="shared" si="1066"/>
        <v>0</v>
      </c>
      <c r="BG424" s="76">
        <f t="shared" si="1066"/>
        <v>0</v>
      </c>
      <c r="BH424" s="76">
        <f t="shared" si="1066"/>
        <v>0</v>
      </c>
      <c r="BI424" s="76">
        <f t="shared" si="1066"/>
        <v>0</v>
      </c>
      <c r="BJ424" s="76">
        <f t="shared" si="1066"/>
        <v>0</v>
      </c>
      <c r="BK424" s="76">
        <f t="shared" si="1066"/>
        <v>0</v>
      </c>
      <c r="BL424" s="76">
        <f t="shared" si="1066"/>
        <v>0</v>
      </c>
      <c r="BM424" s="77">
        <f t="shared" si="1066"/>
        <v>4</v>
      </c>
      <c r="BN424" s="59">
        <f t="shared" si="1066"/>
        <v>4</v>
      </c>
      <c r="BO424" s="76">
        <f t="shared" si="1066"/>
        <v>0</v>
      </c>
      <c r="BP424" s="76">
        <f t="shared" ref="BP424:CU424" si="1067">IF(AND(BP$5&gt;=$EH113,BP$5&lt;=$EI113),$FO113/$GM113,IF(AND(BP$5&gt;=$EJ113,BP$5&lt;=$EK113),$FQ113/$GO113,IF(AND(BP$5&gt;=$EL113,BP$5&lt;=$EM113),$FS113/$GQ113,IF(AND(BP$5&gt;=$EN113,BP$5&lt;=$EO113),$FU113/$GS113,IF(AND(BP$5&gt;=$EP113,BP$5&lt;=$EQ113),$FW113/$GU113,IF(AND(BP$5&gt;=$ER113,BP$5&lt;=$ES113),$FY113/$GW113,IF(AND(BP$5&gt;=$ET113,BP$5&lt;=$EU113),$GA113/$GY113,IF(AND(BP$5&gt;=$EV113,BP$5&lt;=$EW113),$GC113/$HA113,IF(AND(BP$5&gt;=$EX113,BP$5&lt;=$EY113),$GE113/$HC113,IF(AND(BP$5&gt;=$EZ113,BP$5&lt;=$FA113),$GG113/$HE113,IF(AND(BP$5&gt;=$FB113,BP$5&lt;=$FC113),$GI113/$HG113,IF(AND(BP$5&gt;=$FD113,BP$5&lt;=$FE113),$GK113/$HI113,0))))))))))))</f>
        <v>0</v>
      </c>
      <c r="BQ424" s="76">
        <f t="shared" si="1067"/>
        <v>0</v>
      </c>
      <c r="BR424" s="76">
        <f t="shared" si="1067"/>
        <v>0</v>
      </c>
      <c r="BS424" s="76">
        <f t="shared" si="1067"/>
        <v>0</v>
      </c>
      <c r="BT424" s="76">
        <f t="shared" si="1067"/>
        <v>0</v>
      </c>
      <c r="BU424" s="76">
        <f t="shared" si="1067"/>
        <v>0</v>
      </c>
      <c r="BV424" s="76">
        <f t="shared" si="1067"/>
        <v>0</v>
      </c>
      <c r="BW424" s="76">
        <f t="shared" si="1067"/>
        <v>0</v>
      </c>
      <c r="BX424" s="76">
        <f t="shared" si="1067"/>
        <v>0</v>
      </c>
      <c r="BY424" s="76">
        <f t="shared" si="1067"/>
        <v>0</v>
      </c>
      <c r="BZ424" s="76">
        <f t="shared" si="1067"/>
        <v>0</v>
      </c>
      <c r="CA424" s="76">
        <f t="shared" si="1067"/>
        <v>0</v>
      </c>
      <c r="CB424" s="138">
        <f t="shared" si="1067"/>
        <v>0</v>
      </c>
      <c r="CC424" s="76">
        <f t="shared" si="1067"/>
        <v>0</v>
      </c>
      <c r="CD424" s="76">
        <f t="shared" si="1067"/>
        <v>0</v>
      </c>
      <c r="CE424" s="76">
        <f t="shared" si="1067"/>
        <v>0</v>
      </c>
      <c r="CF424" s="76">
        <f t="shared" si="1067"/>
        <v>0</v>
      </c>
      <c r="CG424" s="76">
        <f t="shared" si="1067"/>
        <v>0</v>
      </c>
      <c r="CH424" s="76">
        <f t="shared" si="1067"/>
        <v>0</v>
      </c>
      <c r="CI424" s="76">
        <f t="shared" si="1067"/>
        <v>0</v>
      </c>
      <c r="CJ424" s="76">
        <f t="shared" si="1067"/>
        <v>0</v>
      </c>
      <c r="CK424" s="76">
        <f t="shared" si="1067"/>
        <v>0</v>
      </c>
      <c r="CL424" s="76">
        <f t="shared" si="1067"/>
        <v>0</v>
      </c>
      <c r="CM424" s="76">
        <f t="shared" si="1067"/>
        <v>0</v>
      </c>
      <c r="CN424" s="76">
        <f t="shared" si="1067"/>
        <v>0</v>
      </c>
      <c r="CO424" s="76">
        <f t="shared" si="1067"/>
        <v>0</v>
      </c>
      <c r="CP424" s="138">
        <f t="shared" si="1067"/>
        <v>0</v>
      </c>
      <c r="CQ424" s="77">
        <f t="shared" si="1067"/>
        <v>0</v>
      </c>
      <c r="CR424" s="59">
        <f t="shared" si="1067"/>
        <v>0</v>
      </c>
      <c r="CS424" s="76">
        <f t="shared" si="1067"/>
        <v>0</v>
      </c>
      <c r="CT424" s="76">
        <f t="shared" si="1067"/>
        <v>0</v>
      </c>
      <c r="CU424" s="76">
        <f t="shared" si="1067"/>
        <v>0</v>
      </c>
      <c r="CV424" s="76">
        <f t="shared" ref="CV424:DW424" si="1068">IF(AND(CV$5&gt;=$EH113,CV$5&lt;=$EI113),$FO113/$GM113,IF(AND(CV$5&gt;=$EJ113,CV$5&lt;=$EK113),$FQ113/$GO113,IF(AND(CV$5&gt;=$EL113,CV$5&lt;=$EM113),$FS113/$GQ113,IF(AND(CV$5&gt;=$EN113,CV$5&lt;=$EO113),$FU113/$GS113,IF(AND(CV$5&gt;=$EP113,CV$5&lt;=$EQ113),$FW113/$GU113,IF(AND(CV$5&gt;=$ER113,CV$5&lt;=$ES113),$FY113/$GW113,IF(AND(CV$5&gt;=$ET113,CV$5&lt;=$EU113),$GA113/$GY113,IF(AND(CV$5&gt;=$EV113,CV$5&lt;=$EW113),$GC113/$HA113,IF(AND(CV$5&gt;=$EX113,CV$5&lt;=$EY113),$GE113/$HC113,IF(AND(CV$5&gt;=$EZ113,CV$5&lt;=$FA113),$GG113/$HE113,IF(AND(CV$5&gt;=$FB113,CV$5&lt;=$FC113),$GI113/$HG113,IF(AND(CV$5&gt;=$FD113,CV$5&lt;=$FE113),$GK113/$HI113,0))))))))))))</f>
        <v>0</v>
      </c>
      <c r="CW424" s="76">
        <f t="shared" si="1068"/>
        <v>0</v>
      </c>
      <c r="CX424" s="76">
        <f t="shared" si="1068"/>
        <v>0</v>
      </c>
      <c r="CY424" s="76">
        <f t="shared" si="1068"/>
        <v>0</v>
      </c>
      <c r="CZ424" s="76">
        <f t="shared" si="1068"/>
        <v>0</v>
      </c>
      <c r="DA424" s="76">
        <f t="shared" si="1068"/>
        <v>0</v>
      </c>
      <c r="DB424" s="76">
        <f t="shared" si="1068"/>
        <v>0</v>
      </c>
      <c r="DC424" s="76">
        <f t="shared" si="1068"/>
        <v>0</v>
      </c>
      <c r="DD424" s="76">
        <f t="shared" si="1068"/>
        <v>0</v>
      </c>
      <c r="DE424" s="76">
        <f t="shared" si="1068"/>
        <v>0</v>
      </c>
      <c r="DF424" s="138">
        <f t="shared" si="1068"/>
        <v>0</v>
      </c>
      <c r="DG424" s="76">
        <f t="shared" si="1068"/>
        <v>0</v>
      </c>
      <c r="DH424" s="76">
        <f t="shared" si="1068"/>
        <v>0</v>
      </c>
      <c r="DI424" s="76">
        <f t="shared" si="1068"/>
        <v>0</v>
      </c>
      <c r="DJ424" s="76">
        <f t="shared" si="1068"/>
        <v>0</v>
      </c>
      <c r="DK424" s="76">
        <f t="shared" si="1068"/>
        <v>0</v>
      </c>
      <c r="DL424" s="76">
        <f t="shared" si="1068"/>
        <v>0</v>
      </c>
      <c r="DM424" s="76">
        <f t="shared" si="1068"/>
        <v>0</v>
      </c>
      <c r="DN424" s="76">
        <f t="shared" si="1068"/>
        <v>0</v>
      </c>
      <c r="DO424" s="76">
        <f t="shared" si="1068"/>
        <v>0</v>
      </c>
      <c r="DP424" s="76">
        <f t="shared" si="1068"/>
        <v>0</v>
      </c>
      <c r="DQ424" s="76">
        <f t="shared" si="1068"/>
        <v>0</v>
      </c>
      <c r="DR424" s="76">
        <f t="shared" si="1068"/>
        <v>0</v>
      </c>
      <c r="DS424" s="76">
        <f t="shared" si="1068"/>
        <v>0</v>
      </c>
      <c r="DT424" s="138">
        <f t="shared" si="1068"/>
        <v>0</v>
      </c>
      <c r="DU424" s="77">
        <f t="shared" si="1068"/>
        <v>0</v>
      </c>
      <c r="DV424" s="77">
        <f t="shared" si="1068"/>
        <v>0</v>
      </c>
      <c r="DW424" s="77">
        <f t="shared" si="1068"/>
        <v>0</v>
      </c>
      <c r="EE424" s="2"/>
      <c r="EF424"/>
      <c r="EG424"/>
      <c r="EH424" s="124"/>
      <c r="EI424" s="124"/>
      <c r="EJ424" s="124"/>
      <c r="EK424" s="124"/>
      <c r="EL424" s="124"/>
      <c r="EM424" s="124"/>
      <c r="EN424" s="124"/>
      <c r="EO424" s="124"/>
      <c r="EP424" s="124"/>
      <c r="EQ424" s="124"/>
      <c r="ER424" s="124"/>
      <c r="ES424" s="124"/>
      <c r="ET424" s="124"/>
      <c r="EU424" s="124"/>
      <c r="EV424" s="124"/>
      <c r="EW424" s="124"/>
      <c r="EX424" s="124"/>
      <c r="EY424" s="124"/>
      <c r="EZ424" s="124"/>
      <c r="FA424" s="124"/>
      <c r="FB424" s="124"/>
      <c r="FC424" s="124"/>
      <c r="FD424" s="124"/>
      <c r="FE424" s="124"/>
      <c r="FG424" s="124"/>
      <c r="FH424" s="124"/>
      <c r="FI424" s="124"/>
      <c r="FJ424" s="124"/>
      <c r="FK424" s="124"/>
      <c r="FL424" s="124"/>
      <c r="FN424" s="212"/>
      <c r="FO424" s="170"/>
      <c r="FP424" s="212"/>
      <c r="FQ424" s="170"/>
      <c r="FR424" s="212"/>
      <c r="FS424" s="170"/>
      <c r="FT424" s="212"/>
      <c r="FU424" s="170"/>
      <c r="FV424" s="212"/>
      <c r="FW424" s="170"/>
      <c r="FX424" s="212"/>
      <c r="FY424" s="170"/>
      <c r="FZ424" s="212"/>
      <c r="GA424" s="170"/>
      <c r="GB424" s="212"/>
      <c r="GC424" s="170"/>
      <c r="GD424" s="212"/>
      <c r="GE424" s="170"/>
      <c r="GF424" s="212"/>
      <c r="GG424" s="170"/>
      <c r="GH424" s="212"/>
      <c r="GI424" s="170"/>
      <c r="GJ424" s="212"/>
      <c r="GK424" s="170"/>
      <c r="HC424" s="212"/>
      <c r="HD424" s="170"/>
      <c r="HE424" s="212"/>
      <c r="HF424" s="170"/>
      <c r="HG424" s="212"/>
      <c r="HH424" s="170"/>
      <c r="HI424" s="212"/>
      <c r="HJ424" s="170"/>
    </row>
    <row r="425" spans="2:218" ht="21.75" customHeight="1" thickBot="1" x14ac:dyDescent="0.2">
      <c r="B425" s="488"/>
      <c r="C425" s="326"/>
      <c r="D425" s="136">
        <f t="shared" ref="D425:AI425" si="1069">IF(AND(D$5&gt;=$EH113,D$5&lt;=$EI113),$FO113,IF(AND(D$5&gt;=$EJ113,D$5&lt;=$EK113),$FQ113,IF(AND(D$5&gt;=$EL113,D$5&lt;=$EM113),$FS113,IF(AND(D$5&gt;=$EN113,D$5&lt;=$EO113),$FU113,IF(AND(D$5&gt;=$EP113,D$5&lt;=$EQ113),$FW113,IF(AND(D$5&gt;=$ER113,D$5&lt;=$ES113),$FY113,IF(AND(D$5&gt;=$ET113,D$5&lt;=$EU113),$GA113,IF(AND(D$5&gt;=$EV113,D$5&lt;=$EW113),$GC113,IF(AND(D$5&gt;=$EX113,D$5&lt;=$EY113),$GE113,IF(AND(D$5&gt;=$EZ113,D$5&lt;=$FA113),$GG113,IF(AND(D$5&gt;=$FB113,D$5&lt;=$FC113),$GI113,IF(AND(D$5&gt;=$FD113,D$5&lt;=$FE113),$GK113,0))))))))))))</f>
        <v>0</v>
      </c>
      <c r="E425" s="129">
        <f t="shared" si="1069"/>
        <v>0</v>
      </c>
      <c r="F425" s="129">
        <f t="shared" si="1069"/>
        <v>0</v>
      </c>
      <c r="G425" s="129">
        <f t="shared" si="1069"/>
        <v>0</v>
      </c>
      <c r="H425" s="129">
        <f t="shared" si="1069"/>
        <v>16</v>
      </c>
      <c r="I425" s="129">
        <f t="shared" si="1069"/>
        <v>16</v>
      </c>
      <c r="J425" s="129">
        <f t="shared" si="1069"/>
        <v>0</v>
      </c>
      <c r="K425" s="129">
        <f t="shared" si="1069"/>
        <v>0</v>
      </c>
      <c r="L425" s="129">
        <f t="shared" si="1069"/>
        <v>0</v>
      </c>
      <c r="M425" s="129">
        <f t="shared" si="1069"/>
        <v>0</v>
      </c>
      <c r="N425" s="129">
        <f t="shared" si="1069"/>
        <v>0</v>
      </c>
      <c r="O425" s="129">
        <f t="shared" si="1069"/>
        <v>0</v>
      </c>
      <c r="P425" s="129">
        <f t="shared" si="1069"/>
        <v>0</v>
      </c>
      <c r="Q425" s="129">
        <f t="shared" si="1069"/>
        <v>0</v>
      </c>
      <c r="R425" s="129">
        <f t="shared" si="1069"/>
        <v>0</v>
      </c>
      <c r="S425" s="129">
        <f t="shared" si="1069"/>
        <v>0</v>
      </c>
      <c r="T425" s="129">
        <f t="shared" si="1069"/>
        <v>0</v>
      </c>
      <c r="U425" s="129">
        <f t="shared" si="1069"/>
        <v>0</v>
      </c>
      <c r="V425" s="129">
        <f t="shared" si="1069"/>
        <v>0</v>
      </c>
      <c r="W425" s="129">
        <f t="shared" si="1069"/>
        <v>0</v>
      </c>
      <c r="X425" s="129">
        <f t="shared" si="1069"/>
        <v>0</v>
      </c>
      <c r="Y425" s="129">
        <f t="shared" si="1069"/>
        <v>0</v>
      </c>
      <c r="Z425" s="129">
        <f t="shared" si="1069"/>
        <v>0</v>
      </c>
      <c r="AA425" s="129">
        <f t="shared" si="1069"/>
        <v>0</v>
      </c>
      <c r="AB425" s="129">
        <f t="shared" si="1069"/>
        <v>0</v>
      </c>
      <c r="AC425" s="129">
        <f t="shared" si="1069"/>
        <v>0</v>
      </c>
      <c r="AD425" s="129">
        <f t="shared" si="1069"/>
        <v>0</v>
      </c>
      <c r="AE425" s="129">
        <f t="shared" si="1069"/>
        <v>0</v>
      </c>
      <c r="AF425" s="129">
        <f t="shared" si="1069"/>
        <v>0</v>
      </c>
      <c r="AG425" s="130">
        <f t="shared" si="1069"/>
        <v>0</v>
      </c>
      <c r="AH425" s="130">
        <f t="shared" si="1069"/>
        <v>0</v>
      </c>
      <c r="AI425" s="131">
        <f t="shared" si="1069"/>
        <v>0</v>
      </c>
      <c r="AJ425" s="129">
        <f t="shared" ref="AJ425:BO425" si="1070">IF(AND(AJ$5&gt;=$EH113,AJ$5&lt;=$EI113),$FO113,IF(AND(AJ$5&gt;=$EJ113,AJ$5&lt;=$EK113),$FQ113,IF(AND(AJ$5&gt;=$EL113,AJ$5&lt;=$EM113),$FS113,IF(AND(AJ$5&gt;=$EN113,AJ$5&lt;=$EO113),$FU113,IF(AND(AJ$5&gt;=$EP113,AJ$5&lt;=$EQ113),$FW113,IF(AND(AJ$5&gt;=$ER113,AJ$5&lt;=$ES113),$FY113,IF(AND(AJ$5&gt;=$ET113,AJ$5&lt;=$EU113),$GA113,IF(AND(AJ$5&gt;=$EV113,AJ$5&lt;=$EW113),$GC113,IF(AND(AJ$5&gt;=$EX113,AJ$5&lt;=$EY113),$GE113,IF(AND(AJ$5&gt;=$EZ113,AJ$5&lt;=$FA113),$GG113,IF(AND(AJ$5&gt;=$FB113,AJ$5&lt;=$FC113),$GI113,IF(AND(AJ$5&gt;=$FD113,AJ$5&lt;=$FE113),$GK113,0))))))))))))</f>
        <v>0</v>
      </c>
      <c r="AK425" s="129">
        <f t="shared" si="1070"/>
        <v>11</v>
      </c>
      <c r="AL425" s="132">
        <f t="shared" si="1070"/>
        <v>11</v>
      </c>
      <c r="AM425" s="133">
        <f t="shared" si="1070"/>
        <v>8</v>
      </c>
      <c r="AN425" s="133">
        <f t="shared" si="1070"/>
        <v>0</v>
      </c>
      <c r="AO425" s="133">
        <f t="shared" si="1070"/>
        <v>0</v>
      </c>
      <c r="AP425" s="133">
        <f t="shared" si="1070"/>
        <v>0</v>
      </c>
      <c r="AQ425" s="133">
        <f t="shared" si="1070"/>
        <v>0</v>
      </c>
      <c r="AR425" s="133">
        <f t="shared" si="1070"/>
        <v>0</v>
      </c>
      <c r="AS425" s="133">
        <f t="shared" si="1070"/>
        <v>0</v>
      </c>
      <c r="AT425" s="133">
        <f t="shared" si="1070"/>
        <v>2</v>
      </c>
      <c r="AU425" s="133">
        <f t="shared" si="1070"/>
        <v>0</v>
      </c>
      <c r="AV425" s="133">
        <f t="shared" si="1070"/>
        <v>0</v>
      </c>
      <c r="AW425" s="133">
        <f t="shared" si="1070"/>
        <v>0</v>
      </c>
      <c r="AX425" s="133">
        <f t="shared" si="1070"/>
        <v>0</v>
      </c>
      <c r="AY425" s="133">
        <f t="shared" si="1070"/>
        <v>0</v>
      </c>
      <c r="AZ425" s="133">
        <f t="shared" si="1070"/>
        <v>0</v>
      </c>
      <c r="BA425" s="133">
        <f t="shared" si="1070"/>
        <v>2</v>
      </c>
      <c r="BB425" s="133">
        <f t="shared" si="1070"/>
        <v>0</v>
      </c>
      <c r="BC425" s="133">
        <f t="shared" si="1070"/>
        <v>0</v>
      </c>
      <c r="BD425" s="133">
        <f t="shared" si="1070"/>
        <v>0</v>
      </c>
      <c r="BE425" s="133">
        <f t="shared" si="1070"/>
        <v>0</v>
      </c>
      <c r="BF425" s="133">
        <f t="shared" si="1070"/>
        <v>0</v>
      </c>
      <c r="BG425" s="133">
        <f t="shared" si="1070"/>
        <v>0</v>
      </c>
      <c r="BH425" s="133">
        <f t="shared" si="1070"/>
        <v>0</v>
      </c>
      <c r="BI425" s="133">
        <f t="shared" si="1070"/>
        <v>0</v>
      </c>
      <c r="BJ425" s="133">
        <f t="shared" si="1070"/>
        <v>0</v>
      </c>
      <c r="BK425" s="133">
        <f t="shared" si="1070"/>
        <v>0</v>
      </c>
      <c r="BL425" s="133">
        <f t="shared" si="1070"/>
        <v>0</v>
      </c>
      <c r="BM425" s="134">
        <f t="shared" si="1070"/>
        <v>4</v>
      </c>
      <c r="BN425" s="135">
        <f t="shared" si="1070"/>
        <v>4</v>
      </c>
      <c r="BO425" s="133">
        <f t="shared" si="1070"/>
        <v>0</v>
      </c>
      <c r="BP425" s="133">
        <f t="shared" ref="BP425:CU425" si="1071">IF(AND(BP$5&gt;=$EH113,BP$5&lt;=$EI113),$FO113,IF(AND(BP$5&gt;=$EJ113,BP$5&lt;=$EK113),$FQ113,IF(AND(BP$5&gt;=$EL113,BP$5&lt;=$EM113),$FS113,IF(AND(BP$5&gt;=$EN113,BP$5&lt;=$EO113),$FU113,IF(AND(BP$5&gt;=$EP113,BP$5&lt;=$EQ113),$FW113,IF(AND(BP$5&gt;=$ER113,BP$5&lt;=$ES113),$FY113,IF(AND(BP$5&gt;=$ET113,BP$5&lt;=$EU113),$GA113,IF(AND(BP$5&gt;=$EV113,BP$5&lt;=$EW113),$GC113,IF(AND(BP$5&gt;=$EX113,BP$5&lt;=$EY113),$GE113,IF(AND(BP$5&gt;=$EZ113,BP$5&lt;=$FA113),$GG113,IF(AND(BP$5&gt;=$FB113,BP$5&lt;=$FC113),$GI113,IF(AND(BP$5&gt;=$FD113,BP$5&lt;=$FE113),$GK113,0))))))))))))</f>
        <v>0</v>
      </c>
      <c r="BQ425" s="133">
        <f t="shared" si="1071"/>
        <v>0</v>
      </c>
      <c r="BR425" s="133">
        <f t="shared" si="1071"/>
        <v>0</v>
      </c>
      <c r="BS425" s="133">
        <f t="shared" si="1071"/>
        <v>0</v>
      </c>
      <c r="BT425" s="133">
        <f t="shared" si="1071"/>
        <v>0</v>
      </c>
      <c r="BU425" s="133">
        <f t="shared" si="1071"/>
        <v>0</v>
      </c>
      <c r="BV425" s="133">
        <f t="shared" si="1071"/>
        <v>0</v>
      </c>
      <c r="BW425" s="133">
        <f t="shared" si="1071"/>
        <v>0</v>
      </c>
      <c r="BX425" s="133">
        <f t="shared" si="1071"/>
        <v>0</v>
      </c>
      <c r="BY425" s="133">
        <f t="shared" si="1071"/>
        <v>0</v>
      </c>
      <c r="BZ425" s="133">
        <f t="shared" si="1071"/>
        <v>0</v>
      </c>
      <c r="CA425" s="133">
        <f t="shared" si="1071"/>
        <v>0</v>
      </c>
      <c r="CB425" s="133">
        <f t="shared" si="1071"/>
        <v>0</v>
      </c>
      <c r="CC425" s="133">
        <f t="shared" si="1071"/>
        <v>0</v>
      </c>
      <c r="CD425" s="133">
        <f t="shared" si="1071"/>
        <v>0</v>
      </c>
      <c r="CE425" s="133">
        <f t="shared" si="1071"/>
        <v>0</v>
      </c>
      <c r="CF425" s="133">
        <f t="shared" si="1071"/>
        <v>0</v>
      </c>
      <c r="CG425" s="133">
        <f t="shared" si="1071"/>
        <v>0</v>
      </c>
      <c r="CH425" s="133">
        <f t="shared" si="1071"/>
        <v>0</v>
      </c>
      <c r="CI425" s="133">
        <f t="shared" si="1071"/>
        <v>0</v>
      </c>
      <c r="CJ425" s="133">
        <f t="shared" si="1071"/>
        <v>0</v>
      </c>
      <c r="CK425" s="133">
        <f t="shared" si="1071"/>
        <v>0</v>
      </c>
      <c r="CL425" s="133">
        <f t="shared" si="1071"/>
        <v>0</v>
      </c>
      <c r="CM425" s="133">
        <f t="shared" si="1071"/>
        <v>0</v>
      </c>
      <c r="CN425" s="133">
        <f t="shared" si="1071"/>
        <v>0</v>
      </c>
      <c r="CO425" s="133">
        <f t="shared" si="1071"/>
        <v>0</v>
      </c>
      <c r="CP425" s="133">
        <f t="shared" si="1071"/>
        <v>0</v>
      </c>
      <c r="CQ425" s="134">
        <f t="shared" si="1071"/>
        <v>0</v>
      </c>
      <c r="CR425" s="135">
        <f t="shared" si="1071"/>
        <v>0</v>
      </c>
      <c r="CS425" s="133">
        <f t="shared" si="1071"/>
        <v>0</v>
      </c>
      <c r="CT425" s="133">
        <f t="shared" si="1071"/>
        <v>0</v>
      </c>
      <c r="CU425" s="133">
        <f t="shared" si="1071"/>
        <v>0</v>
      </c>
      <c r="CV425" s="133">
        <f t="shared" ref="CV425:DW425" si="1072">IF(AND(CV$5&gt;=$EH113,CV$5&lt;=$EI113),$FO113,IF(AND(CV$5&gt;=$EJ113,CV$5&lt;=$EK113),$FQ113,IF(AND(CV$5&gt;=$EL113,CV$5&lt;=$EM113),$FS113,IF(AND(CV$5&gt;=$EN113,CV$5&lt;=$EO113),$FU113,IF(AND(CV$5&gt;=$EP113,CV$5&lt;=$EQ113),$FW113,IF(AND(CV$5&gt;=$ER113,CV$5&lt;=$ES113),$FY113,IF(AND(CV$5&gt;=$ET113,CV$5&lt;=$EU113),$GA113,IF(AND(CV$5&gt;=$EV113,CV$5&lt;=$EW113),$GC113,IF(AND(CV$5&gt;=$EX113,CV$5&lt;=$EY113),$GE113,IF(AND(CV$5&gt;=$EZ113,CV$5&lt;=$FA113),$GG113,IF(AND(CV$5&gt;=$FB113,CV$5&lt;=$FC113),$GI113,IF(AND(CV$5&gt;=$FD113,CV$5&lt;=$FE113),$GK113,0))))))))))))</f>
        <v>0</v>
      </c>
      <c r="CW425" s="133">
        <f t="shared" si="1072"/>
        <v>0</v>
      </c>
      <c r="CX425" s="133">
        <f t="shared" si="1072"/>
        <v>0</v>
      </c>
      <c r="CY425" s="133">
        <f t="shared" si="1072"/>
        <v>0</v>
      </c>
      <c r="CZ425" s="133">
        <f t="shared" si="1072"/>
        <v>0</v>
      </c>
      <c r="DA425" s="133">
        <f t="shared" si="1072"/>
        <v>0</v>
      </c>
      <c r="DB425" s="133">
        <f t="shared" si="1072"/>
        <v>0</v>
      </c>
      <c r="DC425" s="133">
        <f t="shared" si="1072"/>
        <v>0</v>
      </c>
      <c r="DD425" s="133">
        <f t="shared" si="1072"/>
        <v>0</v>
      </c>
      <c r="DE425" s="133">
        <f t="shared" si="1072"/>
        <v>0</v>
      </c>
      <c r="DF425" s="133">
        <f t="shared" si="1072"/>
        <v>0</v>
      </c>
      <c r="DG425" s="133">
        <f t="shared" si="1072"/>
        <v>0</v>
      </c>
      <c r="DH425" s="133">
        <f t="shared" si="1072"/>
        <v>0</v>
      </c>
      <c r="DI425" s="133">
        <f t="shared" si="1072"/>
        <v>0</v>
      </c>
      <c r="DJ425" s="133">
        <f t="shared" si="1072"/>
        <v>0</v>
      </c>
      <c r="DK425" s="133">
        <f t="shared" si="1072"/>
        <v>0</v>
      </c>
      <c r="DL425" s="133">
        <f t="shared" si="1072"/>
        <v>0</v>
      </c>
      <c r="DM425" s="133">
        <f t="shared" si="1072"/>
        <v>0</v>
      </c>
      <c r="DN425" s="133">
        <f t="shared" si="1072"/>
        <v>0</v>
      </c>
      <c r="DO425" s="133">
        <f t="shared" si="1072"/>
        <v>0</v>
      </c>
      <c r="DP425" s="133">
        <f t="shared" si="1072"/>
        <v>0</v>
      </c>
      <c r="DQ425" s="133">
        <f t="shared" si="1072"/>
        <v>0</v>
      </c>
      <c r="DR425" s="133">
        <f t="shared" si="1072"/>
        <v>0</v>
      </c>
      <c r="DS425" s="133">
        <f t="shared" si="1072"/>
        <v>0</v>
      </c>
      <c r="DT425" s="133">
        <f t="shared" si="1072"/>
        <v>0</v>
      </c>
      <c r="DU425" s="134">
        <f t="shared" si="1072"/>
        <v>0</v>
      </c>
      <c r="DV425" s="134">
        <f t="shared" si="1072"/>
        <v>0</v>
      </c>
      <c r="DW425" s="134">
        <f t="shared" si="1072"/>
        <v>0</v>
      </c>
      <c r="EE425" s="2"/>
      <c r="EF425"/>
      <c r="EG425"/>
      <c r="EH425" s="124"/>
      <c r="EI425" s="124"/>
      <c r="EJ425" s="124"/>
      <c r="EK425" s="124"/>
      <c r="EL425" s="124"/>
      <c r="EM425" s="124"/>
      <c r="EN425" s="124"/>
      <c r="EO425" s="124"/>
      <c r="EP425" s="124"/>
      <c r="EQ425" s="124"/>
      <c r="ER425" s="124"/>
      <c r="ES425" s="124"/>
      <c r="ET425" s="124"/>
      <c r="EU425" s="124"/>
      <c r="EV425" s="124"/>
      <c r="EW425" s="124"/>
      <c r="EX425" s="124"/>
      <c r="EY425" s="124"/>
      <c r="EZ425" s="124"/>
      <c r="FA425" s="124"/>
      <c r="FB425" s="124"/>
      <c r="FC425" s="124"/>
      <c r="FD425" s="124"/>
      <c r="FE425" s="124"/>
      <c r="FG425" s="124"/>
      <c r="FH425" s="124"/>
      <c r="FI425" s="124"/>
      <c r="FJ425" s="124"/>
      <c r="FK425" s="124"/>
      <c r="FL425" s="124"/>
      <c r="FN425" s="212"/>
      <c r="FO425" s="170"/>
      <c r="FP425" s="212"/>
      <c r="FQ425" s="170"/>
      <c r="FR425" s="212"/>
      <c r="FS425" s="170"/>
      <c r="FT425" s="212"/>
      <c r="FU425" s="170"/>
      <c r="FV425" s="212"/>
      <c r="FW425" s="170"/>
      <c r="FX425" s="212"/>
      <c r="FY425" s="170"/>
      <c r="FZ425" s="212"/>
      <c r="GA425" s="170"/>
      <c r="GB425" s="212"/>
      <c r="GC425" s="170"/>
      <c r="GD425" s="212"/>
      <c r="GE425" s="170"/>
      <c r="GF425" s="212"/>
      <c r="GG425" s="170"/>
      <c r="GH425" s="212"/>
      <c r="GI425" s="170"/>
      <c r="GJ425" s="212"/>
      <c r="GK425" s="170"/>
      <c r="HC425" s="212"/>
      <c r="HD425" s="170"/>
      <c r="HE425" s="212"/>
      <c r="HF425" s="170"/>
      <c r="HG425" s="212"/>
      <c r="HH425" s="170"/>
      <c r="HI425" s="212"/>
      <c r="HJ425" s="170"/>
    </row>
    <row r="426" spans="2:218" ht="21.75" customHeight="1" x14ac:dyDescent="0.15">
      <c r="B426" s="486" t="str">
        <f>IF(②元データ!$B$22="","",②元データ!$B$22)</f>
        <v>ブロッコリー・こんにちは</v>
      </c>
      <c r="C426" s="324"/>
      <c r="D426" s="78">
        <f t="shared" ref="D426:AI426" si="1073">IF(AND(D$5&gt;=$EH115,D$5&lt;=$EI115),$FO115/$GM115,IF(AND(D$5&gt;=$EJ115,D$5&lt;=$EK115),$FQ115/$GO115,IF(AND(D$5&gt;=$EL115,D$5&lt;=$EM115),$FS115/$GQ115,IF(AND(D$5&gt;=$EN115,D$5&lt;=$EO115),$FU115/$GS115,IF(AND(D$5&gt;=$EP115,D$5&lt;=$EQ115),$FW115/$GU115,IF(AND(D$5&gt;=$ER115,D$5&lt;=$ES115),$FY115/$GW115,IF(AND(D$5&gt;=$ET115,D$5&lt;=$EU115),$GA115/$GY115,IF(AND(D$5&gt;=$EV115,D$5&lt;=$EW115),$GC115/$HA115,IF(AND(D$5&gt;=$EX115,D$5&lt;=$EY115),$GE115/$HC115,IF(AND(D$5&gt;=$EZ115,D$5&lt;=$FA115),$GG115/$HE115,IF(AND(D$5&gt;=$FB115,D$5&lt;=$FC115),$GI115/$HG115,IF(AND(D$5&gt;=$FD115,D$5&lt;=$FE115),$GK115/$HI115,0))))))))))))</f>
        <v>0</v>
      </c>
      <c r="E426" s="79">
        <f t="shared" si="1073"/>
        <v>0</v>
      </c>
      <c r="F426" s="79">
        <f t="shared" si="1073"/>
        <v>0</v>
      </c>
      <c r="G426" s="79">
        <f t="shared" si="1073"/>
        <v>0</v>
      </c>
      <c r="H426" s="79">
        <f t="shared" si="1073"/>
        <v>0</v>
      </c>
      <c r="I426" s="79">
        <f t="shared" si="1073"/>
        <v>0</v>
      </c>
      <c r="J426" s="79">
        <f t="shared" si="1073"/>
        <v>0</v>
      </c>
      <c r="K426" s="79">
        <f t="shared" si="1073"/>
        <v>0</v>
      </c>
      <c r="L426" s="79">
        <f t="shared" si="1073"/>
        <v>0</v>
      </c>
      <c r="M426" s="79">
        <f t="shared" si="1073"/>
        <v>0</v>
      </c>
      <c r="N426" s="79">
        <f t="shared" si="1073"/>
        <v>0</v>
      </c>
      <c r="O426" s="79">
        <f t="shared" si="1073"/>
        <v>0</v>
      </c>
      <c r="P426" s="79">
        <f t="shared" si="1073"/>
        <v>0</v>
      </c>
      <c r="Q426" s="79">
        <f t="shared" si="1073"/>
        <v>0</v>
      </c>
      <c r="R426" s="79">
        <f t="shared" si="1073"/>
        <v>0</v>
      </c>
      <c r="S426" s="79">
        <f t="shared" si="1073"/>
        <v>0</v>
      </c>
      <c r="T426" s="79">
        <f t="shared" si="1073"/>
        <v>0</v>
      </c>
      <c r="U426" s="79">
        <f t="shared" si="1073"/>
        <v>0</v>
      </c>
      <c r="V426" s="79">
        <f t="shared" si="1073"/>
        <v>0</v>
      </c>
      <c r="W426" s="79">
        <f t="shared" si="1073"/>
        <v>0</v>
      </c>
      <c r="X426" s="79">
        <f t="shared" si="1073"/>
        <v>0</v>
      </c>
      <c r="Y426" s="79">
        <f t="shared" si="1073"/>
        <v>0</v>
      </c>
      <c r="Z426" s="79">
        <f t="shared" si="1073"/>
        <v>0</v>
      </c>
      <c r="AA426" s="79">
        <f t="shared" si="1073"/>
        <v>0</v>
      </c>
      <c r="AB426" s="79">
        <f t="shared" si="1073"/>
        <v>0</v>
      </c>
      <c r="AC426" s="79">
        <f t="shared" si="1073"/>
        <v>0</v>
      </c>
      <c r="AD426" s="79">
        <f t="shared" si="1073"/>
        <v>0</v>
      </c>
      <c r="AE426" s="79">
        <f t="shared" si="1073"/>
        <v>0</v>
      </c>
      <c r="AF426" s="137">
        <f t="shared" si="1073"/>
        <v>0</v>
      </c>
      <c r="AG426" s="79">
        <f t="shared" si="1073"/>
        <v>0</v>
      </c>
      <c r="AH426" s="79">
        <f t="shared" si="1073"/>
        <v>0</v>
      </c>
      <c r="AI426" s="78">
        <f t="shared" si="1073"/>
        <v>0</v>
      </c>
      <c r="AJ426" s="79">
        <f t="shared" ref="AJ426:BO426" si="1074">IF(AND(AJ$5&gt;=$EH115,AJ$5&lt;=$EI115),$FO115/$GM115,IF(AND(AJ$5&gt;=$EJ115,AJ$5&lt;=$EK115),$FQ115/$GO115,IF(AND(AJ$5&gt;=$EL115,AJ$5&lt;=$EM115),$FS115/$GQ115,IF(AND(AJ$5&gt;=$EN115,AJ$5&lt;=$EO115),$FU115/$GS115,IF(AND(AJ$5&gt;=$EP115,AJ$5&lt;=$EQ115),$FW115/$GU115,IF(AND(AJ$5&gt;=$ER115,AJ$5&lt;=$ES115),$FY115/$GW115,IF(AND(AJ$5&gt;=$ET115,AJ$5&lt;=$EU115),$GA115/$GY115,IF(AND(AJ$5&gt;=$EV115,AJ$5&lt;=$EW115),$GC115/$HA115,IF(AND(AJ$5&gt;=$EX115,AJ$5&lt;=$EY115),$GE115/$HC115,IF(AND(AJ$5&gt;=$EZ115,AJ$5&lt;=$FA115),$GG115/$HE115,IF(AND(AJ$5&gt;=$FB115,AJ$5&lt;=$FC115),$GI115/$HG115,IF(AND(AJ$5&gt;=$FD115,AJ$5&lt;=$FE115),$GK115/$HI115,0))))))))))))</f>
        <v>0</v>
      </c>
      <c r="AK426" s="79">
        <f t="shared" si="1074"/>
        <v>0</v>
      </c>
      <c r="AL426" s="79">
        <f t="shared" si="1074"/>
        <v>0</v>
      </c>
      <c r="AM426" s="79">
        <f t="shared" si="1074"/>
        <v>0</v>
      </c>
      <c r="AN426" s="79">
        <f t="shared" si="1074"/>
        <v>0</v>
      </c>
      <c r="AO426" s="79">
        <f t="shared" si="1074"/>
        <v>0</v>
      </c>
      <c r="AP426" s="79">
        <f t="shared" si="1074"/>
        <v>0</v>
      </c>
      <c r="AQ426" s="79">
        <f t="shared" si="1074"/>
        <v>0</v>
      </c>
      <c r="AR426" s="79">
        <f t="shared" si="1074"/>
        <v>0</v>
      </c>
      <c r="AS426" s="79">
        <f t="shared" si="1074"/>
        <v>0</v>
      </c>
      <c r="AT426" s="79">
        <f t="shared" si="1074"/>
        <v>0</v>
      </c>
      <c r="AU426" s="79">
        <f t="shared" si="1074"/>
        <v>0</v>
      </c>
      <c r="AV426" s="79">
        <f t="shared" si="1074"/>
        <v>0</v>
      </c>
      <c r="AW426" s="79">
        <f t="shared" si="1074"/>
        <v>0</v>
      </c>
      <c r="AX426" s="79">
        <f t="shared" si="1074"/>
        <v>0</v>
      </c>
      <c r="AY426" s="79">
        <f t="shared" si="1074"/>
        <v>0</v>
      </c>
      <c r="AZ426" s="79">
        <f t="shared" si="1074"/>
        <v>0</v>
      </c>
      <c r="BA426" s="79">
        <f t="shared" si="1074"/>
        <v>0</v>
      </c>
      <c r="BB426" s="79">
        <f t="shared" si="1074"/>
        <v>0</v>
      </c>
      <c r="BC426" s="79">
        <f t="shared" si="1074"/>
        <v>0</v>
      </c>
      <c r="BD426" s="79">
        <f t="shared" si="1074"/>
        <v>0</v>
      </c>
      <c r="BE426" s="79">
        <f t="shared" si="1074"/>
        <v>0</v>
      </c>
      <c r="BF426" s="79">
        <f t="shared" si="1074"/>
        <v>0</v>
      </c>
      <c r="BG426" s="79">
        <f t="shared" si="1074"/>
        <v>0</v>
      </c>
      <c r="BH426" s="79">
        <f t="shared" si="1074"/>
        <v>0</v>
      </c>
      <c r="BI426" s="79">
        <f t="shared" si="1074"/>
        <v>0</v>
      </c>
      <c r="BJ426" s="79">
        <f t="shared" si="1074"/>
        <v>0</v>
      </c>
      <c r="BK426" s="79">
        <f t="shared" si="1074"/>
        <v>0</v>
      </c>
      <c r="BL426" s="79">
        <f t="shared" si="1074"/>
        <v>0</v>
      </c>
      <c r="BM426" s="80">
        <f t="shared" si="1074"/>
        <v>0</v>
      </c>
      <c r="BN426" s="78">
        <f t="shared" si="1074"/>
        <v>0</v>
      </c>
      <c r="BO426" s="79">
        <f t="shared" si="1074"/>
        <v>0</v>
      </c>
      <c r="BP426" s="79">
        <f t="shared" ref="BP426:CU426" si="1075">IF(AND(BP$5&gt;=$EH115,BP$5&lt;=$EI115),$FO115/$GM115,IF(AND(BP$5&gt;=$EJ115,BP$5&lt;=$EK115),$FQ115/$GO115,IF(AND(BP$5&gt;=$EL115,BP$5&lt;=$EM115),$FS115/$GQ115,IF(AND(BP$5&gt;=$EN115,BP$5&lt;=$EO115),$FU115/$GS115,IF(AND(BP$5&gt;=$EP115,BP$5&lt;=$EQ115),$FW115/$GU115,IF(AND(BP$5&gt;=$ER115,BP$5&lt;=$ES115),$FY115/$GW115,IF(AND(BP$5&gt;=$ET115,BP$5&lt;=$EU115),$GA115/$GY115,IF(AND(BP$5&gt;=$EV115,BP$5&lt;=$EW115),$GC115/$HA115,IF(AND(BP$5&gt;=$EX115,BP$5&lt;=$EY115),$GE115/$HC115,IF(AND(BP$5&gt;=$EZ115,BP$5&lt;=$FA115),$GG115/$HE115,IF(AND(BP$5&gt;=$FB115,BP$5&lt;=$FC115),$GI115/$HG115,IF(AND(BP$5&gt;=$FD115,BP$5&lt;=$FE115),$GK115/$HI115,0))))))))))))</f>
        <v>0</v>
      </c>
      <c r="BQ426" s="79">
        <f t="shared" si="1075"/>
        <v>0</v>
      </c>
      <c r="BR426" s="79">
        <f t="shared" si="1075"/>
        <v>0</v>
      </c>
      <c r="BS426" s="79">
        <f t="shared" si="1075"/>
        <v>0</v>
      </c>
      <c r="BT426" s="79">
        <f t="shared" si="1075"/>
        <v>0</v>
      </c>
      <c r="BU426" s="79">
        <f t="shared" si="1075"/>
        <v>0</v>
      </c>
      <c r="BV426" s="79">
        <f t="shared" si="1075"/>
        <v>0</v>
      </c>
      <c r="BW426" s="79">
        <f t="shared" si="1075"/>
        <v>0</v>
      </c>
      <c r="BX426" s="79">
        <f t="shared" si="1075"/>
        <v>0</v>
      </c>
      <c r="BY426" s="79">
        <f t="shared" si="1075"/>
        <v>0</v>
      </c>
      <c r="BZ426" s="79">
        <f t="shared" si="1075"/>
        <v>0</v>
      </c>
      <c r="CA426" s="79">
        <f t="shared" si="1075"/>
        <v>0</v>
      </c>
      <c r="CB426" s="137">
        <f t="shared" si="1075"/>
        <v>0</v>
      </c>
      <c r="CC426" s="79">
        <f t="shared" si="1075"/>
        <v>0</v>
      </c>
      <c r="CD426" s="79">
        <f t="shared" si="1075"/>
        <v>0</v>
      </c>
      <c r="CE426" s="79">
        <f t="shared" si="1075"/>
        <v>0</v>
      </c>
      <c r="CF426" s="79">
        <f t="shared" si="1075"/>
        <v>0</v>
      </c>
      <c r="CG426" s="79">
        <f t="shared" si="1075"/>
        <v>0</v>
      </c>
      <c r="CH426" s="79">
        <f t="shared" si="1075"/>
        <v>0</v>
      </c>
      <c r="CI426" s="79">
        <f t="shared" si="1075"/>
        <v>0</v>
      </c>
      <c r="CJ426" s="79">
        <f t="shared" si="1075"/>
        <v>0</v>
      </c>
      <c r="CK426" s="79">
        <f t="shared" si="1075"/>
        <v>0</v>
      </c>
      <c r="CL426" s="79">
        <f t="shared" si="1075"/>
        <v>0</v>
      </c>
      <c r="CM426" s="79">
        <f t="shared" si="1075"/>
        <v>0</v>
      </c>
      <c r="CN426" s="79">
        <f t="shared" si="1075"/>
        <v>0</v>
      </c>
      <c r="CO426" s="79">
        <f t="shared" si="1075"/>
        <v>0</v>
      </c>
      <c r="CP426" s="137">
        <f t="shared" si="1075"/>
        <v>0</v>
      </c>
      <c r="CQ426" s="80">
        <f t="shared" si="1075"/>
        <v>0</v>
      </c>
      <c r="CR426" s="78">
        <f t="shared" si="1075"/>
        <v>0</v>
      </c>
      <c r="CS426" s="79">
        <f t="shared" si="1075"/>
        <v>0</v>
      </c>
      <c r="CT426" s="79">
        <f t="shared" si="1075"/>
        <v>0</v>
      </c>
      <c r="CU426" s="79">
        <f t="shared" si="1075"/>
        <v>0</v>
      </c>
      <c r="CV426" s="79">
        <f t="shared" ref="CV426:DW426" si="1076">IF(AND(CV$5&gt;=$EH115,CV$5&lt;=$EI115),$FO115/$GM115,IF(AND(CV$5&gt;=$EJ115,CV$5&lt;=$EK115),$FQ115/$GO115,IF(AND(CV$5&gt;=$EL115,CV$5&lt;=$EM115),$FS115/$GQ115,IF(AND(CV$5&gt;=$EN115,CV$5&lt;=$EO115),$FU115/$GS115,IF(AND(CV$5&gt;=$EP115,CV$5&lt;=$EQ115),$FW115/$GU115,IF(AND(CV$5&gt;=$ER115,CV$5&lt;=$ES115),$FY115/$GW115,IF(AND(CV$5&gt;=$ET115,CV$5&lt;=$EU115),$GA115/$GY115,IF(AND(CV$5&gt;=$EV115,CV$5&lt;=$EW115),$GC115/$HA115,IF(AND(CV$5&gt;=$EX115,CV$5&lt;=$EY115),$GE115/$HC115,IF(AND(CV$5&gt;=$EZ115,CV$5&lt;=$FA115),$GG115/$HE115,IF(AND(CV$5&gt;=$FB115,CV$5&lt;=$FC115),$GI115/$HG115,IF(AND(CV$5&gt;=$FD115,CV$5&lt;=$FE115),$GK115/$HI115,0))))))))))))</f>
        <v>0</v>
      </c>
      <c r="CW426" s="79">
        <f t="shared" si="1076"/>
        <v>0</v>
      </c>
      <c r="CX426" s="79">
        <f t="shared" si="1076"/>
        <v>0</v>
      </c>
      <c r="CY426" s="79">
        <f t="shared" si="1076"/>
        <v>0</v>
      </c>
      <c r="CZ426" s="79">
        <f t="shared" si="1076"/>
        <v>0</v>
      </c>
      <c r="DA426" s="79">
        <f t="shared" si="1076"/>
        <v>0</v>
      </c>
      <c r="DB426" s="79">
        <f t="shared" si="1076"/>
        <v>0</v>
      </c>
      <c r="DC426" s="79">
        <f t="shared" si="1076"/>
        <v>0</v>
      </c>
      <c r="DD426" s="79">
        <f t="shared" si="1076"/>
        <v>0</v>
      </c>
      <c r="DE426" s="79">
        <f t="shared" si="1076"/>
        <v>0</v>
      </c>
      <c r="DF426" s="137">
        <f t="shared" si="1076"/>
        <v>0</v>
      </c>
      <c r="DG426" s="79">
        <f t="shared" si="1076"/>
        <v>0</v>
      </c>
      <c r="DH426" s="79">
        <f t="shared" si="1076"/>
        <v>0</v>
      </c>
      <c r="DI426" s="79">
        <f t="shared" si="1076"/>
        <v>0</v>
      </c>
      <c r="DJ426" s="79">
        <f t="shared" si="1076"/>
        <v>0</v>
      </c>
      <c r="DK426" s="79">
        <f t="shared" si="1076"/>
        <v>0</v>
      </c>
      <c r="DL426" s="79">
        <f t="shared" si="1076"/>
        <v>0</v>
      </c>
      <c r="DM426" s="79">
        <f t="shared" si="1076"/>
        <v>0</v>
      </c>
      <c r="DN426" s="79">
        <f t="shared" si="1076"/>
        <v>0</v>
      </c>
      <c r="DO426" s="79">
        <f t="shared" si="1076"/>
        <v>0</v>
      </c>
      <c r="DP426" s="79">
        <f t="shared" si="1076"/>
        <v>0</v>
      </c>
      <c r="DQ426" s="79">
        <f t="shared" si="1076"/>
        <v>0</v>
      </c>
      <c r="DR426" s="79">
        <f t="shared" si="1076"/>
        <v>0</v>
      </c>
      <c r="DS426" s="79">
        <f t="shared" si="1076"/>
        <v>0</v>
      </c>
      <c r="DT426" s="137">
        <f t="shared" si="1076"/>
        <v>0</v>
      </c>
      <c r="DU426" s="80">
        <f t="shared" si="1076"/>
        <v>0</v>
      </c>
      <c r="DV426" s="80">
        <f t="shared" si="1076"/>
        <v>0</v>
      </c>
      <c r="DW426" s="80">
        <f t="shared" si="1076"/>
        <v>0</v>
      </c>
      <c r="EE426" s="2"/>
      <c r="EF426"/>
      <c r="EG426"/>
      <c r="EH426" s="124"/>
      <c r="EI426" s="124"/>
      <c r="EJ426" s="124"/>
      <c r="EK426" s="124"/>
      <c r="EL426" s="124"/>
      <c r="EM426" s="124"/>
      <c r="EN426" s="124"/>
      <c r="EO426" s="124"/>
      <c r="EP426" s="124"/>
      <c r="EQ426" s="124"/>
      <c r="ER426" s="124"/>
      <c r="ES426" s="124"/>
      <c r="ET426" s="124"/>
      <c r="EU426" s="124"/>
      <c r="EV426" s="124"/>
      <c r="EW426" s="124"/>
      <c r="EX426" s="124"/>
      <c r="EY426" s="124"/>
      <c r="EZ426" s="124"/>
      <c r="FA426" s="124"/>
      <c r="FB426" s="124"/>
      <c r="FC426" s="124"/>
      <c r="FD426" s="124"/>
      <c r="FE426" s="124"/>
      <c r="FG426" s="124"/>
      <c r="FH426" s="124"/>
      <c r="FI426" s="124"/>
      <c r="FJ426" s="124"/>
      <c r="FK426" s="124"/>
      <c r="FL426" s="124"/>
      <c r="FN426" s="212"/>
      <c r="FO426" s="170"/>
      <c r="FP426" s="212"/>
      <c r="FQ426" s="170"/>
      <c r="FR426" s="212"/>
      <c r="FS426" s="170"/>
      <c r="FT426" s="212"/>
      <c r="FU426" s="170"/>
      <c r="FV426" s="212"/>
      <c r="FW426" s="170"/>
      <c r="FX426" s="212"/>
      <c r="FY426" s="170"/>
      <c r="FZ426" s="212"/>
      <c r="GA426" s="170"/>
      <c r="GB426" s="212"/>
      <c r="GC426" s="170"/>
      <c r="GD426" s="212"/>
      <c r="GE426" s="170"/>
      <c r="GF426" s="212"/>
      <c r="GG426" s="170"/>
      <c r="GH426" s="212"/>
      <c r="GI426" s="170"/>
      <c r="GJ426" s="212"/>
      <c r="GK426" s="170"/>
      <c r="HC426" s="212"/>
      <c r="HD426" s="170"/>
      <c r="HE426" s="212"/>
      <c r="HF426" s="170"/>
      <c r="HG426" s="212"/>
      <c r="HH426" s="170"/>
      <c r="HI426" s="212"/>
      <c r="HJ426" s="170"/>
    </row>
    <row r="427" spans="2:218" ht="10.5" customHeight="1" x14ac:dyDescent="0.15">
      <c r="B427" s="487"/>
      <c r="C427" s="325"/>
      <c r="D427" s="59">
        <f t="shared" ref="D427:AI427" si="1077">IF(AND(D$5&gt;=$EH115,D$5&lt;=$EI115),$FO115,IF(AND(D$5&gt;=$EJ115,D$5&lt;=$EK115),$FQ115,IF(AND(D$5&gt;=$EL115,D$5&lt;=$EM115),$FS115,IF(AND(D$5&gt;=$EN115,D$5&lt;=$EO115),$FU115,IF(AND(D$5&gt;=$EP115,D$5&lt;=$EQ115),$FW115,IF(AND(D$5&gt;=$ER115,D$5&lt;=$ES115),$FY115,IF(AND(D$5&gt;=$ET115,D$5&lt;=$EU115),$GA115,IF(AND(D$5&gt;=$EV115,D$5&lt;=$EW115),$GC115,IF(AND(D$5&gt;=$EX115,D$5&lt;=$EY115),$GE115,IF(AND(D$5&gt;=$EZ115,D$5&lt;=$FA115),$GG115,IF(AND(D$5&gt;=$FB115,D$5&lt;=$FC115),$GI115,IF(AND(D$5&gt;=$FD115,D$5&lt;=$FE115),$GK115,0))))))))))))</f>
        <v>0</v>
      </c>
      <c r="E427" s="76">
        <f t="shared" si="1077"/>
        <v>0</v>
      </c>
      <c r="F427" s="76">
        <f t="shared" si="1077"/>
        <v>0</v>
      </c>
      <c r="G427" s="76">
        <f t="shared" si="1077"/>
        <v>0</v>
      </c>
      <c r="H427" s="76">
        <f t="shared" si="1077"/>
        <v>0</v>
      </c>
      <c r="I427" s="76">
        <f t="shared" si="1077"/>
        <v>0</v>
      </c>
      <c r="J427" s="76">
        <f t="shared" si="1077"/>
        <v>0</v>
      </c>
      <c r="K427" s="76">
        <f t="shared" si="1077"/>
        <v>0</v>
      </c>
      <c r="L427" s="76">
        <f t="shared" si="1077"/>
        <v>0</v>
      </c>
      <c r="M427" s="76">
        <f t="shared" si="1077"/>
        <v>0</v>
      </c>
      <c r="N427" s="76">
        <f t="shared" si="1077"/>
        <v>0</v>
      </c>
      <c r="O427" s="76">
        <f t="shared" si="1077"/>
        <v>0</v>
      </c>
      <c r="P427" s="76">
        <f t="shared" si="1077"/>
        <v>0</v>
      </c>
      <c r="Q427" s="76">
        <f t="shared" si="1077"/>
        <v>0</v>
      </c>
      <c r="R427" s="76">
        <f t="shared" si="1077"/>
        <v>0</v>
      </c>
      <c r="S427" s="76">
        <f t="shared" si="1077"/>
        <v>0</v>
      </c>
      <c r="T427" s="76">
        <f t="shared" si="1077"/>
        <v>0</v>
      </c>
      <c r="U427" s="76">
        <f t="shared" si="1077"/>
        <v>0</v>
      </c>
      <c r="V427" s="76">
        <f t="shared" si="1077"/>
        <v>0</v>
      </c>
      <c r="W427" s="76">
        <f t="shared" si="1077"/>
        <v>0</v>
      </c>
      <c r="X427" s="76">
        <f t="shared" si="1077"/>
        <v>0</v>
      </c>
      <c r="Y427" s="76">
        <f t="shared" si="1077"/>
        <v>0</v>
      </c>
      <c r="Z427" s="76">
        <f t="shared" si="1077"/>
        <v>0</v>
      </c>
      <c r="AA427" s="76">
        <f t="shared" si="1077"/>
        <v>0</v>
      </c>
      <c r="AB427" s="76">
        <f t="shared" si="1077"/>
        <v>0</v>
      </c>
      <c r="AC427" s="76">
        <f t="shared" si="1077"/>
        <v>0</v>
      </c>
      <c r="AD427" s="76">
        <f t="shared" si="1077"/>
        <v>0</v>
      </c>
      <c r="AE427" s="76">
        <f t="shared" si="1077"/>
        <v>0</v>
      </c>
      <c r="AF427" s="138">
        <f t="shared" si="1077"/>
        <v>0</v>
      </c>
      <c r="AG427" s="76">
        <f t="shared" si="1077"/>
        <v>0</v>
      </c>
      <c r="AH427" s="76">
        <f t="shared" si="1077"/>
        <v>0</v>
      </c>
      <c r="AI427" s="59">
        <f t="shared" si="1077"/>
        <v>0</v>
      </c>
      <c r="AJ427" s="76">
        <f t="shared" ref="AJ427:BO427" si="1078">IF(AND(AJ$5&gt;=$EH115,AJ$5&lt;=$EI115),$FO115,IF(AND(AJ$5&gt;=$EJ115,AJ$5&lt;=$EK115),$FQ115,IF(AND(AJ$5&gt;=$EL115,AJ$5&lt;=$EM115),$FS115,IF(AND(AJ$5&gt;=$EN115,AJ$5&lt;=$EO115),$FU115,IF(AND(AJ$5&gt;=$EP115,AJ$5&lt;=$EQ115),$FW115,IF(AND(AJ$5&gt;=$ER115,AJ$5&lt;=$ES115),$FY115,IF(AND(AJ$5&gt;=$ET115,AJ$5&lt;=$EU115),$GA115,IF(AND(AJ$5&gt;=$EV115,AJ$5&lt;=$EW115),$GC115,IF(AND(AJ$5&gt;=$EX115,AJ$5&lt;=$EY115),$GE115,IF(AND(AJ$5&gt;=$EZ115,AJ$5&lt;=$FA115),$GG115,IF(AND(AJ$5&gt;=$FB115,AJ$5&lt;=$FC115),$GI115,IF(AND(AJ$5&gt;=$FD115,AJ$5&lt;=$FE115),$GK115,0))))))))))))</f>
        <v>0</v>
      </c>
      <c r="AK427" s="76">
        <f t="shared" si="1078"/>
        <v>0</v>
      </c>
      <c r="AL427" s="76">
        <f t="shared" si="1078"/>
        <v>0</v>
      </c>
      <c r="AM427" s="76">
        <f t="shared" si="1078"/>
        <v>0</v>
      </c>
      <c r="AN427" s="76">
        <f t="shared" si="1078"/>
        <v>0</v>
      </c>
      <c r="AO427" s="76">
        <f t="shared" si="1078"/>
        <v>0</v>
      </c>
      <c r="AP427" s="76">
        <f t="shared" si="1078"/>
        <v>0</v>
      </c>
      <c r="AQ427" s="76">
        <f t="shared" si="1078"/>
        <v>0</v>
      </c>
      <c r="AR427" s="76">
        <f t="shared" si="1078"/>
        <v>0</v>
      </c>
      <c r="AS427" s="76">
        <f t="shared" si="1078"/>
        <v>0</v>
      </c>
      <c r="AT427" s="76">
        <f t="shared" si="1078"/>
        <v>0</v>
      </c>
      <c r="AU427" s="76">
        <f t="shared" si="1078"/>
        <v>0</v>
      </c>
      <c r="AV427" s="76">
        <f t="shared" si="1078"/>
        <v>0</v>
      </c>
      <c r="AW427" s="76">
        <f t="shared" si="1078"/>
        <v>0</v>
      </c>
      <c r="AX427" s="76">
        <f t="shared" si="1078"/>
        <v>0</v>
      </c>
      <c r="AY427" s="76">
        <f t="shared" si="1078"/>
        <v>0</v>
      </c>
      <c r="AZ427" s="76">
        <f t="shared" si="1078"/>
        <v>0</v>
      </c>
      <c r="BA427" s="76">
        <f t="shared" si="1078"/>
        <v>0</v>
      </c>
      <c r="BB427" s="76">
        <f t="shared" si="1078"/>
        <v>0</v>
      </c>
      <c r="BC427" s="76">
        <f t="shared" si="1078"/>
        <v>0</v>
      </c>
      <c r="BD427" s="76">
        <f t="shared" si="1078"/>
        <v>0</v>
      </c>
      <c r="BE427" s="76">
        <f t="shared" si="1078"/>
        <v>0</v>
      </c>
      <c r="BF427" s="76">
        <f t="shared" si="1078"/>
        <v>0</v>
      </c>
      <c r="BG427" s="76">
        <f t="shared" si="1078"/>
        <v>0</v>
      </c>
      <c r="BH427" s="76">
        <f t="shared" si="1078"/>
        <v>0</v>
      </c>
      <c r="BI427" s="76">
        <f t="shared" si="1078"/>
        <v>0</v>
      </c>
      <c r="BJ427" s="76">
        <f t="shared" si="1078"/>
        <v>0</v>
      </c>
      <c r="BK427" s="76">
        <f t="shared" si="1078"/>
        <v>0</v>
      </c>
      <c r="BL427" s="76">
        <f t="shared" si="1078"/>
        <v>0</v>
      </c>
      <c r="BM427" s="77">
        <f t="shared" si="1078"/>
        <v>0</v>
      </c>
      <c r="BN427" s="59">
        <f t="shared" si="1078"/>
        <v>0</v>
      </c>
      <c r="BO427" s="76">
        <f t="shared" si="1078"/>
        <v>0</v>
      </c>
      <c r="BP427" s="76">
        <f t="shared" ref="BP427:CU427" si="1079">IF(AND(BP$5&gt;=$EH115,BP$5&lt;=$EI115),$FO115,IF(AND(BP$5&gt;=$EJ115,BP$5&lt;=$EK115),$FQ115,IF(AND(BP$5&gt;=$EL115,BP$5&lt;=$EM115),$FS115,IF(AND(BP$5&gt;=$EN115,BP$5&lt;=$EO115),$FU115,IF(AND(BP$5&gt;=$EP115,BP$5&lt;=$EQ115),$FW115,IF(AND(BP$5&gt;=$ER115,BP$5&lt;=$ES115),$FY115,IF(AND(BP$5&gt;=$ET115,BP$5&lt;=$EU115),$GA115,IF(AND(BP$5&gt;=$EV115,BP$5&lt;=$EW115),$GC115,IF(AND(BP$5&gt;=$EX115,BP$5&lt;=$EY115),$GE115,IF(AND(BP$5&gt;=$EZ115,BP$5&lt;=$FA115),$GG115,IF(AND(BP$5&gt;=$FB115,BP$5&lt;=$FC115),$GI115,IF(AND(BP$5&gt;=$FD115,BP$5&lt;=$FE115),$GK115,0))))))))))))</f>
        <v>0</v>
      </c>
      <c r="BQ427" s="76">
        <f t="shared" si="1079"/>
        <v>0</v>
      </c>
      <c r="BR427" s="76">
        <f t="shared" si="1079"/>
        <v>0</v>
      </c>
      <c r="BS427" s="76">
        <f t="shared" si="1079"/>
        <v>0</v>
      </c>
      <c r="BT427" s="76">
        <f t="shared" si="1079"/>
        <v>0</v>
      </c>
      <c r="BU427" s="76">
        <f t="shared" si="1079"/>
        <v>0</v>
      </c>
      <c r="BV427" s="76">
        <f t="shared" si="1079"/>
        <v>0</v>
      </c>
      <c r="BW427" s="76">
        <f t="shared" si="1079"/>
        <v>0</v>
      </c>
      <c r="BX427" s="76">
        <f t="shared" si="1079"/>
        <v>0</v>
      </c>
      <c r="BY427" s="76">
        <f t="shared" si="1079"/>
        <v>0</v>
      </c>
      <c r="BZ427" s="76">
        <f t="shared" si="1079"/>
        <v>0</v>
      </c>
      <c r="CA427" s="76">
        <f t="shared" si="1079"/>
        <v>0</v>
      </c>
      <c r="CB427" s="138">
        <f t="shared" si="1079"/>
        <v>0</v>
      </c>
      <c r="CC427" s="76">
        <f t="shared" si="1079"/>
        <v>0</v>
      </c>
      <c r="CD427" s="76">
        <f t="shared" si="1079"/>
        <v>0</v>
      </c>
      <c r="CE427" s="76">
        <f t="shared" si="1079"/>
        <v>0</v>
      </c>
      <c r="CF427" s="76">
        <f t="shared" si="1079"/>
        <v>0</v>
      </c>
      <c r="CG427" s="76">
        <f t="shared" si="1079"/>
        <v>0</v>
      </c>
      <c r="CH427" s="76">
        <f t="shared" si="1079"/>
        <v>0</v>
      </c>
      <c r="CI427" s="76">
        <f t="shared" si="1079"/>
        <v>0</v>
      </c>
      <c r="CJ427" s="76">
        <f t="shared" si="1079"/>
        <v>0</v>
      </c>
      <c r="CK427" s="76">
        <f t="shared" si="1079"/>
        <v>0</v>
      </c>
      <c r="CL427" s="76">
        <f t="shared" si="1079"/>
        <v>0</v>
      </c>
      <c r="CM427" s="76">
        <f t="shared" si="1079"/>
        <v>0</v>
      </c>
      <c r="CN427" s="76">
        <f t="shared" si="1079"/>
        <v>0</v>
      </c>
      <c r="CO427" s="76">
        <f t="shared" si="1079"/>
        <v>0</v>
      </c>
      <c r="CP427" s="138">
        <f t="shared" si="1079"/>
        <v>0</v>
      </c>
      <c r="CQ427" s="77">
        <f t="shared" si="1079"/>
        <v>0</v>
      </c>
      <c r="CR427" s="59">
        <f t="shared" si="1079"/>
        <v>0</v>
      </c>
      <c r="CS427" s="76">
        <f t="shared" si="1079"/>
        <v>0</v>
      </c>
      <c r="CT427" s="76">
        <f t="shared" si="1079"/>
        <v>0</v>
      </c>
      <c r="CU427" s="76">
        <f t="shared" si="1079"/>
        <v>0</v>
      </c>
      <c r="CV427" s="76">
        <f t="shared" ref="CV427:DW427" si="1080">IF(AND(CV$5&gt;=$EH115,CV$5&lt;=$EI115),$FO115,IF(AND(CV$5&gt;=$EJ115,CV$5&lt;=$EK115),$FQ115,IF(AND(CV$5&gt;=$EL115,CV$5&lt;=$EM115),$FS115,IF(AND(CV$5&gt;=$EN115,CV$5&lt;=$EO115),$FU115,IF(AND(CV$5&gt;=$EP115,CV$5&lt;=$EQ115),$FW115,IF(AND(CV$5&gt;=$ER115,CV$5&lt;=$ES115),$FY115,IF(AND(CV$5&gt;=$ET115,CV$5&lt;=$EU115),$GA115,IF(AND(CV$5&gt;=$EV115,CV$5&lt;=$EW115),$GC115,IF(AND(CV$5&gt;=$EX115,CV$5&lt;=$EY115),$GE115,IF(AND(CV$5&gt;=$EZ115,CV$5&lt;=$FA115),$GG115,IF(AND(CV$5&gt;=$FB115,CV$5&lt;=$FC115),$GI115,IF(AND(CV$5&gt;=$FD115,CV$5&lt;=$FE115),$GK115,0))))))))))))</f>
        <v>0</v>
      </c>
      <c r="CW427" s="76">
        <f t="shared" si="1080"/>
        <v>0</v>
      </c>
      <c r="CX427" s="76">
        <f t="shared" si="1080"/>
        <v>0</v>
      </c>
      <c r="CY427" s="76">
        <f t="shared" si="1080"/>
        <v>0</v>
      </c>
      <c r="CZ427" s="76">
        <f t="shared" si="1080"/>
        <v>0</v>
      </c>
      <c r="DA427" s="76">
        <f t="shared" si="1080"/>
        <v>0</v>
      </c>
      <c r="DB427" s="76">
        <f t="shared" si="1080"/>
        <v>0</v>
      </c>
      <c r="DC427" s="76">
        <f t="shared" si="1080"/>
        <v>0</v>
      </c>
      <c r="DD427" s="76">
        <f t="shared" si="1080"/>
        <v>0</v>
      </c>
      <c r="DE427" s="76">
        <f t="shared" si="1080"/>
        <v>0</v>
      </c>
      <c r="DF427" s="138">
        <f t="shared" si="1080"/>
        <v>0</v>
      </c>
      <c r="DG427" s="76">
        <f t="shared" si="1080"/>
        <v>0</v>
      </c>
      <c r="DH427" s="76">
        <f t="shared" si="1080"/>
        <v>0</v>
      </c>
      <c r="DI427" s="76">
        <f t="shared" si="1080"/>
        <v>0</v>
      </c>
      <c r="DJ427" s="76">
        <f t="shared" si="1080"/>
        <v>0</v>
      </c>
      <c r="DK427" s="76">
        <f t="shared" si="1080"/>
        <v>0</v>
      </c>
      <c r="DL427" s="76">
        <f t="shared" si="1080"/>
        <v>0</v>
      </c>
      <c r="DM427" s="76">
        <f t="shared" si="1080"/>
        <v>0</v>
      </c>
      <c r="DN427" s="76">
        <f t="shared" si="1080"/>
        <v>0</v>
      </c>
      <c r="DO427" s="76">
        <f t="shared" si="1080"/>
        <v>0</v>
      </c>
      <c r="DP427" s="76">
        <f t="shared" si="1080"/>
        <v>0</v>
      </c>
      <c r="DQ427" s="76">
        <f t="shared" si="1080"/>
        <v>0</v>
      </c>
      <c r="DR427" s="76">
        <f t="shared" si="1080"/>
        <v>0</v>
      </c>
      <c r="DS427" s="76">
        <f t="shared" si="1080"/>
        <v>0</v>
      </c>
      <c r="DT427" s="138">
        <f t="shared" si="1080"/>
        <v>0</v>
      </c>
      <c r="DU427" s="77">
        <f t="shared" si="1080"/>
        <v>0</v>
      </c>
      <c r="DV427" s="77">
        <f t="shared" si="1080"/>
        <v>0</v>
      </c>
      <c r="DW427" s="77">
        <f t="shared" si="1080"/>
        <v>0</v>
      </c>
      <c r="EE427" s="2"/>
      <c r="EF427"/>
      <c r="EG427"/>
      <c r="EH427" s="124"/>
      <c r="EI427" s="124"/>
      <c r="EJ427" s="124"/>
      <c r="EK427" s="124"/>
      <c r="EL427" s="124"/>
      <c r="EM427" s="124"/>
      <c r="EN427" s="124"/>
      <c r="EO427" s="124"/>
      <c r="EP427" s="124"/>
      <c r="EQ427" s="124"/>
      <c r="ER427" s="124"/>
      <c r="ES427" s="124"/>
      <c r="ET427" s="124"/>
      <c r="EU427" s="124"/>
      <c r="EV427" s="124"/>
      <c r="EW427" s="124"/>
      <c r="EX427" s="124"/>
      <c r="EY427" s="124"/>
      <c r="EZ427" s="124"/>
      <c r="FA427" s="124"/>
      <c r="FB427" s="124"/>
      <c r="FC427" s="124"/>
      <c r="FD427" s="124"/>
      <c r="FE427" s="124"/>
      <c r="FG427" s="124"/>
      <c r="FH427" s="124"/>
      <c r="FI427" s="124"/>
      <c r="FJ427" s="124"/>
      <c r="FK427" s="124"/>
      <c r="FL427" s="124"/>
      <c r="FN427" s="212"/>
      <c r="FO427" s="170"/>
      <c r="FP427" s="212"/>
      <c r="FQ427" s="170"/>
      <c r="FR427" s="212"/>
      <c r="FS427" s="170"/>
      <c r="FT427" s="212"/>
      <c r="FU427" s="170"/>
      <c r="FV427" s="212"/>
      <c r="FW427" s="170"/>
      <c r="FX427" s="212"/>
      <c r="FY427" s="170"/>
      <c r="FZ427" s="212"/>
      <c r="GA427" s="170"/>
      <c r="GB427" s="212"/>
      <c r="GC427" s="170"/>
      <c r="GD427" s="212"/>
      <c r="GE427" s="170"/>
      <c r="GF427" s="212"/>
      <c r="GG427" s="170"/>
      <c r="GH427" s="212"/>
      <c r="GI427" s="170"/>
      <c r="GJ427" s="212"/>
      <c r="GK427" s="170"/>
      <c r="HC427" s="212"/>
      <c r="HD427" s="170"/>
      <c r="HE427" s="212"/>
      <c r="HF427" s="170"/>
      <c r="HG427" s="212"/>
      <c r="HH427" s="170"/>
      <c r="HI427" s="212"/>
      <c r="HJ427" s="170"/>
    </row>
    <row r="428" spans="2:218" ht="27.75" customHeight="1" x14ac:dyDescent="0.15">
      <c r="B428" s="487"/>
      <c r="C428" s="325"/>
      <c r="D428" s="75">
        <f t="shared" ref="D428:AI428" si="1081">IF(AND(D$5&gt;=$EH117,D$5&lt;=$EI117),$FO117/$GM117,IF(AND(D$5&gt;=$EJ117,D$5&lt;=$EK117),$FQ117/$GO117,IF(AND(D$5&gt;=$EL117,D$5&lt;=$EM117),$FS117/$GQ117,IF(AND(D$5&gt;=$EN117,D$5&lt;=$EO117),$FU117/$GS117,IF(AND(D$5&gt;=$EP117,D$5&lt;=$EQ117),$FW117/$GU117,IF(AND(D$5&gt;=$ER117,D$5&lt;=$ES117),$FY117/$GW117,IF(AND(D$5&gt;=$ET117,D$5&lt;=$EU117),$GA117/$GY117,IF(AND(D$5&gt;=$EV117,D$5&lt;=$EW117),$GC117/$HA117,IF(AND(D$5&gt;=$EX117,D$5&lt;=$EY117),$GE117/$HC117,IF(AND(D$5&gt;=$EZ117,D$5&lt;=$FA117),$GG117/$HE117,IF(AND(D$5&gt;=$FB117,D$5&lt;=$FC117),$GI117/$HG117,IF(AND(D$5&gt;=$FD117,D$5&lt;=$FE117),$GK117/$HI117,0))))))))))))</f>
        <v>0</v>
      </c>
      <c r="E428" s="76">
        <f t="shared" si="1081"/>
        <v>0</v>
      </c>
      <c r="F428" s="76">
        <f t="shared" si="1081"/>
        <v>0</v>
      </c>
      <c r="G428" s="76">
        <f t="shared" si="1081"/>
        <v>0</v>
      </c>
      <c r="H428" s="76">
        <f t="shared" si="1081"/>
        <v>0</v>
      </c>
      <c r="I428" s="76">
        <f t="shared" si="1081"/>
        <v>0</v>
      </c>
      <c r="J428" s="76">
        <f t="shared" si="1081"/>
        <v>0</v>
      </c>
      <c r="K428" s="76">
        <f t="shared" si="1081"/>
        <v>0</v>
      </c>
      <c r="L428" s="76">
        <f t="shared" si="1081"/>
        <v>0</v>
      </c>
      <c r="M428" s="76">
        <f t="shared" si="1081"/>
        <v>0</v>
      </c>
      <c r="N428" s="76">
        <f t="shared" si="1081"/>
        <v>0</v>
      </c>
      <c r="O428" s="76">
        <f t="shared" si="1081"/>
        <v>0</v>
      </c>
      <c r="P428" s="76">
        <f t="shared" si="1081"/>
        <v>0</v>
      </c>
      <c r="Q428" s="76">
        <f t="shared" si="1081"/>
        <v>0</v>
      </c>
      <c r="R428" s="76">
        <f t="shared" si="1081"/>
        <v>8</v>
      </c>
      <c r="S428" s="76">
        <f t="shared" si="1081"/>
        <v>8</v>
      </c>
      <c r="T428" s="76">
        <f t="shared" si="1081"/>
        <v>0</v>
      </c>
      <c r="U428" s="76">
        <f t="shared" si="1081"/>
        <v>0</v>
      </c>
      <c r="V428" s="76">
        <f t="shared" si="1081"/>
        <v>0</v>
      </c>
      <c r="W428" s="76">
        <f t="shared" si="1081"/>
        <v>0</v>
      </c>
      <c r="X428" s="76">
        <f t="shared" si="1081"/>
        <v>0</v>
      </c>
      <c r="Y428" s="76">
        <f t="shared" si="1081"/>
        <v>0</v>
      </c>
      <c r="Z428" s="76">
        <f t="shared" si="1081"/>
        <v>0</v>
      </c>
      <c r="AA428" s="76">
        <f t="shared" si="1081"/>
        <v>0</v>
      </c>
      <c r="AB428" s="76">
        <f t="shared" si="1081"/>
        <v>0</v>
      </c>
      <c r="AC428" s="76">
        <f t="shared" si="1081"/>
        <v>0</v>
      </c>
      <c r="AD428" s="76">
        <f t="shared" si="1081"/>
        <v>0</v>
      </c>
      <c r="AE428" s="76">
        <f t="shared" si="1081"/>
        <v>0</v>
      </c>
      <c r="AF428" s="138">
        <f t="shared" si="1081"/>
        <v>0</v>
      </c>
      <c r="AG428" s="76">
        <f t="shared" si="1081"/>
        <v>0</v>
      </c>
      <c r="AH428" s="76">
        <f t="shared" si="1081"/>
        <v>0</v>
      </c>
      <c r="AI428" s="59">
        <f t="shared" si="1081"/>
        <v>0</v>
      </c>
      <c r="AJ428" s="76">
        <f t="shared" ref="AJ428:BO428" si="1082">IF(AND(AJ$5&gt;=$EH117,AJ$5&lt;=$EI117),$FO117/$GM117,IF(AND(AJ$5&gt;=$EJ117,AJ$5&lt;=$EK117),$FQ117/$GO117,IF(AND(AJ$5&gt;=$EL117,AJ$5&lt;=$EM117),$FS117/$GQ117,IF(AND(AJ$5&gt;=$EN117,AJ$5&lt;=$EO117),$FU117/$GS117,IF(AND(AJ$5&gt;=$EP117,AJ$5&lt;=$EQ117),$FW117/$GU117,IF(AND(AJ$5&gt;=$ER117,AJ$5&lt;=$ES117),$FY117/$GW117,IF(AND(AJ$5&gt;=$ET117,AJ$5&lt;=$EU117),$GA117/$GY117,IF(AND(AJ$5&gt;=$EV117,AJ$5&lt;=$EW117),$GC117/$HA117,IF(AND(AJ$5&gt;=$EX117,AJ$5&lt;=$EY117),$GE117/$HC117,IF(AND(AJ$5&gt;=$EZ117,AJ$5&lt;=$FA117),$GG117/$HE117,IF(AND(AJ$5&gt;=$FB117,AJ$5&lt;=$FC117),$GI117/$HG117,IF(AND(AJ$5&gt;=$FD117,AJ$5&lt;=$FE117),$GK117/$HI117,0))))))))))))</f>
        <v>0</v>
      </c>
      <c r="AK428" s="76">
        <f t="shared" si="1082"/>
        <v>0</v>
      </c>
      <c r="AL428" s="76">
        <f t="shared" si="1082"/>
        <v>0</v>
      </c>
      <c r="AM428" s="76">
        <f t="shared" si="1082"/>
        <v>0</v>
      </c>
      <c r="AN428" s="76">
        <f t="shared" si="1082"/>
        <v>0</v>
      </c>
      <c r="AO428" s="76">
        <f t="shared" si="1082"/>
        <v>0</v>
      </c>
      <c r="AP428" s="76">
        <f t="shared" si="1082"/>
        <v>0</v>
      </c>
      <c r="AQ428" s="76">
        <f t="shared" si="1082"/>
        <v>0</v>
      </c>
      <c r="AR428" s="76">
        <f t="shared" si="1082"/>
        <v>0</v>
      </c>
      <c r="AS428" s="76">
        <f t="shared" si="1082"/>
        <v>0</v>
      </c>
      <c r="AT428" s="76">
        <f t="shared" si="1082"/>
        <v>0</v>
      </c>
      <c r="AU428" s="76">
        <f t="shared" si="1082"/>
        <v>5.5</v>
      </c>
      <c r="AV428" s="76">
        <f t="shared" si="1082"/>
        <v>5.5</v>
      </c>
      <c r="AW428" s="76">
        <f t="shared" si="1082"/>
        <v>8</v>
      </c>
      <c r="AX428" s="76">
        <f t="shared" si="1082"/>
        <v>0</v>
      </c>
      <c r="AY428" s="76">
        <f t="shared" si="1082"/>
        <v>0</v>
      </c>
      <c r="AZ428" s="76">
        <f t="shared" si="1082"/>
        <v>0</v>
      </c>
      <c r="BA428" s="76">
        <f t="shared" si="1082"/>
        <v>0</v>
      </c>
      <c r="BB428" s="76">
        <f t="shared" si="1082"/>
        <v>0</v>
      </c>
      <c r="BC428" s="76">
        <f t="shared" si="1082"/>
        <v>0</v>
      </c>
      <c r="BD428" s="76">
        <f t="shared" si="1082"/>
        <v>2</v>
      </c>
      <c r="BE428" s="76">
        <f t="shared" si="1082"/>
        <v>0</v>
      </c>
      <c r="BF428" s="76">
        <f t="shared" si="1082"/>
        <v>0</v>
      </c>
      <c r="BG428" s="76">
        <f t="shared" si="1082"/>
        <v>0</v>
      </c>
      <c r="BH428" s="76">
        <f t="shared" si="1082"/>
        <v>0</v>
      </c>
      <c r="BI428" s="76">
        <f t="shared" si="1082"/>
        <v>0</v>
      </c>
      <c r="BJ428" s="76">
        <f t="shared" si="1082"/>
        <v>0</v>
      </c>
      <c r="BK428" s="76">
        <f t="shared" si="1082"/>
        <v>2</v>
      </c>
      <c r="BL428" s="76">
        <f t="shared" si="1082"/>
        <v>0</v>
      </c>
      <c r="BM428" s="77">
        <f t="shared" si="1082"/>
        <v>0</v>
      </c>
      <c r="BN428" s="59">
        <f t="shared" si="1082"/>
        <v>0</v>
      </c>
      <c r="BO428" s="76">
        <f t="shared" si="1082"/>
        <v>0</v>
      </c>
      <c r="BP428" s="76">
        <f t="shared" ref="BP428:CU428" si="1083">IF(AND(BP$5&gt;=$EH117,BP$5&lt;=$EI117),$FO117/$GM117,IF(AND(BP$5&gt;=$EJ117,BP$5&lt;=$EK117),$FQ117/$GO117,IF(AND(BP$5&gt;=$EL117,BP$5&lt;=$EM117),$FS117/$GQ117,IF(AND(BP$5&gt;=$EN117,BP$5&lt;=$EO117),$FU117/$GS117,IF(AND(BP$5&gt;=$EP117,BP$5&lt;=$EQ117),$FW117/$GU117,IF(AND(BP$5&gt;=$ER117,BP$5&lt;=$ES117),$FY117/$GW117,IF(AND(BP$5&gt;=$ET117,BP$5&lt;=$EU117),$GA117/$GY117,IF(AND(BP$5&gt;=$EV117,BP$5&lt;=$EW117),$GC117/$HA117,IF(AND(BP$5&gt;=$EX117,BP$5&lt;=$EY117),$GE117/$HC117,IF(AND(BP$5&gt;=$EZ117,BP$5&lt;=$FA117),$GG117/$HE117,IF(AND(BP$5&gt;=$FB117,BP$5&lt;=$FC117),$GI117/$HG117,IF(AND(BP$5&gt;=$FD117,BP$5&lt;=$FE117),$GK117/$HI117,0))))))))))))</f>
        <v>0</v>
      </c>
      <c r="BQ428" s="76">
        <f t="shared" si="1083"/>
        <v>0</v>
      </c>
      <c r="BR428" s="76">
        <f t="shared" si="1083"/>
        <v>0</v>
      </c>
      <c r="BS428" s="76">
        <f t="shared" si="1083"/>
        <v>0</v>
      </c>
      <c r="BT428" s="76">
        <f t="shared" si="1083"/>
        <v>0</v>
      </c>
      <c r="BU428" s="76">
        <f t="shared" si="1083"/>
        <v>0</v>
      </c>
      <c r="BV428" s="76">
        <f t="shared" si="1083"/>
        <v>0</v>
      </c>
      <c r="BW428" s="76">
        <f t="shared" si="1083"/>
        <v>0</v>
      </c>
      <c r="BX428" s="76">
        <f t="shared" si="1083"/>
        <v>4</v>
      </c>
      <c r="BY428" s="76">
        <f t="shared" si="1083"/>
        <v>0</v>
      </c>
      <c r="BZ428" s="76">
        <f t="shared" si="1083"/>
        <v>0</v>
      </c>
      <c r="CA428" s="76">
        <f t="shared" si="1083"/>
        <v>0</v>
      </c>
      <c r="CB428" s="138">
        <f t="shared" si="1083"/>
        <v>0</v>
      </c>
      <c r="CC428" s="76">
        <f t="shared" si="1083"/>
        <v>0</v>
      </c>
      <c r="CD428" s="76">
        <f t="shared" si="1083"/>
        <v>0</v>
      </c>
      <c r="CE428" s="76">
        <f t="shared" si="1083"/>
        <v>0</v>
      </c>
      <c r="CF428" s="76">
        <f t="shared" si="1083"/>
        <v>0</v>
      </c>
      <c r="CG428" s="76">
        <f t="shared" si="1083"/>
        <v>0</v>
      </c>
      <c r="CH428" s="76">
        <f t="shared" si="1083"/>
        <v>0</v>
      </c>
      <c r="CI428" s="76">
        <f t="shared" si="1083"/>
        <v>0</v>
      </c>
      <c r="CJ428" s="76">
        <f t="shared" si="1083"/>
        <v>0</v>
      </c>
      <c r="CK428" s="76">
        <f t="shared" si="1083"/>
        <v>0</v>
      </c>
      <c r="CL428" s="76">
        <f t="shared" si="1083"/>
        <v>0</v>
      </c>
      <c r="CM428" s="76">
        <f t="shared" si="1083"/>
        <v>0</v>
      </c>
      <c r="CN428" s="76">
        <f t="shared" si="1083"/>
        <v>0</v>
      </c>
      <c r="CO428" s="76">
        <f t="shared" si="1083"/>
        <v>0</v>
      </c>
      <c r="CP428" s="138">
        <f t="shared" si="1083"/>
        <v>0</v>
      </c>
      <c r="CQ428" s="77">
        <f t="shared" si="1083"/>
        <v>0</v>
      </c>
      <c r="CR428" s="59">
        <f t="shared" si="1083"/>
        <v>0</v>
      </c>
      <c r="CS428" s="76">
        <f t="shared" si="1083"/>
        <v>0</v>
      </c>
      <c r="CT428" s="76">
        <f t="shared" si="1083"/>
        <v>0</v>
      </c>
      <c r="CU428" s="76">
        <f t="shared" si="1083"/>
        <v>0</v>
      </c>
      <c r="CV428" s="76">
        <f t="shared" ref="CV428:DW428" si="1084">IF(AND(CV$5&gt;=$EH117,CV$5&lt;=$EI117),$FO117/$GM117,IF(AND(CV$5&gt;=$EJ117,CV$5&lt;=$EK117),$FQ117/$GO117,IF(AND(CV$5&gt;=$EL117,CV$5&lt;=$EM117),$FS117/$GQ117,IF(AND(CV$5&gt;=$EN117,CV$5&lt;=$EO117),$FU117/$GS117,IF(AND(CV$5&gt;=$EP117,CV$5&lt;=$EQ117),$FW117/$GU117,IF(AND(CV$5&gt;=$ER117,CV$5&lt;=$ES117),$FY117/$GW117,IF(AND(CV$5&gt;=$ET117,CV$5&lt;=$EU117),$GA117/$GY117,IF(AND(CV$5&gt;=$EV117,CV$5&lt;=$EW117),$GC117/$HA117,IF(AND(CV$5&gt;=$EX117,CV$5&lt;=$EY117),$GE117/$HC117,IF(AND(CV$5&gt;=$EZ117,CV$5&lt;=$FA117),$GG117/$HE117,IF(AND(CV$5&gt;=$FB117,CV$5&lt;=$FC117),$GI117/$HG117,IF(AND(CV$5&gt;=$FD117,CV$5&lt;=$FE117),$GK117/$HI117,0))))))))))))</f>
        <v>0</v>
      </c>
      <c r="CW428" s="76">
        <f t="shared" si="1084"/>
        <v>0</v>
      </c>
      <c r="CX428" s="76">
        <f t="shared" si="1084"/>
        <v>0</v>
      </c>
      <c r="CY428" s="76">
        <f t="shared" si="1084"/>
        <v>0</v>
      </c>
      <c r="CZ428" s="76">
        <f t="shared" si="1084"/>
        <v>0</v>
      </c>
      <c r="DA428" s="76">
        <f t="shared" si="1084"/>
        <v>0</v>
      </c>
      <c r="DB428" s="76">
        <f t="shared" si="1084"/>
        <v>0</v>
      </c>
      <c r="DC428" s="76">
        <f t="shared" si="1084"/>
        <v>0</v>
      </c>
      <c r="DD428" s="76">
        <f t="shared" si="1084"/>
        <v>0</v>
      </c>
      <c r="DE428" s="76">
        <f t="shared" si="1084"/>
        <v>0</v>
      </c>
      <c r="DF428" s="138">
        <f t="shared" si="1084"/>
        <v>0</v>
      </c>
      <c r="DG428" s="76">
        <f t="shared" si="1084"/>
        <v>0</v>
      </c>
      <c r="DH428" s="76">
        <f t="shared" si="1084"/>
        <v>0</v>
      </c>
      <c r="DI428" s="76">
        <f t="shared" si="1084"/>
        <v>0</v>
      </c>
      <c r="DJ428" s="76">
        <f t="shared" si="1084"/>
        <v>0</v>
      </c>
      <c r="DK428" s="76">
        <f t="shared" si="1084"/>
        <v>0</v>
      </c>
      <c r="DL428" s="76">
        <f t="shared" si="1084"/>
        <v>0</v>
      </c>
      <c r="DM428" s="76">
        <f t="shared" si="1084"/>
        <v>0</v>
      </c>
      <c r="DN428" s="76">
        <f t="shared" si="1084"/>
        <v>0</v>
      </c>
      <c r="DO428" s="76">
        <f t="shared" si="1084"/>
        <v>0</v>
      </c>
      <c r="DP428" s="76">
        <f t="shared" si="1084"/>
        <v>0</v>
      </c>
      <c r="DQ428" s="76">
        <f t="shared" si="1084"/>
        <v>0</v>
      </c>
      <c r="DR428" s="76">
        <f t="shared" si="1084"/>
        <v>0</v>
      </c>
      <c r="DS428" s="76">
        <f t="shared" si="1084"/>
        <v>0</v>
      </c>
      <c r="DT428" s="138">
        <f t="shared" si="1084"/>
        <v>0</v>
      </c>
      <c r="DU428" s="77">
        <f t="shared" si="1084"/>
        <v>0</v>
      </c>
      <c r="DV428" s="77">
        <f t="shared" si="1084"/>
        <v>0</v>
      </c>
      <c r="DW428" s="77">
        <f t="shared" si="1084"/>
        <v>0</v>
      </c>
      <c r="EE428" s="2"/>
      <c r="EF428"/>
      <c r="EG428"/>
      <c r="EH428" s="124"/>
      <c r="EI428" s="124"/>
      <c r="EJ428" s="124"/>
      <c r="EK428" s="124"/>
      <c r="EL428" s="124"/>
      <c r="EM428" s="124"/>
      <c r="EN428" s="124"/>
      <c r="EO428" s="124"/>
      <c r="EP428" s="124"/>
      <c r="EQ428" s="124"/>
      <c r="ER428" s="124"/>
      <c r="ES428" s="124"/>
      <c r="ET428" s="124"/>
      <c r="EU428" s="124"/>
      <c r="EV428" s="124"/>
      <c r="EW428" s="124"/>
      <c r="EX428" s="124"/>
      <c r="EY428" s="124"/>
      <c r="EZ428" s="124"/>
      <c r="FA428" s="124"/>
      <c r="FB428" s="124"/>
      <c r="FC428" s="124"/>
      <c r="FD428" s="124"/>
      <c r="FE428" s="124"/>
      <c r="FG428" s="124"/>
      <c r="FH428" s="124"/>
      <c r="FI428" s="124"/>
      <c r="FJ428" s="124"/>
      <c r="FK428" s="124"/>
      <c r="FL428" s="124"/>
      <c r="FN428" s="212"/>
      <c r="FO428" s="170"/>
      <c r="FP428" s="212"/>
      <c r="FQ428" s="170"/>
      <c r="FR428" s="212"/>
      <c r="FS428" s="170"/>
      <c r="FT428" s="212"/>
      <c r="FU428" s="170"/>
      <c r="FV428" s="212"/>
      <c r="FW428" s="170"/>
      <c r="FX428" s="212"/>
      <c r="FY428" s="170"/>
      <c r="FZ428" s="212"/>
      <c r="GA428" s="170"/>
      <c r="GB428" s="212"/>
      <c r="GC428" s="170"/>
      <c r="GD428" s="212"/>
      <c r="GE428" s="170"/>
      <c r="GF428" s="212"/>
      <c r="GG428" s="170"/>
      <c r="GH428" s="212"/>
      <c r="GI428" s="170"/>
      <c r="GJ428" s="212"/>
      <c r="GK428" s="170"/>
      <c r="HC428" s="212"/>
      <c r="HD428" s="170"/>
      <c r="HE428" s="212"/>
      <c r="HF428" s="170"/>
      <c r="HG428" s="212"/>
      <c r="HH428" s="170"/>
      <c r="HI428" s="212"/>
      <c r="HJ428" s="170"/>
    </row>
    <row r="429" spans="2:218" ht="21.75" customHeight="1" thickBot="1" x14ac:dyDescent="0.2">
      <c r="B429" s="488"/>
      <c r="C429" s="326"/>
      <c r="D429" s="136">
        <f t="shared" ref="D429:AI429" si="1085">IF(AND(D$5&gt;=$EH117,D$5&lt;=$EI117),$FO117,IF(AND(D$5&gt;=$EJ117,D$5&lt;=$EK117),$FQ117,IF(AND(D$5&gt;=$EL117,D$5&lt;=$EM117),$FS117,IF(AND(D$5&gt;=$EN117,D$5&lt;=$EO117),$FU117,IF(AND(D$5&gt;=$EP117,D$5&lt;=$EQ117),$FW117,IF(AND(D$5&gt;=$ER117,D$5&lt;=$ES117),$FY117,IF(AND(D$5&gt;=$ET117,D$5&lt;=$EU117),$GA117,IF(AND(D$5&gt;=$EV117,D$5&lt;=$EW117),$GC117,IF(AND(D$5&gt;=$EX117,D$5&lt;=$EY117),$GE117,IF(AND(D$5&gt;=$EZ117,D$5&lt;=$FA117),$GG117,IF(AND(D$5&gt;=$FB117,D$5&lt;=$FC117),$GI117,IF(AND(D$5&gt;=$FD117,D$5&lt;=$FE117),$GK117,0))))))))))))</f>
        <v>0</v>
      </c>
      <c r="E429" s="129">
        <f t="shared" si="1085"/>
        <v>0</v>
      </c>
      <c r="F429" s="129">
        <f t="shared" si="1085"/>
        <v>0</v>
      </c>
      <c r="G429" s="129">
        <f t="shared" si="1085"/>
        <v>0</v>
      </c>
      <c r="H429" s="129">
        <f t="shared" si="1085"/>
        <v>0</v>
      </c>
      <c r="I429" s="129">
        <f t="shared" si="1085"/>
        <v>0</v>
      </c>
      <c r="J429" s="129">
        <f t="shared" si="1085"/>
        <v>0</v>
      </c>
      <c r="K429" s="129">
        <f t="shared" si="1085"/>
        <v>0</v>
      </c>
      <c r="L429" s="129">
        <f t="shared" si="1085"/>
        <v>0</v>
      </c>
      <c r="M429" s="129">
        <f t="shared" si="1085"/>
        <v>0</v>
      </c>
      <c r="N429" s="129">
        <f t="shared" si="1085"/>
        <v>0</v>
      </c>
      <c r="O429" s="129">
        <f t="shared" si="1085"/>
        <v>0</v>
      </c>
      <c r="P429" s="129">
        <f t="shared" si="1085"/>
        <v>0</v>
      </c>
      <c r="Q429" s="129">
        <f t="shared" si="1085"/>
        <v>0</v>
      </c>
      <c r="R429" s="129">
        <f t="shared" si="1085"/>
        <v>16</v>
      </c>
      <c r="S429" s="129">
        <f t="shared" si="1085"/>
        <v>16</v>
      </c>
      <c r="T429" s="129">
        <f t="shared" si="1085"/>
        <v>0</v>
      </c>
      <c r="U429" s="129">
        <f t="shared" si="1085"/>
        <v>0</v>
      </c>
      <c r="V429" s="129">
        <f t="shared" si="1085"/>
        <v>0</v>
      </c>
      <c r="W429" s="129">
        <f t="shared" si="1085"/>
        <v>0</v>
      </c>
      <c r="X429" s="129">
        <f t="shared" si="1085"/>
        <v>0</v>
      </c>
      <c r="Y429" s="129">
        <f t="shared" si="1085"/>
        <v>0</v>
      </c>
      <c r="Z429" s="129">
        <f t="shared" si="1085"/>
        <v>0</v>
      </c>
      <c r="AA429" s="129">
        <f t="shared" si="1085"/>
        <v>0</v>
      </c>
      <c r="AB429" s="129">
        <f t="shared" si="1085"/>
        <v>0</v>
      </c>
      <c r="AC429" s="129">
        <f t="shared" si="1085"/>
        <v>0</v>
      </c>
      <c r="AD429" s="129">
        <f t="shared" si="1085"/>
        <v>0</v>
      </c>
      <c r="AE429" s="129">
        <f t="shared" si="1085"/>
        <v>0</v>
      </c>
      <c r="AF429" s="129">
        <f t="shared" si="1085"/>
        <v>0</v>
      </c>
      <c r="AG429" s="130">
        <f t="shared" si="1085"/>
        <v>0</v>
      </c>
      <c r="AH429" s="130">
        <f t="shared" si="1085"/>
        <v>0</v>
      </c>
      <c r="AI429" s="131">
        <f t="shared" si="1085"/>
        <v>0</v>
      </c>
      <c r="AJ429" s="129">
        <f t="shared" ref="AJ429:BO429" si="1086">IF(AND(AJ$5&gt;=$EH117,AJ$5&lt;=$EI117),$FO117,IF(AND(AJ$5&gt;=$EJ117,AJ$5&lt;=$EK117),$FQ117,IF(AND(AJ$5&gt;=$EL117,AJ$5&lt;=$EM117),$FS117,IF(AND(AJ$5&gt;=$EN117,AJ$5&lt;=$EO117),$FU117,IF(AND(AJ$5&gt;=$EP117,AJ$5&lt;=$EQ117),$FW117,IF(AND(AJ$5&gt;=$ER117,AJ$5&lt;=$ES117),$FY117,IF(AND(AJ$5&gt;=$ET117,AJ$5&lt;=$EU117),$GA117,IF(AND(AJ$5&gt;=$EV117,AJ$5&lt;=$EW117),$GC117,IF(AND(AJ$5&gt;=$EX117,AJ$5&lt;=$EY117),$GE117,IF(AND(AJ$5&gt;=$EZ117,AJ$5&lt;=$FA117),$GG117,IF(AND(AJ$5&gt;=$FB117,AJ$5&lt;=$FC117),$GI117,IF(AND(AJ$5&gt;=$FD117,AJ$5&lt;=$FE117),$GK117,0))))))))))))</f>
        <v>0</v>
      </c>
      <c r="AK429" s="129">
        <f t="shared" si="1086"/>
        <v>0</v>
      </c>
      <c r="AL429" s="132">
        <f t="shared" si="1086"/>
        <v>0</v>
      </c>
      <c r="AM429" s="133">
        <f t="shared" si="1086"/>
        <v>0</v>
      </c>
      <c r="AN429" s="133">
        <f t="shared" si="1086"/>
        <v>0</v>
      </c>
      <c r="AO429" s="133">
        <f t="shared" si="1086"/>
        <v>0</v>
      </c>
      <c r="AP429" s="133">
        <f t="shared" si="1086"/>
        <v>0</v>
      </c>
      <c r="AQ429" s="133">
        <f t="shared" si="1086"/>
        <v>0</v>
      </c>
      <c r="AR429" s="133">
        <f t="shared" si="1086"/>
        <v>0</v>
      </c>
      <c r="AS429" s="133">
        <f t="shared" si="1086"/>
        <v>0</v>
      </c>
      <c r="AT429" s="133">
        <f t="shared" si="1086"/>
        <v>0</v>
      </c>
      <c r="AU429" s="133">
        <f t="shared" si="1086"/>
        <v>11</v>
      </c>
      <c r="AV429" s="133">
        <f t="shared" si="1086"/>
        <v>11</v>
      </c>
      <c r="AW429" s="133">
        <f t="shared" si="1086"/>
        <v>8</v>
      </c>
      <c r="AX429" s="133">
        <f t="shared" si="1086"/>
        <v>0</v>
      </c>
      <c r="AY429" s="133">
        <f t="shared" si="1086"/>
        <v>0</v>
      </c>
      <c r="AZ429" s="133">
        <f t="shared" si="1086"/>
        <v>0</v>
      </c>
      <c r="BA429" s="133">
        <f t="shared" si="1086"/>
        <v>0</v>
      </c>
      <c r="BB429" s="133">
        <f t="shared" si="1086"/>
        <v>0</v>
      </c>
      <c r="BC429" s="133">
        <f t="shared" si="1086"/>
        <v>0</v>
      </c>
      <c r="BD429" s="133">
        <f t="shared" si="1086"/>
        <v>2</v>
      </c>
      <c r="BE429" s="133">
        <f t="shared" si="1086"/>
        <v>0</v>
      </c>
      <c r="BF429" s="133">
        <f t="shared" si="1086"/>
        <v>0</v>
      </c>
      <c r="BG429" s="133">
        <f t="shared" si="1086"/>
        <v>0</v>
      </c>
      <c r="BH429" s="133">
        <f t="shared" si="1086"/>
        <v>0</v>
      </c>
      <c r="BI429" s="133">
        <f t="shared" si="1086"/>
        <v>0</v>
      </c>
      <c r="BJ429" s="133">
        <f t="shared" si="1086"/>
        <v>0</v>
      </c>
      <c r="BK429" s="133">
        <f t="shared" si="1086"/>
        <v>2</v>
      </c>
      <c r="BL429" s="133">
        <f t="shared" si="1086"/>
        <v>0</v>
      </c>
      <c r="BM429" s="134">
        <f t="shared" si="1086"/>
        <v>0</v>
      </c>
      <c r="BN429" s="135">
        <f t="shared" si="1086"/>
        <v>0</v>
      </c>
      <c r="BO429" s="133">
        <f t="shared" si="1086"/>
        <v>0</v>
      </c>
      <c r="BP429" s="133">
        <f t="shared" ref="BP429:CU429" si="1087">IF(AND(BP$5&gt;=$EH117,BP$5&lt;=$EI117),$FO117,IF(AND(BP$5&gt;=$EJ117,BP$5&lt;=$EK117),$FQ117,IF(AND(BP$5&gt;=$EL117,BP$5&lt;=$EM117),$FS117,IF(AND(BP$5&gt;=$EN117,BP$5&lt;=$EO117),$FU117,IF(AND(BP$5&gt;=$EP117,BP$5&lt;=$EQ117),$FW117,IF(AND(BP$5&gt;=$ER117,BP$5&lt;=$ES117),$FY117,IF(AND(BP$5&gt;=$ET117,BP$5&lt;=$EU117),$GA117,IF(AND(BP$5&gt;=$EV117,BP$5&lt;=$EW117),$GC117,IF(AND(BP$5&gt;=$EX117,BP$5&lt;=$EY117),$GE117,IF(AND(BP$5&gt;=$EZ117,BP$5&lt;=$FA117),$GG117,IF(AND(BP$5&gt;=$FB117,BP$5&lt;=$FC117),$GI117,IF(AND(BP$5&gt;=$FD117,BP$5&lt;=$FE117),$GK117,0))))))))))))</f>
        <v>0</v>
      </c>
      <c r="BQ429" s="133">
        <f t="shared" si="1087"/>
        <v>0</v>
      </c>
      <c r="BR429" s="133">
        <f t="shared" si="1087"/>
        <v>0</v>
      </c>
      <c r="BS429" s="133">
        <f t="shared" si="1087"/>
        <v>0</v>
      </c>
      <c r="BT429" s="133">
        <f t="shared" si="1087"/>
        <v>0</v>
      </c>
      <c r="BU429" s="133">
        <f t="shared" si="1087"/>
        <v>0</v>
      </c>
      <c r="BV429" s="133">
        <f t="shared" si="1087"/>
        <v>0</v>
      </c>
      <c r="BW429" s="133">
        <f t="shared" si="1087"/>
        <v>0</v>
      </c>
      <c r="BX429" s="133">
        <f t="shared" si="1087"/>
        <v>4</v>
      </c>
      <c r="BY429" s="133">
        <f t="shared" si="1087"/>
        <v>0</v>
      </c>
      <c r="BZ429" s="133">
        <f t="shared" si="1087"/>
        <v>0</v>
      </c>
      <c r="CA429" s="133">
        <f t="shared" si="1087"/>
        <v>0</v>
      </c>
      <c r="CB429" s="133">
        <f t="shared" si="1087"/>
        <v>0</v>
      </c>
      <c r="CC429" s="133">
        <f t="shared" si="1087"/>
        <v>0</v>
      </c>
      <c r="CD429" s="133">
        <f t="shared" si="1087"/>
        <v>0</v>
      </c>
      <c r="CE429" s="133">
        <f t="shared" si="1087"/>
        <v>0</v>
      </c>
      <c r="CF429" s="133">
        <f t="shared" si="1087"/>
        <v>0</v>
      </c>
      <c r="CG429" s="133">
        <f t="shared" si="1087"/>
        <v>0</v>
      </c>
      <c r="CH429" s="133">
        <f t="shared" si="1087"/>
        <v>0</v>
      </c>
      <c r="CI429" s="133">
        <f t="shared" si="1087"/>
        <v>0</v>
      </c>
      <c r="CJ429" s="133">
        <f t="shared" si="1087"/>
        <v>0</v>
      </c>
      <c r="CK429" s="133">
        <f t="shared" si="1087"/>
        <v>0</v>
      </c>
      <c r="CL429" s="133">
        <f t="shared" si="1087"/>
        <v>0</v>
      </c>
      <c r="CM429" s="133">
        <f t="shared" si="1087"/>
        <v>0</v>
      </c>
      <c r="CN429" s="133">
        <f t="shared" si="1087"/>
        <v>0</v>
      </c>
      <c r="CO429" s="133">
        <f t="shared" si="1087"/>
        <v>0</v>
      </c>
      <c r="CP429" s="133">
        <f t="shared" si="1087"/>
        <v>0</v>
      </c>
      <c r="CQ429" s="134">
        <f t="shared" si="1087"/>
        <v>0</v>
      </c>
      <c r="CR429" s="135">
        <f t="shared" si="1087"/>
        <v>0</v>
      </c>
      <c r="CS429" s="133">
        <f t="shared" si="1087"/>
        <v>0</v>
      </c>
      <c r="CT429" s="133">
        <f t="shared" si="1087"/>
        <v>0</v>
      </c>
      <c r="CU429" s="133">
        <f t="shared" si="1087"/>
        <v>0</v>
      </c>
      <c r="CV429" s="133">
        <f t="shared" ref="CV429:DW429" si="1088">IF(AND(CV$5&gt;=$EH117,CV$5&lt;=$EI117),$FO117,IF(AND(CV$5&gt;=$EJ117,CV$5&lt;=$EK117),$FQ117,IF(AND(CV$5&gt;=$EL117,CV$5&lt;=$EM117),$FS117,IF(AND(CV$5&gt;=$EN117,CV$5&lt;=$EO117),$FU117,IF(AND(CV$5&gt;=$EP117,CV$5&lt;=$EQ117),$FW117,IF(AND(CV$5&gt;=$ER117,CV$5&lt;=$ES117),$FY117,IF(AND(CV$5&gt;=$ET117,CV$5&lt;=$EU117),$GA117,IF(AND(CV$5&gt;=$EV117,CV$5&lt;=$EW117),$GC117,IF(AND(CV$5&gt;=$EX117,CV$5&lt;=$EY117),$GE117,IF(AND(CV$5&gt;=$EZ117,CV$5&lt;=$FA117),$GG117,IF(AND(CV$5&gt;=$FB117,CV$5&lt;=$FC117),$GI117,IF(AND(CV$5&gt;=$FD117,CV$5&lt;=$FE117),$GK117,0))))))))))))</f>
        <v>0</v>
      </c>
      <c r="CW429" s="133">
        <f t="shared" si="1088"/>
        <v>0</v>
      </c>
      <c r="CX429" s="133">
        <f t="shared" si="1088"/>
        <v>0</v>
      </c>
      <c r="CY429" s="133">
        <f t="shared" si="1088"/>
        <v>0</v>
      </c>
      <c r="CZ429" s="133">
        <f t="shared" si="1088"/>
        <v>0</v>
      </c>
      <c r="DA429" s="133">
        <f t="shared" si="1088"/>
        <v>0</v>
      </c>
      <c r="DB429" s="133">
        <f t="shared" si="1088"/>
        <v>0</v>
      </c>
      <c r="DC429" s="133">
        <f t="shared" si="1088"/>
        <v>0</v>
      </c>
      <c r="DD429" s="133">
        <f t="shared" si="1088"/>
        <v>0</v>
      </c>
      <c r="DE429" s="133">
        <f t="shared" si="1088"/>
        <v>0</v>
      </c>
      <c r="DF429" s="133">
        <f t="shared" si="1088"/>
        <v>0</v>
      </c>
      <c r="DG429" s="133">
        <f t="shared" si="1088"/>
        <v>0</v>
      </c>
      <c r="DH429" s="133">
        <f t="shared" si="1088"/>
        <v>0</v>
      </c>
      <c r="DI429" s="133">
        <f t="shared" si="1088"/>
        <v>0</v>
      </c>
      <c r="DJ429" s="133">
        <f t="shared" si="1088"/>
        <v>0</v>
      </c>
      <c r="DK429" s="133">
        <f t="shared" si="1088"/>
        <v>0</v>
      </c>
      <c r="DL429" s="133">
        <f t="shared" si="1088"/>
        <v>0</v>
      </c>
      <c r="DM429" s="133">
        <f t="shared" si="1088"/>
        <v>0</v>
      </c>
      <c r="DN429" s="133">
        <f t="shared" si="1088"/>
        <v>0</v>
      </c>
      <c r="DO429" s="133">
        <f t="shared" si="1088"/>
        <v>0</v>
      </c>
      <c r="DP429" s="133">
        <f t="shared" si="1088"/>
        <v>0</v>
      </c>
      <c r="DQ429" s="133">
        <f t="shared" si="1088"/>
        <v>0</v>
      </c>
      <c r="DR429" s="133">
        <f t="shared" si="1088"/>
        <v>0</v>
      </c>
      <c r="DS429" s="133">
        <f t="shared" si="1088"/>
        <v>0</v>
      </c>
      <c r="DT429" s="133">
        <f t="shared" si="1088"/>
        <v>0</v>
      </c>
      <c r="DU429" s="134">
        <f t="shared" si="1088"/>
        <v>0</v>
      </c>
      <c r="DV429" s="134">
        <f t="shared" si="1088"/>
        <v>0</v>
      </c>
      <c r="DW429" s="134">
        <f t="shared" si="1088"/>
        <v>0</v>
      </c>
      <c r="EE429" s="2"/>
      <c r="EF429"/>
      <c r="EG429"/>
      <c r="EH429" s="124"/>
      <c r="EI429" s="124"/>
      <c r="EJ429" s="124"/>
      <c r="EK429" s="124"/>
      <c r="EL429" s="124"/>
      <c r="EM429" s="124"/>
      <c r="EN429" s="124"/>
      <c r="EO429" s="124"/>
      <c r="EP429" s="124"/>
      <c r="EQ429" s="124"/>
      <c r="ER429" s="124"/>
      <c r="ES429" s="124"/>
      <c r="ET429" s="124"/>
      <c r="EU429" s="124"/>
      <c r="EV429" s="124"/>
      <c r="EW429" s="124"/>
      <c r="EX429" s="124"/>
      <c r="EY429" s="124"/>
      <c r="EZ429" s="124"/>
      <c r="FA429" s="124"/>
      <c r="FB429" s="124"/>
      <c r="FC429" s="124"/>
      <c r="FD429" s="124"/>
      <c r="FE429" s="124"/>
      <c r="FG429" s="124"/>
      <c r="FH429" s="124"/>
      <c r="FI429" s="124"/>
      <c r="FJ429" s="124"/>
      <c r="FK429" s="124"/>
      <c r="FL429" s="124"/>
      <c r="FN429" s="212"/>
      <c r="FO429" s="170"/>
      <c r="FP429" s="212"/>
      <c r="FQ429" s="170"/>
      <c r="FR429" s="212"/>
      <c r="FS429" s="170"/>
      <c r="FT429" s="212"/>
      <c r="FU429" s="170"/>
      <c r="FV429" s="212"/>
      <c r="FW429" s="170"/>
      <c r="FX429" s="212"/>
      <c r="FY429" s="170"/>
      <c r="FZ429" s="212"/>
      <c r="GA429" s="170"/>
      <c r="GB429" s="212"/>
      <c r="GC429" s="170"/>
      <c r="GD429" s="212"/>
      <c r="GE429" s="170"/>
      <c r="GF429" s="212"/>
      <c r="GG429" s="170"/>
      <c r="GH429" s="212"/>
      <c r="GI429" s="170"/>
      <c r="GJ429" s="212"/>
      <c r="GK429" s="170"/>
      <c r="HC429" s="212"/>
      <c r="HD429" s="170"/>
      <c r="HE429" s="212"/>
      <c r="HF429" s="170"/>
      <c r="HG429" s="212"/>
      <c r="HH429" s="170"/>
      <c r="HI429" s="212"/>
      <c r="HJ429" s="170"/>
    </row>
    <row r="430" spans="2:218" ht="21.75" customHeight="1" x14ac:dyDescent="0.15">
      <c r="B430" s="486" t="str">
        <f>IF(②元データ!$B$23="","",②元データ!$B$23)</f>
        <v>ブロッコリー・はつみらい</v>
      </c>
      <c r="C430" s="324"/>
      <c r="D430" s="78">
        <f t="shared" ref="D430:AI430" si="1089">IF(AND(D$5&gt;=$EH119,D$5&lt;=$EI119),$FO119/$GM119,IF(AND(D$5&gt;=$EJ119,D$5&lt;=$EK119),$FQ119/$GO119,IF(AND(D$5&gt;=$EL119,D$5&lt;=$EM119),$FS119/$GQ119,IF(AND(D$5&gt;=$EN119,D$5&lt;=$EO119),$FU119/$GS119,IF(AND(D$5&gt;=$EP119,D$5&lt;=$EQ119),$FW119/$GU119,IF(AND(D$5&gt;=$ER119,D$5&lt;=$ES119),$FY119/$GW119,IF(AND(D$5&gt;=$ET119,D$5&lt;=$EU119),$GA119/$GY119,IF(AND(D$5&gt;=$EV119,D$5&lt;=$EW119),$GC119/$HA119,IF(AND(D$5&gt;=$EX119,D$5&lt;=$EY119),$GE119/$HC119,IF(AND(D$5&gt;=$EZ119,D$5&lt;=$FA119),$GG119/$HE119,IF(AND(D$5&gt;=$FB119,D$5&lt;=$FC119),$GI119/$HG119,IF(AND(D$5&gt;=$FD119,D$5&lt;=$FE119),$GK119/$HI119,0))))))))))))</f>
        <v>0</v>
      </c>
      <c r="E430" s="79">
        <f t="shared" si="1089"/>
        <v>0</v>
      </c>
      <c r="F430" s="79">
        <f t="shared" si="1089"/>
        <v>0</v>
      </c>
      <c r="G430" s="79">
        <f t="shared" si="1089"/>
        <v>0</v>
      </c>
      <c r="H430" s="79">
        <f t="shared" si="1089"/>
        <v>0</v>
      </c>
      <c r="I430" s="79">
        <f t="shared" si="1089"/>
        <v>0</v>
      </c>
      <c r="J430" s="79">
        <f t="shared" si="1089"/>
        <v>0</v>
      </c>
      <c r="K430" s="79">
        <f t="shared" si="1089"/>
        <v>0</v>
      </c>
      <c r="L430" s="79">
        <f t="shared" si="1089"/>
        <v>0</v>
      </c>
      <c r="M430" s="79">
        <f t="shared" si="1089"/>
        <v>0</v>
      </c>
      <c r="N430" s="79">
        <f t="shared" si="1089"/>
        <v>0</v>
      </c>
      <c r="O430" s="79">
        <f t="shared" si="1089"/>
        <v>0</v>
      </c>
      <c r="P430" s="79">
        <f t="shared" si="1089"/>
        <v>0</v>
      </c>
      <c r="Q430" s="79">
        <f t="shared" si="1089"/>
        <v>0</v>
      </c>
      <c r="R430" s="79">
        <f t="shared" si="1089"/>
        <v>0</v>
      </c>
      <c r="S430" s="79">
        <f t="shared" si="1089"/>
        <v>0</v>
      </c>
      <c r="T430" s="79">
        <f t="shared" si="1089"/>
        <v>0</v>
      </c>
      <c r="U430" s="79">
        <f t="shared" si="1089"/>
        <v>0</v>
      </c>
      <c r="V430" s="79">
        <f t="shared" si="1089"/>
        <v>0</v>
      </c>
      <c r="W430" s="79">
        <f t="shared" si="1089"/>
        <v>0</v>
      </c>
      <c r="X430" s="79">
        <f t="shared" si="1089"/>
        <v>0</v>
      </c>
      <c r="Y430" s="79">
        <f t="shared" si="1089"/>
        <v>0</v>
      </c>
      <c r="Z430" s="79">
        <f t="shared" si="1089"/>
        <v>0</v>
      </c>
      <c r="AA430" s="79">
        <f t="shared" si="1089"/>
        <v>0</v>
      </c>
      <c r="AB430" s="79">
        <f t="shared" si="1089"/>
        <v>0</v>
      </c>
      <c r="AC430" s="79">
        <f t="shared" si="1089"/>
        <v>0</v>
      </c>
      <c r="AD430" s="79">
        <f t="shared" si="1089"/>
        <v>0</v>
      </c>
      <c r="AE430" s="79">
        <f t="shared" si="1089"/>
        <v>0</v>
      </c>
      <c r="AF430" s="137">
        <f t="shared" si="1089"/>
        <v>0</v>
      </c>
      <c r="AG430" s="79">
        <f t="shared" si="1089"/>
        <v>0</v>
      </c>
      <c r="AH430" s="79">
        <f t="shared" si="1089"/>
        <v>0</v>
      </c>
      <c r="AI430" s="78">
        <f t="shared" si="1089"/>
        <v>0</v>
      </c>
      <c r="AJ430" s="79">
        <f t="shared" ref="AJ430:BO430" si="1090">IF(AND(AJ$5&gt;=$EH119,AJ$5&lt;=$EI119),$FO119/$GM119,IF(AND(AJ$5&gt;=$EJ119,AJ$5&lt;=$EK119),$FQ119/$GO119,IF(AND(AJ$5&gt;=$EL119,AJ$5&lt;=$EM119),$FS119/$GQ119,IF(AND(AJ$5&gt;=$EN119,AJ$5&lt;=$EO119),$FU119/$GS119,IF(AND(AJ$5&gt;=$EP119,AJ$5&lt;=$EQ119),$FW119/$GU119,IF(AND(AJ$5&gt;=$ER119,AJ$5&lt;=$ES119),$FY119/$GW119,IF(AND(AJ$5&gt;=$ET119,AJ$5&lt;=$EU119),$GA119/$GY119,IF(AND(AJ$5&gt;=$EV119,AJ$5&lt;=$EW119),$GC119/$HA119,IF(AND(AJ$5&gt;=$EX119,AJ$5&lt;=$EY119),$GE119/$HC119,IF(AND(AJ$5&gt;=$EZ119,AJ$5&lt;=$FA119),$GG119/$HE119,IF(AND(AJ$5&gt;=$FB119,AJ$5&lt;=$FC119),$GI119/$HG119,IF(AND(AJ$5&gt;=$FD119,AJ$5&lt;=$FE119),$GK119/$HI119,0))))))))))))</f>
        <v>0</v>
      </c>
      <c r="AK430" s="79">
        <f t="shared" si="1090"/>
        <v>0</v>
      </c>
      <c r="AL430" s="79">
        <f t="shared" si="1090"/>
        <v>0</v>
      </c>
      <c r="AM430" s="79">
        <f t="shared" si="1090"/>
        <v>0</v>
      </c>
      <c r="AN430" s="79">
        <f t="shared" si="1090"/>
        <v>0</v>
      </c>
      <c r="AO430" s="79">
        <f t="shared" si="1090"/>
        <v>0</v>
      </c>
      <c r="AP430" s="79">
        <f t="shared" si="1090"/>
        <v>0</v>
      </c>
      <c r="AQ430" s="79">
        <f t="shared" si="1090"/>
        <v>0</v>
      </c>
      <c r="AR430" s="79">
        <f t="shared" si="1090"/>
        <v>0</v>
      </c>
      <c r="AS430" s="79">
        <f t="shared" si="1090"/>
        <v>0</v>
      </c>
      <c r="AT430" s="79">
        <f t="shared" si="1090"/>
        <v>0</v>
      </c>
      <c r="AU430" s="79">
        <f t="shared" si="1090"/>
        <v>0</v>
      </c>
      <c r="AV430" s="79">
        <f t="shared" si="1090"/>
        <v>0</v>
      </c>
      <c r="AW430" s="79">
        <f t="shared" si="1090"/>
        <v>0</v>
      </c>
      <c r="AX430" s="79">
        <f t="shared" si="1090"/>
        <v>0</v>
      </c>
      <c r="AY430" s="79">
        <f t="shared" si="1090"/>
        <v>0</v>
      </c>
      <c r="AZ430" s="79">
        <f t="shared" si="1090"/>
        <v>0</v>
      </c>
      <c r="BA430" s="79">
        <f t="shared" si="1090"/>
        <v>0</v>
      </c>
      <c r="BB430" s="79">
        <f t="shared" si="1090"/>
        <v>0</v>
      </c>
      <c r="BC430" s="79">
        <f t="shared" si="1090"/>
        <v>0</v>
      </c>
      <c r="BD430" s="79">
        <f t="shared" si="1090"/>
        <v>0</v>
      </c>
      <c r="BE430" s="79">
        <f t="shared" si="1090"/>
        <v>0</v>
      </c>
      <c r="BF430" s="79">
        <f t="shared" si="1090"/>
        <v>0</v>
      </c>
      <c r="BG430" s="79">
        <f t="shared" si="1090"/>
        <v>0</v>
      </c>
      <c r="BH430" s="79">
        <f t="shared" si="1090"/>
        <v>0</v>
      </c>
      <c r="BI430" s="79">
        <f t="shared" si="1090"/>
        <v>0</v>
      </c>
      <c r="BJ430" s="79">
        <f t="shared" si="1090"/>
        <v>0</v>
      </c>
      <c r="BK430" s="79">
        <f t="shared" si="1090"/>
        <v>0</v>
      </c>
      <c r="BL430" s="79">
        <f t="shared" si="1090"/>
        <v>0</v>
      </c>
      <c r="BM430" s="80">
        <f t="shared" si="1090"/>
        <v>0</v>
      </c>
      <c r="BN430" s="78">
        <f t="shared" si="1090"/>
        <v>0</v>
      </c>
      <c r="BO430" s="79">
        <f t="shared" si="1090"/>
        <v>0</v>
      </c>
      <c r="BP430" s="79">
        <f t="shared" ref="BP430:CU430" si="1091">IF(AND(BP$5&gt;=$EH119,BP$5&lt;=$EI119),$FO119/$GM119,IF(AND(BP$5&gt;=$EJ119,BP$5&lt;=$EK119),$FQ119/$GO119,IF(AND(BP$5&gt;=$EL119,BP$5&lt;=$EM119),$FS119/$GQ119,IF(AND(BP$5&gt;=$EN119,BP$5&lt;=$EO119),$FU119/$GS119,IF(AND(BP$5&gt;=$EP119,BP$5&lt;=$EQ119),$FW119/$GU119,IF(AND(BP$5&gt;=$ER119,BP$5&lt;=$ES119),$FY119/$GW119,IF(AND(BP$5&gt;=$ET119,BP$5&lt;=$EU119),$GA119/$GY119,IF(AND(BP$5&gt;=$EV119,BP$5&lt;=$EW119),$GC119/$HA119,IF(AND(BP$5&gt;=$EX119,BP$5&lt;=$EY119),$GE119/$HC119,IF(AND(BP$5&gt;=$EZ119,BP$5&lt;=$FA119),$GG119/$HE119,IF(AND(BP$5&gt;=$FB119,BP$5&lt;=$FC119),$GI119/$HG119,IF(AND(BP$5&gt;=$FD119,BP$5&lt;=$FE119),$GK119/$HI119,0))))))))))))</f>
        <v>0</v>
      </c>
      <c r="BQ430" s="79">
        <f t="shared" si="1091"/>
        <v>0</v>
      </c>
      <c r="BR430" s="79">
        <f t="shared" si="1091"/>
        <v>0</v>
      </c>
      <c r="BS430" s="79">
        <f t="shared" si="1091"/>
        <v>0</v>
      </c>
      <c r="BT430" s="79">
        <f t="shared" si="1091"/>
        <v>0</v>
      </c>
      <c r="BU430" s="79">
        <f t="shared" si="1091"/>
        <v>0</v>
      </c>
      <c r="BV430" s="79">
        <f t="shared" si="1091"/>
        <v>0</v>
      </c>
      <c r="BW430" s="79">
        <f t="shared" si="1091"/>
        <v>0</v>
      </c>
      <c r="BX430" s="79">
        <f t="shared" si="1091"/>
        <v>0</v>
      </c>
      <c r="BY430" s="79">
        <f t="shared" si="1091"/>
        <v>0</v>
      </c>
      <c r="BZ430" s="79">
        <f t="shared" si="1091"/>
        <v>0</v>
      </c>
      <c r="CA430" s="79">
        <f t="shared" si="1091"/>
        <v>0</v>
      </c>
      <c r="CB430" s="137">
        <f t="shared" si="1091"/>
        <v>0</v>
      </c>
      <c r="CC430" s="79">
        <f t="shared" si="1091"/>
        <v>0</v>
      </c>
      <c r="CD430" s="79">
        <f t="shared" si="1091"/>
        <v>0</v>
      </c>
      <c r="CE430" s="79">
        <f t="shared" si="1091"/>
        <v>0</v>
      </c>
      <c r="CF430" s="79">
        <f t="shared" si="1091"/>
        <v>0</v>
      </c>
      <c r="CG430" s="79">
        <f t="shared" si="1091"/>
        <v>0</v>
      </c>
      <c r="CH430" s="79">
        <f t="shared" si="1091"/>
        <v>0</v>
      </c>
      <c r="CI430" s="79">
        <f t="shared" si="1091"/>
        <v>0</v>
      </c>
      <c r="CJ430" s="79">
        <f t="shared" si="1091"/>
        <v>0</v>
      </c>
      <c r="CK430" s="79">
        <f t="shared" si="1091"/>
        <v>0</v>
      </c>
      <c r="CL430" s="79">
        <f t="shared" si="1091"/>
        <v>0</v>
      </c>
      <c r="CM430" s="79">
        <f t="shared" si="1091"/>
        <v>0</v>
      </c>
      <c r="CN430" s="79">
        <f t="shared" si="1091"/>
        <v>0</v>
      </c>
      <c r="CO430" s="79">
        <f t="shared" si="1091"/>
        <v>0</v>
      </c>
      <c r="CP430" s="137">
        <f t="shared" si="1091"/>
        <v>0</v>
      </c>
      <c r="CQ430" s="80">
        <f t="shared" si="1091"/>
        <v>0</v>
      </c>
      <c r="CR430" s="78">
        <f t="shared" si="1091"/>
        <v>0</v>
      </c>
      <c r="CS430" s="79">
        <f t="shared" si="1091"/>
        <v>0</v>
      </c>
      <c r="CT430" s="79">
        <f t="shared" si="1091"/>
        <v>0</v>
      </c>
      <c r="CU430" s="79">
        <f t="shared" si="1091"/>
        <v>0</v>
      </c>
      <c r="CV430" s="79">
        <f t="shared" ref="CV430:DW430" si="1092">IF(AND(CV$5&gt;=$EH119,CV$5&lt;=$EI119),$FO119/$GM119,IF(AND(CV$5&gt;=$EJ119,CV$5&lt;=$EK119),$FQ119/$GO119,IF(AND(CV$5&gt;=$EL119,CV$5&lt;=$EM119),$FS119/$GQ119,IF(AND(CV$5&gt;=$EN119,CV$5&lt;=$EO119),$FU119/$GS119,IF(AND(CV$5&gt;=$EP119,CV$5&lt;=$EQ119),$FW119/$GU119,IF(AND(CV$5&gt;=$ER119,CV$5&lt;=$ES119),$FY119/$GW119,IF(AND(CV$5&gt;=$ET119,CV$5&lt;=$EU119),$GA119/$GY119,IF(AND(CV$5&gt;=$EV119,CV$5&lt;=$EW119),$GC119/$HA119,IF(AND(CV$5&gt;=$EX119,CV$5&lt;=$EY119),$GE119/$HC119,IF(AND(CV$5&gt;=$EZ119,CV$5&lt;=$FA119),$GG119/$HE119,IF(AND(CV$5&gt;=$FB119,CV$5&lt;=$FC119),$GI119/$HG119,IF(AND(CV$5&gt;=$FD119,CV$5&lt;=$FE119),$GK119/$HI119,0))))))))))))</f>
        <v>0</v>
      </c>
      <c r="CW430" s="79">
        <f t="shared" si="1092"/>
        <v>0</v>
      </c>
      <c r="CX430" s="79">
        <f t="shared" si="1092"/>
        <v>0</v>
      </c>
      <c r="CY430" s="79">
        <f t="shared" si="1092"/>
        <v>0</v>
      </c>
      <c r="CZ430" s="79">
        <f t="shared" si="1092"/>
        <v>0</v>
      </c>
      <c r="DA430" s="79">
        <f t="shared" si="1092"/>
        <v>0</v>
      </c>
      <c r="DB430" s="79">
        <f t="shared" si="1092"/>
        <v>0</v>
      </c>
      <c r="DC430" s="79">
        <f t="shared" si="1092"/>
        <v>0</v>
      </c>
      <c r="DD430" s="79">
        <f t="shared" si="1092"/>
        <v>0</v>
      </c>
      <c r="DE430" s="79">
        <f t="shared" si="1092"/>
        <v>0</v>
      </c>
      <c r="DF430" s="137">
        <f t="shared" si="1092"/>
        <v>0</v>
      </c>
      <c r="DG430" s="79">
        <f t="shared" si="1092"/>
        <v>0</v>
      </c>
      <c r="DH430" s="79">
        <f t="shared" si="1092"/>
        <v>0</v>
      </c>
      <c r="DI430" s="79">
        <f t="shared" si="1092"/>
        <v>0</v>
      </c>
      <c r="DJ430" s="79">
        <f t="shared" si="1092"/>
        <v>0</v>
      </c>
      <c r="DK430" s="79">
        <f t="shared" si="1092"/>
        <v>0</v>
      </c>
      <c r="DL430" s="79">
        <f t="shared" si="1092"/>
        <v>0</v>
      </c>
      <c r="DM430" s="79">
        <f t="shared" si="1092"/>
        <v>0</v>
      </c>
      <c r="DN430" s="79">
        <f t="shared" si="1092"/>
        <v>0</v>
      </c>
      <c r="DO430" s="79">
        <f t="shared" si="1092"/>
        <v>0</v>
      </c>
      <c r="DP430" s="79">
        <f t="shared" si="1092"/>
        <v>0</v>
      </c>
      <c r="DQ430" s="79">
        <f t="shared" si="1092"/>
        <v>0</v>
      </c>
      <c r="DR430" s="79">
        <f t="shared" si="1092"/>
        <v>0</v>
      </c>
      <c r="DS430" s="79">
        <f t="shared" si="1092"/>
        <v>0</v>
      </c>
      <c r="DT430" s="137">
        <f t="shared" si="1092"/>
        <v>0</v>
      </c>
      <c r="DU430" s="80">
        <f t="shared" si="1092"/>
        <v>0</v>
      </c>
      <c r="DV430" s="80">
        <f t="shared" si="1092"/>
        <v>0</v>
      </c>
      <c r="DW430" s="80">
        <f t="shared" si="1092"/>
        <v>0</v>
      </c>
      <c r="EE430" s="2"/>
      <c r="EF430"/>
      <c r="EG430"/>
      <c r="EH430" s="124"/>
      <c r="EI430" s="124"/>
      <c r="EJ430" s="124"/>
      <c r="EK430" s="124"/>
      <c r="EL430" s="124"/>
      <c r="EM430" s="124"/>
      <c r="EN430" s="124"/>
      <c r="EO430" s="124"/>
      <c r="EP430" s="124"/>
      <c r="EQ430" s="124"/>
      <c r="ER430" s="124"/>
      <c r="ES430" s="124"/>
      <c r="ET430" s="124"/>
      <c r="EU430" s="124"/>
      <c r="EV430" s="124"/>
      <c r="EW430" s="124"/>
      <c r="EX430" s="124"/>
      <c r="EY430" s="124"/>
      <c r="EZ430" s="124"/>
      <c r="FA430" s="124"/>
      <c r="FB430" s="124"/>
      <c r="FC430" s="124"/>
      <c r="FD430" s="124"/>
      <c r="FE430" s="124"/>
      <c r="FG430" s="124"/>
      <c r="FH430" s="124"/>
      <c r="FI430" s="124"/>
      <c r="FJ430" s="124"/>
      <c r="FK430" s="124"/>
      <c r="FL430" s="124"/>
      <c r="FN430" s="212"/>
      <c r="FO430" s="170"/>
      <c r="FP430" s="212"/>
      <c r="FQ430" s="170"/>
      <c r="FR430" s="212"/>
      <c r="FS430" s="170"/>
      <c r="FT430" s="212"/>
      <c r="FU430" s="170"/>
      <c r="FV430" s="212"/>
      <c r="FW430" s="170"/>
      <c r="FX430" s="212"/>
      <c r="FY430" s="170"/>
      <c r="FZ430" s="212"/>
      <c r="GA430" s="170"/>
      <c r="GB430" s="212"/>
      <c r="GC430" s="170"/>
      <c r="GD430" s="212"/>
      <c r="GE430" s="170"/>
      <c r="GF430" s="212"/>
      <c r="GG430" s="170"/>
      <c r="GH430" s="212"/>
      <c r="GI430" s="170"/>
      <c r="GJ430" s="212"/>
      <c r="GK430" s="170"/>
      <c r="HC430" s="212"/>
      <c r="HD430" s="170"/>
      <c r="HE430" s="212"/>
      <c r="HF430" s="170"/>
      <c r="HG430" s="212"/>
      <c r="HH430" s="170"/>
      <c r="HI430" s="212"/>
      <c r="HJ430" s="170"/>
    </row>
    <row r="431" spans="2:218" ht="10.5" customHeight="1" x14ac:dyDescent="0.15">
      <c r="B431" s="487"/>
      <c r="C431" s="325"/>
      <c r="D431" s="59">
        <f t="shared" ref="D431:AI431" si="1093">IF(AND(D$5&gt;=$EH119,D$5&lt;=$EI119),$FO119,IF(AND(D$5&gt;=$EJ119,D$5&lt;=$EK119),$FQ119,IF(AND(D$5&gt;=$EL119,D$5&lt;=$EM119),$FS119,IF(AND(D$5&gt;=$EN119,D$5&lt;=$EO119),$FU119,IF(AND(D$5&gt;=$EP119,D$5&lt;=$EQ119),$FW119,IF(AND(D$5&gt;=$ER119,D$5&lt;=$ES119),$FY119,IF(AND(D$5&gt;=$ET119,D$5&lt;=$EU119),$GA119,IF(AND(D$5&gt;=$EV119,D$5&lt;=$EW119),$GC119,IF(AND(D$5&gt;=$EX119,D$5&lt;=$EY119),$GE119,IF(AND(D$5&gt;=$EZ119,D$5&lt;=$FA119),$GG119,IF(AND(D$5&gt;=$FB119,D$5&lt;=$FC119),$GI119,IF(AND(D$5&gt;=$FD119,D$5&lt;=$FE119),$GK119,0))))))))))))</f>
        <v>0</v>
      </c>
      <c r="E431" s="76">
        <f t="shared" si="1093"/>
        <v>0</v>
      </c>
      <c r="F431" s="76">
        <f t="shared" si="1093"/>
        <v>0</v>
      </c>
      <c r="G431" s="76">
        <f t="shared" si="1093"/>
        <v>0</v>
      </c>
      <c r="H431" s="76">
        <f t="shared" si="1093"/>
        <v>0</v>
      </c>
      <c r="I431" s="76">
        <f t="shared" si="1093"/>
        <v>0</v>
      </c>
      <c r="J431" s="76">
        <f t="shared" si="1093"/>
        <v>0</v>
      </c>
      <c r="K431" s="76">
        <f t="shared" si="1093"/>
        <v>0</v>
      </c>
      <c r="L431" s="76">
        <f t="shared" si="1093"/>
        <v>0</v>
      </c>
      <c r="M431" s="76">
        <f t="shared" si="1093"/>
        <v>0</v>
      </c>
      <c r="N431" s="76">
        <f t="shared" si="1093"/>
        <v>0</v>
      </c>
      <c r="O431" s="76">
        <f t="shared" si="1093"/>
        <v>0</v>
      </c>
      <c r="P431" s="76">
        <f t="shared" si="1093"/>
        <v>0</v>
      </c>
      <c r="Q431" s="76">
        <f t="shared" si="1093"/>
        <v>0</v>
      </c>
      <c r="R431" s="76">
        <f t="shared" si="1093"/>
        <v>0</v>
      </c>
      <c r="S431" s="76">
        <f t="shared" si="1093"/>
        <v>0</v>
      </c>
      <c r="T431" s="76">
        <f t="shared" si="1093"/>
        <v>0</v>
      </c>
      <c r="U431" s="76">
        <f t="shared" si="1093"/>
        <v>0</v>
      </c>
      <c r="V431" s="76">
        <f t="shared" si="1093"/>
        <v>0</v>
      </c>
      <c r="W431" s="76">
        <f t="shared" si="1093"/>
        <v>0</v>
      </c>
      <c r="X431" s="76">
        <f t="shared" si="1093"/>
        <v>0</v>
      </c>
      <c r="Y431" s="76">
        <f t="shared" si="1093"/>
        <v>0</v>
      </c>
      <c r="Z431" s="76">
        <f t="shared" si="1093"/>
        <v>0</v>
      </c>
      <c r="AA431" s="76">
        <f t="shared" si="1093"/>
        <v>0</v>
      </c>
      <c r="AB431" s="76">
        <f t="shared" si="1093"/>
        <v>0</v>
      </c>
      <c r="AC431" s="76">
        <f t="shared" si="1093"/>
        <v>0</v>
      </c>
      <c r="AD431" s="76">
        <f t="shared" si="1093"/>
        <v>0</v>
      </c>
      <c r="AE431" s="76">
        <f t="shared" si="1093"/>
        <v>0</v>
      </c>
      <c r="AF431" s="138">
        <f t="shared" si="1093"/>
        <v>0</v>
      </c>
      <c r="AG431" s="76">
        <f t="shared" si="1093"/>
        <v>0</v>
      </c>
      <c r="AH431" s="76">
        <f t="shared" si="1093"/>
        <v>0</v>
      </c>
      <c r="AI431" s="59">
        <f t="shared" si="1093"/>
        <v>0</v>
      </c>
      <c r="AJ431" s="76">
        <f t="shared" ref="AJ431:BO431" si="1094">IF(AND(AJ$5&gt;=$EH119,AJ$5&lt;=$EI119),$FO119,IF(AND(AJ$5&gt;=$EJ119,AJ$5&lt;=$EK119),$FQ119,IF(AND(AJ$5&gt;=$EL119,AJ$5&lt;=$EM119),$FS119,IF(AND(AJ$5&gt;=$EN119,AJ$5&lt;=$EO119),$FU119,IF(AND(AJ$5&gt;=$EP119,AJ$5&lt;=$EQ119),$FW119,IF(AND(AJ$5&gt;=$ER119,AJ$5&lt;=$ES119),$FY119,IF(AND(AJ$5&gt;=$ET119,AJ$5&lt;=$EU119),$GA119,IF(AND(AJ$5&gt;=$EV119,AJ$5&lt;=$EW119),$GC119,IF(AND(AJ$5&gt;=$EX119,AJ$5&lt;=$EY119),$GE119,IF(AND(AJ$5&gt;=$EZ119,AJ$5&lt;=$FA119),$GG119,IF(AND(AJ$5&gt;=$FB119,AJ$5&lt;=$FC119),$GI119,IF(AND(AJ$5&gt;=$FD119,AJ$5&lt;=$FE119),$GK119,0))))))))))))</f>
        <v>0</v>
      </c>
      <c r="AK431" s="76">
        <f t="shared" si="1094"/>
        <v>0</v>
      </c>
      <c r="AL431" s="76">
        <f t="shared" si="1094"/>
        <v>0</v>
      </c>
      <c r="AM431" s="76">
        <f t="shared" si="1094"/>
        <v>0</v>
      </c>
      <c r="AN431" s="76">
        <f t="shared" si="1094"/>
        <v>0</v>
      </c>
      <c r="AO431" s="76">
        <f t="shared" si="1094"/>
        <v>0</v>
      </c>
      <c r="AP431" s="76">
        <f t="shared" si="1094"/>
        <v>0</v>
      </c>
      <c r="AQ431" s="76">
        <f t="shared" si="1094"/>
        <v>0</v>
      </c>
      <c r="AR431" s="76">
        <f t="shared" si="1094"/>
        <v>0</v>
      </c>
      <c r="AS431" s="76">
        <f t="shared" si="1094"/>
        <v>0</v>
      </c>
      <c r="AT431" s="76">
        <f t="shared" si="1094"/>
        <v>0</v>
      </c>
      <c r="AU431" s="76">
        <f t="shared" si="1094"/>
        <v>0</v>
      </c>
      <c r="AV431" s="76">
        <f t="shared" si="1094"/>
        <v>0</v>
      </c>
      <c r="AW431" s="76">
        <f t="shared" si="1094"/>
        <v>0</v>
      </c>
      <c r="AX431" s="76">
        <f t="shared" si="1094"/>
        <v>0</v>
      </c>
      <c r="AY431" s="76">
        <f t="shared" si="1094"/>
        <v>0</v>
      </c>
      <c r="AZ431" s="76">
        <f t="shared" si="1094"/>
        <v>0</v>
      </c>
      <c r="BA431" s="76">
        <f t="shared" si="1094"/>
        <v>0</v>
      </c>
      <c r="BB431" s="76">
        <f t="shared" si="1094"/>
        <v>0</v>
      </c>
      <c r="BC431" s="76">
        <f t="shared" si="1094"/>
        <v>0</v>
      </c>
      <c r="BD431" s="76">
        <f t="shared" si="1094"/>
        <v>0</v>
      </c>
      <c r="BE431" s="76">
        <f t="shared" si="1094"/>
        <v>0</v>
      </c>
      <c r="BF431" s="76">
        <f t="shared" si="1094"/>
        <v>0</v>
      </c>
      <c r="BG431" s="76">
        <f t="shared" si="1094"/>
        <v>0</v>
      </c>
      <c r="BH431" s="76">
        <f t="shared" si="1094"/>
        <v>0</v>
      </c>
      <c r="BI431" s="76">
        <f t="shared" si="1094"/>
        <v>0</v>
      </c>
      <c r="BJ431" s="76">
        <f t="shared" si="1094"/>
        <v>0</v>
      </c>
      <c r="BK431" s="76">
        <f t="shared" si="1094"/>
        <v>0</v>
      </c>
      <c r="BL431" s="76">
        <f t="shared" si="1094"/>
        <v>0</v>
      </c>
      <c r="BM431" s="77">
        <f t="shared" si="1094"/>
        <v>0</v>
      </c>
      <c r="BN431" s="59">
        <f t="shared" si="1094"/>
        <v>0</v>
      </c>
      <c r="BO431" s="76">
        <f t="shared" si="1094"/>
        <v>0</v>
      </c>
      <c r="BP431" s="76">
        <f t="shared" ref="BP431:CU431" si="1095">IF(AND(BP$5&gt;=$EH119,BP$5&lt;=$EI119),$FO119,IF(AND(BP$5&gt;=$EJ119,BP$5&lt;=$EK119),$FQ119,IF(AND(BP$5&gt;=$EL119,BP$5&lt;=$EM119),$FS119,IF(AND(BP$5&gt;=$EN119,BP$5&lt;=$EO119),$FU119,IF(AND(BP$5&gt;=$EP119,BP$5&lt;=$EQ119),$FW119,IF(AND(BP$5&gt;=$ER119,BP$5&lt;=$ES119),$FY119,IF(AND(BP$5&gt;=$ET119,BP$5&lt;=$EU119),$GA119,IF(AND(BP$5&gt;=$EV119,BP$5&lt;=$EW119),$GC119,IF(AND(BP$5&gt;=$EX119,BP$5&lt;=$EY119),$GE119,IF(AND(BP$5&gt;=$EZ119,BP$5&lt;=$FA119),$GG119,IF(AND(BP$5&gt;=$FB119,BP$5&lt;=$FC119),$GI119,IF(AND(BP$5&gt;=$FD119,BP$5&lt;=$FE119),$GK119,0))))))))))))</f>
        <v>0</v>
      </c>
      <c r="BQ431" s="76">
        <f t="shared" si="1095"/>
        <v>0</v>
      </c>
      <c r="BR431" s="76">
        <f t="shared" si="1095"/>
        <v>0</v>
      </c>
      <c r="BS431" s="76">
        <f t="shared" si="1095"/>
        <v>0</v>
      </c>
      <c r="BT431" s="76">
        <f t="shared" si="1095"/>
        <v>0</v>
      </c>
      <c r="BU431" s="76">
        <f t="shared" si="1095"/>
        <v>0</v>
      </c>
      <c r="BV431" s="76">
        <f t="shared" si="1095"/>
        <v>0</v>
      </c>
      <c r="BW431" s="76">
        <f t="shared" si="1095"/>
        <v>0</v>
      </c>
      <c r="BX431" s="76">
        <f t="shared" si="1095"/>
        <v>0</v>
      </c>
      <c r="BY431" s="76">
        <f t="shared" si="1095"/>
        <v>0</v>
      </c>
      <c r="BZ431" s="76">
        <f t="shared" si="1095"/>
        <v>0</v>
      </c>
      <c r="CA431" s="76">
        <f t="shared" si="1095"/>
        <v>0</v>
      </c>
      <c r="CB431" s="138">
        <f t="shared" si="1095"/>
        <v>0</v>
      </c>
      <c r="CC431" s="76">
        <f t="shared" si="1095"/>
        <v>0</v>
      </c>
      <c r="CD431" s="76">
        <f t="shared" si="1095"/>
        <v>0</v>
      </c>
      <c r="CE431" s="76">
        <f t="shared" si="1095"/>
        <v>0</v>
      </c>
      <c r="CF431" s="76">
        <f t="shared" si="1095"/>
        <v>0</v>
      </c>
      <c r="CG431" s="76">
        <f t="shared" si="1095"/>
        <v>0</v>
      </c>
      <c r="CH431" s="76">
        <f t="shared" si="1095"/>
        <v>0</v>
      </c>
      <c r="CI431" s="76">
        <f t="shared" si="1095"/>
        <v>0</v>
      </c>
      <c r="CJ431" s="76">
        <f t="shared" si="1095"/>
        <v>0</v>
      </c>
      <c r="CK431" s="76">
        <f t="shared" si="1095"/>
        <v>0</v>
      </c>
      <c r="CL431" s="76">
        <f t="shared" si="1095"/>
        <v>0</v>
      </c>
      <c r="CM431" s="76">
        <f t="shared" si="1095"/>
        <v>0</v>
      </c>
      <c r="CN431" s="76">
        <f t="shared" si="1095"/>
        <v>0</v>
      </c>
      <c r="CO431" s="76">
        <f t="shared" si="1095"/>
        <v>0</v>
      </c>
      <c r="CP431" s="138">
        <f t="shared" si="1095"/>
        <v>0</v>
      </c>
      <c r="CQ431" s="77">
        <f t="shared" si="1095"/>
        <v>0</v>
      </c>
      <c r="CR431" s="59">
        <f t="shared" si="1095"/>
        <v>0</v>
      </c>
      <c r="CS431" s="76">
        <f t="shared" si="1095"/>
        <v>0</v>
      </c>
      <c r="CT431" s="76">
        <f t="shared" si="1095"/>
        <v>0</v>
      </c>
      <c r="CU431" s="76">
        <f t="shared" si="1095"/>
        <v>0</v>
      </c>
      <c r="CV431" s="76">
        <f t="shared" ref="CV431:DW431" si="1096">IF(AND(CV$5&gt;=$EH119,CV$5&lt;=$EI119),$FO119,IF(AND(CV$5&gt;=$EJ119,CV$5&lt;=$EK119),$FQ119,IF(AND(CV$5&gt;=$EL119,CV$5&lt;=$EM119),$FS119,IF(AND(CV$5&gt;=$EN119,CV$5&lt;=$EO119),$FU119,IF(AND(CV$5&gt;=$EP119,CV$5&lt;=$EQ119),$FW119,IF(AND(CV$5&gt;=$ER119,CV$5&lt;=$ES119),$FY119,IF(AND(CV$5&gt;=$ET119,CV$5&lt;=$EU119),$GA119,IF(AND(CV$5&gt;=$EV119,CV$5&lt;=$EW119),$GC119,IF(AND(CV$5&gt;=$EX119,CV$5&lt;=$EY119),$GE119,IF(AND(CV$5&gt;=$EZ119,CV$5&lt;=$FA119),$GG119,IF(AND(CV$5&gt;=$FB119,CV$5&lt;=$FC119),$GI119,IF(AND(CV$5&gt;=$FD119,CV$5&lt;=$FE119),$GK119,0))))))))))))</f>
        <v>0</v>
      </c>
      <c r="CW431" s="76">
        <f t="shared" si="1096"/>
        <v>0</v>
      </c>
      <c r="CX431" s="76">
        <f t="shared" si="1096"/>
        <v>0</v>
      </c>
      <c r="CY431" s="76">
        <f t="shared" si="1096"/>
        <v>0</v>
      </c>
      <c r="CZ431" s="76">
        <f t="shared" si="1096"/>
        <v>0</v>
      </c>
      <c r="DA431" s="76">
        <f t="shared" si="1096"/>
        <v>0</v>
      </c>
      <c r="DB431" s="76">
        <f t="shared" si="1096"/>
        <v>0</v>
      </c>
      <c r="DC431" s="76">
        <f t="shared" si="1096"/>
        <v>0</v>
      </c>
      <c r="DD431" s="76">
        <f t="shared" si="1096"/>
        <v>0</v>
      </c>
      <c r="DE431" s="76">
        <f t="shared" si="1096"/>
        <v>0</v>
      </c>
      <c r="DF431" s="138">
        <f t="shared" si="1096"/>
        <v>0</v>
      </c>
      <c r="DG431" s="76">
        <f t="shared" si="1096"/>
        <v>0</v>
      </c>
      <c r="DH431" s="76">
        <f t="shared" si="1096"/>
        <v>0</v>
      </c>
      <c r="DI431" s="76">
        <f t="shared" si="1096"/>
        <v>0</v>
      </c>
      <c r="DJ431" s="76">
        <f t="shared" si="1096"/>
        <v>0</v>
      </c>
      <c r="DK431" s="76">
        <f t="shared" si="1096"/>
        <v>0</v>
      </c>
      <c r="DL431" s="76">
        <f t="shared" si="1096"/>
        <v>0</v>
      </c>
      <c r="DM431" s="76">
        <f t="shared" si="1096"/>
        <v>0</v>
      </c>
      <c r="DN431" s="76">
        <f t="shared" si="1096"/>
        <v>0</v>
      </c>
      <c r="DO431" s="76">
        <f t="shared" si="1096"/>
        <v>0</v>
      </c>
      <c r="DP431" s="76">
        <f t="shared" si="1096"/>
        <v>0</v>
      </c>
      <c r="DQ431" s="76">
        <f t="shared" si="1096"/>
        <v>0</v>
      </c>
      <c r="DR431" s="76">
        <f t="shared" si="1096"/>
        <v>0</v>
      </c>
      <c r="DS431" s="76">
        <f t="shared" si="1096"/>
        <v>0</v>
      </c>
      <c r="DT431" s="138">
        <f t="shared" si="1096"/>
        <v>0</v>
      </c>
      <c r="DU431" s="77">
        <f t="shared" si="1096"/>
        <v>0</v>
      </c>
      <c r="DV431" s="77">
        <f t="shared" si="1096"/>
        <v>0</v>
      </c>
      <c r="DW431" s="77">
        <f t="shared" si="1096"/>
        <v>0</v>
      </c>
      <c r="EE431" s="2"/>
      <c r="EF431"/>
      <c r="EG431"/>
      <c r="EH431" s="124"/>
      <c r="EI431" s="124"/>
      <c r="EJ431" s="124"/>
      <c r="EK431" s="124"/>
      <c r="EL431" s="124"/>
      <c r="EM431" s="124"/>
      <c r="EN431" s="124"/>
      <c r="EO431" s="124"/>
      <c r="EP431" s="124"/>
      <c r="EQ431" s="124"/>
      <c r="ER431" s="124"/>
      <c r="ES431" s="124"/>
      <c r="ET431" s="124"/>
      <c r="EU431" s="124"/>
      <c r="EV431" s="124"/>
      <c r="EW431" s="124"/>
      <c r="EX431" s="124"/>
      <c r="EY431" s="124"/>
      <c r="EZ431" s="124"/>
      <c r="FA431" s="124"/>
      <c r="FB431" s="124"/>
      <c r="FC431" s="124"/>
      <c r="FD431" s="124"/>
      <c r="FE431" s="124"/>
      <c r="FG431" s="124"/>
      <c r="FH431" s="124"/>
      <c r="FI431" s="124"/>
      <c r="FJ431" s="124"/>
      <c r="FK431" s="124"/>
      <c r="FL431" s="124"/>
      <c r="FN431" s="212"/>
      <c r="FO431" s="170"/>
      <c r="FP431" s="212"/>
      <c r="FQ431" s="170"/>
      <c r="FR431" s="212"/>
      <c r="FS431" s="170"/>
      <c r="FT431" s="212"/>
      <c r="FU431" s="170"/>
      <c r="FV431" s="212"/>
      <c r="FW431" s="170"/>
      <c r="FX431" s="212"/>
      <c r="FY431" s="170"/>
      <c r="FZ431" s="212"/>
      <c r="GA431" s="170"/>
      <c r="GB431" s="212"/>
      <c r="GC431" s="170"/>
      <c r="GD431" s="212"/>
      <c r="GE431" s="170"/>
      <c r="GF431" s="212"/>
      <c r="GG431" s="170"/>
      <c r="GH431" s="212"/>
      <c r="GI431" s="170"/>
      <c r="GJ431" s="212"/>
      <c r="GK431" s="170"/>
      <c r="HC431" s="212"/>
      <c r="HD431" s="170"/>
      <c r="HE431" s="212"/>
      <c r="HF431" s="170"/>
      <c r="HG431" s="212"/>
      <c r="HH431" s="170"/>
      <c r="HI431" s="212"/>
      <c r="HJ431" s="170"/>
    </row>
    <row r="432" spans="2:218" ht="27.75" customHeight="1" x14ac:dyDescent="0.15">
      <c r="B432" s="487"/>
      <c r="C432" s="325"/>
      <c r="D432" s="75">
        <f t="shared" ref="D432:AI432" si="1097">IF(AND(D$5&gt;=$EH121,D$5&lt;=$EI121),$FO121/$GM121,IF(AND(D$5&gt;=$EJ121,D$5&lt;=$EK121),$FQ121/$GO121,IF(AND(D$5&gt;=$EL121,D$5&lt;=$EM121),$FS121/$GQ121,IF(AND(D$5&gt;=$EN121,D$5&lt;=$EO121),$FU121/$GS121,IF(AND(D$5&gt;=$EP121,D$5&lt;=$EQ121),$FW121/$GU121,IF(AND(D$5&gt;=$ER121,D$5&lt;=$ES121),$FY121/$GW121,IF(AND(D$5&gt;=$ET121,D$5&lt;=$EU121),$GA121/$GY121,IF(AND(D$5&gt;=$EV121,D$5&lt;=$EW121),$GC121/$HA121,IF(AND(D$5&gt;=$EX121,D$5&lt;=$EY121),$GE121/$HC121,IF(AND(D$5&gt;=$EZ121,D$5&lt;=$FA121),$GG121/$HE121,IF(AND(D$5&gt;=$FB121,D$5&lt;=$FC121),$GI121/$HG121,IF(AND(D$5&gt;=$FD121,D$5&lt;=$FE121),$GK121/$HI121,0))))))))))))</f>
        <v>0</v>
      </c>
      <c r="E432" s="76">
        <f t="shared" si="1097"/>
        <v>0</v>
      </c>
      <c r="F432" s="76">
        <f t="shared" si="1097"/>
        <v>0</v>
      </c>
      <c r="G432" s="76">
        <f t="shared" si="1097"/>
        <v>0</v>
      </c>
      <c r="H432" s="76">
        <f t="shared" si="1097"/>
        <v>0</v>
      </c>
      <c r="I432" s="76">
        <f t="shared" si="1097"/>
        <v>0</v>
      </c>
      <c r="J432" s="76">
        <f t="shared" si="1097"/>
        <v>0</v>
      </c>
      <c r="K432" s="76">
        <f t="shared" si="1097"/>
        <v>0</v>
      </c>
      <c r="L432" s="76">
        <f t="shared" si="1097"/>
        <v>0</v>
      </c>
      <c r="M432" s="76">
        <f t="shared" si="1097"/>
        <v>0</v>
      </c>
      <c r="N432" s="76">
        <f t="shared" si="1097"/>
        <v>0</v>
      </c>
      <c r="O432" s="76">
        <f t="shared" si="1097"/>
        <v>0</v>
      </c>
      <c r="P432" s="76">
        <f t="shared" si="1097"/>
        <v>0</v>
      </c>
      <c r="Q432" s="76">
        <f t="shared" si="1097"/>
        <v>0</v>
      </c>
      <c r="R432" s="76">
        <f t="shared" si="1097"/>
        <v>0</v>
      </c>
      <c r="S432" s="76">
        <f t="shared" si="1097"/>
        <v>0</v>
      </c>
      <c r="T432" s="76">
        <f t="shared" si="1097"/>
        <v>0</v>
      </c>
      <c r="U432" s="76">
        <f t="shared" si="1097"/>
        <v>0</v>
      </c>
      <c r="V432" s="76">
        <f t="shared" si="1097"/>
        <v>0</v>
      </c>
      <c r="W432" s="76">
        <f t="shared" si="1097"/>
        <v>0</v>
      </c>
      <c r="X432" s="76">
        <f t="shared" si="1097"/>
        <v>0</v>
      </c>
      <c r="Y432" s="76">
        <f t="shared" si="1097"/>
        <v>0</v>
      </c>
      <c r="Z432" s="76">
        <f t="shared" si="1097"/>
        <v>0</v>
      </c>
      <c r="AA432" s="76">
        <f t="shared" si="1097"/>
        <v>0</v>
      </c>
      <c r="AB432" s="76">
        <f t="shared" si="1097"/>
        <v>0</v>
      </c>
      <c r="AC432" s="76">
        <f t="shared" si="1097"/>
        <v>0</v>
      </c>
      <c r="AD432" s="76">
        <f t="shared" si="1097"/>
        <v>0</v>
      </c>
      <c r="AE432" s="76">
        <f t="shared" si="1097"/>
        <v>0</v>
      </c>
      <c r="AF432" s="138">
        <f t="shared" si="1097"/>
        <v>0</v>
      </c>
      <c r="AG432" s="76">
        <f t="shared" si="1097"/>
        <v>0</v>
      </c>
      <c r="AH432" s="76">
        <f t="shared" si="1097"/>
        <v>0</v>
      </c>
      <c r="AI432" s="59">
        <f t="shared" si="1097"/>
        <v>8</v>
      </c>
      <c r="AJ432" s="76">
        <f t="shared" ref="AJ432:BO432" si="1098">IF(AND(AJ$5&gt;=$EH121,AJ$5&lt;=$EI121),$FO121/$GM121,IF(AND(AJ$5&gt;=$EJ121,AJ$5&lt;=$EK121),$FQ121/$GO121,IF(AND(AJ$5&gt;=$EL121,AJ$5&lt;=$EM121),$FS121/$GQ121,IF(AND(AJ$5&gt;=$EN121,AJ$5&lt;=$EO121),$FU121/$GS121,IF(AND(AJ$5&gt;=$EP121,AJ$5&lt;=$EQ121),$FW121/$GU121,IF(AND(AJ$5&gt;=$ER121,AJ$5&lt;=$ES121),$FY121/$GW121,IF(AND(AJ$5&gt;=$ET121,AJ$5&lt;=$EU121),$GA121/$GY121,IF(AND(AJ$5&gt;=$EV121,AJ$5&lt;=$EW121),$GC121/$HA121,IF(AND(AJ$5&gt;=$EX121,AJ$5&lt;=$EY121),$GE121/$HC121,IF(AND(AJ$5&gt;=$EZ121,AJ$5&lt;=$FA121),$GG121/$HE121,IF(AND(AJ$5&gt;=$FB121,AJ$5&lt;=$FC121),$GI121/$HG121,IF(AND(AJ$5&gt;=$FD121,AJ$5&lt;=$FE121),$GK121/$HI121,0))))))))))))</f>
        <v>8</v>
      </c>
      <c r="AK432" s="76">
        <f t="shared" si="1098"/>
        <v>0</v>
      </c>
      <c r="AL432" s="76">
        <f t="shared" si="1098"/>
        <v>0</v>
      </c>
      <c r="AM432" s="76">
        <f t="shared" si="1098"/>
        <v>0</v>
      </c>
      <c r="AN432" s="76">
        <f t="shared" si="1098"/>
        <v>0</v>
      </c>
      <c r="AO432" s="76">
        <f t="shared" si="1098"/>
        <v>0</v>
      </c>
      <c r="AP432" s="76">
        <f t="shared" si="1098"/>
        <v>0</v>
      </c>
      <c r="AQ432" s="76">
        <f t="shared" si="1098"/>
        <v>0</v>
      </c>
      <c r="AR432" s="76">
        <f t="shared" si="1098"/>
        <v>0</v>
      </c>
      <c r="AS432" s="76">
        <f t="shared" si="1098"/>
        <v>0</v>
      </c>
      <c r="AT432" s="76">
        <f t="shared" si="1098"/>
        <v>0</v>
      </c>
      <c r="AU432" s="76">
        <f t="shared" si="1098"/>
        <v>0</v>
      </c>
      <c r="AV432" s="76">
        <f t="shared" si="1098"/>
        <v>0</v>
      </c>
      <c r="AW432" s="76">
        <f t="shared" si="1098"/>
        <v>0</v>
      </c>
      <c r="AX432" s="76">
        <f t="shared" si="1098"/>
        <v>0</v>
      </c>
      <c r="AY432" s="76">
        <f t="shared" si="1098"/>
        <v>0</v>
      </c>
      <c r="AZ432" s="76">
        <f t="shared" si="1098"/>
        <v>0</v>
      </c>
      <c r="BA432" s="76">
        <f t="shared" si="1098"/>
        <v>0</v>
      </c>
      <c r="BB432" s="76">
        <f t="shared" si="1098"/>
        <v>0</v>
      </c>
      <c r="BC432" s="76">
        <f t="shared" si="1098"/>
        <v>0</v>
      </c>
      <c r="BD432" s="76">
        <f t="shared" si="1098"/>
        <v>0</v>
      </c>
      <c r="BE432" s="76">
        <f t="shared" si="1098"/>
        <v>0</v>
      </c>
      <c r="BF432" s="76">
        <f t="shared" si="1098"/>
        <v>0</v>
      </c>
      <c r="BG432" s="76">
        <f t="shared" si="1098"/>
        <v>0</v>
      </c>
      <c r="BH432" s="76">
        <f t="shared" si="1098"/>
        <v>0</v>
      </c>
      <c r="BI432" s="76">
        <f t="shared" si="1098"/>
        <v>0</v>
      </c>
      <c r="BJ432" s="76">
        <f t="shared" si="1098"/>
        <v>0</v>
      </c>
      <c r="BK432" s="76">
        <f t="shared" si="1098"/>
        <v>5.5</v>
      </c>
      <c r="BL432" s="76">
        <f t="shared" si="1098"/>
        <v>5.5</v>
      </c>
      <c r="BM432" s="77">
        <f t="shared" si="1098"/>
        <v>8</v>
      </c>
      <c r="BN432" s="59">
        <f t="shared" si="1098"/>
        <v>8</v>
      </c>
      <c r="BO432" s="76">
        <f t="shared" si="1098"/>
        <v>0</v>
      </c>
      <c r="BP432" s="76">
        <f t="shared" ref="BP432:CU432" si="1099">IF(AND(BP$5&gt;=$EH121,BP$5&lt;=$EI121),$FO121/$GM121,IF(AND(BP$5&gt;=$EJ121,BP$5&lt;=$EK121),$FQ121/$GO121,IF(AND(BP$5&gt;=$EL121,BP$5&lt;=$EM121),$FS121/$GQ121,IF(AND(BP$5&gt;=$EN121,BP$5&lt;=$EO121),$FU121/$GS121,IF(AND(BP$5&gt;=$EP121,BP$5&lt;=$EQ121),$FW121/$GU121,IF(AND(BP$5&gt;=$ER121,BP$5&lt;=$ES121),$FY121/$GW121,IF(AND(BP$5&gt;=$ET121,BP$5&lt;=$EU121),$GA121/$GY121,IF(AND(BP$5&gt;=$EV121,BP$5&lt;=$EW121),$GC121/$HA121,IF(AND(BP$5&gt;=$EX121,BP$5&lt;=$EY121),$GE121/$HC121,IF(AND(BP$5&gt;=$EZ121,BP$5&lt;=$FA121),$GG121/$HE121,IF(AND(BP$5&gt;=$FB121,BP$5&lt;=$FC121),$GI121/$HG121,IF(AND(BP$5&gt;=$FD121,BP$5&lt;=$FE121),$GK121/$HI121,0))))))))))))</f>
        <v>0</v>
      </c>
      <c r="BQ432" s="76">
        <f t="shared" si="1099"/>
        <v>0</v>
      </c>
      <c r="BR432" s="76">
        <f t="shared" si="1099"/>
        <v>0</v>
      </c>
      <c r="BS432" s="76">
        <f t="shared" si="1099"/>
        <v>0</v>
      </c>
      <c r="BT432" s="76">
        <f t="shared" si="1099"/>
        <v>0</v>
      </c>
      <c r="BU432" s="76">
        <f t="shared" si="1099"/>
        <v>2</v>
      </c>
      <c r="BV432" s="76">
        <f t="shared" si="1099"/>
        <v>0</v>
      </c>
      <c r="BW432" s="76">
        <f t="shared" si="1099"/>
        <v>0</v>
      </c>
      <c r="BX432" s="76">
        <f t="shared" si="1099"/>
        <v>0</v>
      </c>
      <c r="BY432" s="76">
        <f t="shared" si="1099"/>
        <v>0</v>
      </c>
      <c r="BZ432" s="76">
        <f t="shared" si="1099"/>
        <v>0</v>
      </c>
      <c r="CA432" s="76">
        <f t="shared" si="1099"/>
        <v>0</v>
      </c>
      <c r="CB432" s="138">
        <f t="shared" si="1099"/>
        <v>2</v>
      </c>
      <c r="CC432" s="76">
        <f t="shared" si="1099"/>
        <v>0</v>
      </c>
      <c r="CD432" s="76">
        <f t="shared" si="1099"/>
        <v>0</v>
      </c>
      <c r="CE432" s="76">
        <f t="shared" si="1099"/>
        <v>0</v>
      </c>
      <c r="CF432" s="76">
        <f t="shared" si="1099"/>
        <v>0</v>
      </c>
      <c r="CG432" s="76">
        <f t="shared" si="1099"/>
        <v>0</v>
      </c>
      <c r="CH432" s="76">
        <f t="shared" si="1099"/>
        <v>0</v>
      </c>
      <c r="CI432" s="76">
        <f t="shared" si="1099"/>
        <v>0</v>
      </c>
      <c r="CJ432" s="76">
        <f t="shared" si="1099"/>
        <v>0</v>
      </c>
      <c r="CK432" s="76">
        <f t="shared" si="1099"/>
        <v>0</v>
      </c>
      <c r="CL432" s="76">
        <f t="shared" si="1099"/>
        <v>0</v>
      </c>
      <c r="CM432" s="76">
        <f t="shared" si="1099"/>
        <v>0</v>
      </c>
      <c r="CN432" s="76">
        <f t="shared" si="1099"/>
        <v>4</v>
      </c>
      <c r="CO432" s="76">
        <f t="shared" si="1099"/>
        <v>0</v>
      </c>
      <c r="CP432" s="138">
        <f t="shared" si="1099"/>
        <v>0</v>
      </c>
      <c r="CQ432" s="77">
        <f t="shared" si="1099"/>
        <v>0</v>
      </c>
      <c r="CR432" s="59">
        <f t="shared" si="1099"/>
        <v>0</v>
      </c>
      <c r="CS432" s="76">
        <f t="shared" si="1099"/>
        <v>0</v>
      </c>
      <c r="CT432" s="76">
        <f t="shared" si="1099"/>
        <v>0</v>
      </c>
      <c r="CU432" s="76">
        <f t="shared" si="1099"/>
        <v>0</v>
      </c>
      <c r="CV432" s="76">
        <f t="shared" ref="CV432:DW432" si="1100">IF(AND(CV$5&gt;=$EH121,CV$5&lt;=$EI121),$FO121/$GM121,IF(AND(CV$5&gt;=$EJ121,CV$5&lt;=$EK121),$FQ121/$GO121,IF(AND(CV$5&gt;=$EL121,CV$5&lt;=$EM121),$FS121/$GQ121,IF(AND(CV$5&gt;=$EN121,CV$5&lt;=$EO121),$FU121/$GS121,IF(AND(CV$5&gt;=$EP121,CV$5&lt;=$EQ121),$FW121/$GU121,IF(AND(CV$5&gt;=$ER121,CV$5&lt;=$ES121),$FY121/$GW121,IF(AND(CV$5&gt;=$ET121,CV$5&lt;=$EU121),$GA121/$GY121,IF(AND(CV$5&gt;=$EV121,CV$5&lt;=$EW121),$GC121/$HA121,IF(AND(CV$5&gt;=$EX121,CV$5&lt;=$EY121),$GE121/$HC121,IF(AND(CV$5&gt;=$EZ121,CV$5&lt;=$FA121),$GG121/$HE121,IF(AND(CV$5&gt;=$FB121,CV$5&lt;=$FC121),$GI121/$HG121,IF(AND(CV$5&gt;=$FD121,CV$5&lt;=$FE121),$GK121/$HI121,0))))))))))))</f>
        <v>0</v>
      </c>
      <c r="CW432" s="76">
        <f t="shared" si="1100"/>
        <v>0</v>
      </c>
      <c r="CX432" s="76">
        <f t="shared" si="1100"/>
        <v>0</v>
      </c>
      <c r="CY432" s="76">
        <f t="shared" si="1100"/>
        <v>0</v>
      </c>
      <c r="CZ432" s="76">
        <f t="shared" si="1100"/>
        <v>0</v>
      </c>
      <c r="DA432" s="76">
        <f t="shared" si="1100"/>
        <v>0</v>
      </c>
      <c r="DB432" s="76">
        <f t="shared" si="1100"/>
        <v>0</v>
      </c>
      <c r="DC432" s="76">
        <f t="shared" si="1100"/>
        <v>0</v>
      </c>
      <c r="DD432" s="76">
        <f t="shared" si="1100"/>
        <v>0</v>
      </c>
      <c r="DE432" s="76">
        <f t="shared" si="1100"/>
        <v>0</v>
      </c>
      <c r="DF432" s="138">
        <f t="shared" si="1100"/>
        <v>0</v>
      </c>
      <c r="DG432" s="76">
        <f t="shared" si="1100"/>
        <v>0</v>
      </c>
      <c r="DH432" s="76">
        <f t="shared" si="1100"/>
        <v>0</v>
      </c>
      <c r="DI432" s="76">
        <f t="shared" si="1100"/>
        <v>0</v>
      </c>
      <c r="DJ432" s="76">
        <f t="shared" si="1100"/>
        <v>0</v>
      </c>
      <c r="DK432" s="76">
        <f t="shared" si="1100"/>
        <v>0</v>
      </c>
      <c r="DL432" s="76">
        <f t="shared" si="1100"/>
        <v>0</v>
      </c>
      <c r="DM432" s="76">
        <f t="shared" si="1100"/>
        <v>0</v>
      </c>
      <c r="DN432" s="76">
        <f t="shared" si="1100"/>
        <v>0</v>
      </c>
      <c r="DO432" s="76">
        <f t="shared" si="1100"/>
        <v>0</v>
      </c>
      <c r="DP432" s="76">
        <f t="shared" si="1100"/>
        <v>0</v>
      </c>
      <c r="DQ432" s="76">
        <f t="shared" si="1100"/>
        <v>0</v>
      </c>
      <c r="DR432" s="76">
        <f t="shared" si="1100"/>
        <v>0</v>
      </c>
      <c r="DS432" s="76">
        <f t="shared" si="1100"/>
        <v>0</v>
      </c>
      <c r="DT432" s="138">
        <f t="shared" si="1100"/>
        <v>0</v>
      </c>
      <c r="DU432" s="77">
        <f t="shared" si="1100"/>
        <v>0</v>
      </c>
      <c r="DV432" s="77">
        <f t="shared" si="1100"/>
        <v>0</v>
      </c>
      <c r="DW432" s="77">
        <f t="shared" si="1100"/>
        <v>0</v>
      </c>
      <c r="EE432" s="2"/>
      <c r="EF432"/>
      <c r="EG432"/>
      <c r="EH432" s="124"/>
      <c r="EI432" s="124"/>
      <c r="EJ432" s="124"/>
      <c r="EK432" s="124"/>
      <c r="EL432" s="124"/>
      <c r="EM432" s="124"/>
      <c r="EN432" s="124"/>
      <c r="EO432" s="124"/>
      <c r="EP432" s="124"/>
      <c r="EQ432" s="124"/>
      <c r="ER432" s="124"/>
      <c r="ES432" s="124"/>
      <c r="ET432" s="124"/>
      <c r="EU432" s="124"/>
      <c r="EV432" s="124"/>
      <c r="EW432" s="124"/>
      <c r="EX432" s="124"/>
      <c r="EY432" s="124"/>
      <c r="EZ432" s="124"/>
      <c r="FA432" s="124"/>
      <c r="FB432" s="124"/>
      <c r="FC432" s="124"/>
      <c r="FD432" s="124"/>
      <c r="FE432" s="124"/>
      <c r="FG432" s="124"/>
      <c r="FH432" s="124"/>
      <c r="FI432" s="124"/>
      <c r="FJ432" s="124"/>
      <c r="FK432" s="124"/>
      <c r="FL432" s="124"/>
      <c r="FN432" s="212"/>
      <c r="FO432" s="170"/>
      <c r="FP432" s="212"/>
      <c r="FQ432" s="170"/>
      <c r="FR432" s="212"/>
      <c r="FS432" s="170"/>
      <c r="FT432" s="212"/>
      <c r="FU432" s="170"/>
      <c r="FV432" s="212"/>
      <c r="FW432" s="170"/>
      <c r="FX432" s="212"/>
      <c r="FY432" s="170"/>
      <c r="FZ432" s="212"/>
      <c r="GA432" s="170"/>
      <c r="GB432" s="212"/>
      <c r="GC432" s="170"/>
      <c r="GD432" s="212"/>
      <c r="GE432" s="170"/>
      <c r="GF432" s="212"/>
      <c r="GG432" s="170"/>
      <c r="GH432" s="212"/>
      <c r="GI432" s="170"/>
      <c r="GJ432" s="212"/>
      <c r="GK432" s="170"/>
      <c r="HC432" s="212"/>
      <c r="HD432" s="170"/>
      <c r="HE432" s="212"/>
      <c r="HF432" s="170"/>
      <c r="HG432" s="212"/>
      <c r="HH432" s="170"/>
      <c r="HI432" s="212"/>
      <c r="HJ432" s="170"/>
    </row>
    <row r="433" spans="2:218" ht="21.75" customHeight="1" thickBot="1" x14ac:dyDescent="0.2">
      <c r="B433" s="488"/>
      <c r="C433" s="326"/>
      <c r="D433" s="136">
        <f t="shared" ref="D433:AI433" si="1101">IF(AND(D$5&gt;=$EH121,D$5&lt;=$EI121),$FO121,IF(AND(D$5&gt;=$EJ121,D$5&lt;=$EK121),$FQ121,IF(AND(D$5&gt;=$EL121,D$5&lt;=$EM121),$FS121,IF(AND(D$5&gt;=$EN121,D$5&lt;=$EO121),$FU121,IF(AND(D$5&gt;=$EP121,D$5&lt;=$EQ121),$FW121,IF(AND(D$5&gt;=$ER121,D$5&lt;=$ES121),$FY121,IF(AND(D$5&gt;=$ET121,D$5&lt;=$EU121),$GA121,IF(AND(D$5&gt;=$EV121,D$5&lt;=$EW121),$GC121,IF(AND(D$5&gt;=$EX121,D$5&lt;=$EY121),$GE121,IF(AND(D$5&gt;=$EZ121,D$5&lt;=$FA121),$GG121,IF(AND(D$5&gt;=$FB121,D$5&lt;=$FC121),$GI121,IF(AND(D$5&gt;=$FD121,D$5&lt;=$FE121),$GK121,0))))))))))))</f>
        <v>0</v>
      </c>
      <c r="E433" s="129">
        <f t="shared" si="1101"/>
        <v>0</v>
      </c>
      <c r="F433" s="129">
        <f t="shared" si="1101"/>
        <v>0</v>
      </c>
      <c r="G433" s="129">
        <f t="shared" si="1101"/>
        <v>0</v>
      </c>
      <c r="H433" s="129">
        <f t="shared" si="1101"/>
        <v>0</v>
      </c>
      <c r="I433" s="129">
        <f t="shared" si="1101"/>
        <v>0</v>
      </c>
      <c r="J433" s="129">
        <f t="shared" si="1101"/>
        <v>0</v>
      </c>
      <c r="K433" s="129">
        <f t="shared" si="1101"/>
        <v>0</v>
      </c>
      <c r="L433" s="129">
        <f t="shared" si="1101"/>
        <v>0</v>
      </c>
      <c r="M433" s="129">
        <f t="shared" si="1101"/>
        <v>0</v>
      </c>
      <c r="N433" s="129">
        <f t="shared" si="1101"/>
        <v>0</v>
      </c>
      <c r="O433" s="129">
        <f t="shared" si="1101"/>
        <v>0</v>
      </c>
      <c r="P433" s="129">
        <f t="shared" si="1101"/>
        <v>0</v>
      </c>
      <c r="Q433" s="129">
        <f t="shared" si="1101"/>
        <v>0</v>
      </c>
      <c r="R433" s="129">
        <f t="shared" si="1101"/>
        <v>0</v>
      </c>
      <c r="S433" s="129">
        <f t="shared" si="1101"/>
        <v>0</v>
      </c>
      <c r="T433" s="129">
        <f t="shared" si="1101"/>
        <v>0</v>
      </c>
      <c r="U433" s="129">
        <f t="shared" si="1101"/>
        <v>0</v>
      </c>
      <c r="V433" s="129">
        <f t="shared" si="1101"/>
        <v>0</v>
      </c>
      <c r="W433" s="129">
        <f t="shared" si="1101"/>
        <v>0</v>
      </c>
      <c r="X433" s="129">
        <f t="shared" si="1101"/>
        <v>0</v>
      </c>
      <c r="Y433" s="129">
        <f t="shared" si="1101"/>
        <v>0</v>
      </c>
      <c r="Z433" s="129">
        <f t="shared" si="1101"/>
        <v>0</v>
      </c>
      <c r="AA433" s="129">
        <f t="shared" si="1101"/>
        <v>0</v>
      </c>
      <c r="AB433" s="129">
        <f t="shared" si="1101"/>
        <v>0</v>
      </c>
      <c r="AC433" s="129">
        <f t="shared" si="1101"/>
        <v>0</v>
      </c>
      <c r="AD433" s="129">
        <f t="shared" si="1101"/>
        <v>0</v>
      </c>
      <c r="AE433" s="129">
        <f t="shared" si="1101"/>
        <v>0</v>
      </c>
      <c r="AF433" s="129">
        <f t="shared" si="1101"/>
        <v>0</v>
      </c>
      <c r="AG433" s="130">
        <f t="shared" si="1101"/>
        <v>0</v>
      </c>
      <c r="AH433" s="130">
        <f t="shared" si="1101"/>
        <v>0</v>
      </c>
      <c r="AI433" s="131">
        <f t="shared" si="1101"/>
        <v>16</v>
      </c>
      <c r="AJ433" s="129">
        <f t="shared" ref="AJ433:BO433" si="1102">IF(AND(AJ$5&gt;=$EH121,AJ$5&lt;=$EI121),$FO121,IF(AND(AJ$5&gt;=$EJ121,AJ$5&lt;=$EK121),$FQ121,IF(AND(AJ$5&gt;=$EL121,AJ$5&lt;=$EM121),$FS121,IF(AND(AJ$5&gt;=$EN121,AJ$5&lt;=$EO121),$FU121,IF(AND(AJ$5&gt;=$EP121,AJ$5&lt;=$EQ121),$FW121,IF(AND(AJ$5&gt;=$ER121,AJ$5&lt;=$ES121),$FY121,IF(AND(AJ$5&gt;=$ET121,AJ$5&lt;=$EU121),$GA121,IF(AND(AJ$5&gt;=$EV121,AJ$5&lt;=$EW121),$GC121,IF(AND(AJ$5&gt;=$EX121,AJ$5&lt;=$EY121),$GE121,IF(AND(AJ$5&gt;=$EZ121,AJ$5&lt;=$FA121),$GG121,IF(AND(AJ$5&gt;=$FB121,AJ$5&lt;=$FC121),$GI121,IF(AND(AJ$5&gt;=$FD121,AJ$5&lt;=$FE121),$GK121,0))))))))))))</f>
        <v>16</v>
      </c>
      <c r="AK433" s="129">
        <f t="shared" si="1102"/>
        <v>0</v>
      </c>
      <c r="AL433" s="132">
        <f t="shared" si="1102"/>
        <v>0</v>
      </c>
      <c r="AM433" s="133">
        <f t="shared" si="1102"/>
        <v>0</v>
      </c>
      <c r="AN433" s="133">
        <f t="shared" si="1102"/>
        <v>0</v>
      </c>
      <c r="AO433" s="133">
        <f t="shared" si="1102"/>
        <v>0</v>
      </c>
      <c r="AP433" s="133">
        <f t="shared" si="1102"/>
        <v>0</v>
      </c>
      <c r="AQ433" s="133">
        <f t="shared" si="1102"/>
        <v>0</v>
      </c>
      <c r="AR433" s="133">
        <f t="shared" si="1102"/>
        <v>0</v>
      </c>
      <c r="AS433" s="133">
        <f t="shared" si="1102"/>
        <v>0</v>
      </c>
      <c r="AT433" s="133">
        <f t="shared" si="1102"/>
        <v>0</v>
      </c>
      <c r="AU433" s="133">
        <f t="shared" si="1102"/>
        <v>0</v>
      </c>
      <c r="AV433" s="133">
        <f t="shared" si="1102"/>
        <v>0</v>
      </c>
      <c r="AW433" s="133">
        <f t="shared" si="1102"/>
        <v>0</v>
      </c>
      <c r="AX433" s="133">
        <f t="shared" si="1102"/>
        <v>0</v>
      </c>
      <c r="AY433" s="133">
        <f t="shared" si="1102"/>
        <v>0</v>
      </c>
      <c r="AZ433" s="133">
        <f t="shared" si="1102"/>
        <v>0</v>
      </c>
      <c r="BA433" s="133">
        <f t="shared" si="1102"/>
        <v>0</v>
      </c>
      <c r="BB433" s="133">
        <f t="shared" si="1102"/>
        <v>0</v>
      </c>
      <c r="BC433" s="133">
        <f t="shared" si="1102"/>
        <v>0</v>
      </c>
      <c r="BD433" s="133">
        <f t="shared" si="1102"/>
        <v>0</v>
      </c>
      <c r="BE433" s="133">
        <f t="shared" si="1102"/>
        <v>0</v>
      </c>
      <c r="BF433" s="133">
        <f t="shared" si="1102"/>
        <v>0</v>
      </c>
      <c r="BG433" s="133">
        <f t="shared" si="1102"/>
        <v>0</v>
      </c>
      <c r="BH433" s="133">
        <f t="shared" si="1102"/>
        <v>0</v>
      </c>
      <c r="BI433" s="133">
        <f t="shared" si="1102"/>
        <v>0</v>
      </c>
      <c r="BJ433" s="133">
        <f t="shared" si="1102"/>
        <v>0</v>
      </c>
      <c r="BK433" s="133">
        <f t="shared" si="1102"/>
        <v>11</v>
      </c>
      <c r="BL433" s="133">
        <f t="shared" si="1102"/>
        <v>11</v>
      </c>
      <c r="BM433" s="134">
        <f t="shared" si="1102"/>
        <v>8</v>
      </c>
      <c r="BN433" s="135">
        <f t="shared" si="1102"/>
        <v>8</v>
      </c>
      <c r="BO433" s="133">
        <f t="shared" si="1102"/>
        <v>0</v>
      </c>
      <c r="BP433" s="133">
        <f t="shared" ref="BP433:CU433" si="1103">IF(AND(BP$5&gt;=$EH121,BP$5&lt;=$EI121),$FO121,IF(AND(BP$5&gt;=$EJ121,BP$5&lt;=$EK121),$FQ121,IF(AND(BP$5&gt;=$EL121,BP$5&lt;=$EM121),$FS121,IF(AND(BP$5&gt;=$EN121,BP$5&lt;=$EO121),$FU121,IF(AND(BP$5&gt;=$EP121,BP$5&lt;=$EQ121),$FW121,IF(AND(BP$5&gt;=$ER121,BP$5&lt;=$ES121),$FY121,IF(AND(BP$5&gt;=$ET121,BP$5&lt;=$EU121),$GA121,IF(AND(BP$5&gt;=$EV121,BP$5&lt;=$EW121),$GC121,IF(AND(BP$5&gt;=$EX121,BP$5&lt;=$EY121),$GE121,IF(AND(BP$5&gt;=$EZ121,BP$5&lt;=$FA121),$GG121,IF(AND(BP$5&gt;=$FB121,BP$5&lt;=$FC121),$GI121,IF(AND(BP$5&gt;=$FD121,BP$5&lt;=$FE121),$GK121,0))))))))))))</f>
        <v>0</v>
      </c>
      <c r="BQ433" s="133">
        <f t="shared" si="1103"/>
        <v>0</v>
      </c>
      <c r="BR433" s="133">
        <f t="shared" si="1103"/>
        <v>0</v>
      </c>
      <c r="BS433" s="133">
        <f t="shared" si="1103"/>
        <v>0</v>
      </c>
      <c r="BT433" s="133">
        <f t="shared" si="1103"/>
        <v>0</v>
      </c>
      <c r="BU433" s="133">
        <f t="shared" si="1103"/>
        <v>2</v>
      </c>
      <c r="BV433" s="133">
        <f t="shared" si="1103"/>
        <v>0</v>
      </c>
      <c r="BW433" s="133">
        <f t="shared" si="1103"/>
        <v>0</v>
      </c>
      <c r="BX433" s="133">
        <f t="shared" si="1103"/>
        <v>0</v>
      </c>
      <c r="BY433" s="133">
        <f t="shared" si="1103"/>
        <v>0</v>
      </c>
      <c r="BZ433" s="133">
        <f t="shared" si="1103"/>
        <v>0</v>
      </c>
      <c r="CA433" s="133">
        <f t="shared" si="1103"/>
        <v>0</v>
      </c>
      <c r="CB433" s="133">
        <f t="shared" si="1103"/>
        <v>2</v>
      </c>
      <c r="CC433" s="133">
        <f t="shared" si="1103"/>
        <v>0</v>
      </c>
      <c r="CD433" s="133">
        <f t="shared" si="1103"/>
        <v>0</v>
      </c>
      <c r="CE433" s="133">
        <f t="shared" si="1103"/>
        <v>0</v>
      </c>
      <c r="CF433" s="133">
        <f t="shared" si="1103"/>
        <v>0</v>
      </c>
      <c r="CG433" s="133">
        <f t="shared" si="1103"/>
        <v>0</v>
      </c>
      <c r="CH433" s="133">
        <f t="shared" si="1103"/>
        <v>0</v>
      </c>
      <c r="CI433" s="133">
        <f t="shared" si="1103"/>
        <v>0</v>
      </c>
      <c r="CJ433" s="133">
        <f t="shared" si="1103"/>
        <v>0</v>
      </c>
      <c r="CK433" s="133">
        <f t="shared" si="1103"/>
        <v>0</v>
      </c>
      <c r="CL433" s="133">
        <f t="shared" si="1103"/>
        <v>0</v>
      </c>
      <c r="CM433" s="133">
        <f t="shared" si="1103"/>
        <v>0</v>
      </c>
      <c r="CN433" s="133">
        <f t="shared" si="1103"/>
        <v>4</v>
      </c>
      <c r="CO433" s="133">
        <f t="shared" si="1103"/>
        <v>0</v>
      </c>
      <c r="CP433" s="133">
        <f t="shared" si="1103"/>
        <v>0</v>
      </c>
      <c r="CQ433" s="134">
        <f t="shared" si="1103"/>
        <v>0</v>
      </c>
      <c r="CR433" s="135">
        <f t="shared" si="1103"/>
        <v>0</v>
      </c>
      <c r="CS433" s="133">
        <f t="shared" si="1103"/>
        <v>0</v>
      </c>
      <c r="CT433" s="133">
        <f t="shared" si="1103"/>
        <v>0</v>
      </c>
      <c r="CU433" s="133">
        <f t="shared" si="1103"/>
        <v>0</v>
      </c>
      <c r="CV433" s="133">
        <f t="shared" ref="CV433:DW433" si="1104">IF(AND(CV$5&gt;=$EH121,CV$5&lt;=$EI121),$FO121,IF(AND(CV$5&gt;=$EJ121,CV$5&lt;=$EK121),$FQ121,IF(AND(CV$5&gt;=$EL121,CV$5&lt;=$EM121),$FS121,IF(AND(CV$5&gt;=$EN121,CV$5&lt;=$EO121),$FU121,IF(AND(CV$5&gt;=$EP121,CV$5&lt;=$EQ121),$FW121,IF(AND(CV$5&gt;=$ER121,CV$5&lt;=$ES121),$FY121,IF(AND(CV$5&gt;=$ET121,CV$5&lt;=$EU121),$GA121,IF(AND(CV$5&gt;=$EV121,CV$5&lt;=$EW121),$GC121,IF(AND(CV$5&gt;=$EX121,CV$5&lt;=$EY121),$GE121,IF(AND(CV$5&gt;=$EZ121,CV$5&lt;=$FA121),$GG121,IF(AND(CV$5&gt;=$FB121,CV$5&lt;=$FC121),$GI121,IF(AND(CV$5&gt;=$FD121,CV$5&lt;=$FE121),$GK121,0))))))))))))</f>
        <v>0</v>
      </c>
      <c r="CW433" s="133">
        <f t="shared" si="1104"/>
        <v>0</v>
      </c>
      <c r="CX433" s="133">
        <f t="shared" si="1104"/>
        <v>0</v>
      </c>
      <c r="CY433" s="133">
        <f t="shared" si="1104"/>
        <v>0</v>
      </c>
      <c r="CZ433" s="133">
        <f t="shared" si="1104"/>
        <v>0</v>
      </c>
      <c r="DA433" s="133">
        <f t="shared" si="1104"/>
        <v>0</v>
      </c>
      <c r="DB433" s="133">
        <f t="shared" si="1104"/>
        <v>0</v>
      </c>
      <c r="DC433" s="133">
        <f t="shared" si="1104"/>
        <v>0</v>
      </c>
      <c r="DD433" s="133">
        <f t="shared" si="1104"/>
        <v>0</v>
      </c>
      <c r="DE433" s="133">
        <f t="shared" si="1104"/>
        <v>0</v>
      </c>
      <c r="DF433" s="133">
        <f t="shared" si="1104"/>
        <v>0</v>
      </c>
      <c r="DG433" s="133">
        <f t="shared" si="1104"/>
        <v>0</v>
      </c>
      <c r="DH433" s="133">
        <f t="shared" si="1104"/>
        <v>0</v>
      </c>
      <c r="DI433" s="133">
        <f t="shared" si="1104"/>
        <v>0</v>
      </c>
      <c r="DJ433" s="133">
        <f t="shared" si="1104"/>
        <v>0</v>
      </c>
      <c r="DK433" s="133">
        <f t="shared" si="1104"/>
        <v>0</v>
      </c>
      <c r="DL433" s="133">
        <f t="shared" si="1104"/>
        <v>0</v>
      </c>
      <c r="DM433" s="133">
        <f t="shared" si="1104"/>
        <v>0</v>
      </c>
      <c r="DN433" s="133">
        <f t="shared" si="1104"/>
        <v>0</v>
      </c>
      <c r="DO433" s="133">
        <f t="shared" si="1104"/>
        <v>0</v>
      </c>
      <c r="DP433" s="133">
        <f t="shared" si="1104"/>
        <v>0</v>
      </c>
      <c r="DQ433" s="133">
        <f t="shared" si="1104"/>
        <v>0</v>
      </c>
      <c r="DR433" s="133">
        <f t="shared" si="1104"/>
        <v>0</v>
      </c>
      <c r="DS433" s="133">
        <f t="shared" si="1104"/>
        <v>0</v>
      </c>
      <c r="DT433" s="133">
        <f t="shared" si="1104"/>
        <v>0</v>
      </c>
      <c r="DU433" s="134">
        <f t="shared" si="1104"/>
        <v>0</v>
      </c>
      <c r="DV433" s="134">
        <f t="shared" si="1104"/>
        <v>0</v>
      </c>
      <c r="DW433" s="134">
        <f t="shared" si="1104"/>
        <v>0</v>
      </c>
      <c r="EE433" s="2"/>
      <c r="EF433"/>
      <c r="EG433"/>
      <c r="EH433" s="124"/>
      <c r="EI433" s="124"/>
      <c r="EJ433" s="124"/>
      <c r="EK433" s="124"/>
      <c r="EL433" s="124"/>
      <c r="EM433" s="124"/>
      <c r="EN433" s="124"/>
      <c r="EO433" s="124"/>
      <c r="EP433" s="124"/>
      <c r="EQ433" s="124"/>
      <c r="ER433" s="124"/>
      <c r="ES433" s="124"/>
      <c r="ET433" s="124"/>
      <c r="EU433" s="124"/>
      <c r="EV433" s="124"/>
      <c r="EW433" s="124"/>
      <c r="EX433" s="124"/>
      <c r="EY433" s="124"/>
      <c r="EZ433" s="124"/>
      <c r="FA433" s="124"/>
      <c r="FB433" s="124"/>
      <c r="FC433" s="124"/>
      <c r="FD433" s="124"/>
      <c r="FE433" s="124"/>
      <c r="FG433" s="124"/>
      <c r="FH433" s="124"/>
      <c r="FI433" s="124"/>
      <c r="FJ433" s="124"/>
      <c r="FK433" s="124"/>
      <c r="FL433" s="124"/>
      <c r="FN433" s="212"/>
      <c r="FO433" s="170"/>
      <c r="FP433" s="212"/>
      <c r="FQ433" s="170"/>
      <c r="FR433" s="212"/>
      <c r="FS433" s="170"/>
      <c r="FT433" s="212"/>
      <c r="FU433" s="170"/>
      <c r="FV433" s="212"/>
      <c r="FW433" s="170"/>
      <c r="FX433" s="212"/>
      <c r="FY433" s="170"/>
      <c r="FZ433" s="212"/>
      <c r="GA433" s="170"/>
      <c r="GB433" s="212"/>
      <c r="GC433" s="170"/>
      <c r="GD433" s="212"/>
      <c r="GE433" s="170"/>
      <c r="GF433" s="212"/>
      <c r="GG433" s="170"/>
      <c r="GH433" s="212"/>
      <c r="GI433" s="170"/>
      <c r="GJ433" s="212"/>
      <c r="GK433" s="170"/>
      <c r="HC433" s="212"/>
      <c r="HD433" s="170"/>
      <c r="HE433" s="212"/>
      <c r="HF433" s="170"/>
      <c r="HG433" s="212"/>
      <c r="HH433" s="170"/>
      <c r="HI433" s="212"/>
      <c r="HJ433" s="170"/>
    </row>
    <row r="434" spans="2:218" ht="21.75" customHeight="1" x14ac:dyDescent="0.15">
      <c r="B434" s="486" t="str">
        <f>IF(②元データ!$B$24="","",②元データ!$B$24)</f>
        <v>ニンジン・ニンジンA</v>
      </c>
      <c r="C434" s="324"/>
      <c r="D434" s="78">
        <f t="shared" ref="D434:AI434" si="1105">IF(AND(D$5&gt;=$EH123,D$5&lt;=$EI123),$FO123/$GM123,IF(AND(D$5&gt;=$EJ123,D$5&lt;=$EK123),$FQ123/$GO123,IF(AND(D$5&gt;=$EL123,D$5&lt;=$EM123),$FS123/$GQ123,IF(AND(D$5&gt;=$EN123,D$5&lt;=$EO123),$FU123/$GS123,IF(AND(D$5&gt;=$EP123,D$5&lt;=$EQ123),$FW123/$GU123,IF(AND(D$5&gt;=$ER123,D$5&lt;=$ES123),$FY123/$GW123,IF(AND(D$5&gt;=$ET123,D$5&lt;=$EU123),$GA123/$GY123,IF(AND(D$5&gt;=$EV123,D$5&lt;=$EW123),$GC123/$HA123,IF(AND(D$5&gt;=$EX123,D$5&lt;=$EY123),$GE123/$HC123,IF(AND(D$5&gt;=$EZ123,D$5&lt;=$FA123),$GG123/$HE123,IF(AND(D$5&gt;=$FB123,D$5&lt;=$FC123),$GI123/$HG123,IF(AND(D$5&gt;=$FD123,D$5&lt;=$FE123),$GK123/$HI123,0))))))))))))</f>
        <v>0</v>
      </c>
      <c r="E434" s="79">
        <f t="shared" si="1105"/>
        <v>0</v>
      </c>
      <c r="F434" s="79">
        <f t="shared" si="1105"/>
        <v>0</v>
      </c>
      <c r="G434" s="79">
        <f t="shared" si="1105"/>
        <v>0</v>
      </c>
      <c r="H434" s="79">
        <f t="shared" si="1105"/>
        <v>0</v>
      </c>
      <c r="I434" s="79">
        <f t="shared" si="1105"/>
        <v>0</v>
      </c>
      <c r="J434" s="79">
        <f t="shared" si="1105"/>
        <v>0</v>
      </c>
      <c r="K434" s="79">
        <f t="shared" si="1105"/>
        <v>0</v>
      </c>
      <c r="L434" s="79">
        <f t="shared" si="1105"/>
        <v>0</v>
      </c>
      <c r="M434" s="79">
        <f t="shared" si="1105"/>
        <v>0</v>
      </c>
      <c r="N434" s="79">
        <f t="shared" si="1105"/>
        <v>0</v>
      </c>
      <c r="O434" s="79">
        <f t="shared" si="1105"/>
        <v>0</v>
      </c>
      <c r="P434" s="79">
        <f t="shared" si="1105"/>
        <v>0</v>
      </c>
      <c r="Q434" s="79">
        <f t="shared" si="1105"/>
        <v>0</v>
      </c>
      <c r="R434" s="79">
        <f t="shared" si="1105"/>
        <v>0</v>
      </c>
      <c r="S434" s="79">
        <f t="shared" si="1105"/>
        <v>0</v>
      </c>
      <c r="T434" s="79">
        <f t="shared" si="1105"/>
        <v>0</v>
      </c>
      <c r="U434" s="79">
        <f t="shared" si="1105"/>
        <v>0</v>
      </c>
      <c r="V434" s="79">
        <f t="shared" si="1105"/>
        <v>0</v>
      </c>
      <c r="W434" s="79">
        <f t="shared" si="1105"/>
        <v>0</v>
      </c>
      <c r="X434" s="79">
        <f t="shared" si="1105"/>
        <v>0</v>
      </c>
      <c r="Y434" s="79">
        <f t="shared" si="1105"/>
        <v>0</v>
      </c>
      <c r="Z434" s="79">
        <f t="shared" si="1105"/>
        <v>0</v>
      </c>
      <c r="AA434" s="79">
        <f t="shared" si="1105"/>
        <v>0</v>
      </c>
      <c r="AB434" s="79">
        <f t="shared" si="1105"/>
        <v>0</v>
      </c>
      <c r="AC434" s="79">
        <f t="shared" si="1105"/>
        <v>0</v>
      </c>
      <c r="AD434" s="79">
        <f t="shared" si="1105"/>
        <v>0</v>
      </c>
      <c r="AE434" s="79">
        <f t="shared" si="1105"/>
        <v>0</v>
      </c>
      <c r="AF434" s="137">
        <f t="shared" si="1105"/>
        <v>0</v>
      </c>
      <c r="AG434" s="79">
        <f t="shared" si="1105"/>
        <v>0</v>
      </c>
      <c r="AH434" s="79">
        <f t="shared" si="1105"/>
        <v>0</v>
      </c>
      <c r="AI434" s="78">
        <f t="shared" si="1105"/>
        <v>0</v>
      </c>
      <c r="AJ434" s="79">
        <f t="shared" ref="AJ434:BO434" si="1106">IF(AND(AJ$5&gt;=$EH123,AJ$5&lt;=$EI123),$FO123/$GM123,IF(AND(AJ$5&gt;=$EJ123,AJ$5&lt;=$EK123),$FQ123/$GO123,IF(AND(AJ$5&gt;=$EL123,AJ$5&lt;=$EM123),$FS123/$GQ123,IF(AND(AJ$5&gt;=$EN123,AJ$5&lt;=$EO123),$FU123/$GS123,IF(AND(AJ$5&gt;=$EP123,AJ$5&lt;=$EQ123),$FW123/$GU123,IF(AND(AJ$5&gt;=$ER123,AJ$5&lt;=$ES123),$FY123/$GW123,IF(AND(AJ$5&gt;=$ET123,AJ$5&lt;=$EU123),$GA123/$GY123,IF(AND(AJ$5&gt;=$EV123,AJ$5&lt;=$EW123),$GC123/$HA123,IF(AND(AJ$5&gt;=$EX123,AJ$5&lt;=$EY123),$GE123/$HC123,IF(AND(AJ$5&gt;=$EZ123,AJ$5&lt;=$FA123),$GG123/$HE123,IF(AND(AJ$5&gt;=$FB123,AJ$5&lt;=$FC123),$GI123/$HG123,IF(AND(AJ$5&gt;=$FD123,AJ$5&lt;=$FE123),$GK123/$HI123,0))))))))))))</f>
        <v>0</v>
      </c>
      <c r="AK434" s="79">
        <f t="shared" si="1106"/>
        <v>0</v>
      </c>
      <c r="AL434" s="79">
        <f t="shared" si="1106"/>
        <v>0</v>
      </c>
      <c r="AM434" s="79">
        <f t="shared" si="1106"/>
        <v>0</v>
      </c>
      <c r="AN434" s="79">
        <f t="shared" si="1106"/>
        <v>0</v>
      </c>
      <c r="AO434" s="79">
        <f t="shared" si="1106"/>
        <v>0</v>
      </c>
      <c r="AP434" s="79">
        <f t="shared" si="1106"/>
        <v>0</v>
      </c>
      <c r="AQ434" s="79">
        <f t="shared" si="1106"/>
        <v>0</v>
      </c>
      <c r="AR434" s="79">
        <f t="shared" si="1106"/>
        <v>0</v>
      </c>
      <c r="AS434" s="79">
        <f t="shared" si="1106"/>
        <v>0</v>
      </c>
      <c r="AT434" s="79">
        <f t="shared" si="1106"/>
        <v>0</v>
      </c>
      <c r="AU434" s="79">
        <f t="shared" si="1106"/>
        <v>0</v>
      </c>
      <c r="AV434" s="79">
        <f t="shared" si="1106"/>
        <v>0</v>
      </c>
      <c r="AW434" s="79">
        <f t="shared" si="1106"/>
        <v>0</v>
      </c>
      <c r="AX434" s="79">
        <f t="shared" si="1106"/>
        <v>0</v>
      </c>
      <c r="AY434" s="79">
        <f t="shared" si="1106"/>
        <v>0</v>
      </c>
      <c r="AZ434" s="79">
        <f t="shared" si="1106"/>
        <v>0</v>
      </c>
      <c r="BA434" s="79">
        <f t="shared" si="1106"/>
        <v>0</v>
      </c>
      <c r="BB434" s="79">
        <f t="shared" si="1106"/>
        <v>0</v>
      </c>
      <c r="BC434" s="79">
        <f t="shared" si="1106"/>
        <v>0</v>
      </c>
      <c r="BD434" s="79">
        <f t="shared" si="1106"/>
        <v>0</v>
      </c>
      <c r="BE434" s="79">
        <f t="shared" si="1106"/>
        <v>0</v>
      </c>
      <c r="BF434" s="79">
        <f t="shared" si="1106"/>
        <v>0</v>
      </c>
      <c r="BG434" s="79">
        <f t="shared" si="1106"/>
        <v>0</v>
      </c>
      <c r="BH434" s="79">
        <f t="shared" si="1106"/>
        <v>0</v>
      </c>
      <c r="BI434" s="79">
        <f t="shared" si="1106"/>
        <v>0</v>
      </c>
      <c r="BJ434" s="79">
        <f t="shared" si="1106"/>
        <v>0</v>
      </c>
      <c r="BK434" s="79">
        <f t="shared" si="1106"/>
        <v>0</v>
      </c>
      <c r="BL434" s="79">
        <f t="shared" si="1106"/>
        <v>0</v>
      </c>
      <c r="BM434" s="80">
        <f t="shared" si="1106"/>
        <v>0</v>
      </c>
      <c r="BN434" s="78">
        <f t="shared" si="1106"/>
        <v>0</v>
      </c>
      <c r="BO434" s="79">
        <f t="shared" si="1106"/>
        <v>0</v>
      </c>
      <c r="BP434" s="79">
        <f t="shared" ref="BP434:CU434" si="1107">IF(AND(BP$5&gt;=$EH123,BP$5&lt;=$EI123),$FO123/$GM123,IF(AND(BP$5&gt;=$EJ123,BP$5&lt;=$EK123),$FQ123/$GO123,IF(AND(BP$5&gt;=$EL123,BP$5&lt;=$EM123),$FS123/$GQ123,IF(AND(BP$5&gt;=$EN123,BP$5&lt;=$EO123),$FU123/$GS123,IF(AND(BP$5&gt;=$EP123,BP$5&lt;=$EQ123),$FW123/$GU123,IF(AND(BP$5&gt;=$ER123,BP$5&lt;=$ES123),$FY123/$GW123,IF(AND(BP$5&gt;=$ET123,BP$5&lt;=$EU123),$GA123/$GY123,IF(AND(BP$5&gt;=$EV123,BP$5&lt;=$EW123),$GC123/$HA123,IF(AND(BP$5&gt;=$EX123,BP$5&lt;=$EY123),$GE123/$HC123,IF(AND(BP$5&gt;=$EZ123,BP$5&lt;=$FA123),$GG123/$HE123,IF(AND(BP$5&gt;=$FB123,BP$5&lt;=$FC123),$GI123/$HG123,IF(AND(BP$5&gt;=$FD123,BP$5&lt;=$FE123),$GK123/$HI123,0))))))))))))</f>
        <v>0</v>
      </c>
      <c r="BQ434" s="79">
        <f t="shared" si="1107"/>
        <v>0</v>
      </c>
      <c r="BR434" s="79">
        <f t="shared" si="1107"/>
        <v>0</v>
      </c>
      <c r="BS434" s="79">
        <f t="shared" si="1107"/>
        <v>0</v>
      </c>
      <c r="BT434" s="79">
        <f t="shared" si="1107"/>
        <v>0</v>
      </c>
      <c r="BU434" s="79">
        <f t="shared" si="1107"/>
        <v>0</v>
      </c>
      <c r="BV434" s="79">
        <f t="shared" si="1107"/>
        <v>0</v>
      </c>
      <c r="BW434" s="79">
        <f t="shared" si="1107"/>
        <v>0</v>
      </c>
      <c r="BX434" s="79">
        <f t="shared" si="1107"/>
        <v>0</v>
      </c>
      <c r="BY434" s="79">
        <f t="shared" si="1107"/>
        <v>0</v>
      </c>
      <c r="BZ434" s="79">
        <f t="shared" si="1107"/>
        <v>0</v>
      </c>
      <c r="CA434" s="79">
        <f t="shared" si="1107"/>
        <v>0</v>
      </c>
      <c r="CB434" s="137">
        <f t="shared" si="1107"/>
        <v>0</v>
      </c>
      <c r="CC434" s="79">
        <f t="shared" si="1107"/>
        <v>0</v>
      </c>
      <c r="CD434" s="79">
        <f t="shared" si="1107"/>
        <v>0</v>
      </c>
      <c r="CE434" s="79">
        <f t="shared" si="1107"/>
        <v>0</v>
      </c>
      <c r="CF434" s="79">
        <f t="shared" si="1107"/>
        <v>0</v>
      </c>
      <c r="CG434" s="79">
        <f t="shared" si="1107"/>
        <v>0</v>
      </c>
      <c r="CH434" s="79">
        <f t="shared" si="1107"/>
        <v>0</v>
      </c>
      <c r="CI434" s="79">
        <f t="shared" si="1107"/>
        <v>0</v>
      </c>
      <c r="CJ434" s="79">
        <f t="shared" si="1107"/>
        <v>0</v>
      </c>
      <c r="CK434" s="79">
        <f t="shared" si="1107"/>
        <v>0</v>
      </c>
      <c r="CL434" s="79">
        <f t="shared" si="1107"/>
        <v>0</v>
      </c>
      <c r="CM434" s="79">
        <f t="shared" si="1107"/>
        <v>0</v>
      </c>
      <c r="CN434" s="79">
        <f t="shared" si="1107"/>
        <v>0</v>
      </c>
      <c r="CO434" s="79">
        <f t="shared" si="1107"/>
        <v>0</v>
      </c>
      <c r="CP434" s="137">
        <f t="shared" si="1107"/>
        <v>0</v>
      </c>
      <c r="CQ434" s="80">
        <f t="shared" si="1107"/>
        <v>0</v>
      </c>
      <c r="CR434" s="78">
        <f t="shared" si="1107"/>
        <v>0</v>
      </c>
      <c r="CS434" s="79">
        <f t="shared" si="1107"/>
        <v>0</v>
      </c>
      <c r="CT434" s="79">
        <f t="shared" si="1107"/>
        <v>0</v>
      </c>
      <c r="CU434" s="79">
        <f t="shared" si="1107"/>
        <v>0</v>
      </c>
      <c r="CV434" s="79">
        <f t="shared" ref="CV434:DW434" si="1108">IF(AND(CV$5&gt;=$EH123,CV$5&lt;=$EI123),$FO123/$GM123,IF(AND(CV$5&gt;=$EJ123,CV$5&lt;=$EK123),$FQ123/$GO123,IF(AND(CV$5&gt;=$EL123,CV$5&lt;=$EM123),$FS123/$GQ123,IF(AND(CV$5&gt;=$EN123,CV$5&lt;=$EO123),$FU123/$GS123,IF(AND(CV$5&gt;=$EP123,CV$5&lt;=$EQ123),$FW123/$GU123,IF(AND(CV$5&gt;=$ER123,CV$5&lt;=$ES123),$FY123/$GW123,IF(AND(CV$5&gt;=$ET123,CV$5&lt;=$EU123),$GA123/$GY123,IF(AND(CV$5&gt;=$EV123,CV$5&lt;=$EW123),$GC123/$HA123,IF(AND(CV$5&gt;=$EX123,CV$5&lt;=$EY123),$GE123/$HC123,IF(AND(CV$5&gt;=$EZ123,CV$5&lt;=$FA123),$GG123/$HE123,IF(AND(CV$5&gt;=$FB123,CV$5&lt;=$FC123),$GI123/$HG123,IF(AND(CV$5&gt;=$FD123,CV$5&lt;=$FE123),$GK123/$HI123,0))))))))))))</f>
        <v>0</v>
      </c>
      <c r="CW434" s="79">
        <f t="shared" si="1108"/>
        <v>0</v>
      </c>
      <c r="CX434" s="79">
        <f t="shared" si="1108"/>
        <v>0</v>
      </c>
      <c r="CY434" s="79">
        <f t="shared" si="1108"/>
        <v>0</v>
      </c>
      <c r="CZ434" s="79">
        <f t="shared" si="1108"/>
        <v>0</v>
      </c>
      <c r="DA434" s="79">
        <f t="shared" si="1108"/>
        <v>0</v>
      </c>
      <c r="DB434" s="79">
        <f t="shared" si="1108"/>
        <v>0</v>
      </c>
      <c r="DC434" s="79">
        <f t="shared" si="1108"/>
        <v>0</v>
      </c>
      <c r="DD434" s="79">
        <f t="shared" si="1108"/>
        <v>0</v>
      </c>
      <c r="DE434" s="79">
        <f t="shared" si="1108"/>
        <v>0</v>
      </c>
      <c r="DF434" s="137">
        <f t="shared" si="1108"/>
        <v>0</v>
      </c>
      <c r="DG434" s="79">
        <f t="shared" si="1108"/>
        <v>0</v>
      </c>
      <c r="DH434" s="79">
        <f t="shared" si="1108"/>
        <v>0</v>
      </c>
      <c r="DI434" s="79">
        <f t="shared" si="1108"/>
        <v>0</v>
      </c>
      <c r="DJ434" s="79">
        <f t="shared" si="1108"/>
        <v>0</v>
      </c>
      <c r="DK434" s="79">
        <f t="shared" si="1108"/>
        <v>0</v>
      </c>
      <c r="DL434" s="79">
        <f t="shared" si="1108"/>
        <v>0</v>
      </c>
      <c r="DM434" s="79">
        <f t="shared" si="1108"/>
        <v>0</v>
      </c>
      <c r="DN434" s="79">
        <f t="shared" si="1108"/>
        <v>0</v>
      </c>
      <c r="DO434" s="79">
        <f t="shared" si="1108"/>
        <v>0</v>
      </c>
      <c r="DP434" s="79">
        <f t="shared" si="1108"/>
        <v>0</v>
      </c>
      <c r="DQ434" s="79">
        <f t="shared" si="1108"/>
        <v>0</v>
      </c>
      <c r="DR434" s="79">
        <f t="shared" si="1108"/>
        <v>0</v>
      </c>
      <c r="DS434" s="79">
        <f t="shared" si="1108"/>
        <v>0</v>
      </c>
      <c r="DT434" s="137">
        <f t="shared" si="1108"/>
        <v>0</v>
      </c>
      <c r="DU434" s="80">
        <f t="shared" si="1108"/>
        <v>0</v>
      </c>
      <c r="DV434" s="80">
        <f t="shared" si="1108"/>
        <v>0</v>
      </c>
      <c r="DW434" s="80">
        <f t="shared" si="1108"/>
        <v>0</v>
      </c>
      <c r="EE434" s="2"/>
      <c r="EF434"/>
      <c r="EG434"/>
      <c r="EH434" s="124"/>
      <c r="EI434" s="124"/>
      <c r="EJ434" s="124"/>
      <c r="EK434" s="124"/>
      <c r="EL434" s="124"/>
      <c r="EM434" s="124"/>
      <c r="EN434" s="124"/>
      <c r="EO434" s="124"/>
      <c r="EP434" s="124"/>
      <c r="EQ434" s="124"/>
      <c r="ER434" s="124"/>
      <c r="ES434" s="124"/>
      <c r="ET434" s="124"/>
      <c r="EU434" s="124"/>
      <c r="EV434" s="124"/>
      <c r="EW434" s="124"/>
      <c r="EX434" s="124"/>
      <c r="EY434" s="124"/>
      <c r="EZ434" s="124"/>
      <c r="FA434" s="124"/>
      <c r="FB434" s="124"/>
      <c r="FC434" s="124"/>
      <c r="FD434" s="124"/>
      <c r="FE434" s="124"/>
      <c r="FG434" s="124"/>
      <c r="FH434" s="124"/>
      <c r="FI434" s="124"/>
      <c r="FJ434" s="124"/>
      <c r="FK434" s="124"/>
      <c r="FL434" s="124"/>
      <c r="FN434" s="212"/>
      <c r="FO434" s="170"/>
      <c r="FP434" s="212"/>
      <c r="FQ434" s="170"/>
      <c r="FR434" s="212"/>
      <c r="FS434" s="170"/>
      <c r="FT434" s="212"/>
      <c r="FU434" s="170"/>
      <c r="FV434" s="212"/>
      <c r="FW434" s="170"/>
      <c r="FX434" s="212"/>
      <c r="FY434" s="170"/>
      <c r="FZ434" s="212"/>
      <c r="GA434" s="170"/>
      <c r="GB434" s="212"/>
      <c r="GC434" s="170"/>
      <c r="GD434" s="212"/>
      <c r="GE434" s="170"/>
      <c r="GF434" s="212"/>
      <c r="GG434" s="170"/>
      <c r="GH434" s="212"/>
      <c r="GI434" s="170"/>
      <c r="GJ434" s="212"/>
      <c r="GK434" s="170"/>
      <c r="HC434" s="212"/>
      <c r="HD434" s="170"/>
      <c r="HE434" s="212"/>
      <c r="HF434" s="170"/>
      <c r="HG434" s="212"/>
      <c r="HH434" s="170"/>
      <c r="HI434" s="212"/>
      <c r="HJ434" s="170"/>
    </row>
    <row r="435" spans="2:218" ht="10.5" customHeight="1" x14ac:dyDescent="0.15">
      <c r="B435" s="487"/>
      <c r="C435" s="325"/>
      <c r="D435" s="59">
        <f t="shared" ref="D435:AI435" si="1109">IF(AND(D$5&gt;=$EH123,D$5&lt;=$EI123),$FO123,IF(AND(D$5&gt;=$EJ123,D$5&lt;=$EK123),$FQ123,IF(AND(D$5&gt;=$EL123,D$5&lt;=$EM123),$FS123,IF(AND(D$5&gt;=$EN123,D$5&lt;=$EO123),$FU123,IF(AND(D$5&gt;=$EP123,D$5&lt;=$EQ123),$FW123,IF(AND(D$5&gt;=$ER123,D$5&lt;=$ES123),$FY123,IF(AND(D$5&gt;=$ET123,D$5&lt;=$EU123),$GA123,IF(AND(D$5&gt;=$EV123,D$5&lt;=$EW123),$GC123,IF(AND(D$5&gt;=$EX123,D$5&lt;=$EY123),$GE123,IF(AND(D$5&gt;=$EZ123,D$5&lt;=$FA123),$GG123,IF(AND(D$5&gt;=$FB123,D$5&lt;=$FC123),$GI123,IF(AND(D$5&gt;=$FD123,D$5&lt;=$FE123),$GK123,0))))))))))))</f>
        <v>0</v>
      </c>
      <c r="E435" s="76">
        <f t="shared" si="1109"/>
        <v>0</v>
      </c>
      <c r="F435" s="76">
        <f t="shared" si="1109"/>
        <v>0</v>
      </c>
      <c r="G435" s="76">
        <f t="shared" si="1109"/>
        <v>0</v>
      </c>
      <c r="H435" s="76">
        <f t="shared" si="1109"/>
        <v>0</v>
      </c>
      <c r="I435" s="76">
        <f t="shared" si="1109"/>
        <v>0</v>
      </c>
      <c r="J435" s="76">
        <f t="shared" si="1109"/>
        <v>0</v>
      </c>
      <c r="K435" s="76">
        <f t="shared" si="1109"/>
        <v>0</v>
      </c>
      <c r="L435" s="76">
        <f t="shared" si="1109"/>
        <v>0</v>
      </c>
      <c r="M435" s="76">
        <f t="shared" si="1109"/>
        <v>0</v>
      </c>
      <c r="N435" s="76">
        <f t="shared" si="1109"/>
        <v>0</v>
      </c>
      <c r="O435" s="76">
        <f t="shared" si="1109"/>
        <v>0</v>
      </c>
      <c r="P435" s="76">
        <f t="shared" si="1109"/>
        <v>0</v>
      </c>
      <c r="Q435" s="76">
        <f t="shared" si="1109"/>
        <v>0</v>
      </c>
      <c r="R435" s="76">
        <f t="shared" si="1109"/>
        <v>0</v>
      </c>
      <c r="S435" s="76">
        <f t="shared" si="1109"/>
        <v>0</v>
      </c>
      <c r="T435" s="76">
        <f t="shared" si="1109"/>
        <v>0</v>
      </c>
      <c r="U435" s="76">
        <f t="shared" si="1109"/>
        <v>0</v>
      </c>
      <c r="V435" s="76">
        <f t="shared" si="1109"/>
        <v>0</v>
      </c>
      <c r="W435" s="76">
        <f t="shared" si="1109"/>
        <v>0</v>
      </c>
      <c r="X435" s="76">
        <f t="shared" si="1109"/>
        <v>0</v>
      </c>
      <c r="Y435" s="76">
        <f t="shared" si="1109"/>
        <v>0</v>
      </c>
      <c r="Z435" s="76">
        <f t="shared" si="1109"/>
        <v>0</v>
      </c>
      <c r="AA435" s="76">
        <f t="shared" si="1109"/>
        <v>0</v>
      </c>
      <c r="AB435" s="76">
        <f t="shared" si="1109"/>
        <v>0</v>
      </c>
      <c r="AC435" s="76">
        <f t="shared" si="1109"/>
        <v>0</v>
      </c>
      <c r="AD435" s="76">
        <f t="shared" si="1109"/>
        <v>0</v>
      </c>
      <c r="AE435" s="76">
        <f t="shared" si="1109"/>
        <v>0</v>
      </c>
      <c r="AF435" s="138">
        <f t="shared" si="1109"/>
        <v>0</v>
      </c>
      <c r="AG435" s="76">
        <f t="shared" si="1109"/>
        <v>0</v>
      </c>
      <c r="AH435" s="76">
        <f t="shared" si="1109"/>
        <v>0</v>
      </c>
      <c r="AI435" s="59">
        <f t="shared" si="1109"/>
        <v>0</v>
      </c>
      <c r="AJ435" s="76">
        <f t="shared" ref="AJ435:BO435" si="1110">IF(AND(AJ$5&gt;=$EH123,AJ$5&lt;=$EI123),$FO123,IF(AND(AJ$5&gt;=$EJ123,AJ$5&lt;=$EK123),$FQ123,IF(AND(AJ$5&gt;=$EL123,AJ$5&lt;=$EM123),$FS123,IF(AND(AJ$5&gt;=$EN123,AJ$5&lt;=$EO123),$FU123,IF(AND(AJ$5&gt;=$EP123,AJ$5&lt;=$EQ123),$FW123,IF(AND(AJ$5&gt;=$ER123,AJ$5&lt;=$ES123),$FY123,IF(AND(AJ$5&gt;=$ET123,AJ$5&lt;=$EU123),$GA123,IF(AND(AJ$5&gt;=$EV123,AJ$5&lt;=$EW123),$GC123,IF(AND(AJ$5&gt;=$EX123,AJ$5&lt;=$EY123),$GE123,IF(AND(AJ$5&gt;=$EZ123,AJ$5&lt;=$FA123),$GG123,IF(AND(AJ$5&gt;=$FB123,AJ$5&lt;=$FC123),$GI123,IF(AND(AJ$5&gt;=$FD123,AJ$5&lt;=$FE123),$GK123,0))))))))))))</f>
        <v>0</v>
      </c>
      <c r="AK435" s="76">
        <f t="shared" si="1110"/>
        <v>0</v>
      </c>
      <c r="AL435" s="76">
        <f t="shared" si="1110"/>
        <v>0</v>
      </c>
      <c r="AM435" s="76">
        <f t="shared" si="1110"/>
        <v>0</v>
      </c>
      <c r="AN435" s="76">
        <f t="shared" si="1110"/>
        <v>0</v>
      </c>
      <c r="AO435" s="76">
        <f t="shared" si="1110"/>
        <v>0</v>
      </c>
      <c r="AP435" s="76">
        <f t="shared" si="1110"/>
        <v>0</v>
      </c>
      <c r="AQ435" s="76">
        <f t="shared" si="1110"/>
        <v>0</v>
      </c>
      <c r="AR435" s="76">
        <f t="shared" si="1110"/>
        <v>0</v>
      </c>
      <c r="AS435" s="76">
        <f t="shared" si="1110"/>
        <v>0</v>
      </c>
      <c r="AT435" s="76">
        <f t="shared" si="1110"/>
        <v>0</v>
      </c>
      <c r="AU435" s="76">
        <f t="shared" si="1110"/>
        <v>0</v>
      </c>
      <c r="AV435" s="76">
        <f t="shared" si="1110"/>
        <v>0</v>
      </c>
      <c r="AW435" s="76">
        <f t="shared" si="1110"/>
        <v>0</v>
      </c>
      <c r="AX435" s="76">
        <f t="shared" si="1110"/>
        <v>0</v>
      </c>
      <c r="AY435" s="76">
        <f t="shared" si="1110"/>
        <v>0</v>
      </c>
      <c r="AZ435" s="76">
        <f t="shared" si="1110"/>
        <v>0</v>
      </c>
      <c r="BA435" s="76">
        <f t="shared" si="1110"/>
        <v>0</v>
      </c>
      <c r="BB435" s="76">
        <f t="shared" si="1110"/>
        <v>0</v>
      </c>
      <c r="BC435" s="76">
        <f t="shared" si="1110"/>
        <v>0</v>
      </c>
      <c r="BD435" s="76">
        <f t="shared" si="1110"/>
        <v>0</v>
      </c>
      <c r="BE435" s="76">
        <f t="shared" si="1110"/>
        <v>0</v>
      </c>
      <c r="BF435" s="76">
        <f t="shared" si="1110"/>
        <v>0</v>
      </c>
      <c r="BG435" s="76">
        <f t="shared" si="1110"/>
        <v>0</v>
      </c>
      <c r="BH435" s="76">
        <f t="shared" si="1110"/>
        <v>0</v>
      </c>
      <c r="BI435" s="76">
        <f t="shared" si="1110"/>
        <v>0</v>
      </c>
      <c r="BJ435" s="76">
        <f t="shared" si="1110"/>
        <v>0</v>
      </c>
      <c r="BK435" s="76">
        <f t="shared" si="1110"/>
        <v>0</v>
      </c>
      <c r="BL435" s="76">
        <f t="shared" si="1110"/>
        <v>0</v>
      </c>
      <c r="BM435" s="77">
        <f t="shared" si="1110"/>
        <v>0</v>
      </c>
      <c r="BN435" s="59">
        <f t="shared" si="1110"/>
        <v>0</v>
      </c>
      <c r="BO435" s="76">
        <f t="shared" si="1110"/>
        <v>0</v>
      </c>
      <c r="BP435" s="76">
        <f t="shared" ref="BP435:CU435" si="1111">IF(AND(BP$5&gt;=$EH123,BP$5&lt;=$EI123),$FO123,IF(AND(BP$5&gt;=$EJ123,BP$5&lt;=$EK123),$FQ123,IF(AND(BP$5&gt;=$EL123,BP$5&lt;=$EM123),$FS123,IF(AND(BP$5&gt;=$EN123,BP$5&lt;=$EO123),$FU123,IF(AND(BP$5&gt;=$EP123,BP$5&lt;=$EQ123),$FW123,IF(AND(BP$5&gt;=$ER123,BP$5&lt;=$ES123),$FY123,IF(AND(BP$5&gt;=$ET123,BP$5&lt;=$EU123),$GA123,IF(AND(BP$5&gt;=$EV123,BP$5&lt;=$EW123),$GC123,IF(AND(BP$5&gt;=$EX123,BP$5&lt;=$EY123),$GE123,IF(AND(BP$5&gt;=$EZ123,BP$5&lt;=$FA123),$GG123,IF(AND(BP$5&gt;=$FB123,BP$5&lt;=$FC123),$GI123,IF(AND(BP$5&gt;=$FD123,BP$5&lt;=$FE123),$GK123,0))))))))))))</f>
        <v>0</v>
      </c>
      <c r="BQ435" s="76">
        <f t="shared" si="1111"/>
        <v>0</v>
      </c>
      <c r="BR435" s="76">
        <f t="shared" si="1111"/>
        <v>0</v>
      </c>
      <c r="BS435" s="76">
        <f t="shared" si="1111"/>
        <v>0</v>
      </c>
      <c r="BT435" s="76">
        <f t="shared" si="1111"/>
        <v>0</v>
      </c>
      <c r="BU435" s="76">
        <f t="shared" si="1111"/>
        <v>0</v>
      </c>
      <c r="BV435" s="76">
        <f t="shared" si="1111"/>
        <v>0</v>
      </c>
      <c r="BW435" s="76">
        <f t="shared" si="1111"/>
        <v>0</v>
      </c>
      <c r="BX435" s="76">
        <f t="shared" si="1111"/>
        <v>0</v>
      </c>
      <c r="BY435" s="76">
        <f t="shared" si="1111"/>
        <v>0</v>
      </c>
      <c r="BZ435" s="76">
        <f t="shared" si="1111"/>
        <v>0</v>
      </c>
      <c r="CA435" s="76">
        <f t="shared" si="1111"/>
        <v>0</v>
      </c>
      <c r="CB435" s="138">
        <f t="shared" si="1111"/>
        <v>0</v>
      </c>
      <c r="CC435" s="76">
        <f t="shared" si="1111"/>
        <v>0</v>
      </c>
      <c r="CD435" s="76">
        <f t="shared" si="1111"/>
        <v>0</v>
      </c>
      <c r="CE435" s="76">
        <f t="shared" si="1111"/>
        <v>0</v>
      </c>
      <c r="CF435" s="76">
        <f t="shared" si="1111"/>
        <v>0</v>
      </c>
      <c r="CG435" s="76">
        <f t="shared" si="1111"/>
        <v>0</v>
      </c>
      <c r="CH435" s="76">
        <f t="shared" si="1111"/>
        <v>0</v>
      </c>
      <c r="CI435" s="76">
        <f t="shared" si="1111"/>
        <v>0</v>
      </c>
      <c r="CJ435" s="76">
        <f t="shared" si="1111"/>
        <v>0</v>
      </c>
      <c r="CK435" s="76">
        <f t="shared" si="1111"/>
        <v>0</v>
      </c>
      <c r="CL435" s="76">
        <f t="shared" si="1111"/>
        <v>0</v>
      </c>
      <c r="CM435" s="76">
        <f t="shared" si="1111"/>
        <v>0</v>
      </c>
      <c r="CN435" s="76">
        <f t="shared" si="1111"/>
        <v>0</v>
      </c>
      <c r="CO435" s="76">
        <f t="shared" si="1111"/>
        <v>0</v>
      </c>
      <c r="CP435" s="138">
        <f t="shared" si="1111"/>
        <v>0</v>
      </c>
      <c r="CQ435" s="77">
        <f t="shared" si="1111"/>
        <v>0</v>
      </c>
      <c r="CR435" s="59">
        <f t="shared" si="1111"/>
        <v>0</v>
      </c>
      <c r="CS435" s="76">
        <f t="shared" si="1111"/>
        <v>0</v>
      </c>
      <c r="CT435" s="76">
        <f t="shared" si="1111"/>
        <v>0</v>
      </c>
      <c r="CU435" s="76">
        <f t="shared" si="1111"/>
        <v>0</v>
      </c>
      <c r="CV435" s="76">
        <f t="shared" ref="CV435:DW435" si="1112">IF(AND(CV$5&gt;=$EH123,CV$5&lt;=$EI123),$FO123,IF(AND(CV$5&gt;=$EJ123,CV$5&lt;=$EK123),$FQ123,IF(AND(CV$5&gt;=$EL123,CV$5&lt;=$EM123),$FS123,IF(AND(CV$5&gt;=$EN123,CV$5&lt;=$EO123),$FU123,IF(AND(CV$5&gt;=$EP123,CV$5&lt;=$EQ123),$FW123,IF(AND(CV$5&gt;=$ER123,CV$5&lt;=$ES123),$FY123,IF(AND(CV$5&gt;=$ET123,CV$5&lt;=$EU123),$GA123,IF(AND(CV$5&gt;=$EV123,CV$5&lt;=$EW123),$GC123,IF(AND(CV$5&gt;=$EX123,CV$5&lt;=$EY123),$GE123,IF(AND(CV$5&gt;=$EZ123,CV$5&lt;=$FA123),$GG123,IF(AND(CV$5&gt;=$FB123,CV$5&lt;=$FC123),$GI123,IF(AND(CV$5&gt;=$FD123,CV$5&lt;=$FE123),$GK123,0))))))))))))</f>
        <v>0</v>
      </c>
      <c r="CW435" s="76">
        <f t="shared" si="1112"/>
        <v>0</v>
      </c>
      <c r="CX435" s="76">
        <f t="shared" si="1112"/>
        <v>0</v>
      </c>
      <c r="CY435" s="76">
        <f t="shared" si="1112"/>
        <v>0</v>
      </c>
      <c r="CZ435" s="76">
        <f t="shared" si="1112"/>
        <v>0</v>
      </c>
      <c r="DA435" s="76">
        <f t="shared" si="1112"/>
        <v>0</v>
      </c>
      <c r="DB435" s="76">
        <f t="shared" si="1112"/>
        <v>0</v>
      </c>
      <c r="DC435" s="76">
        <f t="shared" si="1112"/>
        <v>0</v>
      </c>
      <c r="DD435" s="76">
        <f t="shared" si="1112"/>
        <v>0</v>
      </c>
      <c r="DE435" s="76">
        <f t="shared" si="1112"/>
        <v>0</v>
      </c>
      <c r="DF435" s="138">
        <f t="shared" si="1112"/>
        <v>0</v>
      </c>
      <c r="DG435" s="76">
        <f t="shared" si="1112"/>
        <v>0</v>
      </c>
      <c r="DH435" s="76">
        <f t="shared" si="1112"/>
        <v>0</v>
      </c>
      <c r="DI435" s="76">
        <f t="shared" si="1112"/>
        <v>0</v>
      </c>
      <c r="DJ435" s="76">
        <f t="shared" si="1112"/>
        <v>0</v>
      </c>
      <c r="DK435" s="76">
        <f t="shared" si="1112"/>
        <v>0</v>
      </c>
      <c r="DL435" s="76">
        <f t="shared" si="1112"/>
        <v>0</v>
      </c>
      <c r="DM435" s="76">
        <f t="shared" si="1112"/>
        <v>0</v>
      </c>
      <c r="DN435" s="76">
        <f t="shared" si="1112"/>
        <v>0</v>
      </c>
      <c r="DO435" s="76">
        <f t="shared" si="1112"/>
        <v>0</v>
      </c>
      <c r="DP435" s="76">
        <f t="shared" si="1112"/>
        <v>0</v>
      </c>
      <c r="DQ435" s="76">
        <f t="shared" si="1112"/>
        <v>0</v>
      </c>
      <c r="DR435" s="76">
        <f t="shared" si="1112"/>
        <v>0</v>
      </c>
      <c r="DS435" s="76">
        <f t="shared" si="1112"/>
        <v>0</v>
      </c>
      <c r="DT435" s="138">
        <f t="shared" si="1112"/>
        <v>0</v>
      </c>
      <c r="DU435" s="77">
        <f t="shared" si="1112"/>
        <v>0</v>
      </c>
      <c r="DV435" s="77">
        <f t="shared" si="1112"/>
        <v>0</v>
      </c>
      <c r="DW435" s="77">
        <f t="shared" si="1112"/>
        <v>0</v>
      </c>
      <c r="EE435" s="2"/>
      <c r="EF435"/>
      <c r="EG435"/>
      <c r="EH435" s="124"/>
      <c r="EI435" s="124"/>
      <c r="EJ435" s="124"/>
      <c r="EK435" s="124"/>
      <c r="EL435" s="124"/>
      <c r="EM435" s="124"/>
      <c r="EN435" s="124"/>
      <c r="EO435" s="124"/>
      <c r="EP435" s="124"/>
      <c r="EQ435" s="124"/>
      <c r="ER435" s="124"/>
      <c r="ES435" s="124"/>
      <c r="ET435" s="124"/>
      <c r="EU435" s="124"/>
      <c r="EV435" s="124"/>
      <c r="EW435" s="124"/>
      <c r="EX435" s="124"/>
      <c r="EY435" s="124"/>
      <c r="EZ435" s="124"/>
      <c r="FA435" s="124"/>
      <c r="FB435" s="124"/>
      <c r="FC435" s="124"/>
      <c r="FD435" s="124"/>
      <c r="FE435" s="124"/>
      <c r="FG435" s="124"/>
      <c r="FH435" s="124"/>
      <c r="FI435" s="124"/>
      <c r="FJ435" s="124"/>
      <c r="FK435" s="124"/>
      <c r="FL435" s="124"/>
      <c r="FN435" s="212"/>
      <c r="FO435" s="170"/>
      <c r="FP435" s="212"/>
      <c r="FQ435" s="170"/>
      <c r="FR435" s="212"/>
      <c r="FS435" s="170"/>
      <c r="FT435" s="212"/>
      <c r="FU435" s="170"/>
      <c r="FV435" s="212"/>
      <c r="FW435" s="170"/>
      <c r="FX435" s="212"/>
      <c r="FY435" s="170"/>
      <c r="FZ435" s="212"/>
      <c r="GA435" s="170"/>
      <c r="GB435" s="212"/>
      <c r="GC435" s="170"/>
      <c r="GD435" s="212"/>
      <c r="GE435" s="170"/>
      <c r="GF435" s="212"/>
      <c r="GG435" s="170"/>
      <c r="GH435" s="212"/>
      <c r="GI435" s="170"/>
      <c r="GJ435" s="212"/>
      <c r="GK435" s="170"/>
      <c r="HC435" s="212"/>
      <c r="HD435" s="170"/>
      <c r="HE435" s="212"/>
      <c r="HF435" s="170"/>
      <c r="HG435" s="212"/>
      <c r="HH435" s="170"/>
      <c r="HI435" s="212"/>
      <c r="HJ435" s="170"/>
    </row>
    <row r="436" spans="2:218" ht="27.75" customHeight="1" x14ac:dyDescent="0.15">
      <c r="B436" s="487"/>
      <c r="C436" s="325"/>
      <c r="D436" s="75">
        <f t="shared" ref="D436:AI436" si="1113">IF(AND(D$5&gt;=$EH125,D$5&lt;=$EI125),$FO125/$GM125,IF(AND(D$5&gt;=$EJ125,D$5&lt;=$EK125),$FQ125/$GO125,IF(AND(D$5&gt;=$EL125,D$5&lt;=$EM125),$FS125/$GQ125,IF(AND(D$5&gt;=$EN125,D$5&lt;=$EO125),$FU125/$GS125,IF(AND(D$5&gt;=$EP125,D$5&lt;=$EQ125),$FW125/$GU125,IF(AND(D$5&gt;=$ER125,D$5&lt;=$ES125),$FY125/$GW125,IF(AND(D$5&gt;=$ET125,D$5&lt;=$EU125),$GA125/$GY125,IF(AND(D$5&gt;=$EV125,D$5&lt;=$EW125),$GC125/$HA125,IF(AND(D$5&gt;=$EX125,D$5&lt;=$EY125),$GE125/$HC125,IF(AND(D$5&gt;=$EZ125,D$5&lt;=$FA125),$GG125/$HE125,IF(AND(D$5&gt;=$FB125,D$5&lt;=$FC125),$GI125/$HG125,IF(AND(D$5&gt;=$FD125,D$5&lt;=$FE125),$GK125/$HI125,0))))))))))))</f>
        <v>0</v>
      </c>
      <c r="E436" s="76">
        <f t="shared" si="1113"/>
        <v>0</v>
      </c>
      <c r="F436" s="76">
        <f t="shared" si="1113"/>
        <v>0</v>
      </c>
      <c r="G436" s="76">
        <f t="shared" si="1113"/>
        <v>0</v>
      </c>
      <c r="H436" s="76">
        <f t="shared" si="1113"/>
        <v>0</v>
      </c>
      <c r="I436" s="76">
        <f t="shared" si="1113"/>
        <v>0</v>
      </c>
      <c r="J436" s="76">
        <f t="shared" si="1113"/>
        <v>0</v>
      </c>
      <c r="K436" s="76">
        <f t="shared" si="1113"/>
        <v>0</v>
      </c>
      <c r="L436" s="76">
        <f t="shared" si="1113"/>
        <v>0</v>
      </c>
      <c r="M436" s="76">
        <f t="shared" si="1113"/>
        <v>0</v>
      </c>
      <c r="N436" s="76">
        <f t="shared" si="1113"/>
        <v>0</v>
      </c>
      <c r="O436" s="76">
        <f t="shared" si="1113"/>
        <v>16</v>
      </c>
      <c r="P436" s="76">
        <f t="shared" si="1113"/>
        <v>16</v>
      </c>
      <c r="Q436" s="76">
        <f t="shared" si="1113"/>
        <v>0</v>
      </c>
      <c r="R436" s="76">
        <f t="shared" si="1113"/>
        <v>16</v>
      </c>
      <c r="S436" s="76">
        <f t="shared" si="1113"/>
        <v>0</v>
      </c>
      <c r="T436" s="76">
        <f t="shared" si="1113"/>
        <v>0</v>
      </c>
      <c r="U436" s="76">
        <f t="shared" si="1113"/>
        <v>0</v>
      </c>
      <c r="V436" s="76">
        <f t="shared" si="1113"/>
        <v>0</v>
      </c>
      <c r="W436" s="76">
        <f t="shared" si="1113"/>
        <v>0</v>
      </c>
      <c r="X436" s="76">
        <f t="shared" si="1113"/>
        <v>0</v>
      </c>
      <c r="Y436" s="76">
        <f t="shared" si="1113"/>
        <v>0</v>
      </c>
      <c r="Z436" s="76">
        <f t="shared" si="1113"/>
        <v>0</v>
      </c>
      <c r="AA436" s="76">
        <f t="shared" si="1113"/>
        <v>0</v>
      </c>
      <c r="AB436" s="76">
        <f t="shared" si="1113"/>
        <v>0</v>
      </c>
      <c r="AC436" s="76">
        <f t="shared" si="1113"/>
        <v>0</v>
      </c>
      <c r="AD436" s="76">
        <f t="shared" si="1113"/>
        <v>0</v>
      </c>
      <c r="AE436" s="76">
        <f t="shared" si="1113"/>
        <v>0</v>
      </c>
      <c r="AF436" s="138">
        <f t="shared" si="1113"/>
        <v>0</v>
      </c>
      <c r="AG436" s="76">
        <f t="shared" si="1113"/>
        <v>0</v>
      </c>
      <c r="AH436" s="76">
        <f t="shared" si="1113"/>
        <v>0</v>
      </c>
      <c r="AI436" s="59">
        <f t="shared" si="1113"/>
        <v>0</v>
      </c>
      <c r="AJ436" s="76">
        <f t="shared" ref="AJ436:BO436" si="1114">IF(AND(AJ$5&gt;=$EH125,AJ$5&lt;=$EI125),$FO125/$GM125,IF(AND(AJ$5&gt;=$EJ125,AJ$5&lt;=$EK125),$FQ125/$GO125,IF(AND(AJ$5&gt;=$EL125,AJ$5&lt;=$EM125),$FS125/$GQ125,IF(AND(AJ$5&gt;=$EN125,AJ$5&lt;=$EO125),$FU125/$GS125,IF(AND(AJ$5&gt;=$EP125,AJ$5&lt;=$EQ125),$FW125/$GU125,IF(AND(AJ$5&gt;=$ER125,AJ$5&lt;=$ES125),$FY125/$GW125,IF(AND(AJ$5&gt;=$ET125,AJ$5&lt;=$EU125),$GA125/$GY125,IF(AND(AJ$5&gt;=$EV125,AJ$5&lt;=$EW125),$GC125/$HA125,IF(AND(AJ$5&gt;=$EX125,AJ$5&lt;=$EY125),$GE125/$HC125,IF(AND(AJ$5&gt;=$EZ125,AJ$5&lt;=$FA125),$GG125/$HE125,IF(AND(AJ$5&gt;=$FB125,AJ$5&lt;=$FC125),$GI125/$HG125,IF(AND(AJ$5&gt;=$FD125,AJ$5&lt;=$FE125),$GK125/$HI125,0))))))))))))</f>
        <v>0</v>
      </c>
      <c r="AK436" s="76">
        <f t="shared" si="1114"/>
        <v>0</v>
      </c>
      <c r="AL436" s="76">
        <f t="shared" si="1114"/>
        <v>0</v>
      </c>
      <c r="AM436" s="76">
        <f t="shared" si="1114"/>
        <v>0</v>
      </c>
      <c r="AN436" s="76">
        <f t="shared" si="1114"/>
        <v>0</v>
      </c>
      <c r="AO436" s="76">
        <f t="shared" si="1114"/>
        <v>0</v>
      </c>
      <c r="AP436" s="76">
        <f t="shared" si="1114"/>
        <v>0</v>
      </c>
      <c r="AQ436" s="76">
        <f t="shared" si="1114"/>
        <v>0</v>
      </c>
      <c r="AR436" s="76">
        <f t="shared" si="1114"/>
        <v>0</v>
      </c>
      <c r="AS436" s="76">
        <f t="shared" si="1114"/>
        <v>0</v>
      </c>
      <c r="AT436" s="76">
        <f t="shared" si="1114"/>
        <v>0</v>
      </c>
      <c r="AU436" s="76">
        <f t="shared" si="1114"/>
        <v>0</v>
      </c>
      <c r="AV436" s="76">
        <f t="shared" si="1114"/>
        <v>0</v>
      </c>
      <c r="AW436" s="76">
        <f t="shared" si="1114"/>
        <v>16</v>
      </c>
      <c r="AX436" s="76">
        <f t="shared" si="1114"/>
        <v>0</v>
      </c>
      <c r="AY436" s="76">
        <f t="shared" si="1114"/>
        <v>0</v>
      </c>
      <c r="AZ436" s="76">
        <f t="shared" si="1114"/>
        <v>0</v>
      </c>
      <c r="BA436" s="76">
        <f t="shared" si="1114"/>
        <v>0</v>
      </c>
      <c r="BB436" s="76">
        <f t="shared" si="1114"/>
        <v>0</v>
      </c>
      <c r="BC436" s="76">
        <f t="shared" si="1114"/>
        <v>0</v>
      </c>
      <c r="BD436" s="76">
        <f t="shared" si="1114"/>
        <v>0</v>
      </c>
      <c r="BE436" s="76">
        <f t="shared" si="1114"/>
        <v>0</v>
      </c>
      <c r="BF436" s="76">
        <f t="shared" si="1114"/>
        <v>0</v>
      </c>
      <c r="BG436" s="76">
        <f t="shared" si="1114"/>
        <v>0</v>
      </c>
      <c r="BH436" s="76">
        <f t="shared" si="1114"/>
        <v>0</v>
      </c>
      <c r="BI436" s="76">
        <f t="shared" si="1114"/>
        <v>0</v>
      </c>
      <c r="BJ436" s="76">
        <f t="shared" si="1114"/>
        <v>0</v>
      </c>
      <c r="BK436" s="76">
        <f t="shared" si="1114"/>
        <v>0</v>
      </c>
      <c r="BL436" s="76">
        <f t="shared" si="1114"/>
        <v>0</v>
      </c>
      <c r="BM436" s="77">
        <f t="shared" si="1114"/>
        <v>0</v>
      </c>
      <c r="BN436" s="59">
        <f t="shared" si="1114"/>
        <v>0</v>
      </c>
      <c r="BO436" s="76">
        <f t="shared" si="1114"/>
        <v>0</v>
      </c>
      <c r="BP436" s="76">
        <f t="shared" ref="BP436:CU436" si="1115">IF(AND(BP$5&gt;=$EH125,BP$5&lt;=$EI125),$FO125/$GM125,IF(AND(BP$5&gt;=$EJ125,BP$5&lt;=$EK125),$FQ125/$GO125,IF(AND(BP$5&gt;=$EL125,BP$5&lt;=$EM125),$FS125/$GQ125,IF(AND(BP$5&gt;=$EN125,BP$5&lt;=$EO125),$FU125/$GS125,IF(AND(BP$5&gt;=$EP125,BP$5&lt;=$EQ125),$FW125/$GU125,IF(AND(BP$5&gt;=$ER125,BP$5&lt;=$ES125),$FY125/$GW125,IF(AND(BP$5&gt;=$ET125,BP$5&lt;=$EU125),$GA125/$GY125,IF(AND(BP$5&gt;=$EV125,BP$5&lt;=$EW125),$GC125/$HA125,IF(AND(BP$5&gt;=$EX125,BP$5&lt;=$EY125),$GE125/$HC125,IF(AND(BP$5&gt;=$EZ125,BP$5&lt;=$FA125),$GG125/$HE125,IF(AND(BP$5&gt;=$FB125,BP$5&lt;=$FC125),$GI125/$HG125,IF(AND(BP$5&gt;=$FD125,BP$5&lt;=$FE125),$GK125/$HI125,0))))))))))))</f>
        <v>0</v>
      </c>
      <c r="BQ436" s="76">
        <f t="shared" si="1115"/>
        <v>0</v>
      </c>
      <c r="BR436" s="76">
        <f t="shared" si="1115"/>
        <v>0</v>
      </c>
      <c r="BS436" s="76">
        <f t="shared" si="1115"/>
        <v>0</v>
      </c>
      <c r="BT436" s="76">
        <f t="shared" si="1115"/>
        <v>0</v>
      </c>
      <c r="BU436" s="76">
        <f t="shared" si="1115"/>
        <v>0</v>
      </c>
      <c r="BV436" s="76">
        <f t="shared" si="1115"/>
        <v>0</v>
      </c>
      <c r="BW436" s="76">
        <f t="shared" si="1115"/>
        <v>0</v>
      </c>
      <c r="BX436" s="76">
        <f t="shared" si="1115"/>
        <v>0</v>
      </c>
      <c r="BY436" s="76">
        <f t="shared" si="1115"/>
        <v>0</v>
      </c>
      <c r="BZ436" s="76">
        <f t="shared" si="1115"/>
        <v>0</v>
      </c>
      <c r="CA436" s="76">
        <f t="shared" si="1115"/>
        <v>0</v>
      </c>
      <c r="CB436" s="138">
        <f t="shared" si="1115"/>
        <v>20</v>
      </c>
      <c r="CC436" s="76">
        <f t="shared" si="1115"/>
        <v>0</v>
      </c>
      <c r="CD436" s="76">
        <f t="shared" si="1115"/>
        <v>0</v>
      </c>
      <c r="CE436" s="76">
        <f t="shared" si="1115"/>
        <v>0</v>
      </c>
      <c r="CF436" s="76">
        <f t="shared" si="1115"/>
        <v>0</v>
      </c>
      <c r="CG436" s="76">
        <f t="shared" si="1115"/>
        <v>0</v>
      </c>
      <c r="CH436" s="76">
        <f t="shared" si="1115"/>
        <v>0</v>
      </c>
      <c r="CI436" s="76">
        <f t="shared" si="1115"/>
        <v>0</v>
      </c>
      <c r="CJ436" s="76">
        <f t="shared" si="1115"/>
        <v>0</v>
      </c>
      <c r="CK436" s="76">
        <f t="shared" si="1115"/>
        <v>0</v>
      </c>
      <c r="CL436" s="76">
        <f t="shared" si="1115"/>
        <v>0</v>
      </c>
      <c r="CM436" s="76">
        <f t="shared" si="1115"/>
        <v>0</v>
      </c>
      <c r="CN436" s="76">
        <f t="shared" si="1115"/>
        <v>0</v>
      </c>
      <c r="CO436" s="76">
        <f t="shared" si="1115"/>
        <v>0</v>
      </c>
      <c r="CP436" s="138">
        <f t="shared" si="1115"/>
        <v>0</v>
      </c>
      <c r="CQ436" s="77">
        <f t="shared" si="1115"/>
        <v>0</v>
      </c>
      <c r="CR436" s="59">
        <f t="shared" si="1115"/>
        <v>0</v>
      </c>
      <c r="CS436" s="76">
        <f t="shared" si="1115"/>
        <v>0</v>
      </c>
      <c r="CT436" s="76">
        <f t="shared" si="1115"/>
        <v>0</v>
      </c>
      <c r="CU436" s="76">
        <f t="shared" si="1115"/>
        <v>0</v>
      </c>
      <c r="CV436" s="76">
        <f t="shared" ref="CV436:DW436" si="1116">IF(AND(CV$5&gt;=$EH125,CV$5&lt;=$EI125),$FO125/$GM125,IF(AND(CV$5&gt;=$EJ125,CV$5&lt;=$EK125),$FQ125/$GO125,IF(AND(CV$5&gt;=$EL125,CV$5&lt;=$EM125),$FS125/$GQ125,IF(AND(CV$5&gt;=$EN125,CV$5&lt;=$EO125),$FU125/$GS125,IF(AND(CV$5&gt;=$EP125,CV$5&lt;=$EQ125),$FW125/$GU125,IF(AND(CV$5&gt;=$ER125,CV$5&lt;=$ES125),$FY125/$GW125,IF(AND(CV$5&gt;=$ET125,CV$5&lt;=$EU125),$GA125/$GY125,IF(AND(CV$5&gt;=$EV125,CV$5&lt;=$EW125),$GC125/$HA125,IF(AND(CV$5&gt;=$EX125,CV$5&lt;=$EY125),$GE125/$HC125,IF(AND(CV$5&gt;=$EZ125,CV$5&lt;=$FA125),$GG125/$HE125,IF(AND(CV$5&gt;=$FB125,CV$5&lt;=$FC125),$GI125/$HG125,IF(AND(CV$5&gt;=$FD125,CV$5&lt;=$FE125),$GK125/$HI125,0))))))))))))</f>
        <v>0</v>
      </c>
      <c r="CW436" s="76">
        <f t="shared" si="1116"/>
        <v>0</v>
      </c>
      <c r="CX436" s="76">
        <f t="shared" si="1116"/>
        <v>0</v>
      </c>
      <c r="CY436" s="76">
        <f t="shared" si="1116"/>
        <v>0</v>
      </c>
      <c r="CZ436" s="76">
        <f t="shared" si="1116"/>
        <v>0</v>
      </c>
      <c r="DA436" s="76">
        <f t="shared" si="1116"/>
        <v>0</v>
      </c>
      <c r="DB436" s="76">
        <f t="shared" si="1116"/>
        <v>0</v>
      </c>
      <c r="DC436" s="76">
        <f t="shared" si="1116"/>
        <v>0</v>
      </c>
      <c r="DD436" s="76">
        <f t="shared" si="1116"/>
        <v>0</v>
      </c>
      <c r="DE436" s="76">
        <f t="shared" si="1116"/>
        <v>0</v>
      </c>
      <c r="DF436" s="138">
        <f t="shared" si="1116"/>
        <v>0</v>
      </c>
      <c r="DG436" s="76">
        <f t="shared" si="1116"/>
        <v>0</v>
      </c>
      <c r="DH436" s="76">
        <f t="shared" si="1116"/>
        <v>0</v>
      </c>
      <c r="DI436" s="76">
        <f t="shared" si="1116"/>
        <v>0</v>
      </c>
      <c r="DJ436" s="76">
        <f t="shared" si="1116"/>
        <v>0</v>
      </c>
      <c r="DK436" s="76">
        <f t="shared" si="1116"/>
        <v>0</v>
      </c>
      <c r="DL436" s="76">
        <f t="shared" si="1116"/>
        <v>0</v>
      </c>
      <c r="DM436" s="76">
        <f t="shared" si="1116"/>
        <v>0</v>
      </c>
      <c r="DN436" s="76">
        <f t="shared" si="1116"/>
        <v>0</v>
      </c>
      <c r="DO436" s="76">
        <f t="shared" si="1116"/>
        <v>0</v>
      </c>
      <c r="DP436" s="76">
        <f t="shared" si="1116"/>
        <v>0</v>
      </c>
      <c r="DQ436" s="76">
        <f t="shared" si="1116"/>
        <v>0</v>
      </c>
      <c r="DR436" s="76">
        <f t="shared" si="1116"/>
        <v>0</v>
      </c>
      <c r="DS436" s="76">
        <f t="shared" si="1116"/>
        <v>0</v>
      </c>
      <c r="DT436" s="138">
        <f t="shared" si="1116"/>
        <v>0</v>
      </c>
      <c r="DU436" s="77">
        <f t="shared" si="1116"/>
        <v>0</v>
      </c>
      <c r="DV436" s="77">
        <f t="shared" si="1116"/>
        <v>0</v>
      </c>
      <c r="DW436" s="77">
        <f t="shared" si="1116"/>
        <v>0</v>
      </c>
      <c r="EE436" s="2"/>
      <c r="EF436"/>
      <c r="EG436"/>
      <c r="EH436" s="124"/>
      <c r="EI436" s="124"/>
      <c r="EJ436" s="124"/>
      <c r="EK436" s="124"/>
      <c r="EL436" s="124"/>
      <c r="EM436" s="124"/>
      <c r="EN436" s="124"/>
      <c r="EO436" s="124"/>
      <c r="EP436" s="124"/>
      <c r="EQ436" s="124"/>
      <c r="ER436" s="124"/>
      <c r="ES436" s="124"/>
      <c r="ET436" s="124"/>
      <c r="EU436" s="124"/>
      <c r="EV436" s="124"/>
      <c r="EW436" s="124"/>
      <c r="EX436" s="124"/>
      <c r="EY436" s="124"/>
      <c r="EZ436" s="124"/>
      <c r="FA436" s="124"/>
      <c r="FB436" s="124"/>
      <c r="FC436" s="124"/>
      <c r="FD436" s="124"/>
      <c r="FE436" s="124"/>
      <c r="FG436" s="124"/>
      <c r="FH436" s="124"/>
      <c r="FI436" s="124"/>
      <c r="FJ436" s="124"/>
      <c r="FK436" s="124"/>
      <c r="FL436" s="124"/>
      <c r="FN436" s="212"/>
      <c r="FO436" s="170"/>
      <c r="FP436" s="212"/>
      <c r="FQ436" s="170"/>
      <c r="FR436" s="212"/>
      <c r="FS436" s="170"/>
      <c r="FT436" s="212"/>
      <c r="FU436" s="170"/>
      <c r="FV436" s="212"/>
      <c r="FW436" s="170"/>
      <c r="FX436" s="212"/>
      <c r="FY436" s="170"/>
      <c r="FZ436" s="212"/>
      <c r="GA436" s="170"/>
      <c r="GB436" s="212"/>
      <c r="GC436" s="170"/>
      <c r="GD436" s="212"/>
      <c r="GE436" s="170"/>
      <c r="GF436" s="212"/>
      <c r="GG436" s="170"/>
      <c r="GH436" s="212"/>
      <c r="GI436" s="170"/>
      <c r="GJ436" s="212"/>
      <c r="GK436" s="170"/>
      <c r="HC436" s="212"/>
      <c r="HD436" s="170"/>
      <c r="HE436" s="212"/>
      <c r="HF436" s="170"/>
      <c r="HG436" s="212"/>
      <c r="HH436" s="170"/>
      <c r="HI436" s="212"/>
      <c r="HJ436" s="170"/>
    </row>
    <row r="437" spans="2:218" ht="21.75" customHeight="1" thickBot="1" x14ac:dyDescent="0.2">
      <c r="B437" s="488"/>
      <c r="C437" s="326"/>
      <c r="D437" s="136">
        <f t="shared" ref="D437:AI437" si="1117">IF(AND(D$5&gt;=$EH125,D$5&lt;=$EI125),$FO125,IF(AND(D$5&gt;=$EJ125,D$5&lt;=$EK125),$FQ125,IF(AND(D$5&gt;=$EL125,D$5&lt;=$EM125),$FS125,IF(AND(D$5&gt;=$EN125,D$5&lt;=$EO125),$FU125,IF(AND(D$5&gt;=$EP125,D$5&lt;=$EQ125),$FW125,IF(AND(D$5&gt;=$ER125,D$5&lt;=$ES125),$FY125,IF(AND(D$5&gt;=$ET125,D$5&lt;=$EU125),$GA125,IF(AND(D$5&gt;=$EV125,D$5&lt;=$EW125),$GC125,IF(AND(D$5&gt;=$EX125,D$5&lt;=$EY125),$GE125,IF(AND(D$5&gt;=$EZ125,D$5&lt;=$FA125),$GG125,IF(AND(D$5&gt;=$FB125,D$5&lt;=$FC125),$GI125,IF(AND(D$5&gt;=$FD125,D$5&lt;=$FE125),$GK125,0))))))))))))</f>
        <v>0</v>
      </c>
      <c r="E437" s="129">
        <f t="shared" si="1117"/>
        <v>0</v>
      </c>
      <c r="F437" s="129">
        <f t="shared" si="1117"/>
        <v>0</v>
      </c>
      <c r="G437" s="129">
        <f t="shared" si="1117"/>
        <v>0</v>
      </c>
      <c r="H437" s="129">
        <f t="shared" si="1117"/>
        <v>0</v>
      </c>
      <c r="I437" s="129">
        <f t="shared" si="1117"/>
        <v>0</v>
      </c>
      <c r="J437" s="129">
        <f t="shared" si="1117"/>
        <v>0</v>
      </c>
      <c r="K437" s="129">
        <f t="shared" si="1117"/>
        <v>0</v>
      </c>
      <c r="L437" s="129">
        <f t="shared" si="1117"/>
        <v>0</v>
      </c>
      <c r="M437" s="129">
        <f t="shared" si="1117"/>
        <v>0</v>
      </c>
      <c r="N437" s="129">
        <f t="shared" si="1117"/>
        <v>0</v>
      </c>
      <c r="O437" s="129">
        <f t="shared" si="1117"/>
        <v>32</v>
      </c>
      <c r="P437" s="129">
        <f t="shared" si="1117"/>
        <v>32</v>
      </c>
      <c r="Q437" s="129">
        <f t="shared" si="1117"/>
        <v>0</v>
      </c>
      <c r="R437" s="129">
        <f t="shared" si="1117"/>
        <v>16</v>
      </c>
      <c r="S437" s="129">
        <f t="shared" si="1117"/>
        <v>0</v>
      </c>
      <c r="T437" s="129">
        <f t="shared" si="1117"/>
        <v>0</v>
      </c>
      <c r="U437" s="129">
        <f t="shared" si="1117"/>
        <v>0</v>
      </c>
      <c r="V437" s="129">
        <f t="shared" si="1117"/>
        <v>0</v>
      </c>
      <c r="W437" s="129">
        <f t="shared" si="1117"/>
        <v>0</v>
      </c>
      <c r="X437" s="129">
        <f t="shared" si="1117"/>
        <v>0</v>
      </c>
      <c r="Y437" s="129">
        <f t="shared" si="1117"/>
        <v>0</v>
      </c>
      <c r="Z437" s="129">
        <f t="shared" si="1117"/>
        <v>0</v>
      </c>
      <c r="AA437" s="129">
        <f t="shared" si="1117"/>
        <v>0</v>
      </c>
      <c r="AB437" s="129">
        <f t="shared" si="1117"/>
        <v>0</v>
      </c>
      <c r="AC437" s="129">
        <f t="shared" si="1117"/>
        <v>0</v>
      </c>
      <c r="AD437" s="129">
        <f t="shared" si="1117"/>
        <v>0</v>
      </c>
      <c r="AE437" s="129">
        <f t="shared" si="1117"/>
        <v>0</v>
      </c>
      <c r="AF437" s="129">
        <f t="shared" si="1117"/>
        <v>0</v>
      </c>
      <c r="AG437" s="130">
        <f t="shared" si="1117"/>
        <v>0</v>
      </c>
      <c r="AH437" s="130">
        <f t="shared" si="1117"/>
        <v>0</v>
      </c>
      <c r="AI437" s="131">
        <f t="shared" si="1117"/>
        <v>0</v>
      </c>
      <c r="AJ437" s="129">
        <f t="shared" ref="AJ437:BO437" si="1118">IF(AND(AJ$5&gt;=$EH125,AJ$5&lt;=$EI125),$FO125,IF(AND(AJ$5&gt;=$EJ125,AJ$5&lt;=$EK125),$FQ125,IF(AND(AJ$5&gt;=$EL125,AJ$5&lt;=$EM125),$FS125,IF(AND(AJ$5&gt;=$EN125,AJ$5&lt;=$EO125),$FU125,IF(AND(AJ$5&gt;=$EP125,AJ$5&lt;=$EQ125),$FW125,IF(AND(AJ$5&gt;=$ER125,AJ$5&lt;=$ES125),$FY125,IF(AND(AJ$5&gt;=$ET125,AJ$5&lt;=$EU125),$GA125,IF(AND(AJ$5&gt;=$EV125,AJ$5&lt;=$EW125),$GC125,IF(AND(AJ$5&gt;=$EX125,AJ$5&lt;=$EY125),$GE125,IF(AND(AJ$5&gt;=$EZ125,AJ$5&lt;=$FA125),$GG125,IF(AND(AJ$5&gt;=$FB125,AJ$5&lt;=$FC125),$GI125,IF(AND(AJ$5&gt;=$FD125,AJ$5&lt;=$FE125),$GK125,0))))))))))))</f>
        <v>0</v>
      </c>
      <c r="AK437" s="129">
        <f t="shared" si="1118"/>
        <v>0</v>
      </c>
      <c r="AL437" s="132">
        <f t="shared" si="1118"/>
        <v>0</v>
      </c>
      <c r="AM437" s="133">
        <f t="shared" si="1118"/>
        <v>0</v>
      </c>
      <c r="AN437" s="133">
        <f t="shared" si="1118"/>
        <v>0</v>
      </c>
      <c r="AO437" s="133">
        <f t="shared" si="1118"/>
        <v>0</v>
      </c>
      <c r="AP437" s="133">
        <f t="shared" si="1118"/>
        <v>0</v>
      </c>
      <c r="AQ437" s="133">
        <f t="shared" si="1118"/>
        <v>0</v>
      </c>
      <c r="AR437" s="133">
        <f t="shared" si="1118"/>
        <v>0</v>
      </c>
      <c r="AS437" s="133">
        <f t="shared" si="1118"/>
        <v>0</v>
      </c>
      <c r="AT437" s="133">
        <f t="shared" si="1118"/>
        <v>0</v>
      </c>
      <c r="AU437" s="133">
        <f t="shared" si="1118"/>
        <v>0</v>
      </c>
      <c r="AV437" s="133">
        <f t="shared" si="1118"/>
        <v>0</v>
      </c>
      <c r="AW437" s="133">
        <f t="shared" si="1118"/>
        <v>16</v>
      </c>
      <c r="AX437" s="133">
        <f t="shared" si="1118"/>
        <v>0</v>
      </c>
      <c r="AY437" s="133">
        <f t="shared" si="1118"/>
        <v>0</v>
      </c>
      <c r="AZ437" s="133">
        <f t="shared" si="1118"/>
        <v>0</v>
      </c>
      <c r="BA437" s="133">
        <f t="shared" si="1118"/>
        <v>0</v>
      </c>
      <c r="BB437" s="133">
        <f t="shared" si="1118"/>
        <v>0</v>
      </c>
      <c r="BC437" s="133">
        <f t="shared" si="1118"/>
        <v>0</v>
      </c>
      <c r="BD437" s="133">
        <f t="shared" si="1118"/>
        <v>0</v>
      </c>
      <c r="BE437" s="133">
        <f t="shared" si="1118"/>
        <v>0</v>
      </c>
      <c r="BF437" s="133">
        <f t="shared" si="1118"/>
        <v>0</v>
      </c>
      <c r="BG437" s="133">
        <f t="shared" si="1118"/>
        <v>0</v>
      </c>
      <c r="BH437" s="133">
        <f t="shared" si="1118"/>
        <v>0</v>
      </c>
      <c r="BI437" s="133">
        <f t="shared" si="1118"/>
        <v>0</v>
      </c>
      <c r="BJ437" s="133">
        <f t="shared" si="1118"/>
        <v>0</v>
      </c>
      <c r="BK437" s="133">
        <f t="shared" si="1118"/>
        <v>0</v>
      </c>
      <c r="BL437" s="133">
        <f t="shared" si="1118"/>
        <v>0</v>
      </c>
      <c r="BM437" s="134">
        <f t="shared" si="1118"/>
        <v>0</v>
      </c>
      <c r="BN437" s="135">
        <f t="shared" si="1118"/>
        <v>0</v>
      </c>
      <c r="BO437" s="133">
        <f t="shared" si="1118"/>
        <v>0</v>
      </c>
      <c r="BP437" s="133">
        <f t="shared" ref="BP437:CU437" si="1119">IF(AND(BP$5&gt;=$EH125,BP$5&lt;=$EI125),$FO125,IF(AND(BP$5&gt;=$EJ125,BP$5&lt;=$EK125),$FQ125,IF(AND(BP$5&gt;=$EL125,BP$5&lt;=$EM125),$FS125,IF(AND(BP$5&gt;=$EN125,BP$5&lt;=$EO125),$FU125,IF(AND(BP$5&gt;=$EP125,BP$5&lt;=$EQ125),$FW125,IF(AND(BP$5&gt;=$ER125,BP$5&lt;=$ES125),$FY125,IF(AND(BP$5&gt;=$ET125,BP$5&lt;=$EU125),$GA125,IF(AND(BP$5&gt;=$EV125,BP$5&lt;=$EW125),$GC125,IF(AND(BP$5&gt;=$EX125,BP$5&lt;=$EY125),$GE125,IF(AND(BP$5&gt;=$EZ125,BP$5&lt;=$FA125),$GG125,IF(AND(BP$5&gt;=$FB125,BP$5&lt;=$FC125),$GI125,IF(AND(BP$5&gt;=$FD125,BP$5&lt;=$FE125),$GK125,0))))))))))))</f>
        <v>0</v>
      </c>
      <c r="BQ437" s="133">
        <f t="shared" si="1119"/>
        <v>0</v>
      </c>
      <c r="BR437" s="133">
        <f t="shared" si="1119"/>
        <v>0</v>
      </c>
      <c r="BS437" s="133">
        <f t="shared" si="1119"/>
        <v>0</v>
      </c>
      <c r="BT437" s="133">
        <f t="shared" si="1119"/>
        <v>0</v>
      </c>
      <c r="BU437" s="133">
        <f t="shared" si="1119"/>
        <v>0</v>
      </c>
      <c r="BV437" s="133">
        <f t="shared" si="1119"/>
        <v>0</v>
      </c>
      <c r="BW437" s="133">
        <f t="shared" si="1119"/>
        <v>0</v>
      </c>
      <c r="BX437" s="133">
        <f t="shared" si="1119"/>
        <v>0</v>
      </c>
      <c r="BY437" s="133">
        <f t="shared" si="1119"/>
        <v>0</v>
      </c>
      <c r="BZ437" s="133">
        <f t="shared" si="1119"/>
        <v>0</v>
      </c>
      <c r="CA437" s="133">
        <f t="shared" si="1119"/>
        <v>0</v>
      </c>
      <c r="CB437" s="133">
        <f t="shared" si="1119"/>
        <v>20</v>
      </c>
      <c r="CC437" s="133">
        <f t="shared" si="1119"/>
        <v>0</v>
      </c>
      <c r="CD437" s="133">
        <f t="shared" si="1119"/>
        <v>0</v>
      </c>
      <c r="CE437" s="133">
        <f t="shared" si="1119"/>
        <v>0</v>
      </c>
      <c r="CF437" s="133">
        <f t="shared" si="1119"/>
        <v>0</v>
      </c>
      <c r="CG437" s="133">
        <f t="shared" si="1119"/>
        <v>0</v>
      </c>
      <c r="CH437" s="133">
        <f t="shared" si="1119"/>
        <v>0</v>
      </c>
      <c r="CI437" s="133">
        <f t="shared" si="1119"/>
        <v>0</v>
      </c>
      <c r="CJ437" s="133">
        <f t="shared" si="1119"/>
        <v>0</v>
      </c>
      <c r="CK437" s="133">
        <f t="shared" si="1119"/>
        <v>0</v>
      </c>
      <c r="CL437" s="133">
        <f t="shared" si="1119"/>
        <v>0</v>
      </c>
      <c r="CM437" s="133">
        <f t="shared" si="1119"/>
        <v>0</v>
      </c>
      <c r="CN437" s="133">
        <f t="shared" si="1119"/>
        <v>0</v>
      </c>
      <c r="CO437" s="133">
        <f t="shared" si="1119"/>
        <v>0</v>
      </c>
      <c r="CP437" s="133">
        <f t="shared" si="1119"/>
        <v>0</v>
      </c>
      <c r="CQ437" s="134">
        <f t="shared" si="1119"/>
        <v>0</v>
      </c>
      <c r="CR437" s="135">
        <f t="shared" si="1119"/>
        <v>0</v>
      </c>
      <c r="CS437" s="133">
        <f t="shared" si="1119"/>
        <v>0</v>
      </c>
      <c r="CT437" s="133">
        <f t="shared" si="1119"/>
        <v>0</v>
      </c>
      <c r="CU437" s="133">
        <f t="shared" si="1119"/>
        <v>0</v>
      </c>
      <c r="CV437" s="133">
        <f t="shared" ref="CV437:DW437" si="1120">IF(AND(CV$5&gt;=$EH125,CV$5&lt;=$EI125),$FO125,IF(AND(CV$5&gt;=$EJ125,CV$5&lt;=$EK125),$FQ125,IF(AND(CV$5&gt;=$EL125,CV$5&lt;=$EM125),$FS125,IF(AND(CV$5&gt;=$EN125,CV$5&lt;=$EO125),$FU125,IF(AND(CV$5&gt;=$EP125,CV$5&lt;=$EQ125),$FW125,IF(AND(CV$5&gt;=$ER125,CV$5&lt;=$ES125),$FY125,IF(AND(CV$5&gt;=$ET125,CV$5&lt;=$EU125),$GA125,IF(AND(CV$5&gt;=$EV125,CV$5&lt;=$EW125),$GC125,IF(AND(CV$5&gt;=$EX125,CV$5&lt;=$EY125),$GE125,IF(AND(CV$5&gt;=$EZ125,CV$5&lt;=$FA125),$GG125,IF(AND(CV$5&gt;=$FB125,CV$5&lt;=$FC125),$GI125,IF(AND(CV$5&gt;=$FD125,CV$5&lt;=$FE125),$GK125,0))))))))))))</f>
        <v>0</v>
      </c>
      <c r="CW437" s="133">
        <f t="shared" si="1120"/>
        <v>0</v>
      </c>
      <c r="CX437" s="133">
        <f t="shared" si="1120"/>
        <v>0</v>
      </c>
      <c r="CY437" s="133">
        <f t="shared" si="1120"/>
        <v>0</v>
      </c>
      <c r="CZ437" s="133">
        <f t="shared" si="1120"/>
        <v>0</v>
      </c>
      <c r="DA437" s="133">
        <f t="shared" si="1120"/>
        <v>0</v>
      </c>
      <c r="DB437" s="133">
        <f t="shared" si="1120"/>
        <v>0</v>
      </c>
      <c r="DC437" s="133">
        <f t="shared" si="1120"/>
        <v>0</v>
      </c>
      <c r="DD437" s="133">
        <f t="shared" si="1120"/>
        <v>0</v>
      </c>
      <c r="DE437" s="133">
        <f t="shared" si="1120"/>
        <v>0</v>
      </c>
      <c r="DF437" s="133">
        <f t="shared" si="1120"/>
        <v>0</v>
      </c>
      <c r="DG437" s="133">
        <f t="shared" si="1120"/>
        <v>0</v>
      </c>
      <c r="DH437" s="133">
        <f t="shared" si="1120"/>
        <v>0</v>
      </c>
      <c r="DI437" s="133">
        <f t="shared" si="1120"/>
        <v>0</v>
      </c>
      <c r="DJ437" s="133">
        <f t="shared" si="1120"/>
        <v>0</v>
      </c>
      <c r="DK437" s="133">
        <f t="shared" si="1120"/>
        <v>0</v>
      </c>
      <c r="DL437" s="133">
        <f t="shared" si="1120"/>
        <v>0</v>
      </c>
      <c r="DM437" s="133">
        <f t="shared" si="1120"/>
        <v>0</v>
      </c>
      <c r="DN437" s="133">
        <f t="shared" si="1120"/>
        <v>0</v>
      </c>
      <c r="DO437" s="133">
        <f t="shared" si="1120"/>
        <v>0</v>
      </c>
      <c r="DP437" s="133">
        <f t="shared" si="1120"/>
        <v>0</v>
      </c>
      <c r="DQ437" s="133">
        <f t="shared" si="1120"/>
        <v>0</v>
      </c>
      <c r="DR437" s="133">
        <f t="shared" si="1120"/>
        <v>0</v>
      </c>
      <c r="DS437" s="133">
        <f t="shared" si="1120"/>
        <v>0</v>
      </c>
      <c r="DT437" s="133">
        <f t="shared" si="1120"/>
        <v>0</v>
      </c>
      <c r="DU437" s="134">
        <f t="shared" si="1120"/>
        <v>0</v>
      </c>
      <c r="DV437" s="134">
        <f t="shared" si="1120"/>
        <v>0</v>
      </c>
      <c r="DW437" s="134">
        <f t="shared" si="1120"/>
        <v>0</v>
      </c>
      <c r="EE437" s="2"/>
      <c r="EF437"/>
      <c r="EG437"/>
      <c r="EH437" s="124"/>
      <c r="EI437" s="124"/>
      <c r="EJ437" s="124"/>
      <c r="EK437" s="124"/>
      <c r="EL437" s="124"/>
      <c r="EM437" s="124"/>
      <c r="EN437" s="124"/>
      <c r="EO437" s="124"/>
      <c r="EP437" s="124"/>
      <c r="EQ437" s="124"/>
      <c r="ER437" s="124"/>
      <c r="ES437" s="124"/>
      <c r="ET437" s="124"/>
      <c r="EU437" s="124"/>
      <c r="EV437" s="124"/>
      <c r="EW437" s="124"/>
      <c r="EX437" s="124"/>
      <c r="EY437" s="124"/>
      <c r="EZ437" s="124"/>
      <c r="FA437" s="124"/>
      <c r="FB437" s="124"/>
      <c r="FC437" s="124"/>
      <c r="FD437" s="124"/>
      <c r="FE437" s="124"/>
      <c r="FG437" s="124"/>
      <c r="FH437" s="124"/>
      <c r="FI437" s="124"/>
      <c r="FJ437" s="124"/>
      <c r="FK437" s="124"/>
      <c r="FL437" s="124"/>
      <c r="FN437" s="212"/>
      <c r="FO437" s="170"/>
      <c r="FP437" s="212"/>
      <c r="FQ437" s="170"/>
      <c r="FR437" s="212"/>
      <c r="FS437" s="170"/>
      <c r="FT437" s="212"/>
      <c r="FU437" s="170"/>
      <c r="FV437" s="212"/>
      <c r="FW437" s="170"/>
      <c r="FX437" s="212"/>
      <c r="FY437" s="170"/>
      <c r="FZ437" s="212"/>
      <c r="GA437" s="170"/>
      <c r="GB437" s="212"/>
      <c r="GC437" s="170"/>
      <c r="GD437" s="212"/>
      <c r="GE437" s="170"/>
      <c r="GF437" s="212"/>
      <c r="GG437" s="170"/>
      <c r="GH437" s="212"/>
      <c r="GI437" s="170"/>
      <c r="GJ437" s="212"/>
      <c r="GK437" s="170"/>
      <c r="HC437" s="212"/>
      <c r="HD437" s="170"/>
      <c r="HE437" s="212"/>
      <c r="HF437" s="170"/>
      <c r="HG437" s="212"/>
      <c r="HH437" s="170"/>
      <c r="HI437" s="212"/>
      <c r="HJ437" s="170"/>
    </row>
    <row r="438" spans="2:218" ht="21.75" customHeight="1" x14ac:dyDescent="0.15">
      <c r="B438" s="486" t="str">
        <f>IF(②元データ!$B$25="","",②元データ!$B$25)</f>
        <v>ニンジン・ニンジンB</v>
      </c>
      <c r="C438" s="324"/>
      <c r="D438" s="78">
        <f t="shared" ref="D438:AI438" si="1121">IF(AND(D$5&gt;=$EH127,D$5&lt;=$EI127),$FO127/$GM127,IF(AND(D$5&gt;=$EJ127,D$5&lt;=$EK127),$FQ127/$GO127,IF(AND(D$5&gt;=$EL127,D$5&lt;=$EM127),$FS127/$GQ127,IF(AND(D$5&gt;=$EN127,D$5&lt;=$EO127),$FU127/$GS127,IF(AND(D$5&gt;=$EP127,D$5&lt;=$EQ127),$FW127/$GU127,IF(AND(D$5&gt;=$ER127,D$5&lt;=$ES127),$FY127/$GW127,IF(AND(D$5&gt;=$ET127,D$5&lt;=$EU127),$GA127/$GY127,IF(AND(D$5&gt;=$EV127,D$5&lt;=$EW127),$GC127/$HA127,IF(AND(D$5&gt;=$EX127,D$5&lt;=$EY127),$GE127/$HC127,IF(AND(D$5&gt;=$EZ127,D$5&lt;=$FA127),$GG127/$HE127,IF(AND(D$5&gt;=$FB127,D$5&lt;=$FC127),$GI127/$HG127,IF(AND(D$5&gt;=$FD127,D$5&lt;=$FE127),$GK127/$HI127,0))))))))))))</f>
        <v>0</v>
      </c>
      <c r="E438" s="79">
        <f t="shared" si="1121"/>
        <v>0</v>
      </c>
      <c r="F438" s="79">
        <f t="shared" si="1121"/>
        <v>0</v>
      </c>
      <c r="G438" s="79">
        <f t="shared" si="1121"/>
        <v>0</v>
      </c>
      <c r="H438" s="79">
        <f t="shared" si="1121"/>
        <v>0</v>
      </c>
      <c r="I438" s="79">
        <f t="shared" si="1121"/>
        <v>0</v>
      </c>
      <c r="J438" s="79">
        <f t="shared" si="1121"/>
        <v>0</v>
      </c>
      <c r="K438" s="79">
        <f t="shared" si="1121"/>
        <v>0</v>
      </c>
      <c r="L438" s="79">
        <f t="shared" si="1121"/>
        <v>0</v>
      </c>
      <c r="M438" s="79">
        <f t="shared" si="1121"/>
        <v>0</v>
      </c>
      <c r="N438" s="79">
        <f t="shared" si="1121"/>
        <v>0</v>
      </c>
      <c r="O438" s="79">
        <f t="shared" si="1121"/>
        <v>0</v>
      </c>
      <c r="P438" s="79">
        <f t="shared" si="1121"/>
        <v>0</v>
      </c>
      <c r="Q438" s="79">
        <f t="shared" si="1121"/>
        <v>0</v>
      </c>
      <c r="R438" s="79">
        <f t="shared" si="1121"/>
        <v>0</v>
      </c>
      <c r="S438" s="79">
        <f t="shared" si="1121"/>
        <v>0</v>
      </c>
      <c r="T438" s="79">
        <f t="shared" si="1121"/>
        <v>0</v>
      </c>
      <c r="U438" s="79">
        <f t="shared" si="1121"/>
        <v>0</v>
      </c>
      <c r="V438" s="79">
        <f t="shared" si="1121"/>
        <v>0</v>
      </c>
      <c r="W438" s="79">
        <f t="shared" si="1121"/>
        <v>0</v>
      </c>
      <c r="X438" s="79">
        <f t="shared" si="1121"/>
        <v>0</v>
      </c>
      <c r="Y438" s="79">
        <f t="shared" si="1121"/>
        <v>0</v>
      </c>
      <c r="Z438" s="79">
        <f t="shared" si="1121"/>
        <v>0</v>
      </c>
      <c r="AA438" s="79">
        <f t="shared" si="1121"/>
        <v>0</v>
      </c>
      <c r="AB438" s="79">
        <f t="shared" si="1121"/>
        <v>0</v>
      </c>
      <c r="AC438" s="79">
        <f t="shared" si="1121"/>
        <v>0</v>
      </c>
      <c r="AD438" s="79">
        <f t="shared" si="1121"/>
        <v>0</v>
      </c>
      <c r="AE438" s="79">
        <f t="shared" si="1121"/>
        <v>0</v>
      </c>
      <c r="AF438" s="137">
        <f t="shared" si="1121"/>
        <v>0</v>
      </c>
      <c r="AG438" s="79">
        <f t="shared" si="1121"/>
        <v>0</v>
      </c>
      <c r="AH438" s="79">
        <f t="shared" si="1121"/>
        <v>0</v>
      </c>
      <c r="AI438" s="78">
        <f t="shared" si="1121"/>
        <v>0</v>
      </c>
      <c r="AJ438" s="79">
        <f t="shared" ref="AJ438:BO438" si="1122">IF(AND(AJ$5&gt;=$EH127,AJ$5&lt;=$EI127),$FO127/$GM127,IF(AND(AJ$5&gt;=$EJ127,AJ$5&lt;=$EK127),$FQ127/$GO127,IF(AND(AJ$5&gt;=$EL127,AJ$5&lt;=$EM127),$FS127/$GQ127,IF(AND(AJ$5&gt;=$EN127,AJ$5&lt;=$EO127),$FU127/$GS127,IF(AND(AJ$5&gt;=$EP127,AJ$5&lt;=$EQ127),$FW127/$GU127,IF(AND(AJ$5&gt;=$ER127,AJ$5&lt;=$ES127),$FY127/$GW127,IF(AND(AJ$5&gt;=$ET127,AJ$5&lt;=$EU127),$GA127/$GY127,IF(AND(AJ$5&gt;=$EV127,AJ$5&lt;=$EW127),$GC127/$HA127,IF(AND(AJ$5&gt;=$EX127,AJ$5&lt;=$EY127),$GE127/$HC127,IF(AND(AJ$5&gt;=$EZ127,AJ$5&lt;=$FA127),$GG127/$HE127,IF(AND(AJ$5&gt;=$FB127,AJ$5&lt;=$FC127),$GI127/$HG127,IF(AND(AJ$5&gt;=$FD127,AJ$5&lt;=$FE127),$GK127/$HI127,0))))))))))))</f>
        <v>0</v>
      </c>
      <c r="AK438" s="79">
        <f t="shared" si="1122"/>
        <v>0</v>
      </c>
      <c r="AL438" s="79">
        <f t="shared" si="1122"/>
        <v>0</v>
      </c>
      <c r="AM438" s="79">
        <f t="shared" si="1122"/>
        <v>0</v>
      </c>
      <c r="AN438" s="79">
        <f t="shared" si="1122"/>
        <v>0</v>
      </c>
      <c r="AO438" s="79">
        <f t="shared" si="1122"/>
        <v>0</v>
      </c>
      <c r="AP438" s="79">
        <f t="shared" si="1122"/>
        <v>0</v>
      </c>
      <c r="AQ438" s="79">
        <f t="shared" si="1122"/>
        <v>0</v>
      </c>
      <c r="AR438" s="79">
        <f t="shared" si="1122"/>
        <v>0</v>
      </c>
      <c r="AS438" s="79">
        <f t="shared" si="1122"/>
        <v>0</v>
      </c>
      <c r="AT438" s="79">
        <f t="shared" si="1122"/>
        <v>0</v>
      </c>
      <c r="AU438" s="79">
        <f t="shared" si="1122"/>
        <v>0</v>
      </c>
      <c r="AV438" s="79">
        <f t="shared" si="1122"/>
        <v>0</v>
      </c>
      <c r="AW438" s="79">
        <f t="shared" si="1122"/>
        <v>0</v>
      </c>
      <c r="AX438" s="79">
        <f t="shared" si="1122"/>
        <v>0</v>
      </c>
      <c r="AY438" s="79">
        <f t="shared" si="1122"/>
        <v>0</v>
      </c>
      <c r="AZ438" s="79">
        <f t="shared" si="1122"/>
        <v>0</v>
      </c>
      <c r="BA438" s="79">
        <f t="shared" si="1122"/>
        <v>0</v>
      </c>
      <c r="BB438" s="79">
        <f t="shared" si="1122"/>
        <v>0</v>
      </c>
      <c r="BC438" s="79">
        <f t="shared" si="1122"/>
        <v>0</v>
      </c>
      <c r="BD438" s="79">
        <f t="shared" si="1122"/>
        <v>0</v>
      </c>
      <c r="BE438" s="79">
        <f t="shared" si="1122"/>
        <v>0</v>
      </c>
      <c r="BF438" s="79">
        <f t="shared" si="1122"/>
        <v>0</v>
      </c>
      <c r="BG438" s="79">
        <f t="shared" si="1122"/>
        <v>0</v>
      </c>
      <c r="BH438" s="79">
        <f t="shared" si="1122"/>
        <v>0</v>
      </c>
      <c r="BI438" s="79">
        <f t="shared" si="1122"/>
        <v>0</v>
      </c>
      <c r="BJ438" s="79">
        <f t="shared" si="1122"/>
        <v>0</v>
      </c>
      <c r="BK438" s="79">
        <f t="shared" si="1122"/>
        <v>0</v>
      </c>
      <c r="BL438" s="79">
        <f t="shared" si="1122"/>
        <v>0</v>
      </c>
      <c r="BM438" s="80">
        <f t="shared" si="1122"/>
        <v>0</v>
      </c>
      <c r="BN438" s="78">
        <f t="shared" si="1122"/>
        <v>0</v>
      </c>
      <c r="BO438" s="79">
        <f t="shared" si="1122"/>
        <v>0</v>
      </c>
      <c r="BP438" s="79">
        <f t="shared" ref="BP438:CU438" si="1123">IF(AND(BP$5&gt;=$EH127,BP$5&lt;=$EI127),$FO127/$GM127,IF(AND(BP$5&gt;=$EJ127,BP$5&lt;=$EK127),$FQ127/$GO127,IF(AND(BP$5&gt;=$EL127,BP$5&lt;=$EM127),$FS127/$GQ127,IF(AND(BP$5&gt;=$EN127,BP$5&lt;=$EO127),$FU127/$GS127,IF(AND(BP$5&gt;=$EP127,BP$5&lt;=$EQ127),$FW127/$GU127,IF(AND(BP$5&gt;=$ER127,BP$5&lt;=$ES127),$FY127/$GW127,IF(AND(BP$5&gt;=$ET127,BP$5&lt;=$EU127),$GA127/$GY127,IF(AND(BP$5&gt;=$EV127,BP$5&lt;=$EW127),$GC127/$HA127,IF(AND(BP$5&gt;=$EX127,BP$5&lt;=$EY127),$GE127/$HC127,IF(AND(BP$5&gt;=$EZ127,BP$5&lt;=$FA127),$GG127/$HE127,IF(AND(BP$5&gt;=$FB127,BP$5&lt;=$FC127),$GI127/$HG127,IF(AND(BP$5&gt;=$FD127,BP$5&lt;=$FE127),$GK127/$HI127,0))))))))))))</f>
        <v>0</v>
      </c>
      <c r="BQ438" s="79">
        <f t="shared" si="1123"/>
        <v>0</v>
      </c>
      <c r="BR438" s="79">
        <f t="shared" si="1123"/>
        <v>0</v>
      </c>
      <c r="BS438" s="79">
        <f t="shared" si="1123"/>
        <v>0</v>
      </c>
      <c r="BT438" s="79">
        <f t="shared" si="1123"/>
        <v>0</v>
      </c>
      <c r="BU438" s="79">
        <f t="shared" si="1123"/>
        <v>0</v>
      </c>
      <c r="BV438" s="79">
        <f t="shared" si="1123"/>
        <v>0</v>
      </c>
      <c r="BW438" s="79">
        <f t="shared" si="1123"/>
        <v>0</v>
      </c>
      <c r="BX438" s="79">
        <f t="shared" si="1123"/>
        <v>0</v>
      </c>
      <c r="BY438" s="79">
        <f t="shared" si="1123"/>
        <v>0</v>
      </c>
      <c r="BZ438" s="79">
        <f t="shared" si="1123"/>
        <v>0</v>
      </c>
      <c r="CA438" s="79">
        <f t="shared" si="1123"/>
        <v>0</v>
      </c>
      <c r="CB438" s="137">
        <f t="shared" si="1123"/>
        <v>0</v>
      </c>
      <c r="CC438" s="79">
        <f t="shared" si="1123"/>
        <v>0</v>
      </c>
      <c r="CD438" s="79">
        <f t="shared" si="1123"/>
        <v>0</v>
      </c>
      <c r="CE438" s="79">
        <f t="shared" si="1123"/>
        <v>0</v>
      </c>
      <c r="CF438" s="79">
        <f t="shared" si="1123"/>
        <v>0</v>
      </c>
      <c r="CG438" s="79">
        <f t="shared" si="1123"/>
        <v>0</v>
      </c>
      <c r="CH438" s="79">
        <f t="shared" si="1123"/>
        <v>0</v>
      </c>
      <c r="CI438" s="79">
        <f t="shared" si="1123"/>
        <v>0</v>
      </c>
      <c r="CJ438" s="79">
        <f t="shared" si="1123"/>
        <v>0</v>
      </c>
      <c r="CK438" s="79">
        <f t="shared" si="1123"/>
        <v>0</v>
      </c>
      <c r="CL438" s="79">
        <f t="shared" si="1123"/>
        <v>0</v>
      </c>
      <c r="CM438" s="79">
        <f t="shared" si="1123"/>
        <v>0</v>
      </c>
      <c r="CN438" s="79">
        <f t="shared" si="1123"/>
        <v>0</v>
      </c>
      <c r="CO438" s="79">
        <f t="shared" si="1123"/>
        <v>0</v>
      </c>
      <c r="CP438" s="137">
        <f t="shared" si="1123"/>
        <v>0</v>
      </c>
      <c r="CQ438" s="80">
        <f t="shared" si="1123"/>
        <v>0</v>
      </c>
      <c r="CR438" s="78">
        <f t="shared" si="1123"/>
        <v>0</v>
      </c>
      <c r="CS438" s="79">
        <f t="shared" si="1123"/>
        <v>0</v>
      </c>
      <c r="CT438" s="79">
        <f t="shared" si="1123"/>
        <v>0</v>
      </c>
      <c r="CU438" s="79">
        <f t="shared" si="1123"/>
        <v>0</v>
      </c>
      <c r="CV438" s="79">
        <f t="shared" ref="CV438:DW438" si="1124">IF(AND(CV$5&gt;=$EH127,CV$5&lt;=$EI127),$FO127/$GM127,IF(AND(CV$5&gt;=$EJ127,CV$5&lt;=$EK127),$FQ127/$GO127,IF(AND(CV$5&gt;=$EL127,CV$5&lt;=$EM127),$FS127/$GQ127,IF(AND(CV$5&gt;=$EN127,CV$5&lt;=$EO127),$FU127/$GS127,IF(AND(CV$5&gt;=$EP127,CV$5&lt;=$EQ127),$FW127/$GU127,IF(AND(CV$5&gt;=$ER127,CV$5&lt;=$ES127),$FY127/$GW127,IF(AND(CV$5&gt;=$ET127,CV$5&lt;=$EU127),$GA127/$GY127,IF(AND(CV$5&gt;=$EV127,CV$5&lt;=$EW127),$GC127/$HA127,IF(AND(CV$5&gt;=$EX127,CV$5&lt;=$EY127),$GE127/$HC127,IF(AND(CV$5&gt;=$EZ127,CV$5&lt;=$FA127),$GG127/$HE127,IF(AND(CV$5&gt;=$FB127,CV$5&lt;=$FC127),$GI127/$HG127,IF(AND(CV$5&gt;=$FD127,CV$5&lt;=$FE127),$GK127/$HI127,0))))))))))))</f>
        <v>0</v>
      </c>
      <c r="CW438" s="79">
        <f t="shared" si="1124"/>
        <v>0</v>
      </c>
      <c r="CX438" s="79">
        <f t="shared" si="1124"/>
        <v>0</v>
      </c>
      <c r="CY438" s="79">
        <f t="shared" si="1124"/>
        <v>0</v>
      </c>
      <c r="CZ438" s="79">
        <f t="shared" si="1124"/>
        <v>0</v>
      </c>
      <c r="DA438" s="79">
        <f t="shared" si="1124"/>
        <v>0</v>
      </c>
      <c r="DB438" s="79">
        <f t="shared" si="1124"/>
        <v>0</v>
      </c>
      <c r="DC438" s="79">
        <f t="shared" si="1124"/>
        <v>0</v>
      </c>
      <c r="DD438" s="79">
        <f t="shared" si="1124"/>
        <v>0</v>
      </c>
      <c r="DE438" s="79">
        <f t="shared" si="1124"/>
        <v>0</v>
      </c>
      <c r="DF438" s="137">
        <f t="shared" si="1124"/>
        <v>0</v>
      </c>
      <c r="DG438" s="79">
        <f t="shared" si="1124"/>
        <v>0</v>
      </c>
      <c r="DH438" s="79">
        <f t="shared" si="1124"/>
        <v>0</v>
      </c>
      <c r="DI438" s="79">
        <f t="shared" si="1124"/>
        <v>0</v>
      </c>
      <c r="DJ438" s="79">
        <f t="shared" si="1124"/>
        <v>0</v>
      </c>
      <c r="DK438" s="79">
        <f t="shared" si="1124"/>
        <v>0</v>
      </c>
      <c r="DL438" s="79">
        <f t="shared" si="1124"/>
        <v>0</v>
      </c>
      <c r="DM438" s="79">
        <f t="shared" si="1124"/>
        <v>0</v>
      </c>
      <c r="DN438" s="79">
        <f t="shared" si="1124"/>
        <v>0</v>
      </c>
      <c r="DO438" s="79">
        <f t="shared" si="1124"/>
        <v>0</v>
      </c>
      <c r="DP438" s="79">
        <f t="shared" si="1124"/>
        <v>0</v>
      </c>
      <c r="DQ438" s="79">
        <f t="shared" si="1124"/>
        <v>0</v>
      </c>
      <c r="DR438" s="79">
        <f t="shared" si="1124"/>
        <v>0</v>
      </c>
      <c r="DS438" s="79">
        <f t="shared" si="1124"/>
        <v>0</v>
      </c>
      <c r="DT438" s="137">
        <f t="shared" si="1124"/>
        <v>0</v>
      </c>
      <c r="DU438" s="80">
        <f t="shared" si="1124"/>
        <v>0</v>
      </c>
      <c r="DV438" s="80">
        <f t="shared" si="1124"/>
        <v>0</v>
      </c>
      <c r="DW438" s="80">
        <f t="shared" si="1124"/>
        <v>0</v>
      </c>
      <c r="EE438" s="2"/>
      <c r="EF438"/>
      <c r="EG438"/>
      <c r="EH438" s="124"/>
      <c r="EI438" s="124"/>
      <c r="EJ438" s="124"/>
      <c r="EK438" s="124"/>
      <c r="EL438" s="124"/>
      <c r="EM438" s="124"/>
      <c r="EN438" s="124"/>
      <c r="EO438" s="124"/>
      <c r="EP438" s="124"/>
      <c r="EQ438" s="124"/>
      <c r="ER438" s="124"/>
      <c r="ES438" s="124"/>
      <c r="ET438" s="124"/>
      <c r="EU438" s="124"/>
      <c r="EV438" s="124"/>
      <c r="EW438" s="124"/>
      <c r="EX438" s="124"/>
      <c r="EY438" s="124"/>
      <c r="EZ438" s="124"/>
      <c r="FA438" s="124"/>
      <c r="FB438" s="124"/>
      <c r="FC438" s="124"/>
      <c r="FD438" s="124"/>
      <c r="FE438" s="124"/>
      <c r="FG438" s="124"/>
      <c r="FH438" s="124"/>
      <c r="FI438" s="124"/>
      <c r="FJ438" s="124"/>
      <c r="FK438" s="124"/>
      <c r="FL438" s="124"/>
      <c r="FN438" s="212"/>
      <c r="FO438" s="170"/>
      <c r="FP438" s="212"/>
      <c r="FQ438" s="170"/>
      <c r="FR438" s="212"/>
      <c r="FS438" s="170"/>
      <c r="FT438" s="212"/>
      <c r="FU438" s="170"/>
      <c r="FV438" s="212"/>
      <c r="FW438" s="170"/>
      <c r="FX438" s="212"/>
      <c r="FY438" s="170"/>
      <c r="FZ438" s="212"/>
      <c r="GA438" s="170"/>
      <c r="GB438" s="212"/>
      <c r="GC438" s="170"/>
      <c r="GD438" s="212"/>
      <c r="GE438" s="170"/>
      <c r="GF438" s="212"/>
      <c r="GG438" s="170"/>
      <c r="GH438" s="212"/>
      <c r="GI438" s="170"/>
      <c r="GJ438" s="212"/>
      <c r="GK438" s="170"/>
      <c r="HC438" s="212"/>
      <c r="HD438" s="170"/>
      <c r="HE438" s="212"/>
      <c r="HF438" s="170"/>
      <c r="HG438" s="212"/>
      <c r="HH438" s="170"/>
      <c r="HI438" s="212"/>
      <c r="HJ438" s="170"/>
    </row>
    <row r="439" spans="2:218" ht="10.5" customHeight="1" x14ac:dyDescent="0.15">
      <c r="B439" s="487"/>
      <c r="C439" s="325"/>
      <c r="D439" s="59">
        <f t="shared" ref="D439:AI439" si="1125">IF(AND(D$5&gt;=$EH127,D$5&lt;=$EI127),$FO127,IF(AND(D$5&gt;=$EJ127,D$5&lt;=$EK127),$FQ127,IF(AND(D$5&gt;=$EL127,D$5&lt;=$EM127),$FS127,IF(AND(D$5&gt;=$EN127,D$5&lt;=$EO127),$FU127,IF(AND(D$5&gt;=$EP127,D$5&lt;=$EQ127),$FW127,IF(AND(D$5&gt;=$ER127,D$5&lt;=$ES127),$FY127,IF(AND(D$5&gt;=$ET127,D$5&lt;=$EU127),$GA127,IF(AND(D$5&gt;=$EV127,D$5&lt;=$EW127),$GC127,IF(AND(D$5&gt;=$EX127,D$5&lt;=$EY127),$GE127,IF(AND(D$5&gt;=$EZ127,D$5&lt;=$FA127),$GG127,IF(AND(D$5&gt;=$FB127,D$5&lt;=$FC127),$GI127,IF(AND(D$5&gt;=$FD127,D$5&lt;=$FE127),$GK127,0))))))))))))</f>
        <v>0</v>
      </c>
      <c r="E439" s="76">
        <f t="shared" si="1125"/>
        <v>0</v>
      </c>
      <c r="F439" s="76">
        <f t="shared" si="1125"/>
        <v>0</v>
      </c>
      <c r="G439" s="76">
        <f t="shared" si="1125"/>
        <v>0</v>
      </c>
      <c r="H439" s="76">
        <f t="shared" si="1125"/>
        <v>0</v>
      </c>
      <c r="I439" s="76">
        <f t="shared" si="1125"/>
        <v>0</v>
      </c>
      <c r="J439" s="76">
        <f t="shared" si="1125"/>
        <v>0</v>
      </c>
      <c r="K439" s="76">
        <f t="shared" si="1125"/>
        <v>0</v>
      </c>
      <c r="L439" s="76">
        <f t="shared" si="1125"/>
        <v>0</v>
      </c>
      <c r="M439" s="76">
        <f t="shared" si="1125"/>
        <v>0</v>
      </c>
      <c r="N439" s="76">
        <f t="shared" si="1125"/>
        <v>0</v>
      </c>
      <c r="O439" s="76">
        <f t="shared" si="1125"/>
        <v>0</v>
      </c>
      <c r="P439" s="76">
        <f t="shared" si="1125"/>
        <v>0</v>
      </c>
      <c r="Q439" s="76">
        <f t="shared" si="1125"/>
        <v>0</v>
      </c>
      <c r="R439" s="76">
        <f t="shared" si="1125"/>
        <v>0</v>
      </c>
      <c r="S439" s="76">
        <f t="shared" si="1125"/>
        <v>0</v>
      </c>
      <c r="T439" s="76">
        <f t="shared" si="1125"/>
        <v>0</v>
      </c>
      <c r="U439" s="76">
        <f t="shared" si="1125"/>
        <v>0</v>
      </c>
      <c r="V439" s="76">
        <f t="shared" si="1125"/>
        <v>0</v>
      </c>
      <c r="W439" s="76">
        <f t="shared" si="1125"/>
        <v>0</v>
      </c>
      <c r="X439" s="76">
        <f t="shared" si="1125"/>
        <v>0</v>
      </c>
      <c r="Y439" s="76">
        <f t="shared" si="1125"/>
        <v>0</v>
      </c>
      <c r="Z439" s="76">
        <f t="shared" si="1125"/>
        <v>0</v>
      </c>
      <c r="AA439" s="76">
        <f t="shared" si="1125"/>
        <v>0</v>
      </c>
      <c r="AB439" s="76">
        <f t="shared" si="1125"/>
        <v>0</v>
      </c>
      <c r="AC439" s="76">
        <f t="shared" si="1125"/>
        <v>0</v>
      </c>
      <c r="AD439" s="76">
        <f t="shared" si="1125"/>
        <v>0</v>
      </c>
      <c r="AE439" s="76">
        <f t="shared" si="1125"/>
        <v>0</v>
      </c>
      <c r="AF439" s="138">
        <f t="shared" si="1125"/>
        <v>0</v>
      </c>
      <c r="AG439" s="76">
        <f t="shared" si="1125"/>
        <v>0</v>
      </c>
      <c r="AH439" s="76">
        <f t="shared" si="1125"/>
        <v>0</v>
      </c>
      <c r="AI439" s="59">
        <f t="shared" si="1125"/>
        <v>0</v>
      </c>
      <c r="AJ439" s="76">
        <f t="shared" ref="AJ439:BO439" si="1126">IF(AND(AJ$5&gt;=$EH127,AJ$5&lt;=$EI127),$FO127,IF(AND(AJ$5&gt;=$EJ127,AJ$5&lt;=$EK127),$FQ127,IF(AND(AJ$5&gt;=$EL127,AJ$5&lt;=$EM127),$FS127,IF(AND(AJ$5&gt;=$EN127,AJ$5&lt;=$EO127),$FU127,IF(AND(AJ$5&gt;=$EP127,AJ$5&lt;=$EQ127),$FW127,IF(AND(AJ$5&gt;=$ER127,AJ$5&lt;=$ES127),$FY127,IF(AND(AJ$5&gt;=$ET127,AJ$5&lt;=$EU127),$GA127,IF(AND(AJ$5&gt;=$EV127,AJ$5&lt;=$EW127),$GC127,IF(AND(AJ$5&gt;=$EX127,AJ$5&lt;=$EY127),$GE127,IF(AND(AJ$5&gt;=$EZ127,AJ$5&lt;=$FA127),$GG127,IF(AND(AJ$5&gt;=$FB127,AJ$5&lt;=$FC127),$GI127,IF(AND(AJ$5&gt;=$FD127,AJ$5&lt;=$FE127),$GK127,0))))))))))))</f>
        <v>0</v>
      </c>
      <c r="AK439" s="76">
        <f t="shared" si="1126"/>
        <v>0</v>
      </c>
      <c r="AL439" s="76">
        <f t="shared" si="1126"/>
        <v>0</v>
      </c>
      <c r="AM439" s="76">
        <f t="shared" si="1126"/>
        <v>0</v>
      </c>
      <c r="AN439" s="76">
        <f t="shared" si="1126"/>
        <v>0</v>
      </c>
      <c r="AO439" s="76">
        <f t="shared" si="1126"/>
        <v>0</v>
      </c>
      <c r="AP439" s="76">
        <f t="shared" si="1126"/>
        <v>0</v>
      </c>
      <c r="AQ439" s="76">
        <f t="shared" si="1126"/>
        <v>0</v>
      </c>
      <c r="AR439" s="76">
        <f t="shared" si="1126"/>
        <v>0</v>
      </c>
      <c r="AS439" s="76">
        <f t="shared" si="1126"/>
        <v>0</v>
      </c>
      <c r="AT439" s="76">
        <f t="shared" si="1126"/>
        <v>0</v>
      </c>
      <c r="AU439" s="76">
        <f t="shared" si="1126"/>
        <v>0</v>
      </c>
      <c r="AV439" s="76">
        <f t="shared" si="1126"/>
        <v>0</v>
      </c>
      <c r="AW439" s="76">
        <f t="shared" si="1126"/>
        <v>0</v>
      </c>
      <c r="AX439" s="76">
        <f t="shared" si="1126"/>
        <v>0</v>
      </c>
      <c r="AY439" s="76">
        <f t="shared" si="1126"/>
        <v>0</v>
      </c>
      <c r="AZ439" s="76">
        <f t="shared" si="1126"/>
        <v>0</v>
      </c>
      <c r="BA439" s="76">
        <f t="shared" si="1126"/>
        <v>0</v>
      </c>
      <c r="BB439" s="76">
        <f t="shared" si="1126"/>
        <v>0</v>
      </c>
      <c r="BC439" s="76">
        <f t="shared" si="1126"/>
        <v>0</v>
      </c>
      <c r="BD439" s="76">
        <f t="shared" si="1126"/>
        <v>0</v>
      </c>
      <c r="BE439" s="76">
        <f t="shared" si="1126"/>
        <v>0</v>
      </c>
      <c r="BF439" s="76">
        <f t="shared" si="1126"/>
        <v>0</v>
      </c>
      <c r="BG439" s="76">
        <f t="shared" si="1126"/>
        <v>0</v>
      </c>
      <c r="BH439" s="76">
        <f t="shared" si="1126"/>
        <v>0</v>
      </c>
      <c r="BI439" s="76">
        <f t="shared" si="1126"/>
        <v>0</v>
      </c>
      <c r="BJ439" s="76">
        <f t="shared" si="1126"/>
        <v>0</v>
      </c>
      <c r="BK439" s="76">
        <f t="shared" si="1126"/>
        <v>0</v>
      </c>
      <c r="BL439" s="76">
        <f t="shared" si="1126"/>
        <v>0</v>
      </c>
      <c r="BM439" s="77">
        <f t="shared" si="1126"/>
        <v>0</v>
      </c>
      <c r="BN439" s="59">
        <f t="shared" si="1126"/>
        <v>0</v>
      </c>
      <c r="BO439" s="76">
        <f t="shared" si="1126"/>
        <v>0</v>
      </c>
      <c r="BP439" s="76">
        <f t="shared" ref="BP439:CU439" si="1127">IF(AND(BP$5&gt;=$EH127,BP$5&lt;=$EI127),$FO127,IF(AND(BP$5&gt;=$EJ127,BP$5&lt;=$EK127),$FQ127,IF(AND(BP$5&gt;=$EL127,BP$5&lt;=$EM127),$FS127,IF(AND(BP$5&gt;=$EN127,BP$5&lt;=$EO127),$FU127,IF(AND(BP$5&gt;=$EP127,BP$5&lt;=$EQ127),$FW127,IF(AND(BP$5&gt;=$ER127,BP$5&lt;=$ES127),$FY127,IF(AND(BP$5&gt;=$ET127,BP$5&lt;=$EU127),$GA127,IF(AND(BP$5&gt;=$EV127,BP$5&lt;=$EW127),$GC127,IF(AND(BP$5&gt;=$EX127,BP$5&lt;=$EY127),$GE127,IF(AND(BP$5&gt;=$EZ127,BP$5&lt;=$FA127),$GG127,IF(AND(BP$5&gt;=$FB127,BP$5&lt;=$FC127),$GI127,IF(AND(BP$5&gt;=$FD127,BP$5&lt;=$FE127),$GK127,0))))))))))))</f>
        <v>0</v>
      </c>
      <c r="BQ439" s="76">
        <f t="shared" si="1127"/>
        <v>0</v>
      </c>
      <c r="BR439" s="76">
        <f t="shared" si="1127"/>
        <v>0</v>
      </c>
      <c r="BS439" s="76">
        <f t="shared" si="1127"/>
        <v>0</v>
      </c>
      <c r="BT439" s="76">
        <f t="shared" si="1127"/>
        <v>0</v>
      </c>
      <c r="BU439" s="76">
        <f t="shared" si="1127"/>
        <v>0</v>
      </c>
      <c r="BV439" s="76">
        <f t="shared" si="1127"/>
        <v>0</v>
      </c>
      <c r="BW439" s="76">
        <f t="shared" si="1127"/>
        <v>0</v>
      </c>
      <c r="BX439" s="76">
        <f t="shared" si="1127"/>
        <v>0</v>
      </c>
      <c r="BY439" s="76">
        <f t="shared" si="1127"/>
        <v>0</v>
      </c>
      <c r="BZ439" s="76">
        <f t="shared" si="1127"/>
        <v>0</v>
      </c>
      <c r="CA439" s="76">
        <f t="shared" si="1127"/>
        <v>0</v>
      </c>
      <c r="CB439" s="138">
        <f t="shared" si="1127"/>
        <v>0</v>
      </c>
      <c r="CC439" s="76">
        <f t="shared" si="1127"/>
        <v>0</v>
      </c>
      <c r="CD439" s="76">
        <f t="shared" si="1127"/>
        <v>0</v>
      </c>
      <c r="CE439" s="76">
        <f t="shared" si="1127"/>
        <v>0</v>
      </c>
      <c r="CF439" s="76">
        <f t="shared" si="1127"/>
        <v>0</v>
      </c>
      <c r="CG439" s="76">
        <f t="shared" si="1127"/>
        <v>0</v>
      </c>
      <c r="CH439" s="76">
        <f t="shared" si="1127"/>
        <v>0</v>
      </c>
      <c r="CI439" s="76">
        <f t="shared" si="1127"/>
        <v>0</v>
      </c>
      <c r="CJ439" s="76">
        <f t="shared" si="1127"/>
        <v>0</v>
      </c>
      <c r="CK439" s="76">
        <f t="shared" si="1127"/>
        <v>0</v>
      </c>
      <c r="CL439" s="76">
        <f t="shared" si="1127"/>
        <v>0</v>
      </c>
      <c r="CM439" s="76">
        <f t="shared" si="1127"/>
        <v>0</v>
      </c>
      <c r="CN439" s="76">
        <f t="shared" si="1127"/>
        <v>0</v>
      </c>
      <c r="CO439" s="76">
        <f t="shared" si="1127"/>
        <v>0</v>
      </c>
      <c r="CP439" s="138">
        <f t="shared" si="1127"/>
        <v>0</v>
      </c>
      <c r="CQ439" s="77">
        <f t="shared" si="1127"/>
        <v>0</v>
      </c>
      <c r="CR439" s="59">
        <f t="shared" si="1127"/>
        <v>0</v>
      </c>
      <c r="CS439" s="76">
        <f t="shared" si="1127"/>
        <v>0</v>
      </c>
      <c r="CT439" s="76">
        <f t="shared" si="1127"/>
        <v>0</v>
      </c>
      <c r="CU439" s="76">
        <f t="shared" si="1127"/>
        <v>0</v>
      </c>
      <c r="CV439" s="76">
        <f t="shared" ref="CV439:DW439" si="1128">IF(AND(CV$5&gt;=$EH127,CV$5&lt;=$EI127),$FO127,IF(AND(CV$5&gt;=$EJ127,CV$5&lt;=$EK127),$FQ127,IF(AND(CV$5&gt;=$EL127,CV$5&lt;=$EM127),$FS127,IF(AND(CV$5&gt;=$EN127,CV$5&lt;=$EO127),$FU127,IF(AND(CV$5&gt;=$EP127,CV$5&lt;=$EQ127),$FW127,IF(AND(CV$5&gt;=$ER127,CV$5&lt;=$ES127),$FY127,IF(AND(CV$5&gt;=$ET127,CV$5&lt;=$EU127),$GA127,IF(AND(CV$5&gt;=$EV127,CV$5&lt;=$EW127),$GC127,IF(AND(CV$5&gt;=$EX127,CV$5&lt;=$EY127),$GE127,IF(AND(CV$5&gt;=$EZ127,CV$5&lt;=$FA127),$GG127,IF(AND(CV$5&gt;=$FB127,CV$5&lt;=$FC127),$GI127,IF(AND(CV$5&gt;=$FD127,CV$5&lt;=$FE127),$GK127,0))))))))))))</f>
        <v>0</v>
      </c>
      <c r="CW439" s="76">
        <f t="shared" si="1128"/>
        <v>0</v>
      </c>
      <c r="CX439" s="76">
        <f t="shared" si="1128"/>
        <v>0</v>
      </c>
      <c r="CY439" s="76">
        <f t="shared" si="1128"/>
        <v>0</v>
      </c>
      <c r="CZ439" s="76">
        <f t="shared" si="1128"/>
        <v>0</v>
      </c>
      <c r="DA439" s="76">
        <f t="shared" si="1128"/>
        <v>0</v>
      </c>
      <c r="DB439" s="76">
        <f t="shared" si="1128"/>
        <v>0</v>
      </c>
      <c r="DC439" s="76">
        <f t="shared" si="1128"/>
        <v>0</v>
      </c>
      <c r="DD439" s="76">
        <f t="shared" si="1128"/>
        <v>0</v>
      </c>
      <c r="DE439" s="76">
        <f t="shared" si="1128"/>
        <v>0</v>
      </c>
      <c r="DF439" s="138">
        <f t="shared" si="1128"/>
        <v>0</v>
      </c>
      <c r="DG439" s="76">
        <f t="shared" si="1128"/>
        <v>0</v>
      </c>
      <c r="DH439" s="76">
        <f t="shared" si="1128"/>
        <v>0</v>
      </c>
      <c r="DI439" s="76">
        <f t="shared" si="1128"/>
        <v>0</v>
      </c>
      <c r="DJ439" s="76">
        <f t="shared" si="1128"/>
        <v>0</v>
      </c>
      <c r="DK439" s="76">
        <f t="shared" si="1128"/>
        <v>0</v>
      </c>
      <c r="DL439" s="76">
        <f t="shared" si="1128"/>
        <v>0</v>
      </c>
      <c r="DM439" s="76">
        <f t="shared" si="1128"/>
        <v>0</v>
      </c>
      <c r="DN439" s="76">
        <f t="shared" si="1128"/>
        <v>0</v>
      </c>
      <c r="DO439" s="76">
        <f t="shared" si="1128"/>
        <v>0</v>
      </c>
      <c r="DP439" s="76">
        <f t="shared" si="1128"/>
        <v>0</v>
      </c>
      <c r="DQ439" s="76">
        <f t="shared" si="1128"/>
        <v>0</v>
      </c>
      <c r="DR439" s="76">
        <f t="shared" si="1128"/>
        <v>0</v>
      </c>
      <c r="DS439" s="76">
        <f t="shared" si="1128"/>
        <v>0</v>
      </c>
      <c r="DT439" s="138">
        <f t="shared" si="1128"/>
        <v>0</v>
      </c>
      <c r="DU439" s="77">
        <f t="shared" si="1128"/>
        <v>0</v>
      </c>
      <c r="DV439" s="77">
        <f t="shared" si="1128"/>
        <v>0</v>
      </c>
      <c r="DW439" s="77">
        <f t="shared" si="1128"/>
        <v>0</v>
      </c>
      <c r="EE439" s="2"/>
      <c r="EF439"/>
      <c r="EG439"/>
      <c r="EH439" s="124"/>
      <c r="EI439" s="124"/>
      <c r="EJ439" s="124"/>
      <c r="EK439" s="124"/>
      <c r="EL439" s="124"/>
      <c r="EM439" s="124"/>
      <c r="EN439" s="124"/>
      <c r="EO439" s="124"/>
      <c r="EP439" s="124"/>
      <c r="EQ439" s="124"/>
      <c r="ER439" s="124"/>
      <c r="ES439" s="124"/>
      <c r="ET439" s="124"/>
      <c r="EU439" s="124"/>
      <c r="EV439" s="124"/>
      <c r="EW439" s="124"/>
      <c r="EX439" s="124"/>
      <c r="EY439" s="124"/>
      <c r="EZ439" s="124"/>
      <c r="FA439" s="124"/>
      <c r="FB439" s="124"/>
      <c r="FC439" s="124"/>
      <c r="FD439" s="124"/>
      <c r="FE439" s="124"/>
      <c r="FG439" s="124"/>
      <c r="FH439" s="124"/>
      <c r="FI439" s="124"/>
      <c r="FJ439" s="124"/>
      <c r="FK439" s="124"/>
      <c r="FL439" s="124"/>
      <c r="FN439" s="212"/>
      <c r="FO439" s="170"/>
      <c r="FP439" s="212"/>
      <c r="FQ439" s="170"/>
      <c r="FR439" s="212"/>
      <c r="FS439" s="170"/>
      <c r="FT439" s="212"/>
      <c r="FU439" s="170"/>
      <c r="FV439" s="212"/>
      <c r="FW439" s="170"/>
      <c r="FX439" s="212"/>
      <c r="FY439" s="170"/>
      <c r="FZ439" s="212"/>
      <c r="GA439" s="170"/>
      <c r="GB439" s="212"/>
      <c r="GC439" s="170"/>
      <c r="GD439" s="212"/>
      <c r="GE439" s="170"/>
      <c r="GF439" s="212"/>
      <c r="GG439" s="170"/>
      <c r="GH439" s="212"/>
      <c r="GI439" s="170"/>
      <c r="GJ439" s="212"/>
      <c r="GK439" s="170"/>
      <c r="HC439" s="212"/>
      <c r="HD439" s="170"/>
      <c r="HE439" s="212"/>
      <c r="HF439" s="170"/>
      <c r="HG439" s="212"/>
      <c r="HH439" s="170"/>
      <c r="HI439" s="212"/>
      <c r="HJ439" s="170"/>
    </row>
    <row r="440" spans="2:218" ht="27.75" customHeight="1" x14ac:dyDescent="0.15">
      <c r="B440" s="487"/>
      <c r="C440" s="325"/>
      <c r="D440" s="75">
        <f t="shared" ref="D440:AI440" si="1129">IF(AND(D$5&gt;=$EH129,D$5&lt;=$EI129),$FO129/$GM129,IF(AND(D$5&gt;=$EJ129,D$5&lt;=$EK129),$FQ129/$GO129,IF(AND(D$5&gt;=$EL129,D$5&lt;=$EM129),$FS129/$GQ129,IF(AND(D$5&gt;=$EN129,D$5&lt;=$EO129),$FU129/$GS129,IF(AND(D$5&gt;=$EP129,D$5&lt;=$EQ129),$FW129/$GU129,IF(AND(D$5&gt;=$ER129,D$5&lt;=$ES129),$FY129/$GW129,IF(AND(D$5&gt;=$ET129,D$5&lt;=$EU129),$GA129/$GY129,IF(AND(D$5&gt;=$EV129,D$5&lt;=$EW129),$GC129/$HA129,IF(AND(D$5&gt;=$EX129,D$5&lt;=$EY129),$GE129/$HC129,IF(AND(D$5&gt;=$EZ129,D$5&lt;=$FA129),$GG129/$HE129,IF(AND(D$5&gt;=$FB129,D$5&lt;=$FC129),$GI129/$HG129,IF(AND(D$5&gt;=$FD129,D$5&lt;=$FE129),$GK129/$HI129,0))))))))))))</f>
        <v>0</v>
      </c>
      <c r="E440" s="76">
        <f t="shared" si="1129"/>
        <v>0</v>
      </c>
      <c r="F440" s="76">
        <f t="shared" si="1129"/>
        <v>0</v>
      </c>
      <c r="G440" s="76">
        <f t="shared" si="1129"/>
        <v>0</v>
      </c>
      <c r="H440" s="76">
        <f t="shared" si="1129"/>
        <v>0</v>
      </c>
      <c r="I440" s="76">
        <f t="shared" si="1129"/>
        <v>0</v>
      </c>
      <c r="J440" s="76">
        <f t="shared" si="1129"/>
        <v>0</v>
      </c>
      <c r="K440" s="76">
        <f t="shared" si="1129"/>
        <v>0</v>
      </c>
      <c r="L440" s="76">
        <f t="shared" si="1129"/>
        <v>0</v>
      </c>
      <c r="M440" s="76">
        <f t="shared" si="1129"/>
        <v>0</v>
      </c>
      <c r="N440" s="76">
        <f t="shared" si="1129"/>
        <v>0</v>
      </c>
      <c r="O440" s="76">
        <f t="shared" si="1129"/>
        <v>0</v>
      </c>
      <c r="P440" s="76">
        <f t="shared" si="1129"/>
        <v>0</v>
      </c>
      <c r="Q440" s="76">
        <f t="shared" si="1129"/>
        <v>0</v>
      </c>
      <c r="R440" s="76">
        <f t="shared" si="1129"/>
        <v>0</v>
      </c>
      <c r="S440" s="76">
        <f t="shared" si="1129"/>
        <v>0</v>
      </c>
      <c r="T440" s="76">
        <f t="shared" si="1129"/>
        <v>0</v>
      </c>
      <c r="U440" s="76">
        <f t="shared" si="1129"/>
        <v>0</v>
      </c>
      <c r="V440" s="76">
        <f t="shared" si="1129"/>
        <v>0</v>
      </c>
      <c r="W440" s="76">
        <f t="shared" si="1129"/>
        <v>0</v>
      </c>
      <c r="X440" s="76">
        <f t="shared" si="1129"/>
        <v>0</v>
      </c>
      <c r="Y440" s="76">
        <f t="shared" si="1129"/>
        <v>16</v>
      </c>
      <c r="Z440" s="76">
        <f t="shared" si="1129"/>
        <v>16</v>
      </c>
      <c r="AA440" s="76">
        <f t="shared" si="1129"/>
        <v>0</v>
      </c>
      <c r="AB440" s="76">
        <f t="shared" si="1129"/>
        <v>16</v>
      </c>
      <c r="AC440" s="76">
        <f t="shared" si="1129"/>
        <v>0</v>
      </c>
      <c r="AD440" s="76">
        <f t="shared" si="1129"/>
        <v>0</v>
      </c>
      <c r="AE440" s="76">
        <f t="shared" si="1129"/>
        <v>0</v>
      </c>
      <c r="AF440" s="138">
        <f t="shared" si="1129"/>
        <v>0</v>
      </c>
      <c r="AG440" s="76">
        <f t="shared" si="1129"/>
        <v>0</v>
      </c>
      <c r="AH440" s="76">
        <f t="shared" si="1129"/>
        <v>0</v>
      </c>
      <c r="AI440" s="59">
        <f t="shared" si="1129"/>
        <v>0</v>
      </c>
      <c r="AJ440" s="76">
        <f t="shared" ref="AJ440:BO440" si="1130">IF(AND(AJ$5&gt;=$EH129,AJ$5&lt;=$EI129),$FO129/$GM129,IF(AND(AJ$5&gt;=$EJ129,AJ$5&lt;=$EK129),$FQ129/$GO129,IF(AND(AJ$5&gt;=$EL129,AJ$5&lt;=$EM129),$FS129/$GQ129,IF(AND(AJ$5&gt;=$EN129,AJ$5&lt;=$EO129),$FU129/$GS129,IF(AND(AJ$5&gt;=$EP129,AJ$5&lt;=$EQ129),$FW129/$GU129,IF(AND(AJ$5&gt;=$ER129,AJ$5&lt;=$ES129),$FY129/$GW129,IF(AND(AJ$5&gt;=$ET129,AJ$5&lt;=$EU129),$GA129/$GY129,IF(AND(AJ$5&gt;=$EV129,AJ$5&lt;=$EW129),$GC129/$HA129,IF(AND(AJ$5&gt;=$EX129,AJ$5&lt;=$EY129),$GE129/$HC129,IF(AND(AJ$5&gt;=$EZ129,AJ$5&lt;=$FA129),$GG129/$HE129,IF(AND(AJ$5&gt;=$FB129,AJ$5&lt;=$FC129),$GI129/$HG129,IF(AND(AJ$5&gt;=$FD129,AJ$5&lt;=$FE129),$GK129/$HI129,0))))))))))))</f>
        <v>0</v>
      </c>
      <c r="AK440" s="76">
        <f t="shared" si="1130"/>
        <v>0</v>
      </c>
      <c r="AL440" s="76">
        <f t="shared" si="1130"/>
        <v>0</v>
      </c>
      <c r="AM440" s="76">
        <f t="shared" si="1130"/>
        <v>0</v>
      </c>
      <c r="AN440" s="76">
        <f t="shared" si="1130"/>
        <v>0</v>
      </c>
      <c r="AO440" s="76">
        <f t="shared" si="1130"/>
        <v>0</v>
      </c>
      <c r="AP440" s="76">
        <f t="shared" si="1130"/>
        <v>0</v>
      </c>
      <c r="AQ440" s="76">
        <f t="shared" si="1130"/>
        <v>0</v>
      </c>
      <c r="AR440" s="76">
        <f t="shared" si="1130"/>
        <v>0</v>
      </c>
      <c r="AS440" s="76">
        <f t="shared" si="1130"/>
        <v>0</v>
      </c>
      <c r="AT440" s="76">
        <f t="shared" si="1130"/>
        <v>0</v>
      </c>
      <c r="AU440" s="76">
        <f t="shared" si="1130"/>
        <v>0</v>
      </c>
      <c r="AV440" s="76">
        <f t="shared" si="1130"/>
        <v>0</v>
      </c>
      <c r="AW440" s="76">
        <f t="shared" si="1130"/>
        <v>0</v>
      </c>
      <c r="AX440" s="76">
        <f t="shared" si="1130"/>
        <v>0</v>
      </c>
      <c r="AY440" s="76">
        <f t="shared" si="1130"/>
        <v>0</v>
      </c>
      <c r="AZ440" s="76">
        <f t="shared" si="1130"/>
        <v>0</v>
      </c>
      <c r="BA440" s="76">
        <f t="shared" si="1130"/>
        <v>0</v>
      </c>
      <c r="BB440" s="76">
        <f t="shared" si="1130"/>
        <v>0</v>
      </c>
      <c r="BC440" s="76">
        <f t="shared" si="1130"/>
        <v>0</v>
      </c>
      <c r="BD440" s="76">
        <f t="shared" si="1130"/>
        <v>0</v>
      </c>
      <c r="BE440" s="76">
        <f t="shared" si="1130"/>
        <v>0</v>
      </c>
      <c r="BF440" s="76">
        <f t="shared" si="1130"/>
        <v>0</v>
      </c>
      <c r="BG440" s="76">
        <f t="shared" si="1130"/>
        <v>16</v>
      </c>
      <c r="BH440" s="76">
        <f t="shared" si="1130"/>
        <v>0</v>
      </c>
      <c r="BI440" s="76">
        <f t="shared" si="1130"/>
        <v>0</v>
      </c>
      <c r="BJ440" s="76">
        <f t="shared" si="1130"/>
        <v>0</v>
      </c>
      <c r="BK440" s="76">
        <f t="shared" si="1130"/>
        <v>0</v>
      </c>
      <c r="BL440" s="76">
        <f t="shared" si="1130"/>
        <v>0</v>
      </c>
      <c r="BM440" s="77">
        <f t="shared" si="1130"/>
        <v>0</v>
      </c>
      <c r="BN440" s="59">
        <f t="shared" si="1130"/>
        <v>0</v>
      </c>
      <c r="BO440" s="76">
        <f t="shared" si="1130"/>
        <v>0</v>
      </c>
      <c r="BP440" s="76">
        <f t="shared" ref="BP440:CU440" si="1131">IF(AND(BP$5&gt;=$EH129,BP$5&lt;=$EI129),$FO129/$GM129,IF(AND(BP$5&gt;=$EJ129,BP$5&lt;=$EK129),$FQ129/$GO129,IF(AND(BP$5&gt;=$EL129,BP$5&lt;=$EM129),$FS129/$GQ129,IF(AND(BP$5&gt;=$EN129,BP$5&lt;=$EO129),$FU129/$GS129,IF(AND(BP$5&gt;=$EP129,BP$5&lt;=$EQ129),$FW129/$GU129,IF(AND(BP$5&gt;=$ER129,BP$5&lt;=$ES129),$FY129/$GW129,IF(AND(BP$5&gt;=$ET129,BP$5&lt;=$EU129),$GA129/$GY129,IF(AND(BP$5&gt;=$EV129,BP$5&lt;=$EW129),$GC129/$HA129,IF(AND(BP$5&gt;=$EX129,BP$5&lt;=$EY129),$GE129/$HC129,IF(AND(BP$5&gt;=$EZ129,BP$5&lt;=$FA129),$GG129/$HE129,IF(AND(BP$5&gt;=$FB129,BP$5&lt;=$FC129),$GI129/$HG129,IF(AND(BP$5&gt;=$FD129,BP$5&lt;=$FE129),$GK129/$HI129,0))))))))))))</f>
        <v>0</v>
      </c>
      <c r="BQ440" s="76">
        <f t="shared" si="1131"/>
        <v>0</v>
      </c>
      <c r="BR440" s="76">
        <f t="shared" si="1131"/>
        <v>0</v>
      </c>
      <c r="BS440" s="76">
        <f t="shared" si="1131"/>
        <v>0</v>
      </c>
      <c r="BT440" s="76">
        <f t="shared" si="1131"/>
        <v>0</v>
      </c>
      <c r="BU440" s="76">
        <f t="shared" si="1131"/>
        <v>0</v>
      </c>
      <c r="BV440" s="76">
        <f t="shared" si="1131"/>
        <v>0</v>
      </c>
      <c r="BW440" s="76">
        <f t="shared" si="1131"/>
        <v>0</v>
      </c>
      <c r="BX440" s="76">
        <f t="shared" si="1131"/>
        <v>0</v>
      </c>
      <c r="BY440" s="76">
        <f t="shared" si="1131"/>
        <v>0</v>
      </c>
      <c r="BZ440" s="76">
        <f t="shared" si="1131"/>
        <v>0</v>
      </c>
      <c r="CA440" s="76">
        <f t="shared" si="1131"/>
        <v>0</v>
      </c>
      <c r="CB440" s="138">
        <f t="shared" si="1131"/>
        <v>0</v>
      </c>
      <c r="CC440" s="76">
        <f t="shared" si="1131"/>
        <v>0</v>
      </c>
      <c r="CD440" s="76">
        <f t="shared" si="1131"/>
        <v>0</v>
      </c>
      <c r="CE440" s="76">
        <f t="shared" si="1131"/>
        <v>0</v>
      </c>
      <c r="CF440" s="76">
        <f t="shared" si="1131"/>
        <v>0</v>
      </c>
      <c r="CG440" s="76">
        <f t="shared" si="1131"/>
        <v>0</v>
      </c>
      <c r="CH440" s="76">
        <f t="shared" si="1131"/>
        <v>0</v>
      </c>
      <c r="CI440" s="76">
        <f t="shared" si="1131"/>
        <v>0</v>
      </c>
      <c r="CJ440" s="76">
        <f t="shared" si="1131"/>
        <v>0</v>
      </c>
      <c r="CK440" s="76">
        <f t="shared" si="1131"/>
        <v>0</v>
      </c>
      <c r="CL440" s="76">
        <f t="shared" si="1131"/>
        <v>20</v>
      </c>
      <c r="CM440" s="76">
        <f t="shared" si="1131"/>
        <v>0</v>
      </c>
      <c r="CN440" s="76">
        <f t="shared" si="1131"/>
        <v>0</v>
      </c>
      <c r="CO440" s="76">
        <f t="shared" si="1131"/>
        <v>0</v>
      </c>
      <c r="CP440" s="138">
        <f t="shared" si="1131"/>
        <v>0</v>
      </c>
      <c r="CQ440" s="77">
        <f t="shared" si="1131"/>
        <v>0</v>
      </c>
      <c r="CR440" s="59">
        <f t="shared" si="1131"/>
        <v>0</v>
      </c>
      <c r="CS440" s="76">
        <f t="shared" si="1131"/>
        <v>0</v>
      </c>
      <c r="CT440" s="76">
        <f t="shared" si="1131"/>
        <v>0</v>
      </c>
      <c r="CU440" s="76">
        <f t="shared" si="1131"/>
        <v>0</v>
      </c>
      <c r="CV440" s="76">
        <f t="shared" ref="CV440:DW440" si="1132">IF(AND(CV$5&gt;=$EH129,CV$5&lt;=$EI129),$FO129/$GM129,IF(AND(CV$5&gt;=$EJ129,CV$5&lt;=$EK129),$FQ129/$GO129,IF(AND(CV$5&gt;=$EL129,CV$5&lt;=$EM129),$FS129/$GQ129,IF(AND(CV$5&gt;=$EN129,CV$5&lt;=$EO129),$FU129/$GS129,IF(AND(CV$5&gt;=$EP129,CV$5&lt;=$EQ129),$FW129/$GU129,IF(AND(CV$5&gt;=$ER129,CV$5&lt;=$ES129),$FY129/$GW129,IF(AND(CV$5&gt;=$ET129,CV$5&lt;=$EU129),$GA129/$GY129,IF(AND(CV$5&gt;=$EV129,CV$5&lt;=$EW129),$GC129/$HA129,IF(AND(CV$5&gt;=$EX129,CV$5&lt;=$EY129),$GE129/$HC129,IF(AND(CV$5&gt;=$EZ129,CV$5&lt;=$FA129),$GG129/$HE129,IF(AND(CV$5&gt;=$FB129,CV$5&lt;=$FC129),$GI129/$HG129,IF(AND(CV$5&gt;=$FD129,CV$5&lt;=$FE129),$GK129/$HI129,0))))))))))))</f>
        <v>0</v>
      </c>
      <c r="CW440" s="76">
        <f t="shared" si="1132"/>
        <v>0</v>
      </c>
      <c r="CX440" s="76">
        <f t="shared" si="1132"/>
        <v>0</v>
      </c>
      <c r="CY440" s="76">
        <f t="shared" si="1132"/>
        <v>0</v>
      </c>
      <c r="CZ440" s="76">
        <f t="shared" si="1132"/>
        <v>0</v>
      </c>
      <c r="DA440" s="76">
        <f t="shared" si="1132"/>
        <v>0</v>
      </c>
      <c r="DB440" s="76">
        <f t="shared" si="1132"/>
        <v>0</v>
      </c>
      <c r="DC440" s="76">
        <f t="shared" si="1132"/>
        <v>0</v>
      </c>
      <c r="DD440" s="76">
        <f t="shared" si="1132"/>
        <v>0</v>
      </c>
      <c r="DE440" s="76">
        <f t="shared" si="1132"/>
        <v>0</v>
      </c>
      <c r="DF440" s="138">
        <f t="shared" si="1132"/>
        <v>0</v>
      </c>
      <c r="DG440" s="76">
        <f t="shared" si="1132"/>
        <v>0</v>
      </c>
      <c r="DH440" s="76">
        <f t="shared" si="1132"/>
        <v>0</v>
      </c>
      <c r="DI440" s="76">
        <f t="shared" si="1132"/>
        <v>0</v>
      </c>
      <c r="DJ440" s="76">
        <f t="shared" si="1132"/>
        <v>0</v>
      </c>
      <c r="DK440" s="76">
        <f t="shared" si="1132"/>
        <v>0</v>
      </c>
      <c r="DL440" s="76">
        <f t="shared" si="1132"/>
        <v>0</v>
      </c>
      <c r="DM440" s="76">
        <f t="shared" si="1132"/>
        <v>0</v>
      </c>
      <c r="DN440" s="76">
        <f t="shared" si="1132"/>
        <v>0</v>
      </c>
      <c r="DO440" s="76">
        <f t="shared" si="1132"/>
        <v>0</v>
      </c>
      <c r="DP440" s="76">
        <f t="shared" si="1132"/>
        <v>0</v>
      </c>
      <c r="DQ440" s="76">
        <f t="shared" si="1132"/>
        <v>0</v>
      </c>
      <c r="DR440" s="76">
        <f t="shared" si="1132"/>
        <v>0</v>
      </c>
      <c r="DS440" s="76">
        <f t="shared" si="1132"/>
        <v>0</v>
      </c>
      <c r="DT440" s="138">
        <f t="shared" si="1132"/>
        <v>0</v>
      </c>
      <c r="DU440" s="77">
        <f t="shared" si="1132"/>
        <v>0</v>
      </c>
      <c r="DV440" s="77">
        <f t="shared" si="1132"/>
        <v>0</v>
      </c>
      <c r="DW440" s="77">
        <f t="shared" si="1132"/>
        <v>0</v>
      </c>
      <c r="EE440" s="2"/>
      <c r="EF440"/>
      <c r="EG440"/>
      <c r="EH440" s="124"/>
      <c r="EI440" s="124"/>
      <c r="EJ440" s="124"/>
      <c r="EK440" s="124"/>
      <c r="EL440" s="124"/>
      <c r="EM440" s="124"/>
      <c r="EN440" s="124"/>
      <c r="EO440" s="124"/>
      <c r="EP440" s="124"/>
      <c r="EQ440" s="124"/>
      <c r="ER440" s="124"/>
      <c r="ES440" s="124"/>
      <c r="ET440" s="124"/>
      <c r="EU440" s="124"/>
      <c r="EV440" s="124"/>
      <c r="EW440" s="124"/>
      <c r="EX440" s="124"/>
      <c r="EY440" s="124"/>
      <c r="EZ440" s="124"/>
      <c r="FA440" s="124"/>
      <c r="FB440" s="124"/>
      <c r="FC440" s="124"/>
      <c r="FD440" s="124"/>
      <c r="FE440" s="124"/>
      <c r="FG440" s="124"/>
      <c r="FH440" s="124"/>
      <c r="FI440" s="124"/>
      <c r="FJ440" s="124"/>
      <c r="FK440" s="124"/>
      <c r="FL440" s="124"/>
      <c r="FN440" s="212"/>
      <c r="FO440" s="170"/>
      <c r="FP440" s="212"/>
      <c r="FQ440" s="170"/>
      <c r="FR440" s="212"/>
      <c r="FS440" s="170"/>
      <c r="FT440" s="212"/>
      <c r="FU440" s="170"/>
      <c r="FV440" s="212"/>
      <c r="FW440" s="170"/>
      <c r="FX440" s="212"/>
      <c r="FY440" s="170"/>
      <c r="FZ440" s="212"/>
      <c r="GA440" s="170"/>
      <c r="GB440" s="212"/>
      <c r="GC440" s="170"/>
      <c r="GD440" s="212"/>
      <c r="GE440" s="170"/>
      <c r="GF440" s="212"/>
      <c r="GG440" s="170"/>
      <c r="GH440" s="212"/>
      <c r="GI440" s="170"/>
      <c r="GJ440" s="212"/>
      <c r="GK440" s="170"/>
      <c r="HB440" s="214"/>
      <c r="HC440" s="212"/>
      <c r="HD440" s="170"/>
      <c r="HE440" s="212"/>
      <c r="HF440" s="170"/>
      <c r="HG440" s="212"/>
      <c r="HH440" s="170"/>
      <c r="HI440" s="212"/>
      <c r="HJ440" s="170"/>
    </row>
    <row r="441" spans="2:218" ht="21.75" customHeight="1" thickBot="1" x14ac:dyDescent="0.2">
      <c r="B441" s="488"/>
      <c r="C441" s="326"/>
      <c r="D441" s="136">
        <f t="shared" ref="D441:AI441" si="1133">IF(AND(D$5&gt;=$EH129,D$5&lt;=$EI129),$FO129,IF(AND(D$5&gt;=$EJ129,D$5&lt;=$EK129),$FQ129,IF(AND(D$5&gt;=$EL129,D$5&lt;=$EM129),$FS129,IF(AND(D$5&gt;=$EN129,D$5&lt;=$EO129),$FU129,IF(AND(D$5&gt;=$EP129,D$5&lt;=$EQ129),$FW129,IF(AND(D$5&gt;=$ER129,D$5&lt;=$ES129),$FY129,IF(AND(D$5&gt;=$ET129,D$5&lt;=$EU129),$GA129,IF(AND(D$5&gt;=$EV129,D$5&lt;=$EW129),$GC129,IF(AND(D$5&gt;=$EX129,D$5&lt;=$EY129),$GE129,IF(AND(D$5&gt;=$EZ129,D$5&lt;=$FA129),$GG129,IF(AND(D$5&gt;=$FB129,D$5&lt;=$FC129),$GI129,IF(AND(D$5&gt;=$FD129,D$5&lt;=$FE129),$GK129,0))))))))))))</f>
        <v>0</v>
      </c>
      <c r="E441" s="129">
        <f t="shared" si="1133"/>
        <v>0</v>
      </c>
      <c r="F441" s="129">
        <f t="shared" si="1133"/>
        <v>0</v>
      </c>
      <c r="G441" s="129">
        <f t="shared" si="1133"/>
        <v>0</v>
      </c>
      <c r="H441" s="129">
        <f t="shared" si="1133"/>
        <v>0</v>
      </c>
      <c r="I441" s="129">
        <f t="shared" si="1133"/>
        <v>0</v>
      </c>
      <c r="J441" s="129">
        <f t="shared" si="1133"/>
        <v>0</v>
      </c>
      <c r="K441" s="129">
        <f t="shared" si="1133"/>
        <v>0</v>
      </c>
      <c r="L441" s="129">
        <f t="shared" si="1133"/>
        <v>0</v>
      </c>
      <c r="M441" s="129">
        <f t="shared" si="1133"/>
        <v>0</v>
      </c>
      <c r="N441" s="129">
        <f t="shared" si="1133"/>
        <v>0</v>
      </c>
      <c r="O441" s="129">
        <f t="shared" si="1133"/>
        <v>0</v>
      </c>
      <c r="P441" s="129">
        <f t="shared" si="1133"/>
        <v>0</v>
      </c>
      <c r="Q441" s="129">
        <f t="shared" si="1133"/>
        <v>0</v>
      </c>
      <c r="R441" s="129">
        <f t="shared" si="1133"/>
        <v>0</v>
      </c>
      <c r="S441" s="129">
        <f t="shared" si="1133"/>
        <v>0</v>
      </c>
      <c r="T441" s="129">
        <f t="shared" si="1133"/>
        <v>0</v>
      </c>
      <c r="U441" s="129">
        <f t="shared" si="1133"/>
        <v>0</v>
      </c>
      <c r="V441" s="129">
        <f t="shared" si="1133"/>
        <v>0</v>
      </c>
      <c r="W441" s="129">
        <f t="shared" si="1133"/>
        <v>0</v>
      </c>
      <c r="X441" s="129">
        <f t="shared" si="1133"/>
        <v>0</v>
      </c>
      <c r="Y441" s="129">
        <f t="shared" si="1133"/>
        <v>32</v>
      </c>
      <c r="Z441" s="129">
        <f t="shared" si="1133"/>
        <v>32</v>
      </c>
      <c r="AA441" s="129">
        <f t="shared" si="1133"/>
        <v>0</v>
      </c>
      <c r="AB441" s="129">
        <f t="shared" si="1133"/>
        <v>16</v>
      </c>
      <c r="AC441" s="129">
        <f t="shared" si="1133"/>
        <v>0</v>
      </c>
      <c r="AD441" s="129">
        <f t="shared" si="1133"/>
        <v>0</v>
      </c>
      <c r="AE441" s="129">
        <f t="shared" si="1133"/>
        <v>0</v>
      </c>
      <c r="AF441" s="129">
        <f t="shared" si="1133"/>
        <v>0</v>
      </c>
      <c r="AG441" s="130">
        <f t="shared" si="1133"/>
        <v>0</v>
      </c>
      <c r="AH441" s="130">
        <f t="shared" si="1133"/>
        <v>0</v>
      </c>
      <c r="AI441" s="131">
        <f t="shared" si="1133"/>
        <v>0</v>
      </c>
      <c r="AJ441" s="129">
        <f t="shared" ref="AJ441:BO441" si="1134">IF(AND(AJ$5&gt;=$EH129,AJ$5&lt;=$EI129),$FO129,IF(AND(AJ$5&gt;=$EJ129,AJ$5&lt;=$EK129),$FQ129,IF(AND(AJ$5&gt;=$EL129,AJ$5&lt;=$EM129),$FS129,IF(AND(AJ$5&gt;=$EN129,AJ$5&lt;=$EO129),$FU129,IF(AND(AJ$5&gt;=$EP129,AJ$5&lt;=$EQ129),$FW129,IF(AND(AJ$5&gt;=$ER129,AJ$5&lt;=$ES129),$FY129,IF(AND(AJ$5&gt;=$ET129,AJ$5&lt;=$EU129),$GA129,IF(AND(AJ$5&gt;=$EV129,AJ$5&lt;=$EW129),$GC129,IF(AND(AJ$5&gt;=$EX129,AJ$5&lt;=$EY129),$GE129,IF(AND(AJ$5&gt;=$EZ129,AJ$5&lt;=$FA129),$GG129,IF(AND(AJ$5&gt;=$FB129,AJ$5&lt;=$FC129),$GI129,IF(AND(AJ$5&gt;=$FD129,AJ$5&lt;=$FE129),$GK129,0))))))))))))</f>
        <v>0</v>
      </c>
      <c r="AK441" s="129">
        <f t="shared" si="1134"/>
        <v>0</v>
      </c>
      <c r="AL441" s="132">
        <f t="shared" si="1134"/>
        <v>0</v>
      </c>
      <c r="AM441" s="133">
        <f t="shared" si="1134"/>
        <v>0</v>
      </c>
      <c r="AN441" s="133">
        <f t="shared" si="1134"/>
        <v>0</v>
      </c>
      <c r="AO441" s="133">
        <f t="shared" si="1134"/>
        <v>0</v>
      </c>
      <c r="AP441" s="133">
        <f t="shared" si="1134"/>
        <v>0</v>
      </c>
      <c r="AQ441" s="133">
        <f t="shared" si="1134"/>
        <v>0</v>
      </c>
      <c r="AR441" s="133">
        <f t="shared" si="1134"/>
        <v>0</v>
      </c>
      <c r="AS441" s="133">
        <f t="shared" si="1134"/>
        <v>0</v>
      </c>
      <c r="AT441" s="133">
        <f t="shared" si="1134"/>
        <v>0</v>
      </c>
      <c r="AU441" s="133">
        <f t="shared" si="1134"/>
        <v>0</v>
      </c>
      <c r="AV441" s="133">
        <f t="shared" si="1134"/>
        <v>0</v>
      </c>
      <c r="AW441" s="133">
        <f t="shared" si="1134"/>
        <v>0</v>
      </c>
      <c r="AX441" s="133">
        <f t="shared" si="1134"/>
        <v>0</v>
      </c>
      <c r="AY441" s="133">
        <f t="shared" si="1134"/>
        <v>0</v>
      </c>
      <c r="AZ441" s="133">
        <f t="shared" si="1134"/>
        <v>0</v>
      </c>
      <c r="BA441" s="133">
        <f t="shared" si="1134"/>
        <v>0</v>
      </c>
      <c r="BB441" s="133">
        <f t="shared" si="1134"/>
        <v>0</v>
      </c>
      <c r="BC441" s="133">
        <f t="shared" si="1134"/>
        <v>0</v>
      </c>
      <c r="BD441" s="133">
        <f t="shared" si="1134"/>
        <v>0</v>
      </c>
      <c r="BE441" s="133">
        <f t="shared" si="1134"/>
        <v>0</v>
      </c>
      <c r="BF441" s="133">
        <f t="shared" si="1134"/>
        <v>0</v>
      </c>
      <c r="BG441" s="133">
        <f t="shared" si="1134"/>
        <v>16</v>
      </c>
      <c r="BH441" s="133">
        <f t="shared" si="1134"/>
        <v>0</v>
      </c>
      <c r="BI441" s="133">
        <f t="shared" si="1134"/>
        <v>0</v>
      </c>
      <c r="BJ441" s="133">
        <f t="shared" si="1134"/>
        <v>0</v>
      </c>
      <c r="BK441" s="133">
        <f t="shared" si="1134"/>
        <v>0</v>
      </c>
      <c r="BL441" s="133">
        <f t="shared" si="1134"/>
        <v>0</v>
      </c>
      <c r="BM441" s="134">
        <f t="shared" si="1134"/>
        <v>0</v>
      </c>
      <c r="BN441" s="135">
        <f t="shared" si="1134"/>
        <v>0</v>
      </c>
      <c r="BO441" s="133">
        <f t="shared" si="1134"/>
        <v>0</v>
      </c>
      <c r="BP441" s="133">
        <f t="shared" ref="BP441:CU441" si="1135">IF(AND(BP$5&gt;=$EH129,BP$5&lt;=$EI129),$FO129,IF(AND(BP$5&gt;=$EJ129,BP$5&lt;=$EK129),$FQ129,IF(AND(BP$5&gt;=$EL129,BP$5&lt;=$EM129),$FS129,IF(AND(BP$5&gt;=$EN129,BP$5&lt;=$EO129),$FU129,IF(AND(BP$5&gt;=$EP129,BP$5&lt;=$EQ129),$FW129,IF(AND(BP$5&gt;=$ER129,BP$5&lt;=$ES129),$FY129,IF(AND(BP$5&gt;=$ET129,BP$5&lt;=$EU129),$GA129,IF(AND(BP$5&gt;=$EV129,BP$5&lt;=$EW129),$GC129,IF(AND(BP$5&gt;=$EX129,BP$5&lt;=$EY129),$GE129,IF(AND(BP$5&gt;=$EZ129,BP$5&lt;=$FA129),$GG129,IF(AND(BP$5&gt;=$FB129,BP$5&lt;=$FC129),$GI129,IF(AND(BP$5&gt;=$FD129,BP$5&lt;=$FE129),$GK129,0))))))))))))</f>
        <v>0</v>
      </c>
      <c r="BQ441" s="133">
        <f t="shared" si="1135"/>
        <v>0</v>
      </c>
      <c r="BR441" s="133">
        <f t="shared" si="1135"/>
        <v>0</v>
      </c>
      <c r="BS441" s="133">
        <f t="shared" si="1135"/>
        <v>0</v>
      </c>
      <c r="BT441" s="133">
        <f t="shared" si="1135"/>
        <v>0</v>
      </c>
      <c r="BU441" s="133">
        <f t="shared" si="1135"/>
        <v>0</v>
      </c>
      <c r="BV441" s="133">
        <f t="shared" si="1135"/>
        <v>0</v>
      </c>
      <c r="BW441" s="133">
        <f t="shared" si="1135"/>
        <v>0</v>
      </c>
      <c r="BX441" s="133">
        <f t="shared" si="1135"/>
        <v>0</v>
      </c>
      <c r="BY441" s="133">
        <f t="shared" si="1135"/>
        <v>0</v>
      </c>
      <c r="BZ441" s="133">
        <f t="shared" si="1135"/>
        <v>0</v>
      </c>
      <c r="CA441" s="133">
        <f t="shared" si="1135"/>
        <v>0</v>
      </c>
      <c r="CB441" s="133">
        <f t="shared" si="1135"/>
        <v>0</v>
      </c>
      <c r="CC441" s="133">
        <f t="shared" si="1135"/>
        <v>0</v>
      </c>
      <c r="CD441" s="133">
        <f t="shared" si="1135"/>
        <v>0</v>
      </c>
      <c r="CE441" s="133">
        <f t="shared" si="1135"/>
        <v>0</v>
      </c>
      <c r="CF441" s="133">
        <f t="shared" si="1135"/>
        <v>0</v>
      </c>
      <c r="CG441" s="133">
        <f t="shared" si="1135"/>
        <v>0</v>
      </c>
      <c r="CH441" s="133">
        <f t="shared" si="1135"/>
        <v>0</v>
      </c>
      <c r="CI441" s="133">
        <f t="shared" si="1135"/>
        <v>0</v>
      </c>
      <c r="CJ441" s="133">
        <f t="shared" si="1135"/>
        <v>0</v>
      </c>
      <c r="CK441" s="133">
        <f t="shared" si="1135"/>
        <v>0</v>
      </c>
      <c r="CL441" s="133">
        <f t="shared" si="1135"/>
        <v>20</v>
      </c>
      <c r="CM441" s="133">
        <f t="shared" si="1135"/>
        <v>0</v>
      </c>
      <c r="CN441" s="133">
        <f t="shared" si="1135"/>
        <v>0</v>
      </c>
      <c r="CO441" s="133">
        <f t="shared" si="1135"/>
        <v>0</v>
      </c>
      <c r="CP441" s="133">
        <f t="shared" si="1135"/>
        <v>0</v>
      </c>
      <c r="CQ441" s="134">
        <f t="shared" si="1135"/>
        <v>0</v>
      </c>
      <c r="CR441" s="135">
        <f t="shared" si="1135"/>
        <v>0</v>
      </c>
      <c r="CS441" s="133">
        <f t="shared" si="1135"/>
        <v>0</v>
      </c>
      <c r="CT441" s="133">
        <f t="shared" si="1135"/>
        <v>0</v>
      </c>
      <c r="CU441" s="133">
        <f t="shared" si="1135"/>
        <v>0</v>
      </c>
      <c r="CV441" s="133">
        <f t="shared" ref="CV441:DW441" si="1136">IF(AND(CV$5&gt;=$EH129,CV$5&lt;=$EI129),$FO129,IF(AND(CV$5&gt;=$EJ129,CV$5&lt;=$EK129),$FQ129,IF(AND(CV$5&gt;=$EL129,CV$5&lt;=$EM129),$FS129,IF(AND(CV$5&gt;=$EN129,CV$5&lt;=$EO129),$FU129,IF(AND(CV$5&gt;=$EP129,CV$5&lt;=$EQ129),$FW129,IF(AND(CV$5&gt;=$ER129,CV$5&lt;=$ES129),$FY129,IF(AND(CV$5&gt;=$ET129,CV$5&lt;=$EU129),$GA129,IF(AND(CV$5&gt;=$EV129,CV$5&lt;=$EW129),$GC129,IF(AND(CV$5&gt;=$EX129,CV$5&lt;=$EY129),$GE129,IF(AND(CV$5&gt;=$EZ129,CV$5&lt;=$FA129),$GG129,IF(AND(CV$5&gt;=$FB129,CV$5&lt;=$FC129),$GI129,IF(AND(CV$5&gt;=$FD129,CV$5&lt;=$FE129),$GK129,0))))))))))))</f>
        <v>0</v>
      </c>
      <c r="CW441" s="133">
        <f t="shared" si="1136"/>
        <v>0</v>
      </c>
      <c r="CX441" s="133">
        <f t="shared" si="1136"/>
        <v>0</v>
      </c>
      <c r="CY441" s="133">
        <f t="shared" si="1136"/>
        <v>0</v>
      </c>
      <c r="CZ441" s="133">
        <f t="shared" si="1136"/>
        <v>0</v>
      </c>
      <c r="DA441" s="133">
        <f t="shared" si="1136"/>
        <v>0</v>
      </c>
      <c r="DB441" s="133">
        <f t="shared" si="1136"/>
        <v>0</v>
      </c>
      <c r="DC441" s="133">
        <f t="shared" si="1136"/>
        <v>0</v>
      </c>
      <c r="DD441" s="133">
        <f t="shared" si="1136"/>
        <v>0</v>
      </c>
      <c r="DE441" s="133">
        <f t="shared" si="1136"/>
        <v>0</v>
      </c>
      <c r="DF441" s="133">
        <f t="shared" si="1136"/>
        <v>0</v>
      </c>
      <c r="DG441" s="133">
        <f t="shared" si="1136"/>
        <v>0</v>
      </c>
      <c r="DH441" s="133">
        <f t="shared" si="1136"/>
        <v>0</v>
      </c>
      <c r="DI441" s="133">
        <f t="shared" si="1136"/>
        <v>0</v>
      </c>
      <c r="DJ441" s="133">
        <f t="shared" si="1136"/>
        <v>0</v>
      </c>
      <c r="DK441" s="133">
        <f t="shared" si="1136"/>
        <v>0</v>
      </c>
      <c r="DL441" s="133">
        <f t="shared" si="1136"/>
        <v>0</v>
      </c>
      <c r="DM441" s="133">
        <f t="shared" si="1136"/>
        <v>0</v>
      </c>
      <c r="DN441" s="133">
        <f t="shared" si="1136"/>
        <v>0</v>
      </c>
      <c r="DO441" s="133">
        <f t="shared" si="1136"/>
        <v>0</v>
      </c>
      <c r="DP441" s="133">
        <f t="shared" si="1136"/>
        <v>0</v>
      </c>
      <c r="DQ441" s="133">
        <f t="shared" si="1136"/>
        <v>0</v>
      </c>
      <c r="DR441" s="133">
        <f t="shared" si="1136"/>
        <v>0</v>
      </c>
      <c r="DS441" s="133">
        <f t="shared" si="1136"/>
        <v>0</v>
      </c>
      <c r="DT441" s="133">
        <f t="shared" si="1136"/>
        <v>0</v>
      </c>
      <c r="DU441" s="134">
        <f t="shared" si="1136"/>
        <v>0</v>
      </c>
      <c r="DV441" s="134">
        <f t="shared" si="1136"/>
        <v>0</v>
      </c>
      <c r="DW441" s="134">
        <f t="shared" si="1136"/>
        <v>0</v>
      </c>
      <c r="EE441" s="2"/>
      <c r="EF441"/>
      <c r="EG441"/>
      <c r="EH441" s="124"/>
      <c r="EI441" s="124"/>
      <c r="EJ441" s="124"/>
      <c r="EK441" s="124"/>
      <c r="EL441" s="124"/>
      <c r="EM441" s="124"/>
      <c r="EN441" s="124"/>
      <c r="EO441" s="124"/>
      <c r="EP441" s="124"/>
      <c r="EQ441" s="124"/>
      <c r="ER441" s="124"/>
      <c r="ES441" s="124"/>
      <c r="ET441" s="124"/>
      <c r="EU441" s="124"/>
      <c r="EV441" s="124"/>
      <c r="EW441" s="124"/>
      <c r="EX441" s="124"/>
      <c r="EY441" s="124"/>
      <c r="EZ441" s="124"/>
      <c r="FA441" s="124"/>
      <c r="FB441" s="124"/>
      <c r="FC441" s="124"/>
      <c r="FD441" s="124"/>
      <c r="FE441" s="124"/>
      <c r="FG441" s="124"/>
      <c r="FH441" s="124"/>
      <c r="FI441" s="124"/>
      <c r="FJ441" s="124"/>
      <c r="FK441" s="124"/>
      <c r="FL441" s="124"/>
      <c r="FN441" s="212"/>
      <c r="FO441" s="170"/>
      <c r="FP441" s="212"/>
      <c r="FQ441" s="170"/>
      <c r="FR441" s="212"/>
      <c r="FS441" s="170"/>
      <c r="FT441" s="212"/>
      <c r="FU441" s="170"/>
      <c r="FV441" s="212"/>
      <c r="FW441" s="170"/>
      <c r="FX441" s="212"/>
      <c r="FY441" s="170"/>
      <c r="FZ441" s="212"/>
      <c r="GA441" s="170"/>
      <c r="GB441" s="212"/>
      <c r="GC441" s="170"/>
      <c r="GD441" s="212"/>
      <c r="GE441" s="170"/>
      <c r="GF441" s="212"/>
      <c r="GG441" s="170"/>
      <c r="GH441" s="212"/>
      <c r="GI441" s="170"/>
      <c r="GJ441" s="212"/>
      <c r="GK441" s="170"/>
      <c r="HC441" s="212"/>
      <c r="HD441" s="170"/>
      <c r="HE441" s="212"/>
      <c r="HF441" s="170"/>
      <c r="HG441" s="212"/>
      <c r="HH441" s="170"/>
      <c r="HI441" s="212"/>
      <c r="HJ441" s="170"/>
    </row>
    <row r="442" spans="2:218" ht="21.75" customHeight="1" x14ac:dyDescent="0.15">
      <c r="B442" s="486" t="str">
        <f>IF(②元データ!$B$26="","",②元データ!$B$26)</f>
        <v>ニンジン・ニンジンC</v>
      </c>
      <c r="C442" s="324"/>
      <c r="D442" s="78">
        <f t="shared" ref="D442:AI442" si="1137">IF(AND(D$5&gt;=$EH131,D$5&lt;=$EI131),$FO131/$GM131,IF(AND(D$5&gt;=$EJ131,D$5&lt;=$EK131),$FQ131/$GO131,IF(AND(D$5&gt;=$EL131,D$5&lt;=$EM131),$FS131/$GQ131,IF(AND(D$5&gt;=$EN131,D$5&lt;=$EO131),$FU131/$GS131,IF(AND(D$5&gt;=$EP131,D$5&lt;=$EQ131),$FW131/$GU131,IF(AND(D$5&gt;=$ER131,D$5&lt;=$ES131),$FY131/$GW131,IF(AND(D$5&gt;=$ET131,D$5&lt;=$EU131),$GA131/$GY131,IF(AND(D$5&gt;=$EV131,D$5&lt;=$EW131),$GC131/$HA131,IF(AND(D$5&gt;=$EX131,D$5&lt;=$EY131),$GE131/$HC131,IF(AND(D$5&gt;=$EZ131,D$5&lt;=$FA131),$GG131/$HE131,IF(AND(D$5&gt;=$FB131,D$5&lt;=$FC131),$GI131/$HG131,IF(AND(D$5&gt;=$FD131,D$5&lt;=$FE131),$GK131/$HI131,0))))))))))))</f>
        <v>0</v>
      </c>
      <c r="E442" s="79">
        <f t="shared" si="1137"/>
        <v>0</v>
      </c>
      <c r="F442" s="79">
        <f t="shared" si="1137"/>
        <v>0</v>
      </c>
      <c r="G442" s="79">
        <f t="shared" si="1137"/>
        <v>0</v>
      </c>
      <c r="H442" s="79">
        <f t="shared" si="1137"/>
        <v>0</v>
      </c>
      <c r="I442" s="79">
        <f t="shared" si="1137"/>
        <v>0</v>
      </c>
      <c r="J442" s="79">
        <f t="shared" si="1137"/>
        <v>0</v>
      </c>
      <c r="K442" s="79">
        <f t="shared" si="1137"/>
        <v>0</v>
      </c>
      <c r="L442" s="79">
        <f t="shared" si="1137"/>
        <v>0</v>
      </c>
      <c r="M442" s="79">
        <f t="shared" si="1137"/>
        <v>0</v>
      </c>
      <c r="N442" s="79">
        <f t="shared" si="1137"/>
        <v>0</v>
      </c>
      <c r="O442" s="79">
        <f t="shared" si="1137"/>
        <v>0</v>
      </c>
      <c r="P442" s="79">
        <f t="shared" si="1137"/>
        <v>0</v>
      </c>
      <c r="Q442" s="79">
        <f t="shared" si="1137"/>
        <v>0</v>
      </c>
      <c r="R442" s="79">
        <f t="shared" si="1137"/>
        <v>0</v>
      </c>
      <c r="S442" s="79">
        <f t="shared" si="1137"/>
        <v>0</v>
      </c>
      <c r="T442" s="79">
        <f t="shared" si="1137"/>
        <v>0</v>
      </c>
      <c r="U442" s="79">
        <f t="shared" si="1137"/>
        <v>0</v>
      </c>
      <c r="V442" s="79">
        <f t="shared" si="1137"/>
        <v>0</v>
      </c>
      <c r="W442" s="79">
        <f t="shared" si="1137"/>
        <v>0</v>
      </c>
      <c r="X442" s="79">
        <f t="shared" si="1137"/>
        <v>0</v>
      </c>
      <c r="Y442" s="79">
        <f t="shared" si="1137"/>
        <v>0</v>
      </c>
      <c r="Z442" s="79">
        <f t="shared" si="1137"/>
        <v>0</v>
      </c>
      <c r="AA442" s="79">
        <f t="shared" si="1137"/>
        <v>0</v>
      </c>
      <c r="AB442" s="79">
        <f t="shared" si="1137"/>
        <v>0</v>
      </c>
      <c r="AC442" s="79">
        <f t="shared" si="1137"/>
        <v>0</v>
      </c>
      <c r="AD442" s="79">
        <f t="shared" si="1137"/>
        <v>0</v>
      </c>
      <c r="AE442" s="79">
        <f t="shared" si="1137"/>
        <v>0</v>
      </c>
      <c r="AF442" s="137">
        <f t="shared" si="1137"/>
        <v>0</v>
      </c>
      <c r="AG442" s="79">
        <f t="shared" si="1137"/>
        <v>0</v>
      </c>
      <c r="AH442" s="79">
        <f t="shared" si="1137"/>
        <v>0</v>
      </c>
      <c r="AI442" s="78">
        <f t="shared" si="1137"/>
        <v>0</v>
      </c>
      <c r="AJ442" s="79">
        <f t="shared" ref="AJ442:BO442" si="1138">IF(AND(AJ$5&gt;=$EH131,AJ$5&lt;=$EI131),$FO131/$GM131,IF(AND(AJ$5&gt;=$EJ131,AJ$5&lt;=$EK131),$FQ131/$GO131,IF(AND(AJ$5&gt;=$EL131,AJ$5&lt;=$EM131),$FS131/$GQ131,IF(AND(AJ$5&gt;=$EN131,AJ$5&lt;=$EO131),$FU131/$GS131,IF(AND(AJ$5&gt;=$EP131,AJ$5&lt;=$EQ131),$FW131/$GU131,IF(AND(AJ$5&gt;=$ER131,AJ$5&lt;=$ES131),$FY131/$GW131,IF(AND(AJ$5&gt;=$ET131,AJ$5&lt;=$EU131),$GA131/$GY131,IF(AND(AJ$5&gt;=$EV131,AJ$5&lt;=$EW131),$GC131/$HA131,IF(AND(AJ$5&gt;=$EX131,AJ$5&lt;=$EY131),$GE131/$HC131,IF(AND(AJ$5&gt;=$EZ131,AJ$5&lt;=$FA131),$GG131/$HE131,IF(AND(AJ$5&gt;=$FB131,AJ$5&lt;=$FC131),$GI131/$HG131,IF(AND(AJ$5&gt;=$FD131,AJ$5&lt;=$FE131),$GK131/$HI131,0))))))))))))</f>
        <v>0</v>
      </c>
      <c r="AK442" s="79">
        <f t="shared" si="1138"/>
        <v>0</v>
      </c>
      <c r="AL442" s="79">
        <f t="shared" si="1138"/>
        <v>0</v>
      </c>
      <c r="AM442" s="79">
        <f t="shared" si="1138"/>
        <v>0</v>
      </c>
      <c r="AN442" s="79">
        <f t="shared" si="1138"/>
        <v>0</v>
      </c>
      <c r="AO442" s="79">
        <f t="shared" si="1138"/>
        <v>0</v>
      </c>
      <c r="AP442" s="79">
        <f t="shared" si="1138"/>
        <v>0</v>
      </c>
      <c r="AQ442" s="79">
        <f t="shared" si="1138"/>
        <v>0</v>
      </c>
      <c r="AR442" s="79">
        <f t="shared" si="1138"/>
        <v>0</v>
      </c>
      <c r="AS442" s="79">
        <f t="shared" si="1138"/>
        <v>0</v>
      </c>
      <c r="AT442" s="79">
        <f t="shared" si="1138"/>
        <v>0</v>
      </c>
      <c r="AU442" s="79">
        <f t="shared" si="1138"/>
        <v>0</v>
      </c>
      <c r="AV442" s="79">
        <f t="shared" si="1138"/>
        <v>0</v>
      </c>
      <c r="AW442" s="79">
        <f t="shared" si="1138"/>
        <v>0</v>
      </c>
      <c r="AX442" s="79">
        <f t="shared" si="1138"/>
        <v>0</v>
      </c>
      <c r="AY442" s="79">
        <f t="shared" si="1138"/>
        <v>0</v>
      </c>
      <c r="AZ442" s="79">
        <f t="shared" si="1138"/>
        <v>0</v>
      </c>
      <c r="BA442" s="79">
        <f t="shared" si="1138"/>
        <v>0</v>
      </c>
      <c r="BB442" s="79">
        <f t="shared" si="1138"/>
        <v>0</v>
      </c>
      <c r="BC442" s="79">
        <f t="shared" si="1138"/>
        <v>0</v>
      </c>
      <c r="BD442" s="79">
        <f t="shared" si="1138"/>
        <v>0</v>
      </c>
      <c r="BE442" s="79">
        <f t="shared" si="1138"/>
        <v>0</v>
      </c>
      <c r="BF442" s="79">
        <f t="shared" si="1138"/>
        <v>0</v>
      </c>
      <c r="BG442" s="79">
        <f t="shared" si="1138"/>
        <v>0</v>
      </c>
      <c r="BH442" s="79">
        <f t="shared" si="1138"/>
        <v>0</v>
      </c>
      <c r="BI442" s="79">
        <f t="shared" si="1138"/>
        <v>0</v>
      </c>
      <c r="BJ442" s="79">
        <f t="shared" si="1138"/>
        <v>0</v>
      </c>
      <c r="BK442" s="79">
        <f t="shared" si="1138"/>
        <v>0</v>
      </c>
      <c r="BL442" s="79">
        <f t="shared" si="1138"/>
        <v>0</v>
      </c>
      <c r="BM442" s="80">
        <f t="shared" si="1138"/>
        <v>0</v>
      </c>
      <c r="BN442" s="78">
        <f t="shared" si="1138"/>
        <v>0</v>
      </c>
      <c r="BO442" s="79">
        <f t="shared" si="1138"/>
        <v>0</v>
      </c>
      <c r="BP442" s="79">
        <f t="shared" ref="BP442:CU442" si="1139">IF(AND(BP$5&gt;=$EH131,BP$5&lt;=$EI131),$FO131/$GM131,IF(AND(BP$5&gt;=$EJ131,BP$5&lt;=$EK131),$FQ131/$GO131,IF(AND(BP$5&gt;=$EL131,BP$5&lt;=$EM131),$FS131/$GQ131,IF(AND(BP$5&gt;=$EN131,BP$5&lt;=$EO131),$FU131/$GS131,IF(AND(BP$5&gt;=$EP131,BP$5&lt;=$EQ131),$FW131/$GU131,IF(AND(BP$5&gt;=$ER131,BP$5&lt;=$ES131),$FY131/$GW131,IF(AND(BP$5&gt;=$ET131,BP$5&lt;=$EU131),$GA131/$GY131,IF(AND(BP$5&gt;=$EV131,BP$5&lt;=$EW131),$GC131/$HA131,IF(AND(BP$5&gt;=$EX131,BP$5&lt;=$EY131),$GE131/$HC131,IF(AND(BP$5&gt;=$EZ131,BP$5&lt;=$FA131),$GG131/$HE131,IF(AND(BP$5&gt;=$FB131,BP$5&lt;=$FC131),$GI131/$HG131,IF(AND(BP$5&gt;=$FD131,BP$5&lt;=$FE131),$GK131/$HI131,0))))))))))))</f>
        <v>0</v>
      </c>
      <c r="BQ442" s="79">
        <f t="shared" si="1139"/>
        <v>0</v>
      </c>
      <c r="BR442" s="79">
        <f t="shared" si="1139"/>
        <v>0</v>
      </c>
      <c r="BS442" s="79">
        <f t="shared" si="1139"/>
        <v>0</v>
      </c>
      <c r="BT442" s="79">
        <f t="shared" si="1139"/>
        <v>0</v>
      </c>
      <c r="BU442" s="79">
        <f t="shared" si="1139"/>
        <v>0</v>
      </c>
      <c r="BV442" s="79">
        <f t="shared" si="1139"/>
        <v>0</v>
      </c>
      <c r="BW442" s="79">
        <f t="shared" si="1139"/>
        <v>0</v>
      </c>
      <c r="BX442" s="79">
        <f t="shared" si="1139"/>
        <v>0</v>
      </c>
      <c r="BY442" s="79">
        <f t="shared" si="1139"/>
        <v>0</v>
      </c>
      <c r="BZ442" s="79">
        <f t="shared" si="1139"/>
        <v>0</v>
      </c>
      <c r="CA442" s="79">
        <f t="shared" si="1139"/>
        <v>0</v>
      </c>
      <c r="CB442" s="137">
        <f t="shared" si="1139"/>
        <v>0</v>
      </c>
      <c r="CC442" s="79">
        <f t="shared" si="1139"/>
        <v>0</v>
      </c>
      <c r="CD442" s="79">
        <f t="shared" si="1139"/>
        <v>0</v>
      </c>
      <c r="CE442" s="79">
        <f t="shared" si="1139"/>
        <v>0</v>
      </c>
      <c r="CF442" s="79">
        <f t="shared" si="1139"/>
        <v>0</v>
      </c>
      <c r="CG442" s="79">
        <f t="shared" si="1139"/>
        <v>0</v>
      </c>
      <c r="CH442" s="79">
        <f t="shared" si="1139"/>
        <v>0</v>
      </c>
      <c r="CI442" s="79">
        <f t="shared" si="1139"/>
        <v>0</v>
      </c>
      <c r="CJ442" s="79">
        <f t="shared" si="1139"/>
        <v>0</v>
      </c>
      <c r="CK442" s="79">
        <f t="shared" si="1139"/>
        <v>0</v>
      </c>
      <c r="CL442" s="79">
        <f t="shared" si="1139"/>
        <v>0</v>
      </c>
      <c r="CM442" s="79">
        <f t="shared" si="1139"/>
        <v>0</v>
      </c>
      <c r="CN442" s="79">
        <f t="shared" si="1139"/>
        <v>0</v>
      </c>
      <c r="CO442" s="79">
        <f t="shared" si="1139"/>
        <v>0</v>
      </c>
      <c r="CP442" s="137">
        <f t="shared" si="1139"/>
        <v>0</v>
      </c>
      <c r="CQ442" s="80">
        <f t="shared" si="1139"/>
        <v>0</v>
      </c>
      <c r="CR442" s="78">
        <f t="shared" si="1139"/>
        <v>0</v>
      </c>
      <c r="CS442" s="79">
        <f t="shared" si="1139"/>
        <v>0</v>
      </c>
      <c r="CT442" s="79">
        <f t="shared" si="1139"/>
        <v>0</v>
      </c>
      <c r="CU442" s="79">
        <f t="shared" si="1139"/>
        <v>0</v>
      </c>
      <c r="CV442" s="79">
        <f t="shared" ref="CV442:DW442" si="1140">IF(AND(CV$5&gt;=$EH131,CV$5&lt;=$EI131),$FO131/$GM131,IF(AND(CV$5&gt;=$EJ131,CV$5&lt;=$EK131),$FQ131/$GO131,IF(AND(CV$5&gt;=$EL131,CV$5&lt;=$EM131),$FS131/$GQ131,IF(AND(CV$5&gt;=$EN131,CV$5&lt;=$EO131),$FU131/$GS131,IF(AND(CV$5&gt;=$EP131,CV$5&lt;=$EQ131),$FW131/$GU131,IF(AND(CV$5&gt;=$ER131,CV$5&lt;=$ES131),$FY131/$GW131,IF(AND(CV$5&gt;=$ET131,CV$5&lt;=$EU131),$GA131/$GY131,IF(AND(CV$5&gt;=$EV131,CV$5&lt;=$EW131),$GC131/$HA131,IF(AND(CV$5&gt;=$EX131,CV$5&lt;=$EY131),$GE131/$HC131,IF(AND(CV$5&gt;=$EZ131,CV$5&lt;=$FA131),$GG131/$HE131,IF(AND(CV$5&gt;=$FB131,CV$5&lt;=$FC131),$GI131/$HG131,IF(AND(CV$5&gt;=$FD131,CV$5&lt;=$FE131),$GK131/$HI131,0))))))))))))</f>
        <v>0</v>
      </c>
      <c r="CW442" s="79">
        <f t="shared" si="1140"/>
        <v>0</v>
      </c>
      <c r="CX442" s="79">
        <f t="shared" si="1140"/>
        <v>0</v>
      </c>
      <c r="CY442" s="79">
        <f t="shared" si="1140"/>
        <v>0</v>
      </c>
      <c r="CZ442" s="79">
        <f t="shared" si="1140"/>
        <v>0</v>
      </c>
      <c r="DA442" s="79">
        <f t="shared" si="1140"/>
        <v>0</v>
      </c>
      <c r="DB442" s="79">
        <f t="shared" si="1140"/>
        <v>0</v>
      </c>
      <c r="DC442" s="79">
        <f t="shared" si="1140"/>
        <v>0</v>
      </c>
      <c r="DD442" s="79">
        <f t="shared" si="1140"/>
        <v>0</v>
      </c>
      <c r="DE442" s="79">
        <f t="shared" si="1140"/>
        <v>0</v>
      </c>
      <c r="DF442" s="137">
        <f t="shared" si="1140"/>
        <v>0</v>
      </c>
      <c r="DG442" s="79">
        <f t="shared" si="1140"/>
        <v>0</v>
      </c>
      <c r="DH442" s="79">
        <f t="shared" si="1140"/>
        <v>0</v>
      </c>
      <c r="DI442" s="79">
        <f t="shared" si="1140"/>
        <v>0</v>
      </c>
      <c r="DJ442" s="79">
        <f t="shared" si="1140"/>
        <v>0</v>
      </c>
      <c r="DK442" s="79">
        <f t="shared" si="1140"/>
        <v>0</v>
      </c>
      <c r="DL442" s="79">
        <f t="shared" si="1140"/>
        <v>0</v>
      </c>
      <c r="DM442" s="79">
        <f t="shared" si="1140"/>
        <v>0</v>
      </c>
      <c r="DN442" s="79">
        <f t="shared" si="1140"/>
        <v>0</v>
      </c>
      <c r="DO442" s="79">
        <f t="shared" si="1140"/>
        <v>0</v>
      </c>
      <c r="DP442" s="79">
        <f t="shared" si="1140"/>
        <v>0</v>
      </c>
      <c r="DQ442" s="79">
        <f t="shared" si="1140"/>
        <v>0</v>
      </c>
      <c r="DR442" s="79">
        <f t="shared" si="1140"/>
        <v>0</v>
      </c>
      <c r="DS442" s="79">
        <f t="shared" si="1140"/>
        <v>0</v>
      </c>
      <c r="DT442" s="137">
        <f t="shared" si="1140"/>
        <v>0</v>
      </c>
      <c r="DU442" s="80">
        <f t="shared" si="1140"/>
        <v>0</v>
      </c>
      <c r="DV442" s="80">
        <f t="shared" si="1140"/>
        <v>0</v>
      </c>
      <c r="DW442" s="80">
        <f t="shared" si="1140"/>
        <v>0</v>
      </c>
      <c r="EE442" s="2"/>
      <c r="EF442"/>
      <c r="EG442"/>
      <c r="EH442" s="124"/>
      <c r="EI442" s="124"/>
      <c r="EJ442" s="124"/>
      <c r="EK442" s="124"/>
      <c r="EL442" s="124"/>
      <c r="EM442" s="124"/>
      <c r="EN442" s="124"/>
      <c r="EO442" s="124"/>
      <c r="EP442" s="124"/>
      <c r="EQ442" s="124"/>
      <c r="ER442" s="124"/>
      <c r="ES442" s="124"/>
      <c r="ET442" s="124"/>
      <c r="EU442" s="124"/>
      <c r="EV442" s="124"/>
      <c r="EW442" s="124"/>
      <c r="EX442" s="124"/>
      <c r="EY442" s="124"/>
      <c r="EZ442" s="124"/>
      <c r="FA442" s="124"/>
      <c r="FB442" s="124"/>
      <c r="FC442" s="124"/>
      <c r="FD442" s="124"/>
      <c r="FE442" s="124"/>
      <c r="FG442" s="124"/>
      <c r="FH442" s="124"/>
      <c r="FI442" s="124"/>
      <c r="FJ442" s="124"/>
      <c r="FK442" s="124"/>
      <c r="FL442" s="124"/>
      <c r="FN442" s="212"/>
      <c r="FO442" s="170"/>
      <c r="FP442" s="212"/>
      <c r="FQ442" s="170"/>
      <c r="FR442" s="212"/>
      <c r="FS442" s="170"/>
      <c r="FT442" s="212"/>
      <c r="FU442" s="170"/>
      <c r="FV442" s="212"/>
      <c r="FW442" s="170"/>
      <c r="FX442" s="212"/>
      <c r="FY442" s="170"/>
      <c r="FZ442" s="212"/>
      <c r="GA442" s="170"/>
      <c r="GB442" s="212"/>
      <c r="GC442" s="170"/>
      <c r="GD442" s="212"/>
      <c r="GE442" s="170"/>
      <c r="GF442" s="212"/>
      <c r="GG442" s="170"/>
      <c r="GH442" s="212"/>
      <c r="GI442" s="170"/>
      <c r="GJ442" s="212"/>
      <c r="GK442" s="170"/>
      <c r="HC442" s="212"/>
      <c r="HD442" s="170"/>
      <c r="HE442" s="212"/>
      <c r="HF442" s="170"/>
      <c r="HG442" s="212"/>
      <c r="HH442" s="170"/>
      <c r="HI442" s="212"/>
      <c r="HJ442" s="170"/>
    </row>
    <row r="443" spans="2:218" ht="10.5" customHeight="1" x14ac:dyDescent="0.15">
      <c r="B443" s="487"/>
      <c r="C443" s="325"/>
      <c r="D443" s="59">
        <f t="shared" ref="D443:AI443" si="1141">IF(AND(D$5&gt;=$EH131,D$5&lt;=$EI131),$FO131,IF(AND(D$5&gt;=$EJ131,D$5&lt;=$EK131),$FQ131,IF(AND(D$5&gt;=$EL131,D$5&lt;=$EM131),$FS131,IF(AND(D$5&gt;=$EN131,D$5&lt;=$EO131),$FU131,IF(AND(D$5&gt;=$EP131,D$5&lt;=$EQ131),$FW131,IF(AND(D$5&gt;=$ER131,D$5&lt;=$ES131),$FY131,IF(AND(D$5&gt;=$ET131,D$5&lt;=$EU131),$GA131,IF(AND(D$5&gt;=$EV131,D$5&lt;=$EW131),$GC131,IF(AND(D$5&gt;=$EX131,D$5&lt;=$EY131),$GE131,IF(AND(D$5&gt;=$EZ131,D$5&lt;=$FA131),$GG131,IF(AND(D$5&gt;=$FB131,D$5&lt;=$FC131),$GI131,IF(AND(D$5&gt;=$FD131,D$5&lt;=$FE131),$GK131,0))))))))))))</f>
        <v>0</v>
      </c>
      <c r="E443" s="76">
        <f t="shared" si="1141"/>
        <v>0</v>
      </c>
      <c r="F443" s="76">
        <f t="shared" si="1141"/>
        <v>0</v>
      </c>
      <c r="G443" s="76">
        <f t="shared" si="1141"/>
        <v>0</v>
      </c>
      <c r="H443" s="76">
        <f t="shared" si="1141"/>
        <v>0</v>
      </c>
      <c r="I443" s="76">
        <f t="shared" si="1141"/>
        <v>0</v>
      </c>
      <c r="J443" s="76">
        <f t="shared" si="1141"/>
        <v>0</v>
      </c>
      <c r="K443" s="76">
        <f t="shared" si="1141"/>
        <v>0</v>
      </c>
      <c r="L443" s="76">
        <f t="shared" si="1141"/>
        <v>0</v>
      </c>
      <c r="M443" s="76">
        <f t="shared" si="1141"/>
        <v>0</v>
      </c>
      <c r="N443" s="76">
        <f t="shared" si="1141"/>
        <v>0</v>
      </c>
      <c r="O443" s="76">
        <f t="shared" si="1141"/>
        <v>0</v>
      </c>
      <c r="P443" s="76">
        <f t="shared" si="1141"/>
        <v>0</v>
      </c>
      <c r="Q443" s="76">
        <f t="shared" si="1141"/>
        <v>0</v>
      </c>
      <c r="R443" s="76">
        <f t="shared" si="1141"/>
        <v>0</v>
      </c>
      <c r="S443" s="76">
        <f t="shared" si="1141"/>
        <v>0</v>
      </c>
      <c r="T443" s="76">
        <f t="shared" si="1141"/>
        <v>0</v>
      </c>
      <c r="U443" s="76">
        <f t="shared" si="1141"/>
        <v>0</v>
      </c>
      <c r="V443" s="76">
        <f t="shared" si="1141"/>
        <v>0</v>
      </c>
      <c r="W443" s="76">
        <f t="shared" si="1141"/>
        <v>0</v>
      </c>
      <c r="X443" s="76">
        <f t="shared" si="1141"/>
        <v>0</v>
      </c>
      <c r="Y443" s="76">
        <f t="shared" si="1141"/>
        <v>0</v>
      </c>
      <c r="Z443" s="76">
        <f t="shared" si="1141"/>
        <v>0</v>
      </c>
      <c r="AA443" s="76">
        <f t="shared" si="1141"/>
        <v>0</v>
      </c>
      <c r="AB443" s="76">
        <f t="shared" si="1141"/>
        <v>0</v>
      </c>
      <c r="AC443" s="76">
        <f t="shared" si="1141"/>
        <v>0</v>
      </c>
      <c r="AD443" s="76">
        <f t="shared" si="1141"/>
        <v>0</v>
      </c>
      <c r="AE443" s="76">
        <f t="shared" si="1141"/>
        <v>0</v>
      </c>
      <c r="AF443" s="138">
        <f t="shared" si="1141"/>
        <v>0</v>
      </c>
      <c r="AG443" s="76">
        <f t="shared" si="1141"/>
        <v>0</v>
      </c>
      <c r="AH443" s="76">
        <f t="shared" si="1141"/>
        <v>0</v>
      </c>
      <c r="AI443" s="59">
        <f t="shared" si="1141"/>
        <v>0</v>
      </c>
      <c r="AJ443" s="76">
        <f t="shared" ref="AJ443:BO443" si="1142">IF(AND(AJ$5&gt;=$EH131,AJ$5&lt;=$EI131),$FO131,IF(AND(AJ$5&gt;=$EJ131,AJ$5&lt;=$EK131),$FQ131,IF(AND(AJ$5&gt;=$EL131,AJ$5&lt;=$EM131),$FS131,IF(AND(AJ$5&gt;=$EN131,AJ$5&lt;=$EO131),$FU131,IF(AND(AJ$5&gt;=$EP131,AJ$5&lt;=$EQ131),$FW131,IF(AND(AJ$5&gt;=$ER131,AJ$5&lt;=$ES131),$FY131,IF(AND(AJ$5&gt;=$ET131,AJ$5&lt;=$EU131),$GA131,IF(AND(AJ$5&gt;=$EV131,AJ$5&lt;=$EW131),$GC131,IF(AND(AJ$5&gt;=$EX131,AJ$5&lt;=$EY131),$GE131,IF(AND(AJ$5&gt;=$EZ131,AJ$5&lt;=$FA131),$GG131,IF(AND(AJ$5&gt;=$FB131,AJ$5&lt;=$FC131),$GI131,IF(AND(AJ$5&gt;=$FD131,AJ$5&lt;=$FE131),$GK131,0))))))))))))</f>
        <v>0</v>
      </c>
      <c r="AK443" s="76">
        <f t="shared" si="1142"/>
        <v>0</v>
      </c>
      <c r="AL443" s="76">
        <f t="shared" si="1142"/>
        <v>0</v>
      </c>
      <c r="AM443" s="76">
        <f t="shared" si="1142"/>
        <v>0</v>
      </c>
      <c r="AN443" s="76">
        <f t="shared" si="1142"/>
        <v>0</v>
      </c>
      <c r="AO443" s="76">
        <f t="shared" si="1142"/>
        <v>0</v>
      </c>
      <c r="AP443" s="76">
        <f t="shared" si="1142"/>
        <v>0</v>
      </c>
      <c r="AQ443" s="76">
        <f t="shared" si="1142"/>
        <v>0</v>
      </c>
      <c r="AR443" s="76">
        <f t="shared" si="1142"/>
        <v>0</v>
      </c>
      <c r="AS443" s="76">
        <f t="shared" si="1142"/>
        <v>0</v>
      </c>
      <c r="AT443" s="76">
        <f t="shared" si="1142"/>
        <v>0</v>
      </c>
      <c r="AU443" s="76">
        <f t="shared" si="1142"/>
        <v>0</v>
      </c>
      <c r="AV443" s="76">
        <f t="shared" si="1142"/>
        <v>0</v>
      </c>
      <c r="AW443" s="76">
        <f t="shared" si="1142"/>
        <v>0</v>
      </c>
      <c r="AX443" s="76">
        <f t="shared" si="1142"/>
        <v>0</v>
      </c>
      <c r="AY443" s="76">
        <f t="shared" si="1142"/>
        <v>0</v>
      </c>
      <c r="AZ443" s="76">
        <f t="shared" si="1142"/>
        <v>0</v>
      </c>
      <c r="BA443" s="76">
        <f t="shared" si="1142"/>
        <v>0</v>
      </c>
      <c r="BB443" s="76">
        <f t="shared" si="1142"/>
        <v>0</v>
      </c>
      <c r="BC443" s="76">
        <f t="shared" si="1142"/>
        <v>0</v>
      </c>
      <c r="BD443" s="76">
        <f t="shared" si="1142"/>
        <v>0</v>
      </c>
      <c r="BE443" s="76">
        <f t="shared" si="1142"/>
        <v>0</v>
      </c>
      <c r="BF443" s="76">
        <f t="shared" si="1142"/>
        <v>0</v>
      </c>
      <c r="BG443" s="76">
        <f t="shared" si="1142"/>
        <v>0</v>
      </c>
      <c r="BH443" s="76">
        <f t="shared" si="1142"/>
        <v>0</v>
      </c>
      <c r="BI443" s="76">
        <f t="shared" si="1142"/>
        <v>0</v>
      </c>
      <c r="BJ443" s="76">
        <f t="shared" si="1142"/>
        <v>0</v>
      </c>
      <c r="BK443" s="76">
        <f t="shared" si="1142"/>
        <v>0</v>
      </c>
      <c r="BL443" s="76">
        <f t="shared" si="1142"/>
        <v>0</v>
      </c>
      <c r="BM443" s="77">
        <f t="shared" si="1142"/>
        <v>0</v>
      </c>
      <c r="BN443" s="59">
        <f t="shared" si="1142"/>
        <v>0</v>
      </c>
      <c r="BO443" s="76">
        <f t="shared" si="1142"/>
        <v>0</v>
      </c>
      <c r="BP443" s="76">
        <f t="shared" ref="BP443:CU443" si="1143">IF(AND(BP$5&gt;=$EH131,BP$5&lt;=$EI131),$FO131,IF(AND(BP$5&gt;=$EJ131,BP$5&lt;=$EK131),$FQ131,IF(AND(BP$5&gt;=$EL131,BP$5&lt;=$EM131),$FS131,IF(AND(BP$5&gt;=$EN131,BP$5&lt;=$EO131),$FU131,IF(AND(BP$5&gt;=$EP131,BP$5&lt;=$EQ131),$FW131,IF(AND(BP$5&gt;=$ER131,BP$5&lt;=$ES131),$FY131,IF(AND(BP$5&gt;=$ET131,BP$5&lt;=$EU131),$GA131,IF(AND(BP$5&gt;=$EV131,BP$5&lt;=$EW131),$GC131,IF(AND(BP$5&gt;=$EX131,BP$5&lt;=$EY131),$GE131,IF(AND(BP$5&gt;=$EZ131,BP$5&lt;=$FA131),$GG131,IF(AND(BP$5&gt;=$FB131,BP$5&lt;=$FC131),$GI131,IF(AND(BP$5&gt;=$FD131,BP$5&lt;=$FE131),$GK131,0))))))))))))</f>
        <v>0</v>
      </c>
      <c r="BQ443" s="76">
        <f t="shared" si="1143"/>
        <v>0</v>
      </c>
      <c r="BR443" s="76">
        <f t="shared" si="1143"/>
        <v>0</v>
      </c>
      <c r="BS443" s="76">
        <f t="shared" si="1143"/>
        <v>0</v>
      </c>
      <c r="BT443" s="76">
        <f t="shared" si="1143"/>
        <v>0</v>
      </c>
      <c r="BU443" s="76">
        <f t="shared" si="1143"/>
        <v>0</v>
      </c>
      <c r="BV443" s="76">
        <f t="shared" si="1143"/>
        <v>0</v>
      </c>
      <c r="BW443" s="76">
        <f t="shared" si="1143"/>
        <v>0</v>
      </c>
      <c r="BX443" s="76">
        <f t="shared" si="1143"/>
        <v>0</v>
      </c>
      <c r="BY443" s="76">
        <f t="shared" si="1143"/>
        <v>0</v>
      </c>
      <c r="BZ443" s="76">
        <f t="shared" si="1143"/>
        <v>0</v>
      </c>
      <c r="CA443" s="76">
        <f t="shared" si="1143"/>
        <v>0</v>
      </c>
      <c r="CB443" s="138">
        <f t="shared" si="1143"/>
        <v>0</v>
      </c>
      <c r="CC443" s="76">
        <f t="shared" si="1143"/>
        <v>0</v>
      </c>
      <c r="CD443" s="76">
        <f t="shared" si="1143"/>
        <v>0</v>
      </c>
      <c r="CE443" s="76">
        <f t="shared" si="1143"/>
        <v>0</v>
      </c>
      <c r="CF443" s="76">
        <f t="shared" si="1143"/>
        <v>0</v>
      </c>
      <c r="CG443" s="76">
        <f t="shared" si="1143"/>
        <v>0</v>
      </c>
      <c r="CH443" s="76">
        <f t="shared" si="1143"/>
        <v>0</v>
      </c>
      <c r="CI443" s="76">
        <f t="shared" si="1143"/>
        <v>0</v>
      </c>
      <c r="CJ443" s="76">
        <f t="shared" si="1143"/>
        <v>0</v>
      </c>
      <c r="CK443" s="76">
        <f t="shared" si="1143"/>
        <v>0</v>
      </c>
      <c r="CL443" s="76">
        <f t="shared" si="1143"/>
        <v>0</v>
      </c>
      <c r="CM443" s="76">
        <f t="shared" si="1143"/>
        <v>0</v>
      </c>
      <c r="CN443" s="76">
        <f t="shared" si="1143"/>
        <v>0</v>
      </c>
      <c r="CO443" s="76">
        <f t="shared" si="1143"/>
        <v>0</v>
      </c>
      <c r="CP443" s="138">
        <f t="shared" si="1143"/>
        <v>0</v>
      </c>
      <c r="CQ443" s="77">
        <f t="shared" si="1143"/>
        <v>0</v>
      </c>
      <c r="CR443" s="59">
        <f t="shared" si="1143"/>
        <v>0</v>
      </c>
      <c r="CS443" s="76">
        <f t="shared" si="1143"/>
        <v>0</v>
      </c>
      <c r="CT443" s="76">
        <f t="shared" si="1143"/>
        <v>0</v>
      </c>
      <c r="CU443" s="76">
        <f t="shared" si="1143"/>
        <v>0</v>
      </c>
      <c r="CV443" s="76">
        <f t="shared" ref="CV443:DW443" si="1144">IF(AND(CV$5&gt;=$EH131,CV$5&lt;=$EI131),$FO131,IF(AND(CV$5&gt;=$EJ131,CV$5&lt;=$EK131),$FQ131,IF(AND(CV$5&gt;=$EL131,CV$5&lt;=$EM131),$FS131,IF(AND(CV$5&gt;=$EN131,CV$5&lt;=$EO131),$FU131,IF(AND(CV$5&gt;=$EP131,CV$5&lt;=$EQ131),$FW131,IF(AND(CV$5&gt;=$ER131,CV$5&lt;=$ES131),$FY131,IF(AND(CV$5&gt;=$ET131,CV$5&lt;=$EU131),$GA131,IF(AND(CV$5&gt;=$EV131,CV$5&lt;=$EW131),$GC131,IF(AND(CV$5&gt;=$EX131,CV$5&lt;=$EY131),$GE131,IF(AND(CV$5&gt;=$EZ131,CV$5&lt;=$FA131),$GG131,IF(AND(CV$5&gt;=$FB131,CV$5&lt;=$FC131),$GI131,IF(AND(CV$5&gt;=$FD131,CV$5&lt;=$FE131),$GK131,0))))))))))))</f>
        <v>0</v>
      </c>
      <c r="CW443" s="76">
        <f t="shared" si="1144"/>
        <v>0</v>
      </c>
      <c r="CX443" s="76">
        <f t="shared" si="1144"/>
        <v>0</v>
      </c>
      <c r="CY443" s="76">
        <f t="shared" si="1144"/>
        <v>0</v>
      </c>
      <c r="CZ443" s="76">
        <f t="shared" si="1144"/>
        <v>0</v>
      </c>
      <c r="DA443" s="76">
        <f t="shared" si="1144"/>
        <v>0</v>
      </c>
      <c r="DB443" s="76">
        <f t="shared" si="1144"/>
        <v>0</v>
      </c>
      <c r="DC443" s="76">
        <f t="shared" si="1144"/>
        <v>0</v>
      </c>
      <c r="DD443" s="76">
        <f t="shared" si="1144"/>
        <v>0</v>
      </c>
      <c r="DE443" s="76">
        <f t="shared" si="1144"/>
        <v>0</v>
      </c>
      <c r="DF443" s="138">
        <f t="shared" si="1144"/>
        <v>0</v>
      </c>
      <c r="DG443" s="76">
        <f t="shared" si="1144"/>
        <v>0</v>
      </c>
      <c r="DH443" s="76">
        <f t="shared" si="1144"/>
        <v>0</v>
      </c>
      <c r="DI443" s="76">
        <f t="shared" si="1144"/>
        <v>0</v>
      </c>
      <c r="DJ443" s="76">
        <f t="shared" si="1144"/>
        <v>0</v>
      </c>
      <c r="DK443" s="76">
        <f t="shared" si="1144"/>
        <v>0</v>
      </c>
      <c r="DL443" s="76">
        <f t="shared" si="1144"/>
        <v>0</v>
      </c>
      <c r="DM443" s="76">
        <f t="shared" si="1144"/>
        <v>0</v>
      </c>
      <c r="DN443" s="76">
        <f t="shared" si="1144"/>
        <v>0</v>
      </c>
      <c r="DO443" s="76">
        <f t="shared" si="1144"/>
        <v>0</v>
      </c>
      <c r="DP443" s="76">
        <f t="shared" si="1144"/>
        <v>0</v>
      </c>
      <c r="DQ443" s="76">
        <f t="shared" si="1144"/>
        <v>0</v>
      </c>
      <c r="DR443" s="76">
        <f t="shared" si="1144"/>
        <v>0</v>
      </c>
      <c r="DS443" s="76">
        <f t="shared" si="1144"/>
        <v>0</v>
      </c>
      <c r="DT443" s="138">
        <f t="shared" si="1144"/>
        <v>0</v>
      </c>
      <c r="DU443" s="77">
        <f t="shared" si="1144"/>
        <v>0</v>
      </c>
      <c r="DV443" s="77">
        <f t="shared" si="1144"/>
        <v>0</v>
      </c>
      <c r="DW443" s="77">
        <f t="shared" si="1144"/>
        <v>0</v>
      </c>
      <c r="EE443" s="2"/>
      <c r="EF443"/>
      <c r="EG443"/>
      <c r="EH443" s="124"/>
      <c r="EI443" s="124"/>
      <c r="EJ443" s="124"/>
      <c r="EK443" s="124"/>
      <c r="EL443" s="124"/>
      <c r="EM443" s="124"/>
      <c r="EN443" s="124"/>
      <c r="EO443" s="124"/>
      <c r="EP443" s="124"/>
      <c r="EQ443" s="124"/>
      <c r="ER443" s="124"/>
      <c r="ES443" s="124"/>
      <c r="ET443" s="124"/>
      <c r="EU443" s="124"/>
      <c r="EV443" s="124"/>
      <c r="EW443" s="124"/>
      <c r="EX443" s="124"/>
      <c r="EY443" s="124"/>
      <c r="EZ443" s="124"/>
      <c r="FA443" s="124"/>
      <c r="FB443" s="124"/>
      <c r="FC443" s="124"/>
      <c r="FD443" s="124"/>
      <c r="FE443" s="124"/>
      <c r="FG443" s="124"/>
      <c r="FH443" s="124"/>
      <c r="FI443" s="124"/>
      <c r="FJ443" s="124"/>
      <c r="FK443" s="124"/>
      <c r="FL443" s="124"/>
      <c r="FN443" s="212"/>
      <c r="FO443" s="170"/>
      <c r="FP443" s="212"/>
      <c r="FQ443" s="170"/>
      <c r="FR443" s="212"/>
      <c r="FS443" s="170"/>
      <c r="FT443" s="212"/>
      <c r="FU443" s="170"/>
      <c r="FV443" s="212"/>
      <c r="FW443" s="170"/>
      <c r="FX443" s="212"/>
      <c r="FY443" s="170"/>
      <c r="FZ443" s="212"/>
      <c r="GA443" s="170"/>
      <c r="GB443" s="212"/>
      <c r="GC443" s="170"/>
      <c r="GD443" s="212"/>
      <c r="GE443" s="170"/>
      <c r="GF443" s="212"/>
      <c r="GG443" s="170"/>
      <c r="GH443" s="212"/>
      <c r="GI443" s="170"/>
      <c r="GJ443" s="212"/>
      <c r="GK443" s="170"/>
      <c r="HC443" s="212"/>
      <c r="HD443" s="170"/>
      <c r="HE443" s="212"/>
      <c r="HF443" s="170"/>
      <c r="HG443" s="212"/>
      <c r="HH443" s="170"/>
      <c r="HI443" s="212"/>
      <c r="HJ443" s="170"/>
    </row>
    <row r="444" spans="2:218" ht="27.75" customHeight="1" x14ac:dyDescent="0.15">
      <c r="B444" s="487"/>
      <c r="C444" s="325"/>
      <c r="D444" s="75">
        <f t="shared" ref="D444:AI444" si="1145">IF(AND(D$5&gt;=$EH133,D$5&lt;=$EI133),$FO133/$GM133,IF(AND(D$5&gt;=$EJ133,D$5&lt;=$EK133),$FQ133/$GO133,IF(AND(D$5&gt;=$EL133,D$5&lt;=$EM133),$FS133/$GQ133,IF(AND(D$5&gt;=$EN133,D$5&lt;=$EO133),$FU133/$GS133,IF(AND(D$5&gt;=$EP133,D$5&lt;=$EQ133),$FW133/$GU133,IF(AND(D$5&gt;=$ER133,D$5&lt;=$ES133),$FY133/$GW133,IF(AND(D$5&gt;=$ET133,D$5&lt;=$EU133),$GA133/$GY133,IF(AND(D$5&gt;=$EV133,D$5&lt;=$EW133),$GC133/$HA133,IF(AND(D$5&gt;=$EX133,D$5&lt;=$EY133),$GE133/$HC133,IF(AND(D$5&gt;=$EZ133,D$5&lt;=$FA133),$GG133/$HE133,IF(AND(D$5&gt;=$FB133,D$5&lt;=$FC133),$GI133/$HG133,IF(AND(D$5&gt;=$FD133,D$5&lt;=$FE133),$GK133/$HI133,0))))))))))))</f>
        <v>0</v>
      </c>
      <c r="E444" s="76">
        <f t="shared" si="1145"/>
        <v>0</v>
      </c>
      <c r="F444" s="76">
        <f t="shared" si="1145"/>
        <v>0</v>
      </c>
      <c r="G444" s="76">
        <f t="shared" si="1145"/>
        <v>0</v>
      </c>
      <c r="H444" s="76">
        <f t="shared" si="1145"/>
        <v>0</v>
      </c>
      <c r="I444" s="76">
        <f t="shared" si="1145"/>
        <v>0</v>
      </c>
      <c r="J444" s="76">
        <f t="shared" si="1145"/>
        <v>0</v>
      </c>
      <c r="K444" s="76">
        <f t="shared" si="1145"/>
        <v>0</v>
      </c>
      <c r="L444" s="76">
        <f t="shared" si="1145"/>
        <v>0</v>
      </c>
      <c r="M444" s="76">
        <f t="shared" si="1145"/>
        <v>0</v>
      </c>
      <c r="N444" s="76">
        <f t="shared" si="1145"/>
        <v>0</v>
      </c>
      <c r="O444" s="76">
        <f t="shared" si="1145"/>
        <v>0</v>
      </c>
      <c r="P444" s="76">
        <f t="shared" si="1145"/>
        <v>0</v>
      </c>
      <c r="Q444" s="76">
        <f t="shared" si="1145"/>
        <v>0</v>
      </c>
      <c r="R444" s="76">
        <f t="shared" si="1145"/>
        <v>0</v>
      </c>
      <c r="S444" s="76">
        <f t="shared" si="1145"/>
        <v>0</v>
      </c>
      <c r="T444" s="76">
        <f t="shared" si="1145"/>
        <v>0</v>
      </c>
      <c r="U444" s="76">
        <f t="shared" si="1145"/>
        <v>0</v>
      </c>
      <c r="V444" s="76">
        <f t="shared" si="1145"/>
        <v>0</v>
      </c>
      <c r="W444" s="76">
        <f t="shared" si="1145"/>
        <v>0</v>
      </c>
      <c r="X444" s="76">
        <f t="shared" si="1145"/>
        <v>0</v>
      </c>
      <c r="Y444" s="76">
        <f t="shared" si="1145"/>
        <v>0</v>
      </c>
      <c r="Z444" s="76">
        <f t="shared" si="1145"/>
        <v>0</v>
      </c>
      <c r="AA444" s="76">
        <f t="shared" si="1145"/>
        <v>0</v>
      </c>
      <c r="AB444" s="76">
        <f t="shared" si="1145"/>
        <v>0</v>
      </c>
      <c r="AC444" s="76">
        <f t="shared" si="1145"/>
        <v>0</v>
      </c>
      <c r="AD444" s="76">
        <f t="shared" si="1145"/>
        <v>0</v>
      </c>
      <c r="AE444" s="76">
        <f t="shared" si="1145"/>
        <v>0</v>
      </c>
      <c r="AF444" s="138">
        <f t="shared" si="1145"/>
        <v>0</v>
      </c>
      <c r="AG444" s="76">
        <f t="shared" si="1145"/>
        <v>0</v>
      </c>
      <c r="AH444" s="76">
        <f t="shared" si="1145"/>
        <v>0</v>
      </c>
      <c r="AI444" s="59">
        <f t="shared" si="1145"/>
        <v>0</v>
      </c>
      <c r="AJ444" s="76">
        <f t="shared" ref="AJ444:BO444" si="1146">IF(AND(AJ$5&gt;=$EH133,AJ$5&lt;=$EI133),$FO133/$GM133,IF(AND(AJ$5&gt;=$EJ133,AJ$5&lt;=$EK133),$FQ133/$GO133,IF(AND(AJ$5&gt;=$EL133,AJ$5&lt;=$EM133),$FS133/$GQ133,IF(AND(AJ$5&gt;=$EN133,AJ$5&lt;=$EO133),$FU133/$GS133,IF(AND(AJ$5&gt;=$EP133,AJ$5&lt;=$EQ133),$FW133/$GU133,IF(AND(AJ$5&gt;=$ER133,AJ$5&lt;=$ES133),$FY133/$GW133,IF(AND(AJ$5&gt;=$ET133,AJ$5&lt;=$EU133),$GA133/$GY133,IF(AND(AJ$5&gt;=$EV133,AJ$5&lt;=$EW133),$GC133/$HA133,IF(AND(AJ$5&gt;=$EX133,AJ$5&lt;=$EY133),$GE133/$HC133,IF(AND(AJ$5&gt;=$EZ133,AJ$5&lt;=$FA133),$GG133/$HE133,IF(AND(AJ$5&gt;=$FB133,AJ$5&lt;=$FC133),$GI133/$HG133,IF(AND(AJ$5&gt;=$FD133,AJ$5&lt;=$FE133),$GK133/$HI133,0))))))))))))</f>
        <v>16</v>
      </c>
      <c r="AK444" s="76">
        <f t="shared" si="1146"/>
        <v>16</v>
      </c>
      <c r="AL444" s="76">
        <f t="shared" si="1146"/>
        <v>0</v>
      </c>
      <c r="AM444" s="76">
        <f t="shared" si="1146"/>
        <v>16</v>
      </c>
      <c r="AN444" s="76">
        <f t="shared" si="1146"/>
        <v>0</v>
      </c>
      <c r="AO444" s="76">
        <f t="shared" si="1146"/>
        <v>0</v>
      </c>
      <c r="AP444" s="76">
        <f t="shared" si="1146"/>
        <v>0</v>
      </c>
      <c r="AQ444" s="76">
        <f t="shared" si="1146"/>
        <v>0</v>
      </c>
      <c r="AR444" s="76">
        <f t="shared" si="1146"/>
        <v>0</v>
      </c>
      <c r="AS444" s="76">
        <f t="shared" si="1146"/>
        <v>0</v>
      </c>
      <c r="AT444" s="76">
        <f t="shared" si="1146"/>
        <v>0</v>
      </c>
      <c r="AU444" s="76">
        <f t="shared" si="1146"/>
        <v>0</v>
      </c>
      <c r="AV444" s="76">
        <f t="shared" si="1146"/>
        <v>0</v>
      </c>
      <c r="AW444" s="76">
        <f t="shared" si="1146"/>
        <v>0</v>
      </c>
      <c r="AX444" s="76">
        <f t="shared" si="1146"/>
        <v>0</v>
      </c>
      <c r="AY444" s="76">
        <f t="shared" si="1146"/>
        <v>0</v>
      </c>
      <c r="AZ444" s="76">
        <f t="shared" si="1146"/>
        <v>0</v>
      </c>
      <c r="BA444" s="76">
        <f t="shared" si="1146"/>
        <v>0</v>
      </c>
      <c r="BB444" s="76">
        <f t="shared" si="1146"/>
        <v>0</v>
      </c>
      <c r="BC444" s="76">
        <f t="shared" si="1146"/>
        <v>0</v>
      </c>
      <c r="BD444" s="76">
        <f t="shared" si="1146"/>
        <v>0</v>
      </c>
      <c r="BE444" s="76">
        <f t="shared" si="1146"/>
        <v>0</v>
      </c>
      <c r="BF444" s="76">
        <f t="shared" si="1146"/>
        <v>0</v>
      </c>
      <c r="BG444" s="76">
        <f t="shared" si="1146"/>
        <v>0</v>
      </c>
      <c r="BH444" s="76">
        <f t="shared" si="1146"/>
        <v>0</v>
      </c>
      <c r="BI444" s="76">
        <f t="shared" si="1146"/>
        <v>0</v>
      </c>
      <c r="BJ444" s="76">
        <f t="shared" si="1146"/>
        <v>0</v>
      </c>
      <c r="BK444" s="76">
        <f t="shared" si="1146"/>
        <v>0</v>
      </c>
      <c r="BL444" s="76">
        <f t="shared" si="1146"/>
        <v>0</v>
      </c>
      <c r="BM444" s="77">
        <f t="shared" si="1146"/>
        <v>0</v>
      </c>
      <c r="BN444" s="59">
        <f t="shared" si="1146"/>
        <v>0</v>
      </c>
      <c r="BO444" s="76">
        <f t="shared" si="1146"/>
        <v>0</v>
      </c>
      <c r="BP444" s="76">
        <f t="shared" ref="BP444:CU444" si="1147">IF(AND(BP$5&gt;=$EH133,BP$5&lt;=$EI133),$FO133/$GM133,IF(AND(BP$5&gt;=$EJ133,BP$5&lt;=$EK133),$FQ133/$GO133,IF(AND(BP$5&gt;=$EL133,BP$5&lt;=$EM133),$FS133/$GQ133,IF(AND(BP$5&gt;=$EN133,BP$5&lt;=$EO133),$FU133/$GS133,IF(AND(BP$5&gt;=$EP133,BP$5&lt;=$EQ133),$FW133/$GU133,IF(AND(BP$5&gt;=$ER133,BP$5&lt;=$ES133),$FY133/$GW133,IF(AND(BP$5&gt;=$ET133,BP$5&lt;=$EU133),$GA133/$GY133,IF(AND(BP$5&gt;=$EV133,BP$5&lt;=$EW133),$GC133/$HA133,IF(AND(BP$5&gt;=$EX133,BP$5&lt;=$EY133),$GE133/$HC133,IF(AND(BP$5&gt;=$EZ133,BP$5&lt;=$FA133),$GG133/$HE133,IF(AND(BP$5&gt;=$FB133,BP$5&lt;=$FC133),$GI133/$HG133,IF(AND(BP$5&gt;=$FD133,BP$5&lt;=$FE133),$GK133/$HI133,0))))))))))))</f>
        <v>0</v>
      </c>
      <c r="BQ444" s="76">
        <f t="shared" si="1147"/>
        <v>0</v>
      </c>
      <c r="BR444" s="76">
        <f t="shared" si="1147"/>
        <v>0</v>
      </c>
      <c r="BS444" s="76">
        <f t="shared" si="1147"/>
        <v>16</v>
      </c>
      <c r="BT444" s="76">
        <f t="shared" si="1147"/>
        <v>0</v>
      </c>
      <c r="BU444" s="76">
        <f t="shared" si="1147"/>
        <v>0</v>
      </c>
      <c r="BV444" s="76">
        <f t="shared" si="1147"/>
        <v>0</v>
      </c>
      <c r="BW444" s="76">
        <f t="shared" si="1147"/>
        <v>0</v>
      </c>
      <c r="BX444" s="76">
        <f t="shared" si="1147"/>
        <v>0</v>
      </c>
      <c r="BY444" s="76">
        <f t="shared" si="1147"/>
        <v>0</v>
      </c>
      <c r="BZ444" s="76">
        <f t="shared" si="1147"/>
        <v>0</v>
      </c>
      <c r="CA444" s="76">
        <f t="shared" si="1147"/>
        <v>0</v>
      </c>
      <c r="CB444" s="138">
        <f t="shared" si="1147"/>
        <v>0</v>
      </c>
      <c r="CC444" s="76">
        <f t="shared" si="1147"/>
        <v>0</v>
      </c>
      <c r="CD444" s="76">
        <f t="shared" si="1147"/>
        <v>0</v>
      </c>
      <c r="CE444" s="76">
        <f t="shared" si="1147"/>
        <v>0</v>
      </c>
      <c r="CF444" s="76">
        <f t="shared" si="1147"/>
        <v>0</v>
      </c>
      <c r="CG444" s="76">
        <f t="shared" si="1147"/>
        <v>0</v>
      </c>
      <c r="CH444" s="76">
        <f t="shared" si="1147"/>
        <v>0</v>
      </c>
      <c r="CI444" s="76">
        <f t="shared" si="1147"/>
        <v>0</v>
      </c>
      <c r="CJ444" s="76">
        <f t="shared" si="1147"/>
        <v>0</v>
      </c>
      <c r="CK444" s="76">
        <f t="shared" si="1147"/>
        <v>0</v>
      </c>
      <c r="CL444" s="76">
        <f t="shared" si="1147"/>
        <v>0</v>
      </c>
      <c r="CM444" s="76">
        <f t="shared" si="1147"/>
        <v>0</v>
      </c>
      <c r="CN444" s="76">
        <f t="shared" si="1147"/>
        <v>0</v>
      </c>
      <c r="CO444" s="76">
        <f t="shared" si="1147"/>
        <v>0</v>
      </c>
      <c r="CP444" s="138">
        <f t="shared" si="1147"/>
        <v>0</v>
      </c>
      <c r="CQ444" s="77">
        <f t="shared" si="1147"/>
        <v>0</v>
      </c>
      <c r="CR444" s="59">
        <f t="shared" si="1147"/>
        <v>0</v>
      </c>
      <c r="CS444" s="76">
        <f t="shared" si="1147"/>
        <v>0</v>
      </c>
      <c r="CT444" s="76">
        <f t="shared" si="1147"/>
        <v>0</v>
      </c>
      <c r="CU444" s="76">
        <f t="shared" si="1147"/>
        <v>0</v>
      </c>
      <c r="CV444" s="76">
        <f t="shared" ref="CV444:DW444" si="1148">IF(AND(CV$5&gt;=$EH133,CV$5&lt;=$EI133),$FO133/$GM133,IF(AND(CV$5&gt;=$EJ133,CV$5&lt;=$EK133),$FQ133/$GO133,IF(AND(CV$5&gt;=$EL133,CV$5&lt;=$EM133),$FS133/$GQ133,IF(AND(CV$5&gt;=$EN133,CV$5&lt;=$EO133),$FU133/$GS133,IF(AND(CV$5&gt;=$EP133,CV$5&lt;=$EQ133),$FW133/$GU133,IF(AND(CV$5&gt;=$ER133,CV$5&lt;=$ES133),$FY133/$GW133,IF(AND(CV$5&gt;=$ET133,CV$5&lt;=$EU133),$GA133/$GY133,IF(AND(CV$5&gt;=$EV133,CV$5&lt;=$EW133),$GC133/$HA133,IF(AND(CV$5&gt;=$EX133,CV$5&lt;=$EY133),$GE133/$HC133,IF(AND(CV$5&gt;=$EZ133,CV$5&lt;=$FA133),$GG133/$HE133,IF(AND(CV$5&gt;=$FB133,CV$5&lt;=$FC133),$GI133/$HG133,IF(AND(CV$5&gt;=$FD133,CV$5&lt;=$FE133),$GK133/$HI133,0))))))))))))</f>
        <v>0</v>
      </c>
      <c r="CW444" s="76">
        <f t="shared" si="1148"/>
        <v>20</v>
      </c>
      <c r="CX444" s="76">
        <f t="shared" si="1148"/>
        <v>0</v>
      </c>
      <c r="CY444" s="76">
        <f t="shared" si="1148"/>
        <v>0</v>
      </c>
      <c r="CZ444" s="76">
        <f t="shared" si="1148"/>
        <v>0</v>
      </c>
      <c r="DA444" s="76">
        <f t="shared" si="1148"/>
        <v>0</v>
      </c>
      <c r="DB444" s="76">
        <f t="shared" si="1148"/>
        <v>0</v>
      </c>
      <c r="DC444" s="76">
        <f t="shared" si="1148"/>
        <v>0</v>
      </c>
      <c r="DD444" s="76">
        <f t="shared" si="1148"/>
        <v>0</v>
      </c>
      <c r="DE444" s="76">
        <f t="shared" si="1148"/>
        <v>0</v>
      </c>
      <c r="DF444" s="138">
        <f t="shared" si="1148"/>
        <v>0</v>
      </c>
      <c r="DG444" s="76">
        <f t="shared" si="1148"/>
        <v>0</v>
      </c>
      <c r="DH444" s="76">
        <f t="shared" si="1148"/>
        <v>0</v>
      </c>
      <c r="DI444" s="76">
        <f t="shared" si="1148"/>
        <v>0</v>
      </c>
      <c r="DJ444" s="76">
        <f t="shared" si="1148"/>
        <v>0</v>
      </c>
      <c r="DK444" s="76">
        <f t="shared" si="1148"/>
        <v>0</v>
      </c>
      <c r="DL444" s="76">
        <f t="shared" si="1148"/>
        <v>0</v>
      </c>
      <c r="DM444" s="76">
        <f t="shared" si="1148"/>
        <v>0</v>
      </c>
      <c r="DN444" s="76">
        <f t="shared" si="1148"/>
        <v>0</v>
      </c>
      <c r="DO444" s="76">
        <f t="shared" si="1148"/>
        <v>0</v>
      </c>
      <c r="DP444" s="76">
        <f t="shared" si="1148"/>
        <v>0</v>
      </c>
      <c r="DQ444" s="76">
        <f t="shared" si="1148"/>
        <v>0</v>
      </c>
      <c r="DR444" s="76">
        <f t="shared" si="1148"/>
        <v>0</v>
      </c>
      <c r="DS444" s="76">
        <f t="shared" si="1148"/>
        <v>0</v>
      </c>
      <c r="DT444" s="138">
        <f t="shared" si="1148"/>
        <v>0</v>
      </c>
      <c r="DU444" s="77">
        <f t="shared" si="1148"/>
        <v>0</v>
      </c>
      <c r="DV444" s="77">
        <f t="shared" si="1148"/>
        <v>0</v>
      </c>
      <c r="DW444" s="77">
        <f t="shared" si="1148"/>
        <v>0</v>
      </c>
      <c r="EE444" s="2"/>
      <c r="EF444"/>
      <c r="EG444"/>
      <c r="EH444" s="124"/>
      <c r="EI444" s="124"/>
      <c r="EJ444" s="124"/>
      <c r="EK444" s="124"/>
      <c r="EL444" s="124"/>
      <c r="EM444" s="124"/>
      <c r="EN444" s="124"/>
      <c r="EO444" s="124"/>
      <c r="EP444" s="124"/>
      <c r="EQ444" s="124"/>
      <c r="ER444" s="124"/>
      <c r="ES444" s="124"/>
      <c r="ET444" s="124"/>
      <c r="EU444" s="124"/>
      <c r="EV444" s="124"/>
      <c r="EW444" s="124"/>
      <c r="EX444" s="124"/>
      <c r="EY444" s="124"/>
      <c r="EZ444" s="124"/>
      <c r="FA444" s="124"/>
      <c r="FB444" s="124"/>
      <c r="FC444" s="124"/>
      <c r="FD444" s="124"/>
      <c r="FE444" s="124"/>
      <c r="FG444" s="124"/>
      <c r="FH444" s="124"/>
      <c r="FI444" s="124"/>
      <c r="FJ444" s="124"/>
      <c r="FK444" s="124"/>
      <c r="FL444" s="124"/>
      <c r="FN444" s="212"/>
      <c r="FO444" s="170"/>
      <c r="FP444" s="212"/>
      <c r="FQ444" s="170"/>
      <c r="FR444" s="212"/>
      <c r="FS444" s="170"/>
      <c r="FT444" s="212"/>
      <c r="FU444" s="170"/>
      <c r="FV444" s="212"/>
      <c r="FW444" s="170"/>
      <c r="FX444" s="212"/>
      <c r="FY444" s="170"/>
      <c r="FZ444" s="212"/>
      <c r="GA444" s="170"/>
      <c r="GB444" s="212"/>
      <c r="GC444" s="170"/>
      <c r="GD444" s="212"/>
      <c r="GE444" s="170"/>
      <c r="GF444" s="212"/>
      <c r="GG444" s="170"/>
      <c r="GH444" s="212"/>
      <c r="GI444" s="170"/>
      <c r="GJ444" s="212"/>
      <c r="GK444" s="170"/>
      <c r="HC444" s="212"/>
      <c r="HD444" s="170"/>
      <c r="HE444" s="212"/>
      <c r="HF444" s="170"/>
      <c r="HG444" s="212"/>
      <c r="HH444" s="170"/>
      <c r="HI444" s="212"/>
      <c r="HJ444" s="170"/>
    </row>
    <row r="445" spans="2:218" ht="21.75" customHeight="1" thickBot="1" x14ac:dyDescent="0.2">
      <c r="B445" s="488"/>
      <c r="C445" s="326"/>
      <c r="D445" s="136">
        <f t="shared" ref="D445:AI445" si="1149">IF(AND(D$5&gt;=$EH133,D$5&lt;=$EI133),$FO133,IF(AND(D$5&gt;=$EJ133,D$5&lt;=$EK133),$FQ133,IF(AND(D$5&gt;=$EL133,D$5&lt;=$EM133),$FS133,IF(AND(D$5&gt;=$EN133,D$5&lt;=$EO133),$FU133,IF(AND(D$5&gt;=$EP133,D$5&lt;=$EQ133),$FW133,IF(AND(D$5&gt;=$ER133,D$5&lt;=$ES133),$FY133,IF(AND(D$5&gt;=$ET133,D$5&lt;=$EU133),$GA133,IF(AND(D$5&gt;=$EV133,D$5&lt;=$EW133),$GC133,IF(AND(D$5&gt;=$EX133,D$5&lt;=$EY133),$GE133,IF(AND(D$5&gt;=$EZ133,D$5&lt;=$FA133),$GG133,IF(AND(D$5&gt;=$FB133,D$5&lt;=$FC133),$GI133,IF(AND(D$5&gt;=$FD133,D$5&lt;=$FE133),$GK133,0))))))))))))</f>
        <v>0</v>
      </c>
      <c r="E445" s="129">
        <f t="shared" si="1149"/>
        <v>0</v>
      </c>
      <c r="F445" s="129">
        <f t="shared" si="1149"/>
        <v>0</v>
      </c>
      <c r="G445" s="129">
        <f t="shared" si="1149"/>
        <v>0</v>
      </c>
      <c r="H445" s="129">
        <f t="shared" si="1149"/>
        <v>0</v>
      </c>
      <c r="I445" s="129">
        <f t="shared" si="1149"/>
        <v>0</v>
      </c>
      <c r="J445" s="129">
        <f t="shared" si="1149"/>
        <v>0</v>
      </c>
      <c r="K445" s="129">
        <f t="shared" si="1149"/>
        <v>0</v>
      </c>
      <c r="L445" s="129">
        <f t="shared" si="1149"/>
        <v>0</v>
      </c>
      <c r="M445" s="129">
        <f t="shared" si="1149"/>
        <v>0</v>
      </c>
      <c r="N445" s="129">
        <f t="shared" si="1149"/>
        <v>0</v>
      </c>
      <c r="O445" s="129">
        <f t="shared" si="1149"/>
        <v>0</v>
      </c>
      <c r="P445" s="129">
        <f t="shared" si="1149"/>
        <v>0</v>
      </c>
      <c r="Q445" s="129">
        <f t="shared" si="1149"/>
        <v>0</v>
      </c>
      <c r="R445" s="129">
        <f t="shared" si="1149"/>
        <v>0</v>
      </c>
      <c r="S445" s="129">
        <f t="shared" si="1149"/>
        <v>0</v>
      </c>
      <c r="T445" s="129">
        <f t="shared" si="1149"/>
        <v>0</v>
      </c>
      <c r="U445" s="129">
        <f t="shared" si="1149"/>
        <v>0</v>
      </c>
      <c r="V445" s="129">
        <f t="shared" si="1149"/>
        <v>0</v>
      </c>
      <c r="W445" s="129">
        <f t="shared" si="1149"/>
        <v>0</v>
      </c>
      <c r="X445" s="129">
        <f t="shared" si="1149"/>
        <v>0</v>
      </c>
      <c r="Y445" s="129">
        <f t="shared" si="1149"/>
        <v>0</v>
      </c>
      <c r="Z445" s="129">
        <f t="shared" si="1149"/>
        <v>0</v>
      </c>
      <c r="AA445" s="129">
        <f t="shared" si="1149"/>
        <v>0</v>
      </c>
      <c r="AB445" s="129">
        <f t="shared" si="1149"/>
        <v>0</v>
      </c>
      <c r="AC445" s="129">
        <f t="shared" si="1149"/>
        <v>0</v>
      </c>
      <c r="AD445" s="129">
        <f t="shared" si="1149"/>
        <v>0</v>
      </c>
      <c r="AE445" s="129">
        <f t="shared" si="1149"/>
        <v>0</v>
      </c>
      <c r="AF445" s="129">
        <f t="shared" si="1149"/>
        <v>0</v>
      </c>
      <c r="AG445" s="130">
        <f t="shared" si="1149"/>
        <v>0</v>
      </c>
      <c r="AH445" s="130">
        <f t="shared" si="1149"/>
        <v>0</v>
      </c>
      <c r="AI445" s="131">
        <f t="shared" si="1149"/>
        <v>0</v>
      </c>
      <c r="AJ445" s="129">
        <f t="shared" ref="AJ445:BO445" si="1150">IF(AND(AJ$5&gt;=$EH133,AJ$5&lt;=$EI133),$FO133,IF(AND(AJ$5&gt;=$EJ133,AJ$5&lt;=$EK133),$FQ133,IF(AND(AJ$5&gt;=$EL133,AJ$5&lt;=$EM133),$FS133,IF(AND(AJ$5&gt;=$EN133,AJ$5&lt;=$EO133),$FU133,IF(AND(AJ$5&gt;=$EP133,AJ$5&lt;=$EQ133),$FW133,IF(AND(AJ$5&gt;=$ER133,AJ$5&lt;=$ES133),$FY133,IF(AND(AJ$5&gt;=$ET133,AJ$5&lt;=$EU133),$GA133,IF(AND(AJ$5&gt;=$EV133,AJ$5&lt;=$EW133),$GC133,IF(AND(AJ$5&gt;=$EX133,AJ$5&lt;=$EY133),$GE133,IF(AND(AJ$5&gt;=$EZ133,AJ$5&lt;=$FA133),$GG133,IF(AND(AJ$5&gt;=$FB133,AJ$5&lt;=$FC133),$GI133,IF(AND(AJ$5&gt;=$FD133,AJ$5&lt;=$FE133),$GK133,0))))))))))))</f>
        <v>32</v>
      </c>
      <c r="AK445" s="129">
        <f t="shared" si="1150"/>
        <v>32</v>
      </c>
      <c r="AL445" s="132">
        <f t="shared" si="1150"/>
        <v>0</v>
      </c>
      <c r="AM445" s="133">
        <f t="shared" si="1150"/>
        <v>16</v>
      </c>
      <c r="AN445" s="133">
        <f t="shared" si="1150"/>
        <v>0</v>
      </c>
      <c r="AO445" s="133">
        <f t="shared" si="1150"/>
        <v>0</v>
      </c>
      <c r="AP445" s="133">
        <f t="shared" si="1150"/>
        <v>0</v>
      </c>
      <c r="AQ445" s="133">
        <f t="shared" si="1150"/>
        <v>0</v>
      </c>
      <c r="AR445" s="133">
        <f t="shared" si="1150"/>
        <v>0</v>
      </c>
      <c r="AS445" s="133">
        <f t="shared" si="1150"/>
        <v>0</v>
      </c>
      <c r="AT445" s="133">
        <f t="shared" si="1150"/>
        <v>0</v>
      </c>
      <c r="AU445" s="133">
        <f t="shared" si="1150"/>
        <v>0</v>
      </c>
      <c r="AV445" s="133">
        <f t="shared" si="1150"/>
        <v>0</v>
      </c>
      <c r="AW445" s="133">
        <f t="shared" si="1150"/>
        <v>0</v>
      </c>
      <c r="AX445" s="133">
        <f t="shared" si="1150"/>
        <v>0</v>
      </c>
      <c r="AY445" s="133">
        <f t="shared" si="1150"/>
        <v>0</v>
      </c>
      <c r="AZ445" s="133">
        <f t="shared" si="1150"/>
        <v>0</v>
      </c>
      <c r="BA445" s="133">
        <f t="shared" si="1150"/>
        <v>0</v>
      </c>
      <c r="BB445" s="133">
        <f t="shared" si="1150"/>
        <v>0</v>
      </c>
      <c r="BC445" s="133">
        <f t="shared" si="1150"/>
        <v>0</v>
      </c>
      <c r="BD445" s="133">
        <f t="shared" si="1150"/>
        <v>0</v>
      </c>
      <c r="BE445" s="133">
        <f t="shared" si="1150"/>
        <v>0</v>
      </c>
      <c r="BF445" s="133">
        <f t="shared" si="1150"/>
        <v>0</v>
      </c>
      <c r="BG445" s="133">
        <f t="shared" si="1150"/>
        <v>0</v>
      </c>
      <c r="BH445" s="133">
        <f t="shared" si="1150"/>
        <v>0</v>
      </c>
      <c r="BI445" s="133">
        <f t="shared" si="1150"/>
        <v>0</v>
      </c>
      <c r="BJ445" s="133">
        <f t="shared" si="1150"/>
        <v>0</v>
      </c>
      <c r="BK445" s="133">
        <f t="shared" si="1150"/>
        <v>0</v>
      </c>
      <c r="BL445" s="133">
        <f t="shared" si="1150"/>
        <v>0</v>
      </c>
      <c r="BM445" s="134">
        <f t="shared" si="1150"/>
        <v>0</v>
      </c>
      <c r="BN445" s="135">
        <f t="shared" si="1150"/>
        <v>0</v>
      </c>
      <c r="BO445" s="133">
        <f t="shared" si="1150"/>
        <v>0</v>
      </c>
      <c r="BP445" s="133">
        <f t="shared" ref="BP445:CU445" si="1151">IF(AND(BP$5&gt;=$EH133,BP$5&lt;=$EI133),$FO133,IF(AND(BP$5&gt;=$EJ133,BP$5&lt;=$EK133),$FQ133,IF(AND(BP$5&gt;=$EL133,BP$5&lt;=$EM133),$FS133,IF(AND(BP$5&gt;=$EN133,BP$5&lt;=$EO133),$FU133,IF(AND(BP$5&gt;=$EP133,BP$5&lt;=$EQ133),$FW133,IF(AND(BP$5&gt;=$ER133,BP$5&lt;=$ES133),$FY133,IF(AND(BP$5&gt;=$ET133,BP$5&lt;=$EU133),$GA133,IF(AND(BP$5&gt;=$EV133,BP$5&lt;=$EW133),$GC133,IF(AND(BP$5&gt;=$EX133,BP$5&lt;=$EY133),$GE133,IF(AND(BP$5&gt;=$EZ133,BP$5&lt;=$FA133),$GG133,IF(AND(BP$5&gt;=$FB133,BP$5&lt;=$FC133),$GI133,IF(AND(BP$5&gt;=$FD133,BP$5&lt;=$FE133),$GK133,0))))))))))))</f>
        <v>0</v>
      </c>
      <c r="BQ445" s="133">
        <f t="shared" si="1151"/>
        <v>0</v>
      </c>
      <c r="BR445" s="133">
        <f t="shared" si="1151"/>
        <v>0</v>
      </c>
      <c r="BS445" s="133">
        <f t="shared" si="1151"/>
        <v>16</v>
      </c>
      <c r="BT445" s="133">
        <f t="shared" si="1151"/>
        <v>0</v>
      </c>
      <c r="BU445" s="133">
        <f t="shared" si="1151"/>
        <v>0</v>
      </c>
      <c r="BV445" s="133">
        <f t="shared" si="1151"/>
        <v>0</v>
      </c>
      <c r="BW445" s="133">
        <f t="shared" si="1151"/>
        <v>0</v>
      </c>
      <c r="BX445" s="133">
        <f t="shared" si="1151"/>
        <v>0</v>
      </c>
      <c r="BY445" s="133">
        <f t="shared" si="1151"/>
        <v>0</v>
      </c>
      <c r="BZ445" s="133">
        <f t="shared" si="1151"/>
        <v>0</v>
      </c>
      <c r="CA445" s="133">
        <f t="shared" si="1151"/>
        <v>0</v>
      </c>
      <c r="CB445" s="133">
        <f t="shared" si="1151"/>
        <v>0</v>
      </c>
      <c r="CC445" s="133">
        <f t="shared" si="1151"/>
        <v>0</v>
      </c>
      <c r="CD445" s="133">
        <f t="shared" si="1151"/>
        <v>0</v>
      </c>
      <c r="CE445" s="133">
        <f t="shared" si="1151"/>
        <v>0</v>
      </c>
      <c r="CF445" s="133">
        <f t="shared" si="1151"/>
        <v>0</v>
      </c>
      <c r="CG445" s="133">
        <f t="shared" si="1151"/>
        <v>0</v>
      </c>
      <c r="CH445" s="133">
        <f t="shared" si="1151"/>
        <v>0</v>
      </c>
      <c r="CI445" s="133">
        <f t="shared" si="1151"/>
        <v>0</v>
      </c>
      <c r="CJ445" s="133">
        <f t="shared" si="1151"/>
        <v>0</v>
      </c>
      <c r="CK445" s="133">
        <f t="shared" si="1151"/>
        <v>0</v>
      </c>
      <c r="CL445" s="133">
        <f t="shared" si="1151"/>
        <v>0</v>
      </c>
      <c r="CM445" s="133">
        <f t="shared" si="1151"/>
        <v>0</v>
      </c>
      <c r="CN445" s="133">
        <f t="shared" si="1151"/>
        <v>0</v>
      </c>
      <c r="CO445" s="133">
        <f t="shared" si="1151"/>
        <v>0</v>
      </c>
      <c r="CP445" s="133">
        <f t="shared" si="1151"/>
        <v>0</v>
      </c>
      <c r="CQ445" s="134">
        <f t="shared" si="1151"/>
        <v>0</v>
      </c>
      <c r="CR445" s="135">
        <f t="shared" si="1151"/>
        <v>0</v>
      </c>
      <c r="CS445" s="133">
        <f t="shared" si="1151"/>
        <v>0</v>
      </c>
      <c r="CT445" s="133">
        <f t="shared" si="1151"/>
        <v>0</v>
      </c>
      <c r="CU445" s="133">
        <f t="shared" si="1151"/>
        <v>0</v>
      </c>
      <c r="CV445" s="133">
        <f t="shared" ref="CV445:DW445" si="1152">IF(AND(CV$5&gt;=$EH133,CV$5&lt;=$EI133),$FO133,IF(AND(CV$5&gt;=$EJ133,CV$5&lt;=$EK133),$FQ133,IF(AND(CV$5&gt;=$EL133,CV$5&lt;=$EM133),$FS133,IF(AND(CV$5&gt;=$EN133,CV$5&lt;=$EO133),$FU133,IF(AND(CV$5&gt;=$EP133,CV$5&lt;=$EQ133),$FW133,IF(AND(CV$5&gt;=$ER133,CV$5&lt;=$ES133),$FY133,IF(AND(CV$5&gt;=$ET133,CV$5&lt;=$EU133),$GA133,IF(AND(CV$5&gt;=$EV133,CV$5&lt;=$EW133),$GC133,IF(AND(CV$5&gt;=$EX133,CV$5&lt;=$EY133),$GE133,IF(AND(CV$5&gt;=$EZ133,CV$5&lt;=$FA133),$GG133,IF(AND(CV$5&gt;=$FB133,CV$5&lt;=$FC133),$GI133,IF(AND(CV$5&gt;=$FD133,CV$5&lt;=$FE133),$GK133,0))))))))))))</f>
        <v>0</v>
      </c>
      <c r="CW445" s="133">
        <f t="shared" si="1152"/>
        <v>20</v>
      </c>
      <c r="CX445" s="133">
        <f t="shared" si="1152"/>
        <v>0</v>
      </c>
      <c r="CY445" s="133">
        <f t="shared" si="1152"/>
        <v>0</v>
      </c>
      <c r="CZ445" s="133">
        <f t="shared" si="1152"/>
        <v>0</v>
      </c>
      <c r="DA445" s="133">
        <f t="shared" si="1152"/>
        <v>0</v>
      </c>
      <c r="DB445" s="133">
        <f t="shared" si="1152"/>
        <v>0</v>
      </c>
      <c r="DC445" s="133">
        <f t="shared" si="1152"/>
        <v>0</v>
      </c>
      <c r="DD445" s="133">
        <f t="shared" si="1152"/>
        <v>0</v>
      </c>
      <c r="DE445" s="133">
        <f t="shared" si="1152"/>
        <v>0</v>
      </c>
      <c r="DF445" s="133">
        <f t="shared" si="1152"/>
        <v>0</v>
      </c>
      <c r="DG445" s="133">
        <f t="shared" si="1152"/>
        <v>0</v>
      </c>
      <c r="DH445" s="133">
        <f t="shared" si="1152"/>
        <v>0</v>
      </c>
      <c r="DI445" s="133">
        <f t="shared" si="1152"/>
        <v>0</v>
      </c>
      <c r="DJ445" s="133">
        <f t="shared" si="1152"/>
        <v>0</v>
      </c>
      <c r="DK445" s="133">
        <f t="shared" si="1152"/>
        <v>0</v>
      </c>
      <c r="DL445" s="133">
        <f t="shared" si="1152"/>
        <v>0</v>
      </c>
      <c r="DM445" s="133">
        <f t="shared" si="1152"/>
        <v>0</v>
      </c>
      <c r="DN445" s="133">
        <f t="shared" si="1152"/>
        <v>0</v>
      </c>
      <c r="DO445" s="133">
        <f t="shared" si="1152"/>
        <v>0</v>
      </c>
      <c r="DP445" s="133">
        <f t="shared" si="1152"/>
        <v>0</v>
      </c>
      <c r="DQ445" s="133">
        <f t="shared" si="1152"/>
        <v>0</v>
      </c>
      <c r="DR445" s="133">
        <f t="shared" si="1152"/>
        <v>0</v>
      </c>
      <c r="DS445" s="133">
        <f t="shared" si="1152"/>
        <v>0</v>
      </c>
      <c r="DT445" s="133">
        <f t="shared" si="1152"/>
        <v>0</v>
      </c>
      <c r="DU445" s="134">
        <f t="shared" si="1152"/>
        <v>0</v>
      </c>
      <c r="DV445" s="134">
        <f t="shared" si="1152"/>
        <v>0</v>
      </c>
      <c r="DW445" s="134">
        <f t="shared" si="1152"/>
        <v>0</v>
      </c>
      <c r="EE445" s="2"/>
      <c r="EF445"/>
      <c r="EG445"/>
      <c r="EH445" s="124"/>
      <c r="EI445" s="124"/>
      <c r="EJ445" s="124"/>
      <c r="EK445" s="124"/>
      <c r="EL445" s="124"/>
      <c r="EM445" s="124"/>
      <c r="EN445" s="124"/>
      <c r="EO445" s="124"/>
      <c r="EP445" s="124"/>
      <c r="EQ445" s="124"/>
      <c r="ER445" s="124"/>
      <c r="ES445" s="124"/>
      <c r="ET445" s="124"/>
      <c r="EU445" s="124"/>
      <c r="EV445" s="124"/>
      <c r="EW445" s="124"/>
      <c r="EX445" s="124"/>
      <c r="EY445" s="124"/>
      <c r="EZ445" s="124"/>
      <c r="FA445" s="124"/>
      <c r="FB445" s="124"/>
      <c r="FC445" s="124"/>
      <c r="FD445" s="124"/>
      <c r="FE445" s="124"/>
      <c r="FG445" s="124"/>
      <c r="FH445" s="124"/>
      <c r="FI445" s="124"/>
      <c r="FJ445" s="124"/>
      <c r="FK445" s="124"/>
      <c r="FL445" s="124"/>
      <c r="FN445" s="212"/>
      <c r="FO445" s="170"/>
      <c r="FP445" s="212"/>
      <c r="FQ445" s="170"/>
      <c r="FR445" s="212"/>
      <c r="FS445" s="170"/>
      <c r="FT445" s="212"/>
      <c r="FU445" s="170"/>
      <c r="FV445" s="212"/>
      <c r="FW445" s="170"/>
      <c r="FX445" s="212"/>
      <c r="FY445" s="170"/>
      <c r="FZ445" s="212"/>
      <c r="GA445" s="170"/>
      <c r="GB445" s="212"/>
      <c r="GC445" s="170"/>
      <c r="GD445" s="212"/>
      <c r="GE445" s="170"/>
      <c r="GF445" s="212"/>
      <c r="GG445" s="170"/>
      <c r="GH445" s="212"/>
      <c r="GI445" s="170"/>
      <c r="GJ445" s="212"/>
      <c r="GK445" s="170"/>
      <c r="HC445" s="212"/>
      <c r="HD445" s="170"/>
      <c r="HE445" s="212"/>
      <c r="HF445" s="170"/>
      <c r="HG445" s="212"/>
      <c r="HH445" s="170"/>
      <c r="HI445" s="212"/>
      <c r="HJ445" s="170"/>
    </row>
    <row r="446" spans="2:218" ht="21.75" customHeight="1" x14ac:dyDescent="0.15">
      <c r="B446" s="486" t="str">
        <f>IF(②元データ!$B$27="","",②元データ!$B$27)</f>
        <v>産直ニンジン・寿八寸Ａ</v>
      </c>
      <c r="C446" s="324"/>
      <c r="D446" s="78">
        <f t="shared" ref="D446:AI446" si="1153">IF(AND(D$5&gt;=$EH135,D$5&lt;=$EI135),$FO135/$GM135,IF(AND(D$5&gt;=$EJ135,D$5&lt;=$EK135),$FQ135/$GO135,IF(AND(D$5&gt;=$EL135,D$5&lt;=$EM135),$FS135/$GQ135,IF(AND(D$5&gt;=$EN135,D$5&lt;=$EO135),$FU135/$GS135,IF(AND(D$5&gt;=$EP135,D$5&lt;=$EQ135),$FW135/$GU135,IF(AND(D$5&gt;=$ER135,D$5&lt;=$ES135),$FY135/$GW135,IF(AND(D$5&gt;=$ET135,D$5&lt;=$EU135),$GA135/$GY135,IF(AND(D$5&gt;=$EV135,D$5&lt;=$EW135),$GC135/$HA135,IF(AND(D$5&gt;=$EX135,D$5&lt;=$EY135),$GE135/$HC135,IF(AND(D$5&gt;=$EZ135,D$5&lt;=$FA135),$GG135/$HE135,IF(AND(D$5&gt;=$FB135,D$5&lt;=$FC135),$GI135/$HG135,IF(AND(D$5&gt;=$FD135,D$5&lt;=$FE135),$GK135/$HI135,0))))))))))))</f>
        <v>0</v>
      </c>
      <c r="E446" s="79">
        <f t="shared" si="1153"/>
        <v>0</v>
      </c>
      <c r="F446" s="79">
        <f t="shared" si="1153"/>
        <v>0</v>
      </c>
      <c r="G446" s="79">
        <f t="shared" si="1153"/>
        <v>0</v>
      </c>
      <c r="H446" s="79">
        <f t="shared" si="1153"/>
        <v>0</v>
      </c>
      <c r="I446" s="79">
        <f t="shared" si="1153"/>
        <v>0</v>
      </c>
      <c r="J446" s="79">
        <f t="shared" si="1153"/>
        <v>0</v>
      </c>
      <c r="K446" s="79">
        <f t="shared" si="1153"/>
        <v>0</v>
      </c>
      <c r="L446" s="79">
        <f t="shared" si="1153"/>
        <v>0</v>
      </c>
      <c r="M446" s="79">
        <f t="shared" si="1153"/>
        <v>0</v>
      </c>
      <c r="N446" s="79">
        <f t="shared" si="1153"/>
        <v>0</v>
      </c>
      <c r="O446" s="79">
        <f t="shared" si="1153"/>
        <v>0</v>
      </c>
      <c r="P446" s="79">
        <f t="shared" si="1153"/>
        <v>0</v>
      </c>
      <c r="Q446" s="79">
        <f t="shared" si="1153"/>
        <v>0</v>
      </c>
      <c r="R446" s="79">
        <f t="shared" si="1153"/>
        <v>0</v>
      </c>
      <c r="S446" s="79">
        <f t="shared" si="1153"/>
        <v>0</v>
      </c>
      <c r="T446" s="79">
        <f t="shared" si="1153"/>
        <v>0</v>
      </c>
      <c r="U446" s="79">
        <f t="shared" si="1153"/>
        <v>0</v>
      </c>
      <c r="V446" s="79">
        <f t="shared" si="1153"/>
        <v>0</v>
      </c>
      <c r="W446" s="79">
        <f t="shared" si="1153"/>
        <v>0</v>
      </c>
      <c r="X446" s="79">
        <f t="shared" si="1153"/>
        <v>0</v>
      </c>
      <c r="Y446" s="79">
        <f t="shared" si="1153"/>
        <v>0</v>
      </c>
      <c r="Z446" s="79">
        <f t="shared" si="1153"/>
        <v>0</v>
      </c>
      <c r="AA446" s="79">
        <f t="shared" si="1153"/>
        <v>0</v>
      </c>
      <c r="AB446" s="79">
        <f t="shared" si="1153"/>
        <v>0</v>
      </c>
      <c r="AC446" s="79">
        <f t="shared" si="1153"/>
        <v>0</v>
      </c>
      <c r="AD446" s="79">
        <f t="shared" si="1153"/>
        <v>0</v>
      </c>
      <c r="AE446" s="79">
        <f t="shared" si="1153"/>
        <v>0</v>
      </c>
      <c r="AF446" s="137">
        <f t="shared" si="1153"/>
        <v>0</v>
      </c>
      <c r="AG446" s="79">
        <f t="shared" si="1153"/>
        <v>0</v>
      </c>
      <c r="AH446" s="79">
        <f t="shared" si="1153"/>
        <v>0</v>
      </c>
      <c r="AI446" s="78">
        <f t="shared" si="1153"/>
        <v>0</v>
      </c>
      <c r="AJ446" s="79">
        <f t="shared" ref="AJ446:BO446" si="1154">IF(AND(AJ$5&gt;=$EH135,AJ$5&lt;=$EI135),$FO135/$GM135,IF(AND(AJ$5&gt;=$EJ135,AJ$5&lt;=$EK135),$FQ135/$GO135,IF(AND(AJ$5&gt;=$EL135,AJ$5&lt;=$EM135),$FS135/$GQ135,IF(AND(AJ$5&gt;=$EN135,AJ$5&lt;=$EO135),$FU135/$GS135,IF(AND(AJ$5&gt;=$EP135,AJ$5&lt;=$EQ135),$FW135/$GU135,IF(AND(AJ$5&gt;=$ER135,AJ$5&lt;=$ES135),$FY135/$GW135,IF(AND(AJ$5&gt;=$ET135,AJ$5&lt;=$EU135),$GA135/$GY135,IF(AND(AJ$5&gt;=$EV135,AJ$5&lt;=$EW135),$GC135/$HA135,IF(AND(AJ$5&gt;=$EX135,AJ$5&lt;=$EY135),$GE135/$HC135,IF(AND(AJ$5&gt;=$EZ135,AJ$5&lt;=$FA135),$GG135/$HE135,IF(AND(AJ$5&gt;=$FB135,AJ$5&lt;=$FC135),$GI135/$HG135,IF(AND(AJ$5&gt;=$FD135,AJ$5&lt;=$FE135),$GK135/$HI135,0))))))))))))</f>
        <v>0</v>
      </c>
      <c r="AK446" s="79">
        <f t="shared" si="1154"/>
        <v>0</v>
      </c>
      <c r="AL446" s="79">
        <f t="shared" si="1154"/>
        <v>0</v>
      </c>
      <c r="AM446" s="79">
        <f t="shared" si="1154"/>
        <v>0</v>
      </c>
      <c r="AN446" s="79">
        <f t="shared" si="1154"/>
        <v>0</v>
      </c>
      <c r="AO446" s="79">
        <f t="shared" si="1154"/>
        <v>0</v>
      </c>
      <c r="AP446" s="79">
        <f t="shared" si="1154"/>
        <v>0</v>
      </c>
      <c r="AQ446" s="79">
        <f t="shared" si="1154"/>
        <v>0</v>
      </c>
      <c r="AR446" s="79">
        <f t="shared" si="1154"/>
        <v>0</v>
      </c>
      <c r="AS446" s="79">
        <f t="shared" si="1154"/>
        <v>0</v>
      </c>
      <c r="AT446" s="79">
        <f t="shared" si="1154"/>
        <v>0</v>
      </c>
      <c r="AU446" s="79">
        <f t="shared" si="1154"/>
        <v>0</v>
      </c>
      <c r="AV446" s="79">
        <f t="shared" si="1154"/>
        <v>0</v>
      </c>
      <c r="AW446" s="79">
        <f t="shared" si="1154"/>
        <v>0</v>
      </c>
      <c r="AX446" s="79">
        <f t="shared" si="1154"/>
        <v>0</v>
      </c>
      <c r="AY446" s="79">
        <f t="shared" si="1154"/>
        <v>0</v>
      </c>
      <c r="AZ446" s="79">
        <f t="shared" si="1154"/>
        <v>0</v>
      </c>
      <c r="BA446" s="79">
        <f t="shared" si="1154"/>
        <v>0</v>
      </c>
      <c r="BB446" s="79">
        <f t="shared" si="1154"/>
        <v>0</v>
      </c>
      <c r="BC446" s="79">
        <f t="shared" si="1154"/>
        <v>0</v>
      </c>
      <c r="BD446" s="79">
        <f t="shared" si="1154"/>
        <v>0</v>
      </c>
      <c r="BE446" s="79">
        <f t="shared" si="1154"/>
        <v>0</v>
      </c>
      <c r="BF446" s="79">
        <f t="shared" si="1154"/>
        <v>0</v>
      </c>
      <c r="BG446" s="79">
        <f t="shared" si="1154"/>
        <v>0</v>
      </c>
      <c r="BH446" s="79">
        <f t="shared" si="1154"/>
        <v>0</v>
      </c>
      <c r="BI446" s="79">
        <f t="shared" si="1154"/>
        <v>0</v>
      </c>
      <c r="BJ446" s="79">
        <f t="shared" si="1154"/>
        <v>0</v>
      </c>
      <c r="BK446" s="79">
        <f t="shared" si="1154"/>
        <v>0</v>
      </c>
      <c r="BL446" s="79">
        <f t="shared" si="1154"/>
        <v>0</v>
      </c>
      <c r="BM446" s="80">
        <f t="shared" si="1154"/>
        <v>0</v>
      </c>
      <c r="BN446" s="78">
        <f t="shared" si="1154"/>
        <v>0</v>
      </c>
      <c r="BO446" s="79">
        <f t="shared" si="1154"/>
        <v>0</v>
      </c>
      <c r="BP446" s="79">
        <f t="shared" ref="BP446:CU446" si="1155">IF(AND(BP$5&gt;=$EH135,BP$5&lt;=$EI135),$FO135/$GM135,IF(AND(BP$5&gt;=$EJ135,BP$5&lt;=$EK135),$FQ135/$GO135,IF(AND(BP$5&gt;=$EL135,BP$5&lt;=$EM135),$FS135/$GQ135,IF(AND(BP$5&gt;=$EN135,BP$5&lt;=$EO135),$FU135/$GS135,IF(AND(BP$5&gt;=$EP135,BP$5&lt;=$EQ135),$FW135/$GU135,IF(AND(BP$5&gt;=$ER135,BP$5&lt;=$ES135),$FY135/$GW135,IF(AND(BP$5&gt;=$ET135,BP$5&lt;=$EU135),$GA135/$GY135,IF(AND(BP$5&gt;=$EV135,BP$5&lt;=$EW135),$GC135/$HA135,IF(AND(BP$5&gt;=$EX135,BP$5&lt;=$EY135),$GE135/$HC135,IF(AND(BP$5&gt;=$EZ135,BP$5&lt;=$FA135),$GG135/$HE135,IF(AND(BP$5&gt;=$FB135,BP$5&lt;=$FC135),$GI135/$HG135,IF(AND(BP$5&gt;=$FD135,BP$5&lt;=$FE135),$GK135/$HI135,0))))))))))))</f>
        <v>0</v>
      </c>
      <c r="BQ446" s="79">
        <f t="shared" si="1155"/>
        <v>0</v>
      </c>
      <c r="BR446" s="79">
        <f t="shared" si="1155"/>
        <v>0</v>
      </c>
      <c r="BS446" s="79">
        <f t="shared" si="1155"/>
        <v>0</v>
      </c>
      <c r="BT446" s="79">
        <f t="shared" si="1155"/>
        <v>0</v>
      </c>
      <c r="BU446" s="79">
        <f t="shared" si="1155"/>
        <v>0</v>
      </c>
      <c r="BV446" s="79">
        <f t="shared" si="1155"/>
        <v>0</v>
      </c>
      <c r="BW446" s="79">
        <f t="shared" si="1155"/>
        <v>0</v>
      </c>
      <c r="BX446" s="79">
        <f t="shared" si="1155"/>
        <v>0</v>
      </c>
      <c r="BY446" s="79">
        <f t="shared" si="1155"/>
        <v>0</v>
      </c>
      <c r="BZ446" s="79">
        <f t="shared" si="1155"/>
        <v>0</v>
      </c>
      <c r="CA446" s="79">
        <f t="shared" si="1155"/>
        <v>0</v>
      </c>
      <c r="CB446" s="137">
        <f t="shared" si="1155"/>
        <v>0</v>
      </c>
      <c r="CC446" s="79">
        <f t="shared" si="1155"/>
        <v>0</v>
      </c>
      <c r="CD446" s="79">
        <f t="shared" si="1155"/>
        <v>0</v>
      </c>
      <c r="CE446" s="79">
        <f t="shared" si="1155"/>
        <v>0</v>
      </c>
      <c r="CF446" s="79">
        <f t="shared" si="1155"/>
        <v>0</v>
      </c>
      <c r="CG446" s="79">
        <f t="shared" si="1155"/>
        <v>0</v>
      </c>
      <c r="CH446" s="79">
        <f t="shared" si="1155"/>
        <v>0</v>
      </c>
      <c r="CI446" s="79">
        <f t="shared" si="1155"/>
        <v>0</v>
      </c>
      <c r="CJ446" s="79">
        <f t="shared" si="1155"/>
        <v>0</v>
      </c>
      <c r="CK446" s="79">
        <f t="shared" si="1155"/>
        <v>0</v>
      </c>
      <c r="CL446" s="79">
        <f t="shared" si="1155"/>
        <v>0</v>
      </c>
      <c r="CM446" s="79">
        <f t="shared" si="1155"/>
        <v>0</v>
      </c>
      <c r="CN446" s="79">
        <f t="shared" si="1155"/>
        <v>0</v>
      </c>
      <c r="CO446" s="79">
        <f t="shared" si="1155"/>
        <v>0</v>
      </c>
      <c r="CP446" s="137">
        <f t="shared" si="1155"/>
        <v>0</v>
      </c>
      <c r="CQ446" s="80">
        <f t="shared" si="1155"/>
        <v>0</v>
      </c>
      <c r="CR446" s="78">
        <f t="shared" si="1155"/>
        <v>0</v>
      </c>
      <c r="CS446" s="79">
        <f t="shared" si="1155"/>
        <v>0</v>
      </c>
      <c r="CT446" s="79">
        <f t="shared" si="1155"/>
        <v>0</v>
      </c>
      <c r="CU446" s="79">
        <f t="shared" si="1155"/>
        <v>0</v>
      </c>
      <c r="CV446" s="79">
        <f t="shared" ref="CV446:DW446" si="1156">IF(AND(CV$5&gt;=$EH135,CV$5&lt;=$EI135),$FO135/$GM135,IF(AND(CV$5&gt;=$EJ135,CV$5&lt;=$EK135),$FQ135/$GO135,IF(AND(CV$5&gt;=$EL135,CV$5&lt;=$EM135),$FS135/$GQ135,IF(AND(CV$5&gt;=$EN135,CV$5&lt;=$EO135),$FU135/$GS135,IF(AND(CV$5&gt;=$EP135,CV$5&lt;=$EQ135),$FW135/$GU135,IF(AND(CV$5&gt;=$ER135,CV$5&lt;=$ES135),$FY135/$GW135,IF(AND(CV$5&gt;=$ET135,CV$5&lt;=$EU135),$GA135/$GY135,IF(AND(CV$5&gt;=$EV135,CV$5&lt;=$EW135),$GC135/$HA135,IF(AND(CV$5&gt;=$EX135,CV$5&lt;=$EY135),$GE135/$HC135,IF(AND(CV$5&gt;=$EZ135,CV$5&lt;=$FA135),$GG135/$HE135,IF(AND(CV$5&gt;=$FB135,CV$5&lt;=$FC135),$GI135/$HG135,IF(AND(CV$5&gt;=$FD135,CV$5&lt;=$FE135),$GK135/$HI135,0))))))))))))</f>
        <v>0</v>
      </c>
      <c r="CW446" s="79">
        <f t="shared" si="1156"/>
        <v>0</v>
      </c>
      <c r="CX446" s="79">
        <f t="shared" si="1156"/>
        <v>0</v>
      </c>
      <c r="CY446" s="79">
        <f t="shared" si="1156"/>
        <v>0</v>
      </c>
      <c r="CZ446" s="79">
        <f t="shared" si="1156"/>
        <v>0</v>
      </c>
      <c r="DA446" s="79">
        <f t="shared" si="1156"/>
        <v>0</v>
      </c>
      <c r="DB446" s="79">
        <f t="shared" si="1156"/>
        <v>0</v>
      </c>
      <c r="DC446" s="79">
        <f t="shared" si="1156"/>
        <v>0</v>
      </c>
      <c r="DD446" s="79">
        <f t="shared" si="1156"/>
        <v>0</v>
      </c>
      <c r="DE446" s="79">
        <f t="shared" si="1156"/>
        <v>0</v>
      </c>
      <c r="DF446" s="137">
        <f t="shared" si="1156"/>
        <v>0</v>
      </c>
      <c r="DG446" s="79">
        <f t="shared" si="1156"/>
        <v>0</v>
      </c>
      <c r="DH446" s="79">
        <f t="shared" si="1156"/>
        <v>0</v>
      </c>
      <c r="DI446" s="79">
        <f t="shared" si="1156"/>
        <v>0</v>
      </c>
      <c r="DJ446" s="79">
        <f t="shared" si="1156"/>
        <v>0</v>
      </c>
      <c r="DK446" s="79">
        <f t="shared" si="1156"/>
        <v>0</v>
      </c>
      <c r="DL446" s="79">
        <f t="shared" si="1156"/>
        <v>0</v>
      </c>
      <c r="DM446" s="79">
        <f t="shared" si="1156"/>
        <v>0</v>
      </c>
      <c r="DN446" s="79">
        <f t="shared" si="1156"/>
        <v>0</v>
      </c>
      <c r="DO446" s="79">
        <f t="shared" si="1156"/>
        <v>0</v>
      </c>
      <c r="DP446" s="79">
        <f t="shared" si="1156"/>
        <v>0</v>
      </c>
      <c r="DQ446" s="79">
        <f t="shared" si="1156"/>
        <v>0</v>
      </c>
      <c r="DR446" s="79">
        <f t="shared" si="1156"/>
        <v>0</v>
      </c>
      <c r="DS446" s="79">
        <f t="shared" si="1156"/>
        <v>0</v>
      </c>
      <c r="DT446" s="137">
        <f t="shared" si="1156"/>
        <v>0</v>
      </c>
      <c r="DU446" s="80">
        <f t="shared" si="1156"/>
        <v>0</v>
      </c>
      <c r="DV446" s="80">
        <f t="shared" si="1156"/>
        <v>0</v>
      </c>
      <c r="DW446" s="80">
        <f t="shared" si="1156"/>
        <v>0</v>
      </c>
      <c r="EE446" s="2"/>
      <c r="EF446"/>
      <c r="EG446"/>
      <c r="EH446" s="124"/>
      <c r="EI446" s="124"/>
      <c r="EJ446" s="124"/>
      <c r="EK446" s="124"/>
      <c r="EL446" s="124"/>
      <c r="EM446" s="124"/>
      <c r="EN446" s="124"/>
      <c r="EO446" s="124"/>
      <c r="EP446" s="124"/>
      <c r="EQ446" s="124"/>
      <c r="ER446" s="124"/>
      <c r="ES446" s="124"/>
      <c r="ET446" s="124"/>
      <c r="EU446" s="124"/>
      <c r="EV446" s="124"/>
      <c r="EW446" s="124"/>
      <c r="EX446" s="124"/>
      <c r="EY446" s="124"/>
      <c r="EZ446" s="124"/>
      <c r="FA446" s="124"/>
      <c r="FB446" s="124"/>
      <c r="FC446" s="124"/>
      <c r="FD446" s="124"/>
      <c r="FE446" s="124"/>
      <c r="FG446" s="124"/>
      <c r="FH446" s="124"/>
      <c r="FI446" s="124"/>
      <c r="FJ446" s="124"/>
      <c r="FK446" s="124"/>
      <c r="FL446" s="124"/>
      <c r="FN446" s="212"/>
      <c r="FO446" s="170"/>
      <c r="FP446" s="212"/>
      <c r="FQ446" s="170"/>
      <c r="FR446" s="212"/>
      <c r="FS446" s="170"/>
      <c r="FT446" s="212"/>
      <c r="FU446" s="170"/>
      <c r="FV446" s="212"/>
      <c r="FW446" s="170"/>
      <c r="FX446" s="212"/>
      <c r="FY446" s="170"/>
      <c r="FZ446" s="212"/>
      <c r="GA446" s="170"/>
      <c r="GB446" s="212"/>
      <c r="GC446" s="170"/>
      <c r="GD446" s="212"/>
      <c r="GE446" s="170"/>
      <c r="GF446" s="212"/>
      <c r="GG446" s="170"/>
      <c r="GH446" s="212"/>
      <c r="GI446" s="170"/>
      <c r="GJ446" s="212"/>
      <c r="GK446" s="170"/>
      <c r="HC446" s="212"/>
      <c r="HD446" s="170"/>
      <c r="HE446" s="212"/>
      <c r="HF446" s="170"/>
      <c r="HG446" s="212"/>
      <c r="HH446" s="170"/>
      <c r="HI446" s="212"/>
      <c r="HJ446" s="170"/>
    </row>
    <row r="447" spans="2:218" ht="10.5" customHeight="1" x14ac:dyDescent="0.15">
      <c r="B447" s="487"/>
      <c r="C447" s="325"/>
      <c r="D447" s="59">
        <f t="shared" ref="D447:AI447" si="1157">IF(AND(D$5&gt;=$EH135,D$5&lt;=$EI135),$FO135,IF(AND(D$5&gt;=$EJ135,D$5&lt;=$EK135),$FQ135,IF(AND(D$5&gt;=$EL135,D$5&lt;=$EM135),$FS135,IF(AND(D$5&gt;=$EN135,D$5&lt;=$EO135),$FU135,IF(AND(D$5&gt;=$EP135,D$5&lt;=$EQ135),$FW135,IF(AND(D$5&gt;=$ER135,D$5&lt;=$ES135),$FY135,IF(AND(D$5&gt;=$ET135,D$5&lt;=$EU135),$GA135,IF(AND(D$5&gt;=$EV135,D$5&lt;=$EW135),$GC135,IF(AND(D$5&gt;=$EX135,D$5&lt;=$EY135),$GE135,IF(AND(D$5&gt;=$EZ135,D$5&lt;=$FA135),$GG135,IF(AND(D$5&gt;=$FB135,D$5&lt;=$FC135),$GI135,IF(AND(D$5&gt;=$FD135,D$5&lt;=$FE135),$GK135,0))))))))))))</f>
        <v>0</v>
      </c>
      <c r="E447" s="76">
        <f t="shared" si="1157"/>
        <v>0</v>
      </c>
      <c r="F447" s="76">
        <f t="shared" si="1157"/>
        <v>0</v>
      </c>
      <c r="G447" s="76">
        <f t="shared" si="1157"/>
        <v>0</v>
      </c>
      <c r="H447" s="76">
        <f t="shared" si="1157"/>
        <v>0</v>
      </c>
      <c r="I447" s="76">
        <f t="shared" si="1157"/>
        <v>0</v>
      </c>
      <c r="J447" s="76">
        <f t="shared" si="1157"/>
        <v>0</v>
      </c>
      <c r="K447" s="76">
        <f t="shared" si="1157"/>
        <v>0</v>
      </c>
      <c r="L447" s="76">
        <f t="shared" si="1157"/>
        <v>0</v>
      </c>
      <c r="M447" s="76">
        <f t="shared" si="1157"/>
        <v>0</v>
      </c>
      <c r="N447" s="76">
        <f t="shared" si="1157"/>
        <v>0</v>
      </c>
      <c r="O447" s="76">
        <f t="shared" si="1157"/>
        <v>0</v>
      </c>
      <c r="P447" s="76">
        <f t="shared" si="1157"/>
        <v>0</v>
      </c>
      <c r="Q447" s="76">
        <f t="shared" si="1157"/>
        <v>0</v>
      </c>
      <c r="R447" s="76">
        <f t="shared" si="1157"/>
        <v>0</v>
      </c>
      <c r="S447" s="76">
        <f t="shared" si="1157"/>
        <v>0</v>
      </c>
      <c r="T447" s="76">
        <f t="shared" si="1157"/>
        <v>0</v>
      </c>
      <c r="U447" s="76">
        <f t="shared" si="1157"/>
        <v>0</v>
      </c>
      <c r="V447" s="76">
        <f t="shared" si="1157"/>
        <v>0</v>
      </c>
      <c r="W447" s="76">
        <f t="shared" si="1157"/>
        <v>0</v>
      </c>
      <c r="X447" s="76">
        <f t="shared" si="1157"/>
        <v>0</v>
      </c>
      <c r="Y447" s="76">
        <f t="shared" si="1157"/>
        <v>0</v>
      </c>
      <c r="Z447" s="76">
        <f t="shared" si="1157"/>
        <v>0</v>
      </c>
      <c r="AA447" s="76">
        <f t="shared" si="1157"/>
        <v>0</v>
      </c>
      <c r="AB447" s="76">
        <f t="shared" si="1157"/>
        <v>0</v>
      </c>
      <c r="AC447" s="76">
        <f t="shared" si="1157"/>
        <v>0</v>
      </c>
      <c r="AD447" s="76">
        <f t="shared" si="1157"/>
        <v>0</v>
      </c>
      <c r="AE447" s="76">
        <f t="shared" si="1157"/>
        <v>0</v>
      </c>
      <c r="AF447" s="138">
        <f t="shared" si="1157"/>
        <v>0</v>
      </c>
      <c r="AG447" s="76">
        <f t="shared" si="1157"/>
        <v>0</v>
      </c>
      <c r="AH447" s="76">
        <f t="shared" si="1157"/>
        <v>0</v>
      </c>
      <c r="AI447" s="59">
        <f t="shared" si="1157"/>
        <v>0</v>
      </c>
      <c r="AJ447" s="76">
        <f t="shared" ref="AJ447:BO447" si="1158">IF(AND(AJ$5&gt;=$EH135,AJ$5&lt;=$EI135),$FO135,IF(AND(AJ$5&gt;=$EJ135,AJ$5&lt;=$EK135),$FQ135,IF(AND(AJ$5&gt;=$EL135,AJ$5&lt;=$EM135),$FS135,IF(AND(AJ$5&gt;=$EN135,AJ$5&lt;=$EO135),$FU135,IF(AND(AJ$5&gt;=$EP135,AJ$5&lt;=$EQ135),$FW135,IF(AND(AJ$5&gt;=$ER135,AJ$5&lt;=$ES135),$FY135,IF(AND(AJ$5&gt;=$ET135,AJ$5&lt;=$EU135),$GA135,IF(AND(AJ$5&gt;=$EV135,AJ$5&lt;=$EW135),$GC135,IF(AND(AJ$5&gt;=$EX135,AJ$5&lt;=$EY135),$GE135,IF(AND(AJ$5&gt;=$EZ135,AJ$5&lt;=$FA135),$GG135,IF(AND(AJ$5&gt;=$FB135,AJ$5&lt;=$FC135),$GI135,IF(AND(AJ$5&gt;=$FD135,AJ$5&lt;=$FE135),$GK135,0))))))))))))</f>
        <v>0</v>
      </c>
      <c r="AK447" s="76">
        <f t="shared" si="1158"/>
        <v>0</v>
      </c>
      <c r="AL447" s="76">
        <f t="shared" si="1158"/>
        <v>0</v>
      </c>
      <c r="AM447" s="76">
        <f t="shared" si="1158"/>
        <v>0</v>
      </c>
      <c r="AN447" s="76">
        <f t="shared" si="1158"/>
        <v>0</v>
      </c>
      <c r="AO447" s="76">
        <f t="shared" si="1158"/>
        <v>0</v>
      </c>
      <c r="AP447" s="76">
        <f t="shared" si="1158"/>
        <v>0</v>
      </c>
      <c r="AQ447" s="76">
        <f t="shared" si="1158"/>
        <v>0</v>
      </c>
      <c r="AR447" s="76">
        <f t="shared" si="1158"/>
        <v>0</v>
      </c>
      <c r="AS447" s="76">
        <f t="shared" si="1158"/>
        <v>0</v>
      </c>
      <c r="AT447" s="76">
        <f t="shared" si="1158"/>
        <v>0</v>
      </c>
      <c r="AU447" s="76">
        <f t="shared" si="1158"/>
        <v>0</v>
      </c>
      <c r="AV447" s="76">
        <f t="shared" si="1158"/>
        <v>0</v>
      </c>
      <c r="AW447" s="76">
        <f t="shared" si="1158"/>
        <v>0</v>
      </c>
      <c r="AX447" s="76">
        <f t="shared" si="1158"/>
        <v>0</v>
      </c>
      <c r="AY447" s="76">
        <f t="shared" si="1158"/>
        <v>0</v>
      </c>
      <c r="AZ447" s="76">
        <f t="shared" si="1158"/>
        <v>0</v>
      </c>
      <c r="BA447" s="76">
        <f t="shared" si="1158"/>
        <v>0</v>
      </c>
      <c r="BB447" s="76">
        <f t="shared" si="1158"/>
        <v>0</v>
      </c>
      <c r="BC447" s="76">
        <f t="shared" si="1158"/>
        <v>0</v>
      </c>
      <c r="BD447" s="76">
        <f t="shared" si="1158"/>
        <v>0</v>
      </c>
      <c r="BE447" s="76">
        <f t="shared" si="1158"/>
        <v>0</v>
      </c>
      <c r="BF447" s="76">
        <f t="shared" si="1158"/>
        <v>0</v>
      </c>
      <c r="BG447" s="76">
        <f t="shared" si="1158"/>
        <v>0</v>
      </c>
      <c r="BH447" s="76">
        <f t="shared" si="1158"/>
        <v>0</v>
      </c>
      <c r="BI447" s="76">
        <f t="shared" si="1158"/>
        <v>0</v>
      </c>
      <c r="BJ447" s="76">
        <f t="shared" si="1158"/>
        <v>0</v>
      </c>
      <c r="BK447" s="76">
        <f t="shared" si="1158"/>
        <v>0</v>
      </c>
      <c r="BL447" s="76">
        <f t="shared" si="1158"/>
        <v>0</v>
      </c>
      <c r="BM447" s="77">
        <f t="shared" si="1158"/>
        <v>0</v>
      </c>
      <c r="BN447" s="59">
        <f t="shared" si="1158"/>
        <v>0</v>
      </c>
      <c r="BO447" s="76">
        <f t="shared" si="1158"/>
        <v>0</v>
      </c>
      <c r="BP447" s="76">
        <f t="shared" ref="BP447:CU447" si="1159">IF(AND(BP$5&gt;=$EH135,BP$5&lt;=$EI135),$FO135,IF(AND(BP$5&gt;=$EJ135,BP$5&lt;=$EK135),$FQ135,IF(AND(BP$5&gt;=$EL135,BP$5&lt;=$EM135),$FS135,IF(AND(BP$5&gt;=$EN135,BP$5&lt;=$EO135),$FU135,IF(AND(BP$5&gt;=$EP135,BP$5&lt;=$EQ135),$FW135,IF(AND(BP$5&gt;=$ER135,BP$5&lt;=$ES135),$FY135,IF(AND(BP$5&gt;=$ET135,BP$5&lt;=$EU135),$GA135,IF(AND(BP$5&gt;=$EV135,BP$5&lt;=$EW135),$GC135,IF(AND(BP$5&gt;=$EX135,BP$5&lt;=$EY135),$GE135,IF(AND(BP$5&gt;=$EZ135,BP$5&lt;=$FA135),$GG135,IF(AND(BP$5&gt;=$FB135,BP$5&lt;=$FC135),$GI135,IF(AND(BP$5&gt;=$FD135,BP$5&lt;=$FE135),$GK135,0))))))))))))</f>
        <v>0</v>
      </c>
      <c r="BQ447" s="76">
        <f t="shared" si="1159"/>
        <v>0</v>
      </c>
      <c r="BR447" s="76">
        <f t="shared" si="1159"/>
        <v>0</v>
      </c>
      <c r="BS447" s="76">
        <f t="shared" si="1159"/>
        <v>0</v>
      </c>
      <c r="BT447" s="76">
        <f t="shared" si="1159"/>
        <v>0</v>
      </c>
      <c r="BU447" s="76">
        <f t="shared" si="1159"/>
        <v>0</v>
      </c>
      <c r="BV447" s="76">
        <f t="shared" si="1159"/>
        <v>0</v>
      </c>
      <c r="BW447" s="76">
        <f t="shared" si="1159"/>
        <v>0</v>
      </c>
      <c r="BX447" s="76">
        <f t="shared" si="1159"/>
        <v>0</v>
      </c>
      <c r="BY447" s="76">
        <f t="shared" si="1159"/>
        <v>0</v>
      </c>
      <c r="BZ447" s="76">
        <f t="shared" si="1159"/>
        <v>0</v>
      </c>
      <c r="CA447" s="76">
        <f t="shared" si="1159"/>
        <v>0</v>
      </c>
      <c r="CB447" s="138">
        <f t="shared" si="1159"/>
        <v>0</v>
      </c>
      <c r="CC447" s="76">
        <f t="shared" si="1159"/>
        <v>0</v>
      </c>
      <c r="CD447" s="76">
        <f t="shared" si="1159"/>
        <v>0</v>
      </c>
      <c r="CE447" s="76">
        <f t="shared" si="1159"/>
        <v>0</v>
      </c>
      <c r="CF447" s="76">
        <f t="shared" si="1159"/>
        <v>0</v>
      </c>
      <c r="CG447" s="76">
        <f t="shared" si="1159"/>
        <v>0</v>
      </c>
      <c r="CH447" s="76">
        <f t="shared" si="1159"/>
        <v>0</v>
      </c>
      <c r="CI447" s="76">
        <f t="shared" si="1159"/>
        <v>0</v>
      </c>
      <c r="CJ447" s="76">
        <f t="shared" si="1159"/>
        <v>0</v>
      </c>
      <c r="CK447" s="76">
        <f t="shared" si="1159"/>
        <v>0</v>
      </c>
      <c r="CL447" s="76">
        <f t="shared" si="1159"/>
        <v>0</v>
      </c>
      <c r="CM447" s="76">
        <f t="shared" si="1159"/>
        <v>0</v>
      </c>
      <c r="CN447" s="76">
        <f t="shared" si="1159"/>
        <v>0</v>
      </c>
      <c r="CO447" s="76">
        <f t="shared" si="1159"/>
        <v>0</v>
      </c>
      <c r="CP447" s="138">
        <f t="shared" si="1159"/>
        <v>0</v>
      </c>
      <c r="CQ447" s="77">
        <f t="shared" si="1159"/>
        <v>0</v>
      </c>
      <c r="CR447" s="59">
        <f t="shared" si="1159"/>
        <v>0</v>
      </c>
      <c r="CS447" s="76">
        <f t="shared" si="1159"/>
        <v>0</v>
      </c>
      <c r="CT447" s="76">
        <f t="shared" si="1159"/>
        <v>0</v>
      </c>
      <c r="CU447" s="76">
        <f t="shared" si="1159"/>
        <v>0</v>
      </c>
      <c r="CV447" s="76">
        <f t="shared" ref="CV447:DW447" si="1160">IF(AND(CV$5&gt;=$EH135,CV$5&lt;=$EI135),$FO135,IF(AND(CV$5&gt;=$EJ135,CV$5&lt;=$EK135),$FQ135,IF(AND(CV$5&gt;=$EL135,CV$5&lt;=$EM135),$FS135,IF(AND(CV$5&gt;=$EN135,CV$5&lt;=$EO135),$FU135,IF(AND(CV$5&gt;=$EP135,CV$5&lt;=$EQ135),$FW135,IF(AND(CV$5&gt;=$ER135,CV$5&lt;=$ES135),$FY135,IF(AND(CV$5&gt;=$ET135,CV$5&lt;=$EU135),$GA135,IF(AND(CV$5&gt;=$EV135,CV$5&lt;=$EW135),$GC135,IF(AND(CV$5&gt;=$EX135,CV$5&lt;=$EY135),$GE135,IF(AND(CV$5&gt;=$EZ135,CV$5&lt;=$FA135),$GG135,IF(AND(CV$5&gt;=$FB135,CV$5&lt;=$FC135),$GI135,IF(AND(CV$5&gt;=$FD135,CV$5&lt;=$FE135),$GK135,0))))))))))))</f>
        <v>0</v>
      </c>
      <c r="CW447" s="76">
        <f t="shared" si="1160"/>
        <v>0</v>
      </c>
      <c r="CX447" s="76">
        <f t="shared" si="1160"/>
        <v>0</v>
      </c>
      <c r="CY447" s="76">
        <f t="shared" si="1160"/>
        <v>0</v>
      </c>
      <c r="CZ447" s="76">
        <f t="shared" si="1160"/>
        <v>0</v>
      </c>
      <c r="DA447" s="76">
        <f t="shared" si="1160"/>
        <v>0</v>
      </c>
      <c r="DB447" s="76">
        <f t="shared" si="1160"/>
        <v>0</v>
      </c>
      <c r="DC447" s="76">
        <f t="shared" si="1160"/>
        <v>0</v>
      </c>
      <c r="DD447" s="76">
        <f t="shared" si="1160"/>
        <v>0</v>
      </c>
      <c r="DE447" s="76">
        <f t="shared" si="1160"/>
        <v>0</v>
      </c>
      <c r="DF447" s="138">
        <f t="shared" si="1160"/>
        <v>0</v>
      </c>
      <c r="DG447" s="76">
        <f t="shared" si="1160"/>
        <v>0</v>
      </c>
      <c r="DH447" s="76">
        <f t="shared" si="1160"/>
        <v>0</v>
      </c>
      <c r="DI447" s="76">
        <f t="shared" si="1160"/>
        <v>0</v>
      </c>
      <c r="DJ447" s="76">
        <f t="shared" si="1160"/>
        <v>0</v>
      </c>
      <c r="DK447" s="76">
        <f t="shared" si="1160"/>
        <v>0</v>
      </c>
      <c r="DL447" s="76">
        <f t="shared" si="1160"/>
        <v>0</v>
      </c>
      <c r="DM447" s="76">
        <f t="shared" si="1160"/>
        <v>0</v>
      </c>
      <c r="DN447" s="76">
        <f t="shared" si="1160"/>
        <v>0</v>
      </c>
      <c r="DO447" s="76">
        <f t="shared" si="1160"/>
        <v>0</v>
      </c>
      <c r="DP447" s="76">
        <f t="shared" si="1160"/>
        <v>0</v>
      </c>
      <c r="DQ447" s="76">
        <f t="shared" si="1160"/>
        <v>0</v>
      </c>
      <c r="DR447" s="76">
        <f t="shared" si="1160"/>
        <v>0</v>
      </c>
      <c r="DS447" s="76">
        <f t="shared" si="1160"/>
        <v>0</v>
      </c>
      <c r="DT447" s="138">
        <f t="shared" si="1160"/>
        <v>0</v>
      </c>
      <c r="DU447" s="77">
        <f t="shared" si="1160"/>
        <v>0</v>
      </c>
      <c r="DV447" s="77">
        <f t="shared" si="1160"/>
        <v>0</v>
      </c>
      <c r="DW447" s="77">
        <f t="shared" si="1160"/>
        <v>0</v>
      </c>
      <c r="EE447" s="2"/>
      <c r="EF447"/>
      <c r="EG447"/>
      <c r="EH447" s="124"/>
      <c r="EI447" s="124"/>
      <c r="EJ447" s="124"/>
      <c r="EK447" s="124"/>
      <c r="EL447" s="124"/>
      <c r="EM447" s="124"/>
      <c r="EN447" s="124"/>
      <c r="EO447" s="124"/>
      <c r="EP447" s="124"/>
      <c r="EQ447" s="124"/>
      <c r="ER447" s="124"/>
      <c r="ES447" s="124"/>
      <c r="ET447" s="124"/>
      <c r="EU447" s="124"/>
      <c r="EV447" s="124"/>
      <c r="EW447" s="124"/>
      <c r="EX447" s="124"/>
      <c r="EY447" s="124"/>
      <c r="EZ447" s="124"/>
      <c r="FA447" s="124"/>
      <c r="FB447" s="124"/>
      <c r="FC447" s="124"/>
      <c r="FD447" s="124"/>
      <c r="FE447" s="124"/>
      <c r="FG447" s="124"/>
      <c r="FH447" s="124"/>
      <c r="FI447" s="124"/>
      <c r="FJ447" s="124"/>
      <c r="FK447" s="124"/>
      <c r="FL447" s="124"/>
      <c r="FN447" s="212"/>
      <c r="FO447" s="170"/>
      <c r="FP447" s="212"/>
      <c r="FQ447" s="170"/>
      <c r="FR447" s="212"/>
      <c r="FS447" s="170"/>
      <c r="FT447" s="212"/>
      <c r="FU447" s="170"/>
      <c r="FV447" s="212"/>
      <c r="FW447" s="170"/>
      <c r="FX447" s="212"/>
      <c r="FY447" s="170"/>
      <c r="FZ447" s="212"/>
      <c r="GA447" s="170"/>
      <c r="GB447" s="212"/>
      <c r="GC447" s="170"/>
      <c r="GD447" s="212"/>
      <c r="GE447" s="170"/>
      <c r="GF447" s="212"/>
      <c r="GG447" s="170"/>
      <c r="GH447" s="212"/>
      <c r="GI447" s="170"/>
      <c r="GJ447" s="212"/>
      <c r="GK447" s="170"/>
      <c r="HC447" s="212"/>
      <c r="HD447" s="170"/>
      <c r="HE447" s="212"/>
      <c r="HF447" s="170"/>
      <c r="HG447" s="212"/>
      <c r="HH447" s="170"/>
      <c r="HI447" s="212"/>
      <c r="HJ447" s="170"/>
    </row>
    <row r="448" spans="2:218" ht="27.75" customHeight="1" x14ac:dyDescent="0.15">
      <c r="B448" s="487"/>
      <c r="C448" s="325"/>
      <c r="D448" s="75">
        <f t="shared" ref="D448:AI448" si="1161">IF(AND(D$5&gt;=$EH137,D$5&lt;=$EI137),$FO137/$GM137,IF(AND(D$5&gt;=$EJ137,D$5&lt;=$EK137),$FQ137/$GO137,IF(AND(D$5&gt;=$EL137,D$5&lt;=$EM137),$FS137/$GQ137,IF(AND(D$5&gt;=$EN137,D$5&lt;=$EO137),$FU137/$GS137,IF(AND(D$5&gt;=$EP137,D$5&lt;=$EQ137),$FW137/$GU137,IF(AND(D$5&gt;=$ER137,D$5&lt;=$ES137),$FY137/$GW137,IF(AND(D$5&gt;=$ET137,D$5&lt;=$EU137),$GA137/$GY137,IF(AND(D$5&gt;=$EV137,D$5&lt;=$EW137),$GC137/$HA137,IF(AND(D$5&gt;=$EX137,D$5&lt;=$EY137),$GE137/$HC137,IF(AND(D$5&gt;=$EZ137,D$5&lt;=$FA137),$GG137/$HE137,IF(AND(D$5&gt;=$FB137,D$5&lt;=$FC137),$GI137/$HG137,IF(AND(D$5&gt;=$FD137,D$5&lt;=$FE137),$GK137/$HI137,0))))))))))))</f>
        <v>0</v>
      </c>
      <c r="E448" s="76">
        <f t="shared" si="1161"/>
        <v>0</v>
      </c>
      <c r="F448" s="76">
        <f t="shared" si="1161"/>
        <v>0</v>
      </c>
      <c r="G448" s="76">
        <f t="shared" si="1161"/>
        <v>0</v>
      </c>
      <c r="H448" s="76">
        <f t="shared" si="1161"/>
        <v>0</v>
      </c>
      <c r="I448" s="76">
        <f t="shared" si="1161"/>
        <v>0</v>
      </c>
      <c r="J448" s="76">
        <f t="shared" si="1161"/>
        <v>0</v>
      </c>
      <c r="K448" s="76">
        <f t="shared" si="1161"/>
        <v>0</v>
      </c>
      <c r="L448" s="76">
        <f t="shared" si="1161"/>
        <v>0</v>
      </c>
      <c r="M448" s="76">
        <f t="shared" si="1161"/>
        <v>0</v>
      </c>
      <c r="N448" s="76">
        <f t="shared" si="1161"/>
        <v>0</v>
      </c>
      <c r="O448" s="76">
        <f t="shared" si="1161"/>
        <v>0</v>
      </c>
      <c r="P448" s="76">
        <f t="shared" si="1161"/>
        <v>0</v>
      </c>
      <c r="Q448" s="76">
        <f t="shared" si="1161"/>
        <v>0</v>
      </c>
      <c r="R448" s="76">
        <f t="shared" si="1161"/>
        <v>0</v>
      </c>
      <c r="S448" s="76">
        <f t="shared" si="1161"/>
        <v>0</v>
      </c>
      <c r="T448" s="76">
        <f t="shared" si="1161"/>
        <v>0</v>
      </c>
      <c r="U448" s="76">
        <f t="shared" si="1161"/>
        <v>0</v>
      </c>
      <c r="V448" s="76">
        <f t="shared" si="1161"/>
        <v>0</v>
      </c>
      <c r="W448" s="76">
        <f t="shared" si="1161"/>
        <v>0</v>
      </c>
      <c r="X448" s="76">
        <f t="shared" si="1161"/>
        <v>0</v>
      </c>
      <c r="Y448" s="76">
        <f t="shared" si="1161"/>
        <v>8</v>
      </c>
      <c r="Z448" s="76">
        <f t="shared" si="1161"/>
        <v>8</v>
      </c>
      <c r="AA448" s="76">
        <f t="shared" si="1161"/>
        <v>0</v>
      </c>
      <c r="AB448" s="76">
        <f t="shared" si="1161"/>
        <v>8</v>
      </c>
      <c r="AC448" s="76">
        <f t="shared" si="1161"/>
        <v>0</v>
      </c>
      <c r="AD448" s="76">
        <f t="shared" si="1161"/>
        <v>0</v>
      </c>
      <c r="AE448" s="76">
        <f t="shared" si="1161"/>
        <v>0</v>
      </c>
      <c r="AF448" s="138">
        <f t="shared" si="1161"/>
        <v>0</v>
      </c>
      <c r="AG448" s="76">
        <f t="shared" si="1161"/>
        <v>0</v>
      </c>
      <c r="AH448" s="76">
        <f t="shared" si="1161"/>
        <v>0</v>
      </c>
      <c r="AI448" s="59">
        <f t="shared" si="1161"/>
        <v>0</v>
      </c>
      <c r="AJ448" s="76">
        <f t="shared" ref="AJ448:BO448" si="1162">IF(AND(AJ$5&gt;=$EH137,AJ$5&lt;=$EI137),$FO137/$GM137,IF(AND(AJ$5&gt;=$EJ137,AJ$5&lt;=$EK137),$FQ137/$GO137,IF(AND(AJ$5&gt;=$EL137,AJ$5&lt;=$EM137),$FS137/$GQ137,IF(AND(AJ$5&gt;=$EN137,AJ$5&lt;=$EO137),$FU137/$GS137,IF(AND(AJ$5&gt;=$EP137,AJ$5&lt;=$EQ137),$FW137/$GU137,IF(AND(AJ$5&gt;=$ER137,AJ$5&lt;=$ES137),$FY137/$GW137,IF(AND(AJ$5&gt;=$ET137,AJ$5&lt;=$EU137),$GA137/$GY137,IF(AND(AJ$5&gt;=$EV137,AJ$5&lt;=$EW137),$GC137/$HA137,IF(AND(AJ$5&gt;=$EX137,AJ$5&lt;=$EY137),$GE137/$HC137,IF(AND(AJ$5&gt;=$EZ137,AJ$5&lt;=$FA137),$GG137/$HE137,IF(AND(AJ$5&gt;=$FB137,AJ$5&lt;=$FC137),$GI137/$HG137,IF(AND(AJ$5&gt;=$FD137,AJ$5&lt;=$FE137),$GK137/$HI137,0))))))))))))</f>
        <v>0</v>
      </c>
      <c r="AK448" s="76">
        <f t="shared" si="1162"/>
        <v>0</v>
      </c>
      <c r="AL448" s="76">
        <f t="shared" si="1162"/>
        <v>0</v>
      </c>
      <c r="AM448" s="76">
        <f t="shared" si="1162"/>
        <v>0</v>
      </c>
      <c r="AN448" s="76">
        <f t="shared" si="1162"/>
        <v>0</v>
      </c>
      <c r="AO448" s="76">
        <f t="shared" si="1162"/>
        <v>0</v>
      </c>
      <c r="AP448" s="76">
        <f t="shared" si="1162"/>
        <v>0</v>
      </c>
      <c r="AQ448" s="76">
        <f t="shared" si="1162"/>
        <v>0</v>
      </c>
      <c r="AR448" s="76">
        <f t="shared" si="1162"/>
        <v>0</v>
      </c>
      <c r="AS448" s="76">
        <f t="shared" si="1162"/>
        <v>0</v>
      </c>
      <c r="AT448" s="76">
        <f t="shared" si="1162"/>
        <v>0</v>
      </c>
      <c r="AU448" s="76">
        <f t="shared" si="1162"/>
        <v>0</v>
      </c>
      <c r="AV448" s="76">
        <f t="shared" si="1162"/>
        <v>0</v>
      </c>
      <c r="AW448" s="76">
        <f t="shared" si="1162"/>
        <v>0</v>
      </c>
      <c r="AX448" s="76">
        <f t="shared" si="1162"/>
        <v>0</v>
      </c>
      <c r="AY448" s="76">
        <f t="shared" si="1162"/>
        <v>0</v>
      </c>
      <c r="AZ448" s="76">
        <f t="shared" si="1162"/>
        <v>0</v>
      </c>
      <c r="BA448" s="76">
        <f t="shared" si="1162"/>
        <v>0</v>
      </c>
      <c r="BB448" s="76">
        <f t="shared" si="1162"/>
        <v>0</v>
      </c>
      <c r="BC448" s="76">
        <f t="shared" si="1162"/>
        <v>0</v>
      </c>
      <c r="BD448" s="76">
        <f t="shared" si="1162"/>
        <v>0</v>
      </c>
      <c r="BE448" s="76">
        <f t="shared" si="1162"/>
        <v>0</v>
      </c>
      <c r="BF448" s="76">
        <f t="shared" si="1162"/>
        <v>0</v>
      </c>
      <c r="BG448" s="76">
        <f t="shared" si="1162"/>
        <v>8</v>
      </c>
      <c r="BH448" s="76">
        <f t="shared" si="1162"/>
        <v>0</v>
      </c>
      <c r="BI448" s="76">
        <f t="shared" si="1162"/>
        <v>0</v>
      </c>
      <c r="BJ448" s="76">
        <f t="shared" si="1162"/>
        <v>0</v>
      </c>
      <c r="BK448" s="76">
        <f t="shared" si="1162"/>
        <v>0</v>
      </c>
      <c r="BL448" s="76">
        <f t="shared" si="1162"/>
        <v>0</v>
      </c>
      <c r="BM448" s="77">
        <f t="shared" si="1162"/>
        <v>0</v>
      </c>
      <c r="BN448" s="59">
        <f t="shared" si="1162"/>
        <v>0</v>
      </c>
      <c r="BO448" s="76">
        <f t="shared" si="1162"/>
        <v>0</v>
      </c>
      <c r="BP448" s="76">
        <f t="shared" ref="BP448:CU448" si="1163">IF(AND(BP$5&gt;=$EH137,BP$5&lt;=$EI137),$FO137/$GM137,IF(AND(BP$5&gt;=$EJ137,BP$5&lt;=$EK137),$FQ137/$GO137,IF(AND(BP$5&gt;=$EL137,BP$5&lt;=$EM137),$FS137/$GQ137,IF(AND(BP$5&gt;=$EN137,BP$5&lt;=$EO137),$FU137/$GS137,IF(AND(BP$5&gt;=$EP137,BP$5&lt;=$EQ137),$FW137/$GU137,IF(AND(BP$5&gt;=$ER137,BP$5&lt;=$ES137),$FY137/$GW137,IF(AND(BP$5&gt;=$ET137,BP$5&lt;=$EU137),$GA137/$GY137,IF(AND(BP$5&gt;=$EV137,BP$5&lt;=$EW137),$GC137/$HA137,IF(AND(BP$5&gt;=$EX137,BP$5&lt;=$EY137),$GE137/$HC137,IF(AND(BP$5&gt;=$EZ137,BP$5&lt;=$FA137),$GG137/$HE137,IF(AND(BP$5&gt;=$FB137,BP$5&lt;=$FC137),$GI137/$HG137,IF(AND(BP$5&gt;=$FD137,BP$5&lt;=$FE137),$GK137/$HI137,0))))))))))))</f>
        <v>0</v>
      </c>
      <c r="BQ448" s="76">
        <f t="shared" si="1163"/>
        <v>0</v>
      </c>
      <c r="BR448" s="76">
        <f t="shared" si="1163"/>
        <v>0</v>
      </c>
      <c r="BS448" s="76">
        <f t="shared" si="1163"/>
        <v>0</v>
      </c>
      <c r="BT448" s="76">
        <f t="shared" si="1163"/>
        <v>0</v>
      </c>
      <c r="BU448" s="76">
        <f t="shared" si="1163"/>
        <v>0</v>
      </c>
      <c r="BV448" s="76">
        <f t="shared" si="1163"/>
        <v>0</v>
      </c>
      <c r="BW448" s="76">
        <f t="shared" si="1163"/>
        <v>0</v>
      </c>
      <c r="BX448" s="76">
        <f t="shared" si="1163"/>
        <v>0</v>
      </c>
      <c r="BY448" s="76">
        <f t="shared" si="1163"/>
        <v>0</v>
      </c>
      <c r="BZ448" s="76">
        <f t="shared" si="1163"/>
        <v>0</v>
      </c>
      <c r="CA448" s="76">
        <f t="shared" si="1163"/>
        <v>0</v>
      </c>
      <c r="CB448" s="138">
        <f t="shared" si="1163"/>
        <v>0</v>
      </c>
      <c r="CC448" s="76">
        <f t="shared" si="1163"/>
        <v>0</v>
      </c>
      <c r="CD448" s="76">
        <f t="shared" si="1163"/>
        <v>0</v>
      </c>
      <c r="CE448" s="76">
        <f t="shared" si="1163"/>
        <v>0</v>
      </c>
      <c r="CF448" s="76">
        <f t="shared" si="1163"/>
        <v>0</v>
      </c>
      <c r="CG448" s="76">
        <f t="shared" si="1163"/>
        <v>0</v>
      </c>
      <c r="CH448" s="76">
        <f t="shared" si="1163"/>
        <v>0</v>
      </c>
      <c r="CI448" s="76">
        <f t="shared" si="1163"/>
        <v>0</v>
      </c>
      <c r="CJ448" s="76">
        <f t="shared" si="1163"/>
        <v>0</v>
      </c>
      <c r="CK448" s="76">
        <f t="shared" si="1163"/>
        <v>0</v>
      </c>
      <c r="CL448" s="76">
        <f t="shared" si="1163"/>
        <v>10</v>
      </c>
      <c r="CM448" s="76">
        <f t="shared" si="1163"/>
        <v>0</v>
      </c>
      <c r="CN448" s="76">
        <f t="shared" si="1163"/>
        <v>0</v>
      </c>
      <c r="CO448" s="76">
        <f t="shared" si="1163"/>
        <v>0</v>
      </c>
      <c r="CP448" s="138">
        <f t="shared" si="1163"/>
        <v>0</v>
      </c>
      <c r="CQ448" s="77">
        <f t="shared" si="1163"/>
        <v>0</v>
      </c>
      <c r="CR448" s="59">
        <f t="shared" si="1163"/>
        <v>0</v>
      </c>
      <c r="CS448" s="76">
        <f t="shared" si="1163"/>
        <v>0</v>
      </c>
      <c r="CT448" s="76">
        <f t="shared" si="1163"/>
        <v>0</v>
      </c>
      <c r="CU448" s="76">
        <f t="shared" si="1163"/>
        <v>0</v>
      </c>
      <c r="CV448" s="76">
        <f t="shared" ref="CV448:DW448" si="1164">IF(AND(CV$5&gt;=$EH137,CV$5&lt;=$EI137),$FO137/$GM137,IF(AND(CV$5&gt;=$EJ137,CV$5&lt;=$EK137),$FQ137/$GO137,IF(AND(CV$5&gt;=$EL137,CV$5&lt;=$EM137),$FS137/$GQ137,IF(AND(CV$5&gt;=$EN137,CV$5&lt;=$EO137),$FU137/$GS137,IF(AND(CV$5&gt;=$EP137,CV$5&lt;=$EQ137),$FW137/$GU137,IF(AND(CV$5&gt;=$ER137,CV$5&lt;=$ES137),$FY137/$GW137,IF(AND(CV$5&gt;=$ET137,CV$5&lt;=$EU137),$GA137/$GY137,IF(AND(CV$5&gt;=$EV137,CV$5&lt;=$EW137),$GC137/$HA137,IF(AND(CV$5&gt;=$EX137,CV$5&lt;=$EY137),$GE137/$HC137,IF(AND(CV$5&gt;=$EZ137,CV$5&lt;=$FA137),$GG137/$HE137,IF(AND(CV$5&gt;=$FB137,CV$5&lt;=$FC137),$GI137/$HG137,IF(AND(CV$5&gt;=$FD137,CV$5&lt;=$FE137),$GK137/$HI137,0))))))))))))</f>
        <v>0</v>
      </c>
      <c r="CW448" s="76">
        <f t="shared" si="1164"/>
        <v>0</v>
      </c>
      <c r="CX448" s="76">
        <f t="shared" si="1164"/>
        <v>0</v>
      </c>
      <c r="CY448" s="76">
        <f t="shared" si="1164"/>
        <v>0</v>
      </c>
      <c r="CZ448" s="76">
        <f t="shared" si="1164"/>
        <v>0</v>
      </c>
      <c r="DA448" s="76">
        <f t="shared" si="1164"/>
        <v>0</v>
      </c>
      <c r="DB448" s="76">
        <f t="shared" si="1164"/>
        <v>0</v>
      </c>
      <c r="DC448" s="76">
        <f t="shared" si="1164"/>
        <v>0</v>
      </c>
      <c r="DD448" s="76">
        <f t="shared" si="1164"/>
        <v>0</v>
      </c>
      <c r="DE448" s="76">
        <f t="shared" si="1164"/>
        <v>0</v>
      </c>
      <c r="DF448" s="138">
        <f t="shared" si="1164"/>
        <v>0</v>
      </c>
      <c r="DG448" s="76">
        <f t="shared" si="1164"/>
        <v>0</v>
      </c>
      <c r="DH448" s="76">
        <f t="shared" si="1164"/>
        <v>0</v>
      </c>
      <c r="DI448" s="76">
        <f t="shared" si="1164"/>
        <v>0</v>
      </c>
      <c r="DJ448" s="76">
        <f t="shared" si="1164"/>
        <v>0</v>
      </c>
      <c r="DK448" s="76">
        <f t="shared" si="1164"/>
        <v>0</v>
      </c>
      <c r="DL448" s="76">
        <f t="shared" si="1164"/>
        <v>0</v>
      </c>
      <c r="DM448" s="76">
        <f t="shared" si="1164"/>
        <v>0</v>
      </c>
      <c r="DN448" s="76">
        <f t="shared" si="1164"/>
        <v>0</v>
      </c>
      <c r="DO448" s="76">
        <f t="shared" si="1164"/>
        <v>0</v>
      </c>
      <c r="DP448" s="76">
        <f t="shared" si="1164"/>
        <v>0</v>
      </c>
      <c r="DQ448" s="76">
        <f t="shared" si="1164"/>
        <v>0</v>
      </c>
      <c r="DR448" s="76">
        <f t="shared" si="1164"/>
        <v>0</v>
      </c>
      <c r="DS448" s="76">
        <f t="shared" si="1164"/>
        <v>0</v>
      </c>
      <c r="DT448" s="138">
        <f t="shared" si="1164"/>
        <v>0</v>
      </c>
      <c r="DU448" s="77">
        <f t="shared" si="1164"/>
        <v>0</v>
      </c>
      <c r="DV448" s="77">
        <f t="shared" si="1164"/>
        <v>0</v>
      </c>
      <c r="DW448" s="77">
        <f t="shared" si="1164"/>
        <v>0</v>
      </c>
      <c r="EE448" s="2"/>
      <c r="EF448"/>
      <c r="EG448"/>
      <c r="EH448" s="124"/>
      <c r="EI448" s="124"/>
      <c r="EJ448" s="124"/>
      <c r="EK448" s="124"/>
      <c r="EL448" s="124"/>
      <c r="EM448" s="124"/>
      <c r="EN448" s="124"/>
      <c r="EO448" s="124"/>
      <c r="EP448" s="124"/>
      <c r="EQ448" s="124"/>
      <c r="ER448" s="124"/>
      <c r="ES448" s="124"/>
      <c r="ET448" s="124"/>
      <c r="EU448" s="124"/>
      <c r="EV448" s="124"/>
      <c r="EW448" s="124"/>
      <c r="EX448" s="124"/>
      <c r="EY448" s="124"/>
      <c r="EZ448" s="124"/>
      <c r="FA448" s="124"/>
      <c r="FB448" s="124"/>
      <c r="FC448" s="124"/>
      <c r="FD448" s="124"/>
      <c r="FE448" s="124"/>
      <c r="FG448" s="124"/>
      <c r="FH448" s="124"/>
      <c r="FI448" s="124"/>
      <c r="FJ448" s="124"/>
      <c r="FK448" s="124"/>
      <c r="FL448" s="124"/>
      <c r="FN448" s="212"/>
      <c r="FO448" s="170"/>
      <c r="FP448" s="212"/>
      <c r="FQ448" s="170"/>
      <c r="FR448" s="212"/>
      <c r="FS448" s="170"/>
      <c r="FT448" s="212"/>
      <c r="FU448" s="170"/>
      <c r="FV448" s="212"/>
      <c r="FW448" s="170"/>
      <c r="FX448" s="212"/>
      <c r="FY448" s="170"/>
      <c r="FZ448" s="212"/>
      <c r="GA448" s="170"/>
      <c r="GB448" s="212"/>
      <c r="GC448" s="170"/>
      <c r="GD448" s="212"/>
      <c r="GE448" s="170"/>
      <c r="GF448" s="212"/>
      <c r="GG448" s="170"/>
      <c r="GH448" s="212"/>
      <c r="GI448" s="170"/>
      <c r="GJ448" s="212"/>
      <c r="GK448" s="170"/>
      <c r="HC448" s="212"/>
      <c r="HD448" s="170"/>
      <c r="HE448" s="212"/>
      <c r="HF448" s="170"/>
      <c r="HG448" s="212"/>
      <c r="HH448" s="170"/>
      <c r="HI448" s="212"/>
      <c r="HJ448" s="170"/>
    </row>
    <row r="449" spans="2:218" ht="21.75" customHeight="1" thickBot="1" x14ac:dyDescent="0.2">
      <c r="B449" s="488"/>
      <c r="C449" s="326"/>
      <c r="D449" s="136">
        <f t="shared" ref="D449:AI449" si="1165">IF(AND(D$5&gt;=$EH137,D$5&lt;=$EI137),$FO137,IF(AND(D$5&gt;=$EJ137,D$5&lt;=$EK137),$FQ137,IF(AND(D$5&gt;=$EL137,D$5&lt;=$EM137),$FS137,IF(AND(D$5&gt;=$EN137,D$5&lt;=$EO137),$FU137,IF(AND(D$5&gt;=$EP137,D$5&lt;=$EQ137),$FW137,IF(AND(D$5&gt;=$ER137,D$5&lt;=$ES137),$FY137,IF(AND(D$5&gt;=$ET137,D$5&lt;=$EU137),$GA137,IF(AND(D$5&gt;=$EV137,D$5&lt;=$EW137),$GC137,IF(AND(D$5&gt;=$EX137,D$5&lt;=$EY137),$GE137,IF(AND(D$5&gt;=$EZ137,D$5&lt;=$FA137),$GG137,IF(AND(D$5&gt;=$FB137,D$5&lt;=$FC137),$GI137,IF(AND(D$5&gt;=$FD137,D$5&lt;=$FE137),$GK137,0))))))))))))</f>
        <v>0</v>
      </c>
      <c r="E449" s="129">
        <f t="shared" si="1165"/>
        <v>0</v>
      </c>
      <c r="F449" s="129">
        <f t="shared" si="1165"/>
        <v>0</v>
      </c>
      <c r="G449" s="129">
        <f t="shared" si="1165"/>
        <v>0</v>
      </c>
      <c r="H449" s="129">
        <f t="shared" si="1165"/>
        <v>0</v>
      </c>
      <c r="I449" s="129">
        <f t="shared" si="1165"/>
        <v>0</v>
      </c>
      <c r="J449" s="129">
        <f t="shared" si="1165"/>
        <v>0</v>
      </c>
      <c r="K449" s="129">
        <f t="shared" si="1165"/>
        <v>0</v>
      </c>
      <c r="L449" s="129">
        <f t="shared" si="1165"/>
        <v>0</v>
      </c>
      <c r="M449" s="129">
        <f t="shared" si="1165"/>
        <v>0</v>
      </c>
      <c r="N449" s="129">
        <f t="shared" si="1165"/>
        <v>0</v>
      </c>
      <c r="O449" s="129">
        <f t="shared" si="1165"/>
        <v>0</v>
      </c>
      <c r="P449" s="129">
        <f t="shared" si="1165"/>
        <v>0</v>
      </c>
      <c r="Q449" s="129">
        <f t="shared" si="1165"/>
        <v>0</v>
      </c>
      <c r="R449" s="129">
        <f t="shared" si="1165"/>
        <v>0</v>
      </c>
      <c r="S449" s="129">
        <f t="shared" si="1165"/>
        <v>0</v>
      </c>
      <c r="T449" s="129">
        <f t="shared" si="1165"/>
        <v>0</v>
      </c>
      <c r="U449" s="129">
        <f t="shared" si="1165"/>
        <v>0</v>
      </c>
      <c r="V449" s="129">
        <f t="shared" si="1165"/>
        <v>0</v>
      </c>
      <c r="W449" s="129">
        <f t="shared" si="1165"/>
        <v>0</v>
      </c>
      <c r="X449" s="129">
        <f t="shared" si="1165"/>
        <v>0</v>
      </c>
      <c r="Y449" s="129">
        <f t="shared" si="1165"/>
        <v>16</v>
      </c>
      <c r="Z449" s="129">
        <f t="shared" si="1165"/>
        <v>16</v>
      </c>
      <c r="AA449" s="129">
        <f t="shared" si="1165"/>
        <v>0</v>
      </c>
      <c r="AB449" s="129">
        <f t="shared" si="1165"/>
        <v>8</v>
      </c>
      <c r="AC449" s="129">
        <f t="shared" si="1165"/>
        <v>0</v>
      </c>
      <c r="AD449" s="129">
        <f t="shared" si="1165"/>
        <v>0</v>
      </c>
      <c r="AE449" s="129">
        <f t="shared" si="1165"/>
        <v>0</v>
      </c>
      <c r="AF449" s="129">
        <f t="shared" si="1165"/>
        <v>0</v>
      </c>
      <c r="AG449" s="130">
        <f t="shared" si="1165"/>
        <v>0</v>
      </c>
      <c r="AH449" s="130">
        <f t="shared" si="1165"/>
        <v>0</v>
      </c>
      <c r="AI449" s="131">
        <f t="shared" si="1165"/>
        <v>0</v>
      </c>
      <c r="AJ449" s="129">
        <f t="shared" ref="AJ449:BO449" si="1166">IF(AND(AJ$5&gt;=$EH137,AJ$5&lt;=$EI137),$FO137,IF(AND(AJ$5&gt;=$EJ137,AJ$5&lt;=$EK137),$FQ137,IF(AND(AJ$5&gt;=$EL137,AJ$5&lt;=$EM137),$FS137,IF(AND(AJ$5&gt;=$EN137,AJ$5&lt;=$EO137),$FU137,IF(AND(AJ$5&gt;=$EP137,AJ$5&lt;=$EQ137),$FW137,IF(AND(AJ$5&gt;=$ER137,AJ$5&lt;=$ES137),$FY137,IF(AND(AJ$5&gt;=$ET137,AJ$5&lt;=$EU137),$GA137,IF(AND(AJ$5&gt;=$EV137,AJ$5&lt;=$EW137),$GC137,IF(AND(AJ$5&gt;=$EX137,AJ$5&lt;=$EY137),$GE137,IF(AND(AJ$5&gt;=$EZ137,AJ$5&lt;=$FA137),$GG137,IF(AND(AJ$5&gt;=$FB137,AJ$5&lt;=$FC137),$GI137,IF(AND(AJ$5&gt;=$FD137,AJ$5&lt;=$FE137),$GK137,0))))))))))))</f>
        <v>0</v>
      </c>
      <c r="AK449" s="129">
        <f t="shared" si="1166"/>
        <v>0</v>
      </c>
      <c r="AL449" s="132">
        <f t="shared" si="1166"/>
        <v>0</v>
      </c>
      <c r="AM449" s="133">
        <f t="shared" si="1166"/>
        <v>0</v>
      </c>
      <c r="AN449" s="133">
        <f t="shared" si="1166"/>
        <v>0</v>
      </c>
      <c r="AO449" s="133">
        <f t="shared" si="1166"/>
        <v>0</v>
      </c>
      <c r="AP449" s="133">
        <f t="shared" si="1166"/>
        <v>0</v>
      </c>
      <c r="AQ449" s="133">
        <f t="shared" si="1166"/>
        <v>0</v>
      </c>
      <c r="AR449" s="133">
        <f t="shared" si="1166"/>
        <v>0</v>
      </c>
      <c r="AS449" s="133">
        <f t="shared" si="1166"/>
        <v>0</v>
      </c>
      <c r="AT449" s="133">
        <f t="shared" si="1166"/>
        <v>0</v>
      </c>
      <c r="AU449" s="133">
        <f t="shared" si="1166"/>
        <v>0</v>
      </c>
      <c r="AV449" s="133">
        <f t="shared" si="1166"/>
        <v>0</v>
      </c>
      <c r="AW449" s="133">
        <f t="shared" si="1166"/>
        <v>0</v>
      </c>
      <c r="AX449" s="133">
        <f t="shared" si="1166"/>
        <v>0</v>
      </c>
      <c r="AY449" s="133">
        <f t="shared" si="1166"/>
        <v>0</v>
      </c>
      <c r="AZ449" s="133">
        <f t="shared" si="1166"/>
        <v>0</v>
      </c>
      <c r="BA449" s="133">
        <f t="shared" si="1166"/>
        <v>0</v>
      </c>
      <c r="BB449" s="133">
        <f t="shared" si="1166"/>
        <v>0</v>
      </c>
      <c r="BC449" s="133">
        <f t="shared" si="1166"/>
        <v>0</v>
      </c>
      <c r="BD449" s="133">
        <f t="shared" si="1166"/>
        <v>0</v>
      </c>
      <c r="BE449" s="133">
        <f t="shared" si="1166"/>
        <v>0</v>
      </c>
      <c r="BF449" s="133">
        <f t="shared" si="1166"/>
        <v>0</v>
      </c>
      <c r="BG449" s="133">
        <f t="shared" si="1166"/>
        <v>8</v>
      </c>
      <c r="BH449" s="133">
        <f t="shared" si="1166"/>
        <v>0</v>
      </c>
      <c r="BI449" s="133">
        <f t="shared" si="1166"/>
        <v>0</v>
      </c>
      <c r="BJ449" s="133">
        <f t="shared" si="1166"/>
        <v>0</v>
      </c>
      <c r="BK449" s="133">
        <f t="shared" si="1166"/>
        <v>0</v>
      </c>
      <c r="BL449" s="133">
        <f t="shared" si="1166"/>
        <v>0</v>
      </c>
      <c r="BM449" s="134">
        <f t="shared" si="1166"/>
        <v>0</v>
      </c>
      <c r="BN449" s="135">
        <f t="shared" si="1166"/>
        <v>0</v>
      </c>
      <c r="BO449" s="133">
        <f t="shared" si="1166"/>
        <v>0</v>
      </c>
      <c r="BP449" s="133">
        <f t="shared" ref="BP449:CU449" si="1167">IF(AND(BP$5&gt;=$EH137,BP$5&lt;=$EI137),$FO137,IF(AND(BP$5&gt;=$EJ137,BP$5&lt;=$EK137),$FQ137,IF(AND(BP$5&gt;=$EL137,BP$5&lt;=$EM137),$FS137,IF(AND(BP$5&gt;=$EN137,BP$5&lt;=$EO137),$FU137,IF(AND(BP$5&gt;=$EP137,BP$5&lt;=$EQ137),$FW137,IF(AND(BP$5&gt;=$ER137,BP$5&lt;=$ES137),$FY137,IF(AND(BP$5&gt;=$ET137,BP$5&lt;=$EU137),$GA137,IF(AND(BP$5&gt;=$EV137,BP$5&lt;=$EW137),$GC137,IF(AND(BP$5&gt;=$EX137,BP$5&lt;=$EY137),$GE137,IF(AND(BP$5&gt;=$EZ137,BP$5&lt;=$FA137),$GG137,IF(AND(BP$5&gt;=$FB137,BP$5&lt;=$FC137),$GI137,IF(AND(BP$5&gt;=$FD137,BP$5&lt;=$FE137),$GK137,0))))))))))))</f>
        <v>0</v>
      </c>
      <c r="BQ449" s="133">
        <f t="shared" si="1167"/>
        <v>0</v>
      </c>
      <c r="BR449" s="133">
        <f t="shared" si="1167"/>
        <v>0</v>
      </c>
      <c r="BS449" s="133">
        <f t="shared" si="1167"/>
        <v>0</v>
      </c>
      <c r="BT449" s="133">
        <f t="shared" si="1167"/>
        <v>0</v>
      </c>
      <c r="BU449" s="133">
        <f t="shared" si="1167"/>
        <v>0</v>
      </c>
      <c r="BV449" s="133">
        <f t="shared" si="1167"/>
        <v>0</v>
      </c>
      <c r="BW449" s="133">
        <f t="shared" si="1167"/>
        <v>0</v>
      </c>
      <c r="BX449" s="133">
        <f t="shared" si="1167"/>
        <v>0</v>
      </c>
      <c r="BY449" s="133">
        <f t="shared" si="1167"/>
        <v>0</v>
      </c>
      <c r="BZ449" s="133">
        <f t="shared" si="1167"/>
        <v>0</v>
      </c>
      <c r="CA449" s="133">
        <f t="shared" si="1167"/>
        <v>0</v>
      </c>
      <c r="CB449" s="133">
        <f t="shared" si="1167"/>
        <v>0</v>
      </c>
      <c r="CC449" s="133">
        <f t="shared" si="1167"/>
        <v>0</v>
      </c>
      <c r="CD449" s="133">
        <f t="shared" si="1167"/>
        <v>0</v>
      </c>
      <c r="CE449" s="133">
        <f t="shared" si="1167"/>
        <v>0</v>
      </c>
      <c r="CF449" s="133">
        <f t="shared" si="1167"/>
        <v>0</v>
      </c>
      <c r="CG449" s="133">
        <f t="shared" si="1167"/>
        <v>0</v>
      </c>
      <c r="CH449" s="133">
        <f t="shared" si="1167"/>
        <v>0</v>
      </c>
      <c r="CI449" s="133">
        <f t="shared" si="1167"/>
        <v>0</v>
      </c>
      <c r="CJ449" s="133">
        <f t="shared" si="1167"/>
        <v>0</v>
      </c>
      <c r="CK449" s="133">
        <f t="shared" si="1167"/>
        <v>0</v>
      </c>
      <c r="CL449" s="133">
        <f t="shared" si="1167"/>
        <v>10</v>
      </c>
      <c r="CM449" s="133">
        <f t="shared" si="1167"/>
        <v>0</v>
      </c>
      <c r="CN449" s="133">
        <f t="shared" si="1167"/>
        <v>0</v>
      </c>
      <c r="CO449" s="133">
        <f t="shared" si="1167"/>
        <v>0</v>
      </c>
      <c r="CP449" s="133">
        <f t="shared" si="1167"/>
        <v>0</v>
      </c>
      <c r="CQ449" s="134">
        <f t="shared" si="1167"/>
        <v>0</v>
      </c>
      <c r="CR449" s="135">
        <f t="shared" si="1167"/>
        <v>0</v>
      </c>
      <c r="CS449" s="133">
        <f t="shared" si="1167"/>
        <v>0</v>
      </c>
      <c r="CT449" s="133">
        <f t="shared" si="1167"/>
        <v>0</v>
      </c>
      <c r="CU449" s="133">
        <f t="shared" si="1167"/>
        <v>0</v>
      </c>
      <c r="CV449" s="133">
        <f t="shared" ref="CV449:DW449" si="1168">IF(AND(CV$5&gt;=$EH137,CV$5&lt;=$EI137),$FO137,IF(AND(CV$5&gt;=$EJ137,CV$5&lt;=$EK137),$FQ137,IF(AND(CV$5&gt;=$EL137,CV$5&lt;=$EM137),$FS137,IF(AND(CV$5&gt;=$EN137,CV$5&lt;=$EO137),$FU137,IF(AND(CV$5&gt;=$EP137,CV$5&lt;=$EQ137),$FW137,IF(AND(CV$5&gt;=$ER137,CV$5&lt;=$ES137),$FY137,IF(AND(CV$5&gt;=$ET137,CV$5&lt;=$EU137),$GA137,IF(AND(CV$5&gt;=$EV137,CV$5&lt;=$EW137),$GC137,IF(AND(CV$5&gt;=$EX137,CV$5&lt;=$EY137),$GE137,IF(AND(CV$5&gt;=$EZ137,CV$5&lt;=$FA137),$GG137,IF(AND(CV$5&gt;=$FB137,CV$5&lt;=$FC137),$GI137,IF(AND(CV$5&gt;=$FD137,CV$5&lt;=$FE137),$GK137,0))))))))))))</f>
        <v>0</v>
      </c>
      <c r="CW449" s="133">
        <f t="shared" si="1168"/>
        <v>0</v>
      </c>
      <c r="CX449" s="133">
        <f t="shared" si="1168"/>
        <v>0</v>
      </c>
      <c r="CY449" s="133">
        <f t="shared" si="1168"/>
        <v>0</v>
      </c>
      <c r="CZ449" s="133">
        <f t="shared" si="1168"/>
        <v>0</v>
      </c>
      <c r="DA449" s="133">
        <f t="shared" si="1168"/>
        <v>0</v>
      </c>
      <c r="DB449" s="133">
        <f t="shared" si="1168"/>
        <v>0</v>
      </c>
      <c r="DC449" s="133">
        <f t="shared" si="1168"/>
        <v>0</v>
      </c>
      <c r="DD449" s="133">
        <f t="shared" si="1168"/>
        <v>0</v>
      </c>
      <c r="DE449" s="133">
        <f t="shared" si="1168"/>
        <v>0</v>
      </c>
      <c r="DF449" s="133">
        <f t="shared" si="1168"/>
        <v>0</v>
      </c>
      <c r="DG449" s="133">
        <f t="shared" si="1168"/>
        <v>0</v>
      </c>
      <c r="DH449" s="133">
        <f t="shared" si="1168"/>
        <v>0</v>
      </c>
      <c r="DI449" s="133">
        <f t="shared" si="1168"/>
        <v>0</v>
      </c>
      <c r="DJ449" s="133">
        <f t="shared" si="1168"/>
        <v>0</v>
      </c>
      <c r="DK449" s="133">
        <f t="shared" si="1168"/>
        <v>0</v>
      </c>
      <c r="DL449" s="133">
        <f t="shared" si="1168"/>
        <v>0</v>
      </c>
      <c r="DM449" s="133">
        <f t="shared" si="1168"/>
        <v>0</v>
      </c>
      <c r="DN449" s="133">
        <f t="shared" si="1168"/>
        <v>0</v>
      </c>
      <c r="DO449" s="133">
        <f t="shared" si="1168"/>
        <v>0</v>
      </c>
      <c r="DP449" s="133">
        <f t="shared" si="1168"/>
        <v>0</v>
      </c>
      <c r="DQ449" s="133">
        <f t="shared" si="1168"/>
        <v>0</v>
      </c>
      <c r="DR449" s="133">
        <f t="shared" si="1168"/>
        <v>0</v>
      </c>
      <c r="DS449" s="133">
        <f t="shared" si="1168"/>
        <v>0</v>
      </c>
      <c r="DT449" s="133">
        <f t="shared" si="1168"/>
        <v>0</v>
      </c>
      <c r="DU449" s="134">
        <f t="shared" si="1168"/>
        <v>0</v>
      </c>
      <c r="DV449" s="134">
        <f t="shared" si="1168"/>
        <v>0</v>
      </c>
      <c r="DW449" s="134">
        <f t="shared" si="1168"/>
        <v>0</v>
      </c>
      <c r="EE449" s="2"/>
      <c r="EF449"/>
      <c r="EG449"/>
      <c r="EH449" s="124"/>
      <c r="EI449" s="124"/>
      <c r="EJ449" s="124"/>
      <c r="EK449" s="124"/>
      <c r="EL449" s="124"/>
      <c r="EM449" s="124"/>
      <c r="EN449" s="124"/>
      <c r="EO449" s="124"/>
      <c r="EP449" s="124"/>
      <c r="EQ449" s="124"/>
      <c r="ER449" s="124"/>
      <c r="ES449" s="124"/>
      <c r="ET449" s="124"/>
      <c r="EU449" s="124"/>
      <c r="EV449" s="124"/>
      <c r="EW449" s="124"/>
      <c r="EX449" s="124"/>
      <c r="EY449" s="124"/>
      <c r="EZ449" s="124"/>
      <c r="FA449" s="124"/>
      <c r="FB449" s="124"/>
      <c r="FC449" s="124"/>
      <c r="FD449" s="124"/>
      <c r="FE449" s="124"/>
      <c r="FG449" s="124"/>
      <c r="FH449" s="124"/>
      <c r="FI449" s="124"/>
      <c r="FJ449" s="124"/>
      <c r="FK449" s="124"/>
      <c r="FL449" s="124"/>
      <c r="FN449" s="212"/>
      <c r="FO449" s="170"/>
      <c r="FP449" s="212"/>
      <c r="FQ449" s="170"/>
      <c r="FR449" s="212"/>
      <c r="FS449" s="170"/>
      <c r="FT449" s="212"/>
      <c r="FU449" s="170"/>
      <c r="FV449" s="212"/>
      <c r="FW449" s="170"/>
      <c r="FX449" s="212"/>
      <c r="FY449" s="170"/>
      <c r="FZ449" s="212"/>
      <c r="GA449" s="170"/>
      <c r="GB449" s="212"/>
      <c r="GC449" s="170"/>
      <c r="GD449" s="212"/>
      <c r="GE449" s="170"/>
      <c r="GF449" s="212"/>
      <c r="GG449" s="170"/>
      <c r="GH449" s="212"/>
      <c r="GI449" s="170"/>
      <c r="GJ449" s="212"/>
      <c r="GK449" s="170"/>
      <c r="HC449" s="212"/>
      <c r="HD449" s="170"/>
      <c r="HE449" s="212"/>
      <c r="HF449" s="170"/>
      <c r="HG449" s="212"/>
      <c r="HH449" s="170"/>
      <c r="HI449" s="212"/>
      <c r="HJ449" s="170"/>
    </row>
    <row r="450" spans="2:218" ht="21.75" customHeight="1" x14ac:dyDescent="0.15">
      <c r="B450" s="486" t="str">
        <f>IF(②元データ!$B$28="","",②元データ!$B$28)</f>
        <v>産直ニンジン・寿八寸Ｂ・Ｃ</v>
      </c>
      <c r="C450" s="324"/>
      <c r="D450" s="78">
        <f t="shared" ref="D450:AI450" si="1169">IF(AND(D$5&gt;=$EH139,D$5&lt;=$EI139),$FO139/$GM139,IF(AND(D$5&gt;=$EJ139,D$5&lt;=$EK139),$FQ139/$GO139,IF(AND(D$5&gt;=$EL139,D$5&lt;=$EM139),$FS139/$GQ139,IF(AND(D$5&gt;=$EN139,D$5&lt;=$EO139),$FU139/$GS139,IF(AND(D$5&gt;=$EP139,D$5&lt;=$EQ139),$FW139/$GU139,IF(AND(D$5&gt;=$ER139,D$5&lt;=$ES139),$FY139/$GW139,IF(AND(D$5&gt;=$ET139,D$5&lt;=$EU139),$GA139/$GY139,IF(AND(D$5&gt;=$EV139,D$5&lt;=$EW139),$GC139/$HA139,IF(AND(D$5&gt;=$EX139,D$5&lt;=$EY139),$GE139/$HC139,IF(AND(D$5&gt;=$EZ139,D$5&lt;=$FA139),$GG139/$HE139,IF(AND(D$5&gt;=$FB139,D$5&lt;=$FC139),$GI139/$HG139,IF(AND(D$5&gt;=$FD139,D$5&lt;=$FE139),$GK139/$HI139,0))))))))))))</f>
        <v>0</v>
      </c>
      <c r="E450" s="79">
        <f t="shared" si="1169"/>
        <v>0</v>
      </c>
      <c r="F450" s="79">
        <f t="shared" si="1169"/>
        <v>0</v>
      </c>
      <c r="G450" s="79">
        <f t="shared" si="1169"/>
        <v>0</v>
      </c>
      <c r="H450" s="79">
        <f t="shared" si="1169"/>
        <v>0</v>
      </c>
      <c r="I450" s="79">
        <f t="shared" si="1169"/>
        <v>0</v>
      </c>
      <c r="J450" s="79">
        <f t="shared" si="1169"/>
        <v>0</v>
      </c>
      <c r="K450" s="79">
        <f t="shared" si="1169"/>
        <v>0</v>
      </c>
      <c r="L450" s="79">
        <f t="shared" si="1169"/>
        <v>0</v>
      </c>
      <c r="M450" s="79">
        <f t="shared" si="1169"/>
        <v>0</v>
      </c>
      <c r="N450" s="79">
        <f t="shared" si="1169"/>
        <v>0</v>
      </c>
      <c r="O450" s="79">
        <f t="shared" si="1169"/>
        <v>0</v>
      </c>
      <c r="P450" s="79">
        <f t="shared" si="1169"/>
        <v>0</v>
      </c>
      <c r="Q450" s="79">
        <f t="shared" si="1169"/>
        <v>0</v>
      </c>
      <c r="R450" s="79">
        <f t="shared" si="1169"/>
        <v>0</v>
      </c>
      <c r="S450" s="79">
        <f t="shared" si="1169"/>
        <v>0</v>
      </c>
      <c r="T450" s="79">
        <f t="shared" si="1169"/>
        <v>0</v>
      </c>
      <c r="U450" s="79">
        <f t="shared" si="1169"/>
        <v>0</v>
      </c>
      <c r="V450" s="79">
        <f t="shared" si="1169"/>
        <v>0</v>
      </c>
      <c r="W450" s="79">
        <f t="shared" si="1169"/>
        <v>0</v>
      </c>
      <c r="X450" s="79">
        <f t="shared" si="1169"/>
        <v>0</v>
      </c>
      <c r="Y450" s="79">
        <f t="shared" si="1169"/>
        <v>0</v>
      </c>
      <c r="Z450" s="79">
        <f t="shared" si="1169"/>
        <v>0</v>
      </c>
      <c r="AA450" s="79">
        <f t="shared" si="1169"/>
        <v>0</v>
      </c>
      <c r="AB450" s="79">
        <f t="shared" si="1169"/>
        <v>0</v>
      </c>
      <c r="AC450" s="79">
        <f t="shared" si="1169"/>
        <v>0</v>
      </c>
      <c r="AD450" s="79">
        <f t="shared" si="1169"/>
        <v>0</v>
      </c>
      <c r="AE450" s="79">
        <f t="shared" si="1169"/>
        <v>0</v>
      </c>
      <c r="AF450" s="137">
        <f t="shared" si="1169"/>
        <v>0</v>
      </c>
      <c r="AG450" s="79">
        <f t="shared" si="1169"/>
        <v>0</v>
      </c>
      <c r="AH450" s="79">
        <f t="shared" si="1169"/>
        <v>0</v>
      </c>
      <c r="AI450" s="78">
        <f t="shared" si="1169"/>
        <v>0</v>
      </c>
      <c r="AJ450" s="79">
        <f t="shared" ref="AJ450:BO450" si="1170">IF(AND(AJ$5&gt;=$EH139,AJ$5&lt;=$EI139),$FO139/$GM139,IF(AND(AJ$5&gt;=$EJ139,AJ$5&lt;=$EK139),$FQ139/$GO139,IF(AND(AJ$5&gt;=$EL139,AJ$5&lt;=$EM139),$FS139/$GQ139,IF(AND(AJ$5&gt;=$EN139,AJ$5&lt;=$EO139),$FU139/$GS139,IF(AND(AJ$5&gt;=$EP139,AJ$5&lt;=$EQ139),$FW139/$GU139,IF(AND(AJ$5&gt;=$ER139,AJ$5&lt;=$ES139),$FY139/$GW139,IF(AND(AJ$5&gt;=$ET139,AJ$5&lt;=$EU139),$GA139/$GY139,IF(AND(AJ$5&gt;=$EV139,AJ$5&lt;=$EW139),$GC139/$HA139,IF(AND(AJ$5&gt;=$EX139,AJ$5&lt;=$EY139),$GE139/$HC139,IF(AND(AJ$5&gt;=$EZ139,AJ$5&lt;=$FA139),$GG139/$HE139,IF(AND(AJ$5&gt;=$FB139,AJ$5&lt;=$FC139),$GI139/$HG139,IF(AND(AJ$5&gt;=$FD139,AJ$5&lt;=$FE139),$GK139/$HI139,0))))))))))))</f>
        <v>0</v>
      </c>
      <c r="AK450" s="79">
        <f t="shared" si="1170"/>
        <v>0</v>
      </c>
      <c r="AL450" s="79">
        <f t="shared" si="1170"/>
        <v>0</v>
      </c>
      <c r="AM450" s="79">
        <f t="shared" si="1170"/>
        <v>0</v>
      </c>
      <c r="AN450" s="79">
        <f t="shared" si="1170"/>
        <v>0</v>
      </c>
      <c r="AO450" s="79">
        <f t="shared" si="1170"/>
        <v>0</v>
      </c>
      <c r="AP450" s="79">
        <f t="shared" si="1170"/>
        <v>0</v>
      </c>
      <c r="AQ450" s="79">
        <f t="shared" si="1170"/>
        <v>0</v>
      </c>
      <c r="AR450" s="79">
        <f t="shared" si="1170"/>
        <v>0</v>
      </c>
      <c r="AS450" s="79">
        <f t="shared" si="1170"/>
        <v>0</v>
      </c>
      <c r="AT450" s="79">
        <f t="shared" si="1170"/>
        <v>0</v>
      </c>
      <c r="AU450" s="79">
        <f t="shared" si="1170"/>
        <v>0</v>
      </c>
      <c r="AV450" s="79">
        <f t="shared" si="1170"/>
        <v>0</v>
      </c>
      <c r="AW450" s="79">
        <f t="shared" si="1170"/>
        <v>0</v>
      </c>
      <c r="AX450" s="79">
        <f t="shared" si="1170"/>
        <v>0</v>
      </c>
      <c r="AY450" s="79">
        <f t="shared" si="1170"/>
        <v>0</v>
      </c>
      <c r="AZ450" s="79">
        <f t="shared" si="1170"/>
        <v>0</v>
      </c>
      <c r="BA450" s="79">
        <f t="shared" si="1170"/>
        <v>0</v>
      </c>
      <c r="BB450" s="79">
        <f t="shared" si="1170"/>
        <v>0</v>
      </c>
      <c r="BC450" s="79">
        <f t="shared" si="1170"/>
        <v>0</v>
      </c>
      <c r="BD450" s="79">
        <f t="shared" si="1170"/>
        <v>0</v>
      </c>
      <c r="BE450" s="79">
        <f t="shared" si="1170"/>
        <v>0</v>
      </c>
      <c r="BF450" s="79">
        <f t="shared" si="1170"/>
        <v>0</v>
      </c>
      <c r="BG450" s="79">
        <f t="shared" si="1170"/>
        <v>0</v>
      </c>
      <c r="BH450" s="79">
        <f t="shared" si="1170"/>
        <v>0</v>
      </c>
      <c r="BI450" s="79">
        <f t="shared" si="1170"/>
        <v>0</v>
      </c>
      <c r="BJ450" s="79">
        <f t="shared" si="1170"/>
        <v>0</v>
      </c>
      <c r="BK450" s="79">
        <f t="shared" si="1170"/>
        <v>0</v>
      </c>
      <c r="BL450" s="79">
        <f t="shared" si="1170"/>
        <v>0</v>
      </c>
      <c r="BM450" s="80">
        <f t="shared" si="1170"/>
        <v>0</v>
      </c>
      <c r="BN450" s="78">
        <f t="shared" si="1170"/>
        <v>0</v>
      </c>
      <c r="BO450" s="79">
        <f t="shared" si="1170"/>
        <v>0</v>
      </c>
      <c r="BP450" s="79">
        <f t="shared" ref="BP450:CU450" si="1171">IF(AND(BP$5&gt;=$EH139,BP$5&lt;=$EI139),$FO139/$GM139,IF(AND(BP$5&gt;=$EJ139,BP$5&lt;=$EK139),$FQ139/$GO139,IF(AND(BP$5&gt;=$EL139,BP$5&lt;=$EM139),$FS139/$GQ139,IF(AND(BP$5&gt;=$EN139,BP$5&lt;=$EO139),$FU139/$GS139,IF(AND(BP$5&gt;=$EP139,BP$5&lt;=$EQ139),$FW139/$GU139,IF(AND(BP$5&gt;=$ER139,BP$5&lt;=$ES139),$FY139/$GW139,IF(AND(BP$5&gt;=$ET139,BP$5&lt;=$EU139),$GA139/$GY139,IF(AND(BP$5&gt;=$EV139,BP$5&lt;=$EW139),$GC139/$HA139,IF(AND(BP$5&gt;=$EX139,BP$5&lt;=$EY139),$GE139/$HC139,IF(AND(BP$5&gt;=$EZ139,BP$5&lt;=$FA139),$GG139/$HE139,IF(AND(BP$5&gt;=$FB139,BP$5&lt;=$FC139),$GI139/$HG139,IF(AND(BP$5&gt;=$FD139,BP$5&lt;=$FE139),$GK139/$HI139,0))))))))))))</f>
        <v>0</v>
      </c>
      <c r="BQ450" s="79">
        <f t="shared" si="1171"/>
        <v>0</v>
      </c>
      <c r="BR450" s="79">
        <f t="shared" si="1171"/>
        <v>0</v>
      </c>
      <c r="BS450" s="79">
        <f t="shared" si="1171"/>
        <v>0</v>
      </c>
      <c r="BT450" s="79">
        <f t="shared" si="1171"/>
        <v>0</v>
      </c>
      <c r="BU450" s="79">
        <f t="shared" si="1171"/>
        <v>0</v>
      </c>
      <c r="BV450" s="79">
        <f t="shared" si="1171"/>
        <v>0</v>
      </c>
      <c r="BW450" s="79">
        <f t="shared" si="1171"/>
        <v>0</v>
      </c>
      <c r="BX450" s="79">
        <f t="shared" si="1171"/>
        <v>0</v>
      </c>
      <c r="BY450" s="79">
        <f t="shared" si="1171"/>
        <v>0</v>
      </c>
      <c r="BZ450" s="79">
        <f t="shared" si="1171"/>
        <v>0</v>
      </c>
      <c r="CA450" s="79">
        <f t="shared" si="1171"/>
        <v>0</v>
      </c>
      <c r="CB450" s="137">
        <f t="shared" si="1171"/>
        <v>0</v>
      </c>
      <c r="CC450" s="79">
        <f t="shared" si="1171"/>
        <v>0</v>
      </c>
      <c r="CD450" s="79">
        <f t="shared" si="1171"/>
        <v>0</v>
      </c>
      <c r="CE450" s="79">
        <f t="shared" si="1171"/>
        <v>0</v>
      </c>
      <c r="CF450" s="79">
        <f t="shared" si="1171"/>
        <v>0</v>
      </c>
      <c r="CG450" s="79">
        <f t="shared" si="1171"/>
        <v>0</v>
      </c>
      <c r="CH450" s="79">
        <f t="shared" si="1171"/>
        <v>0</v>
      </c>
      <c r="CI450" s="79">
        <f t="shared" si="1171"/>
        <v>0</v>
      </c>
      <c r="CJ450" s="79">
        <f t="shared" si="1171"/>
        <v>0</v>
      </c>
      <c r="CK450" s="79">
        <f t="shared" si="1171"/>
        <v>0</v>
      </c>
      <c r="CL450" s="79">
        <f t="shared" si="1171"/>
        <v>0</v>
      </c>
      <c r="CM450" s="79">
        <f t="shared" si="1171"/>
        <v>0</v>
      </c>
      <c r="CN450" s="79">
        <f t="shared" si="1171"/>
        <v>0</v>
      </c>
      <c r="CO450" s="79">
        <f t="shared" si="1171"/>
        <v>0</v>
      </c>
      <c r="CP450" s="137">
        <f t="shared" si="1171"/>
        <v>0</v>
      </c>
      <c r="CQ450" s="80">
        <f t="shared" si="1171"/>
        <v>0</v>
      </c>
      <c r="CR450" s="78">
        <f t="shared" si="1171"/>
        <v>0</v>
      </c>
      <c r="CS450" s="79">
        <f t="shared" si="1171"/>
        <v>0</v>
      </c>
      <c r="CT450" s="79">
        <f t="shared" si="1171"/>
        <v>0</v>
      </c>
      <c r="CU450" s="79">
        <f t="shared" si="1171"/>
        <v>0</v>
      </c>
      <c r="CV450" s="79">
        <f t="shared" ref="CV450:DW450" si="1172">IF(AND(CV$5&gt;=$EH139,CV$5&lt;=$EI139),$FO139/$GM139,IF(AND(CV$5&gt;=$EJ139,CV$5&lt;=$EK139),$FQ139/$GO139,IF(AND(CV$5&gt;=$EL139,CV$5&lt;=$EM139),$FS139/$GQ139,IF(AND(CV$5&gt;=$EN139,CV$5&lt;=$EO139),$FU139/$GS139,IF(AND(CV$5&gt;=$EP139,CV$5&lt;=$EQ139),$FW139/$GU139,IF(AND(CV$5&gt;=$ER139,CV$5&lt;=$ES139),$FY139/$GW139,IF(AND(CV$5&gt;=$ET139,CV$5&lt;=$EU139),$GA139/$GY139,IF(AND(CV$5&gt;=$EV139,CV$5&lt;=$EW139),$GC139/$HA139,IF(AND(CV$5&gt;=$EX139,CV$5&lt;=$EY139),$GE139/$HC139,IF(AND(CV$5&gt;=$EZ139,CV$5&lt;=$FA139),$GG139/$HE139,IF(AND(CV$5&gt;=$FB139,CV$5&lt;=$FC139),$GI139/$HG139,IF(AND(CV$5&gt;=$FD139,CV$5&lt;=$FE139),$GK139/$HI139,0))))))))))))</f>
        <v>0</v>
      </c>
      <c r="CW450" s="79">
        <f t="shared" si="1172"/>
        <v>0</v>
      </c>
      <c r="CX450" s="79">
        <f t="shared" si="1172"/>
        <v>0</v>
      </c>
      <c r="CY450" s="79">
        <f t="shared" si="1172"/>
        <v>0</v>
      </c>
      <c r="CZ450" s="79">
        <f t="shared" si="1172"/>
        <v>0</v>
      </c>
      <c r="DA450" s="79">
        <f t="shared" si="1172"/>
        <v>0</v>
      </c>
      <c r="DB450" s="79">
        <f t="shared" si="1172"/>
        <v>0</v>
      </c>
      <c r="DC450" s="79">
        <f t="shared" si="1172"/>
        <v>0</v>
      </c>
      <c r="DD450" s="79">
        <f t="shared" si="1172"/>
        <v>0</v>
      </c>
      <c r="DE450" s="79">
        <f t="shared" si="1172"/>
        <v>0</v>
      </c>
      <c r="DF450" s="137">
        <f t="shared" si="1172"/>
        <v>0</v>
      </c>
      <c r="DG450" s="79">
        <f t="shared" si="1172"/>
        <v>0</v>
      </c>
      <c r="DH450" s="79">
        <f t="shared" si="1172"/>
        <v>0</v>
      </c>
      <c r="DI450" s="79">
        <f t="shared" si="1172"/>
        <v>0</v>
      </c>
      <c r="DJ450" s="79">
        <f t="shared" si="1172"/>
        <v>0</v>
      </c>
      <c r="DK450" s="79">
        <f t="shared" si="1172"/>
        <v>0</v>
      </c>
      <c r="DL450" s="79">
        <f t="shared" si="1172"/>
        <v>0</v>
      </c>
      <c r="DM450" s="79">
        <f t="shared" si="1172"/>
        <v>0</v>
      </c>
      <c r="DN450" s="79">
        <f t="shared" si="1172"/>
        <v>0</v>
      </c>
      <c r="DO450" s="79">
        <f t="shared" si="1172"/>
        <v>0</v>
      </c>
      <c r="DP450" s="79">
        <f t="shared" si="1172"/>
        <v>0</v>
      </c>
      <c r="DQ450" s="79">
        <f t="shared" si="1172"/>
        <v>0</v>
      </c>
      <c r="DR450" s="79">
        <f t="shared" si="1172"/>
        <v>0</v>
      </c>
      <c r="DS450" s="79">
        <f t="shared" si="1172"/>
        <v>0</v>
      </c>
      <c r="DT450" s="137">
        <f t="shared" si="1172"/>
        <v>0</v>
      </c>
      <c r="DU450" s="80">
        <f t="shared" si="1172"/>
        <v>0</v>
      </c>
      <c r="DV450" s="80">
        <f t="shared" si="1172"/>
        <v>0</v>
      </c>
      <c r="DW450" s="80">
        <f t="shared" si="1172"/>
        <v>0</v>
      </c>
      <c r="EE450" s="2"/>
      <c r="EF450"/>
      <c r="EG450"/>
      <c r="EH450" s="124"/>
      <c r="EI450" s="124"/>
      <c r="EJ450" s="124"/>
      <c r="EK450" s="124"/>
      <c r="EL450" s="124"/>
      <c r="EM450" s="124"/>
      <c r="EN450" s="124"/>
      <c r="EO450" s="124"/>
      <c r="EP450" s="124"/>
      <c r="EQ450" s="124"/>
      <c r="ER450" s="124"/>
      <c r="ES450" s="124"/>
      <c r="ET450" s="124"/>
      <c r="EU450" s="124"/>
      <c r="EV450" s="124"/>
      <c r="EW450" s="124"/>
      <c r="EX450" s="124"/>
      <c r="EY450" s="124"/>
      <c r="EZ450" s="124"/>
      <c r="FA450" s="124"/>
      <c r="FB450" s="124"/>
      <c r="FC450" s="124"/>
      <c r="FD450" s="124"/>
      <c r="FE450" s="124"/>
      <c r="FG450" s="124"/>
      <c r="FH450" s="124"/>
      <c r="FI450" s="124"/>
      <c r="FJ450" s="124"/>
      <c r="FK450" s="124"/>
      <c r="FL450" s="124"/>
      <c r="FN450" s="212"/>
      <c r="FO450" s="170"/>
      <c r="FP450" s="212"/>
      <c r="FQ450" s="170"/>
      <c r="FR450" s="212"/>
      <c r="FS450" s="170"/>
      <c r="FT450" s="212"/>
      <c r="FU450" s="170"/>
      <c r="FV450" s="212"/>
      <c r="FW450" s="170"/>
      <c r="FX450" s="212"/>
      <c r="FY450" s="170"/>
      <c r="FZ450" s="212"/>
      <c r="GA450" s="170"/>
      <c r="GB450" s="212"/>
      <c r="GC450" s="170"/>
      <c r="GD450" s="212"/>
      <c r="GE450" s="170"/>
      <c r="GF450" s="212"/>
      <c r="GG450" s="170"/>
      <c r="GH450" s="212"/>
      <c r="GI450" s="170"/>
      <c r="GJ450" s="212"/>
      <c r="GK450" s="170"/>
      <c r="HC450" s="212"/>
      <c r="HD450" s="170"/>
      <c r="HE450" s="212"/>
      <c r="HF450" s="170"/>
      <c r="HG450" s="212"/>
      <c r="HH450" s="170"/>
      <c r="HI450" s="212"/>
      <c r="HJ450" s="170"/>
    </row>
    <row r="451" spans="2:218" ht="10.5" customHeight="1" x14ac:dyDescent="0.15">
      <c r="B451" s="487"/>
      <c r="C451" s="325"/>
      <c r="D451" s="59">
        <f t="shared" ref="D451:AI451" si="1173">IF(AND(D$5&gt;=$EH139,D$5&lt;=$EI139),$FO139,IF(AND(D$5&gt;=$EJ139,D$5&lt;=$EK139),$FQ139,IF(AND(D$5&gt;=$EL139,D$5&lt;=$EM139),$FS139,IF(AND(D$5&gt;=$EN139,D$5&lt;=$EO139),$FU139,IF(AND(D$5&gt;=$EP139,D$5&lt;=$EQ139),$FW139,IF(AND(D$5&gt;=$ER139,D$5&lt;=$ES139),$FY139,IF(AND(D$5&gt;=$ET139,D$5&lt;=$EU139),$GA139,IF(AND(D$5&gt;=$EV139,D$5&lt;=$EW139),$GC139,IF(AND(D$5&gt;=$EX139,D$5&lt;=$EY139),$GE139,IF(AND(D$5&gt;=$EZ139,D$5&lt;=$FA139),$GG139,IF(AND(D$5&gt;=$FB139,D$5&lt;=$FC139),$GI139,IF(AND(D$5&gt;=$FD139,D$5&lt;=$FE139),$GK139,0))))))))))))</f>
        <v>0</v>
      </c>
      <c r="E451" s="76">
        <f t="shared" si="1173"/>
        <v>0</v>
      </c>
      <c r="F451" s="76">
        <f t="shared" si="1173"/>
        <v>0</v>
      </c>
      <c r="G451" s="76">
        <f t="shared" si="1173"/>
        <v>0</v>
      </c>
      <c r="H451" s="76">
        <f t="shared" si="1173"/>
        <v>0</v>
      </c>
      <c r="I451" s="76">
        <f t="shared" si="1173"/>
        <v>0</v>
      </c>
      <c r="J451" s="76">
        <f t="shared" si="1173"/>
        <v>0</v>
      </c>
      <c r="K451" s="76">
        <f t="shared" si="1173"/>
        <v>0</v>
      </c>
      <c r="L451" s="76">
        <f t="shared" si="1173"/>
        <v>0</v>
      </c>
      <c r="M451" s="76">
        <f t="shared" si="1173"/>
        <v>0</v>
      </c>
      <c r="N451" s="76">
        <f t="shared" si="1173"/>
        <v>0</v>
      </c>
      <c r="O451" s="76">
        <f t="shared" si="1173"/>
        <v>0</v>
      </c>
      <c r="P451" s="76">
        <f t="shared" si="1173"/>
        <v>0</v>
      </c>
      <c r="Q451" s="76">
        <f t="shared" si="1173"/>
        <v>0</v>
      </c>
      <c r="R451" s="76">
        <f t="shared" si="1173"/>
        <v>0</v>
      </c>
      <c r="S451" s="76">
        <f t="shared" si="1173"/>
        <v>0</v>
      </c>
      <c r="T451" s="76">
        <f t="shared" si="1173"/>
        <v>0</v>
      </c>
      <c r="U451" s="76">
        <f t="shared" si="1173"/>
        <v>0</v>
      </c>
      <c r="V451" s="76">
        <f t="shared" si="1173"/>
        <v>0</v>
      </c>
      <c r="W451" s="76">
        <f t="shared" si="1173"/>
        <v>0</v>
      </c>
      <c r="X451" s="76">
        <f t="shared" si="1173"/>
        <v>0</v>
      </c>
      <c r="Y451" s="76">
        <f t="shared" si="1173"/>
        <v>0</v>
      </c>
      <c r="Z451" s="76">
        <f t="shared" si="1173"/>
        <v>0</v>
      </c>
      <c r="AA451" s="76">
        <f t="shared" si="1173"/>
        <v>0</v>
      </c>
      <c r="AB451" s="76">
        <f t="shared" si="1173"/>
        <v>0</v>
      </c>
      <c r="AC451" s="76">
        <f t="shared" si="1173"/>
        <v>0</v>
      </c>
      <c r="AD451" s="76">
        <f t="shared" si="1173"/>
        <v>0</v>
      </c>
      <c r="AE451" s="76">
        <f t="shared" si="1173"/>
        <v>0</v>
      </c>
      <c r="AF451" s="138">
        <f t="shared" si="1173"/>
        <v>0</v>
      </c>
      <c r="AG451" s="76">
        <f t="shared" si="1173"/>
        <v>0</v>
      </c>
      <c r="AH451" s="76">
        <f t="shared" si="1173"/>
        <v>0</v>
      </c>
      <c r="AI451" s="59">
        <f t="shared" si="1173"/>
        <v>0</v>
      </c>
      <c r="AJ451" s="76">
        <f t="shared" ref="AJ451:BO451" si="1174">IF(AND(AJ$5&gt;=$EH139,AJ$5&lt;=$EI139),$FO139,IF(AND(AJ$5&gt;=$EJ139,AJ$5&lt;=$EK139),$FQ139,IF(AND(AJ$5&gt;=$EL139,AJ$5&lt;=$EM139),$FS139,IF(AND(AJ$5&gt;=$EN139,AJ$5&lt;=$EO139),$FU139,IF(AND(AJ$5&gt;=$EP139,AJ$5&lt;=$EQ139),$FW139,IF(AND(AJ$5&gt;=$ER139,AJ$5&lt;=$ES139),$FY139,IF(AND(AJ$5&gt;=$ET139,AJ$5&lt;=$EU139),$GA139,IF(AND(AJ$5&gt;=$EV139,AJ$5&lt;=$EW139),$GC139,IF(AND(AJ$5&gt;=$EX139,AJ$5&lt;=$EY139),$GE139,IF(AND(AJ$5&gt;=$EZ139,AJ$5&lt;=$FA139),$GG139,IF(AND(AJ$5&gt;=$FB139,AJ$5&lt;=$FC139),$GI139,IF(AND(AJ$5&gt;=$FD139,AJ$5&lt;=$FE139),$GK139,0))))))))))))</f>
        <v>0</v>
      </c>
      <c r="AK451" s="76">
        <f t="shared" si="1174"/>
        <v>0</v>
      </c>
      <c r="AL451" s="76">
        <f t="shared" si="1174"/>
        <v>0</v>
      </c>
      <c r="AM451" s="76">
        <f t="shared" si="1174"/>
        <v>0</v>
      </c>
      <c r="AN451" s="76">
        <f t="shared" si="1174"/>
        <v>0</v>
      </c>
      <c r="AO451" s="76">
        <f t="shared" si="1174"/>
        <v>0</v>
      </c>
      <c r="AP451" s="76">
        <f t="shared" si="1174"/>
        <v>0</v>
      </c>
      <c r="AQ451" s="76">
        <f t="shared" si="1174"/>
        <v>0</v>
      </c>
      <c r="AR451" s="76">
        <f t="shared" si="1174"/>
        <v>0</v>
      </c>
      <c r="AS451" s="76">
        <f t="shared" si="1174"/>
        <v>0</v>
      </c>
      <c r="AT451" s="76">
        <f t="shared" si="1174"/>
        <v>0</v>
      </c>
      <c r="AU451" s="76">
        <f t="shared" si="1174"/>
        <v>0</v>
      </c>
      <c r="AV451" s="76">
        <f t="shared" si="1174"/>
        <v>0</v>
      </c>
      <c r="AW451" s="76">
        <f t="shared" si="1174"/>
        <v>0</v>
      </c>
      <c r="AX451" s="76">
        <f t="shared" si="1174"/>
        <v>0</v>
      </c>
      <c r="AY451" s="76">
        <f t="shared" si="1174"/>
        <v>0</v>
      </c>
      <c r="AZ451" s="76">
        <f t="shared" si="1174"/>
        <v>0</v>
      </c>
      <c r="BA451" s="76">
        <f t="shared" si="1174"/>
        <v>0</v>
      </c>
      <c r="BB451" s="76">
        <f t="shared" si="1174"/>
        <v>0</v>
      </c>
      <c r="BC451" s="76">
        <f t="shared" si="1174"/>
        <v>0</v>
      </c>
      <c r="BD451" s="76">
        <f t="shared" si="1174"/>
        <v>0</v>
      </c>
      <c r="BE451" s="76">
        <f t="shared" si="1174"/>
        <v>0</v>
      </c>
      <c r="BF451" s="76">
        <f t="shared" si="1174"/>
        <v>0</v>
      </c>
      <c r="BG451" s="76">
        <f t="shared" si="1174"/>
        <v>0</v>
      </c>
      <c r="BH451" s="76">
        <f t="shared" si="1174"/>
        <v>0</v>
      </c>
      <c r="BI451" s="76">
        <f t="shared" si="1174"/>
        <v>0</v>
      </c>
      <c r="BJ451" s="76">
        <f t="shared" si="1174"/>
        <v>0</v>
      </c>
      <c r="BK451" s="76">
        <f t="shared" si="1174"/>
        <v>0</v>
      </c>
      <c r="BL451" s="76">
        <f t="shared" si="1174"/>
        <v>0</v>
      </c>
      <c r="BM451" s="77">
        <f t="shared" si="1174"/>
        <v>0</v>
      </c>
      <c r="BN451" s="59">
        <f t="shared" si="1174"/>
        <v>0</v>
      </c>
      <c r="BO451" s="76">
        <f t="shared" si="1174"/>
        <v>0</v>
      </c>
      <c r="BP451" s="76">
        <f t="shared" ref="BP451:CU451" si="1175">IF(AND(BP$5&gt;=$EH139,BP$5&lt;=$EI139),$FO139,IF(AND(BP$5&gt;=$EJ139,BP$5&lt;=$EK139),$FQ139,IF(AND(BP$5&gt;=$EL139,BP$5&lt;=$EM139),$FS139,IF(AND(BP$5&gt;=$EN139,BP$5&lt;=$EO139),$FU139,IF(AND(BP$5&gt;=$EP139,BP$5&lt;=$EQ139),$FW139,IF(AND(BP$5&gt;=$ER139,BP$5&lt;=$ES139),$FY139,IF(AND(BP$5&gt;=$ET139,BP$5&lt;=$EU139),$GA139,IF(AND(BP$5&gt;=$EV139,BP$5&lt;=$EW139),$GC139,IF(AND(BP$5&gt;=$EX139,BP$5&lt;=$EY139),$GE139,IF(AND(BP$5&gt;=$EZ139,BP$5&lt;=$FA139),$GG139,IF(AND(BP$5&gt;=$FB139,BP$5&lt;=$FC139),$GI139,IF(AND(BP$5&gt;=$FD139,BP$5&lt;=$FE139),$GK139,0))))))))))))</f>
        <v>0</v>
      </c>
      <c r="BQ451" s="76">
        <f t="shared" si="1175"/>
        <v>0</v>
      </c>
      <c r="BR451" s="76">
        <f t="shared" si="1175"/>
        <v>0</v>
      </c>
      <c r="BS451" s="76">
        <f t="shared" si="1175"/>
        <v>0</v>
      </c>
      <c r="BT451" s="76">
        <f t="shared" si="1175"/>
        <v>0</v>
      </c>
      <c r="BU451" s="76">
        <f t="shared" si="1175"/>
        <v>0</v>
      </c>
      <c r="BV451" s="76">
        <f t="shared" si="1175"/>
        <v>0</v>
      </c>
      <c r="BW451" s="76">
        <f t="shared" si="1175"/>
        <v>0</v>
      </c>
      <c r="BX451" s="76">
        <f t="shared" si="1175"/>
        <v>0</v>
      </c>
      <c r="BY451" s="76">
        <f t="shared" si="1175"/>
        <v>0</v>
      </c>
      <c r="BZ451" s="76">
        <f t="shared" si="1175"/>
        <v>0</v>
      </c>
      <c r="CA451" s="76">
        <f t="shared" si="1175"/>
        <v>0</v>
      </c>
      <c r="CB451" s="138">
        <f t="shared" si="1175"/>
        <v>0</v>
      </c>
      <c r="CC451" s="76">
        <f t="shared" si="1175"/>
        <v>0</v>
      </c>
      <c r="CD451" s="76">
        <f t="shared" si="1175"/>
        <v>0</v>
      </c>
      <c r="CE451" s="76">
        <f t="shared" si="1175"/>
        <v>0</v>
      </c>
      <c r="CF451" s="76">
        <f t="shared" si="1175"/>
        <v>0</v>
      </c>
      <c r="CG451" s="76">
        <f t="shared" si="1175"/>
        <v>0</v>
      </c>
      <c r="CH451" s="76">
        <f t="shared" si="1175"/>
        <v>0</v>
      </c>
      <c r="CI451" s="76">
        <f t="shared" si="1175"/>
        <v>0</v>
      </c>
      <c r="CJ451" s="76">
        <f t="shared" si="1175"/>
        <v>0</v>
      </c>
      <c r="CK451" s="76">
        <f t="shared" si="1175"/>
        <v>0</v>
      </c>
      <c r="CL451" s="76">
        <f t="shared" si="1175"/>
        <v>0</v>
      </c>
      <c r="CM451" s="76">
        <f t="shared" si="1175"/>
        <v>0</v>
      </c>
      <c r="CN451" s="76">
        <f t="shared" si="1175"/>
        <v>0</v>
      </c>
      <c r="CO451" s="76">
        <f t="shared" si="1175"/>
        <v>0</v>
      </c>
      <c r="CP451" s="138">
        <f t="shared" si="1175"/>
        <v>0</v>
      </c>
      <c r="CQ451" s="77">
        <f t="shared" si="1175"/>
        <v>0</v>
      </c>
      <c r="CR451" s="59">
        <f t="shared" si="1175"/>
        <v>0</v>
      </c>
      <c r="CS451" s="76">
        <f t="shared" si="1175"/>
        <v>0</v>
      </c>
      <c r="CT451" s="76">
        <f t="shared" si="1175"/>
        <v>0</v>
      </c>
      <c r="CU451" s="76">
        <f t="shared" si="1175"/>
        <v>0</v>
      </c>
      <c r="CV451" s="76">
        <f t="shared" ref="CV451:DW451" si="1176">IF(AND(CV$5&gt;=$EH139,CV$5&lt;=$EI139),$FO139,IF(AND(CV$5&gt;=$EJ139,CV$5&lt;=$EK139),$FQ139,IF(AND(CV$5&gt;=$EL139,CV$5&lt;=$EM139),$FS139,IF(AND(CV$5&gt;=$EN139,CV$5&lt;=$EO139),$FU139,IF(AND(CV$5&gt;=$EP139,CV$5&lt;=$EQ139),$FW139,IF(AND(CV$5&gt;=$ER139,CV$5&lt;=$ES139),$FY139,IF(AND(CV$5&gt;=$ET139,CV$5&lt;=$EU139),$GA139,IF(AND(CV$5&gt;=$EV139,CV$5&lt;=$EW139),$GC139,IF(AND(CV$5&gt;=$EX139,CV$5&lt;=$EY139),$GE139,IF(AND(CV$5&gt;=$EZ139,CV$5&lt;=$FA139),$GG139,IF(AND(CV$5&gt;=$FB139,CV$5&lt;=$FC139),$GI139,IF(AND(CV$5&gt;=$FD139,CV$5&lt;=$FE139),$GK139,0))))))))))))</f>
        <v>0</v>
      </c>
      <c r="CW451" s="76">
        <f t="shared" si="1176"/>
        <v>0</v>
      </c>
      <c r="CX451" s="76">
        <f t="shared" si="1176"/>
        <v>0</v>
      </c>
      <c r="CY451" s="76">
        <f t="shared" si="1176"/>
        <v>0</v>
      </c>
      <c r="CZ451" s="76">
        <f t="shared" si="1176"/>
        <v>0</v>
      </c>
      <c r="DA451" s="76">
        <f t="shared" si="1176"/>
        <v>0</v>
      </c>
      <c r="DB451" s="76">
        <f t="shared" si="1176"/>
        <v>0</v>
      </c>
      <c r="DC451" s="76">
        <f t="shared" si="1176"/>
        <v>0</v>
      </c>
      <c r="DD451" s="76">
        <f t="shared" si="1176"/>
        <v>0</v>
      </c>
      <c r="DE451" s="76">
        <f t="shared" si="1176"/>
        <v>0</v>
      </c>
      <c r="DF451" s="138">
        <f t="shared" si="1176"/>
        <v>0</v>
      </c>
      <c r="DG451" s="76">
        <f t="shared" si="1176"/>
        <v>0</v>
      </c>
      <c r="DH451" s="76">
        <f t="shared" si="1176"/>
        <v>0</v>
      </c>
      <c r="DI451" s="76">
        <f t="shared" si="1176"/>
        <v>0</v>
      </c>
      <c r="DJ451" s="76">
        <f t="shared" si="1176"/>
        <v>0</v>
      </c>
      <c r="DK451" s="76">
        <f t="shared" si="1176"/>
        <v>0</v>
      </c>
      <c r="DL451" s="76">
        <f t="shared" si="1176"/>
        <v>0</v>
      </c>
      <c r="DM451" s="76">
        <f t="shared" si="1176"/>
        <v>0</v>
      </c>
      <c r="DN451" s="76">
        <f t="shared" si="1176"/>
        <v>0</v>
      </c>
      <c r="DO451" s="76">
        <f t="shared" si="1176"/>
        <v>0</v>
      </c>
      <c r="DP451" s="76">
        <f t="shared" si="1176"/>
        <v>0</v>
      </c>
      <c r="DQ451" s="76">
        <f t="shared" si="1176"/>
        <v>0</v>
      </c>
      <c r="DR451" s="76">
        <f t="shared" si="1176"/>
        <v>0</v>
      </c>
      <c r="DS451" s="76">
        <f t="shared" si="1176"/>
        <v>0</v>
      </c>
      <c r="DT451" s="138">
        <f t="shared" si="1176"/>
        <v>0</v>
      </c>
      <c r="DU451" s="77">
        <f t="shared" si="1176"/>
        <v>0</v>
      </c>
      <c r="DV451" s="77">
        <f t="shared" si="1176"/>
        <v>0</v>
      </c>
      <c r="DW451" s="77">
        <f t="shared" si="1176"/>
        <v>0</v>
      </c>
      <c r="EE451" s="2"/>
      <c r="EF451"/>
      <c r="EG451"/>
      <c r="EH451" s="124"/>
      <c r="EI451" s="124"/>
      <c r="EJ451" s="124"/>
      <c r="EK451" s="124"/>
      <c r="EL451" s="124"/>
      <c r="EM451" s="124"/>
      <c r="EN451" s="124"/>
      <c r="EO451" s="124"/>
      <c r="EP451" s="124"/>
      <c r="EQ451" s="124"/>
      <c r="ER451" s="124"/>
      <c r="ES451" s="124"/>
      <c r="ET451" s="124"/>
      <c r="EU451" s="124"/>
      <c r="EV451" s="124"/>
      <c r="EW451" s="124"/>
      <c r="EX451" s="124"/>
      <c r="EY451" s="124"/>
      <c r="EZ451" s="124"/>
      <c r="FA451" s="124"/>
      <c r="FB451" s="124"/>
      <c r="FC451" s="124"/>
      <c r="FD451" s="124"/>
      <c r="FE451" s="124"/>
      <c r="FG451" s="124"/>
      <c r="FH451" s="124"/>
      <c r="FI451" s="124"/>
      <c r="FJ451" s="124"/>
      <c r="FK451" s="124"/>
      <c r="FL451" s="124"/>
      <c r="FN451" s="212"/>
      <c r="FO451" s="170"/>
      <c r="FP451" s="212"/>
      <c r="FQ451" s="170"/>
      <c r="FR451" s="212"/>
      <c r="FS451" s="170"/>
      <c r="FT451" s="212"/>
      <c r="FU451" s="170"/>
      <c r="FV451" s="212"/>
      <c r="FW451" s="170"/>
      <c r="FX451" s="212"/>
      <c r="FY451" s="170"/>
      <c r="FZ451" s="212"/>
      <c r="GA451" s="170"/>
      <c r="GB451" s="212"/>
      <c r="GC451" s="170"/>
      <c r="GD451" s="212"/>
      <c r="GE451" s="170"/>
      <c r="GF451" s="212"/>
      <c r="GG451" s="170"/>
      <c r="GH451" s="212"/>
      <c r="GI451" s="170"/>
      <c r="GJ451" s="212"/>
      <c r="GK451" s="170"/>
      <c r="HC451" s="212"/>
      <c r="HD451" s="170"/>
      <c r="HE451" s="212"/>
      <c r="HF451" s="170"/>
      <c r="HG451" s="212"/>
      <c r="HH451" s="170"/>
      <c r="HI451" s="212"/>
      <c r="HJ451" s="170"/>
    </row>
    <row r="452" spans="2:218" ht="27.75" customHeight="1" x14ac:dyDescent="0.15">
      <c r="B452" s="487"/>
      <c r="C452" s="325"/>
      <c r="D452" s="75">
        <f t="shared" ref="D452:AI452" si="1177">IF(AND(D$5&gt;=$EH141,D$5&lt;=$EI141),$FO141/$GM141,IF(AND(D$5&gt;=$EJ141,D$5&lt;=$EK141),$FQ141/$GO141,IF(AND(D$5&gt;=$EL141,D$5&lt;=$EM141),$FS141/$GQ141,IF(AND(D$5&gt;=$EN141,D$5&lt;=$EO141),$FU141/$GS141,IF(AND(D$5&gt;=$EP141,D$5&lt;=$EQ141),$FW141/$GU141,IF(AND(D$5&gt;=$ER141,D$5&lt;=$ES141),$FY141/$GW141,IF(AND(D$5&gt;=$ET141,D$5&lt;=$EU141),$GA141/$GY141,IF(AND(D$5&gt;=$EV141,D$5&lt;=$EW141),$GC141/$HA141,IF(AND(D$5&gt;=$EX141,D$5&lt;=$EY141),$GE141/$HC141,IF(AND(D$5&gt;=$EZ141,D$5&lt;=$FA141),$GG141/$HE141,IF(AND(D$5&gt;=$FB141,D$5&lt;=$FC141),$GI141/$HG141,IF(AND(D$5&gt;=$FD141,D$5&lt;=$FE141),$GK141/$HI141,0))))))))))))</f>
        <v>0</v>
      </c>
      <c r="E452" s="76">
        <f t="shared" si="1177"/>
        <v>0</v>
      </c>
      <c r="F452" s="76">
        <f t="shared" si="1177"/>
        <v>0</v>
      </c>
      <c r="G452" s="76">
        <f t="shared" si="1177"/>
        <v>0</v>
      </c>
      <c r="H452" s="76">
        <f t="shared" si="1177"/>
        <v>0</v>
      </c>
      <c r="I452" s="76">
        <f t="shared" si="1177"/>
        <v>0</v>
      </c>
      <c r="J452" s="76">
        <f t="shared" si="1177"/>
        <v>0</v>
      </c>
      <c r="K452" s="76">
        <f t="shared" si="1177"/>
        <v>0</v>
      </c>
      <c r="L452" s="76">
        <f t="shared" si="1177"/>
        <v>0</v>
      </c>
      <c r="M452" s="76">
        <f t="shared" si="1177"/>
        <v>0</v>
      </c>
      <c r="N452" s="76">
        <f t="shared" si="1177"/>
        <v>0</v>
      </c>
      <c r="O452" s="76">
        <f t="shared" si="1177"/>
        <v>0</v>
      </c>
      <c r="P452" s="76">
        <f t="shared" si="1177"/>
        <v>0</v>
      </c>
      <c r="Q452" s="76">
        <f t="shared" si="1177"/>
        <v>0</v>
      </c>
      <c r="R452" s="76">
        <f t="shared" si="1177"/>
        <v>0</v>
      </c>
      <c r="S452" s="76">
        <f t="shared" si="1177"/>
        <v>0</v>
      </c>
      <c r="T452" s="76">
        <f t="shared" si="1177"/>
        <v>0</v>
      </c>
      <c r="U452" s="76">
        <f t="shared" si="1177"/>
        <v>0</v>
      </c>
      <c r="V452" s="76">
        <f t="shared" si="1177"/>
        <v>0</v>
      </c>
      <c r="W452" s="76">
        <f t="shared" si="1177"/>
        <v>0</v>
      </c>
      <c r="X452" s="76">
        <f t="shared" si="1177"/>
        <v>0</v>
      </c>
      <c r="Y452" s="76">
        <f t="shared" si="1177"/>
        <v>8</v>
      </c>
      <c r="Z452" s="76">
        <f t="shared" si="1177"/>
        <v>8</v>
      </c>
      <c r="AA452" s="76">
        <f t="shared" si="1177"/>
        <v>0</v>
      </c>
      <c r="AB452" s="76">
        <f t="shared" si="1177"/>
        <v>8</v>
      </c>
      <c r="AC452" s="76">
        <f t="shared" si="1177"/>
        <v>0</v>
      </c>
      <c r="AD452" s="76">
        <f t="shared" si="1177"/>
        <v>0</v>
      </c>
      <c r="AE452" s="76">
        <f t="shared" si="1177"/>
        <v>0</v>
      </c>
      <c r="AF452" s="138">
        <f t="shared" si="1177"/>
        <v>0</v>
      </c>
      <c r="AG452" s="76">
        <f t="shared" si="1177"/>
        <v>0</v>
      </c>
      <c r="AH452" s="76">
        <f t="shared" si="1177"/>
        <v>0</v>
      </c>
      <c r="AI452" s="59">
        <f t="shared" si="1177"/>
        <v>0</v>
      </c>
      <c r="AJ452" s="76">
        <f t="shared" ref="AJ452:BO452" si="1178">IF(AND(AJ$5&gt;=$EH141,AJ$5&lt;=$EI141),$FO141/$GM141,IF(AND(AJ$5&gt;=$EJ141,AJ$5&lt;=$EK141),$FQ141/$GO141,IF(AND(AJ$5&gt;=$EL141,AJ$5&lt;=$EM141),$FS141/$GQ141,IF(AND(AJ$5&gt;=$EN141,AJ$5&lt;=$EO141),$FU141/$GS141,IF(AND(AJ$5&gt;=$EP141,AJ$5&lt;=$EQ141),$FW141/$GU141,IF(AND(AJ$5&gt;=$ER141,AJ$5&lt;=$ES141),$FY141/$GW141,IF(AND(AJ$5&gt;=$ET141,AJ$5&lt;=$EU141),$GA141/$GY141,IF(AND(AJ$5&gt;=$EV141,AJ$5&lt;=$EW141),$GC141/$HA141,IF(AND(AJ$5&gt;=$EX141,AJ$5&lt;=$EY141),$GE141/$HC141,IF(AND(AJ$5&gt;=$EZ141,AJ$5&lt;=$FA141),$GG141/$HE141,IF(AND(AJ$5&gt;=$FB141,AJ$5&lt;=$FC141),$GI141/$HG141,IF(AND(AJ$5&gt;=$FD141,AJ$5&lt;=$FE141),$GK141/$HI141,0))))))))))))</f>
        <v>0</v>
      </c>
      <c r="AK452" s="76">
        <f t="shared" si="1178"/>
        <v>0</v>
      </c>
      <c r="AL452" s="76">
        <f t="shared" si="1178"/>
        <v>0</v>
      </c>
      <c r="AM452" s="76">
        <f t="shared" si="1178"/>
        <v>0</v>
      </c>
      <c r="AN452" s="76">
        <f t="shared" si="1178"/>
        <v>0</v>
      </c>
      <c r="AO452" s="76">
        <f t="shared" si="1178"/>
        <v>0</v>
      </c>
      <c r="AP452" s="76">
        <f t="shared" si="1178"/>
        <v>0</v>
      </c>
      <c r="AQ452" s="76">
        <f t="shared" si="1178"/>
        <v>0</v>
      </c>
      <c r="AR452" s="76">
        <f t="shared" si="1178"/>
        <v>0</v>
      </c>
      <c r="AS452" s="76">
        <f t="shared" si="1178"/>
        <v>0</v>
      </c>
      <c r="AT452" s="76">
        <f t="shared" si="1178"/>
        <v>0</v>
      </c>
      <c r="AU452" s="76">
        <f t="shared" si="1178"/>
        <v>0</v>
      </c>
      <c r="AV452" s="76">
        <f t="shared" si="1178"/>
        <v>0</v>
      </c>
      <c r="AW452" s="76">
        <f t="shared" si="1178"/>
        <v>0</v>
      </c>
      <c r="AX452" s="76">
        <f t="shared" si="1178"/>
        <v>0</v>
      </c>
      <c r="AY452" s="76">
        <f t="shared" si="1178"/>
        <v>0</v>
      </c>
      <c r="AZ452" s="76">
        <f t="shared" si="1178"/>
        <v>0</v>
      </c>
      <c r="BA452" s="76">
        <f t="shared" si="1178"/>
        <v>0</v>
      </c>
      <c r="BB452" s="76">
        <f t="shared" si="1178"/>
        <v>0</v>
      </c>
      <c r="BC452" s="76">
        <f t="shared" si="1178"/>
        <v>0</v>
      </c>
      <c r="BD452" s="76">
        <f t="shared" si="1178"/>
        <v>0</v>
      </c>
      <c r="BE452" s="76">
        <f t="shared" si="1178"/>
        <v>0</v>
      </c>
      <c r="BF452" s="76">
        <f t="shared" si="1178"/>
        <v>0</v>
      </c>
      <c r="BG452" s="76">
        <f t="shared" si="1178"/>
        <v>8</v>
      </c>
      <c r="BH452" s="76">
        <f t="shared" si="1178"/>
        <v>0</v>
      </c>
      <c r="BI452" s="76">
        <f t="shared" si="1178"/>
        <v>0</v>
      </c>
      <c r="BJ452" s="76">
        <f t="shared" si="1178"/>
        <v>0</v>
      </c>
      <c r="BK452" s="76">
        <f t="shared" si="1178"/>
        <v>0</v>
      </c>
      <c r="BL452" s="76">
        <f t="shared" si="1178"/>
        <v>0</v>
      </c>
      <c r="BM452" s="77">
        <f t="shared" si="1178"/>
        <v>0</v>
      </c>
      <c r="BN452" s="59">
        <f t="shared" si="1178"/>
        <v>0</v>
      </c>
      <c r="BO452" s="76">
        <f t="shared" si="1178"/>
        <v>0</v>
      </c>
      <c r="BP452" s="76">
        <f t="shared" ref="BP452:CU452" si="1179">IF(AND(BP$5&gt;=$EH141,BP$5&lt;=$EI141),$FO141/$GM141,IF(AND(BP$5&gt;=$EJ141,BP$5&lt;=$EK141),$FQ141/$GO141,IF(AND(BP$5&gt;=$EL141,BP$5&lt;=$EM141),$FS141/$GQ141,IF(AND(BP$5&gt;=$EN141,BP$5&lt;=$EO141),$FU141/$GS141,IF(AND(BP$5&gt;=$EP141,BP$5&lt;=$EQ141),$FW141/$GU141,IF(AND(BP$5&gt;=$ER141,BP$5&lt;=$ES141),$FY141/$GW141,IF(AND(BP$5&gt;=$ET141,BP$5&lt;=$EU141),$GA141/$GY141,IF(AND(BP$5&gt;=$EV141,BP$5&lt;=$EW141),$GC141/$HA141,IF(AND(BP$5&gt;=$EX141,BP$5&lt;=$EY141),$GE141/$HC141,IF(AND(BP$5&gt;=$EZ141,BP$5&lt;=$FA141),$GG141/$HE141,IF(AND(BP$5&gt;=$FB141,BP$5&lt;=$FC141),$GI141/$HG141,IF(AND(BP$5&gt;=$FD141,BP$5&lt;=$FE141),$GK141/$HI141,0))))))))))))</f>
        <v>0</v>
      </c>
      <c r="BQ452" s="76">
        <f t="shared" si="1179"/>
        <v>0</v>
      </c>
      <c r="BR452" s="76">
        <f t="shared" si="1179"/>
        <v>0</v>
      </c>
      <c r="BS452" s="76">
        <f t="shared" si="1179"/>
        <v>0</v>
      </c>
      <c r="BT452" s="76">
        <f t="shared" si="1179"/>
        <v>0</v>
      </c>
      <c r="BU452" s="76">
        <f t="shared" si="1179"/>
        <v>0</v>
      </c>
      <c r="BV452" s="76">
        <f t="shared" si="1179"/>
        <v>0</v>
      </c>
      <c r="BW452" s="76">
        <f t="shared" si="1179"/>
        <v>0</v>
      </c>
      <c r="BX452" s="76">
        <f t="shared" si="1179"/>
        <v>0</v>
      </c>
      <c r="BY452" s="76">
        <f t="shared" si="1179"/>
        <v>0</v>
      </c>
      <c r="BZ452" s="76">
        <f t="shared" si="1179"/>
        <v>0</v>
      </c>
      <c r="CA452" s="76">
        <f t="shared" si="1179"/>
        <v>0</v>
      </c>
      <c r="CB452" s="138">
        <f t="shared" si="1179"/>
        <v>0</v>
      </c>
      <c r="CC452" s="76">
        <f t="shared" si="1179"/>
        <v>0</v>
      </c>
      <c r="CD452" s="76">
        <f t="shared" si="1179"/>
        <v>0</v>
      </c>
      <c r="CE452" s="76">
        <f t="shared" si="1179"/>
        <v>0</v>
      </c>
      <c r="CF452" s="76">
        <f t="shared" si="1179"/>
        <v>0</v>
      </c>
      <c r="CG452" s="76">
        <f t="shared" si="1179"/>
        <v>0</v>
      </c>
      <c r="CH452" s="76">
        <f t="shared" si="1179"/>
        <v>0</v>
      </c>
      <c r="CI452" s="76">
        <f t="shared" si="1179"/>
        <v>0</v>
      </c>
      <c r="CJ452" s="76">
        <f t="shared" si="1179"/>
        <v>0</v>
      </c>
      <c r="CK452" s="76">
        <f t="shared" si="1179"/>
        <v>0</v>
      </c>
      <c r="CL452" s="76">
        <f t="shared" si="1179"/>
        <v>10</v>
      </c>
      <c r="CM452" s="76">
        <f t="shared" si="1179"/>
        <v>0</v>
      </c>
      <c r="CN452" s="76">
        <f t="shared" si="1179"/>
        <v>0</v>
      </c>
      <c r="CO452" s="76">
        <f t="shared" si="1179"/>
        <v>0</v>
      </c>
      <c r="CP452" s="138">
        <f t="shared" si="1179"/>
        <v>0</v>
      </c>
      <c r="CQ452" s="77">
        <f t="shared" si="1179"/>
        <v>0</v>
      </c>
      <c r="CR452" s="59">
        <f t="shared" si="1179"/>
        <v>0</v>
      </c>
      <c r="CS452" s="76">
        <f t="shared" si="1179"/>
        <v>0</v>
      </c>
      <c r="CT452" s="76">
        <f t="shared" si="1179"/>
        <v>0</v>
      </c>
      <c r="CU452" s="76">
        <f t="shared" si="1179"/>
        <v>0</v>
      </c>
      <c r="CV452" s="76">
        <f t="shared" ref="CV452:DW452" si="1180">IF(AND(CV$5&gt;=$EH141,CV$5&lt;=$EI141),$FO141/$GM141,IF(AND(CV$5&gt;=$EJ141,CV$5&lt;=$EK141),$FQ141/$GO141,IF(AND(CV$5&gt;=$EL141,CV$5&lt;=$EM141),$FS141/$GQ141,IF(AND(CV$5&gt;=$EN141,CV$5&lt;=$EO141),$FU141/$GS141,IF(AND(CV$5&gt;=$EP141,CV$5&lt;=$EQ141),$FW141/$GU141,IF(AND(CV$5&gt;=$ER141,CV$5&lt;=$ES141),$FY141/$GW141,IF(AND(CV$5&gt;=$ET141,CV$5&lt;=$EU141),$GA141/$GY141,IF(AND(CV$5&gt;=$EV141,CV$5&lt;=$EW141),$GC141/$HA141,IF(AND(CV$5&gt;=$EX141,CV$5&lt;=$EY141),$GE141/$HC141,IF(AND(CV$5&gt;=$EZ141,CV$5&lt;=$FA141),$GG141/$HE141,IF(AND(CV$5&gt;=$FB141,CV$5&lt;=$FC141),$GI141/$HG141,IF(AND(CV$5&gt;=$FD141,CV$5&lt;=$FE141),$GK141/$HI141,0))))))))))))</f>
        <v>0</v>
      </c>
      <c r="CW452" s="76">
        <f t="shared" si="1180"/>
        <v>0</v>
      </c>
      <c r="CX452" s="76">
        <f t="shared" si="1180"/>
        <v>0</v>
      </c>
      <c r="CY452" s="76">
        <f t="shared" si="1180"/>
        <v>0</v>
      </c>
      <c r="CZ452" s="76">
        <f t="shared" si="1180"/>
        <v>0</v>
      </c>
      <c r="DA452" s="76">
        <f t="shared" si="1180"/>
        <v>0</v>
      </c>
      <c r="DB452" s="76">
        <f t="shared" si="1180"/>
        <v>0</v>
      </c>
      <c r="DC452" s="76">
        <f t="shared" si="1180"/>
        <v>0</v>
      </c>
      <c r="DD452" s="76">
        <f t="shared" si="1180"/>
        <v>0</v>
      </c>
      <c r="DE452" s="76">
        <f t="shared" si="1180"/>
        <v>0</v>
      </c>
      <c r="DF452" s="138">
        <f t="shared" si="1180"/>
        <v>0</v>
      </c>
      <c r="DG452" s="76">
        <f t="shared" si="1180"/>
        <v>0</v>
      </c>
      <c r="DH452" s="76">
        <f t="shared" si="1180"/>
        <v>0</v>
      </c>
      <c r="DI452" s="76">
        <f t="shared" si="1180"/>
        <v>0</v>
      </c>
      <c r="DJ452" s="76">
        <f t="shared" si="1180"/>
        <v>0</v>
      </c>
      <c r="DK452" s="76">
        <f t="shared" si="1180"/>
        <v>0</v>
      </c>
      <c r="DL452" s="76">
        <f t="shared" si="1180"/>
        <v>0</v>
      </c>
      <c r="DM452" s="76">
        <f t="shared" si="1180"/>
        <v>0</v>
      </c>
      <c r="DN452" s="76">
        <f t="shared" si="1180"/>
        <v>0</v>
      </c>
      <c r="DO452" s="76">
        <f t="shared" si="1180"/>
        <v>0</v>
      </c>
      <c r="DP452" s="76">
        <f t="shared" si="1180"/>
        <v>0</v>
      </c>
      <c r="DQ452" s="76">
        <f t="shared" si="1180"/>
        <v>0</v>
      </c>
      <c r="DR452" s="76">
        <f t="shared" si="1180"/>
        <v>0</v>
      </c>
      <c r="DS452" s="76">
        <f t="shared" si="1180"/>
        <v>0</v>
      </c>
      <c r="DT452" s="138">
        <f t="shared" si="1180"/>
        <v>0</v>
      </c>
      <c r="DU452" s="77">
        <f t="shared" si="1180"/>
        <v>0</v>
      </c>
      <c r="DV452" s="77">
        <f t="shared" si="1180"/>
        <v>0</v>
      </c>
      <c r="DW452" s="77">
        <f t="shared" si="1180"/>
        <v>0</v>
      </c>
      <c r="EE452" s="2"/>
      <c r="EF452"/>
      <c r="EG452"/>
      <c r="EH452" s="124"/>
      <c r="EI452" s="124"/>
      <c r="EJ452" s="124"/>
      <c r="EK452" s="124"/>
      <c r="EL452" s="124"/>
      <c r="EM452" s="124"/>
      <c r="EN452" s="124"/>
      <c r="EO452" s="124"/>
      <c r="EP452" s="124"/>
      <c r="EQ452" s="124"/>
      <c r="ER452" s="124"/>
      <c r="ES452" s="124"/>
      <c r="ET452" s="124"/>
      <c r="EU452" s="124"/>
      <c r="EV452" s="124"/>
      <c r="EW452" s="124"/>
      <c r="EX452" s="124"/>
      <c r="EY452" s="124"/>
      <c r="EZ452" s="124"/>
      <c r="FA452" s="124"/>
      <c r="FB452" s="124"/>
      <c r="FC452" s="124"/>
      <c r="FD452" s="124"/>
      <c r="FE452" s="124"/>
      <c r="FG452" s="124"/>
      <c r="FH452" s="124"/>
      <c r="FI452" s="124"/>
      <c r="FJ452" s="124"/>
      <c r="FK452" s="124"/>
      <c r="FL452" s="124"/>
      <c r="FN452" s="212"/>
      <c r="FO452" s="170"/>
      <c r="FP452" s="212"/>
      <c r="FQ452" s="170"/>
      <c r="FR452" s="212"/>
      <c r="FS452" s="170"/>
      <c r="FT452" s="212"/>
      <c r="FU452" s="170"/>
      <c r="FV452" s="212"/>
      <c r="FW452" s="170"/>
      <c r="FX452" s="212"/>
      <c r="FY452" s="170"/>
      <c r="FZ452" s="212"/>
      <c r="GA452" s="170"/>
      <c r="GB452" s="212"/>
      <c r="GC452" s="170"/>
      <c r="GD452" s="212"/>
      <c r="GE452" s="170"/>
      <c r="GF452" s="212"/>
      <c r="GG452" s="170"/>
      <c r="GH452" s="212"/>
      <c r="GI452" s="170"/>
      <c r="GJ452" s="212"/>
      <c r="GK452" s="170"/>
      <c r="HC452" s="212"/>
      <c r="HD452" s="170"/>
      <c r="HE452" s="212"/>
      <c r="HF452" s="170"/>
      <c r="HG452" s="212"/>
      <c r="HH452" s="170"/>
      <c r="HI452" s="212"/>
      <c r="HJ452" s="170"/>
    </row>
    <row r="453" spans="2:218" ht="21.75" customHeight="1" thickBot="1" x14ac:dyDescent="0.2">
      <c r="B453" s="488"/>
      <c r="C453" s="326"/>
      <c r="D453" s="136">
        <f t="shared" ref="D453:AI453" si="1181">IF(AND(D$5&gt;=$EH141,D$5&lt;=$EI141),$FO141,IF(AND(D$5&gt;=$EJ141,D$5&lt;=$EK141),$FQ141,IF(AND(D$5&gt;=$EL141,D$5&lt;=$EM141),$FS141,IF(AND(D$5&gt;=$EN141,D$5&lt;=$EO141),$FU141,IF(AND(D$5&gt;=$EP141,D$5&lt;=$EQ141),$FW141,IF(AND(D$5&gt;=$ER141,D$5&lt;=$ES141),$FY141,IF(AND(D$5&gt;=$ET141,D$5&lt;=$EU141),$GA141,IF(AND(D$5&gt;=$EV141,D$5&lt;=$EW141),$GC141,IF(AND(D$5&gt;=$EX141,D$5&lt;=$EY141),$GE141,IF(AND(D$5&gt;=$EZ141,D$5&lt;=$FA141),$GG141,IF(AND(D$5&gt;=$FB141,D$5&lt;=$FC141),$GI141,IF(AND(D$5&gt;=$FD141,D$5&lt;=$FE141),$GK141,0))))))))))))</f>
        <v>0</v>
      </c>
      <c r="E453" s="129">
        <f t="shared" si="1181"/>
        <v>0</v>
      </c>
      <c r="F453" s="129">
        <f t="shared" si="1181"/>
        <v>0</v>
      </c>
      <c r="G453" s="129">
        <f t="shared" si="1181"/>
        <v>0</v>
      </c>
      <c r="H453" s="129">
        <f t="shared" si="1181"/>
        <v>0</v>
      </c>
      <c r="I453" s="129">
        <f t="shared" si="1181"/>
        <v>0</v>
      </c>
      <c r="J453" s="129">
        <f t="shared" si="1181"/>
        <v>0</v>
      </c>
      <c r="K453" s="129">
        <f t="shared" si="1181"/>
        <v>0</v>
      </c>
      <c r="L453" s="129">
        <f t="shared" si="1181"/>
        <v>0</v>
      </c>
      <c r="M453" s="129">
        <f t="shared" si="1181"/>
        <v>0</v>
      </c>
      <c r="N453" s="129">
        <f t="shared" si="1181"/>
        <v>0</v>
      </c>
      <c r="O453" s="129">
        <f t="shared" si="1181"/>
        <v>0</v>
      </c>
      <c r="P453" s="129">
        <f t="shared" si="1181"/>
        <v>0</v>
      </c>
      <c r="Q453" s="129">
        <f t="shared" si="1181"/>
        <v>0</v>
      </c>
      <c r="R453" s="129">
        <f t="shared" si="1181"/>
        <v>0</v>
      </c>
      <c r="S453" s="129">
        <f t="shared" si="1181"/>
        <v>0</v>
      </c>
      <c r="T453" s="129">
        <f t="shared" si="1181"/>
        <v>0</v>
      </c>
      <c r="U453" s="129">
        <f t="shared" si="1181"/>
        <v>0</v>
      </c>
      <c r="V453" s="129">
        <f t="shared" si="1181"/>
        <v>0</v>
      </c>
      <c r="W453" s="129">
        <f t="shared" si="1181"/>
        <v>0</v>
      </c>
      <c r="X453" s="129">
        <f t="shared" si="1181"/>
        <v>0</v>
      </c>
      <c r="Y453" s="129">
        <f t="shared" si="1181"/>
        <v>16</v>
      </c>
      <c r="Z453" s="129">
        <f t="shared" si="1181"/>
        <v>16</v>
      </c>
      <c r="AA453" s="129">
        <f t="shared" si="1181"/>
        <v>0</v>
      </c>
      <c r="AB453" s="129">
        <f t="shared" si="1181"/>
        <v>8</v>
      </c>
      <c r="AC453" s="129">
        <f t="shared" si="1181"/>
        <v>0</v>
      </c>
      <c r="AD453" s="129">
        <f t="shared" si="1181"/>
        <v>0</v>
      </c>
      <c r="AE453" s="129">
        <f t="shared" si="1181"/>
        <v>0</v>
      </c>
      <c r="AF453" s="129">
        <f t="shared" si="1181"/>
        <v>0</v>
      </c>
      <c r="AG453" s="130">
        <f t="shared" si="1181"/>
        <v>0</v>
      </c>
      <c r="AH453" s="130">
        <f t="shared" si="1181"/>
        <v>0</v>
      </c>
      <c r="AI453" s="131">
        <f t="shared" si="1181"/>
        <v>0</v>
      </c>
      <c r="AJ453" s="129">
        <f t="shared" ref="AJ453:BO453" si="1182">IF(AND(AJ$5&gt;=$EH141,AJ$5&lt;=$EI141),$FO141,IF(AND(AJ$5&gt;=$EJ141,AJ$5&lt;=$EK141),$FQ141,IF(AND(AJ$5&gt;=$EL141,AJ$5&lt;=$EM141),$FS141,IF(AND(AJ$5&gt;=$EN141,AJ$5&lt;=$EO141),$FU141,IF(AND(AJ$5&gt;=$EP141,AJ$5&lt;=$EQ141),$FW141,IF(AND(AJ$5&gt;=$ER141,AJ$5&lt;=$ES141),$FY141,IF(AND(AJ$5&gt;=$ET141,AJ$5&lt;=$EU141),$GA141,IF(AND(AJ$5&gt;=$EV141,AJ$5&lt;=$EW141),$GC141,IF(AND(AJ$5&gt;=$EX141,AJ$5&lt;=$EY141),$GE141,IF(AND(AJ$5&gt;=$EZ141,AJ$5&lt;=$FA141),$GG141,IF(AND(AJ$5&gt;=$FB141,AJ$5&lt;=$FC141),$GI141,IF(AND(AJ$5&gt;=$FD141,AJ$5&lt;=$FE141),$GK141,0))))))))))))</f>
        <v>0</v>
      </c>
      <c r="AK453" s="129">
        <f t="shared" si="1182"/>
        <v>0</v>
      </c>
      <c r="AL453" s="132">
        <f t="shared" si="1182"/>
        <v>0</v>
      </c>
      <c r="AM453" s="133">
        <f t="shared" si="1182"/>
        <v>0</v>
      </c>
      <c r="AN453" s="133">
        <f t="shared" si="1182"/>
        <v>0</v>
      </c>
      <c r="AO453" s="133">
        <f t="shared" si="1182"/>
        <v>0</v>
      </c>
      <c r="AP453" s="133">
        <f t="shared" si="1182"/>
        <v>0</v>
      </c>
      <c r="AQ453" s="133">
        <f t="shared" si="1182"/>
        <v>0</v>
      </c>
      <c r="AR453" s="133">
        <f t="shared" si="1182"/>
        <v>0</v>
      </c>
      <c r="AS453" s="133">
        <f t="shared" si="1182"/>
        <v>0</v>
      </c>
      <c r="AT453" s="133">
        <f t="shared" si="1182"/>
        <v>0</v>
      </c>
      <c r="AU453" s="133">
        <f t="shared" si="1182"/>
        <v>0</v>
      </c>
      <c r="AV453" s="133">
        <f t="shared" si="1182"/>
        <v>0</v>
      </c>
      <c r="AW453" s="133">
        <f t="shared" si="1182"/>
        <v>0</v>
      </c>
      <c r="AX453" s="133">
        <f t="shared" si="1182"/>
        <v>0</v>
      </c>
      <c r="AY453" s="133">
        <f t="shared" si="1182"/>
        <v>0</v>
      </c>
      <c r="AZ453" s="133">
        <f t="shared" si="1182"/>
        <v>0</v>
      </c>
      <c r="BA453" s="133">
        <f t="shared" si="1182"/>
        <v>0</v>
      </c>
      <c r="BB453" s="133">
        <f t="shared" si="1182"/>
        <v>0</v>
      </c>
      <c r="BC453" s="133">
        <f t="shared" si="1182"/>
        <v>0</v>
      </c>
      <c r="BD453" s="133">
        <f t="shared" si="1182"/>
        <v>0</v>
      </c>
      <c r="BE453" s="133">
        <f t="shared" si="1182"/>
        <v>0</v>
      </c>
      <c r="BF453" s="133">
        <f t="shared" si="1182"/>
        <v>0</v>
      </c>
      <c r="BG453" s="133">
        <f t="shared" si="1182"/>
        <v>8</v>
      </c>
      <c r="BH453" s="133">
        <f t="shared" si="1182"/>
        <v>0</v>
      </c>
      <c r="BI453" s="133">
        <f t="shared" si="1182"/>
        <v>0</v>
      </c>
      <c r="BJ453" s="133">
        <f t="shared" si="1182"/>
        <v>0</v>
      </c>
      <c r="BK453" s="133">
        <f t="shared" si="1182"/>
        <v>0</v>
      </c>
      <c r="BL453" s="133">
        <f t="shared" si="1182"/>
        <v>0</v>
      </c>
      <c r="BM453" s="134">
        <f t="shared" si="1182"/>
        <v>0</v>
      </c>
      <c r="BN453" s="135">
        <f t="shared" si="1182"/>
        <v>0</v>
      </c>
      <c r="BO453" s="133">
        <f t="shared" si="1182"/>
        <v>0</v>
      </c>
      <c r="BP453" s="133">
        <f t="shared" ref="BP453:CU453" si="1183">IF(AND(BP$5&gt;=$EH141,BP$5&lt;=$EI141),$FO141,IF(AND(BP$5&gt;=$EJ141,BP$5&lt;=$EK141),$FQ141,IF(AND(BP$5&gt;=$EL141,BP$5&lt;=$EM141),$FS141,IF(AND(BP$5&gt;=$EN141,BP$5&lt;=$EO141),$FU141,IF(AND(BP$5&gt;=$EP141,BP$5&lt;=$EQ141),$FW141,IF(AND(BP$5&gt;=$ER141,BP$5&lt;=$ES141),$FY141,IF(AND(BP$5&gt;=$ET141,BP$5&lt;=$EU141),$GA141,IF(AND(BP$5&gt;=$EV141,BP$5&lt;=$EW141),$GC141,IF(AND(BP$5&gt;=$EX141,BP$5&lt;=$EY141),$GE141,IF(AND(BP$5&gt;=$EZ141,BP$5&lt;=$FA141),$GG141,IF(AND(BP$5&gt;=$FB141,BP$5&lt;=$FC141),$GI141,IF(AND(BP$5&gt;=$FD141,BP$5&lt;=$FE141),$GK141,0))))))))))))</f>
        <v>0</v>
      </c>
      <c r="BQ453" s="133">
        <f t="shared" si="1183"/>
        <v>0</v>
      </c>
      <c r="BR453" s="133">
        <f t="shared" si="1183"/>
        <v>0</v>
      </c>
      <c r="BS453" s="133">
        <f t="shared" si="1183"/>
        <v>0</v>
      </c>
      <c r="BT453" s="133">
        <f t="shared" si="1183"/>
        <v>0</v>
      </c>
      <c r="BU453" s="133">
        <f t="shared" si="1183"/>
        <v>0</v>
      </c>
      <c r="BV453" s="133">
        <f t="shared" si="1183"/>
        <v>0</v>
      </c>
      <c r="BW453" s="133">
        <f t="shared" si="1183"/>
        <v>0</v>
      </c>
      <c r="BX453" s="133">
        <f t="shared" si="1183"/>
        <v>0</v>
      </c>
      <c r="BY453" s="133">
        <f t="shared" si="1183"/>
        <v>0</v>
      </c>
      <c r="BZ453" s="133">
        <f t="shared" si="1183"/>
        <v>0</v>
      </c>
      <c r="CA453" s="133">
        <f t="shared" si="1183"/>
        <v>0</v>
      </c>
      <c r="CB453" s="133">
        <f t="shared" si="1183"/>
        <v>0</v>
      </c>
      <c r="CC453" s="133">
        <f t="shared" si="1183"/>
        <v>0</v>
      </c>
      <c r="CD453" s="133">
        <f t="shared" si="1183"/>
        <v>0</v>
      </c>
      <c r="CE453" s="133">
        <f t="shared" si="1183"/>
        <v>0</v>
      </c>
      <c r="CF453" s="133">
        <f t="shared" si="1183"/>
        <v>0</v>
      </c>
      <c r="CG453" s="133">
        <f t="shared" si="1183"/>
        <v>0</v>
      </c>
      <c r="CH453" s="133">
        <f t="shared" si="1183"/>
        <v>0</v>
      </c>
      <c r="CI453" s="133">
        <f t="shared" si="1183"/>
        <v>0</v>
      </c>
      <c r="CJ453" s="133">
        <f t="shared" si="1183"/>
        <v>0</v>
      </c>
      <c r="CK453" s="133">
        <f t="shared" si="1183"/>
        <v>0</v>
      </c>
      <c r="CL453" s="133">
        <f t="shared" si="1183"/>
        <v>10</v>
      </c>
      <c r="CM453" s="133">
        <f t="shared" si="1183"/>
        <v>0</v>
      </c>
      <c r="CN453" s="133">
        <f t="shared" si="1183"/>
        <v>0</v>
      </c>
      <c r="CO453" s="133">
        <f t="shared" si="1183"/>
        <v>0</v>
      </c>
      <c r="CP453" s="133">
        <f t="shared" si="1183"/>
        <v>0</v>
      </c>
      <c r="CQ453" s="134">
        <f t="shared" si="1183"/>
        <v>0</v>
      </c>
      <c r="CR453" s="135">
        <f t="shared" si="1183"/>
        <v>0</v>
      </c>
      <c r="CS453" s="133">
        <f t="shared" si="1183"/>
        <v>0</v>
      </c>
      <c r="CT453" s="133">
        <f t="shared" si="1183"/>
        <v>0</v>
      </c>
      <c r="CU453" s="133">
        <f t="shared" si="1183"/>
        <v>0</v>
      </c>
      <c r="CV453" s="133">
        <f t="shared" ref="CV453:DW453" si="1184">IF(AND(CV$5&gt;=$EH141,CV$5&lt;=$EI141),$FO141,IF(AND(CV$5&gt;=$EJ141,CV$5&lt;=$EK141),$FQ141,IF(AND(CV$5&gt;=$EL141,CV$5&lt;=$EM141),$FS141,IF(AND(CV$5&gt;=$EN141,CV$5&lt;=$EO141),$FU141,IF(AND(CV$5&gt;=$EP141,CV$5&lt;=$EQ141),$FW141,IF(AND(CV$5&gt;=$ER141,CV$5&lt;=$ES141),$FY141,IF(AND(CV$5&gt;=$ET141,CV$5&lt;=$EU141),$GA141,IF(AND(CV$5&gt;=$EV141,CV$5&lt;=$EW141),$GC141,IF(AND(CV$5&gt;=$EX141,CV$5&lt;=$EY141),$GE141,IF(AND(CV$5&gt;=$EZ141,CV$5&lt;=$FA141),$GG141,IF(AND(CV$5&gt;=$FB141,CV$5&lt;=$FC141),$GI141,IF(AND(CV$5&gt;=$FD141,CV$5&lt;=$FE141),$GK141,0))))))))))))</f>
        <v>0</v>
      </c>
      <c r="CW453" s="133">
        <f t="shared" si="1184"/>
        <v>0</v>
      </c>
      <c r="CX453" s="133">
        <f t="shared" si="1184"/>
        <v>0</v>
      </c>
      <c r="CY453" s="133">
        <f t="shared" si="1184"/>
        <v>0</v>
      </c>
      <c r="CZ453" s="133">
        <f t="shared" si="1184"/>
        <v>0</v>
      </c>
      <c r="DA453" s="133">
        <f t="shared" si="1184"/>
        <v>0</v>
      </c>
      <c r="DB453" s="133">
        <f t="shared" si="1184"/>
        <v>0</v>
      </c>
      <c r="DC453" s="133">
        <f t="shared" si="1184"/>
        <v>0</v>
      </c>
      <c r="DD453" s="133">
        <f t="shared" si="1184"/>
        <v>0</v>
      </c>
      <c r="DE453" s="133">
        <f t="shared" si="1184"/>
        <v>0</v>
      </c>
      <c r="DF453" s="133">
        <f t="shared" si="1184"/>
        <v>0</v>
      </c>
      <c r="DG453" s="133">
        <f t="shared" si="1184"/>
        <v>0</v>
      </c>
      <c r="DH453" s="133">
        <f t="shared" si="1184"/>
        <v>0</v>
      </c>
      <c r="DI453" s="133">
        <f t="shared" si="1184"/>
        <v>0</v>
      </c>
      <c r="DJ453" s="133">
        <f t="shared" si="1184"/>
        <v>0</v>
      </c>
      <c r="DK453" s="133">
        <f t="shared" si="1184"/>
        <v>0</v>
      </c>
      <c r="DL453" s="133">
        <f t="shared" si="1184"/>
        <v>0</v>
      </c>
      <c r="DM453" s="133">
        <f t="shared" si="1184"/>
        <v>0</v>
      </c>
      <c r="DN453" s="133">
        <f t="shared" si="1184"/>
        <v>0</v>
      </c>
      <c r="DO453" s="133">
        <f t="shared" si="1184"/>
        <v>0</v>
      </c>
      <c r="DP453" s="133">
        <f t="shared" si="1184"/>
        <v>0</v>
      </c>
      <c r="DQ453" s="133">
        <f t="shared" si="1184"/>
        <v>0</v>
      </c>
      <c r="DR453" s="133">
        <f t="shared" si="1184"/>
        <v>0</v>
      </c>
      <c r="DS453" s="133">
        <f t="shared" si="1184"/>
        <v>0</v>
      </c>
      <c r="DT453" s="133">
        <f t="shared" si="1184"/>
        <v>0</v>
      </c>
      <c r="DU453" s="134">
        <f t="shared" si="1184"/>
        <v>0</v>
      </c>
      <c r="DV453" s="134">
        <f t="shared" si="1184"/>
        <v>0</v>
      </c>
      <c r="DW453" s="134">
        <f t="shared" si="1184"/>
        <v>0</v>
      </c>
      <c r="EE453" s="2"/>
      <c r="EF453"/>
      <c r="EG453"/>
      <c r="EH453" s="124"/>
      <c r="EI453" s="124"/>
      <c r="EJ453" s="124"/>
      <c r="EK453" s="124"/>
      <c r="EL453" s="124"/>
      <c r="EM453" s="124"/>
      <c r="EN453" s="124"/>
      <c r="EO453" s="124"/>
      <c r="EP453" s="124"/>
      <c r="EQ453" s="124"/>
      <c r="ER453" s="124"/>
      <c r="ES453" s="124"/>
      <c r="ET453" s="124"/>
      <c r="EU453" s="124"/>
      <c r="EV453" s="124"/>
      <c r="EW453" s="124"/>
      <c r="EX453" s="124"/>
      <c r="EY453" s="124"/>
      <c r="EZ453" s="124"/>
      <c r="FA453" s="124"/>
      <c r="FB453" s="124"/>
      <c r="FC453" s="124"/>
      <c r="FD453" s="124"/>
      <c r="FE453" s="124"/>
      <c r="FG453" s="124"/>
      <c r="FH453" s="124"/>
      <c r="FI453" s="124"/>
      <c r="FJ453" s="124"/>
      <c r="FK453" s="124"/>
      <c r="FL453" s="124"/>
      <c r="FN453" s="212"/>
      <c r="FO453" s="170"/>
      <c r="FP453" s="212"/>
      <c r="FQ453" s="170"/>
      <c r="FR453" s="212"/>
      <c r="FS453" s="170"/>
      <c r="FT453" s="212"/>
      <c r="FU453" s="170"/>
      <c r="FV453" s="212"/>
      <c r="FW453" s="170"/>
      <c r="FX453" s="212"/>
      <c r="FY453" s="170"/>
      <c r="FZ453" s="212"/>
      <c r="GA453" s="170"/>
      <c r="GB453" s="212"/>
      <c r="GC453" s="170"/>
      <c r="GD453" s="212"/>
      <c r="GE453" s="170"/>
      <c r="GF453" s="212"/>
      <c r="GG453" s="170"/>
      <c r="GH453" s="212"/>
      <c r="GI453" s="170"/>
      <c r="GJ453" s="212"/>
      <c r="GK453" s="170"/>
      <c r="HC453" s="212"/>
      <c r="HD453" s="170"/>
      <c r="HE453" s="212"/>
      <c r="HF453" s="170"/>
      <c r="HG453" s="212"/>
      <c r="HH453" s="170"/>
      <c r="HI453" s="212"/>
      <c r="HJ453" s="170"/>
    </row>
    <row r="454" spans="2:218" ht="21.75" customHeight="1" x14ac:dyDescent="0.15">
      <c r="B454" s="486" t="str">
        <f>IF(②元データ!$B$29="","",②元データ!$B$29)</f>
        <v>産直・他野菜</v>
      </c>
      <c r="C454" s="324"/>
      <c r="D454" s="78">
        <f t="shared" ref="D454:AI454" si="1185">IF(AND(D$5&gt;=$EH143,D$5&lt;=$EI143),$FO143/$GM143,IF(AND(D$5&gt;=$EJ143,D$5&lt;=$EK143),$FQ143/$GO143,IF(AND(D$5&gt;=$EL143,D$5&lt;=$EM143),$FS143/$GQ143,IF(AND(D$5&gt;=$EN143,D$5&lt;=$EO143),$FU143/$GS143,IF(AND(D$5&gt;=$EP143,D$5&lt;=$EQ143),$FW143/$GU143,IF(AND(D$5&gt;=$ER143,D$5&lt;=$ES143),$FY143/$GW143,IF(AND(D$5&gt;=$ET143,D$5&lt;=$EU143),$GA143/$GY143,IF(AND(D$5&gt;=$EV143,D$5&lt;=$EW143),$GC143/$HA143,IF(AND(D$5&gt;=$EX143,D$5&lt;=$EY143),$GE143/$HC143,IF(AND(D$5&gt;=$EZ143,D$5&lt;=$FA143),$GG143/$HE143,IF(AND(D$5&gt;=$FB143,D$5&lt;=$FC143),$GI143/$HG143,IF(AND(D$5&gt;=$FD143,D$5&lt;=$FE143),$GK143/$HI143,0))))))))))))</f>
        <v>0</v>
      </c>
      <c r="E454" s="79">
        <f t="shared" si="1185"/>
        <v>0</v>
      </c>
      <c r="F454" s="79">
        <f t="shared" si="1185"/>
        <v>0</v>
      </c>
      <c r="G454" s="79">
        <f t="shared" si="1185"/>
        <v>0</v>
      </c>
      <c r="H454" s="79">
        <f t="shared" si="1185"/>
        <v>0</v>
      </c>
      <c r="I454" s="79">
        <f t="shared" si="1185"/>
        <v>0</v>
      </c>
      <c r="J454" s="79">
        <f t="shared" si="1185"/>
        <v>0</v>
      </c>
      <c r="K454" s="79">
        <f t="shared" si="1185"/>
        <v>0</v>
      </c>
      <c r="L454" s="79">
        <f t="shared" si="1185"/>
        <v>0</v>
      </c>
      <c r="M454" s="79">
        <f t="shared" si="1185"/>
        <v>0</v>
      </c>
      <c r="N454" s="79">
        <f t="shared" si="1185"/>
        <v>0</v>
      </c>
      <c r="O454" s="79">
        <f t="shared" si="1185"/>
        <v>0</v>
      </c>
      <c r="P454" s="79">
        <f t="shared" si="1185"/>
        <v>0</v>
      </c>
      <c r="Q454" s="79">
        <f t="shared" si="1185"/>
        <v>0</v>
      </c>
      <c r="R454" s="79">
        <f t="shared" si="1185"/>
        <v>0</v>
      </c>
      <c r="S454" s="79">
        <f t="shared" si="1185"/>
        <v>0</v>
      </c>
      <c r="T454" s="79">
        <f t="shared" si="1185"/>
        <v>0</v>
      </c>
      <c r="U454" s="79">
        <f t="shared" si="1185"/>
        <v>0</v>
      </c>
      <c r="V454" s="79">
        <f t="shared" si="1185"/>
        <v>0</v>
      </c>
      <c r="W454" s="79">
        <f t="shared" si="1185"/>
        <v>0</v>
      </c>
      <c r="X454" s="79">
        <f t="shared" si="1185"/>
        <v>0</v>
      </c>
      <c r="Y454" s="79">
        <f t="shared" si="1185"/>
        <v>0</v>
      </c>
      <c r="Z454" s="79">
        <f t="shared" si="1185"/>
        <v>0</v>
      </c>
      <c r="AA454" s="79">
        <f t="shared" si="1185"/>
        <v>0</v>
      </c>
      <c r="AB454" s="79">
        <f t="shared" si="1185"/>
        <v>0</v>
      </c>
      <c r="AC454" s="79">
        <f t="shared" si="1185"/>
        <v>0</v>
      </c>
      <c r="AD454" s="79">
        <f t="shared" si="1185"/>
        <v>0</v>
      </c>
      <c r="AE454" s="79">
        <f t="shared" si="1185"/>
        <v>0</v>
      </c>
      <c r="AF454" s="137">
        <f t="shared" si="1185"/>
        <v>0</v>
      </c>
      <c r="AG454" s="79">
        <f t="shared" si="1185"/>
        <v>0</v>
      </c>
      <c r="AH454" s="79">
        <f t="shared" si="1185"/>
        <v>0</v>
      </c>
      <c r="AI454" s="78">
        <f t="shared" si="1185"/>
        <v>0</v>
      </c>
      <c r="AJ454" s="79">
        <f t="shared" ref="AJ454:BO454" si="1186">IF(AND(AJ$5&gt;=$EH143,AJ$5&lt;=$EI143),$FO143/$GM143,IF(AND(AJ$5&gt;=$EJ143,AJ$5&lt;=$EK143),$FQ143/$GO143,IF(AND(AJ$5&gt;=$EL143,AJ$5&lt;=$EM143),$FS143/$GQ143,IF(AND(AJ$5&gt;=$EN143,AJ$5&lt;=$EO143),$FU143/$GS143,IF(AND(AJ$5&gt;=$EP143,AJ$5&lt;=$EQ143),$FW143/$GU143,IF(AND(AJ$5&gt;=$ER143,AJ$5&lt;=$ES143),$FY143/$GW143,IF(AND(AJ$5&gt;=$ET143,AJ$5&lt;=$EU143),$GA143/$GY143,IF(AND(AJ$5&gt;=$EV143,AJ$5&lt;=$EW143),$GC143/$HA143,IF(AND(AJ$5&gt;=$EX143,AJ$5&lt;=$EY143),$GE143/$HC143,IF(AND(AJ$5&gt;=$EZ143,AJ$5&lt;=$FA143),$GG143/$HE143,IF(AND(AJ$5&gt;=$FB143,AJ$5&lt;=$FC143),$GI143/$HG143,IF(AND(AJ$5&gt;=$FD143,AJ$5&lt;=$FE143),$GK143/$HI143,0))))))))))))</f>
        <v>0</v>
      </c>
      <c r="AK454" s="79">
        <f t="shared" si="1186"/>
        <v>0</v>
      </c>
      <c r="AL454" s="79">
        <f t="shared" si="1186"/>
        <v>0</v>
      </c>
      <c r="AM454" s="79">
        <f t="shared" si="1186"/>
        <v>0</v>
      </c>
      <c r="AN454" s="79">
        <f t="shared" si="1186"/>
        <v>0</v>
      </c>
      <c r="AO454" s="79">
        <f t="shared" si="1186"/>
        <v>0</v>
      </c>
      <c r="AP454" s="79">
        <f t="shared" si="1186"/>
        <v>0</v>
      </c>
      <c r="AQ454" s="79">
        <f t="shared" si="1186"/>
        <v>0</v>
      </c>
      <c r="AR454" s="79">
        <f t="shared" si="1186"/>
        <v>0</v>
      </c>
      <c r="AS454" s="79">
        <f t="shared" si="1186"/>
        <v>0</v>
      </c>
      <c r="AT454" s="79">
        <f t="shared" si="1186"/>
        <v>0</v>
      </c>
      <c r="AU454" s="79">
        <f t="shared" si="1186"/>
        <v>0</v>
      </c>
      <c r="AV454" s="79">
        <f t="shared" si="1186"/>
        <v>0</v>
      </c>
      <c r="AW454" s="79">
        <f t="shared" si="1186"/>
        <v>0</v>
      </c>
      <c r="AX454" s="79">
        <f t="shared" si="1186"/>
        <v>0</v>
      </c>
      <c r="AY454" s="79">
        <f t="shared" si="1186"/>
        <v>0</v>
      </c>
      <c r="AZ454" s="79">
        <f t="shared" si="1186"/>
        <v>0</v>
      </c>
      <c r="BA454" s="79">
        <f t="shared" si="1186"/>
        <v>0</v>
      </c>
      <c r="BB454" s="79">
        <f t="shared" si="1186"/>
        <v>0</v>
      </c>
      <c r="BC454" s="79">
        <f t="shared" si="1186"/>
        <v>0</v>
      </c>
      <c r="BD454" s="79">
        <f t="shared" si="1186"/>
        <v>0</v>
      </c>
      <c r="BE454" s="79">
        <f t="shared" si="1186"/>
        <v>0</v>
      </c>
      <c r="BF454" s="79">
        <f t="shared" si="1186"/>
        <v>0</v>
      </c>
      <c r="BG454" s="79">
        <f t="shared" si="1186"/>
        <v>0</v>
      </c>
      <c r="BH454" s="79">
        <f t="shared" si="1186"/>
        <v>0</v>
      </c>
      <c r="BI454" s="79">
        <f t="shared" si="1186"/>
        <v>0</v>
      </c>
      <c r="BJ454" s="79">
        <f t="shared" si="1186"/>
        <v>0</v>
      </c>
      <c r="BK454" s="79">
        <f t="shared" si="1186"/>
        <v>0</v>
      </c>
      <c r="BL454" s="79">
        <f t="shared" si="1186"/>
        <v>0</v>
      </c>
      <c r="BM454" s="80">
        <f t="shared" si="1186"/>
        <v>0</v>
      </c>
      <c r="BN454" s="78">
        <f t="shared" si="1186"/>
        <v>0</v>
      </c>
      <c r="BO454" s="79">
        <f t="shared" si="1186"/>
        <v>0</v>
      </c>
      <c r="BP454" s="79">
        <f t="shared" ref="BP454:CU454" si="1187">IF(AND(BP$5&gt;=$EH143,BP$5&lt;=$EI143),$FO143/$GM143,IF(AND(BP$5&gt;=$EJ143,BP$5&lt;=$EK143),$FQ143/$GO143,IF(AND(BP$5&gt;=$EL143,BP$5&lt;=$EM143),$FS143/$GQ143,IF(AND(BP$5&gt;=$EN143,BP$5&lt;=$EO143),$FU143/$GS143,IF(AND(BP$5&gt;=$EP143,BP$5&lt;=$EQ143),$FW143/$GU143,IF(AND(BP$5&gt;=$ER143,BP$5&lt;=$ES143),$FY143/$GW143,IF(AND(BP$5&gt;=$ET143,BP$5&lt;=$EU143),$GA143/$GY143,IF(AND(BP$5&gt;=$EV143,BP$5&lt;=$EW143),$GC143/$HA143,IF(AND(BP$5&gt;=$EX143,BP$5&lt;=$EY143),$GE143/$HC143,IF(AND(BP$5&gt;=$EZ143,BP$5&lt;=$FA143),$GG143/$HE143,IF(AND(BP$5&gt;=$FB143,BP$5&lt;=$FC143),$GI143/$HG143,IF(AND(BP$5&gt;=$FD143,BP$5&lt;=$FE143),$GK143/$HI143,0))))))))))))</f>
        <v>0</v>
      </c>
      <c r="BQ454" s="79">
        <f t="shared" si="1187"/>
        <v>0</v>
      </c>
      <c r="BR454" s="79">
        <f t="shared" si="1187"/>
        <v>0</v>
      </c>
      <c r="BS454" s="79">
        <f t="shared" si="1187"/>
        <v>0</v>
      </c>
      <c r="BT454" s="79">
        <f t="shared" si="1187"/>
        <v>0</v>
      </c>
      <c r="BU454" s="79">
        <f t="shared" si="1187"/>
        <v>0</v>
      </c>
      <c r="BV454" s="79">
        <f t="shared" si="1187"/>
        <v>0</v>
      </c>
      <c r="BW454" s="79">
        <f t="shared" si="1187"/>
        <v>0</v>
      </c>
      <c r="BX454" s="79">
        <f t="shared" si="1187"/>
        <v>0</v>
      </c>
      <c r="BY454" s="79">
        <f t="shared" si="1187"/>
        <v>0</v>
      </c>
      <c r="BZ454" s="79">
        <f t="shared" si="1187"/>
        <v>0</v>
      </c>
      <c r="CA454" s="79">
        <f t="shared" si="1187"/>
        <v>0</v>
      </c>
      <c r="CB454" s="137">
        <f t="shared" si="1187"/>
        <v>0</v>
      </c>
      <c r="CC454" s="79">
        <f t="shared" si="1187"/>
        <v>0</v>
      </c>
      <c r="CD454" s="79">
        <f t="shared" si="1187"/>
        <v>0</v>
      </c>
      <c r="CE454" s="79">
        <f t="shared" si="1187"/>
        <v>0</v>
      </c>
      <c r="CF454" s="79">
        <f t="shared" si="1187"/>
        <v>0</v>
      </c>
      <c r="CG454" s="79">
        <f t="shared" si="1187"/>
        <v>0</v>
      </c>
      <c r="CH454" s="79">
        <f t="shared" si="1187"/>
        <v>0</v>
      </c>
      <c r="CI454" s="79">
        <f t="shared" si="1187"/>
        <v>0</v>
      </c>
      <c r="CJ454" s="79">
        <f t="shared" si="1187"/>
        <v>0</v>
      </c>
      <c r="CK454" s="79">
        <f t="shared" si="1187"/>
        <v>0</v>
      </c>
      <c r="CL454" s="79">
        <f t="shared" si="1187"/>
        <v>0</v>
      </c>
      <c r="CM454" s="79">
        <f t="shared" si="1187"/>
        <v>0</v>
      </c>
      <c r="CN454" s="79">
        <f t="shared" si="1187"/>
        <v>0</v>
      </c>
      <c r="CO454" s="79">
        <f t="shared" si="1187"/>
        <v>0</v>
      </c>
      <c r="CP454" s="137">
        <f t="shared" si="1187"/>
        <v>0</v>
      </c>
      <c r="CQ454" s="80">
        <f t="shared" si="1187"/>
        <v>0</v>
      </c>
      <c r="CR454" s="78">
        <f t="shared" si="1187"/>
        <v>0</v>
      </c>
      <c r="CS454" s="79">
        <f t="shared" si="1187"/>
        <v>0</v>
      </c>
      <c r="CT454" s="79">
        <f t="shared" si="1187"/>
        <v>0</v>
      </c>
      <c r="CU454" s="79">
        <f t="shared" si="1187"/>
        <v>0</v>
      </c>
      <c r="CV454" s="79">
        <f t="shared" ref="CV454:DW454" si="1188">IF(AND(CV$5&gt;=$EH143,CV$5&lt;=$EI143),$FO143/$GM143,IF(AND(CV$5&gt;=$EJ143,CV$5&lt;=$EK143),$FQ143/$GO143,IF(AND(CV$5&gt;=$EL143,CV$5&lt;=$EM143),$FS143/$GQ143,IF(AND(CV$5&gt;=$EN143,CV$5&lt;=$EO143),$FU143/$GS143,IF(AND(CV$5&gt;=$EP143,CV$5&lt;=$EQ143),$FW143/$GU143,IF(AND(CV$5&gt;=$ER143,CV$5&lt;=$ES143),$FY143/$GW143,IF(AND(CV$5&gt;=$ET143,CV$5&lt;=$EU143),$GA143/$GY143,IF(AND(CV$5&gt;=$EV143,CV$5&lt;=$EW143),$GC143/$HA143,IF(AND(CV$5&gt;=$EX143,CV$5&lt;=$EY143),$GE143/$HC143,IF(AND(CV$5&gt;=$EZ143,CV$5&lt;=$FA143),$GG143/$HE143,IF(AND(CV$5&gt;=$FB143,CV$5&lt;=$FC143),$GI143/$HG143,IF(AND(CV$5&gt;=$FD143,CV$5&lt;=$FE143),$GK143/$HI143,0))))))))))))</f>
        <v>0</v>
      </c>
      <c r="CW454" s="79">
        <f t="shared" si="1188"/>
        <v>0</v>
      </c>
      <c r="CX454" s="79">
        <f t="shared" si="1188"/>
        <v>0</v>
      </c>
      <c r="CY454" s="79">
        <f t="shared" si="1188"/>
        <v>0</v>
      </c>
      <c r="CZ454" s="79">
        <f t="shared" si="1188"/>
        <v>0</v>
      </c>
      <c r="DA454" s="79">
        <f t="shared" si="1188"/>
        <v>0</v>
      </c>
      <c r="DB454" s="79">
        <f t="shared" si="1188"/>
        <v>0</v>
      </c>
      <c r="DC454" s="79">
        <f t="shared" si="1188"/>
        <v>0</v>
      </c>
      <c r="DD454" s="79">
        <f t="shared" si="1188"/>
        <v>0</v>
      </c>
      <c r="DE454" s="79">
        <f t="shared" si="1188"/>
        <v>0</v>
      </c>
      <c r="DF454" s="137">
        <f t="shared" si="1188"/>
        <v>0</v>
      </c>
      <c r="DG454" s="79">
        <f t="shared" si="1188"/>
        <v>0</v>
      </c>
      <c r="DH454" s="79">
        <f t="shared" si="1188"/>
        <v>0</v>
      </c>
      <c r="DI454" s="79">
        <f t="shared" si="1188"/>
        <v>0</v>
      </c>
      <c r="DJ454" s="79">
        <f t="shared" si="1188"/>
        <v>0</v>
      </c>
      <c r="DK454" s="79">
        <f t="shared" si="1188"/>
        <v>0</v>
      </c>
      <c r="DL454" s="79">
        <f t="shared" si="1188"/>
        <v>0</v>
      </c>
      <c r="DM454" s="79">
        <f t="shared" si="1188"/>
        <v>0</v>
      </c>
      <c r="DN454" s="79">
        <f t="shared" si="1188"/>
        <v>0</v>
      </c>
      <c r="DO454" s="79">
        <f t="shared" si="1188"/>
        <v>0</v>
      </c>
      <c r="DP454" s="79">
        <f t="shared" si="1188"/>
        <v>0</v>
      </c>
      <c r="DQ454" s="79">
        <f t="shared" si="1188"/>
        <v>0</v>
      </c>
      <c r="DR454" s="79">
        <f t="shared" si="1188"/>
        <v>0</v>
      </c>
      <c r="DS454" s="79">
        <f t="shared" si="1188"/>
        <v>0</v>
      </c>
      <c r="DT454" s="137">
        <f t="shared" si="1188"/>
        <v>0</v>
      </c>
      <c r="DU454" s="80">
        <f t="shared" si="1188"/>
        <v>0</v>
      </c>
      <c r="DV454" s="80">
        <f t="shared" si="1188"/>
        <v>0</v>
      </c>
      <c r="DW454" s="80">
        <f t="shared" si="1188"/>
        <v>0</v>
      </c>
      <c r="EE454" s="2"/>
      <c r="EF454"/>
      <c r="EG454"/>
      <c r="EH454" s="124"/>
      <c r="EI454" s="124"/>
      <c r="EJ454" s="124"/>
      <c r="EK454" s="124"/>
      <c r="EL454" s="124"/>
      <c r="EM454" s="124"/>
      <c r="EN454" s="124"/>
      <c r="EO454" s="124"/>
      <c r="EP454" s="124"/>
      <c r="EQ454" s="124"/>
      <c r="ER454" s="124"/>
      <c r="ES454" s="124"/>
      <c r="ET454" s="124"/>
      <c r="EU454" s="124"/>
      <c r="EV454" s="124"/>
      <c r="EW454" s="124"/>
      <c r="EX454" s="124"/>
      <c r="EY454" s="124"/>
      <c r="EZ454" s="124"/>
      <c r="FA454" s="124"/>
      <c r="FB454" s="124"/>
      <c r="FC454" s="124"/>
      <c r="FD454" s="124"/>
      <c r="FE454" s="124"/>
      <c r="FG454" s="124"/>
      <c r="FH454" s="124"/>
      <c r="FI454" s="124"/>
      <c r="FJ454" s="124"/>
      <c r="FK454" s="124"/>
      <c r="FL454" s="124"/>
      <c r="FN454" s="212"/>
      <c r="FO454" s="170"/>
      <c r="FP454" s="212"/>
      <c r="FQ454" s="170"/>
      <c r="FR454" s="212"/>
      <c r="FS454" s="170"/>
      <c r="FT454" s="212"/>
      <c r="FU454" s="170"/>
      <c r="FV454" s="212"/>
      <c r="FW454" s="170"/>
      <c r="FX454" s="212"/>
      <c r="FY454" s="170"/>
      <c r="FZ454" s="212"/>
      <c r="GA454" s="170"/>
      <c r="GB454" s="212"/>
      <c r="GC454" s="170"/>
      <c r="GD454" s="212"/>
      <c r="GE454" s="170"/>
      <c r="GF454" s="212"/>
      <c r="GG454" s="170"/>
      <c r="GH454" s="212"/>
      <c r="GI454" s="170"/>
      <c r="GJ454" s="212"/>
      <c r="GK454" s="170"/>
      <c r="HC454" s="212"/>
      <c r="HD454" s="170"/>
      <c r="HE454" s="212"/>
      <c r="HF454" s="170"/>
      <c r="HG454" s="212"/>
      <c r="HH454" s="170"/>
      <c r="HI454" s="212"/>
      <c r="HJ454" s="170"/>
    </row>
    <row r="455" spans="2:218" ht="10.5" customHeight="1" x14ac:dyDescent="0.15">
      <c r="B455" s="487"/>
      <c r="C455" s="325"/>
      <c r="D455" s="59">
        <f t="shared" ref="D455:AI455" si="1189">IF(AND(D$5&gt;=$EH143,D$5&lt;=$EI143),$FO143,IF(AND(D$5&gt;=$EJ143,D$5&lt;=$EK143),$FQ143,IF(AND(D$5&gt;=$EL143,D$5&lt;=$EM143),$FS143,IF(AND(D$5&gt;=$EN143,D$5&lt;=$EO143),$FU143,IF(AND(D$5&gt;=$EP143,D$5&lt;=$EQ143),$FW143,IF(AND(D$5&gt;=$ER143,D$5&lt;=$ES143),$FY143,IF(AND(D$5&gt;=$ET143,D$5&lt;=$EU143),$GA143,IF(AND(D$5&gt;=$EV143,D$5&lt;=$EW143),$GC143,IF(AND(D$5&gt;=$EX143,D$5&lt;=$EY143),$GE143,IF(AND(D$5&gt;=$EZ143,D$5&lt;=$FA143),$GG143,IF(AND(D$5&gt;=$FB143,D$5&lt;=$FC143),$GI143,IF(AND(D$5&gt;=$FD143,D$5&lt;=$FE143),$GK143,0))))))))))))</f>
        <v>0</v>
      </c>
      <c r="E455" s="76">
        <f t="shared" si="1189"/>
        <v>0</v>
      </c>
      <c r="F455" s="76">
        <f t="shared" si="1189"/>
        <v>0</v>
      </c>
      <c r="G455" s="76">
        <f t="shared" si="1189"/>
        <v>0</v>
      </c>
      <c r="H455" s="76">
        <f t="shared" si="1189"/>
        <v>0</v>
      </c>
      <c r="I455" s="76">
        <f t="shared" si="1189"/>
        <v>0</v>
      </c>
      <c r="J455" s="76">
        <f t="shared" si="1189"/>
        <v>0</v>
      </c>
      <c r="K455" s="76">
        <f t="shared" si="1189"/>
        <v>0</v>
      </c>
      <c r="L455" s="76">
        <f t="shared" si="1189"/>
        <v>0</v>
      </c>
      <c r="M455" s="76">
        <f t="shared" si="1189"/>
        <v>0</v>
      </c>
      <c r="N455" s="76">
        <f t="shared" si="1189"/>
        <v>0</v>
      </c>
      <c r="O455" s="76">
        <f t="shared" si="1189"/>
        <v>0</v>
      </c>
      <c r="P455" s="76">
        <f t="shared" si="1189"/>
        <v>0</v>
      </c>
      <c r="Q455" s="76">
        <f t="shared" si="1189"/>
        <v>0</v>
      </c>
      <c r="R455" s="76">
        <f t="shared" si="1189"/>
        <v>0</v>
      </c>
      <c r="S455" s="76">
        <f t="shared" si="1189"/>
        <v>0</v>
      </c>
      <c r="T455" s="76">
        <f t="shared" si="1189"/>
        <v>0</v>
      </c>
      <c r="U455" s="76">
        <f t="shared" si="1189"/>
        <v>0</v>
      </c>
      <c r="V455" s="76">
        <f t="shared" si="1189"/>
        <v>0</v>
      </c>
      <c r="W455" s="76">
        <f t="shared" si="1189"/>
        <v>0</v>
      </c>
      <c r="X455" s="76">
        <f t="shared" si="1189"/>
        <v>0</v>
      </c>
      <c r="Y455" s="76">
        <f t="shared" si="1189"/>
        <v>0</v>
      </c>
      <c r="Z455" s="76">
        <f t="shared" si="1189"/>
        <v>0</v>
      </c>
      <c r="AA455" s="76">
        <f t="shared" si="1189"/>
        <v>0</v>
      </c>
      <c r="AB455" s="76">
        <f t="shared" si="1189"/>
        <v>0</v>
      </c>
      <c r="AC455" s="76">
        <f t="shared" si="1189"/>
        <v>0</v>
      </c>
      <c r="AD455" s="76">
        <f t="shared" si="1189"/>
        <v>0</v>
      </c>
      <c r="AE455" s="76">
        <f t="shared" si="1189"/>
        <v>0</v>
      </c>
      <c r="AF455" s="138">
        <f t="shared" si="1189"/>
        <v>0</v>
      </c>
      <c r="AG455" s="76">
        <f t="shared" si="1189"/>
        <v>0</v>
      </c>
      <c r="AH455" s="76">
        <f t="shared" si="1189"/>
        <v>0</v>
      </c>
      <c r="AI455" s="59">
        <f t="shared" si="1189"/>
        <v>0</v>
      </c>
      <c r="AJ455" s="76">
        <f t="shared" ref="AJ455:BO455" si="1190">IF(AND(AJ$5&gt;=$EH143,AJ$5&lt;=$EI143),$FO143,IF(AND(AJ$5&gt;=$EJ143,AJ$5&lt;=$EK143),$FQ143,IF(AND(AJ$5&gt;=$EL143,AJ$5&lt;=$EM143),$FS143,IF(AND(AJ$5&gt;=$EN143,AJ$5&lt;=$EO143),$FU143,IF(AND(AJ$5&gt;=$EP143,AJ$5&lt;=$EQ143),$FW143,IF(AND(AJ$5&gt;=$ER143,AJ$5&lt;=$ES143),$FY143,IF(AND(AJ$5&gt;=$ET143,AJ$5&lt;=$EU143),$GA143,IF(AND(AJ$5&gt;=$EV143,AJ$5&lt;=$EW143),$GC143,IF(AND(AJ$5&gt;=$EX143,AJ$5&lt;=$EY143),$GE143,IF(AND(AJ$5&gt;=$EZ143,AJ$5&lt;=$FA143),$GG143,IF(AND(AJ$5&gt;=$FB143,AJ$5&lt;=$FC143),$GI143,IF(AND(AJ$5&gt;=$FD143,AJ$5&lt;=$FE143),$GK143,0))))))))))))</f>
        <v>0</v>
      </c>
      <c r="AK455" s="76">
        <f t="shared" si="1190"/>
        <v>0</v>
      </c>
      <c r="AL455" s="76">
        <f t="shared" si="1190"/>
        <v>0</v>
      </c>
      <c r="AM455" s="76">
        <f t="shared" si="1190"/>
        <v>0</v>
      </c>
      <c r="AN455" s="76">
        <f t="shared" si="1190"/>
        <v>0</v>
      </c>
      <c r="AO455" s="76">
        <f t="shared" si="1190"/>
        <v>0</v>
      </c>
      <c r="AP455" s="76">
        <f t="shared" si="1190"/>
        <v>0</v>
      </c>
      <c r="AQ455" s="76">
        <f t="shared" si="1190"/>
        <v>0</v>
      </c>
      <c r="AR455" s="76">
        <f t="shared" si="1190"/>
        <v>0</v>
      </c>
      <c r="AS455" s="76">
        <f t="shared" si="1190"/>
        <v>0</v>
      </c>
      <c r="AT455" s="76">
        <f t="shared" si="1190"/>
        <v>0</v>
      </c>
      <c r="AU455" s="76">
        <f t="shared" si="1190"/>
        <v>0</v>
      </c>
      <c r="AV455" s="76">
        <f t="shared" si="1190"/>
        <v>0</v>
      </c>
      <c r="AW455" s="76">
        <f t="shared" si="1190"/>
        <v>0</v>
      </c>
      <c r="AX455" s="76">
        <f t="shared" si="1190"/>
        <v>0</v>
      </c>
      <c r="AY455" s="76">
        <f t="shared" si="1190"/>
        <v>0</v>
      </c>
      <c r="AZ455" s="76">
        <f t="shared" si="1190"/>
        <v>0</v>
      </c>
      <c r="BA455" s="76">
        <f t="shared" si="1190"/>
        <v>0</v>
      </c>
      <c r="BB455" s="76">
        <f t="shared" si="1190"/>
        <v>0</v>
      </c>
      <c r="BC455" s="76">
        <f t="shared" si="1190"/>
        <v>0</v>
      </c>
      <c r="BD455" s="76">
        <f t="shared" si="1190"/>
        <v>0</v>
      </c>
      <c r="BE455" s="76">
        <f t="shared" si="1190"/>
        <v>0</v>
      </c>
      <c r="BF455" s="76">
        <f t="shared" si="1190"/>
        <v>0</v>
      </c>
      <c r="BG455" s="76">
        <f t="shared" si="1190"/>
        <v>0</v>
      </c>
      <c r="BH455" s="76">
        <f t="shared" si="1190"/>
        <v>0</v>
      </c>
      <c r="BI455" s="76">
        <f t="shared" si="1190"/>
        <v>0</v>
      </c>
      <c r="BJ455" s="76">
        <f t="shared" si="1190"/>
        <v>0</v>
      </c>
      <c r="BK455" s="76">
        <f t="shared" si="1190"/>
        <v>0</v>
      </c>
      <c r="BL455" s="76">
        <f t="shared" si="1190"/>
        <v>0</v>
      </c>
      <c r="BM455" s="77">
        <f t="shared" si="1190"/>
        <v>0</v>
      </c>
      <c r="BN455" s="59">
        <f t="shared" si="1190"/>
        <v>0</v>
      </c>
      <c r="BO455" s="76">
        <f t="shared" si="1190"/>
        <v>0</v>
      </c>
      <c r="BP455" s="76">
        <f t="shared" ref="BP455:CU455" si="1191">IF(AND(BP$5&gt;=$EH143,BP$5&lt;=$EI143),$FO143,IF(AND(BP$5&gt;=$EJ143,BP$5&lt;=$EK143),$FQ143,IF(AND(BP$5&gt;=$EL143,BP$5&lt;=$EM143),$FS143,IF(AND(BP$5&gt;=$EN143,BP$5&lt;=$EO143),$FU143,IF(AND(BP$5&gt;=$EP143,BP$5&lt;=$EQ143),$FW143,IF(AND(BP$5&gt;=$ER143,BP$5&lt;=$ES143),$FY143,IF(AND(BP$5&gt;=$ET143,BP$5&lt;=$EU143),$GA143,IF(AND(BP$5&gt;=$EV143,BP$5&lt;=$EW143),$GC143,IF(AND(BP$5&gt;=$EX143,BP$5&lt;=$EY143),$GE143,IF(AND(BP$5&gt;=$EZ143,BP$5&lt;=$FA143),$GG143,IF(AND(BP$5&gt;=$FB143,BP$5&lt;=$FC143),$GI143,IF(AND(BP$5&gt;=$FD143,BP$5&lt;=$FE143),$GK143,0))))))))))))</f>
        <v>0</v>
      </c>
      <c r="BQ455" s="76">
        <f t="shared" si="1191"/>
        <v>0</v>
      </c>
      <c r="BR455" s="76">
        <f t="shared" si="1191"/>
        <v>0</v>
      </c>
      <c r="BS455" s="76">
        <f t="shared" si="1191"/>
        <v>0</v>
      </c>
      <c r="BT455" s="76">
        <f t="shared" si="1191"/>
        <v>0</v>
      </c>
      <c r="BU455" s="76">
        <f t="shared" si="1191"/>
        <v>0</v>
      </c>
      <c r="BV455" s="76">
        <f t="shared" si="1191"/>
        <v>0</v>
      </c>
      <c r="BW455" s="76">
        <f t="shared" si="1191"/>
        <v>0</v>
      </c>
      <c r="BX455" s="76">
        <f t="shared" si="1191"/>
        <v>0</v>
      </c>
      <c r="BY455" s="76">
        <f t="shared" si="1191"/>
        <v>0</v>
      </c>
      <c r="BZ455" s="76">
        <f t="shared" si="1191"/>
        <v>0</v>
      </c>
      <c r="CA455" s="76">
        <f t="shared" si="1191"/>
        <v>0</v>
      </c>
      <c r="CB455" s="138">
        <f t="shared" si="1191"/>
        <v>0</v>
      </c>
      <c r="CC455" s="76">
        <f t="shared" si="1191"/>
        <v>0</v>
      </c>
      <c r="CD455" s="76">
        <f t="shared" si="1191"/>
        <v>0</v>
      </c>
      <c r="CE455" s="76">
        <f t="shared" si="1191"/>
        <v>0</v>
      </c>
      <c r="CF455" s="76">
        <f t="shared" si="1191"/>
        <v>0</v>
      </c>
      <c r="CG455" s="76">
        <f t="shared" si="1191"/>
        <v>0</v>
      </c>
      <c r="CH455" s="76">
        <f t="shared" si="1191"/>
        <v>0</v>
      </c>
      <c r="CI455" s="76">
        <f t="shared" si="1191"/>
        <v>0</v>
      </c>
      <c r="CJ455" s="76">
        <f t="shared" si="1191"/>
        <v>0</v>
      </c>
      <c r="CK455" s="76">
        <f t="shared" si="1191"/>
        <v>0</v>
      </c>
      <c r="CL455" s="76">
        <f t="shared" si="1191"/>
        <v>0</v>
      </c>
      <c r="CM455" s="76">
        <f t="shared" si="1191"/>
        <v>0</v>
      </c>
      <c r="CN455" s="76">
        <f t="shared" si="1191"/>
        <v>0</v>
      </c>
      <c r="CO455" s="76">
        <f t="shared" si="1191"/>
        <v>0</v>
      </c>
      <c r="CP455" s="138">
        <f t="shared" si="1191"/>
        <v>0</v>
      </c>
      <c r="CQ455" s="77">
        <f t="shared" si="1191"/>
        <v>0</v>
      </c>
      <c r="CR455" s="59">
        <f t="shared" si="1191"/>
        <v>0</v>
      </c>
      <c r="CS455" s="76">
        <f t="shared" si="1191"/>
        <v>0</v>
      </c>
      <c r="CT455" s="76">
        <f t="shared" si="1191"/>
        <v>0</v>
      </c>
      <c r="CU455" s="76">
        <f t="shared" si="1191"/>
        <v>0</v>
      </c>
      <c r="CV455" s="76">
        <f t="shared" ref="CV455:DW455" si="1192">IF(AND(CV$5&gt;=$EH143,CV$5&lt;=$EI143),$FO143,IF(AND(CV$5&gt;=$EJ143,CV$5&lt;=$EK143),$FQ143,IF(AND(CV$5&gt;=$EL143,CV$5&lt;=$EM143),$FS143,IF(AND(CV$5&gt;=$EN143,CV$5&lt;=$EO143),$FU143,IF(AND(CV$5&gt;=$EP143,CV$5&lt;=$EQ143),$FW143,IF(AND(CV$5&gt;=$ER143,CV$5&lt;=$ES143),$FY143,IF(AND(CV$5&gt;=$ET143,CV$5&lt;=$EU143),$GA143,IF(AND(CV$5&gt;=$EV143,CV$5&lt;=$EW143),$GC143,IF(AND(CV$5&gt;=$EX143,CV$5&lt;=$EY143),$GE143,IF(AND(CV$5&gt;=$EZ143,CV$5&lt;=$FA143),$GG143,IF(AND(CV$5&gt;=$FB143,CV$5&lt;=$FC143),$GI143,IF(AND(CV$5&gt;=$FD143,CV$5&lt;=$FE143),$GK143,0))))))))))))</f>
        <v>0</v>
      </c>
      <c r="CW455" s="76">
        <f t="shared" si="1192"/>
        <v>0</v>
      </c>
      <c r="CX455" s="76">
        <f t="shared" si="1192"/>
        <v>0</v>
      </c>
      <c r="CY455" s="76">
        <f t="shared" si="1192"/>
        <v>0</v>
      </c>
      <c r="CZ455" s="76">
        <f t="shared" si="1192"/>
        <v>0</v>
      </c>
      <c r="DA455" s="76">
        <f t="shared" si="1192"/>
        <v>0</v>
      </c>
      <c r="DB455" s="76">
        <f t="shared" si="1192"/>
        <v>0</v>
      </c>
      <c r="DC455" s="76">
        <f t="shared" si="1192"/>
        <v>0</v>
      </c>
      <c r="DD455" s="76">
        <f t="shared" si="1192"/>
        <v>0</v>
      </c>
      <c r="DE455" s="76">
        <f t="shared" si="1192"/>
        <v>0</v>
      </c>
      <c r="DF455" s="138">
        <f t="shared" si="1192"/>
        <v>0</v>
      </c>
      <c r="DG455" s="76">
        <f t="shared" si="1192"/>
        <v>0</v>
      </c>
      <c r="DH455" s="76">
        <f t="shared" si="1192"/>
        <v>0</v>
      </c>
      <c r="DI455" s="76">
        <f t="shared" si="1192"/>
        <v>0</v>
      </c>
      <c r="DJ455" s="76">
        <f t="shared" si="1192"/>
        <v>0</v>
      </c>
      <c r="DK455" s="76">
        <f t="shared" si="1192"/>
        <v>0</v>
      </c>
      <c r="DL455" s="76">
        <f t="shared" si="1192"/>
        <v>0</v>
      </c>
      <c r="DM455" s="76">
        <f t="shared" si="1192"/>
        <v>0</v>
      </c>
      <c r="DN455" s="76">
        <f t="shared" si="1192"/>
        <v>0</v>
      </c>
      <c r="DO455" s="76">
        <f t="shared" si="1192"/>
        <v>0</v>
      </c>
      <c r="DP455" s="76">
        <f t="shared" si="1192"/>
        <v>0</v>
      </c>
      <c r="DQ455" s="76">
        <f t="shared" si="1192"/>
        <v>0</v>
      </c>
      <c r="DR455" s="76">
        <f t="shared" si="1192"/>
        <v>0</v>
      </c>
      <c r="DS455" s="76">
        <f t="shared" si="1192"/>
        <v>0</v>
      </c>
      <c r="DT455" s="138">
        <f t="shared" si="1192"/>
        <v>0</v>
      </c>
      <c r="DU455" s="77">
        <f t="shared" si="1192"/>
        <v>0</v>
      </c>
      <c r="DV455" s="77">
        <f t="shared" si="1192"/>
        <v>0</v>
      </c>
      <c r="DW455" s="77">
        <f t="shared" si="1192"/>
        <v>0</v>
      </c>
      <c r="EE455" s="2"/>
      <c r="EF455"/>
      <c r="EG455"/>
      <c r="EH455" s="124"/>
      <c r="EI455" s="124"/>
      <c r="EJ455" s="124"/>
      <c r="EK455" s="124"/>
      <c r="EL455" s="124"/>
      <c r="EM455" s="124"/>
      <c r="EN455" s="124"/>
      <c r="EO455" s="124"/>
      <c r="EP455" s="124"/>
      <c r="EQ455" s="124"/>
      <c r="ER455" s="124"/>
      <c r="ES455" s="124"/>
      <c r="ET455" s="124"/>
      <c r="EU455" s="124"/>
      <c r="EV455" s="124"/>
      <c r="EW455" s="124"/>
      <c r="EX455" s="124"/>
      <c r="EY455" s="124"/>
      <c r="EZ455" s="124"/>
      <c r="FA455" s="124"/>
      <c r="FB455" s="124"/>
      <c r="FC455" s="124"/>
      <c r="FD455" s="124"/>
      <c r="FE455" s="124"/>
      <c r="FG455" s="124"/>
      <c r="FH455" s="124"/>
      <c r="FI455" s="124"/>
      <c r="FJ455" s="124"/>
      <c r="FK455" s="124"/>
      <c r="FL455" s="124"/>
      <c r="FN455" s="212"/>
      <c r="FO455" s="170"/>
      <c r="FP455" s="212"/>
      <c r="FQ455" s="170"/>
      <c r="FR455" s="212"/>
      <c r="FS455" s="170"/>
      <c r="FT455" s="212"/>
      <c r="FU455" s="170"/>
      <c r="FV455" s="212"/>
      <c r="FW455" s="170"/>
      <c r="FX455" s="212"/>
      <c r="FY455" s="170"/>
      <c r="FZ455" s="212"/>
      <c r="GA455" s="170"/>
      <c r="GB455" s="212"/>
      <c r="GC455" s="170"/>
      <c r="GD455" s="212"/>
      <c r="GE455" s="170"/>
      <c r="GF455" s="212"/>
      <c r="GG455" s="170"/>
      <c r="GH455" s="212"/>
      <c r="GI455" s="170"/>
      <c r="GJ455" s="212"/>
      <c r="GK455" s="170"/>
      <c r="HC455" s="212"/>
      <c r="HD455" s="170"/>
      <c r="HE455" s="212"/>
      <c r="HF455" s="170"/>
      <c r="HG455" s="212"/>
      <c r="HH455" s="170"/>
      <c r="HI455" s="212"/>
      <c r="HJ455" s="170"/>
    </row>
    <row r="456" spans="2:218" ht="27.75" customHeight="1" x14ac:dyDescent="0.15">
      <c r="B456" s="487"/>
      <c r="C456" s="325"/>
      <c r="D456" s="75">
        <f t="shared" ref="D456:AI456" si="1193">IF(AND(D$5&gt;=$EH145,D$5&lt;=$EI145),$FO145/$GM145,IF(AND(D$5&gt;=$EJ145,D$5&lt;=$EK145),$FQ145/$GO145,IF(AND(D$5&gt;=$EL145,D$5&lt;=$EM145),$FS145/$GQ145,IF(AND(D$5&gt;=$EN145,D$5&lt;=$EO145),$FU145/$GS145,IF(AND(D$5&gt;=$EP145,D$5&lt;=$EQ145),$FW145/$GU145,IF(AND(D$5&gt;=$ER145,D$5&lt;=$ES145),$FY145/$GW145,IF(AND(D$5&gt;=$ET145,D$5&lt;=$EU145),$GA145/$GY145,IF(AND(D$5&gt;=$EV145,D$5&lt;=$EW145),$GC145/$HA145,IF(AND(D$5&gt;=$EX145,D$5&lt;=$EY145),$GE145/$HC145,IF(AND(D$5&gt;=$EZ145,D$5&lt;=$FA145),$GG145/$HE145,IF(AND(D$5&gt;=$FB145,D$5&lt;=$FC145),$GI145/$HG145,IF(AND(D$5&gt;=$FD145,D$5&lt;=$FE145),$GK145/$HI145,0))))))))))))</f>
        <v>0</v>
      </c>
      <c r="E456" s="76">
        <f t="shared" si="1193"/>
        <v>0</v>
      </c>
      <c r="F456" s="76">
        <f t="shared" si="1193"/>
        <v>0</v>
      </c>
      <c r="G456" s="76">
        <f t="shared" si="1193"/>
        <v>0</v>
      </c>
      <c r="H456" s="76">
        <f t="shared" si="1193"/>
        <v>0</v>
      </c>
      <c r="I456" s="76">
        <f t="shared" si="1193"/>
        <v>0</v>
      </c>
      <c r="J456" s="76">
        <f t="shared" si="1193"/>
        <v>0</v>
      </c>
      <c r="K456" s="76">
        <f t="shared" si="1193"/>
        <v>0</v>
      </c>
      <c r="L456" s="76">
        <f t="shared" si="1193"/>
        <v>0</v>
      </c>
      <c r="M456" s="76">
        <f t="shared" si="1193"/>
        <v>0</v>
      </c>
      <c r="N456" s="76">
        <f t="shared" si="1193"/>
        <v>0</v>
      </c>
      <c r="O456" s="76">
        <f t="shared" si="1193"/>
        <v>0</v>
      </c>
      <c r="P456" s="76">
        <f t="shared" si="1193"/>
        <v>0</v>
      </c>
      <c r="Q456" s="76">
        <f t="shared" si="1193"/>
        <v>0</v>
      </c>
      <c r="R456" s="76">
        <f t="shared" si="1193"/>
        <v>0</v>
      </c>
      <c r="S456" s="76">
        <f t="shared" si="1193"/>
        <v>0</v>
      </c>
      <c r="T456" s="76">
        <f t="shared" si="1193"/>
        <v>0</v>
      </c>
      <c r="U456" s="76">
        <f t="shared" si="1193"/>
        <v>0</v>
      </c>
      <c r="V456" s="76">
        <f t="shared" si="1193"/>
        <v>0</v>
      </c>
      <c r="W456" s="76">
        <f t="shared" si="1193"/>
        <v>0</v>
      </c>
      <c r="X456" s="76">
        <f t="shared" si="1193"/>
        <v>0</v>
      </c>
      <c r="Y456" s="76">
        <f t="shared" si="1193"/>
        <v>0</v>
      </c>
      <c r="Z456" s="76">
        <f t="shared" si="1193"/>
        <v>0</v>
      </c>
      <c r="AA456" s="76">
        <f t="shared" si="1193"/>
        <v>0</v>
      </c>
      <c r="AB456" s="76">
        <f t="shared" si="1193"/>
        <v>0</v>
      </c>
      <c r="AC456" s="76">
        <f t="shared" si="1193"/>
        <v>0</v>
      </c>
      <c r="AD456" s="76">
        <f t="shared" si="1193"/>
        <v>0</v>
      </c>
      <c r="AE456" s="76">
        <f t="shared" si="1193"/>
        <v>0</v>
      </c>
      <c r="AF456" s="138">
        <f t="shared" si="1193"/>
        <v>0</v>
      </c>
      <c r="AG456" s="76">
        <f t="shared" si="1193"/>
        <v>0</v>
      </c>
      <c r="AH456" s="76">
        <f t="shared" si="1193"/>
        <v>0</v>
      </c>
      <c r="AI456" s="59">
        <f t="shared" si="1193"/>
        <v>0</v>
      </c>
      <c r="AJ456" s="76">
        <f t="shared" ref="AJ456:BO456" si="1194">IF(AND(AJ$5&gt;=$EH145,AJ$5&lt;=$EI145),$FO145/$GM145,IF(AND(AJ$5&gt;=$EJ145,AJ$5&lt;=$EK145),$FQ145/$GO145,IF(AND(AJ$5&gt;=$EL145,AJ$5&lt;=$EM145),$FS145/$GQ145,IF(AND(AJ$5&gt;=$EN145,AJ$5&lt;=$EO145),$FU145/$GS145,IF(AND(AJ$5&gt;=$EP145,AJ$5&lt;=$EQ145),$FW145/$GU145,IF(AND(AJ$5&gt;=$ER145,AJ$5&lt;=$ES145),$FY145/$GW145,IF(AND(AJ$5&gt;=$ET145,AJ$5&lt;=$EU145),$GA145/$GY145,IF(AND(AJ$5&gt;=$EV145,AJ$5&lt;=$EW145),$GC145/$HA145,IF(AND(AJ$5&gt;=$EX145,AJ$5&lt;=$EY145),$GE145/$HC145,IF(AND(AJ$5&gt;=$EZ145,AJ$5&lt;=$FA145),$GG145/$HE145,IF(AND(AJ$5&gt;=$FB145,AJ$5&lt;=$FC145),$GI145/$HG145,IF(AND(AJ$5&gt;=$FD145,AJ$5&lt;=$FE145),$GK145/$HI145,0))))))))))))</f>
        <v>0</v>
      </c>
      <c r="AK456" s="76">
        <f t="shared" si="1194"/>
        <v>0</v>
      </c>
      <c r="AL456" s="76">
        <f t="shared" si="1194"/>
        <v>0</v>
      </c>
      <c r="AM456" s="76">
        <f t="shared" si="1194"/>
        <v>0</v>
      </c>
      <c r="AN456" s="76">
        <f t="shared" si="1194"/>
        <v>0</v>
      </c>
      <c r="AO456" s="76">
        <f t="shared" si="1194"/>
        <v>0</v>
      </c>
      <c r="AP456" s="76">
        <f t="shared" si="1194"/>
        <v>0</v>
      </c>
      <c r="AQ456" s="76">
        <f t="shared" si="1194"/>
        <v>0</v>
      </c>
      <c r="AR456" s="76">
        <f t="shared" si="1194"/>
        <v>0</v>
      </c>
      <c r="AS456" s="76">
        <f t="shared" si="1194"/>
        <v>0</v>
      </c>
      <c r="AT456" s="76">
        <f t="shared" si="1194"/>
        <v>0</v>
      </c>
      <c r="AU456" s="76">
        <f t="shared" si="1194"/>
        <v>0</v>
      </c>
      <c r="AV456" s="76">
        <f t="shared" si="1194"/>
        <v>0</v>
      </c>
      <c r="AW456" s="76">
        <f t="shared" si="1194"/>
        <v>0</v>
      </c>
      <c r="AX456" s="76">
        <f t="shared" si="1194"/>
        <v>0</v>
      </c>
      <c r="AY456" s="76">
        <f t="shared" si="1194"/>
        <v>0</v>
      </c>
      <c r="AZ456" s="76">
        <f t="shared" si="1194"/>
        <v>0</v>
      </c>
      <c r="BA456" s="76">
        <f t="shared" si="1194"/>
        <v>0</v>
      </c>
      <c r="BB456" s="76">
        <f t="shared" si="1194"/>
        <v>4</v>
      </c>
      <c r="BC456" s="76">
        <f t="shared" si="1194"/>
        <v>0</v>
      </c>
      <c r="BD456" s="76">
        <f t="shared" si="1194"/>
        <v>0</v>
      </c>
      <c r="BE456" s="76">
        <f t="shared" si="1194"/>
        <v>0</v>
      </c>
      <c r="BF456" s="76">
        <f t="shared" si="1194"/>
        <v>0</v>
      </c>
      <c r="BG456" s="76">
        <f t="shared" si="1194"/>
        <v>0</v>
      </c>
      <c r="BH456" s="76">
        <f t="shared" si="1194"/>
        <v>0</v>
      </c>
      <c r="BI456" s="76">
        <f t="shared" si="1194"/>
        <v>0</v>
      </c>
      <c r="BJ456" s="76">
        <f t="shared" si="1194"/>
        <v>0</v>
      </c>
      <c r="BK456" s="76">
        <f t="shared" si="1194"/>
        <v>0</v>
      </c>
      <c r="BL456" s="76">
        <f t="shared" si="1194"/>
        <v>0</v>
      </c>
      <c r="BM456" s="77">
        <f t="shared" si="1194"/>
        <v>0</v>
      </c>
      <c r="BN456" s="59">
        <f t="shared" si="1194"/>
        <v>0</v>
      </c>
      <c r="BO456" s="76">
        <f t="shared" si="1194"/>
        <v>0</v>
      </c>
      <c r="BP456" s="76">
        <f t="shared" ref="BP456:CU456" si="1195">IF(AND(BP$5&gt;=$EH145,BP$5&lt;=$EI145),$FO145/$GM145,IF(AND(BP$5&gt;=$EJ145,BP$5&lt;=$EK145),$FQ145/$GO145,IF(AND(BP$5&gt;=$EL145,BP$5&lt;=$EM145),$FS145/$GQ145,IF(AND(BP$5&gt;=$EN145,BP$5&lt;=$EO145),$FU145/$GS145,IF(AND(BP$5&gt;=$EP145,BP$5&lt;=$EQ145),$FW145/$GU145,IF(AND(BP$5&gt;=$ER145,BP$5&lt;=$ES145),$FY145/$GW145,IF(AND(BP$5&gt;=$ET145,BP$5&lt;=$EU145),$GA145/$GY145,IF(AND(BP$5&gt;=$EV145,BP$5&lt;=$EW145),$GC145/$HA145,IF(AND(BP$5&gt;=$EX145,BP$5&lt;=$EY145),$GE145/$HC145,IF(AND(BP$5&gt;=$EZ145,BP$5&lt;=$FA145),$GG145/$HE145,IF(AND(BP$5&gt;=$FB145,BP$5&lt;=$FC145),$GI145/$HG145,IF(AND(BP$5&gt;=$FD145,BP$5&lt;=$FE145),$GK145/$HI145,0))))))))))))</f>
        <v>0</v>
      </c>
      <c r="BQ456" s="76">
        <f t="shared" si="1195"/>
        <v>0</v>
      </c>
      <c r="BR456" s="76">
        <f t="shared" si="1195"/>
        <v>0</v>
      </c>
      <c r="BS456" s="76">
        <f t="shared" si="1195"/>
        <v>0</v>
      </c>
      <c r="BT456" s="76">
        <f t="shared" si="1195"/>
        <v>0</v>
      </c>
      <c r="BU456" s="76">
        <f t="shared" si="1195"/>
        <v>0</v>
      </c>
      <c r="BV456" s="76">
        <f t="shared" si="1195"/>
        <v>0</v>
      </c>
      <c r="BW456" s="76">
        <f t="shared" si="1195"/>
        <v>4</v>
      </c>
      <c r="BX456" s="76">
        <f t="shared" si="1195"/>
        <v>0</v>
      </c>
      <c r="BY456" s="76">
        <f t="shared" si="1195"/>
        <v>0</v>
      </c>
      <c r="BZ456" s="76">
        <f t="shared" si="1195"/>
        <v>0</v>
      </c>
      <c r="CA456" s="76">
        <f t="shared" si="1195"/>
        <v>0</v>
      </c>
      <c r="CB456" s="138">
        <f t="shared" si="1195"/>
        <v>0</v>
      </c>
      <c r="CC456" s="76">
        <f t="shared" si="1195"/>
        <v>0</v>
      </c>
      <c r="CD456" s="76">
        <f t="shared" si="1195"/>
        <v>0</v>
      </c>
      <c r="CE456" s="76">
        <f t="shared" si="1195"/>
        <v>0</v>
      </c>
      <c r="CF456" s="76">
        <f t="shared" si="1195"/>
        <v>0</v>
      </c>
      <c r="CG456" s="76">
        <f t="shared" si="1195"/>
        <v>0</v>
      </c>
      <c r="CH456" s="76">
        <f t="shared" si="1195"/>
        <v>0</v>
      </c>
      <c r="CI456" s="76">
        <f t="shared" si="1195"/>
        <v>0</v>
      </c>
      <c r="CJ456" s="76">
        <f t="shared" si="1195"/>
        <v>0</v>
      </c>
      <c r="CK456" s="76">
        <f t="shared" si="1195"/>
        <v>0</v>
      </c>
      <c r="CL456" s="76">
        <f t="shared" si="1195"/>
        <v>0</v>
      </c>
      <c r="CM456" s="76">
        <f t="shared" si="1195"/>
        <v>0</v>
      </c>
      <c r="CN456" s="76">
        <f t="shared" si="1195"/>
        <v>0</v>
      </c>
      <c r="CO456" s="76">
        <f t="shared" si="1195"/>
        <v>0</v>
      </c>
      <c r="CP456" s="138">
        <f t="shared" si="1195"/>
        <v>0</v>
      </c>
      <c r="CQ456" s="77">
        <f t="shared" si="1195"/>
        <v>4</v>
      </c>
      <c r="CR456" s="59">
        <f t="shared" si="1195"/>
        <v>0</v>
      </c>
      <c r="CS456" s="76">
        <f t="shared" si="1195"/>
        <v>0</v>
      </c>
      <c r="CT456" s="76">
        <f t="shared" si="1195"/>
        <v>0</v>
      </c>
      <c r="CU456" s="76">
        <f t="shared" si="1195"/>
        <v>0</v>
      </c>
      <c r="CV456" s="76">
        <f t="shared" ref="CV456:DW456" si="1196">IF(AND(CV$5&gt;=$EH145,CV$5&lt;=$EI145),$FO145/$GM145,IF(AND(CV$5&gt;=$EJ145,CV$5&lt;=$EK145),$FQ145/$GO145,IF(AND(CV$5&gt;=$EL145,CV$5&lt;=$EM145),$FS145/$GQ145,IF(AND(CV$5&gt;=$EN145,CV$5&lt;=$EO145),$FU145/$GS145,IF(AND(CV$5&gt;=$EP145,CV$5&lt;=$EQ145),$FW145/$GU145,IF(AND(CV$5&gt;=$ER145,CV$5&lt;=$ES145),$FY145/$GW145,IF(AND(CV$5&gt;=$ET145,CV$5&lt;=$EU145),$GA145/$GY145,IF(AND(CV$5&gt;=$EV145,CV$5&lt;=$EW145),$GC145/$HA145,IF(AND(CV$5&gt;=$EX145,CV$5&lt;=$EY145),$GE145/$HC145,IF(AND(CV$5&gt;=$EZ145,CV$5&lt;=$FA145),$GG145/$HE145,IF(AND(CV$5&gt;=$FB145,CV$5&lt;=$FC145),$GI145/$HG145,IF(AND(CV$5&gt;=$FD145,CV$5&lt;=$FE145),$GK145/$HI145,0))))))))))))</f>
        <v>0</v>
      </c>
      <c r="CW456" s="76">
        <f t="shared" si="1196"/>
        <v>0</v>
      </c>
      <c r="CX456" s="76">
        <f t="shared" si="1196"/>
        <v>0</v>
      </c>
      <c r="CY456" s="76">
        <f t="shared" si="1196"/>
        <v>0</v>
      </c>
      <c r="CZ456" s="76">
        <f t="shared" si="1196"/>
        <v>0</v>
      </c>
      <c r="DA456" s="76">
        <f t="shared" si="1196"/>
        <v>0</v>
      </c>
      <c r="DB456" s="76">
        <f t="shared" si="1196"/>
        <v>0</v>
      </c>
      <c r="DC456" s="76">
        <f t="shared" si="1196"/>
        <v>0</v>
      </c>
      <c r="DD456" s="76">
        <f t="shared" si="1196"/>
        <v>0</v>
      </c>
      <c r="DE456" s="76">
        <f t="shared" si="1196"/>
        <v>0</v>
      </c>
      <c r="DF456" s="138">
        <f t="shared" si="1196"/>
        <v>0</v>
      </c>
      <c r="DG456" s="76">
        <f t="shared" si="1196"/>
        <v>0</v>
      </c>
      <c r="DH456" s="76">
        <f t="shared" si="1196"/>
        <v>0</v>
      </c>
      <c r="DI456" s="76">
        <f t="shared" si="1196"/>
        <v>0</v>
      </c>
      <c r="DJ456" s="76">
        <f t="shared" si="1196"/>
        <v>0</v>
      </c>
      <c r="DK456" s="76">
        <f t="shared" si="1196"/>
        <v>0</v>
      </c>
      <c r="DL456" s="76">
        <f t="shared" si="1196"/>
        <v>0</v>
      </c>
      <c r="DM456" s="76">
        <f t="shared" si="1196"/>
        <v>0</v>
      </c>
      <c r="DN456" s="76">
        <f t="shared" si="1196"/>
        <v>0</v>
      </c>
      <c r="DO456" s="76">
        <f t="shared" si="1196"/>
        <v>0</v>
      </c>
      <c r="DP456" s="76">
        <f t="shared" si="1196"/>
        <v>0</v>
      </c>
      <c r="DQ456" s="76">
        <f t="shared" si="1196"/>
        <v>0</v>
      </c>
      <c r="DR456" s="76">
        <f t="shared" si="1196"/>
        <v>0</v>
      </c>
      <c r="DS456" s="76">
        <f t="shared" si="1196"/>
        <v>0</v>
      </c>
      <c r="DT456" s="138">
        <f t="shared" si="1196"/>
        <v>0</v>
      </c>
      <c r="DU456" s="77">
        <f t="shared" si="1196"/>
        <v>0</v>
      </c>
      <c r="DV456" s="77">
        <f t="shared" si="1196"/>
        <v>0</v>
      </c>
      <c r="DW456" s="77">
        <f t="shared" si="1196"/>
        <v>0</v>
      </c>
      <c r="EE456" s="2"/>
      <c r="EF456"/>
      <c r="EG456"/>
      <c r="EH456" s="124"/>
      <c r="EI456" s="124"/>
      <c r="EJ456" s="124"/>
      <c r="EK456" s="124"/>
      <c r="EL456" s="124"/>
      <c r="EM456" s="124"/>
      <c r="EN456" s="124"/>
      <c r="EO456" s="124"/>
      <c r="EP456" s="124"/>
      <c r="EQ456" s="124"/>
      <c r="ER456" s="124"/>
      <c r="ES456" s="124"/>
      <c r="ET456" s="124"/>
      <c r="EU456" s="124"/>
      <c r="EV456" s="124"/>
      <c r="EW456" s="124"/>
      <c r="EX456" s="124"/>
      <c r="EY456" s="124"/>
      <c r="EZ456" s="124"/>
      <c r="FA456" s="124"/>
      <c r="FB456" s="124"/>
      <c r="FC456" s="124"/>
      <c r="FD456" s="124"/>
      <c r="FE456" s="124"/>
      <c r="FG456" s="124"/>
      <c r="FH456" s="124"/>
      <c r="FI456" s="124"/>
      <c r="FJ456" s="124"/>
      <c r="FK456" s="124"/>
      <c r="FL456" s="124"/>
      <c r="FN456" s="212"/>
      <c r="FO456" s="170"/>
      <c r="FP456" s="212"/>
      <c r="FQ456" s="170"/>
      <c r="FR456" s="212"/>
      <c r="FS456" s="170"/>
      <c r="FT456" s="212"/>
      <c r="FU456" s="170"/>
      <c r="FV456" s="212"/>
      <c r="FW456" s="170"/>
      <c r="FX456" s="212"/>
      <c r="FY456" s="170"/>
      <c r="FZ456" s="212"/>
      <c r="GA456" s="170"/>
      <c r="GB456" s="212"/>
      <c r="GC456" s="170"/>
      <c r="GD456" s="212"/>
      <c r="GE456" s="170"/>
      <c r="GF456" s="212"/>
      <c r="GG456" s="170"/>
      <c r="GH456" s="212"/>
      <c r="GI456" s="170"/>
      <c r="GJ456" s="212"/>
      <c r="GK456" s="170"/>
      <c r="HC456" s="212"/>
      <c r="HD456" s="170"/>
      <c r="HE456" s="212"/>
      <c r="HF456" s="170"/>
      <c r="HG456" s="212"/>
      <c r="HH456" s="170"/>
      <c r="HI456" s="212"/>
      <c r="HJ456" s="170"/>
    </row>
    <row r="457" spans="2:218" ht="21.75" customHeight="1" thickBot="1" x14ac:dyDescent="0.2">
      <c r="B457" s="488"/>
      <c r="C457" s="326"/>
      <c r="D457" s="136">
        <f t="shared" ref="D457:AI457" si="1197">IF(AND(D$5&gt;=$EH145,D$5&lt;=$EI145),$FO145,IF(AND(D$5&gt;=$EJ145,D$5&lt;=$EK145),$FQ145,IF(AND(D$5&gt;=$EL145,D$5&lt;=$EM145),$FS145,IF(AND(D$5&gt;=$EN145,D$5&lt;=$EO145),$FU145,IF(AND(D$5&gt;=$EP145,D$5&lt;=$EQ145),$FW145,IF(AND(D$5&gt;=$ER145,D$5&lt;=$ES145),$FY145,IF(AND(D$5&gt;=$ET145,D$5&lt;=$EU145),$GA145,IF(AND(D$5&gt;=$EV145,D$5&lt;=$EW145),$GC145,IF(AND(D$5&gt;=$EX145,D$5&lt;=$EY145),$GE145,IF(AND(D$5&gt;=$EZ145,D$5&lt;=$FA145),$GG145,IF(AND(D$5&gt;=$FB145,D$5&lt;=$FC145),$GI145,IF(AND(D$5&gt;=$FD145,D$5&lt;=$FE145),$GK145,0))))))))))))</f>
        <v>0</v>
      </c>
      <c r="E457" s="129">
        <f t="shared" si="1197"/>
        <v>0</v>
      </c>
      <c r="F457" s="129">
        <f t="shared" si="1197"/>
        <v>0</v>
      </c>
      <c r="G457" s="129">
        <f t="shared" si="1197"/>
        <v>0</v>
      </c>
      <c r="H457" s="129">
        <f t="shared" si="1197"/>
        <v>0</v>
      </c>
      <c r="I457" s="129">
        <f t="shared" si="1197"/>
        <v>0</v>
      </c>
      <c r="J457" s="129">
        <f t="shared" si="1197"/>
        <v>0</v>
      </c>
      <c r="K457" s="129">
        <f t="shared" si="1197"/>
        <v>0</v>
      </c>
      <c r="L457" s="129">
        <f t="shared" si="1197"/>
        <v>0</v>
      </c>
      <c r="M457" s="129">
        <f t="shared" si="1197"/>
        <v>0</v>
      </c>
      <c r="N457" s="129">
        <f t="shared" si="1197"/>
        <v>0</v>
      </c>
      <c r="O457" s="129">
        <f t="shared" si="1197"/>
        <v>0</v>
      </c>
      <c r="P457" s="129">
        <f t="shared" si="1197"/>
        <v>0</v>
      </c>
      <c r="Q457" s="129">
        <f t="shared" si="1197"/>
        <v>0</v>
      </c>
      <c r="R457" s="129">
        <f t="shared" si="1197"/>
        <v>0</v>
      </c>
      <c r="S457" s="129">
        <f t="shared" si="1197"/>
        <v>0</v>
      </c>
      <c r="T457" s="129">
        <f t="shared" si="1197"/>
        <v>0</v>
      </c>
      <c r="U457" s="129">
        <f t="shared" si="1197"/>
        <v>0</v>
      </c>
      <c r="V457" s="129">
        <f t="shared" si="1197"/>
        <v>0</v>
      </c>
      <c r="W457" s="129">
        <f t="shared" si="1197"/>
        <v>0</v>
      </c>
      <c r="X457" s="129">
        <f t="shared" si="1197"/>
        <v>0</v>
      </c>
      <c r="Y457" s="129">
        <f t="shared" si="1197"/>
        <v>0</v>
      </c>
      <c r="Z457" s="129">
        <f t="shared" si="1197"/>
        <v>0</v>
      </c>
      <c r="AA457" s="129">
        <f t="shared" si="1197"/>
        <v>0</v>
      </c>
      <c r="AB457" s="129">
        <f t="shared" si="1197"/>
        <v>0</v>
      </c>
      <c r="AC457" s="129">
        <f t="shared" si="1197"/>
        <v>0</v>
      </c>
      <c r="AD457" s="129">
        <f t="shared" si="1197"/>
        <v>0</v>
      </c>
      <c r="AE457" s="129">
        <f t="shared" si="1197"/>
        <v>0</v>
      </c>
      <c r="AF457" s="129">
        <f t="shared" si="1197"/>
        <v>0</v>
      </c>
      <c r="AG457" s="130">
        <f t="shared" si="1197"/>
        <v>0</v>
      </c>
      <c r="AH457" s="130">
        <f t="shared" si="1197"/>
        <v>0</v>
      </c>
      <c r="AI457" s="131">
        <f t="shared" si="1197"/>
        <v>0</v>
      </c>
      <c r="AJ457" s="129">
        <f t="shared" ref="AJ457:BO457" si="1198">IF(AND(AJ$5&gt;=$EH145,AJ$5&lt;=$EI145),$FO145,IF(AND(AJ$5&gt;=$EJ145,AJ$5&lt;=$EK145),$FQ145,IF(AND(AJ$5&gt;=$EL145,AJ$5&lt;=$EM145),$FS145,IF(AND(AJ$5&gt;=$EN145,AJ$5&lt;=$EO145),$FU145,IF(AND(AJ$5&gt;=$EP145,AJ$5&lt;=$EQ145),$FW145,IF(AND(AJ$5&gt;=$ER145,AJ$5&lt;=$ES145),$FY145,IF(AND(AJ$5&gt;=$ET145,AJ$5&lt;=$EU145),$GA145,IF(AND(AJ$5&gt;=$EV145,AJ$5&lt;=$EW145),$GC145,IF(AND(AJ$5&gt;=$EX145,AJ$5&lt;=$EY145),$GE145,IF(AND(AJ$5&gt;=$EZ145,AJ$5&lt;=$FA145),$GG145,IF(AND(AJ$5&gt;=$FB145,AJ$5&lt;=$FC145),$GI145,IF(AND(AJ$5&gt;=$FD145,AJ$5&lt;=$FE145),$GK145,0))))))))))))</f>
        <v>0</v>
      </c>
      <c r="AK457" s="129">
        <f t="shared" si="1198"/>
        <v>0</v>
      </c>
      <c r="AL457" s="132">
        <f t="shared" si="1198"/>
        <v>0</v>
      </c>
      <c r="AM457" s="133">
        <f t="shared" si="1198"/>
        <v>0</v>
      </c>
      <c r="AN457" s="133">
        <f t="shared" si="1198"/>
        <v>0</v>
      </c>
      <c r="AO457" s="133">
        <f t="shared" si="1198"/>
        <v>0</v>
      </c>
      <c r="AP457" s="133">
        <f t="shared" si="1198"/>
        <v>0</v>
      </c>
      <c r="AQ457" s="133">
        <f t="shared" si="1198"/>
        <v>0</v>
      </c>
      <c r="AR457" s="133">
        <f t="shared" si="1198"/>
        <v>0</v>
      </c>
      <c r="AS457" s="133">
        <f t="shared" si="1198"/>
        <v>0</v>
      </c>
      <c r="AT457" s="133">
        <f t="shared" si="1198"/>
        <v>0</v>
      </c>
      <c r="AU457" s="133">
        <f t="shared" si="1198"/>
        <v>0</v>
      </c>
      <c r="AV457" s="133">
        <f t="shared" si="1198"/>
        <v>0</v>
      </c>
      <c r="AW457" s="133">
        <f t="shared" si="1198"/>
        <v>0</v>
      </c>
      <c r="AX457" s="133">
        <f t="shared" si="1198"/>
        <v>0</v>
      </c>
      <c r="AY457" s="133">
        <f t="shared" si="1198"/>
        <v>0</v>
      </c>
      <c r="AZ457" s="133">
        <f t="shared" si="1198"/>
        <v>0</v>
      </c>
      <c r="BA457" s="133">
        <f t="shared" si="1198"/>
        <v>0</v>
      </c>
      <c r="BB457" s="133">
        <f t="shared" si="1198"/>
        <v>4</v>
      </c>
      <c r="BC457" s="133">
        <f t="shared" si="1198"/>
        <v>0</v>
      </c>
      <c r="BD457" s="133">
        <f t="shared" si="1198"/>
        <v>0</v>
      </c>
      <c r="BE457" s="133">
        <f t="shared" si="1198"/>
        <v>0</v>
      </c>
      <c r="BF457" s="133">
        <f t="shared" si="1198"/>
        <v>0</v>
      </c>
      <c r="BG457" s="133">
        <f t="shared" si="1198"/>
        <v>0</v>
      </c>
      <c r="BH457" s="133">
        <f t="shared" si="1198"/>
        <v>0</v>
      </c>
      <c r="BI457" s="133">
        <f t="shared" si="1198"/>
        <v>0</v>
      </c>
      <c r="BJ457" s="133">
        <f t="shared" si="1198"/>
        <v>0</v>
      </c>
      <c r="BK457" s="133">
        <f t="shared" si="1198"/>
        <v>0</v>
      </c>
      <c r="BL457" s="133">
        <f t="shared" si="1198"/>
        <v>0</v>
      </c>
      <c r="BM457" s="134">
        <f t="shared" si="1198"/>
        <v>0</v>
      </c>
      <c r="BN457" s="135">
        <f t="shared" si="1198"/>
        <v>0</v>
      </c>
      <c r="BO457" s="133">
        <f t="shared" si="1198"/>
        <v>0</v>
      </c>
      <c r="BP457" s="133">
        <f t="shared" ref="BP457:CU457" si="1199">IF(AND(BP$5&gt;=$EH145,BP$5&lt;=$EI145),$FO145,IF(AND(BP$5&gt;=$EJ145,BP$5&lt;=$EK145),$FQ145,IF(AND(BP$5&gt;=$EL145,BP$5&lt;=$EM145),$FS145,IF(AND(BP$5&gt;=$EN145,BP$5&lt;=$EO145),$FU145,IF(AND(BP$5&gt;=$EP145,BP$5&lt;=$EQ145),$FW145,IF(AND(BP$5&gt;=$ER145,BP$5&lt;=$ES145),$FY145,IF(AND(BP$5&gt;=$ET145,BP$5&lt;=$EU145),$GA145,IF(AND(BP$5&gt;=$EV145,BP$5&lt;=$EW145),$GC145,IF(AND(BP$5&gt;=$EX145,BP$5&lt;=$EY145),$GE145,IF(AND(BP$5&gt;=$EZ145,BP$5&lt;=$FA145),$GG145,IF(AND(BP$5&gt;=$FB145,BP$5&lt;=$FC145),$GI145,IF(AND(BP$5&gt;=$FD145,BP$5&lt;=$FE145),$GK145,0))))))))))))</f>
        <v>0</v>
      </c>
      <c r="BQ457" s="133">
        <f t="shared" si="1199"/>
        <v>0</v>
      </c>
      <c r="BR457" s="133">
        <f t="shared" si="1199"/>
        <v>0</v>
      </c>
      <c r="BS457" s="133">
        <f t="shared" si="1199"/>
        <v>0</v>
      </c>
      <c r="BT457" s="133">
        <f t="shared" si="1199"/>
        <v>0</v>
      </c>
      <c r="BU457" s="133">
        <f t="shared" si="1199"/>
        <v>0</v>
      </c>
      <c r="BV457" s="133">
        <f t="shared" si="1199"/>
        <v>0</v>
      </c>
      <c r="BW457" s="133">
        <f t="shared" si="1199"/>
        <v>4</v>
      </c>
      <c r="BX457" s="133">
        <f t="shared" si="1199"/>
        <v>0</v>
      </c>
      <c r="BY457" s="133">
        <f t="shared" si="1199"/>
        <v>0</v>
      </c>
      <c r="BZ457" s="133">
        <f t="shared" si="1199"/>
        <v>0</v>
      </c>
      <c r="CA457" s="133">
        <f t="shared" si="1199"/>
        <v>0</v>
      </c>
      <c r="CB457" s="133">
        <f t="shared" si="1199"/>
        <v>0</v>
      </c>
      <c r="CC457" s="133">
        <f t="shared" si="1199"/>
        <v>0</v>
      </c>
      <c r="CD457" s="133">
        <f t="shared" si="1199"/>
        <v>0</v>
      </c>
      <c r="CE457" s="133">
        <f t="shared" si="1199"/>
        <v>0</v>
      </c>
      <c r="CF457" s="133">
        <f t="shared" si="1199"/>
        <v>0</v>
      </c>
      <c r="CG457" s="133">
        <f t="shared" si="1199"/>
        <v>0</v>
      </c>
      <c r="CH457" s="133">
        <f t="shared" si="1199"/>
        <v>0</v>
      </c>
      <c r="CI457" s="133">
        <f t="shared" si="1199"/>
        <v>0</v>
      </c>
      <c r="CJ457" s="133">
        <f t="shared" si="1199"/>
        <v>0</v>
      </c>
      <c r="CK457" s="133">
        <f t="shared" si="1199"/>
        <v>0</v>
      </c>
      <c r="CL457" s="133">
        <f t="shared" si="1199"/>
        <v>0</v>
      </c>
      <c r="CM457" s="133">
        <f t="shared" si="1199"/>
        <v>0</v>
      </c>
      <c r="CN457" s="133">
        <f t="shared" si="1199"/>
        <v>0</v>
      </c>
      <c r="CO457" s="133">
        <f t="shared" si="1199"/>
        <v>0</v>
      </c>
      <c r="CP457" s="133">
        <f t="shared" si="1199"/>
        <v>0</v>
      </c>
      <c r="CQ457" s="134">
        <f t="shared" si="1199"/>
        <v>4</v>
      </c>
      <c r="CR457" s="135">
        <f t="shared" si="1199"/>
        <v>0</v>
      </c>
      <c r="CS457" s="133">
        <f t="shared" si="1199"/>
        <v>0</v>
      </c>
      <c r="CT457" s="133">
        <f t="shared" si="1199"/>
        <v>0</v>
      </c>
      <c r="CU457" s="133">
        <f t="shared" si="1199"/>
        <v>0</v>
      </c>
      <c r="CV457" s="133">
        <f t="shared" ref="CV457:DW457" si="1200">IF(AND(CV$5&gt;=$EH145,CV$5&lt;=$EI145),$FO145,IF(AND(CV$5&gt;=$EJ145,CV$5&lt;=$EK145),$FQ145,IF(AND(CV$5&gt;=$EL145,CV$5&lt;=$EM145),$FS145,IF(AND(CV$5&gt;=$EN145,CV$5&lt;=$EO145),$FU145,IF(AND(CV$5&gt;=$EP145,CV$5&lt;=$EQ145),$FW145,IF(AND(CV$5&gt;=$ER145,CV$5&lt;=$ES145),$FY145,IF(AND(CV$5&gt;=$ET145,CV$5&lt;=$EU145),$GA145,IF(AND(CV$5&gt;=$EV145,CV$5&lt;=$EW145),$GC145,IF(AND(CV$5&gt;=$EX145,CV$5&lt;=$EY145),$GE145,IF(AND(CV$5&gt;=$EZ145,CV$5&lt;=$FA145),$GG145,IF(AND(CV$5&gt;=$FB145,CV$5&lt;=$FC145),$GI145,IF(AND(CV$5&gt;=$FD145,CV$5&lt;=$FE145),$GK145,0))))))))))))</f>
        <v>0</v>
      </c>
      <c r="CW457" s="133">
        <f t="shared" si="1200"/>
        <v>0</v>
      </c>
      <c r="CX457" s="133">
        <f t="shared" si="1200"/>
        <v>0</v>
      </c>
      <c r="CY457" s="133">
        <f t="shared" si="1200"/>
        <v>0</v>
      </c>
      <c r="CZ457" s="133">
        <f t="shared" si="1200"/>
        <v>0</v>
      </c>
      <c r="DA457" s="133">
        <f t="shared" si="1200"/>
        <v>0</v>
      </c>
      <c r="DB457" s="133">
        <f t="shared" si="1200"/>
        <v>0</v>
      </c>
      <c r="DC457" s="133">
        <f t="shared" si="1200"/>
        <v>0</v>
      </c>
      <c r="DD457" s="133">
        <f t="shared" si="1200"/>
        <v>0</v>
      </c>
      <c r="DE457" s="133">
        <f t="shared" si="1200"/>
        <v>0</v>
      </c>
      <c r="DF457" s="133">
        <f t="shared" si="1200"/>
        <v>0</v>
      </c>
      <c r="DG457" s="133">
        <f t="shared" si="1200"/>
        <v>0</v>
      </c>
      <c r="DH457" s="133">
        <f t="shared" si="1200"/>
        <v>0</v>
      </c>
      <c r="DI457" s="133">
        <f t="shared" si="1200"/>
        <v>0</v>
      </c>
      <c r="DJ457" s="133">
        <f t="shared" si="1200"/>
        <v>0</v>
      </c>
      <c r="DK457" s="133">
        <f t="shared" si="1200"/>
        <v>0</v>
      </c>
      <c r="DL457" s="133">
        <f t="shared" si="1200"/>
        <v>0</v>
      </c>
      <c r="DM457" s="133">
        <f t="shared" si="1200"/>
        <v>0</v>
      </c>
      <c r="DN457" s="133">
        <f t="shared" si="1200"/>
        <v>0</v>
      </c>
      <c r="DO457" s="133">
        <f t="shared" si="1200"/>
        <v>0</v>
      </c>
      <c r="DP457" s="133">
        <f t="shared" si="1200"/>
        <v>0</v>
      </c>
      <c r="DQ457" s="133">
        <f t="shared" si="1200"/>
        <v>0</v>
      </c>
      <c r="DR457" s="133">
        <f t="shared" si="1200"/>
        <v>0</v>
      </c>
      <c r="DS457" s="133">
        <f t="shared" si="1200"/>
        <v>0</v>
      </c>
      <c r="DT457" s="133">
        <f t="shared" si="1200"/>
        <v>0</v>
      </c>
      <c r="DU457" s="134">
        <f t="shared" si="1200"/>
        <v>0</v>
      </c>
      <c r="DV457" s="134">
        <f t="shared" si="1200"/>
        <v>0</v>
      </c>
      <c r="DW457" s="134">
        <f t="shared" si="1200"/>
        <v>0</v>
      </c>
      <c r="EE457" s="2"/>
      <c r="EF457"/>
      <c r="EG457"/>
      <c r="EH457" s="124"/>
      <c r="EI457" s="124"/>
      <c r="EJ457" s="124"/>
      <c r="EK457" s="124"/>
      <c r="EL457" s="124"/>
      <c r="EM457" s="124"/>
      <c r="EN457" s="124"/>
      <c r="EO457" s="124"/>
      <c r="EP457" s="124"/>
      <c r="EQ457" s="124"/>
      <c r="ER457" s="124"/>
      <c r="ES457" s="124"/>
      <c r="ET457" s="124"/>
      <c r="EU457" s="124"/>
      <c r="EV457" s="124"/>
      <c r="EW457" s="124"/>
      <c r="EX457" s="124"/>
      <c r="EY457" s="124"/>
      <c r="EZ457" s="124"/>
      <c r="FA457" s="124"/>
      <c r="FB457" s="124"/>
      <c r="FC457" s="124"/>
      <c r="FD457" s="124"/>
      <c r="FE457" s="124"/>
      <c r="FG457" s="124"/>
      <c r="FH457" s="124"/>
      <c r="FI457" s="124"/>
      <c r="FJ457" s="124"/>
      <c r="FK457" s="124"/>
      <c r="FL457" s="124"/>
      <c r="FN457" s="212"/>
      <c r="FO457" s="170"/>
      <c r="FP457" s="212"/>
      <c r="FQ457" s="170"/>
      <c r="FR457" s="212"/>
      <c r="FS457" s="170"/>
      <c r="FT457" s="212"/>
      <c r="FU457" s="170"/>
      <c r="FV457" s="212"/>
      <c r="FW457" s="170"/>
      <c r="FX457" s="212"/>
      <c r="FY457" s="170"/>
      <c r="FZ457" s="212"/>
      <c r="GA457" s="170"/>
      <c r="GB457" s="212"/>
      <c r="GC457" s="170"/>
      <c r="GD457" s="212"/>
      <c r="GE457" s="170"/>
      <c r="GF457" s="212"/>
      <c r="GG457" s="170"/>
      <c r="GH457" s="212"/>
      <c r="GI457" s="170"/>
      <c r="GJ457" s="212"/>
      <c r="GK457" s="170"/>
      <c r="HC457" s="212"/>
      <c r="HD457" s="170"/>
      <c r="HE457" s="212"/>
      <c r="HF457" s="170"/>
      <c r="HG457" s="212"/>
      <c r="HH457" s="170"/>
      <c r="HI457" s="212"/>
      <c r="HJ457" s="170"/>
    </row>
    <row r="458" spans="2:218" ht="21.75" customHeight="1" x14ac:dyDescent="0.15">
      <c r="B458" s="486" t="str">
        <f>IF(②元データ!$B$30="","",②元データ!$B$30)</f>
        <v>水稲・あいちのかおり</v>
      </c>
      <c r="C458" s="324"/>
      <c r="D458" s="78">
        <f t="shared" ref="D458:AI458" si="1201">IF(AND(D$5&gt;=$EH147,D$5&lt;=$EI147),$FO147/$GM147,IF(AND(D$5&gt;=$EJ147,D$5&lt;=$EK147),$FQ147/$GO147,IF(AND(D$5&gt;=$EL147,D$5&lt;=$EM147),$FS147/$GQ147,IF(AND(D$5&gt;=$EN147,D$5&lt;=$EO147),$FU147/$GS147,IF(AND(D$5&gt;=$EP147,D$5&lt;=$EQ147),$FW147/$GU147,IF(AND(D$5&gt;=$ER147,D$5&lt;=$ES147),$FY147/$GW147,IF(AND(D$5&gt;=$ET147,D$5&lt;=$EU147),$GA147/$GY147,IF(AND(D$5&gt;=$EV147,D$5&lt;=$EW147),$GC147/$HA147,IF(AND(D$5&gt;=$EX147,D$5&lt;=$EY147),$GE147/$HC147,IF(AND(D$5&gt;=$EZ147,D$5&lt;=$FA147),$GG147/$HE147,IF(AND(D$5&gt;=$FB147,D$5&lt;=$FC147),$GI147/$HG147,IF(AND(D$5&gt;=$FD147,D$5&lt;=$FE147),$GK147/$HI147,0))))))))))))</f>
        <v>0</v>
      </c>
      <c r="E458" s="79">
        <f t="shared" si="1201"/>
        <v>0</v>
      </c>
      <c r="F458" s="79">
        <f t="shared" si="1201"/>
        <v>0</v>
      </c>
      <c r="G458" s="79">
        <f t="shared" si="1201"/>
        <v>0</v>
      </c>
      <c r="H458" s="79">
        <f t="shared" si="1201"/>
        <v>0</v>
      </c>
      <c r="I458" s="79">
        <f t="shared" si="1201"/>
        <v>0</v>
      </c>
      <c r="J458" s="79">
        <f t="shared" si="1201"/>
        <v>0</v>
      </c>
      <c r="K458" s="79">
        <f t="shared" si="1201"/>
        <v>0</v>
      </c>
      <c r="L458" s="79">
        <f t="shared" si="1201"/>
        <v>0</v>
      </c>
      <c r="M458" s="79">
        <f t="shared" si="1201"/>
        <v>0</v>
      </c>
      <c r="N458" s="79">
        <f t="shared" si="1201"/>
        <v>0</v>
      </c>
      <c r="O458" s="79">
        <f t="shared" si="1201"/>
        <v>0</v>
      </c>
      <c r="P458" s="79">
        <f t="shared" si="1201"/>
        <v>0</v>
      </c>
      <c r="Q458" s="79">
        <f t="shared" si="1201"/>
        <v>0</v>
      </c>
      <c r="R458" s="79">
        <f t="shared" si="1201"/>
        <v>0</v>
      </c>
      <c r="S458" s="79">
        <f t="shared" si="1201"/>
        <v>0</v>
      </c>
      <c r="T458" s="79">
        <f t="shared" si="1201"/>
        <v>0</v>
      </c>
      <c r="U458" s="79">
        <f t="shared" si="1201"/>
        <v>0</v>
      </c>
      <c r="V458" s="79">
        <f t="shared" si="1201"/>
        <v>0</v>
      </c>
      <c r="W458" s="79">
        <f t="shared" si="1201"/>
        <v>0</v>
      </c>
      <c r="X458" s="79">
        <f t="shared" si="1201"/>
        <v>0</v>
      </c>
      <c r="Y458" s="79">
        <f t="shared" si="1201"/>
        <v>0</v>
      </c>
      <c r="Z458" s="79">
        <f t="shared" si="1201"/>
        <v>0</v>
      </c>
      <c r="AA458" s="79">
        <f t="shared" si="1201"/>
        <v>0</v>
      </c>
      <c r="AB458" s="79">
        <f t="shared" si="1201"/>
        <v>0</v>
      </c>
      <c r="AC458" s="79">
        <f t="shared" si="1201"/>
        <v>0</v>
      </c>
      <c r="AD458" s="79">
        <f t="shared" si="1201"/>
        <v>0</v>
      </c>
      <c r="AE458" s="79">
        <f t="shared" si="1201"/>
        <v>0</v>
      </c>
      <c r="AF458" s="137">
        <f t="shared" si="1201"/>
        <v>0</v>
      </c>
      <c r="AG458" s="79">
        <f t="shared" si="1201"/>
        <v>0</v>
      </c>
      <c r="AH458" s="79">
        <f t="shared" si="1201"/>
        <v>0</v>
      </c>
      <c r="AI458" s="78">
        <f t="shared" si="1201"/>
        <v>0</v>
      </c>
      <c r="AJ458" s="79">
        <f t="shared" ref="AJ458:BO458" si="1202">IF(AND(AJ$5&gt;=$EH147,AJ$5&lt;=$EI147),$FO147/$GM147,IF(AND(AJ$5&gt;=$EJ147,AJ$5&lt;=$EK147),$FQ147/$GO147,IF(AND(AJ$5&gt;=$EL147,AJ$5&lt;=$EM147),$FS147/$GQ147,IF(AND(AJ$5&gt;=$EN147,AJ$5&lt;=$EO147),$FU147/$GS147,IF(AND(AJ$5&gt;=$EP147,AJ$5&lt;=$EQ147),$FW147/$GU147,IF(AND(AJ$5&gt;=$ER147,AJ$5&lt;=$ES147),$FY147/$GW147,IF(AND(AJ$5&gt;=$ET147,AJ$5&lt;=$EU147),$GA147/$GY147,IF(AND(AJ$5&gt;=$EV147,AJ$5&lt;=$EW147),$GC147/$HA147,IF(AND(AJ$5&gt;=$EX147,AJ$5&lt;=$EY147),$GE147/$HC147,IF(AND(AJ$5&gt;=$EZ147,AJ$5&lt;=$FA147),$GG147/$HE147,IF(AND(AJ$5&gt;=$FB147,AJ$5&lt;=$FC147),$GI147/$HG147,IF(AND(AJ$5&gt;=$FD147,AJ$5&lt;=$FE147),$GK147/$HI147,0))))))))))))</f>
        <v>0</v>
      </c>
      <c r="AK458" s="79">
        <f t="shared" si="1202"/>
        <v>0</v>
      </c>
      <c r="AL458" s="79">
        <f t="shared" si="1202"/>
        <v>0</v>
      </c>
      <c r="AM458" s="79">
        <f t="shared" si="1202"/>
        <v>0</v>
      </c>
      <c r="AN458" s="79">
        <f t="shared" si="1202"/>
        <v>0</v>
      </c>
      <c r="AO458" s="79">
        <f t="shared" si="1202"/>
        <v>0</v>
      </c>
      <c r="AP458" s="79">
        <f t="shared" si="1202"/>
        <v>0</v>
      </c>
      <c r="AQ458" s="79">
        <f t="shared" si="1202"/>
        <v>0</v>
      </c>
      <c r="AR458" s="79">
        <f t="shared" si="1202"/>
        <v>0</v>
      </c>
      <c r="AS458" s="79">
        <f t="shared" si="1202"/>
        <v>0</v>
      </c>
      <c r="AT458" s="79">
        <f t="shared" si="1202"/>
        <v>0</v>
      </c>
      <c r="AU458" s="79">
        <f t="shared" si="1202"/>
        <v>0</v>
      </c>
      <c r="AV458" s="79">
        <f t="shared" si="1202"/>
        <v>0</v>
      </c>
      <c r="AW458" s="79">
        <f t="shared" si="1202"/>
        <v>0</v>
      </c>
      <c r="AX458" s="79">
        <f t="shared" si="1202"/>
        <v>0</v>
      </c>
      <c r="AY458" s="79">
        <f t="shared" si="1202"/>
        <v>0</v>
      </c>
      <c r="AZ458" s="79">
        <f t="shared" si="1202"/>
        <v>0</v>
      </c>
      <c r="BA458" s="79">
        <f t="shared" si="1202"/>
        <v>0</v>
      </c>
      <c r="BB458" s="79">
        <f t="shared" si="1202"/>
        <v>0</v>
      </c>
      <c r="BC458" s="79">
        <f t="shared" si="1202"/>
        <v>0</v>
      </c>
      <c r="BD458" s="79">
        <f t="shared" si="1202"/>
        <v>0</v>
      </c>
      <c r="BE458" s="79">
        <f t="shared" si="1202"/>
        <v>0</v>
      </c>
      <c r="BF458" s="79">
        <f t="shared" si="1202"/>
        <v>0</v>
      </c>
      <c r="BG458" s="79">
        <f t="shared" si="1202"/>
        <v>0</v>
      </c>
      <c r="BH458" s="79">
        <f t="shared" si="1202"/>
        <v>0</v>
      </c>
      <c r="BI458" s="79">
        <f t="shared" si="1202"/>
        <v>0</v>
      </c>
      <c r="BJ458" s="79">
        <f t="shared" si="1202"/>
        <v>0</v>
      </c>
      <c r="BK458" s="79">
        <f t="shared" si="1202"/>
        <v>0</v>
      </c>
      <c r="BL458" s="79">
        <f t="shared" si="1202"/>
        <v>0</v>
      </c>
      <c r="BM458" s="80">
        <f t="shared" si="1202"/>
        <v>0</v>
      </c>
      <c r="BN458" s="78">
        <f t="shared" si="1202"/>
        <v>0</v>
      </c>
      <c r="BO458" s="79">
        <f t="shared" si="1202"/>
        <v>0</v>
      </c>
      <c r="BP458" s="79">
        <f t="shared" ref="BP458:CU458" si="1203">IF(AND(BP$5&gt;=$EH147,BP$5&lt;=$EI147),$FO147/$GM147,IF(AND(BP$5&gt;=$EJ147,BP$5&lt;=$EK147),$FQ147/$GO147,IF(AND(BP$5&gt;=$EL147,BP$5&lt;=$EM147),$FS147/$GQ147,IF(AND(BP$5&gt;=$EN147,BP$5&lt;=$EO147),$FU147/$GS147,IF(AND(BP$5&gt;=$EP147,BP$5&lt;=$EQ147),$FW147/$GU147,IF(AND(BP$5&gt;=$ER147,BP$5&lt;=$ES147),$FY147/$GW147,IF(AND(BP$5&gt;=$ET147,BP$5&lt;=$EU147),$GA147/$GY147,IF(AND(BP$5&gt;=$EV147,BP$5&lt;=$EW147),$GC147/$HA147,IF(AND(BP$5&gt;=$EX147,BP$5&lt;=$EY147),$GE147/$HC147,IF(AND(BP$5&gt;=$EZ147,BP$5&lt;=$FA147),$GG147/$HE147,IF(AND(BP$5&gt;=$FB147,BP$5&lt;=$FC147),$GI147/$HG147,IF(AND(BP$5&gt;=$FD147,BP$5&lt;=$FE147),$GK147/$HI147,0))))))))))))</f>
        <v>0</v>
      </c>
      <c r="BQ458" s="79">
        <f t="shared" si="1203"/>
        <v>0</v>
      </c>
      <c r="BR458" s="79">
        <f t="shared" si="1203"/>
        <v>0</v>
      </c>
      <c r="BS458" s="79">
        <f t="shared" si="1203"/>
        <v>0</v>
      </c>
      <c r="BT458" s="79">
        <f t="shared" si="1203"/>
        <v>0</v>
      </c>
      <c r="BU458" s="79">
        <f t="shared" si="1203"/>
        <v>0</v>
      </c>
      <c r="BV458" s="79">
        <f t="shared" si="1203"/>
        <v>0</v>
      </c>
      <c r="BW458" s="79">
        <f t="shared" si="1203"/>
        <v>0</v>
      </c>
      <c r="BX458" s="79">
        <f t="shared" si="1203"/>
        <v>0</v>
      </c>
      <c r="BY458" s="79">
        <f t="shared" si="1203"/>
        <v>0</v>
      </c>
      <c r="BZ458" s="79">
        <f t="shared" si="1203"/>
        <v>0</v>
      </c>
      <c r="CA458" s="79">
        <f t="shared" si="1203"/>
        <v>0</v>
      </c>
      <c r="CB458" s="137">
        <f t="shared" si="1203"/>
        <v>0</v>
      </c>
      <c r="CC458" s="79">
        <f t="shared" si="1203"/>
        <v>0</v>
      </c>
      <c r="CD458" s="79">
        <f t="shared" si="1203"/>
        <v>0</v>
      </c>
      <c r="CE458" s="79">
        <f t="shared" si="1203"/>
        <v>0</v>
      </c>
      <c r="CF458" s="79">
        <f t="shared" si="1203"/>
        <v>0</v>
      </c>
      <c r="CG458" s="79">
        <f t="shared" si="1203"/>
        <v>0</v>
      </c>
      <c r="CH458" s="79">
        <f t="shared" si="1203"/>
        <v>0</v>
      </c>
      <c r="CI458" s="79">
        <f t="shared" si="1203"/>
        <v>0</v>
      </c>
      <c r="CJ458" s="79">
        <f t="shared" si="1203"/>
        <v>0</v>
      </c>
      <c r="CK458" s="79">
        <f t="shared" si="1203"/>
        <v>0</v>
      </c>
      <c r="CL458" s="79">
        <f t="shared" si="1203"/>
        <v>0</v>
      </c>
      <c r="CM458" s="79">
        <f t="shared" si="1203"/>
        <v>0</v>
      </c>
      <c r="CN458" s="79">
        <f t="shared" si="1203"/>
        <v>0</v>
      </c>
      <c r="CO458" s="79">
        <f t="shared" si="1203"/>
        <v>0</v>
      </c>
      <c r="CP458" s="137">
        <f t="shared" si="1203"/>
        <v>0</v>
      </c>
      <c r="CQ458" s="80">
        <f t="shared" si="1203"/>
        <v>0</v>
      </c>
      <c r="CR458" s="78">
        <f t="shared" si="1203"/>
        <v>0</v>
      </c>
      <c r="CS458" s="79">
        <f t="shared" si="1203"/>
        <v>0</v>
      </c>
      <c r="CT458" s="79">
        <f t="shared" si="1203"/>
        <v>0</v>
      </c>
      <c r="CU458" s="79">
        <f t="shared" si="1203"/>
        <v>0</v>
      </c>
      <c r="CV458" s="79">
        <f t="shared" ref="CV458:DW458" si="1204">IF(AND(CV$5&gt;=$EH147,CV$5&lt;=$EI147),$FO147/$GM147,IF(AND(CV$5&gt;=$EJ147,CV$5&lt;=$EK147),$FQ147/$GO147,IF(AND(CV$5&gt;=$EL147,CV$5&lt;=$EM147),$FS147/$GQ147,IF(AND(CV$5&gt;=$EN147,CV$5&lt;=$EO147),$FU147/$GS147,IF(AND(CV$5&gt;=$EP147,CV$5&lt;=$EQ147),$FW147/$GU147,IF(AND(CV$5&gt;=$ER147,CV$5&lt;=$ES147),$FY147/$GW147,IF(AND(CV$5&gt;=$ET147,CV$5&lt;=$EU147),$GA147/$GY147,IF(AND(CV$5&gt;=$EV147,CV$5&lt;=$EW147),$GC147/$HA147,IF(AND(CV$5&gt;=$EX147,CV$5&lt;=$EY147),$GE147/$HC147,IF(AND(CV$5&gt;=$EZ147,CV$5&lt;=$FA147),$GG147/$HE147,IF(AND(CV$5&gt;=$FB147,CV$5&lt;=$FC147),$GI147/$HG147,IF(AND(CV$5&gt;=$FD147,CV$5&lt;=$FE147),$GK147/$HI147,0))))))))))))</f>
        <v>0</v>
      </c>
      <c r="CW458" s="79">
        <f t="shared" si="1204"/>
        <v>0</v>
      </c>
      <c r="CX458" s="79">
        <f t="shared" si="1204"/>
        <v>0</v>
      </c>
      <c r="CY458" s="79">
        <f t="shared" si="1204"/>
        <v>0</v>
      </c>
      <c r="CZ458" s="79">
        <f t="shared" si="1204"/>
        <v>0</v>
      </c>
      <c r="DA458" s="79">
        <f t="shared" si="1204"/>
        <v>0</v>
      </c>
      <c r="DB458" s="79">
        <f t="shared" si="1204"/>
        <v>0</v>
      </c>
      <c r="DC458" s="79">
        <f t="shared" si="1204"/>
        <v>0</v>
      </c>
      <c r="DD458" s="79">
        <f t="shared" si="1204"/>
        <v>0</v>
      </c>
      <c r="DE458" s="79">
        <f t="shared" si="1204"/>
        <v>0</v>
      </c>
      <c r="DF458" s="137">
        <f t="shared" si="1204"/>
        <v>0</v>
      </c>
      <c r="DG458" s="79">
        <f t="shared" si="1204"/>
        <v>0</v>
      </c>
      <c r="DH458" s="79">
        <f t="shared" si="1204"/>
        <v>0</v>
      </c>
      <c r="DI458" s="79">
        <f t="shared" si="1204"/>
        <v>0</v>
      </c>
      <c r="DJ458" s="79">
        <f t="shared" si="1204"/>
        <v>0</v>
      </c>
      <c r="DK458" s="79">
        <f t="shared" si="1204"/>
        <v>0</v>
      </c>
      <c r="DL458" s="79">
        <f t="shared" si="1204"/>
        <v>0</v>
      </c>
      <c r="DM458" s="79">
        <f t="shared" si="1204"/>
        <v>0</v>
      </c>
      <c r="DN458" s="79">
        <f t="shared" si="1204"/>
        <v>0</v>
      </c>
      <c r="DO458" s="79">
        <f t="shared" si="1204"/>
        <v>0</v>
      </c>
      <c r="DP458" s="79">
        <f t="shared" si="1204"/>
        <v>0</v>
      </c>
      <c r="DQ458" s="79">
        <f t="shared" si="1204"/>
        <v>0</v>
      </c>
      <c r="DR458" s="79">
        <f t="shared" si="1204"/>
        <v>0</v>
      </c>
      <c r="DS458" s="79">
        <f t="shared" si="1204"/>
        <v>0</v>
      </c>
      <c r="DT458" s="137">
        <f t="shared" si="1204"/>
        <v>0</v>
      </c>
      <c r="DU458" s="80">
        <f t="shared" si="1204"/>
        <v>0</v>
      </c>
      <c r="DV458" s="80">
        <f t="shared" si="1204"/>
        <v>0</v>
      </c>
      <c r="DW458" s="80">
        <f t="shared" si="1204"/>
        <v>0</v>
      </c>
      <c r="EE458" s="2"/>
      <c r="EF458"/>
      <c r="EG458"/>
      <c r="EH458" s="124"/>
      <c r="EI458" s="124"/>
      <c r="EJ458" s="124"/>
      <c r="EK458" s="124"/>
      <c r="EL458" s="124"/>
      <c r="EM458" s="124"/>
      <c r="EN458" s="124"/>
      <c r="EO458" s="124"/>
      <c r="EP458" s="124"/>
      <c r="EQ458" s="124"/>
      <c r="ER458" s="124"/>
      <c r="ES458" s="124"/>
      <c r="ET458" s="124"/>
      <c r="EU458" s="124"/>
      <c r="EV458" s="124"/>
      <c r="EW458" s="124"/>
      <c r="EX458" s="124"/>
      <c r="EY458" s="124"/>
      <c r="EZ458" s="124"/>
      <c r="FA458" s="124"/>
      <c r="FB458" s="124"/>
      <c r="FC458" s="124"/>
      <c r="FD458" s="124"/>
      <c r="FE458" s="124"/>
      <c r="FG458" s="124"/>
      <c r="FH458" s="124"/>
      <c r="FI458" s="124"/>
      <c r="FJ458" s="124"/>
      <c r="FK458" s="124"/>
      <c r="FL458" s="124"/>
      <c r="FN458" s="212"/>
      <c r="FO458" s="170"/>
      <c r="FP458" s="212"/>
      <c r="FQ458" s="170"/>
      <c r="FR458" s="212"/>
      <c r="FS458" s="170"/>
      <c r="FT458" s="212"/>
      <c r="FU458" s="170"/>
      <c r="FV458" s="212"/>
      <c r="FW458" s="170"/>
      <c r="FX458" s="212"/>
      <c r="FY458" s="170"/>
      <c r="FZ458" s="212"/>
      <c r="GA458" s="170"/>
      <c r="GB458" s="212"/>
      <c r="GC458" s="170"/>
      <c r="GD458" s="212"/>
      <c r="GE458" s="170"/>
      <c r="GF458" s="212"/>
      <c r="GG458" s="170"/>
      <c r="GH458" s="212"/>
      <c r="GI458" s="170"/>
      <c r="GJ458" s="212"/>
      <c r="GK458" s="170"/>
      <c r="HC458" s="212"/>
      <c r="HD458" s="170"/>
      <c r="HE458" s="212"/>
      <c r="HF458" s="170"/>
      <c r="HG458" s="212"/>
      <c r="HH458" s="170"/>
      <c r="HI458" s="212"/>
      <c r="HJ458" s="170"/>
    </row>
    <row r="459" spans="2:218" ht="10.5" customHeight="1" x14ac:dyDescent="0.15">
      <c r="B459" s="487"/>
      <c r="C459" s="325"/>
      <c r="D459" s="59">
        <f t="shared" ref="D459:AI459" si="1205">IF(AND(D$5&gt;=$EH147,D$5&lt;=$EI147),$FO147,IF(AND(D$5&gt;=$EJ147,D$5&lt;=$EK147),$FQ147,IF(AND(D$5&gt;=$EL147,D$5&lt;=$EM147),$FS147,IF(AND(D$5&gt;=$EN147,D$5&lt;=$EO147),$FU147,IF(AND(D$5&gt;=$EP147,D$5&lt;=$EQ147),$FW147,IF(AND(D$5&gt;=$ER147,D$5&lt;=$ES147),$FY147,IF(AND(D$5&gt;=$ET147,D$5&lt;=$EU147),$GA147,IF(AND(D$5&gt;=$EV147,D$5&lt;=$EW147),$GC147,IF(AND(D$5&gt;=$EX147,D$5&lt;=$EY147),$GE147,IF(AND(D$5&gt;=$EZ147,D$5&lt;=$FA147),$GG147,IF(AND(D$5&gt;=$FB147,D$5&lt;=$FC147),$GI147,IF(AND(D$5&gt;=$FD147,D$5&lt;=$FE147),$GK147,0))))))))))))</f>
        <v>0</v>
      </c>
      <c r="E459" s="76">
        <f t="shared" si="1205"/>
        <v>0</v>
      </c>
      <c r="F459" s="76">
        <f t="shared" si="1205"/>
        <v>0</v>
      </c>
      <c r="G459" s="76">
        <f t="shared" si="1205"/>
        <v>0</v>
      </c>
      <c r="H459" s="76">
        <f t="shared" si="1205"/>
        <v>0</v>
      </c>
      <c r="I459" s="76">
        <f t="shared" si="1205"/>
        <v>0</v>
      </c>
      <c r="J459" s="76">
        <f t="shared" si="1205"/>
        <v>0</v>
      </c>
      <c r="K459" s="76">
        <f t="shared" si="1205"/>
        <v>0</v>
      </c>
      <c r="L459" s="76">
        <f t="shared" si="1205"/>
        <v>0</v>
      </c>
      <c r="M459" s="76">
        <f t="shared" si="1205"/>
        <v>0</v>
      </c>
      <c r="N459" s="76">
        <f t="shared" si="1205"/>
        <v>0</v>
      </c>
      <c r="O459" s="76">
        <f t="shared" si="1205"/>
        <v>0</v>
      </c>
      <c r="P459" s="76">
        <f t="shared" si="1205"/>
        <v>0</v>
      </c>
      <c r="Q459" s="76">
        <f t="shared" si="1205"/>
        <v>0</v>
      </c>
      <c r="R459" s="76">
        <f t="shared" si="1205"/>
        <v>0</v>
      </c>
      <c r="S459" s="76">
        <f t="shared" si="1205"/>
        <v>0</v>
      </c>
      <c r="T459" s="76">
        <f t="shared" si="1205"/>
        <v>0</v>
      </c>
      <c r="U459" s="76">
        <f t="shared" si="1205"/>
        <v>0</v>
      </c>
      <c r="V459" s="76">
        <f t="shared" si="1205"/>
        <v>0</v>
      </c>
      <c r="W459" s="76">
        <f t="shared" si="1205"/>
        <v>0</v>
      </c>
      <c r="X459" s="76">
        <f t="shared" si="1205"/>
        <v>0</v>
      </c>
      <c r="Y459" s="76">
        <f t="shared" si="1205"/>
        <v>0</v>
      </c>
      <c r="Z459" s="76">
        <f t="shared" si="1205"/>
        <v>0</v>
      </c>
      <c r="AA459" s="76">
        <f t="shared" si="1205"/>
        <v>0</v>
      </c>
      <c r="AB459" s="76">
        <f t="shared" si="1205"/>
        <v>0</v>
      </c>
      <c r="AC459" s="76">
        <f t="shared" si="1205"/>
        <v>0</v>
      </c>
      <c r="AD459" s="76">
        <f t="shared" si="1205"/>
        <v>0</v>
      </c>
      <c r="AE459" s="76">
        <f t="shared" si="1205"/>
        <v>0</v>
      </c>
      <c r="AF459" s="138">
        <f t="shared" si="1205"/>
        <v>0</v>
      </c>
      <c r="AG459" s="76">
        <f t="shared" si="1205"/>
        <v>0</v>
      </c>
      <c r="AH459" s="76">
        <f t="shared" si="1205"/>
        <v>0</v>
      </c>
      <c r="AI459" s="59">
        <f t="shared" si="1205"/>
        <v>0</v>
      </c>
      <c r="AJ459" s="76">
        <f t="shared" ref="AJ459:BO459" si="1206">IF(AND(AJ$5&gt;=$EH147,AJ$5&lt;=$EI147),$FO147,IF(AND(AJ$5&gt;=$EJ147,AJ$5&lt;=$EK147),$FQ147,IF(AND(AJ$5&gt;=$EL147,AJ$5&lt;=$EM147),$FS147,IF(AND(AJ$5&gt;=$EN147,AJ$5&lt;=$EO147),$FU147,IF(AND(AJ$5&gt;=$EP147,AJ$5&lt;=$EQ147),$FW147,IF(AND(AJ$5&gt;=$ER147,AJ$5&lt;=$ES147),$FY147,IF(AND(AJ$5&gt;=$ET147,AJ$5&lt;=$EU147),$GA147,IF(AND(AJ$5&gt;=$EV147,AJ$5&lt;=$EW147),$GC147,IF(AND(AJ$5&gt;=$EX147,AJ$5&lt;=$EY147),$GE147,IF(AND(AJ$5&gt;=$EZ147,AJ$5&lt;=$FA147),$GG147,IF(AND(AJ$5&gt;=$FB147,AJ$5&lt;=$FC147),$GI147,IF(AND(AJ$5&gt;=$FD147,AJ$5&lt;=$FE147),$GK147,0))))))))))))</f>
        <v>0</v>
      </c>
      <c r="AK459" s="76">
        <f t="shared" si="1206"/>
        <v>0</v>
      </c>
      <c r="AL459" s="76">
        <f t="shared" si="1206"/>
        <v>0</v>
      </c>
      <c r="AM459" s="76">
        <f t="shared" si="1206"/>
        <v>0</v>
      </c>
      <c r="AN459" s="76">
        <f t="shared" si="1206"/>
        <v>0</v>
      </c>
      <c r="AO459" s="76">
        <f t="shared" si="1206"/>
        <v>0</v>
      </c>
      <c r="AP459" s="76">
        <f t="shared" si="1206"/>
        <v>0</v>
      </c>
      <c r="AQ459" s="76">
        <f t="shared" si="1206"/>
        <v>0</v>
      </c>
      <c r="AR459" s="76">
        <f t="shared" si="1206"/>
        <v>0</v>
      </c>
      <c r="AS459" s="76">
        <f t="shared" si="1206"/>
        <v>0</v>
      </c>
      <c r="AT459" s="76">
        <f t="shared" si="1206"/>
        <v>0</v>
      </c>
      <c r="AU459" s="76">
        <f t="shared" si="1206"/>
        <v>0</v>
      </c>
      <c r="AV459" s="76">
        <f t="shared" si="1206"/>
        <v>0</v>
      </c>
      <c r="AW459" s="76">
        <f t="shared" si="1206"/>
        <v>0</v>
      </c>
      <c r="AX459" s="76">
        <f t="shared" si="1206"/>
        <v>0</v>
      </c>
      <c r="AY459" s="76">
        <f t="shared" si="1206"/>
        <v>0</v>
      </c>
      <c r="AZ459" s="76">
        <f t="shared" si="1206"/>
        <v>0</v>
      </c>
      <c r="BA459" s="76">
        <f t="shared" si="1206"/>
        <v>0</v>
      </c>
      <c r="BB459" s="76">
        <f t="shared" si="1206"/>
        <v>0</v>
      </c>
      <c r="BC459" s="76">
        <f t="shared" si="1206"/>
        <v>0</v>
      </c>
      <c r="BD459" s="76">
        <f t="shared" si="1206"/>
        <v>0</v>
      </c>
      <c r="BE459" s="76">
        <f t="shared" si="1206"/>
        <v>0</v>
      </c>
      <c r="BF459" s="76">
        <f t="shared" si="1206"/>
        <v>0</v>
      </c>
      <c r="BG459" s="76">
        <f t="shared" si="1206"/>
        <v>0</v>
      </c>
      <c r="BH459" s="76">
        <f t="shared" si="1206"/>
        <v>0</v>
      </c>
      <c r="BI459" s="76">
        <f t="shared" si="1206"/>
        <v>0</v>
      </c>
      <c r="BJ459" s="76">
        <f t="shared" si="1206"/>
        <v>0</v>
      </c>
      <c r="BK459" s="76">
        <f t="shared" si="1206"/>
        <v>0</v>
      </c>
      <c r="BL459" s="76">
        <f t="shared" si="1206"/>
        <v>0</v>
      </c>
      <c r="BM459" s="77">
        <f t="shared" si="1206"/>
        <v>0</v>
      </c>
      <c r="BN459" s="59">
        <f t="shared" si="1206"/>
        <v>0</v>
      </c>
      <c r="BO459" s="76">
        <f t="shared" si="1206"/>
        <v>0</v>
      </c>
      <c r="BP459" s="76">
        <f t="shared" ref="BP459:CU459" si="1207">IF(AND(BP$5&gt;=$EH147,BP$5&lt;=$EI147),$FO147,IF(AND(BP$5&gt;=$EJ147,BP$5&lt;=$EK147),$FQ147,IF(AND(BP$5&gt;=$EL147,BP$5&lt;=$EM147),$FS147,IF(AND(BP$5&gt;=$EN147,BP$5&lt;=$EO147),$FU147,IF(AND(BP$5&gt;=$EP147,BP$5&lt;=$EQ147),$FW147,IF(AND(BP$5&gt;=$ER147,BP$5&lt;=$ES147),$FY147,IF(AND(BP$5&gt;=$ET147,BP$5&lt;=$EU147),$GA147,IF(AND(BP$5&gt;=$EV147,BP$5&lt;=$EW147),$GC147,IF(AND(BP$5&gt;=$EX147,BP$5&lt;=$EY147),$GE147,IF(AND(BP$5&gt;=$EZ147,BP$5&lt;=$FA147),$GG147,IF(AND(BP$5&gt;=$FB147,BP$5&lt;=$FC147),$GI147,IF(AND(BP$5&gt;=$FD147,BP$5&lt;=$FE147),$GK147,0))))))))))))</f>
        <v>0</v>
      </c>
      <c r="BQ459" s="76">
        <f t="shared" si="1207"/>
        <v>0</v>
      </c>
      <c r="BR459" s="76">
        <f t="shared" si="1207"/>
        <v>0</v>
      </c>
      <c r="BS459" s="76">
        <f t="shared" si="1207"/>
        <v>0</v>
      </c>
      <c r="BT459" s="76">
        <f t="shared" si="1207"/>
        <v>0</v>
      </c>
      <c r="BU459" s="76">
        <f t="shared" si="1207"/>
        <v>0</v>
      </c>
      <c r="BV459" s="76">
        <f t="shared" si="1207"/>
        <v>0</v>
      </c>
      <c r="BW459" s="76">
        <f t="shared" si="1207"/>
        <v>0</v>
      </c>
      <c r="BX459" s="76">
        <f t="shared" si="1207"/>
        <v>0</v>
      </c>
      <c r="BY459" s="76">
        <f t="shared" si="1207"/>
        <v>0</v>
      </c>
      <c r="BZ459" s="76">
        <f t="shared" si="1207"/>
        <v>0</v>
      </c>
      <c r="CA459" s="76">
        <f t="shared" si="1207"/>
        <v>0</v>
      </c>
      <c r="CB459" s="138">
        <f t="shared" si="1207"/>
        <v>0</v>
      </c>
      <c r="CC459" s="76">
        <f t="shared" si="1207"/>
        <v>0</v>
      </c>
      <c r="CD459" s="76">
        <f t="shared" si="1207"/>
        <v>0</v>
      </c>
      <c r="CE459" s="76">
        <f t="shared" si="1207"/>
        <v>0</v>
      </c>
      <c r="CF459" s="76">
        <f t="shared" si="1207"/>
        <v>0</v>
      </c>
      <c r="CG459" s="76">
        <f t="shared" si="1207"/>
        <v>0</v>
      </c>
      <c r="CH459" s="76">
        <f t="shared" si="1207"/>
        <v>0</v>
      </c>
      <c r="CI459" s="76">
        <f t="shared" si="1207"/>
        <v>0</v>
      </c>
      <c r="CJ459" s="76">
        <f t="shared" si="1207"/>
        <v>0</v>
      </c>
      <c r="CK459" s="76">
        <f t="shared" si="1207"/>
        <v>0</v>
      </c>
      <c r="CL459" s="76">
        <f t="shared" si="1207"/>
        <v>0</v>
      </c>
      <c r="CM459" s="76">
        <f t="shared" si="1207"/>
        <v>0</v>
      </c>
      <c r="CN459" s="76">
        <f t="shared" si="1207"/>
        <v>0</v>
      </c>
      <c r="CO459" s="76">
        <f t="shared" si="1207"/>
        <v>0</v>
      </c>
      <c r="CP459" s="138">
        <f t="shared" si="1207"/>
        <v>0</v>
      </c>
      <c r="CQ459" s="77">
        <f t="shared" si="1207"/>
        <v>0</v>
      </c>
      <c r="CR459" s="59">
        <f t="shared" si="1207"/>
        <v>0</v>
      </c>
      <c r="CS459" s="76">
        <f t="shared" si="1207"/>
        <v>0</v>
      </c>
      <c r="CT459" s="76">
        <f t="shared" si="1207"/>
        <v>0</v>
      </c>
      <c r="CU459" s="76">
        <f t="shared" si="1207"/>
        <v>0</v>
      </c>
      <c r="CV459" s="76">
        <f t="shared" ref="CV459:DW459" si="1208">IF(AND(CV$5&gt;=$EH147,CV$5&lt;=$EI147),$FO147,IF(AND(CV$5&gt;=$EJ147,CV$5&lt;=$EK147),$FQ147,IF(AND(CV$5&gt;=$EL147,CV$5&lt;=$EM147),$FS147,IF(AND(CV$5&gt;=$EN147,CV$5&lt;=$EO147),$FU147,IF(AND(CV$5&gt;=$EP147,CV$5&lt;=$EQ147),$FW147,IF(AND(CV$5&gt;=$ER147,CV$5&lt;=$ES147),$FY147,IF(AND(CV$5&gt;=$ET147,CV$5&lt;=$EU147),$GA147,IF(AND(CV$5&gt;=$EV147,CV$5&lt;=$EW147),$GC147,IF(AND(CV$5&gt;=$EX147,CV$5&lt;=$EY147),$GE147,IF(AND(CV$5&gt;=$EZ147,CV$5&lt;=$FA147),$GG147,IF(AND(CV$5&gt;=$FB147,CV$5&lt;=$FC147),$GI147,IF(AND(CV$5&gt;=$FD147,CV$5&lt;=$FE147),$GK147,0))))))))))))</f>
        <v>0</v>
      </c>
      <c r="CW459" s="76">
        <f t="shared" si="1208"/>
        <v>0</v>
      </c>
      <c r="CX459" s="76">
        <f t="shared" si="1208"/>
        <v>0</v>
      </c>
      <c r="CY459" s="76">
        <f t="shared" si="1208"/>
        <v>0</v>
      </c>
      <c r="CZ459" s="76">
        <f t="shared" si="1208"/>
        <v>0</v>
      </c>
      <c r="DA459" s="76">
        <f t="shared" si="1208"/>
        <v>0</v>
      </c>
      <c r="DB459" s="76">
        <f t="shared" si="1208"/>
        <v>0</v>
      </c>
      <c r="DC459" s="76">
        <f t="shared" si="1208"/>
        <v>0</v>
      </c>
      <c r="DD459" s="76">
        <f t="shared" si="1208"/>
        <v>0</v>
      </c>
      <c r="DE459" s="76">
        <f t="shared" si="1208"/>
        <v>0</v>
      </c>
      <c r="DF459" s="138">
        <f t="shared" si="1208"/>
        <v>0</v>
      </c>
      <c r="DG459" s="76">
        <f t="shared" si="1208"/>
        <v>0</v>
      </c>
      <c r="DH459" s="76">
        <f t="shared" si="1208"/>
        <v>0</v>
      </c>
      <c r="DI459" s="76">
        <f t="shared" si="1208"/>
        <v>0</v>
      </c>
      <c r="DJ459" s="76">
        <f t="shared" si="1208"/>
        <v>0</v>
      </c>
      <c r="DK459" s="76">
        <f t="shared" si="1208"/>
        <v>0</v>
      </c>
      <c r="DL459" s="76">
        <f t="shared" si="1208"/>
        <v>0</v>
      </c>
      <c r="DM459" s="76">
        <f t="shared" si="1208"/>
        <v>0</v>
      </c>
      <c r="DN459" s="76">
        <f t="shared" si="1208"/>
        <v>0</v>
      </c>
      <c r="DO459" s="76">
        <f t="shared" si="1208"/>
        <v>0</v>
      </c>
      <c r="DP459" s="76">
        <f t="shared" si="1208"/>
        <v>0</v>
      </c>
      <c r="DQ459" s="76">
        <f t="shared" si="1208"/>
        <v>0</v>
      </c>
      <c r="DR459" s="76">
        <f t="shared" si="1208"/>
        <v>0</v>
      </c>
      <c r="DS459" s="76">
        <f t="shared" si="1208"/>
        <v>0</v>
      </c>
      <c r="DT459" s="138">
        <f t="shared" si="1208"/>
        <v>0</v>
      </c>
      <c r="DU459" s="77">
        <f t="shared" si="1208"/>
        <v>0</v>
      </c>
      <c r="DV459" s="77">
        <f t="shared" si="1208"/>
        <v>0</v>
      </c>
      <c r="DW459" s="77">
        <f t="shared" si="1208"/>
        <v>0</v>
      </c>
      <c r="EE459" s="2"/>
      <c r="EF459"/>
      <c r="EG459"/>
      <c r="EH459" s="124"/>
      <c r="EI459" s="124"/>
      <c r="EJ459" s="124"/>
      <c r="EK459" s="124"/>
      <c r="EL459" s="124"/>
      <c r="EM459" s="124"/>
      <c r="EN459" s="124"/>
      <c r="EO459" s="124"/>
      <c r="EP459" s="124"/>
      <c r="EQ459" s="124"/>
      <c r="ER459" s="124"/>
      <c r="ES459" s="124"/>
      <c r="ET459" s="124"/>
      <c r="EU459" s="124"/>
      <c r="EV459" s="124"/>
      <c r="EW459" s="124"/>
      <c r="EX459" s="124"/>
      <c r="EY459" s="124"/>
      <c r="EZ459" s="124"/>
      <c r="FA459" s="124"/>
      <c r="FB459" s="124"/>
      <c r="FC459" s="124"/>
      <c r="FD459" s="124"/>
      <c r="FE459" s="124"/>
      <c r="FG459" s="124"/>
      <c r="FH459" s="124"/>
      <c r="FI459" s="124"/>
      <c r="FJ459" s="124"/>
      <c r="FK459" s="124"/>
      <c r="FL459" s="124"/>
      <c r="FN459" s="212"/>
      <c r="FO459" s="170"/>
      <c r="FP459" s="212"/>
      <c r="FQ459" s="170"/>
      <c r="FR459" s="212"/>
      <c r="FS459" s="170"/>
      <c r="FT459" s="212"/>
      <c r="FU459" s="170"/>
      <c r="FV459" s="212"/>
      <c r="FW459" s="170"/>
      <c r="FX459" s="212"/>
      <c r="FY459" s="170"/>
      <c r="FZ459" s="212"/>
      <c r="GA459" s="170"/>
      <c r="GB459" s="212"/>
      <c r="GC459" s="170"/>
      <c r="GD459" s="212"/>
      <c r="GE459" s="170"/>
      <c r="GF459" s="212"/>
      <c r="GG459" s="170"/>
      <c r="GH459" s="212"/>
      <c r="GI459" s="170"/>
      <c r="GJ459" s="212"/>
      <c r="GK459" s="170"/>
      <c r="HC459" s="212"/>
      <c r="HD459" s="170"/>
      <c r="HE459" s="212"/>
      <c r="HF459" s="170"/>
      <c r="HG459" s="212"/>
      <c r="HH459" s="170"/>
      <c r="HI459" s="212"/>
      <c r="HJ459" s="170"/>
    </row>
    <row r="460" spans="2:218" ht="27.75" customHeight="1" x14ac:dyDescent="0.15">
      <c r="B460" s="487"/>
      <c r="C460" s="325"/>
      <c r="D460" s="75">
        <f t="shared" ref="D460:AI460" si="1209">IF(AND(D$5&gt;=$EH149,D$5&lt;=$EI149),$FO149/$GM149,IF(AND(D$5&gt;=$EJ149,D$5&lt;=$EK149),$FQ149/$GO149,IF(AND(D$5&gt;=$EL149,D$5&lt;=$EM149),$FS149/$GQ149,IF(AND(D$5&gt;=$EN149,D$5&lt;=$EO149),$FU149/$GS149,IF(AND(D$5&gt;=$EP149,D$5&lt;=$EQ149),$FW149/$GU149,IF(AND(D$5&gt;=$ER149,D$5&lt;=$ES149),$FY149/$GW149,IF(AND(D$5&gt;=$ET149,D$5&lt;=$EU149),$GA149/$GY149,IF(AND(D$5&gt;=$EV149,D$5&lt;=$EW149),$GC149/$HA149,IF(AND(D$5&gt;=$EX149,D$5&lt;=$EY149),$GE149/$HC149,IF(AND(D$5&gt;=$EZ149,D$5&lt;=$FA149),$GG149/$HE149,IF(AND(D$5&gt;=$FB149,D$5&lt;=$FC149),$GI149/$HG149,IF(AND(D$5&gt;=$FD149,D$5&lt;=$FE149),$GK149/$HI149,0))))))))))))</f>
        <v>0</v>
      </c>
      <c r="E460" s="76">
        <f t="shared" si="1209"/>
        <v>0</v>
      </c>
      <c r="F460" s="76">
        <f t="shared" si="1209"/>
        <v>16</v>
      </c>
      <c r="G460" s="76">
        <f t="shared" si="1209"/>
        <v>0</v>
      </c>
      <c r="H460" s="76">
        <f t="shared" si="1209"/>
        <v>0</v>
      </c>
      <c r="I460" s="76">
        <f t="shared" si="1209"/>
        <v>0</v>
      </c>
      <c r="J460" s="76">
        <f t="shared" si="1209"/>
        <v>0</v>
      </c>
      <c r="K460" s="76">
        <f t="shared" si="1209"/>
        <v>0</v>
      </c>
      <c r="L460" s="76">
        <f t="shared" si="1209"/>
        <v>0</v>
      </c>
      <c r="M460" s="76">
        <f t="shared" si="1209"/>
        <v>0</v>
      </c>
      <c r="N460" s="76">
        <f t="shared" si="1209"/>
        <v>0</v>
      </c>
      <c r="O460" s="76">
        <f t="shared" si="1209"/>
        <v>0</v>
      </c>
      <c r="P460" s="76">
        <f t="shared" si="1209"/>
        <v>0</v>
      </c>
      <c r="Q460" s="76">
        <f t="shared" si="1209"/>
        <v>0</v>
      </c>
      <c r="R460" s="76">
        <f t="shared" si="1209"/>
        <v>0</v>
      </c>
      <c r="S460" s="76">
        <f t="shared" si="1209"/>
        <v>0</v>
      </c>
      <c r="T460" s="76">
        <f t="shared" si="1209"/>
        <v>0</v>
      </c>
      <c r="U460" s="76">
        <f t="shared" si="1209"/>
        <v>0</v>
      </c>
      <c r="V460" s="76">
        <f t="shared" si="1209"/>
        <v>0</v>
      </c>
      <c r="W460" s="76">
        <f t="shared" si="1209"/>
        <v>0</v>
      </c>
      <c r="X460" s="76">
        <f t="shared" si="1209"/>
        <v>0</v>
      </c>
      <c r="Y460" s="76">
        <f t="shared" si="1209"/>
        <v>0</v>
      </c>
      <c r="Z460" s="76">
        <f t="shared" si="1209"/>
        <v>0</v>
      </c>
      <c r="AA460" s="76">
        <f t="shared" si="1209"/>
        <v>0</v>
      </c>
      <c r="AB460" s="76">
        <f t="shared" si="1209"/>
        <v>0</v>
      </c>
      <c r="AC460" s="76">
        <f t="shared" si="1209"/>
        <v>0</v>
      </c>
      <c r="AD460" s="76">
        <f t="shared" si="1209"/>
        <v>0</v>
      </c>
      <c r="AE460" s="76">
        <f t="shared" si="1209"/>
        <v>0</v>
      </c>
      <c r="AF460" s="138">
        <f t="shared" si="1209"/>
        <v>0</v>
      </c>
      <c r="AG460" s="76">
        <f t="shared" si="1209"/>
        <v>0</v>
      </c>
      <c r="AH460" s="76">
        <f t="shared" si="1209"/>
        <v>0</v>
      </c>
      <c r="AI460" s="59">
        <f t="shared" si="1209"/>
        <v>0</v>
      </c>
      <c r="AJ460" s="76">
        <f t="shared" ref="AJ460:BO460" si="1210">IF(AND(AJ$5&gt;=$EH149,AJ$5&lt;=$EI149),$FO149/$GM149,IF(AND(AJ$5&gt;=$EJ149,AJ$5&lt;=$EK149),$FQ149/$GO149,IF(AND(AJ$5&gt;=$EL149,AJ$5&lt;=$EM149),$FS149/$GQ149,IF(AND(AJ$5&gt;=$EN149,AJ$5&lt;=$EO149),$FU149/$GS149,IF(AND(AJ$5&gt;=$EP149,AJ$5&lt;=$EQ149),$FW149/$GU149,IF(AND(AJ$5&gt;=$ER149,AJ$5&lt;=$ES149),$FY149/$GW149,IF(AND(AJ$5&gt;=$ET149,AJ$5&lt;=$EU149),$GA149/$GY149,IF(AND(AJ$5&gt;=$EV149,AJ$5&lt;=$EW149),$GC149/$HA149,IF(AND(AJ$5&gt;=$EX149,AJ$5&lt;=$EY149),$GE149/$HC149,IF(AND(AJ$5&gt;=$EZ149,AJ$5&lt;=$FA149),$GG149/$HE149,IF(AND(AJ$5&gt;=$FB149,AJ$5&lt;=$FC149),$GI149/$HG149,IF(AND(AJ$5&gt;=$FD149,AJ$5&lt;=$FE149),$GK149/$HI149,0))))))))))))</f>
        <v>0</v>
      </c>
      <c r="AK460" s="76">
        <f t="shared" si="1210"/>
        <v>0</v>
      </c>
      <c r="AL460" s="76">
        <f t="shared" si="1210"/>
        <v>0</v>
      </c>
      <c r="AM460" s="76">
        <f t="shared" si="1210"/>
        <v>0</v>
      </c>
      <c r="AN460" s="76">
        <f t="shared" si="1210"/>
        <v>0</v>
      </c>
      <c r="AO460" s="76">
        <f t="shared" si="1210"/>
        <v>0</v>
      </c>
      <c r="AP460" s="76">
        <f t="shared" si="1210"/>
        <v>0</v>
      </c>
      <c r="AQ460" s="76">
        <f t="shared" si="1210"/>
        <v>0</v>
      </c>
      <c r="AR460" s="76">
        <f t="shared" si="1210"/>
        <v>0</v>
      </c>
      <c r="AS460" s="76">
        <f t="shared" si="1210"/>
        <v>0</v>
      </c>
      <c r="AT460" s="76">
        <f t="shared" si="1210"/>
        <v>0</v>
      </c>
      <c r="AU460" s="76">
        <f t="shared" si="1210"/>
        <v>0</v>
      </c>
      <c r="AV460" s="76">
        <f t="shared" si="1210"/>
        <v>0</v>
      </c>
      <c r="AW460" s="76">
        <f t="shared" si="1210"/>
        <v>0</v>
      </c>
      <c r="AX460" s="76">
        <f t="shared" si="1210"/>
        <v>0</v>
      </c>
      <c r="AY460" s="76">
        <f t="shared" si="1210"/>
        <v>0</v>
      </c>
      <c r="AZ460" s="76">
        <f t="shared" si="1210"/>
        <v>0</v>
      </c>
      <c r="BA460" s="76">
        <f t="shared" si="1210"/>
        <v>0</v>
      </c>
      <c r="BB460" s="76">
        <f t="shared" si="1210"/>
        <v>0</v>
      </c>
      <c r="BC460" s="76">
        <f t="shared" si="1210"/>
        <v>0</v>
      </c>
      <c r="BD460" s="76">
        <f t="shared" si="1210"/>
        <v>0</v>
      </c>
      <c r="BE460" s="76">
        <f t="shared" si="1210"/>
        <v>0</v>
      </c>
      <c r="BF460" s="76">
        <f t="shared" si="1210"/>
        <v>0</v>
      </c>
      <c r="BG460" s="76">
        <f t="shared" si="1210"/>
        <v>0</v>
      </c>
      <c r="BH460" s="76">
        <f t="shared" si="1210"/>
        <v>0</v>
      </c>
      <c r="BI460" s="76">
        <f t="shared" si="1210"/>
        <v>0</v>
      </c>
      <c r="BJ460" s="76">
        <f t="shared" si="1210"/>
        <v>0</v>
      </c>
      <c r="BK460" s="76">
        <f t="shared" si="1210"/>
        <v>0</v>
      </c>
      <c r="BL460" s="76">
        <f t="shared" si="1210"/>
        <v>0</v>
      </c>
      <c r="BM460" s="77">
        <f t="shared" si="1210"/>
        <v>0</v>
      </c>
      <c r="BN460" s="59">
        <f t="shared" si="1210"/>
        <v>0</v>
      </c>
      <c r="BO460" s="76">
        <f t="shared" si="1210"/>
        <v>0</v>
      </c>
      <c r="BP460" s="76">
        <f t="shared" ref="BP460:CU460" si="1211">IF(AND(BP$5&gt;=$EH149,BP$5&lt;=$EI149),$FO149/$GM149,IF(AND(BP$5&gt;=$EJ149,BP$5&lt;=$EK149),$FQ149/$GO149,IF(AND(BP$5&gt;=$EL149,BP$5&lt;=$EM149),$FS149/$GQ149,IF(AND(BP$5&gt;=$EN149,BP$5&lt;=$EO149),$FU149/$GS149,IF(AND(BP$5&gt;=$EP149,BP$5&lt;=$EQ149),$FW149/$GU149,IF(AND(BP$5&gt;=$ER149,BP$5&lt;=$ES149),$FY149/$GW149,IF(AND(BP$5&gt;=$ET149,BP$5&lt;=$EU149),$GA149/$GY149,IF(AND(BP$5&gt;=$EV149,BP$5&lt;=$EW149),$GC149/$HA149,IF(AND(BP$5&gt;=$EX149,BP$5&lt;=$EY149),$GE149/$HC149,IF(AND(BP$5&gt;=$EZ149,BP$5&lt;=$FA149),$GG149/$HE149,IF(AND(BP$5&gt;=$FB149,BP$5&lt;=$FC149),$GI149/$HG149,IF(AND(BP$5&gt;=$FD149,BP$5&lt;=$FE149),$GK149/$HI149,0))))))))))))</f>
        <v>0</v>
      </c>
      <c r="BQ460" s="76">
        <f t="shared" si="1211"/>
        <v>0</v>
      </c>
      <c r="BR460" s="76">
        <f t="shared" si="1211"/>
        <v>0</v>
      </c>
      <c r="BS460" s="76">
        <f t="shared" si="1211"/>
        <v>0</v>
      </c>
      <c r="BT460" s="76">
        <f t="shared" si="1211"/>
        <v>0</v>
      </c>
      <c r="BU460" s="76">
        <f t="shared" si="1211"/>
        <v>0</v>
      </c>
      <c r="BV460" s="76">
        <f t="shared" si="1211"/>
        <v>0</v>
      </c>
      <c r="BW460" s="76">
        <f t="shared" si="1211"/>
        <v>0</v>
      </c>
      <c r="BX460" s="76">
        <f t="shared" si="1211"/>
        <v>0</v>
      </c>
      <c r="BY460" s="76">
        <f t="shared" si="1211"/>
        <v>0</v>
      </c>
      <c r="BZ460" s="76">
        <f t="shared" si="1211"/>
        <v>0</v>
      </c>
      <c r="CA460" s="76">
        <f t="shared" si="1211"/>
        <v>0</v>
      </c>
      <c r="CB460" s="138">
        <f t="shared" si="1211"/>
        <v>0</v>
      </c>
      <c r="CC460" s="76">
        <f t="shared" si="1211"/>
        <v>0</v>
      </c>
      <c r="CD460" s="76">
        <f t="shared" si="1211"/>
        <v>0</v>
      </c>
      <c r="CE460" s="76">
        <f t="shared" si="1211"/>
        <v>0</v>
      </c>
      <c r="CF460" s="76">
        <f t="shared" si="1211"/>
        <v>0</v>
      </c>
      <c r="CG460" s="76">
        <f t="shared" si="1211"/>
        <v>0</v>
      </c>
      <c r="CH460" s="76">
        <f t="shared" si="1211"/>
        <v>0</v>
      </c>
      <c r="CI460" s="76">
        <f t="shared" si="1211"/>
        <v>0</v>
      </c>
      <c r="CJ460" s="76">
        <f t="shared" si="1211"/>
        <v>0</v>
      </c>
      <c r="CK460" s="76">
        <f t="shared" si="1211"/>
        <v>0</v>
      </c>
      <c r="CL460" s="76">
        <f t="shared" si="1211"/>
        <v>0</v>
      </c>
      <c r="CM460" s="76">
        <f t="shared" si="1211"/>
        <v>0</v>
      </c>
      <c r="CN460" s="76">
        <f t="shared" si="1211"/>
        <v>0</v>
      </c>
      <c r="CO460" s="76">
        <f t="shared" si="1211"/>
        <v>0</v>
      </c>
      <c r="CP460" s="138">
        <f t="shared" si="1211"/>
        <v>0</v>
      </c>
      <c r="CQ460" s="77">
        <f t="shared" si="1211"/>
        <v>0</v>
      </c>
      <c r="CR460" s="59">
        <f t="shared" si="1211"/>
        <v>0</v>
      </c>
      <c r="CS460" s="76">
        <f t="shared" si="1211"/>
        <v>0</v>
      </c>
      <c r="CT460" s="76">
        <f t="shared" si="1211"/>
        <v>0</v>
      </c>
      <c r="CU460" s="76">
        <f t="shared" si="1211"/>
        <v>0</v>
      </c>
      <c r="CV460" s="76">
        <f t="shared" ref="CV460:DW460" si="1212">IF(AND(CV$5&gt;=$EH149,CV$5&lt;=$EI149),$FO149/$GM149,IF(AND(CV$5&gt;=$EJ149,CV$5&lt;=$EK149),$FQ149/$GO149,IF(AND(CV$5&gt;=$EL149,CV$5&lt;=$EM149),$FS149/$GQ149,IF(AND(CV$5&gt;=$EN149,CV$5&lt;=$EO149),$FU149/$GS149,IF(AND(CV$5&gt;=$EP149,CV$5&lt;=$EQ149),$FW149/$GU149,IF(AND(CV$5&gt;=$ER149,CV$5&lt;=$ES149),$FY149/$GW149,IF(AND(CV$5&gt;=$ET149,CV$5&lt;=$EU149),$GA149/$GY149,IF(AND(CV$5&gt;=$EV149,CV$5&lt;=$EW149),$GC149/$HA149,IF(AND(CV$5&gt;=$EX149,CV$5&lt;=$EY149),$GE149/$HC149,IF(AND(CV$5&gt;=$EZ149,CV$5&lt;=$FA149),$GG149/$HE149,IF(AND(CV$5&gt;=$FB149,CV$5&lt;=$FC149),$GI149/$HG149,IF(AND(CV$5&gt;=$FD149,CV$5&lt;=$FE149),$GK149/$HI149,0))))))))))))</f>
        <v>0</v>
      </c>
      <c r="CW460" s="76">
        <f t="shared" si="1212"/>
        <v>0</v>
      </c>
      <c r="CX460" s="76">
        <f t="shared" si="1212"/>
        <v>0</v>
      </c>
      <c r="CY460" s="76">
        <f t="shared" si="1212"/>
        <v>0</v>
      </c>
      <c r="CZ460" s="76">
        <f t="shared" si="1212"/>
        <v>0</v>
      </c>
      <c r="DA460" s="76">
        <f t="shared" si="1212"/>
        <v>0</v>
      </c>
      <c r="DB460" s="76">
        <f t="shared" si="1212"/>
        <v>0</v>
      </c>
      <c r="DC460" s="76">
        <f t="shared" si="1212"/>
        <v>0</v>
      </c>
      <c r="DD460" s="76">
        <f t="shared" si="1212"/>
        <v>0</v>
      </c>
      <c r="DE460" s="76">
        <f t="shared" si="1212"/>
        <v>0</v>
      </c>
      <c r="DF460" s="138">
        <f t="shared" si="1212"/>
        <v>0</v>
      </c>
      <c r="DG460" s="76">
        <f t="shared" si="1212"/>
        <v>0</v>
      </c>
      <c r="DH460" s="76">
        <f t="shared" si="1212"/>
        <v>0</v>
      </c>
      <c r="DI460" s="76">
        <f t="shared" si="1212"/>
        <v>0</v>
      </c>
      <c r="DJ460" s="76">
        <f t="shared" si="1212"/>
        <v>0</v>
      </c>
      <c r="DK460" s="76">
        <f t="shared" si="1212"/>
        <v>0</v>
      </c>
      <c r="DL460" s="76">
        <f t="shared" si="1212"/>
        <v>0</v>
      </c>
      <c r="DM460" s="76">
        <f t="shared" si="1212"/>
        <v>0</v>
      </c>
      <c r="DN460" s="76">
        <f t="shared" si="1212"/>
        <v>0</v>
      </c>
      <c r="DO460" s="76">
        <f t="shared" si="1212"/>
        <v>0</v>
      </c>
      <c r="DP460" s="76">
        <f t="shared" si="1212"/>
        <v>0</v>
      </c>
      <c r="DQ460" s="76">
        <f t="shared" si="1212"/>
        <v>0</v>
      </c>
      <c r="DR460" s="76">
        <f t="shared" si="1212"/>
        <v>0</v>
      </c>
      <c r="DS460" s="76">
        <f t="shared" si="1212"/>
        <v>0</v>
      </c>
      <c r="DT460" s="138">
        <f t="shared" si="1212"/>
        <v>0</v>
      </c>
      <c r="DU460" s="77">
        <f t="shared" si="1212"/>
        <v>0</v>
      </c>
      <c r="DV460" s="77">
        <f t="shared" si="1212"/>
        <v>0</v>
      </c>
      <c r="DW460" s="77">
        <f t="shared" si="1212"/>
        <v>0</v>
      </c>
      <c r="EE460" s="2"/>
      <c r="EF460"/>
      <c r="EG460"/>
      <c r="EH460" s="124"/>
      <c r="EI460" s="124"/>
      <c r="EJ460" s="124"/>
      <c r="EK460" s="124"/>
      <c r="EL460" s="124"/>
      <c r="EM460" s="124"/>
      <c r="EN460" s="124"/>
      <c r="EO460" s="124"/>
      <c r="EP460" s="124"/>
      <c r="EQ460" s="124"/>
      <c r="ER460" s="124"/>
      <c r="ES460" s="124"/>
      <c r="ET460" s="124"/>
      <c r="EU460" s="124"/>
      <c r="EV460" s="124"/>
      <c r="EW460" s="124"/>
      <c r="EX460" s="124"/>
      <c r="EY460" s="124"/>
      <c r="EZ460" s="124"/>
      <c r="FA460" s="124"/>
      <c r="FB460" s="124"/>
      <c r="FC460" s="124"/>
      <c r="FD460" s="124"/>
      <c r="FE460" s="124"/>
      <c r="FG460" s="124"/>
      <c r="FH460" s="124"/>
      <c r="FI460" s="124"/>
      <c r="FJ460" s="124"/>
      <c r="FK460" s="124"/>
      <c r="FL460" s="124"/>
      <c r="FN460" s="212"/>
      <c r="FO460" s="170"/>
      <c r="FP460" s="212"/>
      <c r="FQ460" s="170"/>
      <c r="FR460" s="212"/>
      <c r="FS460" s="170"/>
      <c r="FT460" s="212"/>
      <c r="FU460" s="170"/>
      <c r="FV460" s="212"/>
      <c r="FW460" s="170"/>
      <c r="FX460" s="212"/>
      <c r="FY460" s="170"/>
      <c r="FZ460" s="212"/>
      <c r="GA460" s="170"/>
      <c r="GB460" s="212"/>
      <c r="GC460" s="170"/>
      <c r="GD460" s="212"/>
      <c r="GE460" s="170"/>
      <c r="GF460" s="212"/>
      <c r="GG460" s="170"/>
      <c r="GH460" s="212"/>
      <c r="GI460" s="170"/>
      <c r="GJ460" s="212"/>
      <c r="GK460" s="170"/>
      <c r="HC460" s="212"/>
      <c r="HD460" s="170"/>
      <c r="HE460" s="212"/>
      <c r="HF460" s="170"/>
      <c r="HG460" s="212"/>
      <c r="HH460" s="170"/>
      <c r="HI460" s="212"/>
      <c r="HJ460" s="170"/>
    </row>
    <row r="461" spans="2:218" ht="21.75" customHeight="1" thickBot="1" x14ac:dyDescent="0.2">
      <c r="B461" s="488"/>
      <c r="C461" s="326"/>
      <c r="D461" s="139">
        <f t="shared" ref="D461:AI461" si="1213">IF(AND(D$5&gt;=$EH149,D$5&lt;=$EI149),$FO149,IF(AND(D$5&gt;=$EJ149,D$5&lt;=$EK149),$FQ149,IF(AND(D$5&gt;=$EL149,D$5&lt;=$EM149),$FS149,IF(AND(D$5&gt;=$EN149,D$5&lt;=$EO149),$FU149,IF(AND(D$5&gt;=$EP149,D$5&lt;=$EQ149),$FW149,IF(AND(D$5&gt;=$ER149,D$5&lt;=$ES149),$FY149,IF(AND(D$5&gt;=$ET149,D$5&lt;=$EU149),$GA149,IF(AND(D$5&gt;=$EV149,D$5&lt;=$EW149),$GC149,IF(AND(D$5&gt;=$EX149,D$5&lt;=$EY149),$GE149,IF(AND(D$5&gt;=$EZ149,D$5&lt;=$FA149),$GG149,IF(AND(D$5&gt;=$FB149,D$5&lt;=$FC149),$GI149,IF(AND(D$5&gt;=$FD149,D$5&lt;=$FE149),$GK149,0))))))))))))</f>
        <v>0</v>
      </c>
      <c r="E461" s="129">
        <f t="shared" si="1213"/>
        <v>0</v>
      </c>
      <c r="F461" s="129">
        <f t="shared" si="1213"/>
        <v>16</v>
      </c>
      <c r="G461" s="129">
        <f t="shared" si="1213"/>
        <v>0</v>
      </c>
      <c r="H461" s="129">
        <f t="shared" si="1213"/>
        <v>0</v>
      </c>
      <c r="I461" s="129">
        <f t="shared" si="1213"/>
        <v>0</v>
      </c>
      <c r="J461" s="129">
        <f t="shared" si="1213"/>
        <v>0</v>
      </c>
      <c r="K461" s="129">
        <f t="shared" si="1213"/>
        <v>0</v>
      </c>
      <c r="L461" s="129">
        <f t="shared" si="1213"/>
        <v>0</v>
      </c>
      <c r="M461" s="129">
        <f t="shared" si="1213"/>
        <v>0</v>
      </c>
      <c r="N461" s="129">
        <f t="shared" si="1213"/>
        <v>0</v>
      </c>
      <c r="O461" s="129">
        <f t="shared" si="1213"/>
        <v>0</v>
      </c>
      <c r="P461" s="129">
        <f t="shared" si="1213"/>
        <v>0</v>
      </c>
      <c r="Q461" s="129">
        <f t="shared" si="1213"/>
        <v>0</v>
      </c>
      <c r="R461" s="129">
        <f t="shared" si="1213"/>
        <v>0</v>
      </c>
      <c r="S461" s="129">
        <f t="shared" si="1213"/>
        <v>0</v>
      </c>
      <c r="T461" s="129">
        <f t="shared" si="1213"/>
        <v>0</v>
      </c>
      <c r="U461" s="129">
        <f t="shared" si="1213"/>
        <v>0</v>
      </c>
      <c r="V461" s="129">
        <f t="shared" si="1213"/>
        <v>0</v>
      </c>
      <c r="W461" s="129">
        <f t="shared" si="1213"/>
        <v>0</v>
      </c>
      <c r="X461" s="129">
        <f t="shared" si="1213"/>
        <v>0</v>
      </c>
      <c r="Y461" s="129">
        <f t="shared" si="1213"/>
        <v>0</v>
      </c>
      <c r="Z461" s="129">
        <f t="shared" si="1213"/>
        <v>0</v>
      </c>
      <c r="AA461" s="129">
        <f t="shared" si="1213"/>
        <v>0</v>
      </c>
      <c r="AB461" s="129">
        <f t="shared" si="1213"/>
        <v>0</v>
      </c>
      <c r="AC461" s="129">
        <f t="shared" si="1213"/>
        <v>0</v>
      </c>
      <c r="AD461" s="129">
        <f t="shared" si="1213"/>
        <v>0</v>
      </c>
      <c r="AE461" s="129">
        <f t="shared" si="1213"/>
        <v>0</v>
      </c>
      <c r="AF461" s="129">
        <f t="shared" si="1213"/>
        <v>0</v>
      </c>
      <c r="AG461" s="130">
        <f t="shared" si="1213"/>
        <v>0</v>
      </c>
      <c r="AH461" s="130">
        <f t="shared" si="1213"/>
        <v>0</v>
      </c>
      <c r="AI461" s="131">
        <f t="shared" si="1213"/>
        <v>0</v>
      </c>
      <c r="AJ461" s="129">
        <f t="shared" ref="AJ461:BO461" si="1214">IF(AND(AJ$5&gt;=$EH149,AJ$5&lt;=$EI149),$FO149,IF(AND(AJ$5&gt;=$EJ149,AJ$5&lt;=$EK149),$FQ149,IF(AND(AJ$5&gt;=$EL149,AJ$5&lt;=$EM149),$FS149,IF(AND(AJ$5&gt;=$EN149,AJ$5&lt;=$EO149),$FU149,IF(AND(AJ$5&gt;=$EP149,AJ$5&lt;=$EQ149),$FW149,IF(AND(AJ$5&gt;=$ER149,AJ$5&lt;=$ES149),$FY149,IF(AND(AJ$5&gt;=$ET149,AJ$5&lt;=$EU149),$GA149,IF(AND(AJ$5&gt;=$EV149,AJ$5&lt;=$EW149),$GC149,IF(AND(AJ$5&gt;=$EX149,AJ$5&lt;=$EY149),$GE149,IF(AND(AJ$5&gt;=$EZ149,AJ$5&lt;=$FA149),$GG149,IF(AND(AJ$5&gt;=$FB149,AJ$5&lt;=$FC149),$GI149,IF(AND(AJ$5&gt;=$FD149,AJ$5&lt;=$FE149),$GK149,0))))))))))))</f>
        <v>0</v>
      </c>
      <c r="AK461" s="129">
        <f t="shared" si="1214"/>
        <v>0</v>
      </c>
      <c r="AL461" s="132">
        <f t="shared" si="1214"/>
        <v>0</v>
      </c>
      <c r="AM461" s="133">
        <f t="shared" si="1214"/>
        <v>0</v>
      </c>
      <c r="AN461" s="133">
        <f t="shared" si="1214"/>
        <v>0</v>
      </c>
      <c r="AO461" s="133">
        <f t="shared" si="1214"/>
        <v>0</v>
      </c>
      <c r="AP461" s="133">
        <f t="shared" si="1214"/>
        <v>0</v>
      </c>
      <c r="AQ461" s="133">
        <f t="shared" si="1214"/>
        <v>0</v>
      </c>
      <c r="AR461" s="133">
        <f t="shared" si="1214"/>
        <v>0</v>
      </c>
      <c r="AS461" s="133">
        <f t="shared" si="1214"/>
        <v>0</v>
      </c>
      <c r="AT461" s="133">
        <f t="shared" si="1214"/>
        <v>0</v>
      </c>
      <c r="AU461" s="133">
        <f t="shared" si="1214"/>
        <v>0</v>
      </c>
      <c r="AV461" s="133">
        <f t="shared" si="1214"/>
        <v>0</v>
      </c>
      <c r="AW461" s="133">
        <f t="shared" si="1214"/>
        <v>0</v>
      </c>
      <c r="AX461" s="133">
        <f t="shared" si="1214"/>
        <v>0</v>
      </c>
      <c r="AY461" s="133">
        <f t="shared" si="1214"/>
        <v>0</v>
      </c>
      <c r="AZ461" s="133">
        <f t="shared" si="1214"/>
        <v>0</v>
      </c>
      <c r="BA461" s="133">
        <f t="shared" si="1214"/>
        <v>0</v>
      </c>
      <c r="BB461" s="133">
        <f t="shared" si="1214"/>
        <v>0</v>
      </c>
      <c r="BC461" s="133">
        <f t="shared" si="1214"/>
        <v>0</v>
      </c>
      <c r="BD461" s="133">
        <f t="shared" si="1214"/>
        <v>0</v>
      </c>
      <c r="BE461" s="133">
        <f t="shared" si="1214"/>
        <v>0</v>
      </c>
      <c r="BF461" s="133">
        <f t="shared" si="1214"/>
        <v>0</v>
      </c>
      <c r="BG461" s="133">
        <f t="shared" si="1214"/>
        <v>0</v>
      </c>
      <c r="BH461" s="133">
        <f t="shared" si="1214"/>
        <v>0</v>
      </c>
      <c r="BI461" s="133">
        <f t="shared" si="1214"/>
        <v>0</v>
      </c>
      <c r="BJ461" s="133">
        <f t="shared" si="1214"/>
        <v>0</v>
      </c>
      <c r="BK461" s="133">
        <f t="shared" si="1214"/>
        <v>0</v>
      </c>
      <c r="BL461" s="133">
        <f t="shared" si="1214"/>
        <v>0</v>
      </c>
      <c r="BM461" s="134">
        <f t="shared" si="1214"/>
        <v>0</v>
      </c>
      <c r="BN461" s="135">
        <f t="shared" si="1214"/>
        <v>0</v>
      </c>
      <c r="BO461" s="133">
        <f t="shared" si="1214"/>
        <v>0</v>
      </c>
      <c r="BP461" s="133">
        <f t="shared" ref="BP461:CU461" si="1215">IF(AND(BP$5&gt;=$EH149,BP$5&lt;=$EI149),$FO149,IF(AND(BP$5&gt;=$EJ149,BP$5&lt;=$EK149),$FQ149,IF(AND(BP$5&gt;=$EL149,BP$5&lt;=$EM149),$FS149,IF(AND(BP$5&gt;=$EN149,BP$5&lt;=$EO149),$FU149,IF(AND(BP$5&gt;=$EP149,BP$5&lt;=$EQ149),$FW149,IF(AND(BP$5&gt;=$ER149,BP$5&lt;=$ES149),$FY149,IF(AND(BP$5&gt;=$ET149,BP$5&lt;=$EU149),$GA149,IF(AND(BP$5&gt;=$EV149,BP$5&lt;=$EW149),$GC149,IF(AND(BP$5&gt;=$EX149,BP$5&lt;=$EY149),$GE149,IF(AND(BP$5&gt;=$EZ149,BP$5&lt;=$FA149),$GG149,IF(AND(BP$5&gt;=$FB149,BP$5&lt;=$FC149),$GI149,IF(AND(BP$5&gt;=$FD149,BP$5&lt;=$FE149),$GK149,0))))))))))))</f>
        <v>0</v>
      </c>
      <c r="BQ461" s="133">
        <f t="shared" si="1215"/>
        <v>0</v>
      </c>
      <c r="BR461" s="133">
        <f t="shared" si="1215"/>
        <v>0</v>
      </c>
      <c r="BS461" s="133">
        <f t="shared" si="1215"/>
        <v>0</v>
      </c>
      <c r="BT461" s="133">
        <f t="shared" si="1215"/>
        <v>0</v>
      </c>
      <c r="BU461" s="133">
        <f t="shared" si="1215"/>
        <v>0</v>
      </c>
      <c r="BV461" s="133">
        <f t="shared" si="1215"/>
        <v>0</v>
      </c>
      <c r="BW461" s="133">
        <f t="shared" si="1215"/>
        <v>0</v>
      </c>
      <c r="BX461" s="133">
        <f t="shared" si="1215"/>
        <v>0</v>
      </c>
      <c r="BY461" s="133">
        <f t="shared" si="1215"/>
        <v>0</v>
      </c>
      <c r="BZ461" s="133">
        <f t="shared" si="1215"/>
        <v>0</v>
      </c>
      <c r="CA461" s="133">
        <f t="shared" si="1215"/>
        <v>0</v>
      </c>
      <c r="CB461" s="133">
        <f t="shared" si="1215"/>
        <v>0</v>
      </c>
      <c r="CC461" s="133">
        <f t="shared" si="1215"/>
        <v>0</v>
      </c>
      <c r="CD461" s="133">
        <f t="shared" si="1215"/>
        <v>0</v>
      </c>
      <c r="CE461" s="133">
        <f t="shared" si="1215"/>
        <v>0</v>
      </c>
      <c r="CF461" s="133">
        <f t="shared" si="1215"/>
        <v>0</v>
      </c>
      <c r="CG461" s="133">
        <f t="shared" si="1215"/>
        <v>0</v>
      </c>
      <c r="CH461" s="133">
        <f t="shared" si="1215"/>
        <v>0</v>
      </c>
      <c r="CI461" s="133">
        <f t="shared" si="1215"/>
        <v>0</v>
      </c>
      <c r="CJ461" s="133">
        <f t="shared" si="1215"/>
        <v>0</v>
      </c>
      <c r="CK461" s="133">
        <f t="shared" si="1215"/>
        <v>0</v>
      </c>
      <c r="CL461" s="133">
        <f t="shared" si="1215"/>
        <v>0</v>
      </c>
      <c r="CM461" s="133">
        <f t="shared" si="1215"/>
        <v>0</v>
      </c>
      <c r="CN461" s="133">
        <f t="shared" si="1215"/>
        <v>0</v>
      </c>
      <c r="CO461" s="133">
        <f t="shared" si="1215"/>
        <v>0</v>
      </c>
      <c r="CP461" s="133">
        <f t="shared" si="1215"/>
        <v>0</v>
      </c>
      <c r="CQ461" s="134">
        <f t="shared" si="1215"/>
        <v>0</v>
      </c>
      <c r="CR461" s="135">
        <f t="shared" si="1215"/>
        <v>0</v>
      </c>
      <c r="CS461" s="133">
        <f t="shared" si="1215"/>
        <v>0</v>
      </c>
      <c r="CT461" s="133">
        <f t="shared" si="1215"/>
        <v>0</v>
      </c>
      <c r="CU461" s="133">
        <f t="shared" si="1215"/>
        <v>0</v>
      </c>
      <c r="CV461" s="133">
        <f t="shared" ref="CV461:DW461" si="1216">IF(AND(CV$5&gt;=$EH149,CV$5&lt;=$EI149),$FO149,IF(AND(CV$5&gt;=$EJ149,CV$5&lt;=$EK149),$FQ149,IF(AND(CV$5&gt;=$EL149,CV$5&lt;=$EM149),$FS149,IF(AND(CV$5&gt;=$EN149,CV$5&lt;=$EO149),$FU149,IF(AND(CV$5&gt;=$EP149,CV$5&lt;=$EQ149),$FW149,IF(AND(CV$5&gt;=$ER149,CV$5&lt;=$ES149),$FY149,IF(AND(CV$5&gt;=$ET149,CV$5&lt;=$EU149),$GA149,IF(AND(CV$5&gt;=$EV149,CV$5&lt;=$EW149),$GC149,IF(AND(CV$5&gt;=$EX149,CV$5&lt;=$EY149),$GE149,IF(AND(CV$5&gt;=$EZ149,CV$5&lt;=$FA149),$GG149,IF(AND(CV$5&gt;=$FB149,CV$5&lt;=$FC149),$GI149,IF(AND(CV$5&gt;=$FD149,CV$5&lt;=$FE149),$GK149,0))))))))))))</f>
        <v>0</v>
      </c>
      <c r="CW461" s="133">
        <f t="shared" si="1216"/>
        <v>0</v>
      </c>
      <c r="CX461" s="133">
        <f t="shared" si="1216"/>
        <v>0</v>
      </c>
      <c r="CY461" s="133">
        <f t="shared" si="1216"/>
        <v>0</v>
      </c>
      <c r="CZ461" s="133">
        <f t="shared" si="1216"/>
        <v>0</v>
      </c>
      <c r="DA461" s="133">
        <f t="shared" si="1216"/>
        <v>0</v>
      </c>
      <c r="DB461" s="133">
        <f t="shared" si="1216"/>
        <v>0</v>
      </c>
      <c r="DC461" s="133">
        <f t="shared" si="1216"/>
        <v>0</v>
      </c>
      <c r="DD461" s="133">
        <f t="shared" si="1216"/>
        <v>0</v>
      </c>
      <c r="DE461" s="133">
        <f t="shared" si="1216"/>
        <v>0</v>
      </c>
      <c r="DF461" s="133">
        <f t="shared" si="1216"/>
        <v>0</v>
      </c>
      <c r="DG461" s="133">
        <f t="shared" si="1216"/>
        <v>0</v>
      </c>
      <c r="DH461" s="133">
        <f t="shared" si="1216"/>
        <v>0</v>
      </c>
      <c r="DI461" s="133">
        <f t="shared" si="1216"/>
        <v>0</v>
      </c>
      <c r="DJ461" s="133">
        <f t="shared" si="1216"/>
        <v>0</v>
      </c>
      <c r="DK461" s="133">
        <f t="shared" si="1216"/>
        <v>0</v>
      </c>
      <c r="DL461" s="133">
        <f t="shared" si="1216"/>
        <v>0</v>
      </c>
      <c r="DM461" s="133">
        <f t="shared" si="1216"/>
        <v>0</v>
      </c>
      <c r="DN461" s="133">
        <f t="shared" si="1216"/>
        <v>0</v>
      </c>
      <c r="DO461" s="133">
        <f t="shared" si="1216"/>
        <v>0</v>
      </c>
      <c r="DP461" s="133">
        <f t="shared" si="1216"/>
        <v>0</v>
      </c>
      <c r="DQ461" s="133">
        <f t="shared" si="1216"/>
        <v>0</v>
      </c>
      <c r="DR461" s="133">
        <f t="shared" si="1216"/>
        <v>0</v>
      </c>
      <c r="DS461" s="133">
        <f t="shared" si="1216"/>
        <v>0</v>
      </c>
      <c r="DT461" s="133">
        <f t="shared" si="1216"/>
        <v>0</v>
      </c>
      <c r="DU461" s="134">
        <f t="shared" si="1216"/>
        <v>0</v>
      </c>
      <c r="DV461" s="134">
        <f t="shared" si="1216"/>
        <v>0</v>
      </c>
      <c r="DW461" s="134">
        <f t="shared" si="1216"/>
        <v>0</v>
      </c>
      <c r="EE461" s="2"/>
      <c r="EF461"/>
      <c r="EG461"/>
      <c r="EH461" s="124"/>
      <c r="EI461" s="124"/>
      <c r="EJ461" s="124"/>
      <c r="EK461" s="124"/>
      <c r="EL461" s="124"/>
      <c r="EM461" s="124"/>
      <c r="EN461" s="124"/>
      <c r="EO461" s="124"/>
      <c r="EP461" s="124"/>
      <c r="EQ461" s="124"/>
      <c r="ER461" s="124"/>
      <c r="ES461" s="124"/>
      <c r="ET461" s="124"/>
      <c r="EU461" s="124"/>
      <c r="EV461" s="124"/>
      <c r="EW461" s="124"/>
      <c r="EX461" s="124"/>
      <c r="EY461" s="124"/>
      <c r="EZ461" s="124"/>
      <c r="FA461" s="124"/>
      <c r="FB461" s="124"/>
      <c r="FC461" s="124"/>
      <c r="FD461" s="124"/>
      <c r="FE461" s="124"/>
      <c r="FG461" s="124"/>
      <c r="FH461" s="124"/>
      <c r="FI461" s="124"/>
      <c r="FJ461" s="124"/>
      <c r="FK461" s="124"/>
      <c r="FL461" s="124"/>
      <c r="FN461" s="212"/>
      <c r="FO461" s="170"/>
      <c r="FP461" s="212"/>
      <c r="FQ461" s="170"/>
      <c r="FR461" s="212"/>
      <c r="FS461" s="170"/>
      <c r="FT461" s="212"/>
      <c r="FU461" s="170"/>
      <c r="FV461" s="212"/>
      <c r="FW461" s="170"/>
      <c r="FX461" s="212"/>
      <c r="FY461" s="170"/>
      <c r="FZ461" s="212"/>
      <c r="GA461" s="170"/>
      <c r="GB461" s="212"/>
      <c r="GC461" s="170"/>
      <c r="GD461" s="212"/>
      <c r="GE461" s="170"/>
      <c r="GF461" s="212"/>
      <c r="GG461" s="170"/>
      <c r="GH461" s="212"/>
      <c r="GI461" s="170"/>
      <c r="GJ461" s="212"/>
      <c r="GK461" s="170"/>
      <c r="HC461" s="212"/>
      <c r="HD461" s="170"/>
      <c r="HE461" s="212"/>
      <c r="HF461" s="170"/>
      <c r="HG461" s="212"/>
      <c r="HH461" s="170"/>
      <c r="HI461" s="212"/>
      <c r="HJ461" s="170"/>
    </row>
    <row r="462" spans="2:218" ht="24.75" customHeight="1" x14ac:dyDescent="0.15"/>
    <row r="463" spans="2:218" ht="24.75" customHeight="1" x14ac:dyDescent="0.15"/>
    <row r="464" spans="2:218" ht="24.75" customHeight="1" x14ac:dyDescent="0.15"/>
    <row r="465" spans="2:218" ht="24.75" customHeight="1" x14ac:dyDescent="0.15"/>
    <row r="466" spans="2:218" ht="24.75" customHeight="1" x14ac:dyDescent="0.15"/>
    <row r="467" spans="2:218" ht="24.75" customHeight="1" x14ac:dyDescent="0.15"/>
    <row r="468" spans="2:218" ht="24.75" customHeight="1" thickBot="1" x14ac:dyDescent="0.2"/>
    <row r="469" spans="2:218" s="2" customFormat="1" ht="27" customHeight="1" x14ac:dyDescent="0.15">
      <c r="B469" s="489"/>
      <c r="C469" s="491"/>
      <c r="D469" s="19"/>
      <c r="E469" s="3"/>
      <c r="F469" s="3"/>
      <c r="G469" s="3"/>
      <c r="H469" s="3"/>
      <c r="I469" s="3"/>
      <c r="J469" s="3"/>
      <c r="K469" s="3"/>
      <c r="L469" s="3"/>
      <c r="M469" s="3"/>
      <c r="N469" s="3"/>
      <c r="O469" s="3"/>
      <c r="P469" s="20"/>
      <c r="Q469" s="3"/>
      <c r="R469" s="3"/>
      <c r="S469" s="3"/>
      <c r="T469" s="3"/>
      <c r="U469" s="3"/>
      <c r="V469" s="3"/>
      <c r="W469" s="3"/>
      <c r="X469" s="3"/>
      <c r="Y469" s="3"/>
      <c r="Z469" s="3"/>
      <c r="AA469" s="3"/>
      <c r="AB469" s="3"/>
      <c r="AC469" s="3"/>
      <c r="AD469" s="3"/>
      <c r="AE469" s="3"/>
      <c r="AF469" s="3"/>
      <c r="AG469" s="18"/>
      <c r="AH469" s="3"/>
      <c r="AI469" s="3"/>
      <c r="AJ469" s="3"/>
      <c r="AK469" s="3"/>
      <c r="AL469" s="3"/>
      <c r="AM469" s="3"/>
      <c r="AN469" s="3"/>
      <c r="AO469" s="3"/>
      <c r="AP469" s="3"/>
      <c r="AQ469" s="3"/>
      <c r="AR469" s="3"/>
      <c r="AS469" s="3"/>
      <c r="AT469" s="3"/>
      <c r="AU469" s="20"/>
      <c r="AV469" s="3"/>
      <c r="AW469" s="3"/>
      <c r="AX469" s="3"/>
      <c r="AY469" s="3"/>
      <c r="AZ469" s="3"/>
      <c r="BA469" s="3"/>
      <c r="BB469" s="3"/>
      <c r="BC469" s="3"/>
      <c r="BD469" s="3"/>
      <c r="BE469" s="3"/>
      <c r="BF469" s="3"/>
      <c r="BG469" s="3"/>
      <c r="BH469" s="3"/>
      <c r="BI469" s="3"/>
      <c r="BJ469" s="3"/>
      <c r="BK469" s="3"/>
      <c r="BL469" s="3"/>
      <c r="BM469" s="3"/>
      <c r="BN469" s="19"/>
      <c r="BO469" s="3"/>
      <c r="BP469" s="3"/>
      <c r="BQ469" s="3"/>
      <c r="BR469" s="3"/>
      <c r="BS469" s="3"/>
      <c r="BT469" s="3"/>
      <c r="BU469" s="3"/>
      <c r="BV469" s="3"/>
      <c r="BW469" s="3"/>
      <c r="BX469" s="3"/>
      <c r="BY469" s="3"/>
      <c r="BZ469" s="20"/>
      <c r="CA469" s="3"/>
      <c r="CB469" s="3"/>
      <c r="CC469" s="3"/>
      <c r="CD469" s="3"/>
      <c r="CE469" s="3"/>
      <c r="CF469" s="3"/>
      <c r="CG469" s="3"/>
      <c r="CH469" s="3"/>
      <c r="CI469" s="3"/>
      <c r="CJ469" s="3"/>
      <c r="CK469" s="3"/>
      <c r="CL469" s="3"/>
      <c r="CM469" s="3"/>
      <c r="CN469" s="3"/>
      <c r="CO469" s="3"/>
      <c r="CP469" s="3"/>
      <c r="CQ469" s="18"/>
      <c r="CR469" s="19"/>
      <c r="CS469" s="3"/>
      <c r="CT469" s="3"/>
      <c r="CU469" s="3"/>
      <c r="CV469" s="3"/>
      <c r="CW469" s="3"/>
      <c r="CX469" s="3"/>
      <c r="CY469" s="3"/>
      <c r="CZ469" s="3"/>
      <c r="DA469" s="3"/>
      <c r="DB469" s="3"/>
      <c r="DC469" s="3"/>
      <c r="DD469" s="20"/>
      <c r="DE469" s="3"/>
      <c r="DF469" s="3"/>
      <c r="DG469" s="3"/>
      <c r="DH469" s="3"/>
      <c r="DI469" s="3"/>
      <c r="DJ469" s="3"/>
      <c r="DK469" s="3"/>
      <c r="DL469" s="3"/>
      <c r="DM469" s="3"/>
      <c r="DN469" s="3"/>
      <c r="DO469" s="3"/>
      <c r="DP469" s="3"/>
      <c r="DQ469" s="3"/>
      <c r="DR469" s="3"/>
      <c r="DS469" s="3"/>
      <c r="DT469" s="3"/>
      <c r="DU469" s="18"/>
      <c r="DV469" s="18"/>
      <c r="DW469" s="18"/>
      <c r="EF469" s="50"/>
      <c r="EG469" s="50"/>
      <c r="EH469" s="124"/>
      <c r="EI469" s="124"/>
      <c r="EJ469" s="125"/>
      <c r="EK469" s="124"/>
      <c r="EL469" s="124"/>
      <c r="EM469" s="125"/>
      <c r="EN469" s="124"/>
      <c r="EO469" s="124"/>
      <c r="EP469" s="126"/>
      <c r="EQ469" s="50"/>
      <c r="ER469" s="50"/>
      <c r="ES469" s="50"/>
      <c r="ET469" s="50"/>
      <c r="EU469" s="50"/>
      <c r="EV469" s="50"/>
      <c r="EW469" s="50"/>
      <c r="EX469" s="50"/>
      <c r="FB469" s="50"/>
    </row>
    <row r="470" spans="2:218" s="2" customFormat="1" ht="24.95" customHeight="1" thickBot="1" x14ac:dyDescent="0.2">
      <c r="B470" s="490"/>
      <c r="C470" s="492"/>
      <c r="D470" s="25"/>
      <c r="E470" s="21"/>
      <c r="F470" s="21"/>
      <c r="G470" s="21"/>
      <c r="H470" s="21"/>
      <c r="I470" s="21"/>
      <c r="J470" s="21"/>
      <c r="K470" s="21"/>
      <c r="L470" s="21"/>
      <c r="M470" s="21"/>
      <c r="N470" s="21"/>
      <c r="O470" s="21"/>
      <c r="P470" s="21"/>
      <c r="Q470" s="21"/>
      <c r="R470" s="21"/>
      <c r="S470" s="21"/>
      <c r="T470" s="21"/>
      <c r="U470" s="21"/>
      <c r="V470" s="21"/>
      <c r="W470" s="21"/>
      <c r="X470" s="21"/>
      <c r="Y470" s="21"/>
      <c r="Z470" s="21"/>
      <c r="AA470" s="21"/>
      <c r="AB470" s="21"/>
      <c r="AC470" s="21"/>
      <c r="AD470" s="21"/>
      <c r="AE470" s="21"/>
      <c r="AF470" s="21"/>
      <c r="AG470" s="26"/>
      <c r="AH470" s="26"/>
      <c r="AI470" s="22"/>
      <c r="AJ470" s="21"/>
      <c r="AK470" s="21"/>
      <c r="AL470" s="21"/>
      <c r="AM470" s="21"/>
      <c r="AN470" s="21"/>
      <c r="AO470" s="21"/>
      <c r="AP470" s="21"/>
      <c r="AQ470" s="21"/>
      <c r="AR470" s="21"/>
      <c r="AS470" s="21"/>
      <c r="AT470" s="21"/>
      <c r="AU470" s="21"/>
      <c r="AV470" s="21"/>
      <c r="AW470" s="21"/>
      <c r="AX470" s="21"/>
      <c r="AY470" s="21"/>
      <c r="AZ470" s="21"/>
      <c r="BA470" s="21"/>
      <c r="BB470" s="21"/>
      <c r="BC470" s="21"/>
      <c r="BD470" s="21"/>
      <c r="BE470" s="21"/>
      <c r="BF470" s="21"/>
      <c r="BG470" s="21"/>
      <c r="BH470" s="21"/>
      <c r="BI470" s="21"/>
      <c r="BJ470" s="21"/>
      <c r="BK470" s="21"/>
      <c r="BL470" s="21"/>
      <c r="BM470" s="27"/>
      <c r="BN470" s="25"/>
      <c r="BO470" s="21"/>
      <c r="BP470" s="21"/>
      <c r="BQ470" s="21"/>
      <c r="BR470" s="21"/>
      <c r="BS470" s="21"/>
      <c r="BT470" s="21"/>
      <c r="BU470" s="21"/>
      <c r="BV470" s="21"/>
      <c r="BW470" s="21"/>
      <c r="BX470" s="21"/>
      <c r="BY470" s="21"/>
      <c r="BZ470" s="21"/>
      <c r="CA470" s="21"/>
      <c r="CB470" s="21"/>
      <c r="CC470" s="21"/>
      <c r="CD470" s="21"/>
      <c r="CE470" s="21"/>
      <c r="CF470" s="21"/>
      <c r="CG470" s="21"/>
      <c r="CH470" s="21"/>
      <c r="CI470" s="21"/>
      <c r="CJ470" s="21"/>
      <c r="CK470" s="21"/>
      <c r="CL470" s="21"/>
      <c r="CM470" s="21"/>
      <c r="CN470" s="21"/>
      <c r="CO470" s="21"/>
      <c r="CP470" s="21"/>
      <c r="CQ470" s="26"/>
      <c r="CR470" s="25"/>
      <c r="CS470" s="21"/>
      <c r="CT470" s="21"/>
      <c r="CU470" s="21"/>
      <c r="CV470" s="21"/>
      <c r="CW470" s="21"/>
      <c r="CX470" s="21"/>
      <c r="CY470" s="21"/>
      <c r="CZ470" s="21"/>
      <c r="DA470" s="21"/>
      <c r="DB470" s="21"/>
      <c r="DC470" s="21"/>
      <c r="DD470" s="21"/>
      <c r="DE470" s="21"/>
      <c r="DF470" s="21"/>
      <c r="DG470" s="21"/>
      <c r="DH470" s="21"/>
      <c r="DI470" s="21"/>
      <c r="DJ470" s="21"/>
      <c r="DK470" s="21"/>
      <c r="DL470" s="21"/>
      <c r="DM470" s="21"/>
      <c r="DN470" s="21"/>
      <c r="DO470" s="21"/>
      <c r="DP470" s="21"/>
      <c r="DQ470" s="21"/>
      <c r="DR470" s="21"/>
      <c r="DS470" s="21"/>
      <c r="DT470" s="21"/>
      <c r="DU470" s="26"/>
      <c r="DV470" s="26"/>
      <c r="DW470" s="26"/>
    </row>
    <row r="471" spans="2:218" s="2" customFormat="1" ht="18.75" customHeight="1" thickTop="1" x14ac:dyDescent="0.15">
      <c r="B471" s="14"/>
      <c r="C471" s="322"/>
      <c r="D471" s="6"/>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7"/>
      <c r="AH471" s="7"/>
      <c r="AI471" s="23"/>
      <c r="AJ471" s="4"/>
      <c r="AK471" s="4"/>
      <c r="AL471" s="4"/>
      <c r="AM471" s="4"/>
      <c r="AN471" s="4"/>
      <c r="AO471" s="4"/>
      <c r="AP471" s="4"/>
      <c r="AQ471" s="4"/>
      <c r="AR471" s="4"/>
      <c r="AS471" s="4"/>
      <c r="AT471" s="4"/>
      <c r="AU471" s="4"/>
      <c r="AV471" s="4"/>
      <c r="AW471" s="4"/>
      <c r="AX471" s="4"/>
      <c r="AY471" s="4"/>
      <c r="AZ471" s="4"/>
      <c r="BA471" s="4"/>
      <c r="BB471" s="4"/>
      <c r="BC471" s="4"/>
      <c r="BD471" s="4"/>
      <c r="BE471" s="4"/>
      <c r="BF471" s="4"/>
      <c r="BG471" s="4"/>
      <c r="BH471" s="4"/>
      <c r="BI471" s="4"/>
      <c r="BJ471" s="4"/>
      <c r="BK471" s="4"/>
      <c r="BL471" s="4"/>
      <c r="BM471" s="28"/>
      <c r="BN471" s="6"/>
      <c r="BO471" s="4"/>
      <c r="BP471" s="4"/>
      <c r="BQ471" s="4"/>
      <c r="BR471" s="4"/>
      <c r="BS471" s="4"/>
      <c r="BT471" s="4"/>
      <c r="BU471" s="4"/>
      <c r="BV471" s="4"/>
      <c r="BW471" s="4"/>
      <c r="BX471" s="4"/>
      <c r="BY471" s="4"/>
      <c r="BZ471" s="4"/>
      <c r="CA471" s="4"/>
      <c r="CB471" s="4"/>
      <c r="CC471" s="4"/>
      <c r="CD471" s="4"/>
      <c r="CE471" s="4"/>
      <c r="CF471" s="4"/>
      <c r="CG471" s="4"/>
      <c r="CH471" s="4"/>
      <c r="CI471" s="4"/>
      <c r="CJ471" s="4"/>
      <c r="CK471" s="4"/>
      <c r="CL471" s="4"/>
      <c r="CM471" s="4"/>
      <c r="CN471" s="4"/>
      <c r="CO471" s="4"/>
      <c r="CP471" s="4"/>
      <c r="CQ471" s="7"/>
      <c r="CR471" s="6"/>
      <c r="CS471" s="4"/>
      <c r="CT471" s="4"/>
      <c r="CU471" s="4"/>
      <c r="CV471" s="4"/>
      <c r="CW471" s="4"/>
      <c r="CX471" s="4"/>
      <c r="CY471" s="4"/>
      <c r="CZ471" s="4"/>
      <c r="DA471" s="4"/>
      <c r="DB471" s="4"/>
      <c r="DC471" s="4"/>
      <c r="DD471" s="4"/>
      <c r="DE471" s="4"/>
      <c r="DF471" s="4"/>
      <c r="DG471" s="4"/>
      <c r="DH471" s="4"/>
      <c r="DI471" s="4"/>
      <c r="DJ471" s="4"/>
      <c r="DK471" s="4"/>
      <c r="DL471" s="4"/>
      <c r="DM471" s="4"/>
      <c r="DN471" s="4"/>
      <c r="DO471" s="4"/>
      <c r="DP471" s="4"/>
      <c r="DQ471" s="4"/>
      <c r="DR471" s="4"/>
      <c r="DS471" s="4"/>
      <c r="DT471" s="4"/>
      <c r="DU471" s="7"/>
      <c r="DV471" s="7"/>
      <c r="DW471" s="7"/>
      <c r="EE471"/>
      <c r="EF471"/>
      <c r="EG471"/>
      <c r="EH471"/>
      <c r="EI471"/>
      <c r="EV471" s="34"/>
      <c r="FG471" s="34"/>
      <c r="FN471" s="34"/>
      <c r="GM471" s="34"/>
    </row>
    <row r="472" spans="2:218" s="2" customFormat="1" ht="29.25" customHeight="1" x14ac:dyDescent="0.15">
      <c r="B472" s="15"/>
      <c r="C472" s="322"/>
      <c r="D472" s="75"/>
      <c r="E472" s="102"/>
      <c r="F472" s="102"/>
      <c r="G472" s="102"/>
      <c r="H472" s="102"/>
      <c r="I472" s="102"/>
      <c r="J472" s="102"/>
      <c r="K472" s="102"/>
      <c r="L472" s="102"/>
      <c r="M472" s="102"/>
      <c r="N472" s="102"/>
      <c r="O472" s="102"/>
      <c r="P472" s="102"/>
      <c r="Q472" s="102"/>
      <c r="R472" s="102"/>
      <c r="S472" s="102"/>
      <c r="T472" s="102"/>
      <c r="U472" s="102"/>
      <c r="V472" s="102"/>
      <c r="W472" s="102"/>
      <c r="X472" s="102"/>
      <c r="Y472" s="102"/>
      <c r="Z472" s="102"/>
      <c r="AA472" s="102"/>
      <c r="AB472" s="102"/>
      <c r="AC472" s="102"/>
      <c r="AD472" s="102"/>
      <c r="AE472" s="102"/>
      <c r="AF472" s="102"/>
      <c r="AG472" s="103"/>
      <c r="AH472" s="103"/>
      <c r="AI472" s="104"/>
      <c r="AJ472" s="102"/>
      <c r="AK472" s="102"/>
      <c r="AL472" s="102"/>
      <c r="AM472" s="102"/>
      <c r="AN472" s="102"/>
      <c r="AO472" s="102"/>
      <c r="AP472" s="102"/>
      <c r="AQ472" s="102"/>
      <c r="AR472" s="102"/>
      <c r="AS472" s="102"/>
      <c r="AT472" s="102"/>
      <c r="AU472" s="102"/>
      <c r="AV472" s="102"/>
      <c r="AW472" s="102"/>
      <c r="AX472" s="102"/>
      <c r="AY472" s="102"/>
      <c r="AZ472" s="102"/>
      <c r="BA472" s="102"/>
      <c r="BB472" s="102"/>
      <c r="BC472" s="102"/>
      <c r="BD472" s="102"/>
      <c r="BE472" s="102"/>
      <c r="BF472" s="102"/>
      <c r="BG472" s="102"/>
      <c r="BH472" s="102"/>
      <c r="BI472" s="102"/>
      <c r="BJ472" s="102"/>
      <c r="BK472" s="102"/>
      <c r="BL472" s="102"/>
      <c r="BM472" s="105"/>
      <c r="BN472" s="106"/>
      <c r="BO472" s="102"/>
      <c r="BP472" s="102"/>
      <c r="BQ472" s="102"/>
      <c r="BR472" s="102"/>
      <c r="BS472" s="102"/>
      <c r="BT472" s="102"/>
      <c r="BU472" s="102"/>
      <c r="BV472" s="102"/>
      <c r="BW472" s="102"/>
      <c r="BX472" s="102"/>
      <c r="BY472" s="102"/>
      <c r="BZ472" s="102"/>
      <c r="CA472" s="102"/>
      <c r="CB472" s="102"/>
      <c r="CC472" s="102"/>
      <c r="CD472" s="102"/>
      <c r="CE472" s="102"/>
      <c r="CF472" s="102"/>
      <c r="CG472" s="102"/>
      <c r="CH472" s="102"/>
      <c r="CI472" s="102"/>
      <c r="CJ472" s="102"/>
      <c r="CK472" s="102"/>
      <c r="CL472" s="102"/>
      <c r="CM472" s="102"/>
      <c r="CN472" s="102"/>
      <c r="CO472" s="102"/>
      <c r="CP472" s="102"/>
      <c r="CQ472" s="103"/>
      <c r="CR472" s="106"/>
      <c r="CS472" s="102"/>
      <c r="CT472" s="102"/>
      <c r="CU472" s="102"/>
      <c r="CV472" s="102"/>
      <c r="CW472" s="102"/>
      <c r="CX472" s="102"/>
      <c r="CY472" s="102"/>
      <c r="CZ472" s="102"/>
      <c r="DA472" s="102"/>
      <c r="DB472" s="102"/>
      <c r="DC472" s="102"/>
      <c r="DD472" s="102"/>
      <c r="DE472" s="102"/>
      <c r="DF472" s="102"/>
      <c r="DG472" s="102"/>
      <c r="DH472" s="102"/>
      <c r="DI472" s="102"/>
      <c r="DJ472" s="102"/>
      <c r="DK472" s="102"/>
      <c r="DL472" s="102"/>
      <c r="DM472" s="102"/>
      <c r="DN472" s="102"/>
      <c r="DO472" s="102"/>
      <c r="DP472" s="102"/>
      <c r="DQ472" s="102"/>
      <c r="DR472" s="102"/>
      <c r="DS472" s="102"/>
      <c r="DT472" s="102"/>
      <c r="DU472" s="103"/>
      <c r="DV472" s="103"/>
      <c r="DW472" s="103"/>
      <c r="EE472"/>
      <c r="EF472"/>
      <c r="EG472"/>
      <c r="EH472" s="493"/>
      <c r="EI472" s="494"/>
      <c r="EJ472" s="493"/>
      <c r="EK472" s="494"/>
      <c r="EL472" s="493"/>
      <c r="EM472" s="494"/>
      <c r="EN472" s="493"/>
      <c r="EO472" s="494"/>
      <c r="EP472" s="493"/>
      <c r="EQ472" s="494"/>
      <c r="ER472" s="493"/>
      <c r="ES472" s="494"/>
      <c r="ET472" s="493"/>
      <c r="EU472" s="494"/>
      <c r="EV472" s="493"/>
      <c r="EW472" s="494"/>
      <c r="EX472" s="493"/>
      <c r="EY472" s="494"/>
      <c r="EZ472" s="493"/>
      <c r="FA472" s="494"/>
      <c r="FB472" s="493"/>
      <c r="FC472" s="494"/>
      <c r="FD472" s="493"/>
      <c r="FE472" s="494"/>
      <c r="FG472" s="194"/>
      <c r="FH472" s="195"/>
      <c r="FI472" s="195"/>
      <c r="FJ472" s="195"/>
      <c r="FK472" s="195"/>
      <c r="FL472" s="195"/>
      <c r="FN472" s="493"/>
      <c r="FO472" s="494"/>
      <c r="FP472" s="493"/>
      <c r="FQ472" s="494"/>
      <c r="FR472" s="493"/>
      <c r="FS472" s="494"/>
      <c r="FT472" s="493"/>
      <c r="FU472" s="494"/>
      <c r="FV472" s="493"/>
      <c r="FW472" s="494"/>
      <c r="FX472" s="493"/>
      <c r="FY472" s="494"/>
      <c r="FZ472" s="493"/>
      <c r="GA472" s="494"/>
      <c r="GB472" s="493"/>
      <c r="GC472" s="494"/>
      <c r="GD472" s="493"/>
      <c r="GE472" s="494"/>
      <c r="GF472" s="493"/>
      <c r="GG472" s="494"/>
      <c r="GH472" s="493"/>
      <c r="GI472" s="494"/>
      <c r="GJ472" s="493"/>
      <c r="GK472" s="494"/>
      <c r="GM472" s="493"/>
      <c r="GN472" s="494"/>
      <c r="GO472" s="493"/>
      <c r="GP472" s="494"/>
      <c r="GQ472" s="493"/>
      <c r="GR472" s="494"/>
      <c r="GS472" s="493"/>
      <c r="GT472" s="494"/>
      <c r="GU472" s="493"/>
      <c r="GV472" s="494"/>
      <c r="GW472" s="493"/>
      <c r="GX472" s="494"/>
      <c r="GY472" s="493"/>
      <c r="GZ472" s="494"/>
      <c r="HA472" s="493"/>
      <c r="HB472" s="494"/>
      <c r="HC472" s="493"/>
      <c r="HD472" s="494"/>
      <c r="HE472" s="493"/>
      <c r="HF472" s="494"/>
      <c r="HG472" s="493"/>
      <c r="HH472" s="494"/>
      <c r="HI472" s="493"/>
      <c r="HJ472" s="494"/>
    </row>
    <row r="473" spans="2:218" s="2" customFormat="1" ht="9.75" customHeight="1" x14ac:dyDescent="0.15">
      <c r="B473" s="15"/>
      <c r="C473" s="322"/>
      <c r="D473" s="59"/>
      <c r="E473" s="54"/>
      <c r="F473" s="54"/>
      <c r="G473" s="54"/>
      <c r="H473" s="54"/>
      <c r="I473" s="54"/>
      <c r="J473" s="54"/>
      <c r="K473" s="54"/>
      <c r="L473" s="54"/>
      <c r="M473" s="54"/>
      <c r="N473" s="54"/>
      <c r="O473" s="54"/>
      <c r="P473" s="54"/>
      <c r="Q473" s="54"/>
      <c r="R473" s="54"/>
      <c r="S473" s="54"/>
      <c r="T473" s="54"/>
      <c r="U473" s="54"/>
      <c r="V473" s="54"/>
      <c r="W473" s="54"/>
      <c r="X473" s="54"/>
      <c r="Y473" s="54"/>
      <c r="Z473" s="54"/>
      <c r="AA473" s="54"/>
      <c r="AB473" s="54"/>
      <c r="AC473" s="54"/>
      <c r="AD473" s="54"/>
      <c r="AE473" s="54"/>
      <c r="AF473" s="54"/>
      <c r="AG473" s="55"/>
      <c r="AH473" s="55"/>
      <c r="AI473" s="56"/>
      <c r="AJ473" s="54"/>
      <c r="AK473" s="54"/>
      <c r="AL473" s="54"/>
      <c r="AM473" s="54"/>
      <c r="AN473" s="54"/>
      <c r="AO473" s="54"/>
      <c r="AP473" s="54"/>
      <c r="AQ473" s="54"/>
      <c r="AR473" s="54"/>
      <c r="AS473" s="54"/>
      <c r="AT473" s="54"/>
      <c r="AU473" s="54"/>
      <c r="AV473" s="54"/>
      <c r="AW473" s="54"/>
      <c r="AX473" s="54"/>
      <c r="AY473" s="54"/>
      <c r="AZ473" s="54"/>
      <c r="BA473" s="54"/>
      <c r="BB473" s="54"/>
      <c r="BC473" s="54"/>
      <c r="BD473" s="54"/>
      <c r="BE473" s="54"/>
      <c r="BF473" s="54"/>
      <c r="BG473" s="54"/>
      <c r="BH473" s="54"/>
      <c r="BI473" s="54"/>
      <c r="BJ473" s="54"/>
      <c r="BK473" s="54"/>
      <c r="BL473" s="54"/>
      <c r="BM473" s="57"/>
      <c r="BN473" s="58"/>
      <c r="BO473" s="54"/>
      <c r="BP473" s="54"/>
      <c r="BQ473" s="54"/>
      <c r="BR473" s="54"/>
      <c r="BS473" s="54"/>
      <c r="BT473" s="54"/>
      <c r="BU473" s="54"/>
      <c r="BV473" s="54"/>
      <c r="BW473" s="54"/>
      <c r="BX473" s="54"/>
      <c r="BY473" s="54"/>
      <c r="BZ473" s="54"/>
      <c r="CA473" s="54"/>
      <c r="CB473" s="54"/>
      <c r="CC473" s="54"/>
      <c r="CD473" s="54"/>
      <c r="CE473" s="54"/>
      <c r="CF473" s="54"/>
      <c r="CG473" s="54"/>
      <c r="CH473" s="54"/>
      <c r="CI473" s="54"/>
      <c r="CJ473" s="54"/>
      <c r="CK473" s="54"/>
      <c r="CL473" s="54"/>
      <c r="CM473" s="54"/>
      <c r="CN473" s="54"/>
      <c r="CO473" s="54"/>
      <c r="CP473" s="54"/>
      <c r="CQ473" s="55"/>
      <c r="CR473" s="58"/>
      <c r="CS473" s="54"/>
      <c r="CT473" s="54"/>
      <c r="CU473" s="54"/>
      <c r="CV473" s="54"/>
      <c r="CW473" s="54"/>
      <c r="CX473" s="54"/>
      <c r="CY473" s="54"/>
      <c r="CZ473" s="54"/>
      <c r="DA473" s="54"/>
      <c r="DB473" s="54"/>
      <c r="DC473" s="54"/>
      <c r="DD473" s="54"/>
      <c r="DE473" s="54"/>
      <c r="DF473" s="54"/>
      <c r="DG473" s="54"/>
      <c r="DH473" s="54"/>
      <c r="DI473" s="54"/>
      <c r="DJ473" s="54"/>
      <c r="DK473" s="54"/>
      <c r="DL473" s="54"/>
      <c r="DM473" s="54"/>
      <c r="DN473" s="54"/>
      <c r="DO473" s="54"/>
      <c r="DP473" s="54"/>
      <c r="DQ473" s="54"/>
      <c r="DR473" s="54"/>
      <c r="DS473" s="54"/>
      <c r="DT473" s="54"/>
      <c r="DU473" s="55"/>
      <c r="DV473" s="55"/>
      <c r="DW473" s="55"/>
      <c r="EE473"/>
      <c r="EF473"/>
      <c r="EG473"/>
      <c r="EH473" s="493"/>
      <c r="EI473" s="493"/>
      <c r="EJ473" s="493"/>
      <c r="EK473" s="493"/>
      <c r="EL473" s="493"/>
      <c r="EM473" s="493"/>
      <c r="EN473" s="493"/>
      <c r="EO473" s="493"/>
      <c r="EP473" s="493"/>
      <c r="EQ473" s="493"/>
      <c r="ER473" s="493"/>
      <c r="ES473" s="493"/>
      <c r="ET473" s="493"/>
      <c r="EU473" s="493"/>
      <c r="EV473" s="493"/>
      <c r="EW473" s="493"/>
      <c r="EX473" s="493"/>
      <c r="EY473" s="493"/>
      <c r="EZ473" s="493"/>
      <c r="FA473" s="493"/>
      <c r="FB473" s="493"/>
      <c r="FC473" s="493"/>
      <c r="FD473" s="493"/>
      <c r="FE473" s="493"/>
      <c r="FG473" s="194"/>
      <c r="FH473" s="194"/>
      <c r="FI473" s="194"/>
      <c r="FJ473" s="194"/>
      <c r="FK473" s="194"/>
      <c r="FL473" s="194"/>
      <c r="FN473" s="493"/>
      <c r="FO473" s="493"/>
      <c r="FP473" s="493"/>
      <c r="FQ473" s="493"/>
      <c r="FR473" s="493"/>
      <c r="FS473" s="493"/>
      <c r="FT473" s="493"/>
      <c r="FU473" s="493"/>
      <c r="FV473" s="493"/>
      <c r="FW473" s="493"/>
      <c r="FX473" s="493"/>
      <c r="FY473" s="493"/>
      <c r="FZ473" s="493"/>
      <c r="GA473" s="493"/>
      <c r="GB473" s="493"/>
      <c r="GC473" s="493"/>
      <c r="GD473" s="493"/>
      <c r="GE473" s="493"/>
      <c r="GF473" s="493"/>
      <c r="GG473" s="493"/>
      <c r="GH473" s="493"/>
      <c r="GI473" s="493"/>
      <c r="GJ473" s="493"/>
      <c r="GK473" s="493"/>
      <c r="GM473" s="493"/>
      <c r="GN473" s="493"/>
      <c r="GO473" s="493"/>
      <c r="GP473" s="493"/>
      <c r="GQ473" s="493"/>
      <c r="GR473" s="493"/>
      <c r="GS473" s="493"/>
      <c r="GT473" s="493"/>
      <c r="GU473" s="493"/>
      <c r="GV473" s="493"/>
      <c r="GW473" s="493"/>
      <c r="GX473" s="493"/>
      <c r="GY473" s="493"/>
      <c r="GZ473" s="493"/>
      <c r="HA473" s="493"/>
      <c r="HB473" s="493"/>
      <c r="HC473" s="493"/>
      <c r="HD473" s="493"/>
      <c r="HE473" s="493"/>
      <c r="HF473" s="493"/>
      <c r="HG473" s="493"/>
      <c r="HH473" s="493"/>
      <c r="HI473" s="493"/>
      <c r="HJ473" s="493"/>
    </row>
    <row r="474" spans="2:218" s="2" customFormat="1" ht="13.5" customHeight="1" thickBot="1" x14ac:dyDescent="0.2">
      <c r="B474" s="16"/>
      <c r="C474" s="323"/>
      <c r="D474" s="8"/>
      <c r="E474" s="9"/>
      <c r="F474" s="9"/>
      <c r="G474" s="9"/>
      <c r="H474" s="9"/>
      <c r="I474" s="9"/>
      <c r="J474" s="9"/>
      <c r="K474" s="9"/>
      <c r="L474" s="9"/>
      <c r="M474" s="9"/>
      <c r="N474" s="9"/>
      <c r="O474" s="9"/>
      <c r="P474" s="9"/>
      <c r="Q474" s="9"/>
      <c r="R474" s="9"/>
      <c r="S474" s="9"/>
      <c r="T474" s="9"/>
      <c r="U474" s="9"/>
      <c r="V474" s="9"/>
      <c r="W474" s="9"/>
      <c r="X474" s="9"/>
      <c r="Y474" s="9"/>
      <c r="Z474" s="9"/>
      <c r="AA474" s="9"/>
      <c r="AB474" s="9"/>
      <c r="AC474" s="9"/>
      <c r="AD474" s="9"/>
      <c r="AE474" s="9"/>
      <c r="AF474" s="9"/>
      <c r="AG474" s="10"/>
      <c r="AH474" s="10"/>
      <c r="AI474" s="24"/>
      <c r="AJ474" s="9"/>
      <c r="AK474" s="9"/>
      <c r="AL474" s="9"/>
      <c r="AM474" s="9"/>
      <c r="AN474" s="9"/>
      <c r="AO474" s="9"/>
      <c r="AP474" s="9"/>
      <c r="AQ474" s="9"/>
      <c r="AR474" s="9"/>
      <c r="AS474" s="9"/>
      <c r="AT474" s="9"/>
      <c r="AU474" s="9"/>
      <c r="AV474" s="9"/>
      <c r="AW474" s="9"/>
      <c r="AX474" s="9"/>
      <c r="AY474" s="9"/>
      <c r="AZ474" s="9"/>
      <c r="BA474" s="9"/>
      <c r="BB474" s="9"/>
      <c r="BC474" s="9"/>
      <c r="BD474" s="9"/>
      <c r="BE474" s="9"/>
      <c r="BF474" s="9"/>
      <c r="BG474" s="9"/>
      <c r="BH474" s="9"/>
      <c r="BI474" s="9"/>
      <c r="BJ474" s="9"/>
      <c r="BK474" s="9"/>
      <c r="BL474" s="9"/>
      <c r="BM474" s="29"/>
      <c r="BN474" s="8"/>
      <c r="BO474" s="9"/>
      <c r="BP474" s="9"/>
      <c r="BQ474" s="9"/>
      <c r="BR474" s="9"/>
      <c r="BS474" s="9"/>
      <c r="BT474" s="9"/>
      <c r="BU474" s="9"/>
      <c r="BV474" s="9"/>
      <c r="BW474" s="9"/>
      <c r="BX474" s="9"/>
      <c r="BY474" s="9"/>
      <c r="BZ474" s="9"/>
      <c r="CA474" s="9"/>
      <c r="CB474" s="9"/>
      <c r="CC474" s="9"/>
      <c r="CD474" s="9"/>
      <c r="CE474" s="9"/>
      <c r="CF474" s="9"/>
      <c r="CG474" s="9"/>
      <c r="CH474" s="9"/>
      <c r="CI474" s="9"/>
      <c r="CJ474" s="9"/>
      <c r="CK474" s="9"/>
      <c r="CL474" s="9"/>
      <c r="CM474" s="9"/>
      <c r="CN474" s="9"/>
      <c r="CO474" s="9"/>
      <c r="CP474" s="9"/>
      <c r="CQ474" s="10"/>
      <c r="CR474" s="8"/>
      <c r="CS474" s="9"/>
      <c r="CT474" s="9"/>
      <c r="CU474" s="9"/>
      <c r="CV474" s="9"/>
      <c r="CW474" s="9"/>
      <c r="CX474" s="9"/>
      <c r="CY474" s="9"/>
      <c r="CZ474" s="9"/>
      <c r="DA474" s="9"/>
      <c r="DB474" s="9"/>
      <c r="DC474" s="9"/>
      <c r="DD474" s="9"/>
      <c r="DE474" s="9"/>
      <c r="DF474" s="9"/>
      <c r="DG474" s="9"/>
      <c r="DH474" s="9"/>
      <c r="DI474" s="9"/>
      <c r="DJ474" s="9"/>
      <c r="DK474" s="9"/>
      <c r="DL474" s="9"/>
      <c r="DM474" s="9"/>
      <c r="DN474" s="9"/>
      <c r="DO474" s="9"/>
      <c r="DP474" s="9"/>
      <c r="DQ474" s="9"/>
      <c r="DR474" s="9"/>
      <c r="DS474" s="9"/>
      <c r="DT474" s="9"/>
      <c r="DU474" s="10"/>
      <c r="DV474" s="10"/>
      <c r="DW474" s="10"/>
      <c r="EH474" s="179"/>
      <c r="EI474" s="180"/>
      <c r="EJ474" s="180"/>
      <c r="EK474" s="180"/>
      <c r="EL474" s="180"/>
      <c r="EM474" s="180"/>
      <c r="EN474" s="180"/>
      <c r="EO474" s="180"/>
      <c r="EP474" s="180"/>
      <c r="EQ474" s="180"/>
      <c r="ER474" s="180"/>
      <c r="ES474" s="180"/>
      <c r="ET474" s="180"/>
      <c r="EU474" s="180"/>
      <c r="EV474" s="180"/>
      <c r="EW474" s="180"/>
      <c r="EX474" s="180"/>
      <c r="EY474" s="180"/>
      <c r="EZ474" s="180"/>
      <c r="FA474" s="180"/>
      <c r="FB474" s="180"/>
      <c r="FC474" s="180"/>
      <c r="FD474" s="180"/>
      <c r="FE474" s="180"/>
      <c r="FG474" s="211"/>
      <c r="FH474" s="204"/>
      <c r="FI474" s="204"/>
      <c r="FJ474" s="204"/>
      <c r="FK474" s="204"/>
      <c r="FL474" s="204"/>
      <c r="FN474" s="179"/>
      <c r="FO474" s="180"/>
      <c r="FP474" s="179"/>
      <c r="FQ474" s="180"/>
      <c r="FR474" s="179"/>
      <c r="FS474" s="180"/>
      <c r="FT474" s="179"/>
      <c r="FU474" s="180"/>
      <c r="FV474" s="179"/>
      <c r="FW474" s="180"/>
      <c r="FX474" s="179"/>
      <c r="FY474" s="180"/>
      <c r="FZ474" s="179"/>
      <c r="GA474" s="180"/>
      <c r="GB474" s="179"/>
      <c r="GC474" s="180"/>
      <c r="GD474" s="179"/>
      <c r="GE474" s="180"/>
      <c r="GF474" s="179"/>
      <c r="GG474" s="180"/>
      <c r="GH474" s="179"/>
      <c r="GI474" s="180"/>
      <c r="GJ474" s="179"/>
      <c r="GK474" s="180"/>
      <c r="GM474" s="179"/>
      <c r="GN474" s="180"/>
      <c r="GO474" s="179"/>
      <c r="GP474" s="180"/>
      <c r="GQ474" s="179"/>
      <c r="GR474" s="180"/>
      <c r="GS474" s="179"/>
      <c r="GT474" s="180"/>
      <c r="GU474" s="179"/>
      <c r="GV474" s="180"/>
      <c r="GW474" s="179"/>
      <c r="GX474" s="180"/>
      <c r="GY474" s="179"/>
      <c r="GZ474" s="180"/>
      <c r="HA474" s="179"/>
      <c r="HB474" s="180"/>
      <c r="HC474" s="179"/>
      <c r="HD474" s="180"/>
      <c r="HE474" s="179"/>
      <c r="HF474" s="180"/>
      <c r="HG474" s="179"/>
      <c r="HH474" s="180"/>
      <c r="HI474" s="179"/>
      <c r="HJ474" s="180"/>
    </row>
    <row r="475" spans="2:218" ht="21.75" customHeight="1" x14ac:dyDescent="0.15">
      <c r="B475" s="486"/>
      <c r="C475" s="324"/>
      <c r="D475" s="78"/>
      <c r="E475" s="79"/>
      <c r="F475" s="79"/>
      <c r="G475" s="79"/>
      <c r="H475" s="79"/>
      <c r="I475" s="79"/>
      <c r="J475" s="79"/>
      <c r="K475" s="79"/>
      <c r="L475" s="79"/>
      <c r="M475" s="79"/>
      <c r="N475" s="79"/>
      <c r="O475" s="79"/>
      <c r="P475" s="79"/>
      <c r="Q475" s="79"/>
      <c r="R475" s="79"/>
      <c r="S475" s="79"/>
      <c r="T475" s="79"/>
      <c r="U475" s="79"/>
      <c r="V475" s="79"/>
      <c r="W475" s="79"/>
      <c r="X475" s="79"/>
      <c r="Y475" s="79"/>
      <c r="Z475" s="79"/>
      <c r="AA475" s="79"/>
      <c r="AB475" s="79"/>
      <c r="AC475" s="79"/>
      <c r="AD475" s="79"/>
      <c r="AE475" s="79"/>
      <c r="AF475" s="137"/>
      <c r="AG475" s="79"/>
      <c r="AH475" s="79"/>
      <c r="AI475" s="78"/>
      <c r="AJ475" s="79"/>
      <c r="AK475" s="79"/>
      <c r="AL475" s="79"/>
      <c r="AM475" s="79"/>
      <c r="AN475" s="79"/>
      <c r="AO475" s="79"/>
      <c r="AP475" s="79"/>
      <c r="AQ475" s="79"/>
      <c r="AR475" s="79"/>
      <c r="AS475" s="79"/>
      <c r="AT475" s="79"/>
      <c r="AU475" s="79"/>
      <c r="AV475" s="79"/>
      <c r="AW475" s="79"/>
      <c r="AX475" s="79"/>
      <c r="AY475" s="79"/>
      <c r="AZ475" s="79"/>
      <c r="BA475" s="79"/>
      <c r="BB475" s="79"/>
      <c r="BC475" s="79"/>
      <c r="BD475" s="79"/>
      <c r="BE475" s="79"/>
      <c r="BF475" s="79"/>
      <c r="BG475" s="79"/>
      <c r="BH475" s="79"/>
      <c r="BI475" s="79"/>
      <c r="BJ475" s="79"/>
      <c r="BK475" s="79"/>
      <c r="BL475" s="79"/>
      <c r="BM475" s="80"/>
      <c r="BN475" s="78"/>
      <c r="BO475" s="79"/>
      <c r="BP475" s="79"/>
      <c r="BQ475" s="79"/>
      <c r="BR475" s="79"/>
      <c r="BS475" s="79"/>
      <c r="BT475" s="79"/>
      <c r="BU475" s="79"/>
      <c r="BV475" s="79"/>
      <c r="BW475" s="79"/>
      <c r="BX475" s="79"/>
      <c r="BY475" s="79"/>
      <c r="BZ475" s="79"/>
      <c r="CA475" s="79"/>
      <c r="CB475" s="137"/>
      <c r="CC475" s="79"/>
      <c r="CD475" s="79"/>
      <c r="CE475" s="79"/>
      <c r="CF475" s="79"/>
      <c r="CG475" s="79"/>
      <c r="CH475" s="79"/>
      <c r="CI475" s="79"/>
      <c r="CJ475" s="79"/>
      <c r="CK475" s="79"/>
      <c r="CL475" s="79"/>
      <c r="CM475" s="79"/>
      <c r="CN475" s="79"/>
      <c r="CO475" s="79"/>
      <c r="CP475" s="137"/>
      <c r="CQ475" s="80"/>
      <c r="CR475" s="78"/>
      <c r="CS475" s="79"/>
      <c r="CT475" s="79"/>
      <c r="CU475" s="79"/>
      <c r="CV475" s="79"/>
      <c r="CW475" s="79"/>
      <c r="CX475" s="79"/>
      <c r="CY475" s="79"/>
      <c r="CZ475" s="79"/>
      <c r="DA475" s="79"/>
      <c r="DB475" s="79"/>
      <c r="DC475" s="79"/>
      <c r="DD475" s="79"/>
      <c r="DE475" s="79"/>
      <c r="DF475" s="137"/>
      <c r="DG475" s="79"/>
      <c r="DH475" s="79"/>
      <c r="DI475" s="79"/>
      <c r="DJ475" s="79"/>
      <c r="DK475" s="79"/>
      <c r="DL475" s="79"/>
      <c r="DM475" s="79"/>
      <c r="DN475" s="79"/>
      <c r="DO475" s="79"/>
      <c r="DP475" s="79"/>
      <c r="DQ475" s="79"/>
      <c r="DR475" s="79"/>
      <c r="DS475" s="79"/>
      <c r="DT475" s="137"/>
      <c r="DU475" s="80"/>
      <c r="DV475" s="80"/>
      <c r="DW475" s="80"/>
      <c r="EE475" s="2"/>
      <c r="EF475"/>
      <c r="EG475"/>
      <c r="EH475" s="124"/>
      <c r="EI475" s="124"/>
      <c r="EJ475" s="124"/>
      <c r="EK475" s="124"/>
      <c r="EL475" s="124"/>
      <c r="EM475" s="124"/>
      <c r="EN475" s="124"/>
      <c r="EO475" s="124"/>
      <c r="EP475" s="124"/>
      <c r="EQ475" s="124"/>
      <c r="ER475" s="124"/>
      <c r="ES475" s="124"/>
      <c r="ET475" s="124"/>
      <c r="EU475" s="124"/>
      <c r="EV475" s="124"/>
      <c r="EW475" s="124"/>
      <c r="EX475" s="124"/>
      <c r="EY475" s="124"/>
      <c r="EZ475" s="124"/>
      <c r="FA475" s="124"/>
      <c r="FB475" s="124"/>
      <c r="FC475" s="124"/>
      <c r="FD475" s="124"/>
      <c r="FE475" s="124"/>
      <c r="FG475" s="124"/>
      <c r="FH475" s="124"/>
      <c r="FI475" s="124"/>
      <c r="FJ475" s="124"/>
      <c r="FK475" s="124"/>
      <c r="FL475" s="124"/>
      <c r="FN475" s="212"/>
      <c r="FO475" s="170"/>
      <c r="FP475" s="212"/>
      <c r="FQ475" s="170"/>
      <c r="FR475" s="212"/>
      <c r="FS475" s="170"/>
      <c r="FT475" s="212"/>
      <c r="FU475" s="170"/>
      <c r="FV475" s="212"/>
      <c r="FW475" s="170"/>
      <c r="FX475" s="212"/>
      <c r="FY475" s="170"/>
      <c r="FZ475" s="212"/>
      <c r="GA475" s="170"/>
      <c r="GB475" s="212"/>
      <c r="GC475" s="170"/>
      <c r="GD475" s="212"/>
      <c r="GE475" s="170"/>
      <c r="GF475" s="212"/>
      <c r="GG475" s="170"/>
      <c r="GH475" s="212"/>
      <c r="GI475" s="170"/>
      <c r="GJ475" s="212"/>
      <c r="GK475" s="170"/>
      <c r="HC475" s="212"/>
      <c r="HD475" s="170"/>
      <c r="HE475" s="212"/>
      <c r="HF475" s="170"/>
      <c r="HG475" s="212"/>
      <c r="HH475" s="170"/>
      <c r="HI475" s="212"/>
      <c r="HJ475" s="170"/>
    </row>
    <row r="476" spans="2:218" ht="10.5" customHeight="1" x14ac:dyDescent="0.15">
      <c r="B476" s="487"/>
      <c r="C476" s="325"/>
      <c r="D476" s="59"/>
      <c r="E476" s="76"/>
      <c r="F476" s="76"/>
      <c r="G476" s="76"/>
      <c r="H476" s="76"/>
      <c r="I476" s="76"/>
      <c r="J476" s="76"/>
      <c r="K476" s="76"/>
      <c r="L476" s="76"/>
      <c r="M476" s="76"/>
      <c r="N476" s="76"/>
      <c r="O476" s="76"/>
      <c r="P476" s="76"/>
      <c r="Q476" s="76"/>
      <c r="R476" s="76"/>
      <c r="S476" s="76"/>
      <c r="T476" s="76"/>
      <c r="U476" s="76"/>
      <c r="V476" s="76"/>
      <c r="W476" s="76"/>
      <c r="X476" s="76"/>
      <c r="Y476" s="76"/>
      <c r="Z476" s="76"/>
      <c r="AA476" s="76"/>
      <c r="AB476" s="76"/>
      <c r="AC476" s="76"/>
      <c r="AD476" s="76"/>
      <c r="AE476" s="76"/>
      <c r="AF476" s="138"/>
      <c r="AG476" s="76"/>
      <c r="AH476" s="76"/>
      <c r="AI476" s="59"/>
      <c r="AJ476" s="76"/>
      <c r="AK476" s="76"/>
      <c r="AL476" s="76"/>
      <c r="AM476" s="76"/>
      <c r="AN476" s="76"/>
      <c r="AO476" s="76"/>
      <c r="AP476" s="76"/>
      <c r="AQ476" s="76"/>
      <c r="AR476" s="76"/>
      <c r="AS476" s="76"/>
      <c r="AT476" s="76"/>
      <c r="AU476" s="76"/>
      <c r="AV476" s="76"/>
      <c r="AW476" s="76"/>
      <c r="AX476" s="76"/>
      <c r="AY476" s="76"/>
      <c r="AZ476" s="76"/>
      <c r="BA476" s="76"/>
      <c r="BB476" s="76"/>
      <c r="BC476" s="76"/>
      <c r="BD476" s="76"/>
      <c r="BE476" s="76"/>
      <c r="BF476" s="76"/>
      <c r="BG476" s="76"/>
      <c r="BH476" s="76"/>
      <c r="BI476" s="76"/>
      <c r="BJ476" s="76"/>
      <c r="BK476" s="76"/>
      <c r="BL476" s="76"/>
      <c r="BM476" s="77"/>
      <c r="BN476" s="59"/>
      <c r="BO476" s="76"/>
      <c r="BP476" s="76"/>
      <c r="BQ476" s="76"/>
      <c r="BR476" s="76"/>
      <c r="BS476" s="76"/>
      <c r="BT476" s="76"/>
      <c r="BU476" s="76"/>
      <c r="BV476" s="76"/>
      <c r="BW476" s="76"/>
      <c r="BX476" s="76"/>
      <c r="BY476" s="76"/>
      <c r="BZ476" s="76"/>
      <c r="CA476" s="76"/>
      <c r="CB476" s="138"/>
      <c r="CC476" s="76"/>
      <c r="CD476" s="76"/>
      <c r="CE476" s="76"/>
      <c r="CF476" s="76"/>
      <c r="CG476" s="76"/>
      <c r="CH476" s="76"/>
      <c r="CI476" s="76"/>
      <c r="CJ476" s="76"/>
      <c r="CK476" s="76"/>
      <c r="CL476" s="76"/>
      <c r="CM476" s="76"/>
      <c r="CN476" s="76"/>
      <c r="CO476" s="76"/>
      <c r="CP476" s="138"/>
      <c r="CQ476" s="77"/>
      <c r="CR476" s="59"/>
      <c r="CS476" s="76"/>
      <c r="CT476" s="76"/>
      <c r="CU476" s="76"/>
      <c r="CV476" s="76"/>
      <c r="CW476" s="76"/>
      <c r="CX476" s="76"/>
      <c r="CY476" s="76"/>
      <c r="CZ476" s="76"/>
      <c r="DA476" s="76"/>
      <c r="DB476" s="76"/>
      <c r="DC476" s="76"/>
      <c r="DD476" s="76"/>
      <c r="DE476" s="76"/>
      <c r="DF476" s="138"/>
      <c r="DG476" s="76"/>
      <c r="DH476" s="76"/>
      <c r="DI476" s="76"/>
      <c r="DJ476" s="76"/>
      <c r="DK476" s="76"/>
      <c r="DL476" s="76"/>
      <c r="DM476" s="76"/>
      <c r="DN476" s="76"/>
      <c r="DO476" s="76"/>
      <c r="DP476" s="76"/>
      <c r="DQ476" s="76"/>
      <c r="DR476" s="76"/>
      <c r="DS476" s="76"/>
      <c r="DT476" s="138"/>
      <c r="DU476" s="77"/>
      <c r="DV476" s="77"/>
      <c r="DW476" s="77"/>
      <c r="EE476" s="2"/>
      <c r="EF476"/>
      <c r="EG476"/>
      <c r="EH476" s="124"/>
      <c r="EI476" s="124"/>
      <c r="EJ476" s="124"/>
      <c r="EK476" s="124"/>
      <c r="EL476" s="124"/>
      <c r="EM476" s="124"/>
      <c r="EN476" s="124"/>
      <c r="EO476" s="124"/>
      <c r="EP476" s="124"/>
      <c r="EQ476" s="124"/>
      <c r="ER476" s="124"/>
      <c r="ES476" s="124"/>
      <c r="ET476" s="124"/>
      <c r="EU476" s="124"/>
      <c r="EV476" s="124"/>
      <c r="EW476" s="124"/>
      <c r="EX476" s="124"/>
      <c r="EY476" s="124"/>
      <c r="EZ476" s="124"/>
      <c r="FA476" s="124"/>
      <c r="FB476" s="124"/>
      <c r="FC476" s="124"/>
      <c r="FD476" s="124"/>
      <c r="FE476" s="124"/>
      <c r="FG476" s="124"/>
      <c r="FH476" s="124"/>
      <c r="FI476" s="124"/>
      <c r="FJ476" s="124"/>
      <c r="FK476" s="124"/>
      <c r="FL476" s="124"/>
      <c r="FN476" s="212"/>
      <c r="FO476" s="170"/>
      <c r="FP476" s="212"/>
      <c r="FQ476" s="170"/>
      <c r="FR476" s="212"/>
      <c r="FS476" s="170"/>
      <c r="FT476" s="212"/>
      <c r="FU476" s="170"/>
      <c r="FV476" s="212"/>
      <c r="FW476" s="170"/>
      <c r="FX476" s="212"/>
      <c r="FY476" s="170"/>
      <c r="FZ476" s="212"/>
      <c r="GA476" s="170"/>
      <c r="GB476" s="212"/>
      <c r="GC476" s="170"/>
      <c r="GD476" s="212"/>
      <c r="GE476" s="170"/>
      <c r="GF476" s="212"/>
      <c r="GG476" s="170"/>
      <c r="GH476" s="212"/>
      <c r="GI476" s="170"/>
      <c r="GJ476" s="212"/>
      <c r="GK476" s="170"/>
      <c r="HC476" s="212"/>
      <c r="HD476" s="170"/>
      <c r="HE476" s="212"/>
      <c r="HF476" s="170"/>
      <c r="HG476" s="212"/>
      <c r="HH476" s="170"/>
      <c r="HI476" s="212"/>
      <c r="HJ476" s="170"/>
    </row>
    <row r="477" spans="2:218" ht="27.75" customHeight="1" x14ac:dyDescent="0.15">
      <c r="B477" s="487"/>
      <c r="C477" s="325"/>
      <c r="D477" s="75"/>
      <c r="E477" s="76"/>
      <c r="F477" s="76"/>
      <c r="G477" s="76"/>
      <c r="H477" s="76"/>
      <c r="I477" s="76"/>
      <c r="J477" s="76"/>
      <c r="K477" s="76"/>
      <c r="L477" s="76"/>
      <c r="M477" s="76"/>
      <c r="N477" s="76"/>
      <c r="O477" s="76"/>
      <c r="P477" s="76"/>
      <c r="Q477" s="76"/>
      <c r="R477" s="76"/>
      <c r="S477" s="76"/>
      <c r="T477" s="76"/>
      <c r="U477" s="76"/>
      <c r="V477" s="76"/>
      <c r="W477" s="76"/>
      <c r="X477" s="76"/>
      <c r="Y477" s="76"/>
      <c r="Z477" s="76"/>
      <c r="AA477" s="76"/>
      <c r="AB477" s="76"/>
      <c r="AC477" s="76"/>
      <c r="AD477" s="76"/>
      <c r="AE477" s="76"/>
      <c r="AF477" s="138"/>
      <c r="AG477" s="76"/>
      <c r="AH477" s="76"/>
      <c r="AI477" s="59"/>
      <c r="AJ477" s="76"/>
      <c r="AK477" s="76"/>
      <c r="AL477" s="76"/>
      <c r="AM477" s="76"/>
      <c r="AN477" s="76"/>
      <c r="AO477" s="76"/>
      <c r="AP477" s="76"/>
      <c r="AQ477" s="76"/>
      <c r="AR477" s="76"/>
      <c r="AS477" s="76"/>
      <c r="AT477" s="76"/>
      <c r="AU477" s="76"/>
      <c r="AV477" s="76"/>
      <c r="AW477" s="76"/>
      <c r="AX477" s="76"/>
      <c r="AY477" s="76"/>
      <c r="AZ477" s="76"/>
      <c r="BA477" s="76"/>
      <c r="BB477" s="76"/>
      <c r="BC477" s="76"/>
      <c r="BD477" s="76"/>
      <c r="BE477" s="76"/>
      <c r="BF477" s="76"/>
      <c r="BG477" s="76"/>
      <c r="BH477" s="76"/>
      <c r="BI477" s="76"/>
      <c r="BJ477" s="76"/>
      <c r="BK477" s="76"/>
      <c r="BL477" s="76"/>
      <c r="BM477" s="77"/>
      <c r="BN477" s="59"/>
      <c r="BO477" s="76"/>
      <c r="BP477" s="76"/>
      <c r="BQ477" s="76"/>
      <c r="BR477" s="76"/>
      <c r="BS477" s="76"/>
      <c r="BT477" s="76"/>
      <c r="BU477" s="76"/>
      <c r="BV477" s="76"/>
      <c r="BW477" s="76"/>
      <c r="BX477" s="76"/>
      <c r="BY477" s="76"/>
      <c r="BZ477" s="76"/>
      <c r="CA477" s="76"/>
      <c r="CB477" s="138"/>
      <c r="CC477" s="76"/>
      <c r="CD477" s="76"/>
      <c r="CE477" s="76"/>
      <c r="CF477" s="76"/>
      <c r="CG477" s="76"/>
      <c r="CH477" s="76"/>
      <c r="CI477" s="76"/>
      <c r="CJ477" s="76"/>
      <c r="CK477" s="76"/>
      <c r="CL477" s="76"/>
      <c r="CM477" s="76"/>
      <c r="CN477" s="76"/>
      <c r="CO477" s="76"/>
      <c r="CP477" s="138"/>
      <c r="CQ477" s="77"/>
      <c r="CR477" s="59"/>
      <c r="CS477" s="76"/>
      <c r="CT477" s="76"/>
      <c r="CU477" s="76"/>
      <c r="CV477" s="76"/>
      <c r="CW477" s="76"/>
      <c r="CX477" s="76"/>
      <c r="CY477" s="76"/>
      <c r="CZ477" s="76"/>
      <c r="DA477" s="76"/>
      <c r="DB477" s="76"/>
      <c r="DC477" s="76"/>
      <c r="DD477" s="76"/>
      <c r="DE477" s="76"/>
      <c r="DF477" s="138"/>
      <c r="DG477" s="76"/>
      <c r="DH477" s="76"/>
      <c r="DI477" s="76"/>
      <c r="DJ477" s="76"/>
      <c r="DK477" s="76"/>
      <c r="DL477" s="76"/>
      <c r="DM477" s="76"/>
      <c r="DN477" s="76"/>
      <c r="DO477" s="76"/>
      <c r="DP477" s="76"/>
      <c r="DQ477" s="76"/>
      <c r="DR477" s="76"/>
      <c r="DS477" s="76"/>
      <c r="DT477" s="138"/>
      <c r="DU477" s="77"/>
      <c r="DV477" s="77"/>
      <c r="DW477" s="77"/>
      <c r="EE477" s="2"/>
      <c r="EF477"/>
      <c r="EG477"/>
      <c r="EH477" s="124"/>
      <c r="EI477" s="124"/>
      <c r="EJ477" s="124"/>
      <c r="EK477" s="124"/>
      <c r="EL477" s="124"/>
      <c r="EM477" s="124"/>
      <c r="EN477" s="124"/>
      <c r="EO477" s="124"/>
      <c r="EP477" s="124"/>
      <c r="EQ477" s="124"/>
      <c r="ER477" s="124"/>
      <c r="ES477" s="124"/>
      <c r="ET477" s="124"/>
      <c r="EU477" s="124"/>
      <c r="EV477" s="124"/>
      <c r="EW477" s="124"/>
      <c r="EX477" s="124"/>
      <c r="EY477" s="124"/>
      <c r="EZ477" s="124"/>
      <c r="FA477" s="124"/>
      <c r="FB477" s="124"/>
      <c r="FC477" s="124"/>
      <c r="FD477" s="124"/>
      <c r="FE477" s="124"/>
      <c r="FG477" s="124"/>
      <c r="FH477" s="124"/>
      <c r="FI477" s="124"/>
      <c r="FJ477" s="124"/>
      <c r="FK477" s="124"/>
      <c r="FL477" s="124"/>
      <c r="FN477" s="212"/>
      <c r="FO477" s="170"/>
      <c r="FP477" s="212"/>
      <c r="FQ477" s="170"/>
      <c r="FR477" s="212"/>
      <c r="FS477" s="170"/>
      <c r="FT477" s="212"/>
      <c r="FU477" s="170"/>
      <c r="FV477" s="212"/>
      <c r="FW477" s="170"/>
      <c r="FX477" s="212"/>
      <c r="FY477" s="170"/>
      <c r="FZ477" s="212"/>
      <c r="GA477" s="170"/>
      <c r="GB477" s="212"/>
      <c r="GC477" s="170"/>
      <c r="GD477" s="212"/>
      <c r="GE477" s="170"/>
      <c r="GF477" s="212"/>
      <c r="GG477" s="170"/>
      <c r="GH477" s="212"/>
      <c r="GI477" s="170"/>
      <c r="GJ477" s="212"/>
      <c r="GK477" s="170"/>
      <c r="HC477" s="212"/>
      <c r="HD477" s="170"/>
      <c r="HE477" s="212"/>
      <c r="HF477" s="170"/>
      <c r="HG477" s="212"/>
      <c r="HH477" s="170"/>
      <c r="HI477" s="212"/>
      <c r="HJ477" s="170"/>
    </row>
    <row r="478" spans="2:218" ht="21.75" customHeight="1" thickBot="1" x14ac:dyDescent="0.2">
      <c r="B478" s="488"/>
      <c r="C478" s="326"/>
      <c r="D478" s="136"/>
      <c r="E478" s="129"/>
      <c r="F478" s="129"/>
      <c r="G478" s="129"/>
      <c r="H478" s="129"/>
      <c r="I478" s="129"/>
      <c r="J478" s="129"/>
      <c r="K478" s="129"/>
      <c r="L478" s="129"/>
      <c r="M478" s="129"/>
      <c r="N478" s="129"/>
      <c r="O478" s="129"/>
      <c r="P478" s="129"/>
      <c r="Q478" s="129"/>
      <c r="R478" s="129"/>
      <c r="S478" s="129"/>
      <c r="T478" s="129"/>
      <c r="U478" s="129"/>
      <c r="V478" s="129"/>
      <c r="W478" s="129"/>
      <c r="X478" s="129"/>
      <c r="Y478" s="129"/>
      <c r="Z478" s="129"/>
      <c r="AA478" s="129"/>
      <c r="AB478" s="129"/>
      <c r="AC478" s="129"/>
      <c r="AD478" s="129"/>
      <c r="AE478" s="129"/>
      <c r="AF478" s="129"/>
      <c r="AG478" s="130"/>
      <c r="AH478" s="130"/>
      <c r="AI478" s="131"/>
      <c r="AJ478" s="129"/>
      <c r="AK478" s="129"/>
      <c r="AL478" s="132"/>
      <c r="AM478" s="133"/>
      <c r="AN478" s="133"/>
      <c r="AO478" s="133"/>
      <c r="AP478" s="133"/>
      <c r="AQ478" s="133"/>
      <c r="AR478" s="133"/>
      <c r="AS478" s="133"/>
      <c r="AT478" s="133"/>
      <c r="AU478" s="133"/>
      <c r="AV478" s="133"/>
      <c r="AW478" s="133"/>
      <c r="AX478" s="133"/>
      <c r="AY478" s="133"/>
      <c r="AZ478" s="133"/>
      <c r="BA478" s="133"/>
      <c r="BB478" s="133"/>
      <c r="BC478" s="133"/>
      <c r="BD478" s="133"/>
      <c r="BE478" s="133"/>
      <c r="BF478" s="133"/>
      <c r="BG478" s="133"/>
      <c r="BH478" s="133"/>
      <c r="BI478" s="133"/>
      <c r="BJ478" s="133"/>
      <c r="BK478" s="133"/>
      <c r="BL478" s="133"/>
      <c r="BM478" s="134"/>
      <c r="BN478" s="135"/>
      <c r="BO478" s="133"/>
      <c r="BP478" s="133"/>
      <c r="BQ478" s="133"/>
      <c r="BR478" s="133"/>
      <c r="BS478" s="133"/>
      <c r="BT478" s="133"/>
      <c r="BU478" s="133"/>
      <c r="BV478" s="133"/>
      <c r="BW478" s="133"/>
      <c r="BX478" s="133"/>
      <c r="BY478" s="133"/>
      <c r="BZ478" s="133"/>
      <c r="CA478" s="133"/>
      <c r="CB478" s="133"/>
      <c r="CC478" s="133"/>
      <c r="CD478" s="133"/>
      <c r="CE478" s="133"/>
      <c r="CF478" s="133"/>
      <c r="CG478" s="133"/>
      <c r="CH478" s="133"/>
      <c r="CI478" s="133"/>
      <c r="CJ478" s="133"/>
      <c r="CK478" s="133"/>
      <c r="CL478" s="133"/>
      <c r="CM478" s="133"/>
      <c r="CN478" s="133"/>
      <c r="CO478" s="133"/>
      <c r="CP478" s="133"/>
      <c r="CQ478" s="134"/>
      <c r="CR478" s="135"/>
      <c r="CS478" s="133"/>
      <c r="CT478" s="133"/>
      <c r="CU478" s="133"/>
      <c r="CV478" s="133"/>
      <c r="CW478" s="133"/>
      <c r="CX478" s="133"/>
      <c r="CY478" s="133"/>
      <c r="CZ478" s="133"/>
      <c r="DA478" s="133"/>
      <c r="DB478" s="133"/>
      <c r="DC478" s="133"/>
      <c r="DD478" s="133"/>
      <c r="DE478" s="133"/>
      <c r="DF478" s="133"/>
      <c r="DG478" s="133"/>
      <c r="DH478" s="133"/>
      <c r="DI478" s="133"/>
      <c r="DJ478" s="133"/>
      <c r="DK478" s="133"/>
      <c r="DL478" s="133"/>
      <c r="DM478" s="133"/>
      <c r="DN478" s="133"/>
      <c r="DO478" s="133"/>
      <c r="DP478" s="133"/>
      <c r="DQ478" s="133"/>
      <c r="DR478" s="133"/>
      <c r="DS478" s="133"/>
      <c r="DT478" s="133"/>
      <c r="DU478" s="134"/>
      <c r="DV478" s="134"/>
      <c r="DW478" s="134"/>
      <c r="EE478" s="2"/>
      <c r="EF478"/>
      <c r="EG478"/>
      <c r="EH478" s="124"/>
      <c r="EI478" s="124"/>
      <c r="EJ478" s="124"/>
      <c r="EK478" s="124"/>
      <c r="EL478" s="124"/>
      <c r="EM478" s="124"/>
      <c r="EN478" s="124"/>
      <c r="EO478" s="124"/>
      <c r="EP478" s="124"/>
      <c r="EQ478" s="124"/>
      <c r="ER478" s="124"/>
      <c r="ES478" s="124"/>
      <c r="ET478" s="124"/>
      <c r="EU478" s="124"/>
      <c r="EV478" s="124"/>
      <c r="EW478" s="124"/>
      <c r="EX478" s="124"/>
      <c r="EY478" s="124"/>
      <c r="EZ478" s="124"/>
      <c r="FA478" s="124"/>
      <c r="FB478" s="124"/>
      <c r="FC478" s="124"/>
      <c r="FD478" s="124"/>
      <c r="FE478" s="124"/>
      <c r="FG478" s="124"/>
      <c r="FH478" s="124"/>
      <c r="FI478" s="124"/>
      <c r="FJ478" s="124"/>
      <c r="FK478" s="124"/>
      <c r="FL478" s="124"/>
      <c r="FN478" s="212"/>
      <c r="FO478" s="170"/>
      <c r="FP478" s="212"/>
      <c r="FQ478" s="170"/>
      <c r="FR478" s="212"/>
      <c r="FS478" s="170"/>
      <c r="FT478" s="212"/>
      <c r="FU478" s="170"/>
      <c r="FV478" s="212"/>
      <c r="FW478" s="170"/>
      <c r="FX478" s="212"/>
      <c r="FY478" s="170"/>
      <c r="FZ478" s="212"/>
      <c r="GA478" s="170"/>
      <c r="GB478" s="212"/>
      <c r="GC478" s="170"/>
      <c r="GD478" s="212"/>
      <c r="GE478" s="170"/>
      <c r="GF478" s="212"/>
      <c r="GG478" s="170"/>
      <c r="GH478" s="212"/>
      <c r="GI478" s="170"/>
      <c r="GJ478" s="212"/>
      <c r="GK478" s="170"/>
      <c r="HC478" s="212"/>
      <c r="HD478" s="170"/>
      <c r="HE478" s="212"/>
      <c r="HF478" s="170"/>
      <c r="HG478" s="212"/>
      <c r="HH478" s="170"/>
      <c r="HI478" s="212"/>
      <c r="HJ478" s="170"/>
    </row>
    <row r="479" spans="2:218" ht="21.75" customHeight="1" x14ac:dyDescent="0.15">
      <c r="B479" s="486"/>
      <c r="C479" s="324"/>
      <c r="D479" s="78"/>
      <c r="E479" s="79"/>
      <c r="F479" s="79"/>
      <c r="G479" s="79"/>
      <c r="H479" s="79"/>
      <c r="I479" s="79"/>
      <c r="J479" s="79"/>
      <c r="K479" s="79"/>
      <c r="L479" s="79"/>
      <c r="M479" s="79"/>
      <c r="N479" s="79"/>
      <c r="O479" s="79"/>
      <c r="P479" s="79"/>
      <c r="Q479" s="79"/>
      <c r="R479" s="79"/>
      <c r="S479" s="79"/>
      <c r="T479" s="79"/>
      <c r="U479" s="79"/>
      <c r="V479" s="79"/>
      <c r="W479" s="79"/>
      <c r="X479" s="79"/>
      <c r="Y479" s="79"/>
      <c r="Z479" s="79"/>
      <c r="AA479" s="79"/>
      <c r="AB479" s="79"/>
      <c r="AC479" s="79"/>
      <c r="AD479" s="79"/>
      <c r="AE479" s="79"/>
      <c r="AF479" s="137"/>
      <c r="AG479" s="79"/>
      <c r="AH479" s="79"/>
      <c r="AI479" s="78"/>
      <c r="AJ479" s="79"/>
      <c r="AK479" s="79"/>
      <c r="AL479" s="79"/>
      <c r="AM479" s="79"/>
      <c r="AN479" s="79"/>
      <c r="AO479" s="79"/>
      <c r="AP479" s="79"/>
      <c r="AQ479" s="79"/>
      <c r="AR479" s="79"/>
      <c r="AS479" s="79"/>
      <c r="AT479" s="79"/>
      <c r="AU479" s="79"/>
      <c r="AV479" s="79"/>
      <c r="AW479" s="79"/>
      <c r="AX479" s="79"/>
      <c r="AY479" s="79"/>
      <c r="AZ479" s="79"/>
      <c r="BA479" s="79"/>
      <c r="BB479" s="79"/>
      <c r="BC479" s="79"/>
      <c r="BD479" s="79"/>
      <c r="BE479" s="79"/>
      <c r="BF479" s="79"/>
      <c r="BG479" s="79"/>
      <c r="BH479" s="79"/>
      <c r="BI479" s="79"/>
      <c r="BJ479" s="79"/>
      <c r="BK479" s="79"/>
      <c r="BL479" s="79"/>
      <c r="BM479" s="80"/>
      <c r="BN479" s="78"/>
      <c r="BO479" s="79"/>
      <c r="BP479" s="79"/>
      <c r="BQ479" s="79"/>
      <c r="BR479" s="79"/>
      <c r="BS479" s="79"/>
      <c r="BT479" s="79"/>
      <c r="BU479" s="79"/>
      <c r="BV479" s="79"/>
      <c r="BW479" s="79"/>
      <c r="BX479" s="79"/>
      <c r="BY479" s="79"/>
      <c r="BZ479" s="79"/>
      <c r="CA479" s="79"/>
      <c r="CB479" s="137"/>
      <c r="CC479" s="79"/>
      <c r="CD479" s="79"/>
      <c r="CE479" s="79"/>
      <c r="CF479" s="79"/>
      <c r="CG479" s="79"/>
      <c r="CH479" s="79"/>
      <c r="CI479" s="79"/>
      <c r="CJ479" s="79"/>
      <c r="CK479" s="79"/>
      <c r="CL479" s="79"/>
      <c r="CM479" s="79"/>
      <c r="CN479" s="79"/>
      <c r="CO479" s="79"/>
      <c r="CP479" s="137"/>
      <c r="CQ479" s="80"/>
      <c r="CR479" s="78"/>
      <c r="CS479" s="79"/>
      <c r="CT479" s="79"/>
      <c r="CU479" s="79"/>
      <c r="CV479" s="79"/>
      <c r="CW479" s="79"/>
      <c r="CX479" s="79"/>
      <c r="CY479" s="79"/>
      <c r="CZ479" s="79"/>
      <c r="DA479" s="79"/>
      <c r="DB479" s="79"/>
      <c r="DC479" s="79"/>
      <c r="DD479" s="79"/>
      <c r="DE479" s="79"/>
      <c r="DF479" s="137"/>
      <c r="DG479" s="79"/>
      <c r="DH479" s="79"/>
      <c r="DI479" s="79"/>
      <c r="DJ479" s="79"/>
      <c r="DK479" s="79"/>
      <c r="DL479" s="79"/>
      <c r="DM479" s="79"/>
      <c r="DN479" s="79"/>
      <c r="DO479" s="79"/>
      <c r="DP479" s="79"/>
      <c r="DQ479" s="79"/>
      <c r="DR479" s="79"/>
      <c r="DS479" s="79"/>
      <c r="DT479" s="137"/>
      <c r="DU479" s="80"/>
      <c r="DV479" s="80"/>
      <c r="DW479" s="80"/>
      <c r="EE479" s="2"/>
      <c r="EF479"/>
      <c r="EG479"/>
      <c r="EH479" s="124"/>
      <c r="EI479" s="124"/>
      <c r="EJ479" s="124"/>
      <c r="EK479" s="124"/>
      <c r="EL479" s="124"/>
      <c r="EM479" s="124"/>
      <c r="EN479" s="124"/>
      <c r="EO479" s="124"/>
      <c r="EP479" s="124"/>
      <c r="EQ479" s="124"/>
      <c r="ER479" s="124"/>
      <c r="ES479" s="124"/>
      <c r="ET479" s="124"/>
      <c r="EU479" s="124"/>
      <c r="EV479" s="124"/>
      <c r="EW479" s="124"/>
      <c r="EX479" s="124"/>
      <c r="EY479" s="124"/>
      <c r="EZ479" s="124"/>
      <c r="FA479" s="124"/>
      <c r="FB479" s="124"/>
      <c r="FC479" s="124"/>
      <c r="FD479" s="124"/>
      <c r="FE479" s="124"/>
      <c r="FG479" s="124"/>
      <c r="FH479" s="124"/>
      <c r="FI479" s="124"/>
      <c r="FJ479" s="124"/>
      <c r="FK479" s="124"/>
      <c r="FL479" s="124"/>
      <c r="FN479" s="212"/>
      <c r="FO479" s="170"/>
      <c r="FP479" s="212"/>
      <c r="FQ479" s="170"/>
      <c r="FR479" s="212"/>
      <c r="FS479" s="170"/>
      <c r="FT479" s="212"/>
      <c r="FU479" s="170"/>
      <c r="FV479" s="212"/>
      <c r="FW479" s="170"/>
      <c r="FX479" s="212"/>
      <c r="FY479" s="170"/>
      <c r="FZ479" s="212"/>
      <c r="GA479" s="170"/>
      <c r="GB479" s="212"/>
      <c r="GC479" s="170"/>
      <c r="GD479" s="212"/>
      <c r="GE479" s="170"/>
      <c r="GF479" s="212"/>
      <c r="GG479" s="170"/>
      <c r="GH479" s="212"/>
      <c r="GI479" s="170"/>
      <c r="GJ479" s="212"/>
      <c r="GK479" s="170"/>
      <c r="HC479" s="212"/>
      <c r="HD479" s="170"/>
      <c r="HE479" s="212"/>
      <c r="HF479" s="170"/>
      <c r="HG479" s="212"/>
      <c r="HH479" s="170"/>
      <c r="HI479" s="212"/>
      <c r="HJ479" s="170"/>
    </row>
    <row r="480" spans="2:218" ht="10.5" customHeight="1" x14ac:dyDescent="0.15">
      <c r="B480" s="487"/>
      <c r="C480" s="325"/>
      <c r="D480" s="59"/>
      <c r="E480" s="76"/>
      <c r="F480" s="76"/>
      <c r="G480" s="76"/>
      <c r="H480" s="76"/>
      <c r="I480" s="76"/>
      <c r="J480" s="76"/>
      <c r="K480" s="76"/>
      <c r="L480" s="76"/>
      <c r="M480" s="76"/>
      <c r="N480" s="76"/>
      <c r="O480" s="76"/>
      <c r="P480" s="76"/>
      <c r="Q480" s="76"/>
      <c r="R480" s="76"/>
      <c r="S480" s="76"/>
      <c r="T480" s="76"/>
      <c r="U480" s="76"/>
      <c r="V480" s="76"/>
      <c r="W480" s="76"/>
      <c r="X480" s="76"/>
      <c r="Y480" s="76"/>
      <c r="Z480" s="76"/>
      <c r="AA480" s="76"/>
      <c r="AB480" s="76"/>
      <c r="AC480" s="76"/>
      <c r="AD480" s="76"/>
      <c r="AE480" s="76"/>
      <c r="AF480" s="138"/>
      <c r="AG480" s="76"/>
      <c r="AH480" s="76"/>
      <c r="AI480" s="59"/>
      <c r="AJ480" s="76"/>
      <c r="AK480" s="76"/>
      <c r="AL480" s="76"/>
      <c r="AM480" s="76"/>
      <c r="AN480" s="76"/>
      <c r="AO480" s="76"/>
      <c r="AP480" s="76"/>
      <c r="AQ480" s="76"/>
      <c r="AR480" s="76"/>
      <c r="AS480" s="76"/>
      <c r="AT480" s="76"/>
      <c r="AU480" s="76"/>
      <c r="AV480" s="76"/>
      <c r="AW480" s="76"/>
      <c r="AX480" s="76"/>
      <c r="AY480" s="76"/>
      <c r="AZ480" s="76"/>
      <c r="BA480" s="76"/>
      <c r="BB480" s="76"/>
      <c r="BC480" s="76"/>
      <c r="BD480" s="76"/>
      <c r="BE480" s="76"/>
      <c r="BF480" s="76"/>
      <c r="BG480" s="76"/>
      <c r="BH480" s="76"/>
      <c r="BI480" s="76"/>
      <c r="BJ480" s="76"/>
      <c r="BK480" s="76"/>
      <c r="BL480" s="76"/>
      <c r="BM480" s="77"/>
      <c r="BN480" s="59"/>
      <c r="BO480" s="76"/>
      <c r="BP480" s="76"/>
      <c r="BQ480" s="76"/>
      <c r="BR480" s="76"/>
      <c r="BS480" s="76"/>
      <c r="BT480" s="76"/>
      <c r="BU480" s="76"/>
      <c r="BV480" s="76"/>
      <c r="BW480" s="76"/>
      <c r="BX480" s="76"/>
      <c r="BY480" s="76"/>
      <c r="BZ480" s="76"/>
      <c r="CA480" s="76"/>
      <c r="CB480" s="138"/>
      <c r="CC480" s="76"/>
      <c r="CD480" s="76"/>
      <c r="CE480" s="76"/>
      <c r="CF480" s="76"/>
      <c r="CG480" s="76"/>
      <c r="CH480" s="76"/>
      <c r="CI480" s="76"/>
      <c r="CJ480" s="76"/>
      <c r="CK480" s="76"/>
      <c r="CL480" s="76"/>
      <c r="CM480" s="76"/>
      <c r="CN480" s="76"/>
      <c r="CO480" s="76"/>
      <c r="CP480" s="138"/>
      <c r="CQ480" s="77"/>
      <c r="CR480" s="59"/>
      <c r="CS480" s="76"/>
      <c r="CT480" s="76"/>
      <c r="CU480" s="76"/>
      <c r="CV480" s="76"/>
      <c r="CW480" s="76"/>
      <c r="CX480" s="76"/>
      <c r="CY480" s="76"/>
      <c r="CZ480" s="76"/>
      <c r="DA480" s="76"/>
      <c r="DB480" s="76"/>
      <c r="DC480" s="76"/>
      <c r="DD480" s="76"/>
      <c r="DE480" s="76"/>
      <c r="DF480" s="138"/>
      <c r="DG480" s="76"/>
      <c r="DH480" s="76"/>
      <c r="DI480" s="76"/>
      <c r="DJ480" s="76"/>
      <c r="DK480" s="76"/>
      <c r="DL480" s="76"/>
      <c r="DM480" s="76"/>
      <c r="DN480" s="76"/>
      <c r="DO480" s="76"/>
      <c r="DP480" s="76"/>
      <c r="DQ480" s="76"/>
      <c r="DR480" s="76"/>
      <c r="DS480" s="76"/>
      <c r="DT480" s="138"/>
      <c r="DU480" s="77"/>
      <c r="DV480" s="77"/>
      <c r="DW480" s="77"/>
      <c r="EE480" s="2"/>
      <c r="EF480"/>
      <c r="EG480"/>
      <c r="EH480" s="124"/>
      <c r="EI480" s="124"/>
      <c r="EJ480" s="124"/>
      <c r="EK480" s="124"/>
      <c r="EL480" s="124"/>
      <c r="EM480" s="124"/>
      <c r="EN480" s="124"/>
      <c r="EO480" s="124"/>
      <c r="EP480" s="124"/>
      <c r="EQ480" s="124"/>
      <c r="ER480" s="124"/>
      <c r="ES480" s="124"/>
      <c r="ET480" s="124"/>
      <c r="EU480" s="124"/>
      <c r="EV480" s="124"/>
      <c r="EW480" s="124"/>
      <c r="EX480" s="124"/>
      <c r="EY480" s="124"/>
      <c r="EZ480" s="124"/>
      <c r="FA480" s="124"/>
      <c r="FB480" s="124"/>
      <c r="FC480" s="124"/>
      <c r="FD480" s="124"/>
      <c r="FE480" s="124"/>
      <c r="FG480" s="124"/>
      <c r="FH480" s="124"/>
      <c r="FI480" s="124"/>
      <c r="FJ480" s="124"/>
      <c r="FK480" s="124"/>
      <c r="FL480" s="124"/>
      <c r="FN480" s="212"/>
      <c r="FO480" s="170"/>
      <c r="FP480" s="212"/>
      <c r="FQ480" s="170"/>
      <c r="FR480" s="212"/>
      <c r="FS480" s="170"/>
      <c r="FT480" s="212"/>
      <c r="FU480" s="170"/>
      <c r="FV480" s="212"/>
      <c r="FW480" s="170"/>
      <c r="FX480" s="212"/>
      <c r="FY480" s="170"/>
      <c r="FZ480" s="212"/>
      <c r="GA480" s="170"/>
      <c r="GB480" s="212"/>
      <c r="GC480" s="170"/>
      <c r="GD480" s="212"/>
      <c r="GE480" s="170"/>
      <c r="GF480" s="212"/>
      <c r="GG480" s="170"/>
      <c r="GH480" s="212"/>
      <c r="GI480" s="170"/>
      <c r="GJ480" s="212"/>
      <c r="GK480" s="170"/>
      <c r="HC480" s="212"/>
      <c r="HD480" s="170"/>
      <c r="HE480" s="212"/>
      <c r="HF480" s="170"/>
      <c r="HG480" s="212"/>
      <c r="HH480" s="170"/>
      <c r="HI480" s="212"/>
      <c r="HJ480" s="170"/>
    </row>
    <row r="481" spans="2:218" ht="27.75" customHeight="1" x14ac:dyDescent="0.15">
      <c r="B481" s="487"/>
      <c r="C481" s="325"/>
      <c r="D481" s="75"/>
      <c r="E481" s="76"/>
      <c r="F481" s="76"/>
      <c r="G481" s="76"/>
      <c r="H481" s="76"/>
      <c r="I481" s="76"/>
      <c r="J481" s="76"/>
      <c r="K481" s="76"/>
      <c r="L481" s="76"/>
      <c r="M481" s="76"/>
      <c r="N481" s="76"/>
      <c r="O481" s="76"/>
      <c r="P481" s="76"/>
      <c r="Q481" s="76"/>
      <c r="R481" s="76"/>
      <c r="S481" s="76"/>
      <c r="T481" s="76"/>
      <c r="U481" s="76"/>
      <c r="V481" s="76"/>
      <c r="W481" s="76"/>
      <c r="X481" s="76"/>
      <c r="Y481" s="76"/>
      <c r="Z481" s="76"/>
      <c r="AA481" s="76"/>
      <c r="AB481" s="76"/>
      <c r="AC481" s="76"/>
      <c r="AD481" s="76"/>
      <c r="AE481" s="76"/>
      <c r="AF481" s="138"/>
      <c r="AG481" s="76"/>
      <c r="AH481" s="76"/>
      <c r="AI481" s="59"/>
      <c r="AJ481" s="76"/>
      <c r="AK481" s="76"/>
      <c r="AL481" s="76"/>
      <c r="AM481" s="76"/>
      <c r="AN481" s="76"/>
      <c r="AO481" s="76"/>
      <c r="AP481" s="76"/>
      <c r="AQ481" s="76"/>
      <c r="AR481" s="76"/>
      <c r="AS481" s="76"/>
      <c r="AT481" s="76"/>
      <c r="AU481" s="76"/>
      <c r="AV481" s="76"/>
      <c r="AW481" s="76"/>
      <c r="AX481" s="76"/>
      <c r="AY481" s="76"/>
      <c r="AZ481" s="76"/>
      <c r="BA481" s="76"/>
      <c r="BB481" s="76"/>
      <c r="BC481" s="76"/>
      <c r="BD481" s="76"/>
      <c r="BE481" s="76"/>
      <c r="BF481" s="76"/>
      <c r="BG481" s="76"/>
      <c r="BH481" s="76"/>
      <c r="BI481" s="76"/>
      <c r="BJ481" s="76"/>
      <c r="BK481" s="76"/>
      <c r="BL481" s="76"/>
      <c r="BM481" s="77"/>
      <c r="BN481" s="59"/>
      <c r="BO481" s="76"/>
      <c r="BP481" s="76"/>
      <c r="BQ481" s="76"/>
      <c r="BR481" s="76"/>
      <c r="BS481" s="76"/>
      <c r="BT481" s="76"/>
      <c r="BU481" s="76"/>
      <c r="BV481" s="76"/>
      <c r="BW481" s="76"/>
      <c r="BX481" s="76"/>
      <c r="BY481" s="76"/>
      <c r="BZ481" s="76"/>
      <c r="CA481" s="76"/>
      <c r="CB481" s="138"/>
      <c r="CC481" s="76"/>
      <c r="CD481" s="76"/>
      <c r="CE481" s="76"/>
      <c r="CF481" s="76"/>
      <c r="CG481" s="76"/>
      <c r="CH481" s="76"/>
      <c r="CI481" s="76"/>
      <c r="CJ481" s="76"/>
      <c r="CK481" s="76"/>
      <c r="CL481" s="76"/>
      <c r="CM481" s="76"/>
      <c r="CN481" s="76"/>
      <c r="CO481" s="76"/>
      <c r="CP481" s="138"/>
      <c r="CQ481" s="77"/>
      <c r="CR481" s="59"/>
      <c r="CS481" s="76"/>
      <c r="CT481" s="76"/>
      <c r="CU481" s="76"/>
      <c r="CV481" s="76"/>
      <c r="CW481" s="76"/>
      <c r="CX481" s="76"/>
      <c r="CY481" s="76"/>
      <c r="CZ481" s="76"/>
      <c r="DA481" s="76"/>
      <c r="DB481" s="76"/>
      <c r="DC481" s="76"/>
      <c r="DD481" s="76"/>
      <c r="DE481" s="76"/>
      <c r="DF481" s="138"/>
      <c r="DG481" s="76"/>
      <c r="DH481" s="76"/>
      <c r="DI481" s="76"/>
      <c r="DJ481" s="76"/>
      <c r="DK481" s="76"/>
      <c r="DL481" s="76"/>
      <c r="DM481" s="76"/>
      <c r="DN481" s="76"/>
      <c r="DO481" s="76"/>
      <c r="DP481" s="76"/>
      <c r="DQ481" s="76"/>
      <c r="DR481" s="76"/>
      <c r="DS481" s="76"/>
      <c r="DT481" s="138"/>
      <c r="DU481" s="77"/>
      <c r="DV481" s="77"/>
      <c r="DW481" s="77"/>
      <c r="EE481" s="2"/>
      <c r="EF481"/>
      <c r="EG481"/>
      <c r="EH481" s="124"/>
      <c r="EI481" s="124"/>
      <c r="EJ481" s="124"/>
      <c r="EK481" s="124"/>
      <c r="EL481" s="124"/>
      <c r="EM481" s="124"/>
      <c r="EN481" s="124"/>
      <c r="EO481" s="124"/>
      <c r="EP481" s="124"/>
      <c r="EQ481" s="124"/>
      <c r="ER481" s="124"/>
      <c r="ES481" s="124"/>
      <c r="ET481" s="124"/>
      <c r="EU481" s="124"/>
      <c r="EV481" s="124"/>
      <c r="EW481" s="124"/>
      <c r="EX481" s="124"/>
      <c r="EY481" s="124"/>
      <c r="EZ481" s="124"/>
      <c r="FA481" s="124"/>
      <c r="FB481" s="124"/>
      <c r="FC481" s="124"/>
      <c r="FD481" s="124"/>
      <c r="FE481" s="124"/>
      <c r="FG481" s="124"/>
      <c r="FH481" s="124"/>
      <c r="FI481" s="124"/>
      <c r="FJ481" s="124"/>
      <c r="FK481" s="124"/>
      <c r="FL481" s="124"/>
      <c r="FN481" s="212"/>
      <c r="FO481" s="170"/>
      <c r="FP481" s="212"/>
      <c r="FQ481" s="170"/>
      <c r="FR481" s="212"/>
      <c r="FS481" s="170"/>
      <c r="FT481" s="212"/>
      <c r="FU481" s="170"/>
      <c r="FV481" s="212"/>
      <c r="FW481" s="170"/>
      <c r="FX481" s="212"/>
      <c r="FY481" s="170"/>
      <c r="FZ481" s="212"/>
      <c r="GA481" s="170"/>
      <c r="GB481" s="212"/>
      <c r="GC481" s="170"/>
      <c r="GD481" s="212"/>
      <c r="GE481" s="170"/>
      <c r="GF481" s="212"/>
      <c r="GG481" s="170"/>
      <c r="GH481" s="212"/>
      <c r="GI481" s="170"/>
      <c r="GJ481" s="212"/>
      <c r="GK481" s="170"/>
      <c r="HC481" s="212"/>
      <c r="HD481" s="170"/>
      <c r="HE481" s="212"/>
      <c r="HF481" s="170"/>
      <c r="HG481" s="212"/>
      <c r="HH481" s="170"/>
      <c r="HI481" s="212"/>
      <c r="HJ481" s="170"/>
    </row>
    <row r="482" spans="2:218" ht="21.75" customHeight="1" thickBot="1" x14ac:dyDescent="0.2">
      <c r="B482" s="488"/>
      <c r="C482" s="326"/>
      <c r="D482" s="136"/>
      <c r="E482" s="129"/>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30"/>
      <c r="AH482" s="130"/>
      <c r="AI482" s="131"/>
      <c r="AJ482" s="129"/>
      <c r="AK482" s="129"/>
      <c r="AL482" s="132"/>
      <c r="AM482" s="133"/>
      <c r="AN482" s="133"/>
      <c r="AO482" s="133"/>
      <c r="AP482" s="133"/>
      <c r="AQ482" s="133"/>
      <c r="AR482" s="133"/>
      <c r="AS482" s="133"/>
      <c r="AT482" s="133"/>
      <c r="AU482" s="133"/>
      <c r="AV482" s="133"/>
      <c r="AW482" s="133"/>
      <c r="AX482" s="133"/>
      <c r="AY482" s="133"/>
      <c r="AZ482" s="133"/>
      <c r="BA482" s="133"/>
      <c r="BB482" s="133"/>
      <c r="BC482" s="133"/>
      <c r="BD482" s="133"/>
      <c r="BE482" s="133"/>
      <c r="BF482" s="133"/>
      <c r="BG482" s="133"/>
      <c r="BH482" s="133"/>
      <c r="BI482" s="133"/>
      <c r="BJ482" s="133"/>
      <c r="BK482" s="133"/>
      <c r="BL482" s="133"/>
      <c r="BM482" s="134"/>
      <c r="BN482" s="135"/>
      <c r="BO482" s="133"/>
      <c r="BP482" s="133"/>
      <c r="BQ482" s="133"/>
      <c r="BR482" s="133"/>
      <c r="BS482" s="133"/>
      <c r="BT482" s="133"/>
      <c r="BU482" s="133"/>
      <c r="BV482" s="133"/>
      <c r="BW482" s="133"/>
      <c r="BX482" s="133"/>
      <c r="BY482" s="133"/>
      <c r="BZ482" s="133"/>
      <c r="CA482" s="133"/>
      <c r="CB482" s="133"/>
      <c r="CC482" s="133"/>
      <c r="CD482" s="133"/>
      <c r="CE482" s="133"/>
      <c r="CF482" s="133"/>
      <c r="CG482" s="133"/>
      <c r="CH482" s="133"/>
      <c r="CI482" s="133"/>
      <c r="CJ482" s="133"/>
      <c r="CK482" s="133"/>
      <c r="CL482" s="133"/>
      <c r="CM482" s="133"/>
      <c r="CN482" s="133"/>
      <c r="CO482" s="133"/>
      <c r="CP482" s="133"/>
      <c r="CQ482" s="134"/>
      <c r="CR482" s="135"/>
      <c r="CS482" s="133"/>
      <c r="CT482" s="133"/>
      <c r="CU482" s="133"/>
      <c r="CV482" s="133"/>
      <c r="CW482" s="133"/>
      <c r="CX482" s="133"/>
      <c r="CY482" s="133"/>
      <c r="CZ482" s="133"/>
      <c r="DA482" s="133"/>
      <c r="DB482" s="133"/>
      <c r="DC482" s="133"/>
      <c r="DD482" s="133"/>
      <c r="DE482" s="133"/>
      <c r="DF482" s="133"/>
      <c r="DG482" s="133"/>
      <c r="DH482" s="133"/>
      <c r="DI482" s="133"/>
      <c r="DJ482" s="133"/>
      <c r="DK482" s="133"/>
      <c r="DL482" s="133"/>
      <c r="DM482" s="133"/>
      <c r="DN482" s="133"/>
      <c r="DO482" s="133"/>
      <c r="DP482" s="133"/>
      <c r="DQ482" s="133"/>
      <c r="DR482" s="133"/>
      <c r="DS482" s="133"/>
      <c r="DT482" s="133"/>
      <c r="DU482" s="134"/>
      <c r="DV482" s="134"/>
      <c r="DW482" s="134"/>
      <c r="EE482" s="2"/>
      <c r="EF482"/>
      <c r="EG482"/>
      <c r="EH482" s="124"/>
      <c r="EI482" s="124"/>
      <c r="EJ482" s="124"/>
      <c r="EK482" s="124"/>
      <c r="EL482" s="124"/>
      <c r="EM482" s="124"/>
      <c r="EN482" s="124"/>
      <c r="EO482" s="124"/>
      <c r="EP482" s="124"/>
      <c r="EQ482" s="124"/>
      <c r="ER482" s="124"/>
      <c r="ES482" s="124"/>
      <c r="ET482" s="124"/>
      <c r="EU482" s="124"/>
      <c r="EV482" s="124"/>
      <c r="EW482" s="124"/>
      <c r="EX482" s="124"/>
      <c r="EY482" s="124"/>
      <c r="EZ482" s="124"/>
      <c r="FA482" s="124"/>
      <c r="FB482" s="124"/>
      <c r="FC482" s="124"/>
      <c r="FD482" s="124"/>
      <c r="FE482" s="124"/>
      <c r="FG482" s="124"/>
      <c r="FH482" s="124"/>
      <c r="FI482" s="124"/>
      <c r="FJ482" s="124"/>
      <c r="FK482" s="124"/>
      <c r="FL482" s="124"/>
      <c r="FN482" s="212"/>
      <c r="FO482" s="170"/>
      <c r="FP482" s="212"/>
      <c r="FQ482" s="170"/>
      <c r="FR482" s="212"/>
      <c r="FS482" s="170"/>
      <c r="FT482" s="212"/>
      <c r="FU482" s="170"/>
      <c r="FV482" s="212"/>
      <c r="FW482" s="170"/>
      <c r="FX482" s="212"/>
      <c r="FY482" s="170"/>
      <c r="FZ482" s="212"/>
      <c r="GA482" s="170"/>
      <c r="GB482" s="212"/>
      <c r="GC482" s="170"/>
      <c r="GD482" s="212"/>
      <c r="GE482" s="170"/>
      <c r="GF482" s="212"/>
      <c r="GG482" s="170"/>
      <c r="GH482" s="212"/>
      <c r="GI482" s="170"/>
      <c r="GJ482" s="212"/>
      <c r="GK482" s="170"/>
      <c r="HC482" s="212"/>
      <c r="HD482" s="170"/>
      <c r="HE482" s="212"/>
      <c r="HF482" s="170"/>
      <c r="HG482" s="212"/>
      <c r="HH482" s="170"/>
      <c r="HI482" s="212"/>
      <c r="HJ482" s="170"/>
    </row>
    <row r="483" spans="2:218" ht="21.75" customHeight="1" x14ac:dyDescent="0.15">
      <c r="B483" s="486"/>
      <c r="C483" s="324"/>
      <c r="D483" s="78"/>
      <c r="E483" s="79"/>
      <c r="F483" s="79"/>
      <c r="G483" s="79"/>
      <c r="H483" s="79"/>
      <c r="I483" s="79"/>
      <c r="J483" s="79"/>
      <c r="K483" s="79"/>
      <c r="L483" s="79"/>
      <c r="M483" s="79"/>
      <c r="N483" s="79"/>
      <c r="O483" s="79"/>
      <c r="P483" s="79"/>
      <c r="Q483" s="79"/>
      <c r="R483" s="79"/>
      <c r="S483" s="79"/>
      <c r="T483" s="79"/>
      <c r="U483" s="79"/>
      <c r="V483" s="79"/>
      <c r="W483" s="79"/>
      <c r="X483" s="79"/>
      <c r="Y483" s="79"/>
      <c r="Z483" s="79"/>
      <c r="AA483" s="79"/>
      <c r="AB483" s="79"/>
      <c r="AC483" s="79"/>
      <c r="AD483" s="79"/>
      <c r="AE483" s="79"/>
      <c r="AF483" s="137"/>
      <c r="AG483" s="79"/>
      <c r="AH483" s="79"/>
      <c r="AI483" s="78"/>
      <c r="AJ483" s="79"/>
      <c r="AK483" s="79"/>
      <c r="AL483" s="79"/>
      <c r="AM483" s="79"/>
      <c r="AN483" s="79"/>
      <c r="AO483" s="79"/>
      <c r="AP483" s="79"/>
      <c r="AQ483" s="79"/>
      <c r="AR483" s="79"/>
      <c r="AS483" s="79"/>
      <c r="AT483" s="79"/>
      <c r="AU483" s="79"/>
      <c r="AV483" s="79"/>
      <c r="AW483" s="79"/>
      <c r="AX483" s="79"/>
      <c r="AY483" s="79"/>
      <c r="AZ483" s="79"/>
      <c r="BA483" s="79"/>
      <c r="BB483" s="79"/>
      <c r="BC483" s="79"/>
      <c r="BD483" s="79"/>
      <c r="BE483" s="79"/>
      <c r="BF483" s="79"/>
      <c r="BG483" s="79"/>
      <c r="BH483" s="79"/>
      <c r="BI483" s="79"/>
      <c r="BJ483" s="79"/>
      <c r="BK483" s="79"/>
      <c r="BL483" s="79"/>
      <c r="BM483" s="80"/>
      <c r="BN483" s="78"/>
      <c r="BO483" s="79"/>
      <c r="BP483" s="79"/>
      <c r="BQ483" s="79"/>
      <c r="BR483" s="79"/>
      <c r="BS483" s="79"/>
      <c r="BT483" s="79"/>
      <c r="BU483" s="79"/>
      <c r="BV483" s="79"/>
      <c r="BW483" s="79"/>
      <c r="BX483" s="79"/>
      <c r="BY483" s="79"/>
      <c r="BZ483" s="79"/>
      <c r="CA483" s="79"/>
      <c r="CB483" s="137"/>
      <c r="CC483" s="79"/>
      <c r="CD483" s="79"/>
      <c r="CE483" s="79"/>
      <c r="CF483" s="79"/>
      <c r="CG483" s="79"/>
      <c r="CH483" s="79"/>
      <c r="CI483" s="79"/>
      <c r="CJ483" s="79"/>
      <c r="CK483" s="79"/>
      <c r="CL483" s="79"/>
      <c r="CM483" s="79"/>
      <c r="CN483" s="79"/>
      <c r="CO483" s="79"/>
      <c r="CP483" s="137"/>
      <c r="CQ483" s="80"/>
      <c r="CR483" s="78"/>
      <c r="CS483" s="79"/>
      <c r="CT483" s="79"/>
      <c r="CU483" s="79"/>
      <c r="CV483" s="79"/>
      <c r="CW483" s="79"/>
      <c r="CX483" s="79"/>
      <c r="CY483" s="79"/>
      <c r="CZ483" s="79"/>
      <c r="DA483" s="79"/>
      <c r="DB483" s="79"/>
      <c r="DC483" s="79"/>
      <c r="DD483" s="79"/>
      <c r="DE483" s="79"/>
      <c r="DF483" s="137"/>
      <c r="DG483" s="79"/>
      <c r="DH483" s="79"/>
      <c r="DI483" s="79"/>
      <c r="DJ483" s="79"/>
      <c r="DK483" s="79"/>
      <c r="DL483" s="79"/>
      <c r="DM483" s="79"/>
      <c r="DN483" s="79"/>
      <c r="DO483" s="79"/>
      <c r="DP483" s="79"/>
      <c r="DQ483" s="79"/>
      <c r="DR483" s="79"/>
      <c r="DS483" s="79"/>
      <c r="DT483" s="137"/>
      <c r="DU483" s="80"/>
      <c r="DV483" s="80"/>
      <c r="DW483" s="80"/>
      <c r="EE483" s="2"/>
      <c r="EF483"/>
      <c r="EG483"/>
      <c r="EH483" s="124"/>
      <c r="EI483" s="124"/>
      <c r="EJ483" s="124"/>
      <c r="EK483" s="124"/>
      <c r="EL483" s="124"/>
      <c r="EM483" s="124"/>
      <c r="EN483" s="124"/>
      <c r="EO483" s="124"/>
      <c r="EP483" s="124"/>
      <c r="EQ483" s="124"/>
      <c r="ER483" s="124"/>
      <c r="ES483" s="124"/>
      <c r="ET483" s="124"/>
      <c r="EU483" s="124"/>
      <c r="EV483" s="124"/>
      <c r="EW483" s="124"/>
      <c r="EX483" s="124"/>
      <c r="EY483" s="124"/>
      <c r="EZ483" s="124"/>
      <c r="FA483" s="124"/>
      <c r="FB483" s="124"/>
      <c r="FC483" s="124"/>
      <c r="FD483" s="124"/>
      <c r="FE483" s="124"/>
      <c r="FG483" s="124"/>
      <c r="FH483" s="124"/>
      <c r="FI483" s="124"/>
      <c r="FJ483" s="124"/>
      <c r="FK483" s="124"/>
      <c r="FL483" s="124"/>
      <c r="FN483" s="212"/>
      <c r="FO483" s="170"/>
      <c r="FP483" s="212"/>
      <c r="FQ483" s="170"/>
      <c r="FR483" s="212"/>
      <c r="FS483" s="170"/>
      <c r="FT483" s="212"/>
      <c r="FU483" s="170"/>
      <c r="FV483" s="212"/>
      <c r="FW483" s="170"/>
      <c r="FX483" s="212"/>
      <c r="FY483" s="170"/>
      <c r="FZ483" s="212"/>
      <c r="GA483" s="170"/>
      <c r="GB483" s="212"/>
      <c r="GC483" s="170"/>
      <c r="GD483" s="212"/>
      <c r="GE483" s="170"/>
      <c r="GF483" s="212"/>
      <c r="GG483" s="170"/>
      <c r="GH483" s="212"/>
      <c r="GI483" s="170"/>
      <c r="GJ483" s="212"/>
      <c r="GK483" s="170"/>
      <c r="HC483" s="212"/>
      <c r="HD483" s="170"/>
      <c r="HE483" s="212"/>
      <c r="HF483" s="170"/>
      <c r="HG483" s="212"/>
      <c r="HH483" s="170"/>
      <c r="HI483" s="212"/>
      <c r="HJ483" s="170"/>
    </row>
    <row r="484" spans="2:218" ht="10.5" customHeight="1" x14ac:dyDescent="0.15">
      <c r="B484" s="487"/>
      <c r="C484" s="325"/>
      <c r="D484" s="59"/>
      <c r="E484" s="76"/>
      <c r="F484" s="76"/>
      <c r="G484" s="76"/>
      <c r="H484" s="76"/>
      <c r="I484" s="76"/>
      <c r="J484" s="76"/>
      <c r="K484" s="76"/>
      <c r="L484" s="76"/>
      <c r="M484" s="76"/>
      <c r="N484" s="76"/>
      <c r="O484" s="76"/>
      <c r="P484" s="76"/>
      <c r="Q484" s="76"/>
      <c r="R484" s="76"/>
      <c r="S484" s="76"/>
      <c r="T484" s="76"/>
      <c r="U484" s="76"/>
      <c r="V484" s="76"/>
      <c r="W484" s="76"/>
      <c r="X484" s="76"/>
      <c r="Y484" s="76"/>
      <c r="Z484" s="76"/>
      <c r="AA484" s="76"/>
      <c r="AB484" s="76"/>
      <c r="AC484" s="76"/>
      <c r="AD484" s="76"/>
      <c r="AE484" s="76"/>
      <c r="AF484" s="138"/>
      <c r="AG484" s="76"/>
      <c r="AH484" s="76"/>
      <c r="AI484" s="59"/>
      <c r="AJ484" s="76"/>
      <c r="AK484" s="76"/>
      <c r="AL484" s="76"/>
      <c r="AM484" s="76"/>
      <c r="AN484" s="76"/>
      <c r="AO484" s="76"/>
      <c r="AP484" s="76"/>
      <c r="AQ484" s="76"/>
      <c r="AR484" s="76"/>
      <c r="AS484" s="76"/>
      <c r="AT484" s="76"/>
      <c r="AU484" s="76"/>
      <c r="AV484" s="76"/>
      <c r="AW484" s="76"/>
      <c r="AX484" s="76"/>
      <c r="AY484" s="76"/>
      <c r="AZ484" s="76"/>
      <c r="BA484" s="76"/>
      <c r="BB484" s="76"/>
      <c r="BC484" s="76"/>
      <c r="BD484" s="76"/>
      <c r="BE484" s="76"/>
      <c r="BF484" s="76"/>
      <c r="BG484" s="76"/>
      <c r="BH484" s="76"/>
      <c r="BI484" s="76"/>
      <c r="BJ484" s="76"/>
      <c r="BK484" s="76"/>
      <c r="BL484" s="76"/>
      <c r="BM484" s="77"/>
      <c r="BN484" s="59"/>
      <c r="BO484" s="76"/>
      <c r="BP484" s="76"/>
      <c r="BQ484" s="76"/>
      <c r="BR484" s="76"/>
      <c r="BS484" s="76"/>
      <c r="BT484" s="76"/>
      <c r="BU484" s="76"/>
      <c r="BV484" s="76"/>
      <c r="BW484" s="76"/>
      <c r="BX484" s="76"/>
      <c r="BY484" s="76"/>
      <c r="BZ484" s="76"/>
      <c r="CA484" s="76"/>
      <c r="CB484" s="138"/>
      <c r="CC484" s="76"/>
      <c r="CD484" s="76"/>
      <c r="CE484" s="76"/>
      <c r="CF484" s="76"/>
      <c r="CG484" s="76"/>
      <c r="CH484" s="76"/>
      <c r="CI484" s="76"/>
      <c r="CJ484" s="76"/>
      <c r="CK484" s="76"/>
      <c r="CL484" s="76"/>
      <c r="CM484" s="76"/>
      <c r="CN484" s="76"/>
      <c r="CO484" s="76"/>
      <c r="CP484" s="138"/>
      <c r="CQ484" s="77"/>
      <c r="CR484" s="59"/>
      <c r="CS484" s="76"/>
      <c r="CT484" s="76"/>
      <c r="CU484" s="76"/>
      <c r="CV484" s="76"/>
      <c r="CW484" s="76"/>
      <c r="CX484" s="76"/>
      <c r="CY484" s="76"/>
      <c r="CZ484" s="76"/>
      <c r="DA484" s="76"/>
      <c r="DB484" s="76"/>
      <c r="DC484" s="76"/>
      <c r="DD484" s="76"/>
      <c r="DE484" s="76"/>
      <c r="DF484" s="138"/>
      <c r="DG484" s="76"/>
      <c r="DH484" s="76"/>
      <c r="DI484" s="76"/>
      <c r="DJ484" s="76"/>
      <c r="DK484" s="76"/>
      <c r="DL484" s="76"/>
      <c r="DM484" s="76"/>
      <c r="DN484" s="76"/>
      <c r="DO484" s="76"/>
      <c r="DP484" s="76"/>
      <c r="DQ484" s="76"/>
      <c r="DR484" s="76"/>
      <c r="DS484" s="76"/>
      <c r="DT484" s="138"/>
      <c r="DU484" s="77"/>
      <c r="DV484" s="77"/>
      <c r="DW484" s="77"/>
      <c r="EE484" s="2"/>
      <c r="EF484"/>
      <c r="EG484"/>
      <c r="EH484" s="124"/>
      <c r="EI484" s="124"/>
      <c r="EJ484" s="124"/>
      <c r="EK484" s="124"/>
      <c r="EL484" s="124"/>
      <c r="EM484" s="124"/>
      <c r="EN484" s="124"/>
      <c r="EO484" s="124"/>
      <c r="EP484" s="124"/>
      <c r="EQ484" s="124"/>
      <c r="ER484" s="124"/>
      <c r="ES484" s="124"/>
      <c r="ET484" s="124"/>
      <c r="EU484" s="124"/>
      <c r="EV484" s="124"/>
      <c r="EW484" s="124"/>
      <c r="EX484" s="124"/>
      <c r="EY484" s="124"/>
      <c r="EZ484" s="124"/>
      <c r="FA484" s="124"/>
      <c r="FB484" s="124"/>
      <c r="FC484" s="124"/>
      <c r="FD484" s="124"/>
      <c r="FE484" s="124"/>
      <c r="FG484" s="124"/>
      <c r="FH484" s="124"/>
      <c r="FI484" s="124"/>
      <c r="FJ484" s="124"/>
      <c r="FK484" s="124"/>
      <c r="FL484" s="124"/>
      <c r="FN484" s="212"/>
      <c r="FO484" s="170"/>
      <c r="FP484" s="212"/>
      <c r="FQ484" s="170"/>
      <c r="FR484" s="212"/>
      <c r="FS484" s="170"/>
      <c r="FT484" s="212"/>
      <c r="FU484" s="170"/>
      <c r="FV484" s="212"/>
      <c r="FW484" s="170"/>
      <c r="FX484" s="212"/>
      <c r="FY484" s="170"/>
      <c r="FZ484" s="212"/>
      <c r="GA484" s="170"/>
      <c r="GB484" s="212"/>
      <c r="GC484" s="170"/>
      <c r="GD484" s="212"/>
      <c r="GE484" s="170"/>
      <c r="GF484" s="212"/>
      <c r="GG484" s="170"/>
      <c r="GH484" s="212"/>
      <c r="GI484" s="170"/>
      <c r="GJ484" s="212"/>
      <c r="GK484" s="170"/>
      <c r="HC484" s="212"/>
      <c r="HD484" s="170"/>
      <c r="HE484" s="212"/>
      <c r="HF484" s="170"/>
      <c r="HG484" s="212"/>
      <c r="HH484" s="170"/>
      <c r="HI484" s="212"/>
      <c r="HJ484" s="170"/>
    </row>
    <row r="485" spans="2:218" ht="27.75" customHeight="1" x14ac:dyDescent="0.15">
      <c r="B485" s="487"/>
      <c r="C485" s="325"/>
      <c r="D485" s="75"/>
      <c r="E485" s="76"/>
      <c r="F485" s="76"/>
      <c r="G485" s="76"/>
      <c r="H485" s="76"/>
      <c r="I485" s="76"/>
      <c r="J485" s="76"/>
      <c r="K485" s="76"/>
      <c r="L485" s="76"/>
      <c r="M485" s="76"/>
      <c r="N485" s="76"/>
      <c r="O485" s="76"/>
      <c r="P485" s="76"/>
      <c r="Q485" s="76"/>
      <c r="R485" s="76"/>
      <c r="S485" s="76"/>
      <c r="T485" s="76"/>
      <c r="U485" s="76"/>
      <c r="V485" s="76"/>
      <c r="W485" s="76"/>
      <c r="X485" s="76"/>
      <c r="Y485" s="76"/>
      <c r="Z485" s="76"/>
      <c r="AA485" s="76"/>
      <c r="AB485" s="76"/>
      <c r="AC485" s="76"/>
      <c r="AD485" s="76"/>
      <c r="AE485" s="76"/>
      <c r="AF485" s="138"/>
      <c r="AG485" s="76"/>
      <c r="AH485" s="76"/>
      <c r="AI485" s="59"/>
      <c r="AJ485" s="76"/>
      <c r="AK485" s="76"/>
      <c r="AL485" s="76"/>
      <c r="AM485" s="76"/>
      <c r="AN485" s="76"/>
      <c r="AO485" s="76"/>
      <c r="AP485" s="76"/>
      <c r="AQ485" s="76"/>
      <c r="AR485" s="76"/>
      <c r="AS485" s="76"/>
      <c r="AT485" s="76"/>
      <c r="AU485" s="76"/>
      <c r="AV485" s="76"/>
      <c r="AW485" s="76"/>
      <c r="AX485" s="76"/>
      <c r="AY485" s="76"/>
      <c r="AZ485" s="76"/>
      <c r="BA485" s="76"/>
      <c r="BB485" s="76"/>
      <c r="BC485" s="76"/>
      <c r="BD485" s="76"/>
      <c r="BE485" s="76"/>
      <c r="BF485" s="76"/>
      <c r="BG485" s="76"/>
      <c r="BH485" s="76"/>
      <c r="BI485" s="76"/>
      <c r="BJ485" s="76"/>
      <c r="BK485" s="76"/>
      <c r="BL485" s="76"/>
      <c r="BM485" s="77"/>
      <c r="BN485" s="59"/>
      <c r="BO485" s="76"/>
      <c r="BP485" s="76"/>
      <c r="BQ485" s="76"/>
      <c r="BR485" s="76"/>
      <c r="BS485" s="76"/>
      <c r="BT485" s="76"/>
      <c r="BU485" s="76"/>
      <c r="BV485" s="76"/>
      <c r="BW485" s="76"/>
      <c r="BX485" s="76"/>
      <c r="BY485" s="76"/>
      <c r="BZ485" s="76"/>
      <c r="CA485" s="76"/>
      <c r="CB485" s="138"/>
      <c r="CC485" s="76"/>
      <c r="CD485" s="76"/>
      <c r="CE485" s="76"/>
      <c r="CF485" s="76"/>
      <c r="CG485" s="76"/>
      <c r="CH485" s="76"/>
      <c r="CI485" s="76"/>
      <c r="CJ485" s="76"/>
      <c r="CK485" s="76"/>
      <c r="CL485" s="76"/>
      <c r="CM485" s="76"/>
      <c r="CN485" s="76"/>
      <c r="CO485" s="76"/>
      <c r="CP485" s="138"/>
      <c r="CQ485" s="77"/>
      <c r="CR485" s="59"/>
      <c r="CS485" s="76"/>
      <c r="CT485" s="76"/>
      <c r="CU485" s="76"/>
      <c r="CV485" s="76"/>
      <c r="CW485" s="76"/>
      <c r="CX485" s="76"/>
      <c r="CY485" s="76"/>
      <c r="CZ485" s="76"/>
      <c r="DA485" s="76"/>
      <c r="DB485" s="76"/>
      <c r="DC485" s="76"/>
      <c r="DD485" s="76"/>
      <c r="DE485" s="76"/>
      <c r="DF485" s="138"/>
      <c r="DG485" s="76"/>
      <c r="DH485" s="76"/>
      <c r="DI485" s="76"/>
      <c r="DJ485" s="76"/>
      <c r="DK485" s="76"/>
      <c r="DL485" s="76"/>
      <c r="DM485" s="76"/>
      <c r="DN485" s="76"/>
      <c r="DO485" s="76"/>
      <c r="DP485" s="76"/>
      <c r="DQ485" s="76"/>
      <c r="DR485" s="76"/>
      <c r="DS485" s="76"/>
      <c r="DT485" s="138"/>
      <c r="DU485" s="77"/>
      <c r="DV485" s="77"/>
      <c r="DW485" s="77"/>
      <c r="EE485" s="2"/>
      <c r="EF485"/>
      <c r="EG485"/>
      <c r="EH485" s="124"/>
      <c r="EI485" s="124"/>
      <c r="EJ485" s="124"/>
      <c r="EK485" s="124"/>
      <c r="EL485" s="124"/>
      <c r="EM485" s="124"/>
      <c r="EN485" s="124"/>
      <c r="EO485" s="124"/>
      <c r="EP485" s="124"/>
      <c r="EQ485" s="124"/>
      <c r="ER485" s="124"/>
      <c r="ES485" s="124"/>
      <c r="ET485" s="124"/>
      <c r="EU485" s="124"/>
      <c r="EV485" s="124"/>
      <c r="EW485" s="124"/>
      <c r="EX485" s="124"/>
      <c r="EY485" s="124"/>
      <c r="EZ485" s="124"/>
      <c r="FA485" s="124"/>
      <c r="FB485" s="124"/>
      <c r="FC485" s="124"/>
      <c r="FD485" s="124"/>
      <c r="FE485" s="124"/>
      <c r="FG485" s="124"/>
      <c r="FH485" s="124"/>
      <c r="FI485" s="124"/>
      <c r="FJ485" s="124"/>
      <c r="FK485" s="124"/>
      <c r="FL485" s="124"/>
      <c r="FN485" s="212"/>
      <c r="FO485" s="170"/>
      <c r="FP485" s="212"/>
      <c r="FQ485" s="170"/>
      <c r="FR485" s="212"/>
      <c r="FS485" s="170"/>
      <c r="FT485" s="212"/>
      <c r="FU485" s="170"/>
      <c r="FV485" s="212"/>
      <c r="FW485" s="170"/>
      <c r="FX485" s="212"/>
      <c r="FY485" s="170"/>
      <c r="FZ485" s="212"/>
      <c r="GA485" s="170"/>
      <c r="GB485" s="212"/>
      <c r="GC485" s="170"/>
      <c r="GD485" s="212"/>
      <c r="GE485" s="170"/>
      <c r="GF485" s="212"/>
      <c r="GG485" s="170"/>
      <c r="GH485" s="212"/>
      <c r="GI485" s="170"/>
      <c r="GJ485" s="212"/>
      <c r="GK485" s="170"/>
      <c r="HC485" s="212"/>
      <c r="HD485" s="170"/>
      <c r="HE485" s="212"/>
      <c r="HF485" s="170"/>
      <c r="HG485" s="212"/>
      <c r="HH485" s="170"/>
      <c r="HI485" s="212"/>
      <c r="HJ485" s="170"/>
    </row>
    <row r="486" spans="2:218" ht="21.75" customHeight="1" thickBot="1" x14ac:dyDescent="0.2">
      <c r="B486" s="488"/>
      <c r="C486" s="326"/>
      <c r="D486" s="136"/>
      <c r="E486" s="129"/>
      <c r="F486" s="129"/>
      <c r="G486" s="129"/>
      <c r="H486" s="129"/>
      <c r="I486" s="129"/>
      <c r="J486" s="129"/>
      <c r="K486" s="129"/>
      <c r="L486" s="129"/>
      <c r="M486" s="129"/>
      <c r="N486" s="129"/>
      <c r="O486" s="129"/>
      <c r="P486" s="129"/>
      <c r="Q486" s="129"/>
      <c r="R486" s="129"/>
      <c r="S486" s="129"/>
      <c r="T486" s="129"/>
      <c r="U486" s="129"/>
      <c r="V486" s="129"/>
      <c r="W486" s="129"/>
      <c r="X486" s="129"/>
      <c r="Y486" s="129"/>
      <c r="Z486" s="129"/>
      <c r="AA486" s="129"/>
      <c r="AB486" s="129"/>
      <c r="AC486" s="129"/>
      <c r="AD486" s="129"/>
      <c r="AE486" s="129"/>
      <c r="AF486" s="129"/>
      <c r="AG486" s="130"/>
      <c r="AH486" s="130"/>
      <c r="AI486" s="131"/>
      <c r="AJ486" s="129"/>
      <c r="AK486" s="129"/>
      <c r="AL486" s="132"/>
      <c r="AM486" s="133"/>
      <c r="AN486" s="133"/>
      <c r="AO486" s="133"/>
      <c r="AP486" s="133"/>
      <c r="AQ486" s="133"/>
      <c r="AR486" s="133"/>
      <c r="AS486" s="133"/>
      <c r="AT486" s="133"/>
      <c r="AU486" s="133"/>
      <c r="AV486" s="133"/>
      <c r="AW486" s="133"/>
      <c r="AX486" s="133"/>
      <c r="AY486" s="133"/>
      <c r="AZ486" s="133"/>
      <c r="BA486" s="133"/>
      <c r="BB486" s="133"/>
      <c r="BC486" s="133"/>
      <c r="BD486" s="133"/>
      <c r="BE486" s="133"/>
      <c r="BF486" s="133"/>
      <c r="BG486" s="133"/>
      <c r="BH486" s="133"/>
      <c r="BI486" s="133"/>
      <c r="BJ486" s="133"/>
      <c r="BK486" s="133"/>
      <c r="BL486" s="133"/>
      <c r="BM486" s="134"/>
      <c r="BN486" s="135"/>
      <c r="BO486" s="133"/>
      <c r="BP486" s="133"/>
      <c r="BQ486" s="133"/>
      <c r="BR486" s="133"/>
      <c r="BS486" s="133"/>
      <c r="BT486" s="133"/>
      <c r="BU486" s="133"/>
      <c r="BV486" s="133"/>
      <c r="BW486" s="133"/>
      <c r="BX486" s="133"/>
      <c r="BY486" s="133"/>
      <c r="BZ486" s="133"/>
      <c r="CA486" s="133"/>
      <c r="CB486" s="133"/>
      <c r="CC486" s="133"/>
      <c r="CD486" s="133"/>
      <c r="CE486" s="133"/>
      <c r="CF486" s="133"/>
      <c r="CG486" s="133"/>
      <c r="CH486" s="133"/>
      <c r="CI486" s="133"/>
      <c r="CJ486" s="133"/>
      <c r="CK486" s="133"/>
      <c r="CL486" s="133"/>
      <c r="CM486" s="133"/>
      <c r="CN486" s="133"/>
      <c r="CO486" s="133"/>
      <c r="CP486" s="133"/>
      <c r="CQ486" s="134"/>
      <c r="CR486" s="135"/>
      <c r="CS486" s="133"/>
      <c r="CT486" s="133"/>
      <c r="CU486" s="133"/>
      <c r="CV486" s="133"/>
      <c r="CW486" s="133"/>
      <c r="CX486" s="133"/>
      <c r="CY486" s="133"/>
      <c r="CZ486" s="133"/>
      <c r="DA486" s="133"/>
      <c r="DB486" s="133"/>
      <c r="DC486" s="133"/>
      <c r="DD486" s="133"/>
      <c r="DE486" s="133"/>
      <c r="DF486" s="133"/>
      <c r="DG486" s="133"/>
      <c r="DH486" s="133"/>
      <c r="DI486" s="133"/>
      <c r="DJ486" s="133"/>
      <c r="DK486" s="133"/>
      <c r="DL486" s="133"/>
      <c r="DM486" s="133"/>
      <c r="DN486" s="133"/>
      <c r="DO486" s="133"/>
      <c r="DP486" s="133"/>
      <c r="DQ486" s="133"/>
      <c r="DR486" s="133"/>
      <c r="DS486" s="133"/>
      <c r="DT486" s="133"/>
      <c r="DU486" s="134"/>
      <c r="DV486" s="134"/>
      <c r="DW486" s="134"/>
      <c r="EE486" s="2"/>
      <c r="EF486"/>
      <c r="EG486"/>
      <c r="EH486" s="124"/>
      <c r="EI486" s="124"/>
      <c r="EJ486" s="124"/>
      <c r="EK486" s="124"/>
      <c r="EL486" s="124"/>
      <c r="EM486" s="124"/>
      <c r="EN486" s="124"/>
      <c r="EO486" s="124"/>
      <c r="EP486" s="124"/>
      <c r="EQ486" s="124"/>
      <c r="ER486" s="124"/>
      <c r="ES486" s="124"/>
      <c r="ET486" s="124"/>
      <c r="EU486" s="124"/>
      <c r="EV486" s="124"/>
      <c r="EW486" s="124"/>
      <c r="EX486" s="124"/>
      <c r="EY486" s="124"/>
      <c r="EZ486" s="124"/>
      <c r="FA486" s="124"/>
      <c r="FB486" s="124"/>
      <c r="FC486" s="124"/>
      <c r="FD486" s="124"/>
      <c r="FE486" s="124"/>
      <c r="FG486" s="124"/>
      <c r="FH486" s="124"/>
      <c r="FI486" s="124"/>
      <c r="FJ486" s="124"/>
      <c r="FK486" s="124"/>
      <c r="FL486" s="124"/>
      <c r="FN486" s="212"/>
      <c r="FO486" s="170"/>
      <c r="FP486" s="212"/>
      <c r="FQ486" s="170"/>
      <c r="FR486" s="212"/>
      <c r="FS486" s="170"/>
      <c r="FT486" s="212"/>
      <c r="FU486" s="170"/>
      <c r="FV486" s="212"/>
      <c r="FW486" s="170"/>
      <c r="FX486" s="212"/>
      <c r="FY486" s="170"/>
      <c r="FZ486" s="212"/>
      <c r="GA486" s="170"/>
      <c r="GB486" s="212"/>
      <c r="GC486" s="170"/>
      <c r="GD486" s="212"/>
      <c r="GE486" s="170"/>
      <c r="GF486" s="212"/>
      <c r="GG486" s="170"/>
      <c r="GH486" s="212"/>
      <c r="GI486" s="170"/>
      <c r="GJ486" s="212"/>
      <c r="GK486" s="170"/>
      <c r="HC486" s="212"/>
      <c r="HD486" s="170"/>
      <c r="HE486" s="212"/>
      <c r="HF486" s="170"/>
      <c r="HG486" s="212"/>
      <c r="HH486" s="170"/>
      <c r="HI486" s="212"/>
      <c r="HJ486" s="170"/>
    </row>
    <row r="487" spans="2:218" ht="21.75" customHeight="1" x14ac:dyDescent="0.15">
      <c r="B487" s="486"/>
      <c r="C487" s="324"/>
      <c r="D487" s="78"/>
      <c r="E487" s="79"/>
      <c r="F487" s="79"/>
      <c r="G487" s="79"/>
      <c r="H487" s="79"/>
      <c r="I487" s="79"/>
      <c r="J487" s="79"/>
      <c r="K487" s="79"/>
      <c r="L487" s="79"/>
      <c r="M487" s="79"/>
      <c r="N487" s="79"/>
      <c r="O487" s="79"/>
      <c r="P487" s="79"/>
      <c r="Q487" s="79"/>
      <c r="R487" s="79"/>
      <c r="S487" s="79"/>
      <c r="T487" s="79"/>
      <c r="U487" s="79"/>
      <c r="V487" s="79"/>
      <c r="W487" s="79"/>
      <c r="X487" s="79"/>
      <c r="Y487" s="79"/>
      <c r="Z487" s="79"/>
      <c r="AA487" s="79"/>
      <c r="AB487" s="79"/>
      <c r="AC487" s="79"/>
      <c r="AD487" s="79"/>
      <c r="AE487" s="79"/>
      <c r="AF487" s="137"/>
      <c r="AG487" s="79"/>
      <c r="AH487" s="79"/>
      <c r="AI487" s="78"/>
      <c r="AJ487" s="79"/>
      <c r="AK487" s="79"/>
      <c r="AL487" s="79"/>
      <c r="AM487" s="79"/>
      <c r="AN487" s="79"/>
      <c r="AO487" s="79"/>
      <c r="AP487" s="79"/>
      <c r="AQ487" s="79"/>
      <c r="AR487" s="79"/>
      <c r="AS487" s="79"/>
      <c r="AT487" s="79"/>
      <c r="AU487" s="79"/>
      <c r="AV487" s="79"/>
      <c r="AW487" s="79"/>
      <c r="AX487" s="79"/>
      <c r="AY487" s="79"/>
      <c r="AZ487" s="79"/>
      <c r="BA487" s="79"/>
      <c r="BB487" s="79"/>
      <c r="BC487" s="79"/>
      <c r="BD487" s="79"/>
      <c r="BE487" s="79"/>
      <c r="BF487" s="79"/>
      <c r="BG487" s="79"/>
      <c r="BH487" s="79"/>
      <c r="BI487" s="79"/>
      <c r="BJ487" s="79"/>
      <c r="BK487" s="79"/>
      <c r="BL487" s="79"/>
      <c r="BM487" s="80"/>
      <c r="BN487" s="78"/>
      <c r="BO487" s="79"/>
      <c r="BP487" s="79"/>
      <c r="BQ487" s="79"/>
      <c r="BR487" s="79"/>
      <c r="BS487" s="79"/>
      <c r="BT487" s="79"/>
      <c r="BU487" s="79"/>
      <c r="BV487" s="79"/>
      <c r="BW487" s="79"/>
      <c r="BX487" s="79"/>
      <c r="BY487" s="79"/>
      <c r="BZ487" s="79"/>
      <c r="CA487" s="79"/>
      <c r="CB487" s="137"/>
      <c r="CC487" s="79"/>
      <c r="CD487" s="79"/>
      <c r="CE487" s="79"/>
      <c r="CF487" s="79"/>
      <c r="CG487" s="79"/>
      <c r="CH487" s="79"/>
      <c r="CI487" s="79"/>
      <c r="CJ487" s="79"/>
      <c r="CK487" s="79"/>
      <c r="CL487" s="79"/>
      <c r="CM487" s="79"/>
      <c r="CN487" s="79"/>
      <c r="CO487" s="79"/>
      <c r="CP487" s="137"/>
      <c r="CQ487" s="80"/>
      <c r="CR487" s="78"/>
      <c r="CS487" s="79"/>
      <c r="CT487" s="79"/>
      <c r="CU487" s="79"/>
      <c r="CV487" s="79"/>
      <c r="CW487" s="79"/>
      <c r="CX487" s="79"/>
      <c r="CY487" s="79"/>
      <c r="CZ487" s="79"/>
      <c r="DA487" s="79"/>
      <c r="DB487" s="79"/>
      <c r="DC487" s="79"/>
      <c r="DD487" s="79"/>
      <c r="DE487" s="79"/>
      <c r="DF487" s="137"/>
      <c r="DG487" s="79"/>
      <c r="DH487" s="79"/>
      <c r="DI487" s="79"/>
      <c r="DJ487" s="79"/>
      <c r="DK487" s="79"/>
      <c r="DL487" s="79"/>
      <c r="DM487" s="79"/>
      <c r="DN487" s="79"/>
      <c r="DO487" s="79"/>
      <c r="DP487" s="79"/>
      <c r="DQ487" s="79"/>
      <c r="DR487" s="79"/>
      <c r="DS487" s="79"/>
      <c r="DT487" s="137"/>
      <c r="DU487" s="80"/>
      <c r="DV487" s="80"/>
      <c r="DW487" s="80"/>
      <c r="EE487" s="2"/>
      <c r="EF487"/>
      <c r="EG487"/>
      <c r="EH487" s="124"/>
      <c r="EI487" s="124"/>
      <c r="EJ487" s="124"/>
      <c r="EK487" s="124"/>
      <c r="EL487" s="124"/>
      <c r="EM487" s="124"/>
      <c r="EN487" s="124"/>
      <c r="EO487" s="124"/>
      <c r="EP487" s="124"/>
      <c r="EQ487" s="124"/>
      <c r="ER487" s="124"/>
      <c r="ES487" s="124"/>
      <c r="ET487" s="124"/>
      <c r="EU487" s="124"/>
      <c r="EV487" s="124"/>
      <c r="EW487" s="124"/>
      <c r="EX487" s="124"/>
      <c r="EY487" s="124"/>
      <c r="EZ487" s="124"/>
      <c r="FA487" s="124"/>
      <c r="FB487" s="124"/>
      <c r="FC487" s="124"/>
      <c r="FD487" s="124"/>
      <c r="FE487" s="124"/>
      <c r="FG487" s="124"/>
      <c r="FH487" s="124"/>
      <c r="FI487" s="124"/>
      <c r="FJ487" s="124"/>
      <c r="FK487" s="124"/>
      <c r="FL487" s="124"/>
      <c r="FN487" s="212"/>
      <c r="FO487" s="170"/>
      <c r="FP487" s="212"/>
      <c r="FQ487" s="170"/>
      <c r="FR487" s="212"/>
      <c r="FS487" s="170"/>
      <c r="FT487" s="212"/>
      <c r="FU487" s="170"/>
      <c r="FV487" s="212"/>
      <c r="FW487" s="170"/>
      <c r="FX487" s="212"/>
      <c r="FY487" s="170"/>
      <c r="FZ487" s="212"/>
      <c r="GA487" s="170"/>
      <c r="GB487" s="212"/>
      <c r="GC487" s="170"/>
      <c r="GD487" s="212"/>
      <c r="GE487" s="170"/>
      <c r="GF487" s="212"/>
      <c r="GG487" s="170"/>
      <c r="GH487" s="212"/>
      <c r="GI487" s="170"/>
      <c r="GJ487" s="212"/>
      <c r="GK487" s="170"/>
      <c r="HC487" s="212"/>
      <c r="HD487" s="170"/>
      <c r="HE487" s="212"/>
      <c r="HF487" s="170"/>
      <c r="HG487" s="212"/>
      <c r="HH487" s="170"/>
      <c r="HI487" s="212"/>
      <c r="HJ487" s="170"/>
    </row>
    <row r="488" spans="2:218" ht="10.5" customHeight="1" x14ac:dyDescent="0.15">
      <c r="B488" s="487"/>
      <c r="C488" s="325"/>
      <c r="D488" s="59"/>
      <c r="E488" s="76"/>
      <c r="F488" s="76"/>
      <c r="G488" s="76"/>
      <c r="H488" s="76"/>
      <c r="I488" s="76"/>
      <c r="J488" s="76"/>
      <c r="K488" s="76"/>
      <c r="L488" s="76"/>
      <c r="M488" s="76"/>
      <c r="N488" s="76"/>
      <c r="O488" s="76"/>
      <c r="P488" s="76"/>
      <c r="Q488" s="76"/>
      <c r="R488" s="76"/>
      <c r="S488" s="76"/>
      <c r="T488" s="76"/>
      <c r="U488" s="76"/>
      <c r="V488" s="76"/>
      <c r="W488" s="76"/>
      <c r="X488" s="76"/>
      <c r="Y488" s="76"/>
      <c r="Z488" s="76"/>
      <c r="AA488" s="76"/>
      <c r="AB488" s="76"/>
      <c r="AC488" s="76"/>
      <c r="AD488" s="76"/>
      <c r="AE488" s="76"/>
      <c r="AF488" s="138"/>
      <c r="AG488" s="76"/>
      <c r="AH488" s="76"/>
      <c r="AI488" s="59"/>
      <c r="AJ488" s="76"/>
      <c r="AK488" s="76"/>
      <c r="AL488" s="76"/>
      <c r="AM488" s="76"/>
      <c r="AN488" s="76"/>
      <c r="AO488" s="76"/>
      <c r="AP488" s="76"/>
      <c r="AQ488" s="76"/>
      <c r="AR488" s="76"/>
      <c r="AS488" s="76"/>
      <c r="AT488" s="76"/>
      <c r="AU488" s="76"/>
      <c r="AV488" s="76"/>
      <c r="AW488" s="76"/>
      <c r="AX488" s="76"/>
      <c r="AY488" s="76"/>
      <c r="AZ488" s="76"/>
      <c r="BA488" s="76"/>
      <c r="BB488" s="76"/>
      <c r="BC488" s="76"/>
      <c r="BD488" s="76"/>
      <c r="BE488" s="76"/>
      <c r="BF488" s="76"/>
      <c r="BG488" s="76"/>
      <c r="BH488" s="76"/>
      <c r="BI488" s="76"/>
      <c r="BJ488" s="76"/>
      <c r="BK488" s="76"/>
      <c r="BL488" s="76"/>
      <c r="BM488" s="77"/>
      <c r="BN488" s="59"/>
      <c r="BO488" s="76"/>
      <c r="BP488" s="76"/>
      <c r="BQ488" s="76"/>
      <c r="BR488" s="76"/>
      <c r="BS488" s="76"/>
      <c r="BT488" s="76"/>
      <c r="BU488" s="76"/>
      <c r="BV488" s="76"/>
      <c r="BW488" s="76"/>
      <c r="BX488" s="76"/>
      <c r="BY488" s="76"/>
      <c r="BZ488" s="76"/>
      <c r="CA488" s="76"/>
      <c r="CB488" s="138"/>
      <c r="CC488" s="76"/>
      <c r="CD488" s="76"/>
      <c r="CE488" s="76"/>
      <c r="CF488" s="76"/>
      <c r="CG488" s="76"/>
      <c r="CH488" s="76"/>
      <c r="CI488" s="76"/>
      <c r="CJ488" s="76"/>
      <c r="CK488" s="76"/>
      <c r="CL488" s="76"/>
      <c r="CM488" s="76"/>
      <c r="CN488" s="76"/>
      <c r="CO488" s="76"/>
      <c r="CP488" s="138"/>
      <c r="CQ488" s="77"/>
      <c r="CR488" s="59"/>
      <c r="CS488" s="76"/>
      <c r="CT488" s="76"/>
      <c r="CU488" s="76"/>
      <c r="CV488" s="76"/>
      <c r="CW488" s="76"/>
      <c r="CX488" s="76"/>
      <c r="CY488" s="76"/>
      <c r="CZ488" s="76"/>
      <c r="DA488" s="76"/>
      <c r="DB488" s="76"/>
      <c r="DC488" s="76"/>
      <c r="DD488" s="76"/>
      <c r="DE488" s="76"/>
      <c r="DF488" s="138"/>
      <c r="DG488" s="76"/>
      <c r="DH488" s="76"/>
      <c r="DI488" s="76"/>
      <c r="DJ488" s="76"/>
      <c r="DK488" s="76"/>
      <c r="DL488" s="76"/>
      <c r="DM488" s="76"/>
      <c r="DN488" s="76"/>
      <c r="DO488" s="76"/>
      <c r="DP488" s="76"/>
      <c r="DQ488" s="76"/>
      <c r="DR488" s="76"/>
      <c r="DS488" s="76"/>
      <c r="DT488" s="138"/>
      <c r="DU488" s="77"/>
      <c r="DV488" s="77"/>
      <c r="DW488" s="77"/>
      <c r="EE488" s="2"/>
      <c r="EF488"/>
      <c r="EG488"/>
      <c r="EH488" s="124"/>
      <c r="EI488" s="124"/>
      <c r="EJ488" s="124"/>
      <c r="EK488" s="124"/>
      <c r="EL488" s="124"/>
      <c r="EM488" s="124"/>
      <c r="EN488" s="124"/>
      <c r="EO488" s="124"/>
      <c r="EP488" s="124"/>
      <c r="EQ488" s="124"/>
      <c r="ER488" s="124"/>
      <c r="ES488" s="124"/>
      <c r="ET488" s="124"/>
      <c r="EU488" s="124"/>
      <c r="EV488" s="124"/>
      <c r="EW488" s="124"/>
      <c r="EX488" s="124"/>
      <c r="EY488" s="124"/>
      <c r="EZ488" s="124"/>
      <c r="FA488" s="124"/>
      <c r="FB488" s="124"/>
      <c r="FC488" s="124"/>
      <c r="FD488" s="124"/>
      <c r="FE488" s="124"/>
      <c r="FG488" s="124"/>
      <c r="FH488" s="124"/>
      <c r="FI488" s="124"/>
      <c r="FJ488" s="124"/>
      <c r="FK488" s="124"/>
      <c r="FL488" s="124"/>
      <c r="FN488" s="212"/>
      <c r="FO488" s="170"/>
      <c r="FP488" s="212"/>
      <c r="FQ488" s="170"/>
      <c r="FR488" s="212"/>
      <c r="FS488" s="170"/>
      <c r="FT488" s="212"/>
      <c r="FU488" s="170"/>
      <c r="FV488" s="212"/>
      <c r="FW488" s="170"/>
      <c r="FX488" s="212"/>
      <c r="FY488" s="170"/>
      <c r="FZ488" s="212"/>
      <c r="GA488" s="170"/>
      <c r="GB488" s="212"/>
      <c r="GC488" s="170"/>
      <c r="GD488" s="212"/>
      <c r="GE488" s="170"/>
      <c r="GF488" s="212"/>
      <c r="GG488" s="170"/>
      <c r="GH488" s="212"/>
      <c r="GI488" s="170"/>
      <c r="GJ488" s="212"/>
      <c r="GK488" s="170"/>
      <c r="HC488" s="212"/>
      <c r="HD488" s="170"/>
      <c r="HE488" s="212"/>
      <c r="HF488" s="170"/>
      <c r="HG488" s="212"/>
      <c r="HH488" s="170"/>
      <c r="HI488" s="212"/>
      <c r="HJ488" s="170"/>
    </row>
    <row r="489" spans="2:218" ht="27.75" customHeight="1" x14ac:dyDescent="0.15">
      <c r="B489" s="487"/>
      <c r="C489" s="325"/>
      <c r="D489" s="75"/>
      <c r="E489" s="76"/>
      <c r="F489" s="76"/>
      <c r="G489" s="76"/>
      <c r="H489" s="76"/>
      <c r="I489" s="76"/>
      <c r="J489" s="76"/>
      <c r="K489" s="76"/>
      <c r="L489" s="76"/>
      <c r="M489" s="76"/>
      <c r="N489" s="76"/>
      <c r="O489" s="76"/>
      <c r="P489" s="76"/>
      <c r="Q489" s="76"/>
      <c r="R489" s="76"/>
      <c r="S489" s="76"/>
      <c r="T489" s="76"/>
      <c r="U489" s="76"/>
      <c r="V489" s="76"/>
      <c r="W489" s="76"/>
      <c r="X489" s="76"/>
      <c r="Y489" s="76"/>
      <c r="Z489" s="76"/>
      <c r="AA489" s="76"/>
      <c r="AB489" s="76"/>
      <c r="AC489" s="76"/>
      <c r="AD489" s="76"/>
      <c r="AE489" s="76"/>
      <c r="AF489" s="138"/>
      <c r="AG489" s="76"/>
      <c r="AH489" s="76"/>
      <c r="AI489" s="59"/>
      <c r="AJ489" s="76"/>
      <c r="AK489" s="76"/>
      <c r="AL489" s="76"/>
      <c r="AM489" s="76"/>
      <c r="AN489" s="76"/>
      <c r="AO489" s="76"/>
      <c r="AP489" s="76"/>
      <c r="AQ489" s="76"/>
      <c r="AR489" s="76"/>
      <c r="AS489" s="76"/>
      <c r="AT489" s="76"/>
      <c r="AU489" s="76"/>
      <c r="AV489" s="76"/>
      <c r="AW489" s="76"/>
      <c r="AX489" s="76"/>
      <c r="AY489" s="76"/>
      <c r="AZ489" s="76"/>
      <c r="BA489" s="76"/>
      <c r="BB489" s="76"/>
      <c r="BC489" s="76"/>
      <c r="BD489" s="76"/>
      <c r="BE489" s="76"/>
      <c r="BF489" s="76"/>
      <c r="BG489" s="76"/>
      <c r="BH489" s="76"/>
      <c r="BI489" s="76"/>
      <c r="BJ489" s="76"/>
      <c r="BK489" s="76"/>
      <c r="BL489" s="76"/>
      <c r="BM489" s="77"/>
      <c r="BN489" s="59"/>
      <c r="BO489" s="76"/>
      <c r="BP489" s="76"/>
      <c r="BQ489" s="76"/>
      <c r="BR489" s="76"/>
      <c r="BS489" s="76"/>
      <c r="BT489" s="76"/>
      <c r="BU489" s="76"/>
      <c r="BV489" s="76"/>
      <c r="BW489" s="76"/>
      <c r="BX489" s="76"/>
      <c r="BY489" s="76"/>
      <c r="BZ489" s="76"/>
      <c r="CA489" s="76"/>
      <c r="CB489" s="138"/>
      <c r="CC489" s="76"/>
      <c r="CD489" s="76"/>
      <c r="CE489" s="76"/>
      <c r="CF489" s="76"/>
      <c r="CG489" s="76"/>
      <c r="CH489" s="76"/>
      <c r="CI489" s="76"/>
      <c r="CJ489" s="76"/>
      <c r="CK489" s="76"/>
      <c r="CL489" s="76"/>
      <c r="CM489" s="76"/>
      <c r="CN489" s="76"/>
      <c r="CO489" s="76"/>
      <c r="CP489" s="138"/>
      <c r="CQ489" s="77"/>
      <c r="CR489" s="59"/>
      <c r="CS489" s="76"/>
      <c r="CT489" s="76"/>
      <c r="CU489" s="76"/>
      <c r="CV489" s="76"/>
      <c r="CW489" s="76"/>
      <c r="CX489" s="76"/>
      <c r="CY489" s="76"/>
      <c r="CZ489" s="76"/>
      <c r="DA489" s="76"/>
      <c r="DB489" s="76"/>
      <c r="DC489" s="76"/>
      <c r="DD489" s="76"/>
      <c r="DE489" s="76"/>
      <c r="DF489" s="138"/>
      <c r="DG489" s="76"/>
      <c r="DH489" s="76"/>
      <c r="DI489" s="76"/>
      <c r="DJ489" s="76"/>
      <c r="DK489" s="76"/>
      <c r="DL489" s="76"/>
      <c r="DM489" s="76"/>
      <c r="DN489" s="76"/>
      <c r="DO489" s="76"/>
      <c r="DP489" s="76"/>
      <c r="DQ489" s="76"/>
      <c r="DR489" s="76"/>
      <c r="DS489" s="76"/>
      <c r="DT489" s="138"/>
      <c r="DU489" s="77"/>
      <c r="DV489" s="77"/>
      <c r="DW489" s="77"/>
      <c r="EE489" s="2"/>
      <c r="EF489"/>
      <c r="EG489"/>
      <c r="EH489" s="124"/>
      <c r="EI489" s="124"/>
      <c r="EJ489" s="124"/>
      <c r="EK489" s="124"/>
      <c r="EL489" s="124"/>
      <c r="EM489" s="124"/>
      <c r="EN489" s="124"/>
      <c r="EO489" s="124"/>
      <c r="EP489" s="124"/>
      <c r="EQ489" s="124"/>
      <c r="ER489" s="124"/>
      <c r="ES489" s="124"/>
      <c r="ET489" s="124"/>
      <c r="EU489" s="124"/>
      <c r="EV489" s="124"/>
      <c r="EW489" s="124"/>
      <c r="EX489" s="124"/>
      <c r="EY489" s="124"/>
      <c r="EZ489" s="124"/>
      <c r="FA489" s="124"/>
      <c r="FB489" s="124"/>
      <c r="FC489" s="124"/>
      <c r="FD489" s="124"/>
      <c r="FE489" s="124"/>
      <c r="FG489" s="124"/>
      <c r="FH489" s="124"/>
      <c r="FI489" s="124"/>
      <c r="FJ489" s="124"/>
      <c r="FK489" s="124"/>
      <c r="FL489" s="124"/>
      <c r="FN489" s="212"/>
      <c r="FO489" s="170"/>
      <c r="FP489" s="212"/>
      <c r="FQ489" s="170"/>
      <c r="FR489" s="212"/>
      <c r="FS489" s="170"/>
      <c r="FT489" s="212"/>
      <c r="FU489" s="170"/>
      <c r="FV489" s="212"/>
      <c r="FW489" s="170"/>
      <c r="FX489" s="212"/>
      <c r="FY489" s="170"/>
      <c r="FZ489" s="212"/>
      <c r="GA489" s="170"/>
      <c r="GB489" s="212"/>
      <c r="GC489" s="170"/>
      <c r="GD489" s="212"/>
      <c r="GE489" s="170"/>
      <c r="GF489" s="212"/>
      <c r="GG489" s="170"/>
      <c r="GH489" s="212"/>
      <c r="GI489" s="170"/>
      <c r="GJ489" s="212"/>
      <c r="GK489" s="170"/>
      <c r="HC489" s="212"/>
      <c r="HD489" s="170"/>
      <c r="HE489" s="212"/>
      <c r="HF489" s="170"/>
      <c r="HG489" s="212"/>
      <c r="HH489" s="170"/>
      <c r="HI489" s="212"/>
      <c r="HJ489" s="170"/>
    </row>
    <row r="490" spans="2:218" ht="21.75" customHeight="1" thickBot="1" x14ac:dyDescent="0.2">
      <c r="B490" s="488"/>
      <c r="C490" s="326"/>
      <c r="D490" s="136"/>
      <c r="E490" s="129"/>
      <c r="F490" s="129"/>
      <c r="G490" s="129"/>
      <c r="H490" s="129"/>
      <c r="I490" s="129"/>
      <c r="J490" s="129"/>
      <c r="K490" s="129"/>
      <c r="L490" s="129"/>
      <c r="M490" s="129"/>
      <c r="N490" s="129"/>
      <c r="O490" s="129"/>
      <c r="P490" s="129"/>
      <c r="Q490" s="129"/>
      <c r="R490" s="129"/>
      <c r="S490" s="129"/>
      <c r="T490" s="129"/>
      <c r="U490" s="129"/>
      <c r="V490" s="129"/>
      <c r="W490" s="129"/>
      <c r="X490" s="129"/>
      <c r="Y490" s="129"/>
      <c r="Z490" s="129"/>
      <c r="AA490" s="129"/>
      <c r="AB490" s="129"/>
      <c r="AC490" s="129"/>
      <c r="AD490" s="129"/>
      <c r="AE490" s="129"/>
      <c r="AF490" s="129"/>
      <c r="AG490" s="130"/>
      <c r="AH490" s="130"/>
      <c r="AI490" s="131"/>
      <c r="AJ490" s="129"/>
      <c r="AK490" s="129"/>
      <c r="AL490" s="132"/>
      <c r="AM490" s="133"/>
      <c r="AN490" s="133"/>
      <c r="AO490" s="133"/>
      <c r="AP490" s="133"/>
      <c r="AQ490" s="133"/>
      <c r="AR490" s="133"/>
      <c r="AS490" s="133"/>
      <c r="AT490" s="133"/>
      <c r="AU490" s="133"/>
      <c r="AV490" s="133"/>
      <c r="AW490" s="133"/>
      <c r="AX490" s="133"/>
      <c r="AY490" s="133"/>
      <c r="AZ490" s="133"/>
      <c r="BA490" s="133"/>
      <c r="BB490" s="133"/>
      <c r="BC490" s="133"/>
      <c r="BD490" s="133"/>
      <c r="BE490" s="133"/>
      <c r="BF490" s="133"/>
      <c r="BG490" s="133"/>
      <c r="BH490" s="133"/>
      <c r="BI490" s="133"/>
      <c r="BJ490" s="133"/>
      <c r="BK490" s="133"/>
      <c r="BL490" s="133"/>
      <c r="BM490" s="134"/>
      <c r="BN490" s="135"/>
      <c r="BO490" s="133"/>
      <c r="BP490" s="133"/>
      <c r="BQ490" s="133"/>
      <c r="BR490" s="133"/>
      <c r="BS490" s="133"/>
      <c r="BT490" s="133"/>
      <c r="BU490" s="133"/>
      <c r="BV490" s="133"/>
      <c r="BW490" s="133"/>
      <c r="BX490" s="133"/>
      <c r="BY490" s="133"/>
      <c r="BZ490" s="133"/>
      <c r="CA490" s="133"/>
      <c r="CB490" s="133"/>
      <c r="CC490" s="133"/>
      <c r="CD490" s="133"/>
      <c r="CE490" s="133"/>
      <c r="CF490" s="133"/>
      <c r="CG490" s="133"/>
      <c r="CH490" s="133"/>
      <c r="CI490" s="133"/>
      <c r="CJ490" s="133"/>
      <c r="CK490" s="133"/>
      <c r="CL490" s="133"/>
      <c r="CM490" s="133"/>
      <c r="CN490" s="133"/>
      <c r="CO490" s="133"/>
      <c r="CP490" s="133"/>
      <c r="CQ490" s="134"/>
      <c r="CR490" s="135"/>
      <c r="CS490" s="133"/>
      <c r="CT490" s="133"/>
      <c r="CU490" s="133"/>
      <c r="CV490" s="133"/>
      <c r="CW490" s="133"/>
      <c r="CX490" s="133"/>
      <c r="CY490" s="133"/>
      <c r="CZ490" s="133"/>
      <c r="DA490" s="133"/>
      <c r="DB490" s="133"/>
      <c r="DC490" s="133"/>
      <c r="DD490" s="133"/>
      <c r="DE490" s="133"/>
      <c r="DF490" s="133"/>
      <c r="DG490" s="133"/>
      <c r="DH490" s="133"/>
      <c r="DI490" s="133"/>
      <c r="DJ490" s="133"/>
      <c r="DK490" s="133"/>
      <c r="DL490" s="133"/>
      <c r="DM490" s="133"/>
      <c r="DN490" s="133"/>
      <c r="DO490" s="133"/>
      <c r="DP490" s="133"/>
      <c r="DQ490" s="133"/>
      <c r="DR490" s="133"/>
      <c r="DS490" s="133"/>
      <c r="DT490" s="133"/>
      <c r="DU490" s="134"/>
      <c r="DV490" s="134"/>
      <c r="DW490" s="134"/>
      <c r="EE490" s="2"/>
      <c r="EF490"/>
      <c r="EG490"/>
      <c r="EH490" s="124"/>
      <c r="EI490" s="124"/>
      <c r="EJ490" s="124"/>
      <c r="EK490" s="124"/>
      <c r="EL490" s="124"/>
      <c r="EM490" s="124"/>
      <c r="EN490" s="124"/>
      <c r="EO490" s="124"/>
      <c r="EP490" s="124"/>
      <c r="EQ490" s="124"/>
      <c r="ER490" s="124"/>
      <c r="ES490" s="124"/>
      <c r="ET490" s="124"/>
      <c r="EU490" s="124"/>
      <c r="EV490" s="124"/>
      <c r="EW490" s="124"/>
      <c r="EX490" s="124"/>
      <c r="EY490" s="124"/>
      <c r="EZ490" s="124"/>
      <c r="FA490" s="124"/>
      <c r="FB490" s="124"/>
      <c r="FC490" s="124"/>
      <c r="FD490" s="124"/>
      <c r="FE490" s="124"/>
      <c r="FG490" s="124"/>
      <c r="FH490" s="124"/>
      <c r="FI490" s="124"/>
      <c r="FJ490" s="124"/>
      <c r="FK490" s="124"/>
      <c r="FL490" s="124"/>
      <c r="FN490" s="212"/>
      <c r="FO490" s="170"/>
      <c r="FP490" s="212"/>
      <c r="FQ490" s="170"/>
      <c r="FR490" s="212"/>
      <c r="FS490" s="170"/>
      <c r="FT490" s="212"/>
      <c r="FU490" s="170"/>
      <c r="FV490" s="212"/>
      <c r="FW490" s="170"/>
      <c r="FX490" s="212"/>
      <c r="FY490" s="170"/>
      <c r="FZ490" s="212"/>
      <c r="GA490" s="170"/>
      <c r="GB490" s="212"/>
      <c r="GC490" s="170"/>
      <c r="GD490" s="212"/>
      <c r="GE490" s="170"/>
      <c r="GF490" s="212"/>
      <c r="GG490" s="170"/>
      <c r="GH490" s="212"/>
      <c r="GI490" s="170"/>
      <c r="GJ490" s="212"/>
      <c r="GK490" s="170"/>
      <c r="HC490" s="212"/>
      <c r="HD490" s="170"/>
      <c r="HE490" s="212"/>
      <c r="HF490" s="170"/>
      <c r="HG490" s="212"/>
      <c r="HH490" s="170"/>
      <c r="HI490" s="212"/>
      <c r="HJ490" s="170"/>
    </row>
    <row r="491" spans="2:218" ht="21.75" customHeight="1" x14ac:dyDescent="0.15">
      <c r="B491" s="486"/>
      <c r="C491" s="324"/>
      <c r="D491" s="78"/>
      <c r="E491" s="79"/>
      <c r="F491" s="79"/>
      <c r="G491" s="79"/>
      <c r="H491" s="79"/>
      <c r="I491" s="79"/>
      <c r="J491" s="79"/>
      <c r="K491" s="79"/>
      <c r="L491" s="79"/>
      <c r="M491" s="79"/>
      <c r="N491" s="79"/>
      <c r="O491" s="79"/>
      <c r="P491" s="79"/>
      <c r="Q491" s="79"/>
      <c r="R491" s="79"/>
      <c r="S491" s="79"/>
      <c r="T491" s="79"/>
      <c r="U491" s="79"/>
      <c r="V491" s="79"/>
      <c r="W491" s="79"/>
      <c r="X491" s="79"/>
      <c r="Y491" s="79"/>
      <c r="Z491" s="79"/>
      <c r="AA491" s="79"/>
      <c r="AB491" s="79"/>
      <c r="AC491" s="79"/>
      <c r="AD491" s="79"/>
      <c r="AE491" s="79"/>
      <c r="AF491" s="137"/>
      <c r="AG491" s="79"/>
      <c r="AH491" s="79"/>
      <c r="AI491" s="78"/>
      <c r="AJ491" s="79"/>
      <c r="AK491" s="79"/>
      <c r="AL491" s="79"/>
      <c r="AM491" s="79"/>
      <c r="AN491" s="79"/>
      <c r="AO491" s="79"/>
      <c r="AP491" s="79"/>
      <c r="AQ491" s="79"/>
      <c r="AR491" s="79"/>
      <c r="AS491" s="79"/>
      <c r="AT491" s="79"/>
      <c r="AU491" s="79"/>
      <c r="AV491" s="79"/>
      <c r="AW491" s="79"/>
      <c r="AX491" s="79"/>
      <c r="AY491" s="79"/>
      <c r="AZ491" s="79"/>
      <c r="BA491" s="79"/>
      <c r="BB491" s="79"/>
      <c r="BC491" s="79"/>
      <c r="BD491" s="79"/>
      <c r="BE491" s="79"/>
      <c r="BF491" s="79"/>
      <c r="BG491" s="79"/>
      <c r="BH491" s="79"/>
      <c r="BI491" s="79"/>
      <c r="BJ491" s="79"/>
      <c r="BK491" s="79"/>
      <c r="BL491" s="79"/>
      <c r="BM491" s="80"/>
      <c r="BN491" s="78"/>
      <c r="BO491" s="79"/>
      <c r="BP491" s="79"/>
      <c r="BQ491" s="79"/>
      <c r="BR491" s="79"/>
      <c r="BS491" s="79"/>
      <c r="BT491" s="79"/>
      <c r="BU491" s="79"/>
      <c r="BV491" s="79"/>
      <c r="BW491" s="79"/>
      <c r="BX491" s="79"/>
      <c r="BY491" s="79"/>
      <c r="BZ491" s="79"/>
      <c r="CA491" s="79"/>
      <c r="CB491" s="137"/>
      <c r="CC491" s="79"/>
      <c r="CD491" s="79"/>
      <c r="CE491" s="79"/>
      <c r="CF491" s="79"/>
      <c r="CG491" s="79"/>
      <c r="CH491" s="79"/>
      <c r="CI491" s="79"/>
      <c r="CJ491" s="79"/>
      <c r="CK491" s="79"/>
      <c r="CL491" s="79"/>
      <c r="CM491" s="79"/>
      <c r="CN491" s="79"/>
      <c r="CO491" s="79"/>
      <c r="CP491" s="137"/>
      <c r="CQ491" s="80"/>
      <c r="CR491" s="78"/>
      <c r="CS491" s="79"/>
      <c r="CT491" s="79"/>
      <c r="CU491" s="79"/>
      <c r="CV491" s="79"/>
      <c r="CW491" s="79"/>
      <c r="CX491" s="79"/>
      <c r="CY491" s="79"/>
      <c r="CZ491" s="79"/>
      <c r="DA491" s="79"/>
      <c r="DB491" s="79"/>
      <c r="DC491" s="79"/>
      <c r="DD491" s="79"/>
      <c r="DE491" s="79"/>
      <c r="DF491" s="137"/>
      <c r="DG491" s="79"/>
      <c r="DH491" s="79"/>
      <c r="DI491" s="79"/>
      <c r="DJ491" s="79"/>
      <c r="DK491" s="79"/>
      <c r="DL491" s="79"/>
      <c r="DM491" s="79"/>
      <c r="DN491" s="79"/>
      <c r="DO491" s="79"/>
      <c r="DP491" s="79"/>
      <c r="DQ491" s="79"/>
      <c r="DR491" s="79"/>
      <c r="DS491" s="79"/>
      <c r="DT491" s="137"/>
      <c r="DU491" s="80"/>
      <c r="DV491" s="80"/>
      <c r="DW491" s="80"/>
      <c r="EE491" s="2"/>
      <c r="EF491"/>
      <c r="EG491"/>
      <c r="EH491" s="124"/>
      <c r="EI491" s="124"/>
      <c r="EJ491" s="124"/>
      <c r="EK491" s="124"/>
      <c r="EL491" s="124"/>
      <c r="EM491" s="124"/>
      <c r="EN491" s="124"/>
      <c r="EO491" s="124"/>
      <c r="EP491" s="124"/>
      <c r="EQ491" s="124"/>
      <c r="ER491" s="124"/>
      <c r="ES491" s="124"/>
      <c r="ET491" s="124"/>
      <c r="EU491" s="124"/>
      <c r="EV491" s="124"/>
      <c r="EW491" s="124"/>
      <c r="EX491" s="124"/>
      <c r="EY491" s="124"/>
      <c r="EZ491" s="124"/>
      <c r="FA491" s="124"/>
      <c r="FB491" s="124"/>
      <c r="FC491" s="124"/>
      <c r="FD491" s="124"/>
      <c r="FE491" s="124"/>
      <c r="FG491" s="124"/>
      <c r="FH491" s="124"/>
      <c r="FI491" s="124"/>
      <c r="FJ491" s="124"/>
      <c r="FK491" s="124"/>
      <c r="FL491" s="124"/>
      <c r="FN491" s="212"/>
      <c r="FO491" s="170"/>
      <c r="FP491" s="212"/>
      <c r="FQ491" s="170"/>
      <c r="FR491" s="212"/>
      <c r="FS491" s="170"/>
      <c r="FT491" s="212"/>
      <c r="FU491" s="170"/>
      <c r="FV491" s="212"/>
      <c r="FW491" s="170"/>
      <c r="FX491" s="212"/>
      <c r="FY491" s="170"/>
      <c r="FZ491" s="212"/>
      <c r="GA491" s="170"/>
      <c r="GB491" s="212"/>
      <c r="GC491" s="170"/>
      <c r="GD491" s="212"/>
      <c r="GE491" s="170"/>
      <c r="GF491" s="212"/>
      <c r="GG491" s="170"/>
      <c r="GH491" s="212"/>
      <c r="GI491" s="170"/>
      <c r="GJ491" s="212"/>
      <c r="GK491" s="170"/>
      <c r="HC491" s="212"/>
      <c r="HD491" s="170"/>
      <c r="HE491" s="212"/>
      <c r="HF491" s="170"/>
      <c r="HG491" s="212"/>
      <c r="HH491" s="170"/>
      <c r="HI491" s="212"/>
      <c r="HJ491" s="170"/>
    </row>
    <row r="492" spans="2:218" ht="10.5" customHeight="1" x14ac:dyDescent="0.15">
      <c r="B492" s="487"/>
      <c r="C492" s="325"/>
      <c r="D492" s="59"/>
      <c r="E492" s="76"/>
      <c r="F492" s="76"/>
      <c r="G492" s="76"/>
      <c r="H492" s="76"/>
      <c r="I492" s="76"/>
      <c r="J492" s="76"/>
      <c r="K492" s="76"/>
      <c r="L492" s="76"/>
      <c r="M492" s="76"/>
      <c r="N492" s="76"/>
      <c r="O492" s="76"/>
      <c r="P492" s="76"/>
      <c r="Q492" s="76"/>
      <c r="R492" s="76"/>
      <c r="S492" s="76"/>
      <c r="T492" s="76"/>
      <c r="U492" s="76"/>
      <c r="V492" s="76"/>
      <c r="W492" s="76"/>
      <c r="X492" s="76"/>
      <c r="Y492" s="76"/>
      <c r="Z492" s="76"/>
      <c r="AA492" s="76"/>
      <c r="AB492" s="76"/>
      <c r="AC492" s="76"/>
      <c r="AD492" s="76"/>
      <c r="AE492" s="76"/>
      <c r="AF492" s="138"/>
      <c r="AG492" s="76"/>
      <c r="AH492" s="76"/>
      <c r="AI492" s="59"/>
      <c r="AJ492" s="76"/>
      <c r="AK492" s="76"/>
      <c r="AL492" s="76"/>
      <c r="AM492" s="76"/>
      <c r="AN492" s="76"/>
      <c r="AO492" s="76"/>
      <c r="AP492" s="76"/>
      <c r="AQ492" s="76"/>
      <c r="AR492" s="76"/>
      <c r="AS492" s="76"/>
      <c r="AT492" s="76"/>
      <c r="AU492" s="76"/>
      <c r="AV492" s="76"/>
      <c r="AW492" s="76"/>
      <c r="AX492" s="76"/>
      <c r="AY492" s="76"/>
      <c r="AZ492" s="76"/>
      <c r="BA492" s="76"/>
      <c r="BB492" s="76"/>
      <c r="BC492" s="76"/>
      <c r="BD492" s="76"/>
      <c r="BE492" s="76"/>
      <c r="BF492" s="76"/>
      <c r="BG492" s="76"/>
      <c r="BH492" s="76"/>
      <c r="BI492" s="76"/>
      <c r="BJ492" s="76"/>
      <c r="BK492" s="76"/>
      <c r="BL492" s="76"/>
      <c r="BM492" s="77"/>
      <c r="BN492" s="59"/>
      <c r="BO492" s="76"/>
      <c r="BP492" s="76"/>
      <c r="BQ492" s="76"/>
      <c r="BR492" s="76"/>
      <c r="BS492" s="76"/>
      <c r="BT492" s="76"/>
      <c r="BU492" s="76"/>
      <c r="BV492" s="76"/>
      <c r="BW492" s="76"/>
      <c r="BX492" s="76"/>
      <c r="BY492" s="76"/>
      <c r="BZ492" s="76"/>
      <c r="CA492" s="76"/>
      <c r="CB492" s="138"/>
      <c r="CC492" s="76"/>
      <c r="CD492" s="76"/>
      <c r="CE492" s="76"/>
      <c r="CF492" s="76"/>
      <c r="CG492" s="76"/>
      <c r="CH492" s="76"/>
      <c r="CI492" s="76"/>
      <c r="CJ492" s="76"/>
      <c r="CK492" s="76"/>
      <c r="CL492" s="76"/>
      <c r="CM492" s="76"/>
      <c r="CN492" s="76"/>
      <c r="CO492" s="76"/>
      <c r="CP492" s="138"/>
      <c r="CQ492" s="77"/>
      <c r="CR492" s="59"/>
      <c r="CS492" s="76"/>
      <c r="CT492" s="76"/>
      <c r="CU492" s="76"/>
      <c r="CV492" s="76"/>
      <c r="CW492" s="76"/>
      <c r="CX492" s="76"/>
      <c r="CY492" s="76"/>
      <c r="CZ492" s="76"/>
      <c r="DA492" s="76"/>
      <c r="DB492" s="76"/>
      <c r="DC492" s="76"/>
      <c r="DD492" s="76"/>
      <c r="DE492" s="76"/>
      <c r="DF492" s="138"/>
      <c r="DG492" s="76"/>
      <c r="DH492" s="76"/>
      <c r="DI492" s="76"/>
      <c r="DJ492" s="76"/>
      <c r="DK492" s="76"/>
      <c r="DL492" s="76"/>
      <c r="DM492" s="76"/>
      <c r="DN492" s="76"/>
      <c r="DO492" s="76"/>
      <c r="DP492" s="76"/>
      <c r="DQ492" s="76"/>
      <c r="DR492" s="76"/>
      <c r="DS492" s="76"/>
      <c r="DT492" s="138"/>
      <c r="DU492" s="77"/>
      <c r="DV492" s="77"/>
      <c r="DW492" s="77"/>
      <c r="EE492" s="2"/>
      <c r="EF492"/>
      <c r="EG492"/>
      <c r="EH492" s="124"/>
      <c r="EI492" s="124"/>
      <c r="EJ492" s="124"/>
      <c r="EK492" s="124"/>
      <c r="EL492" s="124"/>
      <c r="EM492" s="124"/>
      <c r="EN492" s="124"/>
      <c r="EO492" s="124"/>
      <c r="EP492" s="124"/>
      <c r="EQ492" s="124"/>
      <c r="ER492" s="124"/>
      <c r="ES492" s="124"/>
      <c r="ET492" s="124"/>
      <c r="EU492" s="124"/>
      <c r="EV492" s="124"/>
      <c r="EW492" s="124"/>
      <c r="EX492" s="124"/>
      <c r="EY492" s="124"/>
      <c r="EZ492" s="124"/>
      <c r="FA492" s="124"/>
      <c r="FB492" s="124"/>
      <c r="FC492" s="124"/>
      <c r="FD492" s="124"/>
      <c r="FE492" s="124"/>
      <c r="FG492" s="124"/>
      <c r="FH492" s="124"/>
      <c r="FI492" s="124"/>
      <c r="FJ492" s="124"/>
      <c r="FK492" s="124"/>
      <c r="FL492" s="124"/>
      <c r="FN492" s="212"/>
      <c r="FO492" s="170"/>
      <c r="FP492" s="212"/>
      <c r="FQ492" s="170"/>
      <c r="FR492" s="212"/>
      <c r="FS492" s="170"/>
      <c r="FT492" s="212"/>
      <c r="FU492" s="170"/>
      <c r="FV492" s="212"/>
      <c r="FW492" s="170"/>
      <c r="FX492" s="212"/>
      <c r="FY492" s="170"/>
      <c r="FZ492" s="212"/>
      <c r="GA492" s="170"/>
      <c r="GB492" s="212"/>
      <c r="GC492" s="170"/>
      <c r="GD492" s="212"/>
      <c r="GE492" s="170"/>
      <c r="GF492" s="212"/>
      <c r="GG492" s="170"/>
      <c r="GH492" s="212"/>
      <c r="GI492" s="170"/>
      <c r="GJ492" s="212"/>
      <c r="GK492" s="170"/>
      <c r="HC492" s="212"/>
      <c r="HD492" s="170"/>
      <c r="HE492" s="212"/>
      <c r="HF492" s="170"/>
      <c r="HG492" s="212"/>
      <c r="HH492" s="170"/>
      <c r="HI492" s="212"/>
      <c r="HJ492" s="170"/>
    </row>
    <row r="493" spans="2:218" ht="27.75" customHeight="1" x14ac:dyDescent="0.15">
      <c r="B493" s="487"/>
      <c r="C493" s="325"/>
      <c r="D493" s="75"/>
      <c r="E493" s="76"/>
      <c r="F493" s="76"/>
      <c r="G493" s="76"/>
      <c r="H493" s="76"/>
      <c r="I493" s="76"/>
      <c r="J493" s="76"/>
      <c r="K493" s="76"/>
      <c r="L493" s="76"/>
      <c r="M493" s="76"/>
      <c r="N493" s="76"/>
      <c r="O493" s="76"/>
      <c r="P493" s="76"/>
      <c r="Q493" s="76"/>
      <c r="R493" s="76"/>
      <c r="S493" s="76"/>
      <c r="T493" s="76"/>
      <c r="U493" s="76"/>
      <c r="V493" s="76"/>
      <c r="W493" s="76"/>
      <c r="X493" s="76"/>
      <c r="Y493" s="76"/>
      <c r="Z493" s="76"/>
      <c r="AA493" s="76"/>
      <c r="AB493" s="76"/>
      <c r="AC493" s="76"/>
      <c r="AD493" s="76"/>
      <c r="AE493" s="76"/>
      <c r="AF493" s="138"/>
      <c r="AG493" s="76"/>
      <c r="AH493" s="76"/>
      <c r="AI493" s="59"/>
      <c r="AJ493" s="76"/>
      <c r="AK493" s="76"/>
      <c r="AL493" s="76"/>
      <c r="AM493" s="76"/>
      <c r="AN493" s="76"/>
      <c r="AO493" s="76"/>
      <c r="AP493" s="76"/>
      <c r="AQ493" s="76"/>
      <c r="AR493" s="76"/>
      <c r="AS493" s="76"/>
      <c r="AT493" s="76"/>
      <c r="AU493" s="76"/>
      <c r="AV493" s="76"/>
      <c r="AW493" s="76"/>
      <c r="AX493" s="76"/>
      <c r="AY493" s="76"/>
      <c r="AZ493" s="76"/>
      <c r="BA493" s="76"/>
      <c r="BB493" s="76"/>
      <c r="BC493" s="76"/>
      <c r="BD493" s="76"/>
      <c r="BE493" s="76"/>
      <c r="BF493" s="76"/>
      <c r="BG493" s="76"/>
      <c r="BH493" s="76"/>
      <c r="BI493" s="76"/>
      <c r="BJ493" s="76"/>
      <c r="BK493" s="76"/>
      <c r="BL493" s="76"/>
      <c r="BM493" s="77"/>
      <c r="BN493" s="59"/>
      <c r="BO493" s="76"/>
      <c r="BP493" s="76"/>
      <c r="BQ493" s="76"/>
      <c r="BR493" s="76"/>
      <c r="BS493" s="76"/>
      <c r="BT493" s="76"/>
      <c r="BU493" s="76"/>
      <c r="BV493" s="76"/>
      <c r="BW493" s="76"/>
      <c r="BX493" s="76"/>
      <c r="BY493" s="76"/>
      <c r="BZ493" s="76"/>
      <c r="CA493" s="76"/>
      <c r="CB493" s="138"/>
      <c r="CC493" s="76"/>
      <c r="CD493" s="76"/>
      <c r="CE493" s="76"/>
      <c r="CF493" s="76"/>
      <c r="CG493" s="76"/>
      <c r="CH493" s="76"/>
      <c r="CI493" s="76"/>
      <c r="CJ493" s="76"/>
      <c r="CK493" s="76"/>
      <c r="CL493" s="76"/>
      <c r="CM493" s="76"/>
      <c r="CN493" s="76"/>
      <c r="CO493" s="76"/>
      <c r="CP493" s="138"/>
      <c r="CQ493" s="77"/>
      <c r="CR493" s="59"/>
      <c r="CS493" s="76"/>
      <c r="CT493" s="76"/>
      <c r="CU493" s="76"/>
      <c r="CV493" s="76"/>
      <c r="CW493" s="76"/>
      <c r="CX493" s="76"/>
      <c r="CY493" s="76"/>
      <c r="CZ493" s="76"/>
      <c r="DA493" s="76"/>
      <c r="DB493" s="76"/>
      <c r="DC493" s="76"/>
      <c r="DD493" s="76"/>
      <c r="DE493" s="76"/>
      <c r="DF493" s="138"/>
      <c r="DG493" s="76"/>
      <c r="DH493" s="76"/>
      <c r="DI493" s="76"/>
      <c r="DJ493" s="76"/>
      <c r="DK493" s="76"/>
      <c r="DL493" s="76"/>
      <c r="DM493" s="76"/>
      <c r="DN493" s="76"/>
      <c r="DO493" s="76"/>
      <c r="DP493" s="76"/>
      <c r="DQ493" s="76"/>
      <c r="DR493" s="76"/>
      <c r="DS493" s="76"/>
      <c r="DT493" s="138"/>
      <c r="DU493" s="77"/>
      <c r="DV493" s="77"/>
      <c r="DW493" s="77"/>
      <c r="EE493" s="2"/>
      <c r="EF493"/>
      <c r="EG493"/>
      <c r="EH493" s="124"/>
      <c r="EI493" s="124"/>
      <c r="EJ493" s="124"/>
      <c r="EK493" s="124"/>
      <c r="EL493" s="124"/>
      <c r="EM493" s="124"/>
      <c r="EN493" s="124"/>
      <c r="EO493" s="124"/>
      <c r="EP493" s="124"/>
      <c r="EQ493" s="124"/>
      <c r="ER493" s="124"/>
      <c r="ES493" s="124"/>
      <c r="ET493" s="124"/>
      <c r="EU493" s="124"/>
      <c r="EV493" s="124"/>
      <c r="EW493" s="124"/>
      <c r="EX493" s="124"/>
      <c r="EY493" s="124"/>
      <c r="EZ493" s="124"/>
      <c r="FA493" s="124"/>
      <c r="FB493" s="124"/>
      <c r="FC493" s="124"/>
      <c r="FD493" s="124"/>
      <c r="FE493" s="124"/>
      <c r="FG493" s="124"/>
      <c r="FH493" s="124"/>
      <c r="FI493" s="124"/>
      <c r="FJ493" s="124"/>
      <c r="FK493" s="124"/>
      <c r="FL493" s="124"/>
      <c r="FN493" s="212"/>
      <c r="FO493" s="170"/>
      <c r="FP493" s="212"/>
      <c r="FQ493" s="170"/>
      <c r="FR493" s="212"/>
      <c r="FS493" s="170"/>
      <c r="FT493" s="212"/>
      <c r="FU493" s="170"/>
      <c r="FV493" s="212"/>
      <c r="FW493" s="170"/>
      <c r="FX493" s="212"/>
      <c r="FY493" s="170"/>
      <c r="FZ493" s="212"/>
      <c r="GA493" s="170"/>
      <c r="GB493" s="212"/>
      <c r="GC493" s="170"/>
      <c r="GD493" s="212"/>
      <c r="GE493" s="170"/>
      <c r="GF493" s="212"/>
      <c r="GG493" s="170"/>
      <c r="GH493" s="212"/>
      <c r="GI493" s="170"/>
      <c r="GJ493" s="212"/>
      <c r="GK493" s="170"/>
      <c r="HC493" s="212"/>
      <c r="HD493" s="170"/>
      <c r="HE493" s="212"/>
      <c r="HF493" s="170"/>
      <c r="HG493" s="212"/>
      <c r="HH493" s="170"/>
      <c r="HI493" s="212"/>
      <c r="HJ493" s="170"/>
    </row>
    <row r="494" spans="2:218" ht="21.75" customHeight="1" thickBot="1" x14ac:dyDescent="0.2">
      <c r="B494" s="488"/>
      <c r="C494" s="326"/>
      <c r="D494" s="136"/>
      <c r="E494" s="129"/>
      <c r="F494" s="129"/>
      <c r="G494" s="129"/>
      <c r="H494" s="129"/>
      <c r="I494" s="129"/>
      <c r="J494" s="129"/>
      <c r="K494" s="129"/>
      <c r="L494" s="129"/>
      <c r="M494" s="129"/>
      <c r="N494" s="129"/>
      <c r="O494" s="129"/>
      <c r="P494" s="129"/>
      <c r="Q494" s="129"/>
      <c r="R494" s="129"/>
      <c r="S494" s="129"/>
      <c r="T494" s="129"/>
      <c r="U494" s="129"/>
      <c r="V494" s="129"/>
      <c r="W494" s="129"/>
      <c r="X494" s="129"/>
      <c r="Y494" s="129"/>
      <c r="Z494" s="129"/>
      <c r="AA494" s="129"/>
      <c r="AB494" s="129"/>
      <c r="AC494" s="129"/>
      <c r="AD494" s="129"/>
      <c r="AE494" s="129"/>
      <c r="AF494" s="129"/>
      <c r="AG494" s="130"/>
      <c r="AH494" s="130"/>
      <c r="AI494" s="131"/>
      <c r="AJ494" s="129"/>
      <c r="AK494" s="129"/>
      <c r="AL494" s="132"/>
      <c r="AM494" s="133"/>
      <c r="AN494" s="133"/>
      <c r="AO494" s="133"/>
      <c r="AP494" s="133"/>
      <c r="AQ494" s="133"/>
      <c r="AR494" s="133"/>
      <c r="AS494" s="133"/>
      <c r="AT494" s="133"/>
      <c r="AU494" s="133"/>
      <c r="AV494" s="133"/>
      <c r="AW494" s="133"/>
      <c r="AX494" s="133"/>
      <c r="AY494" s="133"/>
      <c r="AZ494" s="133"/>
      <c r="BA494" s="133"/>
      <c r="BB494" s="133"/>
      <c r="BC494" s="133"/>
      <c r="BD494" s="133"/>
      <c r="BE494" s="133"/>
      <c r="BF494" s="133"/>
      <c r="BG494" s="133"/>
      <c r="BH494" s="133"/>
      <c r="BI494" s="133"/>
      <c r="BJ494" s="133"/>
      <c r="BK494" s="133"/>
      <c r="BL494" s="133"/>
      <c r="BM494" s="134"/>
      <c r="BN494" s="135"/>
      <c r="BO494" s="133"/>
      <c r="BP494" s="133"/>
      <c r="BQ494" s="133"/>
      <c r="BR494" s="133"/>
      <c r="BS494" s="133"/>
      <c r="BT494" s="133"/>
      <c r="BU494" s="133"/>
      <c r="BV494" s="133"/>
      <c r="BW494" s="133"/>
      <c r="BX494" s="133"/>
      <c r="BY494" s="133"/>
      <c r="BZ494" s="133"/>
      <c r="CA494" s="133"/>
      <c r="CB494" s="133"/>
      <c r="CC494" s="133"/>
      <c r="CD494" s="133"/>
      <c r="CE494" s="133"/>
      <c r="CF494" s="133"/>
      <c r="CG494" s="133"/>
      <c r="CH494" s="133"/>
      <c r="CI494" s="133"/>
      <c r="CJ494" s="133"/>
      <c r="CK494" s="133"/>
      <c r="CL494" s="133"/>
      <c r="CM494" s="133"/>
      <c r="CN494" s="133"/>
      <c r="CO494" s="133"/>
      <c r="CP494" s="133"/>
      <c r="CQ494" s="134"/>
      <c r="CR494" s="135"/>
      <c r="CS494" s="133"/>
      <c r="CT494" s="133"/>
      <c r="CU494" s="133"/>
      <c r="CV494" s="133"/>
      <c r="CW494" s="133"/>
      <c r="CX494" s="133"/>
      <c r="CY494" s="133"/>
      <c r="CZ494" s="133"/>
      <c r="DA494" s="133"/>
      <c r="DB494" s="133"/>
      <c r="DC494" s="133"/>
      <c r="DD494" s="133"/>
      <c r="DE494" s="133"/>
      <c r="DF494" s="133"/>
      <c r="DG494" s="133"/>
      <c r="DH494" s="133"/>
      <c r="DI494" s="133"/>
      <c r="DJ494" s="133"/>
      <c r="DK494" s="133"/>
      <c r="DL494" s="133"/>
      <c r="DM494" s="133"/>
      <c r="DN494" s="133"/>
      <c r="DO494" s="133"/>
      <c r="DP494" s="133"/>
      <c r="DQ494" s="133"/>
      <c r="DR494" s="133"/>
      <c r="DS494" s="133"/>
      <c r="DT494" s="133"/>
      <c r="DU494" s="134"/>
      <c r="DV494" s="134"/>
      <c r="DW494" s="134"/>
      <c r="EE494" s="2"/>
      <c r="EF494"/>
      <c r="EG494"/>
      <c r="EH494" s="124"/>
      <c r="EI494" s="124"/>
      <c r="EJ494" s="124"/>
      <c r="EK494" s="124"/>
      <c r="EL494" s="124"/>
      <c r="EM494" s="124"/>
      <c r="EN494" s="124"/>
      <c r="EO494" s="124"/>
      <c r="EP494" s="124"/>
      <c r="EQ494" s="124"/>
      <c r="ER494" s="124"/>
      <c r="ES494" s="124"/>
      <c r="ET494" s="124"/>
      <c r="EU494" s="124"/>
      <c r="EV494" s="124"/>
      <c r="EW494" s="124"/>
      <c r="EX494" s="124"/>
      <c r="EY494" s="124"/>
      <c r="EZ494" s="124"/>
      <c r="FA494" s="124"/>
      <c r="FB494" s="124"/>
      <c r="FC494" s="124"/>
      <c r="FD494" s="124"/>
      <c r="FE494" s="124"/>
      <c r="FG494" s="124"/>
      <c r="FH494" s="124"/>
      <c r="FI494" s="124"/>
      <c r="FJ494" s="124"/>
      <c r="FK494" s="124"/>
      <c r="FL494" s="124"/>
      <c r="FN494" s="212"/>
      <c r="FO494" s="170"/>
      <c r="FP494" s="212"/>
      <c r="FQ494" s="170"/>
      <c r="FR494" s="212"/>
      <c r="FS494" s="170"/>
      <c r="FT494" s="212"/>
      <c r="FU494" s="170"/>
      <c r="FV494" s="212"/>
      <c r="FW494" s="170"/>
      <c r="FX494" s="212"/>
      <c r="FY494" s="170"/>
      <c r="FZ494" s="212"/>
      <c r="GA494" s="170"/>
      <c r="GB494" s="212"/>
      <c r="GC494" s="170"/>
      <c r="GD494" s="212"/>
      <c r="GE494" s="170"/>
      <c r="GF494" s="212"/>
      <c r="GG494" s="170"/>
      <c r="GH494" s="212"/>
      <c r="GI494" s="170"/>
      <c r="GJ494" s="212"/>
      <c r="GK494" s="170"/>
      <c r="HC494" s="212"/>
      <c r="HD494" s="170"/>
      <c r="HE494" s="212"/>
      <c r="HF494" s="170"/>
      <c r="HG494" s="212"/>
      <c r="HH494" s="170"/>
      <c r="HI494" s="212"/>
      <c r="HJ494" s="170"/>
    </row>
    <row r="495" spans="2:218" ht="21.75" customHeight="1" x14ac:dyDescent="0.15">
      <c r="B495" s="486"/>
      <c r="C495" s="324"/>
      <c r="D495" s="78"/>
      <c r="E495" s="79"/>
      <c r="F495" s="79"/>
      <c r="G495" s="79"/>
      <c r="H495" s="79"/>
      <c r="I495" s="79"/>
      <c r="J495" s="79"/>
      <c r="K495" s="79"/>
      <c r="L495" s="79"/>
      <c r="M495" s="79"/>
      <c r="N495" s="79"/>
      <c r="O495" s="79"/>
      <c r="P495" s="79"/>
      <c r="Q495" s="79"/>
      <c r="R495" s="79"/>
      <c r="S495" s="79"/>
      <c r="T495" s="79"/>
      <c r="U495" s="79"/>
      <c r="V495" s="79"/>
      <c r="W495" s="79"/>
      <c r="X495" s="79"/>
      <c r="Y495" s="79"/>
      <c r="Z495" s="79"/>
      <c r="AA495" s="79"/>
      <c r="AB495" s="79"/>
      <c r="AC495" s="79"/>
      <c r="AD495" s="79"/>
      <c r="AE495" s="79"/>
      <c r="AF495" s="137"/>
      <c r="AG495" s="79"/>
      <c r="AH495" s="79"/>
      <c r="AI495" s="78"/>
      <c r="AJ495" s="79"/>
      <c r="AK495" s="79"/>
      <c r="AL495" s="79"/>
      <c r="AM495" s="79"/>
      <c r="AN495" s="79"/>
      <c r="AO495" s="79"/>
      <c r="AP495" s="79"/>
      <c r="AQ495" s="79"/>
      <c r="AR495" s="79"/>
      <c r="AS495" s="79"/>
      <c r="AT495" s="79"/>
      <c r="AU495" s="79"/>
      <c r="AV495" s="79"/>
      <c r="AW495" s="79"/>
      <c r="AX495" s="79"/>
      <c r="AY495" s="79"/>
      <c r="AZ495" s="79"/>
      <c r="BA495" s="79"/>
      <c r="BB495" s="79"/>
      <c r="BC495" s="79"/>
      <c r="BD495" s="79"/>
      <c r="BE495" s="79"/>
      <c r="BF495" s="79"/>
      <c r="BG495" s="79"/>
      <c r="BH495" s="79"/>
      <c r="BI495" s="79"/>
      <c r="BJ495" s="79"/>
      <c r="BK495" s="79"/>
      <c r="BL495" s="79"/>
      <c r="BM495" s="80"/>
      <c r="BN495" s="78"/>
      <c r="BO495" s="79"/>
      <c r="BP495" s="79"/>
      <c r="BQ495" s="79"/>
      <c r="BR495" s="79"/>
      <c r="BS495" s="79"/>
      <c r="BT495" s="79"/>
      <c r="BU495" s="79"/>
      <c r="BV495" s="79"/>
      <c r="BW495" s="79"/>
      <c r="BX495" s="79"/>
      <c r="BY495" s="79"/>
      <c r="BZ495" s="79"/>
      <c r="CA495" s="79"/>
      <c r="CB495" s="137"/>
      <c r="CC495" s="79"/>
      <c r="CD495" s="79"/>
      <c r="CE495" s="79"/>
      <c r="CF495" s="79"/>
      <c r="CG495" s="79"/>
      <c r="CH495" s="79"/>
      <c r="CI495" s="79"/>
      <c r="CJ495" s="79"/>
      <c r="CK495" s="79"/>
      <c r="CL495" s="79"/>
      <c r="CM495" s="79"/>
      <c r="CN495" s="79"/>
      <c r="CO495" s="79"/>
      <c r="CP495" s="137"/>
      <c r="CQ495" s="80"/>
      <c r="CR495" s="78"/>
      <c r="CS495" s="79"/>
      <c r="CT495" s="79"/>
      <c r="CU495" s="79"/>
      <c r="CV495" s="79"/>
      <c r="CW495" s="79"/>
      <c r="CX495" s="79"/>
      <c r="CY495" s="79"/>
      <c r="CZ495" s="79"/>
      <c r="DA495" s="79"/>
      <c r="DB495" s="79"/>
      <c r="DC495" s="79"/>
      <c r="DD495" s="79"/>
      <c r="DE495" s="79"/>
      <c r="DF495" s="137"/>
      <c r="DG495" s="79"/>
      <c r="DH495" s="79"/>
      <c r="DI495" s="79"/>
      <c r="DJ495" s="79"/>
      <c r="DK495" s="79"/>
      <c r="DL495" s="79"/>
      <c r="DM495" s="79"/>
      <c r="DN495" s="79"/>
      <c r="DO495" s="79"/>
      <c r="DP495" s="79"/>
      <c r="DQ495" s="79"/>
      <c r="DR495" s="79"/>
      <c r="DS495" s="79"/>
      <c r="DT495" s="137"/>
      <c r="DU495" s="80"/>
      <c r="DV495" s="80"/>
      <c r="DW495" s="80"/>
      <c r="EE495" s="2"/>
      <c r="EF495"/>
      <c r="EG495"/>
      <c r="EH495" s="124"/>
      <c r="EI495" s="124"/>
      <c r="EJ495" s="124"/>
      <c r="EK495" s="124"/>
      <c r="EL495" s="124"/>
      <c r="EM495" s="124"/>
      <c r="EN495" s="124"/>
      <c r="EO495" s="124"/>
      <c r="EP495" s="124"/>
      <c r="EQ495" s="124"/>
      <c r="ER495" s="124"/>
      <c r="ES495" s="124"/>
      <c r="ET495" s="124"/>
      <c r="EU495" s="124"/>
      <c r="EV495" s="124"/>
      <c r="EW495" s="124"/>
      <c r="EX495" s="124"/>
      <c r="EY495" s="124"/>
      <c r="EZ495" s="124"/>
      <c r="FA495" s="124"/>
      <c r="FB495" s="124"/>
      <c r="FC495" s="124"/>
      <c r="FD495" s="124"/>
      <c r="FE495" s="124"/>
      <c r="FG495" s="124"/>
      <c r="FH495" s="124"/>
      <c r="FI495" s="124"/>
      <c r="FJ495" s="124"/>
      <c r="FK495" s="124"/>
      <c r="FL495" s="124"/>
      <c r="FN495" s="212"/>
      <c r="FO495" s="170"/>
      <c r="FP495" s="212"/>
      <c r="FQ495" s="170"/>
      <c r="FR495" s="212"/>
      <c r="FS495" s="170"/>
      <c r="FT495" s="212"/>
      <c r="FU495" s="170"/>
      <c r="FV495" s="212"/>
      <c r="FW495" s="170"/>
      <c r="FX495" s="212"/>
      <c r="FY495" s="170"/>
      <c r="FZ495" s="212"/>
      <c r="GA495" s="170"/>
      <c r="GB495" s="212"/>
      <c r="GC495" s="170"/>
      <c r="GD495" s="212"/>
      <c r="GE495" s="170"/>
      <c r="GF495" s="212"/>
      <c r="GG495" s="170"/>
      <c r="GH495" s="212"/>
      <c r="GI495" s="170"/>
      <c r="GJ495" s="212"/>
      <c r="GK495" s="170"/>
      <c r="HC495" s="212"/>
      <c r="HD495" s="170"/>
      <c r="HE495" s="212"/>
      <c r="HF495" s="170"/>
      <c r="HG495" s="212"/>
      <c r="HH495" s="170"/>
      <c r="HI495" s="212"/>
      <c r="HJ495" s="170"/>
    </row>
    <row r="496" spans="2:218" ht="10.5" customHeight="1" x14ac:dyDescent="0.15">
      <c r="B496" s="487"/>
      <c r="C496" s="325"/>
      <c r="D496" s="59"/>
      <c r="E496" s="76"/>
      <c r="F496" s="76"/>
      <c r="G496" s="76"/>
      <c r="H496" s="76"/>
      <c r="I496" s="76"/>
      <c r="J496" s="76"/>
      <c r="K496" s="76"/>
      <c r="L496" s="76"/>
      <c r="M496" s="76"/>
      <c r="N496" s="76"/>
      <c r="O496" s="76"/>
      <c r="P496" s="76"/>
      <c r="Q496" s="76"/>
      <c r="R496" s="76"/>
      <c r="S496" s="76"/>
      <c r="T496" s="76"/>
      <c r="U496" s="76"/>
      <c r="V496" s="76"/>
      <c r="W496" s="76"/>
      <c r="X496" s="76"/>
      <c r="Y496" s="76"/>
      <c r="Z496" s="76"/>
      <c r="AA496" s="76"/>
      <c r="AB496" s="76"/>
      <c r="AC496" s="76"/>
      <c r="AD496" s="76"/>
      <c r="AE496" s="76"/>
      <c r="AF496" s="138"/>
      <c r="AG496" s="76"/>
      <c r="AH496" s="76"/>
      <c r="AI496" s="59"/>
      <c r="AJ496" s="76"/>
      <c r="AK496" s="76"/>
      <c r="AL496" s="76"/>
      <c r="AM496" s="76"/>
      <c r="AN496" s="76"/>
      <c r="AO496" s="76"/>
      <c r="AP496" s="76"/>
      <c r="AQ496" s="76"/>
      <c r="AR496" s="76"/>
      <c r="AS496" s="76"/>
      <c r="AT496" s="76"/>
      <c r="AU496" s="76"/>
      <c r="AV496" s="76"/>
      <c r="AW496" s="76"/>
      <c r="AX496" s="76"/>
      <c r="AY496" s="76"/>
      <c r="AZ496" s="76"/>
      <c r="BA496" s="76"/>
      <c r="BB496" s="76"/>
      <c r="BC496" s="76"/>
      <c r="BD496" s="76"/>
      <c r="BE496" s="76"/>
      <c r="BF496" s="76"/>
      <c r="BG496" s="76"/>
      <c r="BH496" s="76"/>
      <c r="BI496" s="76"/>
      <c r="BJ496" s="76"/>
      <c r="BK496" s="76"/>
      <c r="BL496" s="76"/>
      <c r="BM496" s="77"/>
      <c r="BN496" s="59"/>
      <c r="BO496" s="76"/>
      <c r="BP496" s="76"/>
      <c r="BQ496" s="76"/>
      <c r="BR496" s="76"/>
      <c r="BS496" s="76"/>
      <c r="BT496" s="76"/>
      <c r="BU496" s="76"/>
      <c r="BV496" s="76"/>
      <c r="BW496" s="76"/>
      <c r="BX496" s="76"/>
      <c r="BY496" s="76"/>
      <c r="BZ496" s="76"/>
      <c r="CA496" s="76"/>
      <c r="CB496" s="138"/>
      <c r="CC496" s="76"/>
      <c r="CD496" s="76"/>
      <c r="CE496" s="76"/>
      <c r="CF496" s="76"/>
      <c r="CG496" s="76"/>
      <c r="CH496" s="76"/>
      <c r="CI496" s="76"/>
      <c r="CJ496" s="76"/>
      <c r="CK496" s="76"/>
      <c r="CL496" s="76"/>
      <c r="CM496" s="76"/>
      <c r="CN496" s="76"/>
      <c r="CO496" s="76"/>
      <c r="CP496" s="138"/>
      <c r="CQ496" s="77"/>
      <c r="CR496" s="59"/>
      <c r="CS496" s="76"/>
      <c r="CT496" s="76"/>
      <c r="CU496" s="76"/>
      <c r="CV496" s="76"/>
      <c r="CW496" s="76"/>
      <c r="CX496" s="76"/>
      <c r="CY496" s="76"/>
      <c r="CZ496" s="76"/>
      <c r="DA496" s="76"/>
      <c r="DB496" s="76"/>
      <c r="DC496" s="76"/>
      <c r="DD496" s="76"/>
      <c r="DE496" s="76"/>
      <c r="DF496" s="138"/>
      <c r="DG496" s="76"/>
      <c r="DH496" s="76"/>
      <c r="DI496" s="76"/>
      <c r="DJ496" s="76"/>
      <c r="DK496" s="76"/>
      <c r="DL496" s="76"/>
      <c r="DM496" s="76"/>
      <c r="DN496" s="76"/>
      <c r="DO496" s="76"/>
      <c r="DP496" s="76"/>
      <c r="DQ496" s="76"/>
      <c r="DR496" s="76"/>
      <c r="DS496" s="76"/>
      <c r="DT496" s="138"/>
      <c r="DU496" s="77"/>
      <c r="DV496" s="77"/>
      <c r="DW496" s="77"/>
      <c r="EE496" s="2"/>
      <c r="EF496"/>
      <c r="EG496"/>
      <c r="EH496" s="124"/>
      <c r="EI496" s="124"/>
      <c r="EJ496" s="124"/>
      <c r="EK496" s="124"/>
      <c r="EL496" s="124"/>
      <c r="EM496" s="124"/>
      <c r="EN496" s="124"/>
      <c r="EO496" s="124"/>
      <c r="EP496" s="124"/>
      <c r="EQ496" s="124"/>
      <c r="ER496" s="124"/>
      <c r="ES496" s="124"/>
      <c r="ET496" s="124"/>
      <c r="EU496" s="124"/>
      <c r="EV496" s="124"/>
      <c r="EW496" s="124"/>
      <c r="EX496" s="124"/>
      <c r="EY496" s="124"/>
      <c r="EZ496" s="124"/>
      <c r="FA496" s="124"/>
      <c r="FB496" s="124"/>
      <c r="FC496" s="124"/>
      <c r="FD496" s="124"/>
      <c r="FE496" s="124"/>
      <c r="FG496" s="124"/>
      <c r="FH496" s="124"/>
      <c r="FI496" s="124"/>
      <c r="FJ496" s="124"/>
      <c r="FK496" s="124"/>
      <c r="FL496" s="124"/>
      <c r="FN496" s="212"/>
      <c r="FO496" s="170"/>
      <c r="FP496" s="212"/>
      <c r="FQ496" s="170"/>
      <c r="FR496" s="212"/>
      <c r="FS496" s="170"/>
      <c r="FT496" s="212"/>
      <c r="FU496" s="170"/>
      <c r="FV496" s="212"/>
      <c r="FW496" s="170"/>
      <c r="FX496" s="212"/>
      <c r="FY496" s="170"/>
      <c r="FZ496" s="212"/>
      <c r="GA496" s="170"/>
      <c r="GB496" s="212"/>
      <c r="GC496" s="170"/>
      <c r="GD496" s="212"/>
      <c r="GE496" s="170"/>
      <c r="GF496" s="212"/>
      <c r="GG496" s="170"/>
      <c r="GH496" s="212"/>
      <c r="GI496" s="170"/>
      <c r="GJ496" s="212"/>
      <c r="GK496" s="170"/>
      <c r="HC496" s="212"/>
      <c r="HD496" s="170"/>
      <c r="HE496" s="212"/>
      <c r="HF496" s="170"/>
      <c r="HG496" s="212"/>
      <c r="HH496" s="170"/>
      <c r="HI496" s="212"/>
      <c r="HJ496" s="170"/>
    </row>
    <row r="497" spans="2:218" ht="27.75" customHeight="1" x14ac:dyDescent="0.15">
      <c r="B497" s="487"/>
      <c r="C497" s="325"/>
      <c r="D497" s="75"/>
      <c r="E497" s="76"/>
      <c r="F497" s="76"/>
      <c r="G497" s="76"/>
      <c r="H497" s="76"/>
      <c r="I497" s="76"/>
      <c r="J497" s="76"/>
      <c r="K497" s="76"/>
      <c r="L497" s="76"/>
      <c r="M497" s="76"/>
      <c r="N497" s="76"/>
      <c r="O497" s="76"/>
      <c r="P497" s="76"/>
      <c r="Q497" s="76"/>
      <c r="R497" s="76"/>
      <c r="S497" s="76"/>
      <c r="T497" s="76"/>
      <c r="U497" s="76"/>
      <c r="V497" s="76"/>
      <c r="W497" s="76"/>
      <c r="X497" s="76"/>
      <c r="Y497" s="76"/>
      <c r="Z497" s="76"/>
      <c r="AA497" s="76"/>
      <c r="AB497" s="76"/>
      <c r="AC497" s="76"/>
      <c r="AD497" s="76"/>
      <c r="AE497" s="76"/>
      <c r="AF497" s="138"/>
      <c r="AG497" s="76"/>
      <c r="AH497" s="76"/>
      <c r="AI497" s="59"/>
      <c r="AJ497" s="76"/>
      <c r="AK497" s="76"/>
      <c r="AL497" s="76"/>
      <c r="AM497" s="76"/>
      <c r="AN497" s="76"/>
      <c r="AO497" s="76"/>
      <c r="AP497" s="76"/>
      <c r="AQ497" s="76"/>
      <c r="AR497" s="76"/>
      <c r="AS497" s="76"/>
      <c r="AT497" s="76"/>
      <c r="AU497" s="76"/>
      <c r="AV497" s="76"/>
      <c r="AW497" s="76"/>
      <c r="AX497" s="76"/>
      <c r="AY497" s="76"/>
      <c r="AZ497" s="76"/>
      <c r="BA497" s="76"/>
      <c r="BB497" s="76"/>
      <c r="BC497" s="76"/>
      <c r="BD497" s="76"/>
      <c r="BE497" s="76"/>
      <c r="BF497" s="76"/>
      <c r="BG497" s="76"/>
      <c r="BH497" s="76"/>
      <c r="BI497" s="76"/>
      <c r="BJ497" s="76"/>
      <c r="BK497" s="76"/>
      <c r="BL497" s="76"/>
      <c r="BM497" s="77"/>
      <c r="BN497" s="59"/>
      <c r="BO497" s="76"/>
      <c r="BP497" s="76"/>
      <c r="BQ497" s="76"/>
      <c r="BR497" s="76"/>
      <c r="BS497" s="76"/>
      <c r="BT497" s="76"/>
      <c r="BU497" s="76"/>
      <c r="BV497" s="76"/>
      <c r="BW497" s="76"/>
      <c r="BX497" s="76"/>
      <c r="BY497" s="76"/>
      <c r="BZ497" s="76"/>
      <c r="CA497" s="76"/>
      <c r="CB497" s="138"/>
      <c r="CC497" s="76"/>
      <c r="CD497" s="76"/>
      <c r="CE497" s="76"/>
      <c r="CF497" s="76"/>
      <c r="CG497" s="76"/>
      <c r="CH497" s="76"/>
      <c r="CI497" s="76"/>
      <c r="CJ497" s="76"/>
      <c r="CK497" s="76"/>
      <c r="CL497" s="76"/>
      <c r="CM497" s="76"/>
      <c r="CN497" s="76"/>
      <c r="CO497" s="76"/>
      <c r="CP497" s="138"/>
      <c r="CQ497" s="77"/>
      <c r="CR497" s="59"/>
      <c r="CS497" s="76"/>
      <c r="CT497" s="76"/>
      <c r="CU497" s="76"/>
      <c r="CV497" s="76"/>
      <c r="CW497" s="76"/>
      <c r="CX497" s="76"/>
      <c r="CY497" s="76"/>
      <c r="CZ497" s="76"/>
      <c r="DA497" s="76"/>
      <c r="DB497" s="76"/>
      <c r="DC497" s="76"/>
      <c r="DD497" s="76"/>
      <c r="DE497" s="76"/>
      <c r="DF497" s="138"/>
      <c r="DG497" s="76"/>
      <c r="DH497" s="76"/>
      <c r="DI497" s="76"/>
      <c r="DJ497" s="76"/>
      <c r="DK497" s="76"/>
      <c r="DL497" s="76"/>
      <c r="DM497" s="76"/>
      <c r="DN497" s="76"/>
      <c r="DO497" s="76"/>
      <c r="DP497" s="76"/>
      <c r="DQ497" s="76"/>
      <c r="DR497" s="76"/>
      <c r="DS497" s="76"/>
      <c r="DT497" s="138"/>
      <c r="DU497" s="77"/>
      <c r="DV497" s="77"/>
      <c r="DW497" s="77"/>
      <c r="EE497" s="2"/>
      <c r="EF497"/>
      <c r="EG497"/>
      <c r="EH497" s="124"/>
      <c r="EI497" s="124"/>
      <c r="EJ497" s="124"/>
      <c r="EK497" s="124"/>
      <c r="EL497" s="124"/>
      <c r="EM497" s="124"/>
      <c r="EN497" s="124"/>
      <c r="EO497" s="124"/>
      <c r="EP497" s="124"/>
      <c r="EQ497" s="124"/>
      <c r="ER497" s="124"/>
      <c r="ES497" s="124"/>
      <c r="ET497" s="124"/>
      <c r="EU497" s="124"/>
      <c r="EV497" s="124"/>
      <c r="EW497" s="124"/>
      <c r="EX497" s="124"/>
      <c r="EY497" s="124"/>
      <c r="EZ497" s="124"/>
      <c r="FA497" s="124"/>
      <c r="FB497" s="124"/>
      <c r="FC497" s="124"/>
      <c r="FD497" s="124"/>
      <c r="FE497" s="124"/>
      <c r="FG497" s="124"/>
      <c r="FH497" s="124"/>
      <c r="FI497" s="124"/>
      <c r="FJ497" s="124"/>
      <c r="FK497" s="124"/>
      <c r="FL497" s="124"/>
      <c r="FN497" s="212"/>
      <c r="FO497" s="170"/>
      <c r="FP497" s="212"/>
      <c r="FQ497" s="170"/>
      <c r="FR497" s="212"/>
      <c r="FS497" s="170"/>
      <c r="FT497" s="212"/>
      <c r="FU497" s="170"/>
      <c r="FV497" s="212"/>
      <c r="FW497" s="213"/>
      <c r="FX497" s="212"/>
      <c r="FY497" s="170"/>
      <c r="FZ497" s="212"/>
      <c r="GA497" s="170"/>
      <c r="GB497" s="212"/>
      <c r="GC497" s="170"/>
      <c r="GD497" s="212"/>
      <c r="GE497" s="170"/>
      <c r="GF497" s="212"/>
      <c r="GG497" s="170"/>
      <c r="GH497" s="212"/>
      <c r="GI497" s="170"/>
      <c r="GJ497" s="212"/>
      <c r="GK497" s="170"/>
      <c r="HC497" s="212"/>
      <c r="HD497" s="170"/>
      <c r="HE497" s="212"/>
      <c r="HF497" s="170"/>
      <c r="HG497" s="212"/>
      <c r="HH497" s="170"/>
      <c r="HI497" s="212"/>
      <c r="HJ497" s="170"/>
    </row>
    <row r="498" spans="2:218" ht="21.75" customHeight="1" thickBot="1" x14ac:dyDescent="0.2">
      <c r="B498" s="488"/>
      <c r="C498" s="326"/>
      <c r="D498" s="136"/>
      <c r="E498" s="129"/>
      <c r="F498" s="129"/>
      <c r="G498" s="129"/>
      <c r="H498" s="129"/>
      <c r="I498" s="129"/>
      <c r="J498" s="129"/>
      <c r="K498" s="129"/>
      <c r="L498" s="129"/>
      <c r="M498" s="129"/>
      <c r="N498" s="129"/>
      <c r="O498" s="129"/>
      <c r="P498" s="129"/>
      <c r="Q498" s="129"/>
      <c r="R498" s="129"/>
      <c r="S498" s="129"/>
      <c r="T498" s="129"/>
      <c r="U498" s="129"/>
      <c r="V498" s="129"/>
      <c r="W498" s="129"/>
      <c r="X498" s="129"/>
      <c r="Y498" s="129"/>
      <c r="Z498" s="129"/>
      <c r="AA498" s="129"/>
      <c r="AB498" s="129"/>
      <c r="AC498" s="129"/>
      <c r="AD498" s="129"/>
      <c r="AE498" s="129"/>
      <c r="AF498" s="129"/>
      <c r="AG498" s="130"/>
      <c r="AH498" s="130"/>
      <c r="AI498" s="131"/>
      <c r="AJ498" s="129"/>
      <c r="AK498" s="129"/>
      <c r="AL498" s="132"/>
      <c r="AM498" s="133"/>
      <c r="AN498" s="133"/>
      <c r="AO498" s="133"/>
      <c r="AP498" s="133"/>
      <c r="AQ498" s="133"/>
      <c r="AR498" s="133"/>
      <c r="AS498" s="133"/>
      <c r="AT498" s="133"/>
      <c r="AU498" s="133"/>
      <c r="AV498" s="133"/>
      <c r="AW498" s="133"/>
      <c r="AX498" s="133"/>
      <c r="AY498" s="133"/>
      <c r="AZ498" s="133"/>
      <c r="BA498" s="133"/>
      <c r="BB498" s="133"/>
      <c r="BC498" s="133"/>
      <c r="BD498" s="133"/>
      <c r="BE498" s="133"/>
      <c r="BF498" s="133"/>
      <c r="BG498" s="133"/>
      <c r="BH498" s="133"/>
      <c r="BI498" s="133"/>
      <c r="BJ498" s="133"/>
      <c r="BK498" s="133"/>
      <c r="BL498" s="133"/>
      <c r="BM498" s="134"/>
      <c r="BN498" s="135"/>
      <c r="BO498" s="133"/>
      <c r="BP498" s="133"/>
      <c r="BQ498" s="133"/>
      <c r="BR498" s="133"/>
      <c r="BS498" s="133"/>
      <c r="BT498" s="133"/>
      <c r="BU498" s="133"/>
      <c r="BV498" s="133"/>
      <c r="BW498" s="133"/>
      <c r="BX498" s="133"/>
      <c r="BY498" s="133"/>
      <c r="BZ498" s="133"/>
      <c r="CA498" s="133"/>
      <c r="CB498" s="133"/>
      <c r="CC498" s="133"/>
      <c r="CD498" s="133"/>
      <c r="CE498" s="133"/>
      <c r="CF498" s="133"/>
      <c r="CG498" s="133"/>
      <c r="CH498" s="133"/>
      <c r="CI498" s="133"/>
      <c r="CJ498" s="133"/>
      <c r="CK498" s="133"/>
      <c r="CL498" s="133"/>
      <c r="CM498" s="133"/>
      <c r="CN498" s="133"/>
      <c r="CO498" s="133"/>
      <c r="CP498" s="133"/>
      <c r="CQ498" s="134"/>
      <c r="CR498" s="135"/>
      <c r="CS498" s="133"/>
      <c r="CT498" s="133"/>
      <c r="CU498" s="133"/>
      <c r="CV498" s="133"/>
      <c r="CW498" s="133"/>
      <c r="CX498" s="133"/>
      <c r="CY498" s="133"/>
      <c r="CZ498" s="133"/>
      <c r="DA498" s="133"/>
      <c r="DB498" s="133"/>
      <c r="DC498" s="133"/>
      <c r="DD498" s="133"/>
      <c r="DE498" s="133"/>
      <c r="DF498" s="133"/>
      <c r="DG498" s="133"/>
      <c r="DH498" s="133"/>
      <c r="DI498" s="133"/>
      <c r="DJ498" s="133"/>
      <c r="DK498" s="133"/>
      <c r="DL498" s="133"/>
      <c r="DM498" s="133"/>
      <c r="DN498" s="133"/>
      <c r="DO498" s="133"/>
      <c r="DP498" s="133"/>
      <c r="DQ498" s="133"/>
      <c r="DR498" s="133"/>
      <c r="DS498" s="133"/>
      <c r="DT498" s="133"/>
      <c r="DU498" s="134"/>
      <c r="DV498" s="134"/>
      <c r="DW498" s="134"/>
      <c r="EE498" s="2"/>
      <c r="EF498"/>
      <c r="EG498"/>
      <c r="EH498" s="124"/>
      <c r="EI498" s="124"/>
      <c r="EJ498" s="124"/>
      <c r="EK498" s="124"/>
      <c r="EL498" s="124"/>
      <c r="EM498" s="124"/>
      <c r="EN498" s="124"/>
      <c r="EO498" s="124"/>
      <c r="EP498" s="124"/>
      <c r="EQ498" s="124"/>
      <c r="ER498" s="124"/>
      <c r="ES498" s="124"/>
      <c r="ET498" s="124"/>
      <c r="EU498" s="124"/>
      <c r="EV498" s="124"/>
      <c r="EW498" s="124"/>
      <c r="EX498" s="124"/>
      <c r="EY498" s="124"/>
      <c r="EZ498" s="124"/>
      <c r="FA498" s="124"/>
      <c r="FB498" s="124"/>
      <c r="FC498" s="124"/>
      <c r="FD498" s="124"/>
      <c r="FE498" s="124"/>
      <c r="FG498" s="124"/>
      <c r="FH498" s="124"/>
      <c r="FI498" s="124"/>
      <c r="FJ498" s="124"/>
      <c r="FK498" s="124"/>
      <c r="FL498" s="124"/>
      <c r="FN498" s="212"/>
      <c r="FO498" s="170"/>
      <c r="FP498" s="212"/>
      <c r="FQ498" s="170"/>
      <c r="FR498" s="212"/>
      <c r="FS498" s="170"/>
      <c r="FT498" s="212"/>
      <c r="FU498" s="170"/>
      <c r="FV498" s="212"/>
      <c r="FW498" s="170"/>
      <c r="FX498" s="212"/>
      <c r="FY498" s="170"/>
      <c r="FZ498" s="212"/>
      <c r="GA498" s="170"/>
      <c r="GB498" s="212"/>
      <c r="GC498" s="170"/>
      <c r="GD498" s="212"/>
      <c r="GE498" s="170"/>
      <c r="GF498" s="212"/>
      <c r="GG498" s="170"/>
      <c r="GH498" s="212"/>
      <c r="GI498" s="170"/>
      <c r="GJ498" s="212"/>
      <c r="GK498" s="170"/>
      <c r="HC498" s="212"/>
      <c r="HD498" s="170"/>
      <c r="HE498" s="212"/>
      <c r="HF498" s="170"/>
      <c r="HG498" s="212"/>
      <c r="HH498" s="170"/>
      <c r="HI498" s="212"/>
      <c r="HJ498" s="170"/>
    </row>
    <row r="499" spans="2:218" ht="21.75" customHeight="1" x14ac:dyDescent="0.15">
      <c r="B499" s="486"/>
      <c r="C499" s="324"/>
      <c r="D499" s="78"/>
      <c r="E499" s="79"/>
      <c r="F499" s="79"/>
      <c r="G499" s="79"/>
      <c r="H499" s="79"/>
      <c r="I499" s="79"/>
      <c r="J499" s="79"/>
      <c r="K499" s="79"/>
      <c r="L499" s="79"/>
      <c r="M499" s="79"/>
      <c r="N499" s="79"/>
      <c r="O499" s="79"/>
      <c r="P499" s="79"/>
      <c r="Q499" s="79"/>
      <c r="R499" s="79"/>
      <c r="S499" s="79"/>
      <c r="T499" s="79"/>
      <c r="U499" s="79"/>
      <c r="V499" s="79"/>
      <c r="W499" s="79"/>
      <c r="X499" s="79"/>
      <c r="Y499" s="79"/>
      <c r="Z499" s="79"/>
      <c r="AA499" s="79"/>
      <c r="AB499" s="79"/>
      <c r="AC499" s="79"/>
      <c r="AD499" s="79"/>
      <c r="AE499" s="79"/>
      <c r="AF499" s="137"/>
      <c r="AG499" s="79"/>
      <c r="AH499" s="79"/>
      <c r="AI499" s="78"/>
      <c r="AJ499" s="79"/>
      <c r="AK499" s="79"/>
      <c r="AL499" s="79"/>
      <c r="AM499" s="79"/>
      <c r="AN499" s="79"/>
      <c r="AO499" s="79"/>
      <c r="AP499" s="79"/>
      <c r="AQ499" s="79"/>
      <c r="AR499" s="79"/>
      <c r="AS499" s="79"/>
      <c r="AT499" s="79"/>
      <c r="AU499" s="79"/>
      <c r="AV499" s="79"/>
      <c r="AW499" s="79"/>
      <c r="AX499" s="79"/>
      <c r="AY499" s="79"/>
      <c r="AZ499" s="79"/>
      <c r="BA499" s="79"/>
      <c r="BB499" s="79"/>
      <c r="BC499" s="79"/>
      <c r="BD499" s="79"/>
      <c r="BE499" s="79"/>
      <c r="BF499" s="79"/>
      <c r="BG499" s="79"/>
      <c r="BH499" s="79"/>
      <c r="BI499" s="79"/>
      <c r="BJ499" s="79"/>
      <c r="BK499" s="79"/>
      <c r="BL499" s="79"/>
      <c r="BM499" s="80"/>
      <c r="BN499" s="78"/>
      <c r="BO499" s="79"/>
      <c r="BP499" s="79"/>
      <c r="BQ499" s="79"/>
      <c r="BR499" s="79"/>
      <c r="BS499" s="79"/>
      <c r="BT499" s="79"/>
      <c r="BU499" s="79"/>
      <c r="BV499" s="79"/>
      <c r="BW499" s="79"/>
      <c r="BX499" s="79"/>
      <c r="BY499" s="79"/>
      <c r="BZ499" s="79"/>
      <c r="CA499" s="79"/>
      <c r="CB499" s="137"/>
      <c r="CC499" s="79"/>
      <c r="CD499" s="79"/>
      <c r="CE499" s="79"/>
      <c r="CF499" s="79"/>
      <c r="CG499" s="79"/>
      <c r="CH499" s="79"/>
      <c r="CI499" s="79"/>
      <c r="CJ499" s="79"/>
      <c r="CK499" s="79"/>
      <c r="CL499" s="79"/>
      <c r="CM499" s="79"/>
      <c r="CN499" s="79"/>
      <c r="CO499" s="79"/>
      <c r="CP499" s="137"/>
      <c r="CQ499" s="80"/>
      <c r="CR499" s="78"/>
      <c r="CS499" s="79"/>
      <c r="CT499" s="79"/>
      <c r="CU499" s="79"/>
      <c r="CV499" s="79"/>
      <c r="CW499" s="79"/>
      <c r="CX499" s="79"/>
      <c r="CY499" s="79"/>
      <c r="CZ499" s="79"/>
      <c r="DA499" s="79"/>
      <c r="DB499" s="79"/>
      <c r="DC499" s="79"/>
      <c r="DD499" s="79"/>
      <c r="DE499" s="79"/>
      <c r="DF499" s="137"/>
      <c r="DG499" s="79"/>
      <c r="DH499" s="79"/>
      <c r="DI499" s="79"/>
      <c r="DJ499" s="79"/>
      <c r="DK499" s="79"/>
      <c r="DL499" s="79"/>
      <c r="DM499" s="79"/>
      <c r="DN499" s="79"/>
      <c r="DO499" s="79"/>
      <c r="DP499" s="79"/>
      <c r="DQ499" s="79"/>
      <c r="DR499" s="79"/>
      <c r="DS499" s="79"/>
      <c r="DT499" s="137"/>
      <c r="DU499" s="80"/>
      <c r="DV499" s="80"/>
      <c r="DW499" s="80"/>
      <c r="EE499" s="2"/>
      <c r="EF499"/>
      <c r="EG499"/>
      <c r="EH499" s="124"/>
      <c r="EI499" s="124"/>
      <c r="EJ499" s="124"/>
      <c r="EK499" s="124"/>
      <c r="EL499" s="124"/>
      <c r="EM499" s="124"/>
      <c r="EN499" s="124"/>
      <c r="EO499" s="124"/>
      <c r="EP499" s="124"/>
      <c r="EQ499" s="124"/>
      <c r="ER499" s="124"/>
      <c r="ES499" s="124"/>
      <c r="ET499" s="124"/>
      <c r="EU499" s="124"/>
      <c r="EV499" s="124"/>
      <c r="EW499" s="124"/>
      <c r="EX499" s="124"/>
      <c r="EY499" s="124"/>
      <c r="EZ499" s="124"/>
      <c r="FA499" s="124"/>
      <c r="FB499" s="124"/>
      <c r="FC499" s="124"/>
      <c r="FD499" s="124"/>
      <c r="FE499" s="124"/>
      <c r="FG499" s="124"/>
      <c r="FH499" s="124"/>
      <c r="FI499" s="124"/>
      <c r="FJ499" s="124"/>
      <c r="FK499" s="124"/>
      <c r="FL499" s="124"/>
      <c r="FN499" s="212"/>
      <c r="FO499" s="170"/>
      <c r="FP499" s="212"/>
      <c r="FQ499" s="170"/>
      <c r="FR499" s="212"/>
      <c r="FS499" s="170"/>
      <c r="FT499" s="212"/>
      <c r="FU499" s="170"/>
      <c r="FV499" s="212"/>
      <c r="FW499" s="170"/>
      <c r="FX499" s="212"/>
      <c r="FY499" s="170"/>
      <c r="FZ499" s="212"/>
      <c r="GA499" s="170"/>
      <c r="GB499" s="212"/>
      <c r="GC499" s="170"/>
      <c r="GD499" s="212"/>
      <c r="GE499" s="170"/>
      <c r="GF499" s="212"/>
      <c r="GG499" s="170"/>
      <c r="GH499" s="212"/>
      <c r="GI499" s="170"/>
      <c r="GJ499" s="212"/>
      <c r="GK499" s="170"/>
      <c r="HC499" s="212"/>
      <c r="HD499" s="170"/>
      <c r="HE499" s="212"/>
      <c r="HF499" s="170"/>
      <c r="HG499" s="212"/>
      <c r="HH499" s="170"/>
      <c r="HI499" s="212"/>
      <c r="HJ499" s="170"/>
    </row>
    <row r="500" spans="2:218" ht="10.5" customHeight="1" x14ac:dyDescent="0.15">
      <c r="B500" s="487"/>
      <c r="C500" s="325"/>
      <c r="D500" s="59"/>
      <c r="E500" s="76"/>
      <c r="F500" s="76"/>
      <c r="G500" s="76"/>
      <c r="H500" s="76"/>
      <c r="I500" s="76"/>
      <c r="J500" s="76"/>
      <c r="K500" s="76"/>
      <c r="L500" s="76"/>
      <c r="M500" s="76"/>
      <c r="N500" s="76"/>
      <c r="O500" s="76"/>
      <c r="P500" s="76"/>
      <c r="Q500" s="76"/>
      <c r="R500" s="76"/>
      <c r="S500" s="76"/>
      <c r="T500" s="76"/>
      <c r="U500" s="76"/>
      <c r="V500" s="76"/>
      <c r="W500" s="76"/>
      <c r="X500" s="76"/>
      <c r="Y500" s="76"/>
      <c r="Z500" s="76"/>
      <c r="AA500" s="76"/>
      <c r="AB500" s="76"/>
      <c r="AC500" s="76"/>
      <c r="AD500" s="76"/>
      <c r="AE500" s="76"/>
      <c r="AF500" s="138"/>
      <c r="AG500" s="76"/>
      <c r="AH500" s="76"/>
      <c r="AI500" s="59"/>
      <c r="AJ500" s="76"/>
      <c r="AK500" s="76"/>
      <c r="AL500" s="76"/>
      <c r="AM500" s="76"/>
      <c r="AN500" s="76"/>
      <c r="AO500" s="76"/>
      <c r="AP500" s="76"/>
      <c r="AQ500" s="76"/>
      <c r="AR500" s="76"/>
      <c r="AS500" s="76"/>
      <c r="AT500" s="76"/>
      <c r="AU500" s="76"/>
      <c r="AV500" s="76"/>
      <c r="AW500" s="76"/>
      <c r="AX500" s="76"/>
      <c r="AY500" s="76"/>
      <c r="AZ500" s="76"/>
      <c r="BA500" s="76"/>
      <c r="BB500" s="76"/>
      <c r="BC500" s="76"/>
      <c r="BD500" s="76"/>
      <c r="BE500" s="76"/>
      <c r="BF500" s="76"/>
      <c r="BG500" s="76"/>
      <c r="BH500" s="76"/>
      <c r="BI500" s="76"/>
      <c r="BJ500" s="76"/>
      <c r="BK500" s="76"/>
      <c r="BL500" s="76"/>
      <c r="BM500" s="77"/>
      <c r="BN500" s="59"/>
      <c r="BO500" s="76"/>
      <c r="BP500" s="76"/>
      <c r="BQ500" s="76"/>
      <c r="BR500" s="76"/>
      <c r="BS500" s="76"/>
      <c r="BT500" s="76"/>
      <c r="BU500" s="76"/>
      <c r="BV500" s="76"/>
      <c r="BW500" s="76"/>
      <c r="BX500" s="76"/>
      <c r="BY500" s="76"/>
      <c r="BZ500" s="76"/>
      <c r="CA500" s="76"/>
      <c r="CB500" s="138"/>
      <c r="CC500" s="76"/>
      <c r="CD500" s="76"/>
      <c r="CE500" s="76"/>
      <c r="CF500" s="76"/>
      <c r="CG500" s="76"/>
      <c r="CH500" s="76"/>
      <c r="CI500" s="76"/>
      <c r="CJ500" s="76"/>
      <c r="CK500" s="76"/>
      <c r="CL500" s="76"/>
      <c r="CM500" s="76"/>
      <c r="CN500" s="76"/>
      <c r="CO500" s="76"/>
      <c r="CP500" s="138"/>
      <c r="CQ500" s="77"/>
      <c r="CR500" s="59"/>
      <c r="CS500" s="76"/>
      <c r="CT500" s="76"/>
      <c r="CU500" s="76"/>
      <c r="CV500" s="76"/>
      <c r="CW500" s="76"/>
      <c r="CX500" s="76"/>
      <c r="CY500" s="76"/>
      <c r="CZ500" s="76"/>
      <c r="DA500" s="76"/>
      <c r="DB500" s="76"/>
      <c r="DC500" s="76"/>
      <c r="DD500" s="76"/>
      <c r="DE500" s="76"/>
      <c r="DF500" s="138"/>
      <c r="DG500" s="76"/>
      <c r="DH500" s="76"/>
      <c r="DI500" s="76"/>
      <c r="DJ500" s="76"/>
      <c r="DK500" s="76"/>
      <c r="DL500" s="76"/>
      <c r="DM500" s="76"/>
      <c r="DN500" s="76"/>
      <c r="DO500" s="76"/>
      <c r="DP500" s="76"/>
      <c r="DQ500" s="76"/>
      <c r="DR500" s="76"/>
      <c r="DS500" s="76"/>
      <c r="DT500" s="138"/>
      <c r="DU500" s="77"/>
      <c r="DV500" s="77"/>
      <c r="DW500" s="77"/>
      <c r="EE500" s="2"/>
      <c r="EF500"/>
      <c r="EG500"/>
      <c r="EH500" s="124"/>
      <c r="EI500" s="124"/>
      <c r="EJ500" s="124"/>
      <c r="EK500" s="124"/>
      <c r="EL500" s="124"/>
      <c r="EM500" s="124"/>
      <c r="EN500" s="124"/>
      <c r="EO500" s="124"/>
      <c r="EP500" s="124"/>
      <c r="EQ500" s="124"/>
      <c r="ER500" s="124"/>
      <c r="ES500" s="124"/>
      <c r="ET500" s="124"/>
      <c r="EU500" s="124"/>
      <c r="EV500" s="124"/>
      <c r="EW500" s="124"/>
      <c r="EX500" s="124"/>
      <c r="EY500" s="124"/>
      <c r="EZ500" s="124"/>
      <c r="FA500" s="124"/>
      <c r="FB500" s="124"/>
      <c r="FC500" s="124"/>
      <c r="FD500" s="124"/>
      <c r="FE500" s="124"/>
      <c r="FG500" s="124"/>
      <c r="FH500" s="124"/>
      <c r="FI500" s="124"/>
      <c r="FJ500" s="124"/>
      <c r="FK500" s="124"/>
      <c r="FL500" s="124"/>
      <c r="FN500" s="212"/>
      <c r="FO500" s="170"/>
      <c r="FP500" s="212"/>
      <c r="FQ500" s="170"/>
      <c r="FR500" s="212"/>
      <c r="FS500" s="170"/>
      <c r="FT500" s="212"/>
      <c r="FU500" s="170"/>
      <c r="FV500" s="212"/>
      <c r="FW500" s="170"/>
      <c r="FX500" s="212"/>
      <c r="FY500" s="170"/>
      <c r="FZ500" s="212"/>
      <c r="GA500" s="170"/>
      <c r="GB500" s="212"/>
      <c r="GC500" s="170"/>
      <c r="GD500" s="212"/>
      <c r="GE500" s="170"/>
      <c r="GF500" s="212"/>
      <c r="GG500" s="170"/>
      <c r="GH500" s="212"/>
      <c r="GI500" s="170"/>
      <c r="GJ500" s="212"/>
      <c r="GK500" s="170"/>
      <c r="HC500" s="212"/>
      <c r="HD500" s="170"/>
      <c r="HE500" s="212"/>
      <c r="HF500" s="170"/>
      <c r="HG500" s="212"/>
      <c r="HH500" s="170"/>
      <c r="HI500" s="212"/>
      <c r="HJ500" s="170"/>
    </row>
    <row r="501" spans="2:218" ht="27.75" customHeight="1" x14ac:dyDescent="0.15">
      <c r="B501" s="487"/>
      <c r="C501" s="325"/>
      <c r="D501" s="75"/>
      <c r="E501" s="76"/>
      <c r="F501" s="76"/>
      <c r="G501" s="76"/>
      <c r="H501" s="76"/>
      <c r="I501" s="76"/>
      <c r="J501" s="76"/>
      <c r="K501" s="76"/>
      <c r="L501" s="76"/>
      <c r="M501" s="76"/>
      <c r="N501" s="76"/>
      <c r="O501" s="76"/>
      <c r="P501" s="76"/>
      <c r="Q501" s="76"/>
      <c r="R501" s="76"/>
      <c r="S501" s="76"/>
      <c r="T501" s="76"/>
      <c r="U501" s="76"/>
      <c r="V501" s="76"/>
      <c r="W501" s="76"/>
      <c r="X501" s="76"/>
      <c r="Y501" s="76"/>
      <c r="Z501" s="76"/>
      <c r="AA501" s="76"/>
      <c r="AB501" s="76"/>
      <c r="AC501" s="76"/>
      <c r="AD501" s="76"/>
      <c r="AE501" s="76"/>
      <c r="AF501" s="138"/>
      <c r="AG501" s="76"/>
      <c r="AH501" s="76"/>
      <c r="AI501" s="59"/>
      <c r="AJ501" s="76"/>
      <c r="AK501" s="76"/>
      <c r="AL501" s="76"/>
      <c r="AM501" s="76"/>
      <c r="AN501" s="76"/>
      <c r="AO501" s="76"/>
      <c r="AP501" s="76"/>
      <c r="AQ501" s="76"/>
      <c r="AR501" s="76"/>
      <c r="AS501" s="76"/>
      <c r="AT501" s="76"/>
      <c r="AU501" s="76"/>
      <c r="AV501" s="76"/>
      <c r="AW501" s="76"/>
      <c r="AX501" s="76"/>
      <c r="AY501" s="76"/>
      <c r="AZ501" s="76"/>
      <c r="BA501" s="76"/>
      <c r="BB501" s="76"/>
      <c r="BC501" s="76"/>
      <c r="BD501" s="76"/>
      <c r="BE501" s="76"/>
      <c r="BF501" s="76"/>
      <c r="BG501" s="76"/>
      <c r="BH501" s="76"/>
      <c r="BI501" s="76"/>
      <c r="BJ501" s="76"/>
      <c r="BK501" s="76"/>
      <c r="BL501" s="76"/>
      <c r="BM501" s="77"/>
      <c r="BN501" s="59"/>
      <c r="BO501" s="76"/>
      <c r="BP501" s="76"/>
      <c r="BQ501" s="76"/>
      <c r="BR501" s="76"/>
      <c r="BS501" s="76"/>
      <c r="BT501" s="76"/>
      <c r="BU501" s="76"/>
      <c r="BV501" s="76"/>
      <c r="BW501" s="76"/>
      <c r="BX501" s="76"/>
      <c r="BY501" s="76"/>
      <c r="BZ501" s="76"/>
      <c r="CA501" s="76"/>
      <c r="CB501" s="138"/>
      <c r="CC501" s="76"/>
      <c r="CD501" s="76"/>
      <c r="CE501" s="76"/>
      <c r="CF501" s="76"/>
      <c r="CG501" s="76"/>
      <c r="CH501" s="76"/>
      <c r="CI501" s="76"/>
      <c r="CJ501" s="76"/>
      <c r="CK501" s="76"/>
      <c r="CL501" s="76"/>
      <c r="CM501" s="76"/>
      <c r="CN501" s="76"/>
      <c r="CO501" s="76"/>
      <c r="CP501" s="138"/>
      <c r="CQ501" s="77"/>
      <c r="CR501" s="59"/>
      <c r="CS501" s="76"/>
      <c r="CT501" s="76"/>
      <c r="CU501" s="76"/>
      <c r="CV501" s="76"/>
      <c r="CW501" s="76"/>
      <c r="CX501" s="76"/>
      <c r="CY501" s="76"/>
      <c r="CZ501" s="76"/>
      <c r="DA501" s="76"/>
      <c r="DB501" s="76"/>
      <c r="DC501" s="76"/>
      <c r="DD501" s="76"/>
      <c r="DE501" s="76"/>
      <c r="DF501" s="138"/>
      <c r="DG501" s="76"/>
      <c r="DH501" s="76"/>
      <c r="DI501" s="76"/>
      <c r="DJ501" s="76"/>
      <c r="DK501" s="76"/>
      <c r="DL501" s="76"/>
      <c r="DM501" s="76"/>
      <c r="DN501" s="76"/>
      <c r="DO501" s="76"/>
      <c r="DP501" s="76"/>
      <c r="DQ501" s="76"/>
      <c r="DR501" s="76"/>
      <c r="DS501" s="76"/>
      <c r="DT501" s="138"/>
      <c r="DU501" s="77"/>
      <c r="DV501" s="77"/>
      <c r="DW501" s="77"/>
      <c r="EE501" s="2"/>
      <c r="EF501"/>
      <c r="EG501"/>
      <c r="EH501" s="124"/>
      <c r="EI501" s="124"/>
      <c r="EJ501" s="124"/>
      <c r="EK501" s="124"/>
      <c r="EL501" s="124"/>
      <c r="EM501" s="124"/>
      <c r="EN501" s="124"/>
      <c r="EO501" s="124"/>
      <c r="EP501" s="124"/>
      <c r="EQ501" s="124"/>
      <c r="ER501" s="124"/>
      <c r="ES501" s="124"/>
      <c r="ET501" s="124"/>
      <c r="EU501" s="124"/>
      <c r="EV501" s="124"/>
      <c r="EW501" s="124"/>
      <c r="EX501" s="124"/>
      <c r="EY501" s="124"/>
      <c r="EZ501" s="124"/>
      <c r="FA501" s="124"/>
      <c r="FB501" s="124"/>
      <c r="FC501" s="124"/>
      <c r="FD501" s="124"/>
      <c r="FE501" s="124"/>
      <c r="FG501" s="124"/>
      <c r="FH501" s="124"/>
      <c r="FI501" s="124"/>
      <c r="FJ501" s="124"/>
      <c r="FK501" s="124"/>
      <c r="FL501" s="124"/>
      <c r="FN501" s="212"/>
      <c r="FO501" s="170"/>
      <c r="FP501" s="212"/>
      <c r="FQ501" s="170"/>
      <c r="FR501" s="212"/>
      <c r="FS501" s="170"/>
      <c r="FT501" s="212"/>
      <c r="FU501" s="170"/>
      <c r="FV501" s="212"/>
      <c r="FW501" s="170"/>
      <c r="FX501" s="212"/>
      <c r="FY501" s="170"/>
      <c r="FZ501" s="212"/>
      <c r="GA501" s="170"/>
      <c r="GB501" s="212"/>
      <c r="GC501" s="170"/>
      <c r="GD501" s="212"/>
      <c r="GE501" s="170"/>
      <c r="GF501" s="212"/>
      <c r="GG501" s="170"/>
      <c r="GH501" s="212"/>
      <c r="GI501" s="170"/>
      <c r="GJ501" s="212"/>
      <c r="GK501" s="170"/>
      <c r="HC501" s="212"/>
      <c r="HD501" s="170"/>
      <c r="HE501" s="212"/>
      <c r="HF501" s="170"/>
      <c r="HG501" s="212"/>
      <c r="HH501" s="170"/>
      <c r="HI501" s="212"/>
      <c r="HJ501" s="170"/>
    </row>
    <row r="502" spans="2:218" ht="21.75" customHeight="1" thickBot="1" x14ac:dyDescent="0.2">
      <c r="B502" s="488"/>
      <c r="C502" s="326"/>
      <c r="D502" s="136"/>
      <c r="E502" s="129"/>
      <c r="F502" s="129"/>
      <c r="G502" s="129"/>
      <c r="H502" s="129"/>
      <c r="I502" s="129"/>
      <c r="J502" s="129"/>
      <c r="K502" s="129"/>
      <c r="L502" s="129"/>
      <c r="M502" s="129"/>
      <c r="N502" s="129"/>
      <c r="O502" s="129"/>
      <c r="P502" s="129"/>
      <c r="Q502" s="129"/>
      <c r="R502" s="129"/>
      <c r="S502" s="129"/>
      <c r="T502" s="129"/>
      <c r="U502" s="129"/>
      <c r="V502" s="129"/>
      <c r="W502" s="129"/>
      <c r="X502" s="129"/>
      <c r="Y502" s="129"/>
      <c r="Z502" s="129"/>
      <c r="AA502" s="129"/>
      <c r="AB502" s="129"/>
      <c r="AC502" s="129"/>
      <c r="AD502" s="129"/>
      <c r="AE502" s="129"/>
      <c r="AF502" s="129"/>
      <c r="AG502" s="130"/>
      <c r="AH502" s="130"/>
      <c r="AI502" s="131"/>
      <c r="AJ502" s="129"/>
      <c r="AK502" s="129"/>
      <c r="AL502" s="132"/>
      <c r="AM502" s="133"/>
      <c r="AN502" s="133"/>
      <c r="AO502" s="133"/>
      <c r="AP502" s="133"/>
      <c r="AQ502" s="133"/>
      <c r="AR502" s="133"/>
      <c r="AS502" s="133"/>
      <c r="AT502" s="133"/>
      <c r="AU502" s="133"/>
      <c r="AV502" s="133"/>
      <c r="AW502" s="133"/>
      <c r="AX502" s="133"/>
      <c r="AY502" s="133"/>
      <c r="AZ502" s="133"/>
      <c r="BA502" s="133"/>
      <c r="BB502" s="133"/>
      <c r="BC502" s="133"/>
      <c r="BD502" s="133"/>
      <c r="BE502" s="133"/>
      <c r="BF502" s="133"/>
      <c r="BG502" s="133"/>
      <c r="BH502" s="133"/>
      <c r="BI502" s="133"/>
      <c r="BJ502" s="133"/>
      <c r="BK502" s="133"/>
      <c r="BL502" s="133"/>
      <c r="BM502" s="134"/>
      <c r="BN502" s="135"/>
      <c r="BO502" s="133"/>
      <c r="BP502" s="133"/>
      <c r="BQ502" s="133"/>
      <c r="BR502" s="133"/>
      <c r="BS502" s="133"/>
      <c r="BT502" s="133"/>
      <c r="BU502" s="133"/>
      <c r="BV502" s="133"/>
      <c r="BW502" s="133"/>
      <c r="BX502" s="133"/>
      <c r="BY502" s="133"/>
      <c r="BZ502" s="133"/>
      <c r="CA502" s="133"/>
      <c r="CB502" s="133"/>
      <c r="CC502" s="133"/>
      <c r="CD502" s="133"/>
      <c r="CE502" s="133"/>
      <c r="CF502" s="133"/>
      <c r="CG502" s="133"/>
      <c r="CH502" s="133"/>
      <c r="CI502" s="133"/>
      <c r="CJ502" s="133"/>
      <c r="CK502" s="133"/>
      <c r="CL502" s="133"/>
      <c r="CM502" s="133"/>
      <c r="CN502" s="133"/>
      <c r="CO502" s="133"/>
      <c r="CP502" s="133"/>
      <c r="CQ502" s="134"/>
      <c r="CR502" s="135"/>
      <c r="CS502" s="133"/>
      <c r="CT502" s="133"/>
      <c r="CU502" s="133"/>
      <c r="CV502" s="133"/>
      <c r="CW502" s="133"/>
      <c r="CX502" s="133"/>
      <c r="CY502" s="133"/>
      <c r="CZ502" s="133"/>
      <c r="DA502" s="133"/>
      <c r="DB502" s="133"/>
      <c r="DC502" s="133"/>
      <c r="DD502" s="133"/>
      <c r="DE502" s="133"/>
      <c r="DF502" s="133"/>
      <c r="DG502" s="133"/>
      <c r="DH502" s="133"/>
      <c r="DI502" s="133"/>
      <c r="DJ502" s="133"/>
      <c r="DK502" s="133"/>
      <c r="DL502" s="133"/>
      <c r="DM502" s="133"/>
      <c r="DN502" s="133"/>
      <c r="DO502" s="133"/>
      <c r="DP502" s="133"/>
      <c r="DQ502" s="133"/>
      <c r="DR502" s="133"/>
      <c r="DS502" s="133"/>
      <c r="DT502" s="133"/>
      <c r="DU502" s="134"/>
      <c r="DV502" s="134"/>
      <c r="DW502" s="134"/>
      <c r="EE502" s="2"/>
      <c r="EF502"/>
      <c r="EG502"/>
      <c r="EH502" s="124"/>
      <c r="EI502" s="124"/>
      <c r="EJ502" s="124"/>
      <c r="EK502" s="124"/>
      <c r="EL502" s="124"/>
      <c r="EM502" s="124"/>
      <c r="EN502" s="124"/>
      <c r="EO502" s="124"/>
      <c r="EP502" s="124"/>
      <c r="EQ502" s="124"/>
      <c r="ER502" s="124"/>
      <c r="ES502" s="124"/>
      <c r="ET502" s="124"/>
      <c r="EU502" s="124"/>
      <c r="EV502" s="124"/>
      <c r="EW502" s="124"/>
      <c r="EX502" s="124"/>
      <c r="EY502" s="124"/>
      <c r="EZ502" s="124"/>
      <c r="FA502" s="124"/>
      <c r="FB502" s="124"/>
      <c r="FC502" s="124"/>
      <c r="FD502" s="124"/>
      <c r="FE502" s="124"/>
      <c r="FG502" s="124"/>
      <c r="FH502" s="124"/>
      <c r="FI502" s="124"/>
      <c r="FJ502" s="124"/>
      <c r="FK502" s="124"/>
      <c r="FL502" s="124"/>
      <c r="FN502" s="212"/>
      <c r="FO502" s="170"/>
      <c r="FP502" s="212"/>
      <c r="FQ502" s="170"/>
      <c r="FR502" s="212"/>
      <c r="FS502" s="170"/>
      <c r="FT502" s="212"/>
      <c r="FU502" s="170"/>
      <c r="FV502" s="212"/>
      <c r="FW502" s="170"/>
      <c r="FX502" s="212"/>
      <c r="FY502" s="170"/>
      <c r="FZ502" s="212"/>
      <c r="GA502" s="170"/>
      <c r="GB502" s="212"/>
      <c r="GC502" s="170"/>
      <c r="GD502" s="212"/>
      <c r="GE502" s="170"/>
      <c r="GF502" s="212"/>
      <c r="GG502" s="170"/>
      <c r="GH502" s="212"/>
      <c r="GI502" s="170"/>
      <c r="GJ502" s="212"/>
      <c r="GK502" s="170"/>
      <c r="HC502" s="212"/>
      <c r="HD502" s="170"/>
      <c r="HE502" s="212"/>
      <c r="HF502" s="170"/>
      <c r="HG502" s="212"/>
      <c r="HH502" s="170"/>
      <c r="HI502" s="212"/>
      <c r="HJ502" s="170"/>
    </row>
    <row r="503" spans="2:218" ht="21.75" customHeight="1" x14ac:dyDescent="0.15">
      <c r="B503" s="486"/>
      <c r="C503" s="324"/>
      <c r="D503" s="78"/>
      <c r="E503" s="79"/>
      <c r="F503" s="79"/>
      <c r="G503" s="79"/>
      <c r="H503" s="79"/>
      <c r="I503" s="79"/>
      <c r="J503" s="79"/>
      <c r="K503" s="79"/>
      <c r="L503" s="79"/>
      <c r="M503" s="79"/>
      <c r="N503" s="79"/>
      <c r="O503" s="79"/>
      <c r="P503" s="79"/>
      <c r="Q503" s="79"/>
      <c r="R503" s="79"/>
      <c r="S503" s="79"/>
      <c r="T503" s="79"/>
      <c r="U503" s="79"/>
      <c r="V503" s="79"/>
      <c r="W503" s="79"/>
      <c r="X503" s="79"/>
      <c r="Y503" s="79"/>
      <c r="Z503" s="79"/>
      <c r="AA503" s="79"/>
      <c r="AB503" s="79"/>
      <c r="AC503" s="79"/>
      <c r="AD503" s="79"/>
      <c r="AE503" s="79"/>
      <c r="AF503" s="137"/>
      <c r="AG503" s="79"/>
      <c r="AH503" s="79"/>
      <c r="AI503" s="78"/>
      <c r="AJ503" s="79"/>
      <c r="AK503" s="79"/>
      <c r="AL503" s="79"/>
      <c r="AM503" s="79"/>
      <c r="AN503" s="79"/>
      <c r="AO503" s="79"/>
      <c r="AP503" s="79"/>
      <c r="AQ503" s="79"/>
      <c r="AR503" s="79"/>
      <c r="AS503" s="79"/>
      <c r="AT503" s="79"/>
      <c r="AU503" s="79"/>
      <c r="AV503" s="79"/>
      <c r="AW503" s="79"/>
      <c r="AX503" s="79"/>
      <c r="AY503" s="79"/>
      <c r="AZ503" s="79"/>
      <c r="BA503" s="79"/>
      <c r="BB503" s="79"/>
      <c r="BC503" s="79"/>
      <c r="BD503" s="79"/>
      <c r="BE503" s="79"/>
      <c r="BF503" s="79"/>
      <c r="BG503" s="79"/>
      <c r="BH503" s="79"/>
      <c r="BI503" s="79"/>
      <c r="BJ503" s="79"/>
      <c r="BK503" s="79"/>
      <c r="BL503" s="79"/>
      <c r="BM503" s="80"/>
      <c r="BN503" s="78"/>
      <c r="BO503" s="79"/>
      <c r="BP503" s="79"/>
      <c r="BQ503" s="79"/>
      <c r="BR503" s="79"/>
      <c r="BS503" s="79"/>
      <c r="BT503" s="79"/>
      <c r="BU503" s="79"/>
      <c r="BV503" s="79"/>
      <c r="BW503" s="79"/>
      <c r="BX503" s="79"/>
      <c r="BY503" s="79"/>
      <c r="BZ503" s="79"/>
      <c r="CA503" s="79"/>
      <c r="CB503" s="137"/>
      <c r="CC503" s="79"/>
      <c r="CD503" s="79"/>
      <c r="CE503" s="79"/>
      <c r="CF503" s="79"/>
      <c r="CG503" s="79"/>
      <c r="CH503" s="79"/>
      <c r="CI503" s="79"/>
      <c r="CJ503" s="79"/>
      <c r="CK503" s="79"/>
      <c r="CL503" s="79"/>
      <c r="CM503" s="79"/>
      <c r="CN503" s="79"/>
      <c r="CO503" s="79"/>
      <c r="CP503" s="137"/>
      <c r="CQ503" s="80"/>
      <c r="CR503" s="78"/>
      <c r="CS503" s="79"/>
      <c r="CT503" s="79"/>
      <c r="CU503" s="79"/>
      <c r="CV503" s="79"/>
      <c r="CW503" s="79"/>
      <c r="CX503" s="79"/>
      <c r="CY503" s="79"/>
      <c r="CZ503" s="79"/>
      <c r="DA503" s="79"/>
      <c r="DB503" s="79"/>
      <c r="DC503" s="79"/>
      <c r="DD503" s="79"/>
      <c r="DE503" s="79"/>
      <c r="DF503" s="137"/>
      <c r="DG503" s="79"/>
      <c r="DH503" s="79"/>
      <c r="DI503" s="79"/>
      <c r="DJ503" s="79"/>
      <c r="DK503" s="79"/>
      <c r="DL503" s="79"/>
      <c r="DM503" s="79"/>
      <c r="DN503" s="79"/>
      <c r="DO503" s="79"/>
      <c r="DP503" s="79"/>
      <c r="DQ503" s="79"/>
      <c r="DR503" s="79"/>
      <c r="DS503" s="79"/>
      <c r="DT503" s="137"/>
      <c r="DU503" s="80"/>
      <c r="DV503" s="80"/>
      <c r="DW503" s="80"/>
      <c r="EE503" s="2"/>
      <c r="EF503"/>
      <c r="EG503"/>
      <c r="EH503" s="124"/>
      <c r="EI503" s="124"/>
      <c r="EJ503" s="124"/>
      <c r="EK503" s="124"/>
      <c r="EL503" s="124"/>
      <c r="EM503" s="124"/>
      <c r="EN503" s="124"/>
      <c r="EO503" s="124"/>
      <c r="EP503" s="124"/>
      <c r="EQ503" s="124"/>
      <c r="ER503" s="124"/>
      <c r="ES503" s="124"/>
      <c r="ET503" s="124"/>
      <c r="EU503" s="124"/>
      <c r="EV503" s="124"/>
      <c r="EW503" s="124"/>
      <c r="EX503" s="124"/>
      <c r="EY503" s="124"/>
      <c r="EZ503" s="124"/>
      <c r="FA503" s="124"/>
      <c r="FB503" s="124"/>
      <c r="FC503" s="124"/>
      <c r="FD503" s="124"/>
      <c r="FE503" s="124"/>
      <c r="FG503" s="124"/>
      <c r="FH503" s="124"/>
      <c r="FI503" s="124"/>
      <c r="FJ503" s="124"/>
      <c r="FK503" s="124"/>
      <c r="FL503" s="124"/>
      <c r="FN503" s="212"/>
      <c r="FO503" s="170"/>
      <c r="FP503" s="212"/>
      <c r="FQ503" s="170"/>
      <c r="FR503" s="212"/>
      <c r="FS503" s="170"/>
      <c r="FT503" s="212"/>
      <c r="FU503" s="170"/>
      <c r="FV503" s="212"/>
      <c r="FW503" s="170"/>
      <c r="FX503" s="212"/>
      <c r="FY503" s="170"/>
      <c r="FZ503" s="212"/>
      <c r="GA503" s="170"/>
      <c r="GB503" s="212"/>
      <c r="GC503" s="170"/>
      <c r="GD503" s="212"/>
      <c r="GE503" s="170"/>
      <c r="GF503" s="212"/>
      <c r="GG503" s="170"/>
      <c r="GH503" s="212"/>
      <c r="GI503" s="170"/>
      <c r="GJ503" s="212"/>
      <c r="GK503" s="170"/>
      <c r="HC503" s="212"/>
      <c r="HD503" s="170"/>
      <c r="HE503" s="212"/>
      <c r="HF503" s="170"/>
      <c r="HG503" s="212"/>
      <c r="HH503" s="170"/>
      <c r="HI503" s="212"/>
      <c r="HJ503" s="170"/>
    </row>
    <row r="504" spans="2:218" ht="10.5" customHeight="1" x14ac:dyDescent="0.15">
      <c r="B504" s="487"/>
      <c r="C504" s="325"/>
      <c r="D504" s="59"/>
      <c r="E504" s="76"/>
      <c r="F504" s="76"/>
      <c r="G504" s="76"/>
      <c r="H504" s="76"/>
      <c r="I504" s="76"/>
      <c r="J504" s="76"/>
      <c r="K504" s="76"/>
      <c r="L504" s="76"/>
      <c r="M504" s="76"/>
      <c r="N504" s="76"/>
      <c r="O504" s="76"/>
      <c r="P504" s="76"/>
      <c r="Q504" s="76"/>
      <c r="R504" s="76"/>
      <c r="S504" s="76"/>
      <c r="T504" s="76"/>
      <c r="U504" s="76"/>
      <c r="V504" s="76"/>
      <c r="W504" s="76"/>
      <c r="X504" s="76"/>
      <c r="Y504" s="76"/>
      <c r="Z504" s="76"/>
      <c r="AA504" s="76"/>
      <c r="AB504" s="76"/>
      <c r="AC504" s="76"/>
      <c r="AD504" s="76"/>
      <c r="AE504" s="76"/>
      <c r="AF504" s="138"/>
      <c r="AG504" s="76"/>
      <c r="AH504" s="76"/>
      <c r="AI504" s="59"/>
      <c r="AJ504" s="76"/>
      <c r="AK504" s="76"/>
      <c r="AL504" s="76"/>
      <c r="AM504" s="76"/>
      <c r="AN504" s="76"/>
      <c r="AO504" s="76"/>
      <c r="AP504" s="76"/>
      <c r="AQ504" s="76"/>
      <c r="AR504" s="76"/>
      <c r="AS504" s="76"/>
      <c r="AT504" s="76"/>
      <c r="AU504" s="76"/>
      <c r="AV504" s="76"/>
      <c r="AW504" s="76"/>
      <c r="AX504" s="76"/>
      <c r="AY504" s="76"/>
      <c r="AZ504" s="76"/>
      <c r="BA504" s="76"/>
      <c r="BB504" s="76"/>
      <c r="BC504" s="76"/>
      <c r="BD504" s="76"/>
      <c r="BE504" s="76"/>
      <c r="BF504" s="76"/>
      <c r="BG504" s="76"/>
      <c r="BH504" s="76"/>
      <c r="BI504" s="76"/>
      <c r="BJ504" s="76"/>
      <c r="BK504" s="76"/>
      <c r="BL504" s="76"/>
      <c r="BM504" s="77"/>
      <c r="BN504" s="59"/>
      <c r="BO504" s="76"/>
      <c r="BP504" s="76"/>
      <c r="BQ504" s="76"/>
      <c r="BR504" s="76"/>
      <c r="BS504" s="76"/>
      <c r="BT504" s="76"/>
      <c r="BU504" s="76"/>
      <c r="BV504" s="76"/>
      <c r="BW504" s="76"/>
      <c r="BX504" s="76"/>
      <c r="BY504" s="76"/>
      <c r="BZ504" s="76"/>
      <c r="CA504" s="76"/>
      <c r="CB504" s="138"/>
      <c r="CC504" s="76"/>
      <c r="CD504" s="76"/>
      <c r="CE504" s="76"/>
      <c r="CF504" s="76"/>
      <c r="CG504" s="76"/>
      <c r="CH504" s="76"/>
      <c r="CI504" s="76"/>
      <c r="CJ504" s="76"/>
      <c r="CK504" s="76"/>
      <c r="CL504" s="76"/>
      <c r="CM504" s="76"/>
      <c r="CN504" s="76"/>
      <c r="CO504" s="76"/>
      <c r="CP504" s="138"/>
      <c r="CQ504" s="77"/>
      <c r="CR504" s="59"/>
      <c r="CS504" s="76"/>
      <c r="CT504" s="76"/>
      <c r="CU504" s="76"/>
      <c r="CV504" s="76"/>
      <c r="CW504" s="76"/>
      <c r="CX504" s="76"/>
      <c r="CY504" s="76"/>
      <c r="CZ504" s="76"/>
      <c r="DA504" s="76"/>
      <c r="DB504" s="76"/>
      <c r="DC504" s="76"/>
      <c r="DD504" s="76"/>
      <c r="DE504" s="76"/>
      <c r="DF504" s="138"/>
      <c r="DG504" s="76"/>
      <c r="DH504" s="76"/>
      <c r="DI504" s="76"/>
      <c r="DJ504" s="76"/>
      <c r="DK504" s="76"/>
      <c r="DL504" s="76"/>
      <c r="DM504" s="76"/>
      <c r="DN504" s="76"/>
      <c r="DO504" s="76"/>
      <c r="DP504" s="76"/>
      <c r="DQ504" s="76"/>
      <c r="DR504" s="76"/>
      <c r="DS504" s="76"/>
      <c r="DT504" s="138"/>
      <c r="DU504" s="77"/>
      <c r="DV504" s="77"/>
      <c r="DW504" s="77"/>
      <c r="EE504" s="2"/>
      <c r="EF504"/>
      <c r="EG504"/>
      <c r="EH504" s="124"/>
      <c r="EI504" s="124"/>
      <c r="EJ504" s="124"/>
      <c r="EK504" s="124"/>
      <c r="EL504" s="124"/>
      <c r="EM504" s="124"/>
      <c r="EN504" s="124"/>
      <c r="EO504" s="124"/>
      <c r="EP504" s="124"/>
      <c r="EQ504" s="124"/>
      <c r="ER504" s="124"/>
      <c r="ES504" s="124"/>
      <c r="ET504" s="124"/>
      <c r="EU504" s="124"/>
      <c r="EV504" s="124"/>
      <c r="EW504" s="124"/>
      <c r="EX504" s="124"/>
      <c r="EY504" s="124"/>
      <c r="EZ504" s="124"/>
      <c r="FA504" s="124"/>
      <c r="FB504" s="124"/>
      <c r="FC504" s="124"/>
      <c r="FD504" s="124"/>
      <c r="FE504" s="124"/>
      <c r="FG504" s="124"/>
      <c r="FH504" s="124"/>
      <c r="FI504" s="124"/>
      <c r="FJ504" s="124"/>
      <c r="FK504" s="124"/>
      <c r="FL504" s="124"/>
      <c r="FN504" s="212"/>
      <c r="FO504" s="170"/>
      <c r="FP504" s="212"/>
      <c r="FQ504" s="170"/>
      <c r="FR504" s="212"/>
      <c r="FS504" s="170"/>
      <c r="FT504" s="212"/>
      <c r="FU504" s="170"/>
      <c r="FV504" s="212"/>
      <c r="FW504" s="170"/>
      <c r="FX504" s="212"/>
      <c r="FY504" s="170"/>
      <c r="FZ504" s="212"/>
      <c r="GA504" s="170"/>
      <c r="GB504" s="212"/>
      <c r="GC504" s="170"/>
      <c r="GD504" s="212"/>
      <c r="GE504" s="170"/>
      <c r="GF504" s="212"/>
      <c r="GG504" s="170"/>
      <c r="GH504" s="212"/>
      <c r="GI504" s="170"/>
      <c r="GJ504" s="212"/>
      <c r="GK504" s="170"/>
      <c r="HC504" s="212"/>
      <c r="HD504" s="170"/>
      <c r="HE504" s="212"/>
      <c r="HF504" s="170"/>
      <c r="HG504" s="212"/>
      <c r="HH504" s="170"/>
      <c r="HI504" s="212"/>
      <c r="HJ504" s="170"/>
    </row>
    <row r="505" spans="2:218" ht="27.75" customHeight="1" x14ac:dyDescent="0.15">
      <c r="B505" s="487"/>
      <c r="C505" s="325"/>
      <c r="D505" s="75"/>
      <c r="E505" s="76"/>
      <c r="F505" s="76"/>
      <c r="G505" s="76"/>
      <c r="H505" s="76"/>
      <c r="I505" s="76"/>
      <c r="J505" s="76"/>
      <c r="K505" s="76"/>
      <c r="L505" s="76"/>
      <c r="M505" s="76"/>
      <c r="N505" s="76"/>
      <c r="O505" s="76"/>
      <c r="P505" s="76"/>
      <c r="Q505" s="76"/>
      <c r="R505" s="76"/>
      <c r="S505" s="76"/>
      <c r="T505" s="76"/>
      <c r="U505" s="76"/>
      <c r="V505" s="76"/>
      <c r="W505" s="76"/>
      <c r="X505" s="76"/>
      <c r="Y505" s="76"/>
      <c r="Z505" s="76"/>
      <c r="AA505" s="76"/>
      <c r="AB505" s="76"/>
      <c r="AC505" s="76"/>
      <c r="AD505" s="76"/>
      <c r="AE505" s="76"/>
      <c r="AF505" s="138"/>
      <c r="AG505" s="76"/>
      <c r="AH505" s="76"/>
      <c r="AI505" s="59"/>
      <c r="AJ505" s="76"/>
      <c r="AK505" s="76"/>
      <c r="AL505" s="76"/>
      <c r="AM505" s="76"/>
      <c r="AN505" s="76"/>
      <c r="AO505" s="76"/>
      <c r="AP505" s="76"/>
      <c r="AQ505" s="76"/>
      <c r="AR505" s="76"/>
      <c r="AS505" s="76"/>
      <c r="AT505" s="76"/>
      <c r="AU505" s="76"/>
      <c r="AV505" s="76"/>
      <c r="AW505" s="76"/>
      <c r="AX505" s="76"/>
      <c r="AY505" s="76"/>
      <c r="AZ505" s="76"/>
      <c r="BA505" s="76"/>
      <c r="BB505" s="76"/>
      <c r="BC505" s="76"/>
      <c r="BD505" s="76"/>
      <c r="BE505" s="76"/>
      <c r="BF505" s="76"/>
      <c r="BG505" s="76"/>
      <c r="BH505" s="76"/>
      <c r="BI505" s="76"/>
      <c r="BJ505" s="76"/>
      <c r="BK505" s="76"/>
      <c r="BL505" s="76"/>
      <c r="BM505" s="77"/>
      <c r="BN505" s="59"/>
      <c r="BO505" s="76"/>
      <c r="BP505" s="76"/>
      <c r="BQ505" s="76"/>
      <c r="BR505" s="76"/>
      <c r="BS505" s="76"/>
      <c r="BT505" s="76"/>
      <c r="BU505" s="76"/>
      <c r="BV505" s="76"/>
      <c r="BW505" s="76"/>
      <c r="BX505" s="76"/>
      <c r="BY505" s="76"/>
      <c r="BZ505" s="76"/>
      <c r="CA505" s="76"/>
      <c r="CB505" s="138"/>
      <c r="CC505" s="76"/>
      <c r="CD505" s="76"/>
      <c r="CE505" s="76"/>
      <c r="CF505" s="76"/>
      <c r="CG505" s="76"/>
      <c r="CH505" s="76"/>
      <c r="CI505" s="76"/>
      <c r="CJ505" s="76"/>
      <c r="CK505" s="76"/>
      <c r="CL505" s="76"/>
      <c r="CM505" s="76"/>
      <c r="CN505" s="76"/>
      <c r="CO505" s="76"/>
      <c r="CP505" s="138"/>
      <c r="CQ505" s="77"/>
      <c r="CR505" s="59"/>
      <c r="CS505" s="76"/>
      <c r="CT505" s="76"/>
      <c r="CU505" s="76"/>
      <c r="CV505" s="76"/>
      <c r="CW505" s="76"/>
      <c r="CX505" s="76"/>
      <c r="CY505" s="76"/>
      <c r="CZ505" s="76"/>
      <c r="DA505" s="76"/>
      <c r="DB505" s="76"/>
      <c r="DC505" s="76"/>
      <c r="DD505" s="76"/>
      <c r="DE505" s="76"/>
      <c r="DF505" s="138"/>
      <c r="DG505" s="76"/>
      <c r="DH505" s="76"/>
      <c r="DI505" s="76"/>
      <c r="DJ505" s="76"/>
      <c r="DK505" s="76"/>
      <c r="DL505" s="76"/>
      <c r="DM505" s="76"/>
      <c r="DN505" s="76"/>
      <c r="DO505" s="76"/>
      <c r="DP505" s="76"/>
      <c r="DQ505" s="76"/>
      <c r="DR505" s="76"/>
      <c r="DS505" s="76"/>
      <c r="DT505" s="138"/>
      <c r="DU505" s="77"/>
      <c r="DV505" s="77"/>
      <c r="DW505" s="77"/>
      <c r="EE505" s="2"/>
      <c r="EF505"/>
      <c r="EG505"/>
      <c r="EH505" s="124"/>
      <c r="EI505" s="124"/>
      <c r="EJ505" s="124"/>
      <c r="EK505" s="124"/>
      <c r="EL505" s="124"/>
      <c r="EM505" s="124"/>
      <c r="EN505" s="124"/>
      <c r="EO505" s="124"/>
      <c r="EP505" s="124"/>
      <c r="EQ505" s="124"/>
      <c r="ER505" s="124"/>
      <c r="ES505" s="124"/>
      <c r="ET505" s="124"/>
      <c r="EU505" s="124"/>
      <c r="EV505" s="124"/>
      <c r="EW505" s="124"/>
      <c r="EX505" s="124"/>
      <c r="EY505" s="124"/>
      <c r="EZ505" s="124"/>
      <c r="FA505" s="124"/>
      <c r="FB505" s="124"/>
      <c r="FC505" s="124"/>
      <c r="FD505" s="124"/>
      <c r="FE505" s="124"/>
      <c r="FG505" s="124"/>
      <c r="FH505" s="124"/>
      <c r="FI505" s="124"/>
      <c r="FJ505" s="124"/>
      <c r="FK505" s="124"/>
      <c r="FL505" s="124"/>
      <c r="FN505" s="212"/>
      <c r="FO505" s="170"/>
      <c r="FP505" s="212"/>
      <c r="FQ505" s="170"/>
      <c r="FR505" s="212"/>
      <c r="FS505" s="170"/>
      <c r="FT505" s="212"/>
      <c r="FU505" s="170"/>
      <c r="FV505" s="212"/>
      <c r="FW505" s="170"/>
      <c r="FX505" s="212"/>
      <c r="FY505" s="170"/>
      <c r="FZ505" s="212"/>
      <c r="GA505" s="170"/>
      <c r="GB505" s="212"/>
      <c r="GC505" s="170"/>
      <c r="GD505" s="212"/>
      <c r="GE505" s="170"/>
      <c r="GF505" s="212"/>
      <c r="GG505" s="170"/>
      <c r="GH505" s="212"/>
      <c r="GI505" s="170"/>
      <c r="GJ505" s="212"/>
      <c r="GK505" s="170"/>
      <c r="HC505" s="212"/>
      <c r="HD505" s="170"/>
      <c r="HE505" s="212"/>
      <c r="HF505" s="170"/>
      <c r="HG505" s="212"/>
      <c r="HH505" s="170"/>
      <c r="HI505" s="212"/>
      <c r="HJ505" s="170"/>
    </row>
    <row r="506" spans="2:218" ht="21.75" customHeight="1" thickBot="1" x14ac:dyDescent="0.2">
      <c r="B506" s="488"/>
      <c r="C506" s="326"/>
      <c r="D506" s="136"/>
      <c r="E506" s="129"/>
      <c r="F506" s="129"/>
      <c r="G506" s="129"/>
      <c r="H506" s="129"/>
      <c r="I506" s="129"/>
      <c r="J506" s="129"/>
      <c r="K506" s="129"/>
      <c r="L506" s="129"/>
      <c r="M506" s="129"/>
      <c r="N506" s="129"/>
      <c r="O506" s="129"/>
      <c r="P506" s="129"/>
      <c r="Q506" s="129"/>
      <c r="R506" s="129"/>
      <c r="S506" s="129"/>
      <c r="T506" s="129"/>
      <c r="U506" s="129"/>
      <c r="V506" s="129"/>
      <c r="W506" s="129"/>
      <c r="X506" s="129"/>
      <c r="Y506" s="129"/>
      <c r="Z506" s="129"/>
      <c r="AA506" s="129"/>
      <c r="AB506" s="129"/>
      <c r="AC506" s="129"/>
      <c r="AD506" s="129"/>
      <c r="AE506" s="129"/>
      <c r="AF506" s="129"/>
      <c r="AG506" s="130"/>
      <c r="AH506" s="130"/>
      <c r="AI506" s="131"/>
      <c r="AJ506" s="129"/>
      <c r="AK506" s="129"/>
      <c r="AL506" s="132"/>
      <c r="AM506" s="133"/>
      <c r="AN506" s="133"/>
      <c r="AO506" s="133"/>
      <c r="AP506" s="133"/>
      <c r="AQ506" s="133"/>
      <c r="AR506" s="133"/>
      <c r="AS506" s="133"/>
      <c r="AT506" s="133"/>
      <c r="AU506" s="133"/>
      <c r="AV506" s="133"/>
      <c r="AW506" s="133"/>
      <c r="AX506" s="133"/>
      <c r="AY506" s="133"/>
      <c r="AZ506" s="133"/>
      <c r="BA506" s="133"/>
      <c r="BB506" s="133"/>
      <c r="BC506" s="133"/>
      <c r="BD506" s="133"/>
      <c r="BE506" s="133"/>
      <c r="BF506" s="133"/>
      <c r="BG506" s="133"/>
      <c r="BH506" s="133"/>
      <c r="BI506" s="133"/>
      <c r="BJ506" s="133"/>
      <c r="BK506" s="133"/>
      <c r="BL506" s="133"/>
      <c r="BM506" s="134"/>
      <c r="BN506" s="135"/>
      <c r="BO506" s="133"/>
      <c r="BP506" s="133"/>
      <c r="BQ506" s="133"/>
      <c r="BR506" s="133"/>
      <c r="BS506" s="133"/>
      <c r="BT506" s="133"/>
      <c r="BU506" s="133"/>
      <c r="BV506" s="133"/>
      <c r="BW506" s="133"/>
      <c r="BX506" s="133"/>
      <c r="BY506" s="133"/>
      <c r="BZ506" s="133"/>
      <c r="CA506" s="133"/>
      <c r="CB506" s="133"/>
      <c r="CC506" s="133"/>
      <c r="CD506" s="133"/>
      <c r="CE506" s="133"/>
      <c r="CF506" s="133"/>
      <c r="CG506" s="133"/>
      <c r="CH506" s="133"/>
      <c r="CI506" s="133"/>
      <c r="CJ506" s="133"/>
      <c r="CK506" s="133"/>
      <c r="CL506" s="133"/>
      <c r="CM506" s="133"/>
      <c r="CN506" s="133"/>
      <c r="CO506" s="133"/>
      <c r="CP506" s="133"/>
      <c r="CQ506" s="134"/>
      <c r="CR506" s="135"/>
      <c r="CS506" s="133"/>
      <c r="CT506" s="133"/>
      <c r="CU506" s="133"/>
      <c r="CV506" s="133"/>
      <c r="CW506" s="133"/>
      <c r="CX506" s="133"/>
      <c r="CY506" s="133"/>
      <c r="CZ506" s="133"/>
      <c r="DA506" s="133"/>
      <c r="DB506" s="133"/>
      <c r="DC506" s="133"/>
      <c r="DD506" s="133"/>
      <c r="DE506" s="133"/>
      <c r="DF506" s="133"/>
      <c r="DG506" s="133"/>
      <c r="DH506" s="133"/>
      <c r="DI506" s="133"/>
      <c r="DJ506" s="133"/>
      <c r="DK506" s="133"/>
      <c r="DL506" s="133"/>
      <c r="DM506" s="133"/>
      <c r="DN506" s="133"/>
      <c r="DO506" s="133"/>
      <c r="DP506" s="133"/>
      <c r="DQ506" s="133"/>
      <c r="DR506" s="133"/>
      <c r="DS506" s="133"/>
      <c r="DT506" s="133"/>
      <c r="DU506" s="134"/>
      <c r="DV506" s="134"/>
      <c r="DW506" s="134"/>
      <c r="EE506" s="2"/>
      <c r="EF506"/>
      <c r="EG506"/>
      <c r="EH506" s="124"/>
      <c r="EI506" s="124"/>
      <c r="EJ506" s="124"/>
      <c r="EK506" s="124"/>
      <c r="EL506" s="124"/>
      <c r="EM506" s="124"/>
      <c r="EN506" s="124"/>
      <c r="EO506" s="124"/>
      <c r="EP506" s="124"/>
      <c r="EQ506" s="124"/>
      <c r="ER506" s="124"/>
      <c r="ES506" s="124"/>
      <c r="ET506" s="124"/>
      <c r="EU506" s="124"/>
      <c r="EV506" s="124"/>
      <c r="EW506" s="124"/>
      <c r="EX506" s="124"/>
      <c r="EY506" s="124"/>
      <c r="EZ506" s="124"/>
      <c r="FA506" s="124"/>
      <c r="FB506" s="124"/>
      <c r="FC506" s="124"/>
      <c r="FD506" s="124"/>
      <c r="FE506" s="124"/>
      <c r="FG506" s="124"/>
      <c r="FH506" s="124"/>
      <c r="FI506" s="124"/>
      <c r="FJ506" s="124"/>
      <c r="FK506" s="124"/>
      <c r="FL506" s="124"/>
      <c r="FN506" s="212"/>
      <c r="FO506" s="170"/>
      <c r="FP506" s="212"/>
      <c r="FQ506" s="170"/>
      <c r="FR506" s="212"/>
      <c r="FS506" s="170"/>
      <c r="FT506" s="212"/>
      <c r="FU506" s="170"/>
      <c r="FV506" s="212"/>
      <c r="FW506" s="170"/>
      <c r="FX506" s="212"/>
      <c r="FY506" s="170"/>
      <c r="FZ506" s="212"/>
      <c r="GA506" s="170"/>
      <c r="GB506" s="212"/>
      <c r="GC506" s="170"/>
      <c r="GD506" s="212"/>
      <c r="GE506" s="170"/>
      <c r="GF506" s="212"/>
      <c r="GG506" s="170"/>
      <c r="GH506" s="212"/>
      <c r="GI506" s="170"/>
      <c r="GJ506" s="212"/>
      <c r="GK506" s="170"/>
      <c r="HC506" s="212"/>
      <c r="HD506" s="170"/>
      <c r="HE506" s="212"/>
      <c r="HF506" s="170"/>
      <c r="HG506" s="212"/>
      <c r="HH506" s="170"/>
      <c r="HI506" s="212"/>
      <c r="HJ506" s="170"/>
    </row>
    <row r="507" spans="2:218" ht="21.75" customHeight="1" x14ac:dyDescent="0.15">
      <c r="B507" s="486"/>
      <c r="C507" s="324"/>
      <c r="D507" s="78"/>
      <c r="E507" s="79"/>
      <c r="F507" s="79"/>
      <c r="G507" s="79"/>
      <c r="H507" s="79"/>
      <c r="I507" s="79"/>
      <c r="J507" s="79"/>
      <c r="K507" s="79"/>
      <c r="L507" s="79"/>
      <c r="M507" s="79"/>
      <c r="N507" s="79"/>
      <c r="O507" s="79"/>
      <c r="P507" s="79"/>
      <c r="Q507" s="79"/>
      <c r="R507" s="79"/>
      <c r="S507" s="79"/>
      <c r="T507" s="79"/>
      <c r="U507" s="79"/>
      <c r="V507" s="79"/>
      <c r="W507" s="79"/>
      <c r="X507" s="79"/>
      <c r="Y507" s="79"/>
      <c r="Z507" s="79"/>
      <c r="AA507" s="79"/>
      <c r="AB507" s="79"/>
      <c r="AC507" s="79"/>
      <c r="AD507" s="79"/>
      <c r="AE507" s="79"/>
      <c r="AF507" s="137"/>
      <c r="AG507" s="79"/>
      <c r="AH507" s="79"/>
      <c r="AI507" s="78"/>
      <c r="AJ507" s="79"/>
      <c r="AK507" s="79"/>
      <c r="AL507" s="79"/>
      <c r="AM507" s="79"/>
      <c r="AN507" s="79"/>
      <c r="AO507" s="79"/>
      <c r="AP507" s="79"/>
      <c r="AQ507" s="79"/>
      <c r="AR507" s="79"/>
      <c r="AS507" s="79"/>
      <c r="AT507" s="79"/>
      <c r="AU507" s="79"/>
      <c r="AV507" s="79"/>
      <c r="AW507" s="79"/>
      <c r="AX507" s="79"/>
      <c r="AY507" s="79"/>
      <c r="AZ507" s="79"/>
      <c r="BA507" s="79"/>
      <c r="BB507" s="79"/>
      <c r="BC507" s="79"/>
      <c r="BD507" s="79"/>
      <c r="BE507" s="79"/>
      <c r="BF507" s="79"/>
      <c r="BG507" s="79"/>
      <c r="BH507" s="79"/>
      <c r="BI507" s="79"/>
      <c r="BJ507" s="79"/>
      <c r="BK507" s="79"/>
      <c r="BL507" s="79"/>
      <c r="BM507" s="80"/>
      <c r="BN507" s="78"/>
      <c r="BO507" s="79"/>
      <c r="BP507" s="79"/>
      <c r="BQ507" s="79"/>
      <c r="BR507" s="79"/>
      <c r="BS507" s="79"/>
      <c r="BT507" s="79"/>
      <c r="BU507" s="79"/>
      <c r="BV507" s="79"/>
      <c r="BW507" s="79"/>
      <c r="BX507" s="79"/>
      <c r="BY507" s="79"/>
      <c r="BZ507" s="79"/>
      <c r="CA507" s="79"/>
      <c r="CB507" s="137"/>
      <c r="CC507" s="79"/>
      <c r="CD507" s="79"/>
      <c r="CE507" s="79"/>
      <c r="CF507" s="79"/>
      <c r="CG507" s="79"/>
      <c r="CH507" s="79"/>
      <c r="CI507" s="79"/>
      <c r="CJ507" s="79"/>
      <c r="CK507" s="79"/>
      <c r="CL507" s="79"/>
      <c r="CM507" s="79"/>
      <c r="CN507" s="79"/>
      <c r="CO507" s="79"/>
      <c r="CP507" s="137"/>
      <c r="CQ507" s="80"/>
      <c r="CR507" s="78"/>
      <c r="CS507" s="79"/>
      <c r="CT507" s="79"/>
      <c r="CU507" s="79"/>
      <c r="CV507" s="79"/>
      <c r="CW507" s="79"/>
      <c r="CX507" s="79"/>
      <c r="CY507" s="79"/>
      <c r="CZ507" s="79"/>
      <c r="DA507" s="79"/>
      <c r="DB507" s="79"/>
      <c r="DC507" s="79"/>
      <c r="DD507" s="79"/>
      <c r="DE507" s="79"/>
      <c r="DF507" s="137"/>
      <c r="DG507" s="79"/>
      <c r="DH507" s="79"/>
      <c r="DI507" s="79"/>
      <c r="DJ507" s="79"/>
      <c r="DK507" s="79"/>
      <c r="DL507" s="79"/>
      <c r="DM507" s="79"/>
      <c r="DN507" s="79"/>
      <c r="DO507" s="79"/>
      <c r="DP507" s="79"/>
      <c r="DQ507" s="79"/>
      <c r="DR507" s="79"/>
      <c r="DS507" s="79"/>
      <c r="DT507" s="137"/>
      <c r="DU507" s="80"/>
      <c r="DV507" s="80"/>
      <c r="DW507" s="80"/>
      <c r="EE507" s="2"/>
      <c r="EF507"/>
      <c r="EG507"/>
      <c r="EH507" s="124"/>
      <c r="EI507" s="124"/>
      <c r="EJ507" s="124"/>
      <c r="EK507" s="124"/>
      <c r="EL507" s="124"/>
      <c r="EM507" s="124"/>
      <c r="EN507" s="124"/>
      <c r="EO507" s="124"/>
      <c r="EP507" s="124"/>
      <c r="EQ507" s="124"/>
      <c r="ER507" s="124"/>
      <c r="ES507" s="124"/>
      <c r="ET507" s="124"/>
      <c r="EU507" s="124"/>
      <c r="EV507" s="124"/>
      <c r="EW507" s="124"/>
      <c r="EX507" s="124"/>
      <c r="EY507" s="124"/>
      <c r="EZ507" s="124"/>
      <c r="FA507" s="124"/>
      <c r="FB507" s="124"/>
      <c r="FC507" s="124"/>
      <c r="FD507" s="124"/>
      <c r="FE507" s="124"/>
      <c r="FG507" s="124"/>
      <c r="FH507" s="124"/>
      <c r="FI507" s="124"/>
      <c r="FJ507" s="124"/>
      <c r="FK507" s="124"/>
      <c r="FL507" s="124"/>
      <c r="FN507" s="212"/>
      <c r="FO507" s="170"/>
      <c r="FP507" s="212"/>
      <c r="FQ507" s="170"/>
      <c r="FR507" s="212"/>
      <c r="FS507" s="170"/>
      <c r="FT507" s="212"/>
      <c r="FU507" s="170"/>
      <c r="FV507" s="212"/>
      <c r="FW507" s="170"/>
      <c r="FX507" s="212"/>
      <c r="FY507" s="170"/>
      <c r="FZ507" s="212"/>
      <c r="GA507" s="170"/>
      <c r="GB507" s="212"/>
      <c r="GC507" s="170"/>
      <c r="GD507" s="212"/>
      <c r="GE507" s="170"/>
      <c r="GF507" s="212"/>
      <c r="GG507" s="170"/>
      <c r="GH507" s="212"/>
      <c r="GI507" s="170"/>
      <c r="GJ507" s="212"/>
      <c r="GK507" s="170"/>
      <c r="HC507" s="212"/>
      <c r="HD507" s="170"/>
      <c r="HE507" s="212"/>
      <c r="HF507" s="170"/>
      <c r="HG507" s="212"/>
      <c r="HH507" s="170"/>
      <c r="HI507" s="212"/>
      <c r="HJ507" s="170"/>
    </row>
    <row r="508" spans="2:218" ht="10.5" customHeight="1" x14ac:dyDescent="0.15">
      <c r="B508" s="487"/>
      <c r="C508" s="325"/>
      <c r="D508" s="59"/>
      <c r="E508" s="76"/>
      <c r="F508" s="76"/>
      <c r="G508" s="76"/>
      <c r="H508" s="76"/>
      <c r="I508" s="76"/>
      <c r="J508" s="76"/>
      <c r="K508" s="76"/>
      <c r="L508" s="76"/>
      <c r="M508" s="76"/>
      <c r="N508" s="76"/>
      <c r="O508" s="76"/>
      <c r="P508" s="76"/>
      <c r="Q508" s="76"/>
      <c r="R508" s="76"/>
      <c r="S508" s="76"/>
      <c r="T508" s="76"/>
      <c r="U508" s="76"/>
      <c r="V508" s="76"/>
      <c r="W508" s="76"/>
      <c r="X508" s="76"/>
      <c r="Y508" s="76"/>
      <c r="Z508" s="76"/>
      <c r="AA508" s="76"/>
      <c r="AB508" s="76"/>
      <c r="AC508" s="76"/>
      <c r="AD508" s="76"/>
      <c r="AE508" s="76"/>
      <c r="AF508" s="138"/>
      <c r="AG508" s="76"/>
      <c r="AH508" s="76"/>
      <c r="AI508" s="59"/>
      <c r="AJ508" s="76"/>
      <c r="AK508" s="76"/>
      <c r="AL508" s="76"/>
      <c r="AM508" s="76"/>
      <c r="AN508" s="76"/>
      <c r="AO508" s="76"/>
      <c r="AP508" s="76"/>
      <c r="AQ508" s="76"/>
      <c r="AR508" s="76"/>
      <c r="AS508" s="76"/>
      <c r="AT508" s="76"/>
      <c r="AU508" s="76"/>
      <c r="AV508" s="76"/>
      <c r="AW508" s="76"/>
      <c r="AX508" s="76"/>
      <c r="AY508" s="76"/>
      <c r="AZ508" s="76"/>
      <c r="BA508" s="76"/>
      <c r="BB508" s="76"/>
      <c r="BC508" s="76"/>
      <c r="BD508" s="76"/>
      <c r="BE508" s="76"/>
      <c r="BF508" s="76"/>
      <c r="BG508" s="76"/>
      <c r="BH508" s="76"/>
      <c r="BI508" s="76"/>
      <c r="BJ508" s="76"/>
      <c r="BK508" s="76"/>
      <c r="BL508" s="76"/>
      <c r="BM508" s="77"/>
      <c r="BN508" s="59"/>
      <c r="BO508" s="76"/>
      <c r="BP508" s="76"/>
      <c r="BQ508" s="76"/>
      <c r="BR508" s="76"/>
      <c r="BS508" s="76"/>
      <c r="BT508" s="76"/>
      <c r="BU508" s="76"/>
      <c r="BV508" s="76"/>
      <c r="BW508" s="76"/>
      <c r="BX508" s="76"/>
      <c r="BY508" s="76"/>
      <c r="BZ508" s="76"/>
      <c r="CA508" s="76"/>
      <c r="CB508" s="138"/>
      <c r="CC508" s="76"/>
      <c r="CD508" s="76"/>
      <c r="CE508" s="76"/>
      <c r="CF508" s="76"/>
      <c r="CG508" s="76"/>
      <c r="CH508" s="76"/>
      <c r="CI508" s="76"/>
      <c r="CJ508" s="76"/>
      <c r="CK508" s="76"/>
      <c r="CL508" s="76"/>
      <c r="CM508" s="76"/>
      <c r="CN508" s="76"/>
      <c r="CO508" s="76"/>
      <c r="CP508" s="138"/>
      <c r="CQ508" s="77"/>
      <c r="CR508" s="59"/>
      <c r="CS508" s="76"/>
      <c r="CT508" s="76"/>
      <c r="CU508" s="76"/>
      <c r="CV508" s="76"/>
      <c r="CW508" s="76"/>
      <c r="CX508" s="76"/>
      <c r="CY508" s="76"/>
      <c r="CZ508" s="76"/>
      <c r="DA508" s="76"/>
      <c r="DB508" s="76"/>
      <c r="DC508" s="76"/>
      <c r="DD508" s="76"/>
      <c r="DE508" s="76"/>
      <c r="DF508" s="138"/>
      <c r="DG508" s="76"/>
      <c r="DH508" s="76"/>
      <c r="DI508" s="76"/>
      <c r="DJ508" s="76"/>
      <c r="DK508" s="76"/>
      <c r="DL508" s="76"/>
      <c r="DM508" s="76"/>
      <c r="DN508" s="76"/>
      <c r="DO508" s="76"/>
      <c r="DP508" s="76"/>
      <c r="DQ508" s="76"/>
      <c r="DR508" s="76"/>
      <c r="DS508" s="76"/>
      <c r="DT508" s="138"/>
      <c r="DU508" s="77"/>
      <c r="DV508" s="77"/>
      <c r="DW508" s="77"/>
      <c r="EE508" s="2"/>
      <c r="EF508"/>
      <c r="EG508"/>
      <c r="EH508" s="124"/>
      <c r="EI508" s="124"/>
      <c r="EJ508" s="124"/>
      <c r="EK508" s="124"/>
      <c r="EL508" s="124"/>
      <c r="EM508" s="124"/>
      <c r="EN508" s="124"/>
      <c r="EO508" s="124"/>
      <c r="EP508" s="124"/>
      <c r="EQ508" s="124"/>
      <c r="ER508" s="124"/>
      <c r="ES508" s="124"/>
      <c r="ET508" s="124"/>
      <c r="EU508" s="124"/>
      <c r="EV508" s="124"/>
      <c r="EW508" s="124"/>
      <c r="EX508" s="124"/>
      <c r="EY508" s="124"/>
      <c r="EZ508" s="124"/>
      <c r="FA508" s="124"/>
      <c r="FB508" s="124"/>
      <c r="FC508" s="124"/>
      <c r="FD508" s="124"/>
      <c r="FE508" s="124"/>
      <c r="FG508" s="124"/>
      <c r="FH508" s="124"/>
      <c r="FI508" s="124"/>
      <c r="FJ508" s="124"/>
      <c r="FK508" s="124"/>
      <c r="FL508" s="124"/>
      <c r="FN508" s="212"/>
      <c r="FO508" s="170"/>
      <c r="FP508" s="212"/>
      <c r="FQ508" s="170"/>
      <c r="FR508" s="212"/>
      <c r="FS508" s="170"/>
      <c r="FT508" s="212"/>
      <c r="FU508" s="170"/>
      <c r="FV508" s="212"/>
      <c r="FW508" s="170"/>
      <c r="FX508" s="212"/>
      <c r="FY508" s="170"/>
      <c r="FZ508" s="212"/>
      <c r="GA508" s="170"/>
      <c r="GB508" s="212"/>
      <c r="GC508" s="170"/>
      <c r="GD508" s="212"/>
      <c r="GE508" s="170"/>
      <c r="GF508" s="212"/>
      <c r="GG508" s="170"/>
      <c r="GH508" s="212"/>
      <c r="GI508" s="170"/>
      <c r="GJ508" s="212"/>
      <c r="GK508" s="170"/>
      <c r="HC508" s="212"/>
      <c r="HD508" s="170"/>
      <c r="HE508" s="212"/>
      <c r="HF508" s="170"/>
      <c r="HG508" s="212"/>
      <c r="HH508" s="170"/>
      <c r="HI508" s="212"/>
      <c r="HJ508" s="170"/>
    </row>
    <row r="509" spans="2:218" ht="27.75" customHeight="1" x14ac:dyDescent="0.15">
      <c r="B509" s="487"/>
      <c r="C509" s="325"/>
      <c r="D509" s="75"/>
      <c r="E509" s="76"/>
      <c r="F509" s="76"/>
      <c r="G509" s="76"/>
      <c r="H509" s="76"/>
      <c r="I509" s="76"/>
      <c r="J509" s="76"/>
      <c r="K509" s="76"/>
      <c r="L509" s="76"/>
      <c r="M509" s="76"/>
      <c r="N509" s="76"/>
      <c r="O509" s="76"/>
      <c r="P509" s="76"/>
      <c r="Q509" s="76"/>
      <c r="R509" s="76"/>
      <c r="S509" s="76"/>
      <c r="T509" s="76"/>
      <c r="U509" s="76"/>
      <c r="V509" s="76"/>
      <c r="W509" s="76"/>
      <c r="X509" s="76"/>
      <c r="Y509" s="76"/>
      <c r="Z509" s="76"/>
      <c r="AA509" s="76"/>
      <c r="AB509" s="76"/>
      <c r="AC509" s="76"/>
      <c r="AD509" s="76"/>
      <c r="AE509" s="76"/>
      <c r="AF509" s="138"/>
      <c r="AG509" s="76"/>
      <c r="AH509" s="76"/>
      <c r="AI509" s="59"/>
      <c r="AJ509" s="76"/>
      <c r="AK509" s="76"/>
      <c r="AL509" s="76"/>
      <c r="AM509" s="76"/>
      <c r="AN509" s="76"/>
      <c r="AO509" s="76"/>
      <c r="AP509" s="76"/>
      <c r="AQ509" s="76"/>
      <c r="AR509" s="76"/>
      <c r="AS509" s="76"/>
      <c r="AT509" s="76"/>
      <c r="AU509" s="76"/>
      <c r="AV509" s="76"/>
      <c r="AW509" s="76"/>
      <c r="AX509" s="76"/>
      <c r="AY509" s="76"/>
      <c r="AZ509" s="76"/>
      <c r="BA509" s="76"/>
      <c r="BB509" s="76"/>
      <c r="BC509" s="76"/>
      <c r="BD509" s="76"/>
      <c r="BE509" s="76"/>
      <c r="BF509" s="76"/>
      <c r="BG509" s="76"/>
      <c r="BH509" s="76"/>
      <c r="BI509" s="76"/>
      <c r="BJ509" s="76"/>
      <c r="BK509" s="76"/>
      <c r="BL509" s="76"/>
      <c r="BM509" s="77"/>
      <c r="BN509" s="59"/>
      <c r="BO509" s="76"/>
      <c r="BP509" s="76"/>
      <c r="BQ509" s="76"/>
      <c r="BR509" s="76"/>
      <c r="BS509" s="76"/>
      <c r="BT509" s="76"/>
      <c r="BU509" s="76"/>
      <c r="BV509" s="76"/>
      <c r="BW509" s="76"/>
      <c r="BX509" s="76"/>
      <c r="BY509" s="76"/>
      <c r="BZ509" s="76"/>
      <c r="CA509" s="76"/>
      <c r="CB509" s="138"/>
      <c r="CC509" s="76"/>
      <c r="CD509" s="76"/>
      <c r="CE509" s="76"/>
      <c r="CF509" s="76"/>
      <c r="CG509" s="76"/>
      <c r="CH509" s="76"/>
      <c r="CI509" s="76"/>
      <c r="CJ509" s="76"/>
      <c r="CK509" s="76"/>
      <c r="CL509" s="76"/>
      <c r="CM509" s="76"/>
      <c r="CN509" s="76"/>
      <c r="CO509" s="76"/>
      <c r="CP509" s="138"/>
      <c r="CQ509" s="77"/>
      <c r="CR509" s="59"/>
      <c r="CS509" s="76"/>
      <c r="CT509" s="76"/>
      <c r="CU509" s="76"/>
      <c r="CV509" s="76"/>
      <c r="CW509" s="76"/>
      <c r="CX509" s="76"/>
      <c r="CY509" s="76"/>
      <c r="CZ509" s="76"/>
      <c r="DA509" s="76"/>
      <c r="DB509" s="76"/>
      <c r="DC509" s="76"/>
      <c r="DD509" s="76"/>
      <c r="DE509" s="76"/>
      <c r="DF509" s="138"/>
      <c r="DG509" s="76"/>
      <c r="DH509" s="76"/>
      <c r="DI509" s="76"/>
      <c r="DJ509" s="76"/>
      <c r="DK509" s="76"/>
      <c r="DL509" s="76"/>
      <c r="DM509" s="76"/>
      <c r="DN509" s="76"/>
      <c r="DO509" s="76"/>
      <c r="DP509" s="76"/>
      <c r="DQ509" s="76"/>
      <c r="DR509" s="76"/>
      <c r="DS509" s="76"/>
      <c r="DT509" s="138"/>
      <c r="DU509" s="77"/>
      <c r="DV509" s="77"/>
      <c r="DW509" s="77"/>
      <c r="EE509" s="2"/>
      <c r="EF509"/>
      <c r="EG509"/>
      <c r="EH509" s="124"/>
      <c r="EI509" s="124"/>
      <c r="EJ509" s="124"/>
      <c r="EK509" s="124"/>
      <c r="EL509" s="124"/>
      <c r="EM509" s="124"/>
      <c r="EN509" s="124"/>
      <c r="EO509" s="124"/>
      <c r="EP509" s="124"/>
      <c r="EQ509" s="124"/>
      <c r="ER509" s="124"/>
      <c r="ES509" s="124"/>
      <c r="ET509" s="124"/>
      <c r="EU509" s="124"/>
      <c r="EV509" s="124"/>
      <c r="EW509" s="124"/>
      <c r="EX509" s="124"/>
      <c r="EY509" s="124"/>
      <c r="EZ509" s="124"/>
      <c r="FA509" s="124"/>
      <c r="FB509" s="124"/>
      <c r="FC509" s="124"/>
      <c r="FD509" s="124"/>
      <c r="FE509" s="124"/>
      <c r="FG509" s="124"/>
      <c r="FH509" s="124"/>
      <c r="FI509" s="124"/>
      <c r="FJ509" s="124"/>
      <c r="FK509" s="124"/>
      <c r="FL509" s="124"/>
      <c r="FN509" s="212"/>
      <c r="FO509" s="170"/>
      <c r="FP509" s="212"/>
      <c r="FQ509" s="170"/>
      <c r="FR509" s="212"/>
      <c r="FS509" s="170"/>
      <c r="FT509" s="212"/>
      <c r="FU509" s="170"/>
      <c r="FV509" s="212"/>
      <c r="FW509" s="170"/>
      <c r="FX509" s="212"/>
      <c r="FY509" s="170"/>
      <c r="FZ509" s="212"/>
      <c r="GA509" s="170"/>
      <c r="GB509" s="212"/>
      <c r="GC509" s="170"/>
      <c r="GD509" s="212"/>
      <c r="GE509" s="170"/>
      <c r="GF509" s="212"/>
      <c r="GG509" s="170"/>
      <c r="GH509" s="212"/>
      <c r="GI509" s="170"/>
      <c r="GJ509" s="212"/>
      <c r="GK509" s="170"/>
      <c r="HC509" s="212"/>
      <c r="HD509" s="170"/>
      <c r="HE509" s="212"/>
      <c r="HF509" s="170"/>
      <c r="HG509" s="212"/>
      <c r="HH509" s="170"/>
      <c r="HI509" s="212"/>
      <c r="HJ509" s="170"/>
    </row>
    <row r="510" spans="2:218" ht="21.75" customHeight="1" thickBot="1" x14ac:dyDescent="0.2">
      <c r="B510" s="488"/>
      <c r="C510" s="326"/>
      <c r="D510" s="136"/>
      <c r="E510" s="129"/>
      <c r="F510" s="129"/>
      <c r="G510" s="129"/>
      <c r="H510" s="129"/>
      <c r="I510" s="129"/>
      <c r="J510" s="129"/>
      <c r="K510" s="129"/>
      <c r="L510" s="129"/>
      <c r="M510" s="129"/>
      <c r="N510" s="129"/>
      <c r="O510" s="129"/>
      <c r="P510" s="129"/>
      <c r="Q510" s="129"/>
      <c r="R510" s="129"/>
      <c r="S510" s="129"/>
      <c r="T510" s="129"/>
      <c r="U510" s="129"/>
      <c r="V510" s="129"/>
      <c r="W510" s="129"/>
      <c r="X510" s="129"/>
      <c r="Y510" s="129"/>
      <c r="Z510" s="129"/>
      <c r="AA510" s="129"/>
      <c r="AB510" s="129"/>
      <c r="AC510" s="129"/>
      <c r="AD510" s="129"/>
      <c r="AE510" s="129"/>
      <c r="AF510" s="129"/>
      <c r="AG510" s="130"/>
      <c r="AH510" s="130"/>
      <c r="AI510" s="131"/>
      <c r="AJ510" s="129"/>
      <c r="AK510" s="129"/>
      <c r="AL510" s="132"/>
      <c r="AM510" s="133"/>
      <c r="AN510" s="133"/>
      <c r="AO510" s="133"/>
      <c r="AP510" s="133"/>
      <c r="AQ510" s="133"/>
      <c r="AR510" s="133"/>
      <c r="AS510" s="133"/>
      <c r="AT510" s="133"/>
      <c r="AU510" s="133"/>
      <c r="AV510" s="133"/>
      <c r="AW510" s="133"/>
      <c r="AX510" s="133"/>
      <c r="AY510" s="133"/>
      <c r="AZ510" s="133"/>
      <c r="BA510" s="133"/>
      <c r="BB510" s="133"/>
      <c r="BC510" s="133"/>
      <c r="BD510" s="133"/>
      <c r="BE510" s="133"/>
      <c r="BF510" s="133"/>
      <c r="BG510" s="133"/>
      <c r="BH510" s="133"/>
      <c r="BI510" s="133"/>
      <c r="BJ510" s="133"/>
      <c r="BK510" s="133"/>
      <c r="BL510" s="133"/>
      <c r="BM510" s="134"/>
      <c r="BN510" s="135"/>
      <c r="BO510" s="133"/>
      <c r="BP510" s="133"/>
      <c r="BQ510" s="133"/>
      <c r="BR510" s="133"/>
      <c r="BS510" s="133"/>
      <c r="BT510" s="133"/>
      <c r="BU510" s="133"/>
      <c r="BV510" s="133"/>
      <c r="BW510" s="133"/>
      <c r="BX510" s="133"/>
      <c r="BY510" s="133"/>
      <c r="BZ510" s="133"/>
      <c r="CA510" s="133"/>
      <c r="CB510" s="133"/>
      <c r="CC510" s="133"/>
      <c r="CD510" s="133"/>
      <c r="CE510" s="133"/>
      <c r="CF510" s="133"/>
      <c r="CG510" s="133"/>
      <c r="CH510" s="133"/>
      <c r="CI510" s="133"/>
      <c r="CJ510" s="133"/>
      <c r="CK510" s="133"/>
      <c r="CL510" s="133"/>
      <c r="CM510" s="133"/>
      <c r="CN510" s="133"/>
      <c r="CO510" s="133"/>
      <c r="CP510" s="133"/>
      <c r="CQ510" s="134"/>
      <c r="CR510" s="135"/>
      <c r="CS510" s="133"/>
      <c r="CT510" s="133"/>
      <c r="CU510" s="133"/>
      <c r="CV510" s="133"/>
      <c r="CW510" s="133"/>
      <c r="CX510" s="133"/>
      <c r="CY510" s="133"/>
      <c r="CZ510" s="133"/>
      <c r="DA510" s="133"/>
      <c r="DB510" s="133"/>
      <c r="DC510" s="133"/>
      <c r="DD510" s="133"/>
      <c r="DE510" s="133"/>
      <c r="DF510" s="133"/>
      <c r="DG510" s="133"/>
      <c r="DH510" s="133"/>
      <c r="DI510" s="133"/>
      <c r="DJ510" s="133"/>
      <c r="DK510" s="133"/>
      <c r="DL510" s="133"/>
      <c r="DM510" s="133"/>
      <c r="DN510" s="133"/>
      <c r="DO510" s="133"/>
      <c r="DP510" s="133"/>
      <c r="DQ510" s="133"/>
      <c r="DR510" s="133"/>
      <c r="DS510" s="133"/>
      <c r="DT510" s="133"/>
      <c r="DU510" s="134"/>
      <c r="DV510" s="134"/>
      <c r="DW510" s="134"/>
      <c r="EE510" s="2"/>
      <c r="EF510"/>
      <c r="EG510"/>
      <c r="EH510" s="124"/>
      <c r="EI510" s="124"/>
      <c r="EJ510" s="124"/>
      <c r="EK510" s="124"/>
      <c r="EL510" s="124"/>
      <c r="EM510" s="124"/>
      <c r="EN510" s="124"/>
      <c r="EO510" s="124"/>
      <c r="EP510" s="124"/>
      <c r="EQ510" s="124"/>
      <c r="ER510" s="124"/>
      <c r="ES510" s="124"/>
      <c r="ET510" s="124"/>
      <c r="EU510" s="124"/>
      <c r="EV510" s="124"/>
      <c r="EW510" s="124"/>
      <c r="EX510" s="124"/>
      <c r="EY510" s="124"/>
      <c r="EZ510" s="124"/>
      <c r="FA510" s="124"/>
      <c r="FB510" s="124"/>
      <c r="FC510" s="124"/>
      <c r="FD510" s="124"/>
      <c r="FE510" s="124"/>
      <c r="FG510" s="124"/>
      <c r="FH510" s="124"/>
      <c r="FI510" s="124"/>
      <c r="FJ510" s="124"/>
      <c r="FK510" s="124"/>
      <c r="FL510" s="124"/>
      <c r="FN510" s="212"/>
      <c r="FO510" s="170"/>
      <c r="FP510" s="212"/>
      <c r="FQ510" s="170"/>
      <c r="FR510" s="212"/>
      <c r="FS510" s="170"/>
      <c r="FT510" s="212"/>
      <c r="FU510" s="170"/>
      <c r="FV510" s="212"/>
      <c r="FW510" s="170"/>
      <c r="FX510" s="212"/>
      <c r="FY510" s="170"/>
      <c r="FZ510" s="212"/>
      <c r="GA510" s="170"/>
      <c r="GB510" s="212"/>
      <c r="GC510" s="170"/>
      <c r="GD510" s="212"/>
      <c r="GE510" s="170"/>
      <c r="GF510" s="212"/>
      <c r="GG510" s="170"/>
      <c r="GH510" s="212"/>
      <c r="GI510" s="170"/>
      <c r="GJ510" s="212"/>
      <c r="GK510" s="170"/>
      <c r="HC510" s="212"/>
      <c r="HD510" s="170"/>
      <c r="HE510" s="212"/>
      <c r="HF510" s="170"/>
      <c r="HG510" s="212"/>
      <c r="HH510" s="170"/>
      <c r="HI510" s="212"/>
      <c r="HJ510" s="170"/>
    </row>
    <row r="511" spans="2:218" ht="21.75" customHeight="1" x14ac:dyDescent="0.15">
      <c r="B511" s="486"/>
      <c r="C511" s="324"/>
      <c r="D511" s="78"/>
      <c r="E511" s="79"/>
      <c r="F511" s="79"/>
      <c r="G511" s="79"/>
      <c r="H511" s="79"/>
      <c r="I511" s="79"/>
      <c r="J511" s="79"/>
      <c r="K511" s="79"/>
      <c r="L511" s="79"/>
      <c r="M511" s="79"/>
      <c r="N511" s="79"/>
      <c r="O511" s="79"/>
      <c r="P511" s="79"/>
      <c r="Q511" s="79"/>
      <c r="R511" s="79"/>
      <c r="S511" s="79"/>
      <c r="T511" s="79"/>
      <c r="U511" s="79"/>
      <c r="V511" s="79"/>
      <c r="W511" s="79"/>
      <c r="X511" s="79"/>
      <c r="Y511" s="79"/>
      <c r="Z511" s="79"/>
      <c r="AA511" s="79"/>
      <c r="AB511" s="79"/>
      <c r="AC511" s="79"/>
      <c r="AD511" s="79"/>
      <c r="AE511" s="79"/>
      <c r="AF511" s="137"/>
      <c r="AG511" s="79"/>
      <c r="AH511" s="79"/>
      <c r="AI511" s="78"/>
      <c r="AJ511" s="79"/>
      <c r="AK511" s="79"/>
      <c r="AL511" s="79"/>
      <c r="AM511" s="79"/>
      <c r="AN511" s="79"/>
      <c r="AO511" s="79"/>
      <c r="AP511" s="79"/>
      <c r="AQ511" s="79"/>
      <c r="AR511" s="79"/>
      <c r="AS511" s="79"/>
      <c r="AT511" s="79"/>
      <c r="AU511" s="79"/>
      <c r="AV511" s="79"/>
      <c r="AW511" s="79"/>
      <c r="AX511" s="79"/>
      <c r="AY511" s="79"/>
      <c r="AZ511" s="79"/>
      <c r="BA511" s="79"/>
      <c r="BB511" s="79"/>
      <c r="BC511" s="79"/>
      <c r="BD511" s="79"/>
      <c r="BE511" s="79"/>
      <c r="BF511" s="79"/>
      <c r="BG511" s="79"/>
      <c r="BH511" s="79"/>
      <c r="BI511" s="79"/>
      <c r="BJ511" s="79"/>
      <c r="BK511" s="79"/>
      <c r="BL511" s="79"/>
      <c r="BM511" s="80"/>
      <c r="BN511" s="78"/>
      <c r="BO511" s="79"/>
      <c r="BP511" s="79"/>
      <c r="BQ511" s="79"/>
      <c r="BR511" s="79"/>
      <c r="BS511" s="79"/>
      <c r="BT511" s="79"/>
      <c r="BU511" s="79"/>
      <c r="BV511" s="79"/>
      <c r="BW511" s="79"/>
      <c r="BX511" s="79"/>
      <c r="BY511" s="79"/>
      <c r="BZ511" s="79"/>
      <c r="CA511" s="79"/>
      <c r="CB511" s="137"/>
      <c r="CC511" s="79"/>
      <c r="CD511" s="79"/>
      <c r="CE511" s="79"/>
      <c r="CF511" s="79"/>
      <c r="CG511" s="79"/>
      <c r="CH511" s="79"/>
      <c r="CI511" s="79"/>
      <c r="CJ511" s="79"/>
      <c r="CK511" s="79"/>
      <c r="CL511" s="79"/>
      <c r="CM511" s="79"/>
      <c r="CN511" s="79"/>
      <c r="CO511" s="79"/>
      <c r="CP511" s="137"/>
      <c r="CQ511" s="80"/>
      <c r="CR511" s="78"/>
      <c r="CS511" s="79"/>
      <c r="CT511" s="79"/>
      <c r="CU511" s="79"/>
      <c r="CV511" s="79"/>
      <c r="CW511" s="79"/>
      <c r="CX511" s="79"/>
      <c r="CY511" s="79"/>
      <c r="CZ511" s="79"/>
      <c r="DA511" s="79"/>
      <c r="DB511" s="79"/>
      <c r="DC511" s="79"/>
      <c r="DD511" s="79"/>
      <c r="DE511" s="79"/>
      <c r="DF511" s="137"/>
      <c r="DG511" s="79"/>
      <c r="DH511" s="79"/>
      <c r="DI511" s="79"/>
      <c r="DJ511" s="79"/>
      <c r="DK511" s="79"/>
      <c r="DL511" s="79"/>
      <c r="DM511" s="79"/>
      <c r="DN511" s="79"/>
      <c r="DO511" s="79"/>
      <c r="DP511" s="79"/>
      <c r="DQ511" s="79"/>
      <c r="DR511" s="79"/>
      <c r="DS511" s="79"/>
      <c r="DT511" s="137"/>
      <c r="DU511" s="80"/>
      <c r="DV511" s="80"/>
      <c r="DW511" s="80"/>
      <c r="EE511" s="2"/>
      <c r="EF511"/>
      <c r="EG511"/>
      <c r="EH511" s="124"/>
      <c r="EI511" s="124"/>
      <c r="EJ511" s="124"/>
      <c r="EK511" s="124"/>
      <c r="EL511" s="124"/>
      <c r="EM511" s="124"/>
      <c r="EN511" s="124"/>
      <c r="EO511" s="124"/>
      <c r="EP511" s="124"/>
      <c r="EQ511" s="124"/>
      <c r="ER511" s="124"/>
      <c r="ES511" s="124"/>
      <c r="ET511" s="124"/>
      <c r="EU511" s="124"/>
      <c r="EV511" s="124"/>
      <c r="EW511" s="124"/>
      <c r="EX511" s="124"/>
      <c r="EY511" s="124"/>
      <c r="EZ511" s="124"/>
      <c r="FA511" s="124"/>
      <c r="FB511" s="124"/>
      <c r="FC511" s="124"/>
      <c r="FD511" s="124"/>
      <c r="FE511" s="124"/>
      <c r="FG511" s="124"/>
      <c r="FH511" s="124"/>
      <c r="FI511" s="124"/>
      <c r="FJ511" s="124"/>
      <c r="FK511" s="124"/>
      <c r="FL511" s="124"/>
      <c r="FN511" s="212"/>
      <c r="FO511" s="170"/>
      <c r="FP511" s="212"/>
      <c r="FQ511" s="170"/>
      <c r="FR511" s="212"/>
      <c r="FS511" s="170"/>
      <c r="FT511" s="212"/>
      <c r="FU511" s="170"/>
      <c r="FV511" s="212"/>
      <c r="FW511" s="170"/>
      <c r="FX511" s="212"/>
      <c r="FY511" s="170"/>
      <c r="FZ511" s="212"/>
      <c r="GA511" s="170"/>
      <c r="GB511" s="212"/>
      <c r="GC511" s="170"/>
      <c r="GD511" s="212"/>
      <c r="GE511" s="170"/>
      <c r="GF511" s="212"/>
      <c r="GG511" s="170"/>
      <c r="GH511" s="212"/>
      <c r="GI511" s="170"/>
      <c r="GJ511" s="212"/>
      <c r="GK511" s="170"/>
      <c r="HC511" s="212"/>
      <c r="HD511" s="170"/>
      <c r="HE511" s="212"/>
      <c r="HF511" s="170"/>
      <c r="HG511" s="212"/>
      <c r="HH511" s="170"/>
      <c r="HI511" s="212"/>
      <c r="HJ511" s="170"/>
    </row>
    <row r="512" spans="2:218" ht="10.5" customHeight="1" x14ac:dyDescent="0.15">
      <c r="B512" s="487"/>
      <c r="C512" s="325"/>
      <c r="D512" s="59"/>
      <c r="E512" s="76"/>
      <c r="F512" s="76"/>
      <c r="G512" s="76"/>
      <c r="H512" s="76"/>
      <c r="I512" s="76"/>
      <c r="J512" s="76"/>
      <c r="K512" s="76"/>
      <c r="L512" s="76"/>
      <c r="M512" s="76"/>
      <c r="N512" s="76"/>
      <c r="O512" s="76"/>
      <c r="P512" s="76"/>
      <c r="Q512" s="76"/>
      <c r="R512" s="76"/>
      <c r="S512" s="76"/>
      <c r="T512" s="76"/>
      <c r="U512" s="76"/>
      <c r="V512" s="76"/>
      <c r="W512" s="76"/>
      <c r="X512" s="76"/>
      <c r="Y512" s="76"/>
      <c r="Z512" s="76"/>
      <c r="AA512" s="76"/>
      <c r="AB512" s="76"/>
      <c r="AC512" s="76"/>
      <c r="AD512" s="76"/>
      <c r="AE512" s="76"/>
      <c r="AF512" s="138"/>
      <c r="AG512" s="76"/>
      <c r="AH512" s="76"/>
      <c r="AI512" s="59"/>
      <c r="AJ512" s="76"/>
      <c r="AK512" s="76"/>
      <c r="AL512" s="76"/>
      <c r="AM512" s="76"/>
      <c r="AN512" s="76"/>
      <c r="AO512" s="76"/>
      <c r="AP512" s="76"/>
      <c r="AQ512" s="76"/>
      <c r="AR512" s="76"/>
      <c r="AS512" s="76"/>
      <c r="AT512" s="76"/>
      <c r="AU512" s="76"/>
      <c r="AV512" s="76"/>
      <c r="AW512" s="76"/>
      <c r="AX512" s="76"/>
      <c r="AY512" s="76"/>
      <c r="AZ512" s="76"/>
      <c r="BA512" s="76"/>
      <c r="BB512" s="76"/>
      <c r="BC512" s="76"/>
      <c r="BD512" s="76"/>
      <c r="BE512" s="76"/>
      <c r="BF512" s="76"/>
      <c r="BG512" s="76"/>
      <c r="BH512" s="76"/>
      <c r="BI512" s="76"/>
      <c r="BJ512" s="76"/>
      <c r="BK512" s="76"/>
      <c r="BL512" s="76"/>
      <c r="BM512" s="77"/>
      <c r="BN512" s="59"/>
      <c r="BO512" s="76"/>
      <c r="BP512" s="76"/>
      <c r="BQ512" s="76"/>
      <c r="BR512" s="76"/>
      <c r="BS512" s="76"/>
      <c r="BT512" s="76"/>
      <c r="BU512" s="76"/>
      <c r="BV512" s="76"/>
      <c r="BW512" s="76"/>
      <c r="BX512" s="76"/>
      <c r="BY512" s="76"/>
      <c r="BZ512" s="76"/>
      <c r="CA512" s="76"/>
      <c r="CB512" s="138"/>
      <c r="CC512" s="76"/>
      <c r="CD512" s="76"/>
      <c r="CE512" s="76"/>
      <c r="CF512" s="76"/>
      <c r="CG512" s="76"/>
      <c r="CH512" s="76"/>
      <c r="CI512" s="76"/>
      <c r="CJ512" s="76"/>
      <c r="CK512" s="76"/>
      <c r="CL512" s="76"/>
      <c r="CM512" s="76"/>
      <c r="CN512" s="76"/>
      <c r="CO512" s="76"/>
      <c r="CP512" s="138"/>
      <c r="CQ512" s="77"/>
      <c r="CR512" s="59"/>
      <c r="CS512" s="76"/>
      <c r="CT512" s="76"/>
      <c r="CU512" s="76"/>
      <c r="CV512" s="76"/>
      <c r="CW512" s="76"/>
      <c r="CX512" s="76"/>
      <c r="CY512" s="76"/>
      <c r="CZ512" s="76"/>
      <c r="DA512" s="76"/>
      <c r="DB512" s="76"/>
      <c r="DC512" s="76"/>
      <c r="DD512" s="76"/>
      <c r="DE512" s="76"/>
      <c r="DF512" s="138"/>
      <c r="DG512" s="76"/>
      <c r="DH512" s="76"/>
      <c r="DI512" s="76"/>
      <c r="DJ512" s="76"/>
      <c r="DK512" s="76"/>
      <c r="DL512" s="76"/>
      <c r="DM512" s="76"/>
      <c r="DN512" s="76"/>
      <c r="DO512" s="76"/>
      <c r="DP512" s="76"/>
      <c r="DQ512" s="76"/>
      <c r="DR512" s="76"/>
      <c r="DS512" s="76"/>
      <c r="DT512" s="138"/>
      <c r="DU512" s="77"/>
      <c r="DV512" s="77"/>
      <c r="DW512" s="77"/>
      <c r="EE512" s="2"/>
      <c r="EF512"/>
      <c r="EG512"/>
      <c r="EH512" s="124"/>
      <c r="EI512" s="124"/>
      <c r="EJ512" s="124"/>
      <c r="EK512" s="124"/>
      <c r="EL512" s="124"/>
      <c r="EM512" s="124"/>
      <c r="EN512" s="124"/>
      <c r="EO512" s="124"/>
      <c r="EP512" s="124"/>
      <c r="EQ512" s="124"/>
      <c r="ER512" s="124"/>
      <c r="ES512" s="124"/>
      <c r="ET512" s="124"/>
      <c r="EU512" s="124"/>
      <c r="EV512" s="124"/>
      <c r="EW512" s="124"/>
      <c r="EX512" s="124"/>
      <c r="EY512" s="124"/>
      <c r="EZ512" s="124"/>
      <c r="FA512" s="124"/>
      <c r="FB512" s="124"/>
      <c r="FC512" s="124"/>
      <c r="FD512" s="124"/>
      <c r="FE512" s="124"/>
      <c r="FG512" s="124"/>
      <c r="FH512" s="124"/>
      <c r="FI512" s="124"/>
      <c r="FJ512" s="124"/>
      <c r="FK512" s="124"/>
      <c r="FL512" s="124"/>
      <c r="FN512" s="212"/>
      <c r="FO512" s="170"/>
      <c r="FP512" s="212"/>
      <c r="FQ512" s="170"/>
      <c r="FR512" s="212"/>
      <c r="FS512" s="170"/>
      <c r="FT512" s="212"/>
      <c r="FU512" s="170"/>
      <c r="FV512" s="212"/>
      <c r="FW512" s="170"/>
      <c r="FX512" s="212"/>
      <c r="FY512" s="170"/>
      <c r="FZ512" s="212"/>
      <c r="GA512" s="170"/>
      <c r="GB512" s="212"/>
      <c r="GC512" s="170"/>
      <c r="GD512" s="212"/>
      <c r="GE512" s="170"/>
      <c r="GF512" s="212"/>
      <c r="GG512" s="170"/>
      <c r="GH512" s="212"/>
      <c r="GI512" s="170"/>
      <c r="GJ512" s="212"/>
      <c r="GK512" s="170"/>
      <c r="HC512" s="212"/>
      <c r="HD512" s="170"/>
      <c r="HE512" s="212"/>
      <c r="HF512" s="170"/>
      <c r="HG512" s="212"/>
      <c r="HH512" s="170"/>
      <c r="HI512" s="212"/>
      <c r="HJ512" s="170"/>
    </row>
    <row r="513" spans="2:218" ht="27.75" customHeight="1" x14ac:dyDescent="0.15">
      <c r="B513" s="487"/>
      <c r="C513" s="325"/>
      <c r="D513" s="75"/>
      <c r="E513" s="76"/>
      <c r="F513" s="76"/>
      <c r="G513" s="76"/>
      <c r="H513" s="76"/>
      <c r="I513" s="76"/>
      <c r="J513" s="76"/>
      <c r="K513" s="76"/>
      <c r="L513" s="76"/>
      <c r="M513" s="76"/>
      <c r="N513" s="76"/>
      <c r="O513" s="76"/>
      <c r="P513" s="76"/>
      <c r="Q513" s="76"/>
      <c r="R513" s="76"/>
      <c r="S513" s="76"/>
      <c r="T513" s="76"/>
      <c r="U513" s="76"/>
      <c r="V513" s="76"/>
      <c r="W513" s="76"/>
      <c r="X513" s="76"/>
      <c r="Y513" s="76"/>
      <c r="Z513" s="76"/>
      <c r="AA513" s="76"/>
      <c r="AB513" s="76"/>
      <c r="AC513" s="76"/>
      <c r="AD513" s="76"/>
      <c r="AE513" s="76"/>
      <c r="AF513" s="138"/>
      <c r="AG513" s="76"/>
      <c r="AH513" s="76"/>
      <c r="AI513" s="59"/>
      <c r="AJ513" s="76"/>
      <c r="AK513" s="76"/>
      <c r="AL513" s="76"/>
      <c r="AM513" s="76"/>
      <c r="AN513" s="76"/>
      <c r="AO513" s="76"/>
      <c r="AP513" s="76"/>
      <c r="AQ513" s="76"/>
      <c r="AR513" s="76"/>
      <c r="AS513" s="76"/>
      <c r="AT513" s="76"/>
      <c r="AU513" s="76"/>
      <c r="AV513" s="76"/>
      <c r="AW513" s="76"/>
      <c r="AX513" s="76"/>
      <c r="AY513" s="76"/>
      <c r="AZ513" s="76"/>
      <c r="BA513" s="76"/>
      <c r="BB513" s="76"/>
      <c r="BC513" s="76"/>
      <c r="BD513" s="76"/>
      <c r="BE513" s="76"/>
      <c r="BF513" s="76"/>
      <c r="BG513" s="76"/>
      <c r="BH513" s="76"/>
      <c r="BI513" s="76"/>
      <c r="BJ513" s="76"/>
      <c r="BK513" s="76"/>
      <c r="BL513" s="76"/>
      <c r="BM513" s="77"/>
      <c r="BN513" s="59"/>
      <c r="BO513" s="76"/>
      <c r="BP513" s="76"/>
      <c r="BQ513" s="76"/>
      <c r="BR513" s="76"/>
      <c r="BS513" s="76"/>
      <c r="BT513" s="76"/>
      <c r="BU513" s="76"/>
      <c r="BV513" s="76"/>
      <c r="BW513" s="76"/>
      <c r="BX513" s="76"/>
      <c r="BY513" s="76"/>
      <c r="BZ513" s="76"/>
      <c r="CA513" s="76"/>
      <c r="CB513" s="138"/>
      <c r="CC513" s="76"/>
      <c r="CD513" s="76"/>
      <c r="CE513" s="76"/>
      <c r="CF513" s="76"/>
      <c r="CG513" s="76"/>
      <c r="CH513" s="76"/>
      <c r="CI513" s="76"/>
      <c r="CJ513" s="76"/>
      <c r="CK513" s="76"/>
      <c r="CL513" s="76"/>
      <c r="CM513" s="76"/>
      <c r="CN513" s="76"/>
      <c r="CO513" s="76"/>
      <c r="CP513" s="138"/>
      <c r="CQ513" s="77"/>
      <c r="CR513" s="59"/>
      <c r="CS513" s="76"/>
      <c r="CT513" s="76"/>
      <c r="CU513" s="76"/>
      <c r="CV513" s="76"/>
      <c r="CW513" s="76"/>
      <c r="CX513" s="76"/>
      <c r="CY513" s="76"/>
      <c r="CZ513" s="76"/>
      <c r="DA513" s="76"/>
      <c r="DB513" s="76"/>
      <c r="DC513" s="76"/>
      <c r="DD513" s="76"/>
      <c r="DE513" s="76"/>
      <c r="DF513" s="138"/>
      <c r="DG513" s="76"/>
      <c r="DH513" s="76"/>
      <c r="DI513" s="76"/>
      <c r="DJ513" s="76"/>
      <c r="DK513" s="76"/>
      <c r="DL513" s="76"/>
      <c r="DM513" s="76"/>
      <c r="DN513" s="76"/>
      <c r="DO513" s="76"/>
      <c r="DP513" s="76"/>
      <c r="DQ513" s="76"/>
      <c r="DR513" s="76"/>
      <c r="DS513" s="76"/>
      <c r="DT513" s="138"/>
      <c r="DU513" s="77"/>
      <c r="DV513" s="77"/>
      <c r="DW513" s="77"/>
      <c r="EE513" s="2"/>
      <c r="EF513"/>
      <c r="EG513"/>
      <c r="EH513" s="124"/>
      <c r="EI513" s="124"/>
      <c r="EJ513" s="124"/>
      <c r="EK513" s="124"/>
      <c r="EL513" s="124"/>
      <c r="EM513" s="124"/>
      <c r="EN513" s="124"/>
      <c r="EO513" s="124"/>
      <c r="EP513" s="124"/>
      <c r="EQ513" s="124"/>
      <c r="ER513" s="124"/>
      <c r="ES513" s="124"/>
      <c r="ET513" s="124"/>
      <c r="EU513" s="124"/>
      <c r="EV513" s="124"/>
      <c r="EW513" s="124"/>
      <c r="EX513" s="124"/>
      <c r="EY513" s="124"/>
      <c r="EZ513" s="124"/>
      <c r="FA513" s="124"/>
      <c r="FB513" s="124"/>
      <c r="FC513" s="124"/>
      <c r="FD513" s="124"/>
      <c r="FE513" s="124"/>
      <c r="FG513" s="124"/>
      <c r="FH513" s="124"/>
      <c r="FI513" s="124"/>
      <c r="FJ513" s="124"/>
      <c r="FK513" s="124"/>
      <c r="FL513" s="124"/>
      <c r="FN513" s="212"/>
      <c r="FO513" s="170"/>
      <c r="FP513" s="212"/>
      <c r="FQ513" s="170"/>
      <c r="FR513" s="212"/>
      <c r="FS513" s="170"/>
      <c r="FT513" s="212"/>
      <c r="FU513" s="170"/>
      <c r="FV513" s="212"/>
      <c r="FW513" s="170"/>
      <c r="FX513" s="212"/>
      <c r="FY513" s="170"/>
      <c r="FZ513" s="212"/>
      <c r="GA513" s="170"/>
      <c r="GB513" s="212"/>
      <c r="GC513" s="170"/>
      <c r="GD513" s="212"/>
      <c r="GE513" s="170"/>
      <c r="GF513" s="212"/>
      <c r="GG513" s="170"/>
      <c r="GH513" s="212"/>
      <c r="GI513" s="170"/>
      <c r="GJ513" s="212"/>
      <c r="GK513" s="170"/>
      <c r="HC513" s="212"/>
      <c r="HD513" s="170"/>
      <c r="HE513" s="212"/>
      <c r="HF513" s="170"/>
      <c r="HG513" s="212"/>
      <c r="HH513" s="170"/>
      <c r="HI513" s="212"/>
      <c r="HJ513" s="170"/>
    </row>
    <row r="514" spans="2:218" ht="21.75" customHeight="1" thickBot="1" x14ac:dyDescent="0.2">
      <c r="B514" s="488"/>
      <c r="C514" s="326"/>
      <c r="D514" s="136"/>
      <c r="E514" s="129"/>
      <c r="F514" s="129"/>
      <c r="G514" s="129"/>
      <c r="H514" s="129"/>
      <c r="I514" s="129"/>
      <c r="J514" s="129"/>
      <c r="K514" s="129"/>
      <c r="L514" s="129"/>
      <c r="M514" s="129"/>
      <c r="N514" s="129"/>
      <c r="O514" s="129"/>
      <c r="P514" s="129"/>
      <c r="Q514" s="129"/>
      <c r="R514" s="129"/>
      <c r="S514" s="129"/>
      <c r="T514" s="129"/>
      <c r="U514" s="129"/>
      <c r="V514" s="129"/>
      <c r="W514" s="129"/>
      <c r="X514" s="129"/>
      <c r="Y514" s="129"/>
      <c r="Z514" s="129"/>
      <c r="AA514" s="129"/>
      <c r="AB514" s="129"/>
      <c r="AC514" s="129"/>
      <c r="AD514" s="129"/>
      <c r="AE514" s="129"/>
      <c r="AF514" s="129"/>
      <c r="AG514" s="130"/>
      <c r="AH514" s="130"/>
      <c r="AI514" s="131"/>
      <c r="AJ514" s="129"/>
      <c r="AK514" s="129"/>
      <c r="AL514" s="132"/>
      <c r="AM514" s="133"/>
      <c r="AN514" s="133"/>
      <c r="AO514" s="133"/>
      <c r="AP514" s="133"/>
      <c r="AQ514" s="133"/>
      <c r="AR514" s="133"/>
      <c r="AS514" s="133"/>
      <c r="AT514" s="133"/>
      <c r="AU514" s="133"/>
      <c r="AV514" s="133"/>
      <c r="AW514" s="133"/>
      <c r="AX514" s="133"/>
      <c r="AY514" s="133"/>
      <c r="AZ514" s="133"/>
      <c r="BA514" s="133"/>
      <c r="BB514" s="133"/>
      <c r="BC514" s="133"/>
      <c r="BD514" s="133"/>
      <c r="BE514" s="133"/>
      <c r="BF514" s="133"/>
      <c r="BG514" s="133"/>
      <c r="BH514" s="133"/>
      <c r="BI514" s="133"/>
      <c r="BJ514" s="133"/>
      <c r="BK514" s="133"/>
      <c r="BL514" s="133"/>
      <c r="BM514" s="134"/>
      <c r="BN514" s="135"/>
      <c r="BO514" s="133"/>
      <c r="BP514" s="133"/>
      <c r="BQ514" s="133"/>
      <c r="BR514" s="133"/>
      <c r="BS514" s="133"/>
      <c r="BT514" s="133"/>
      <c r="BU514" s="133"/>
      <c r="BV514" s="133"/>
      <c r="BW514" s="133"/>
      <c r="BX514" s="133"/>
      <c r="BY514" s="133"/>
      <c r="BZ514" s="133"/>
      <c r="CA514" s="133"/>
      <c r="CB514" s="133"/>
      <c r="CC514" s="133"/>
      <c r="CD514" s="133"/>
      <c r="CE514" s="133"/>
      <c r="CF514" s="133"/>
      <c r="CG514" s="133"/>
      <c r="CH514" s="133"/>
      <c r="CI514" s="133"/>
      <c r="CJ514" s="133"/>
      <c r="CK514" s="133"/>
      <c r="CL514" s="133"/>
      <c r="CM514" s="133"/>
      <c r="CN514" s="133"/>
      <c r="CO514" s="133"/>
      <c r="CP514" s="133"/>
      <c r="CQ514" s="134"/>
      <c r="CR514" s="135"/>
      <c r="CS514" s="133"/>
      <c r="CT514" s="133"/>
      <c r="CU514" s="133"/>
      <c r="CV514" s="133"/>
      <c r="CW514" s="133"/>
      <c r="CX514" s="133"/>
      <c r="CY514" s="133"/>
      <c r="CZ514" s="133"/>
      <c r="DA514" s="133"/>
      <c r="DB514" s="133"/>
      <c r="DC514" s="133"/>
      <c r="DD514" s="133"/>
      <c r="DE514" s="133"/>
      <c r="DF514" s="133"/>
      <c r="DG514" s="133"/>
      <c r="DH514" s="133"/>
      <c r="DI514" s="133"/>
      <c r="DJ514" s="133"/>
      <c r="DK514" s="133"/>
      <c r="DL514" s="133"/>
      <c r="DM514" s="133"/>
      <c r="DN514" s="133"/>
      <c r="DO514" s="133"/>
      <c r="DP514" s="133"/>
      <c r="DQ514" s="133"/>
      <c r="DR514" s="133"/>
      <c r="DS514" s="133"/>
      <c r="DT514" s="133"/>
      <c r="DU514" s="134"/>
      <c r="DV514" s="134"/>
      <c r="DW514" s="134"/>
      <c r="EE514" s="2"/>
      <c r="EF514"/>
      <c r="EG514"/>
      <c r="EH514" s="124"/>
      <c r="EI514" s="124"/>
      <c r="EJ514" s="124"/>
      <c r="EK514" s="124"/>
      <c r="EL514" s="124"/>
      <c r="EM514" s="124"/>
      <c r="EN514" s="124"/>
      <c r="EO514" s="124"/>
      <c r="EP514" s="124"/>
      <c r="EQ514" s="124"/>
      <c r="ER514" s="124"/>
      <c r="ES514" s="124"/>
      <c r="ET514" s="124"/>
      <c r="EU514" s="124"/>
      <c r="EV514" s="124"/>
      <c r="EW514" s="124"/>
      <c r="EX514" s="124"/>
      <c r="EY514" s="124"/>
      <c r="EZ514" s="124"/>
      <c r="FA514" s="124"/>
      <c r="FB514" s="124"/>
      <c r="FC514" s="124"/>
      <c r="FD514" s="124"/>
      <c r="FE514" s="124"/>
      <c r="FG514" s="124"/>
      <c r="FH514" s="124"/>
      <c r="FI514" s="124"/>
      <c r="FJ514" s="124"/>
      <c r="FK514" s="124"/>
      <c r="FL514" s="124"/>
      <c r="FN514" s="212"/>
      <c r="FO514" s="170"/>
      <c r="FP514" s="212"/>
      <c r="FQ514" s="170"/>
      <c r="FR514" s="212"/>
      <c r="FS514" s="170"/>
      <c r="FT514" s="212"/>
      <c r="FU514" s="170"/>
      <c r="FV514" s="212"/>
      <c r="FW514" s="170"/>
      <c r="FX514" s="212"/>
      <c r="FY514" s="170"/>
      <c r="FZ514" s="212"/>
      <c r="GA514" s="170"/>
      <c r="GB514" s="212"/>
      <c r="GC514" s="170"/>
      <c r="GD514" s="212"/>
      <c r="GE514" s="170"/>
      <c r="GF514" s="212"/>
      <c r="GG514" s="170"/>
      <c r="GH514" s="212"/>
      <c r="GI514" s="170"/>
      <c r="GJ514" s="212"/>
      <c r="GK514" s="170"/>
      <c r="HC514" s="212"/>
      <c r="HD514" s="170"/>
      <c r="HE514" s="212"/>
      <c r="HF514" s="170"/>
      <c r="HG514" s="212"/>
      <c r="HH514" s="170"/>
      <c r="HI514" s="212"/>
      <c r="HJ514" s="170"/>
    </row>
    <row r="515" spans="2:218" ht="21.75" customHeight="1" x14ac:dyDescent="0.15">
      <c r="B515" s="486"/>
      <c r="C515" s="324"/>
      <c r="D515" s="78"/>
      <c r="E515" s="79"/>
      <c r="F515" s="79"/>
      <c r="G515" s="79"/>
      <c r="H515" s="79"/>
      <c r="I515" s="79"/>
      <c r="J515" s="79"/>
      <c r="K515" s="79"/>
      <c r="L515" s="79"/>
      <c r="M515" s="79"/>
      <c r="N515" s="79"/>
      <c r="O515" s="79"/>
      <c r="P515" s="79"/>
      <c r="Q515" s="79"/>
      <c r="R515" s="79"/>
      <c r="S515" s="79"/>
      <c r="T515" s="79"/>
      <c r="U515" s="79"/>
      <c r="V515" s="79"/>
      <c r="W515" s="79"/>
      <c r="X515" s="79"/>
      <c r="Y515" s="79"/>
      <c r="Z515" s="79"/>
      <c r="AA515" s="79"/>
      <c r="AB515" s="79"/>
      <c r="AC515" s="79"/>
      <c r="AD515" s="79"/>
      <c r="AE515" s="79"/>
      <c r="AF515" s="137"/>
      <c r="AG515" s="79"/>
      <c r="AH515" s="79"/>
      <c r="AI515" s="78"/>
      <c r="AJ515" s="79"/>
      <c r="AK515" s="79"/>
      <c r="AL515" s="79"/>
      <c r="AM515" s="79"/>
      <c r="AN515" s="79"/>
      <c r="AO515" s="79"/>
      <c r="AP515" s="79"/>
      <c r="AQ515" s="79"/>
      <c r="AR515" s="79"/>
      <c r="AS515" s="79"/>
      <c r="AT515" s="79"/>
      <c r="AU515" s="79"/>
      <c r="AV515" s="79"/>
      <c r="AW515" s="79"/>
      <c r="AX515" s="79"/>
      <c r="AY515" s="79"/>
      <c r="AZ515" s="79"/>
      <c r="BA515" s="79"/>
      <c r="BB515" s="79"/>
      <c r="BC515" s="79"/>
      <c r="BD515" s="79"/>
      <c r="BE515" s="79"/>
      <c r="BF515" s="79"/>
      <c r="BG515" s="79"/>
      <c r="BH515" s="79"/>
      <c r="BI515" s="79"/>
      <c r="BJ515" s="79"/>
      <c r="BK515" s="79"/>
      <c r="BL515" s="79"/>
      <c r="BM515" s="80"/>
      <c r="BN515" s="78"/>
      <c r="BO515" s="79"/>
      <c r="BP515" s="79"/>
      <c r="BQ515" s="79"/>
      <c r="BR515" s="79"/>
      <c r="BS515" s="79"/>
      <c r="BT515" s="79"/>
      <c r="BU515" s="79"/>
      <c r="BV515" s="79"/>
      <c r="BW515" s="79"/>
      <c r="BX515" s="79"/>
      <c r="BY515" s="79"/>
      <c r="BZ515" s="79"/>
      <c r="CA515" s="79"/>
      <c r="CB515" s="137"/>
      <c r="CC515" s="79"/>
      <c r="CD515" s="79"/>
      <c r="CE515" s="79"/>
      <c r="CF515" s="79"/>
      <c r="CG515" s="79"/>
      <c r="CH515" s="79"/>
      <c r="CI515" s="79"/>
      <c r="CJ515" s="79"/>
      <c r="CK515" s="79"/>
      <c r="CL515" s="79"/>
      <c r="CM515" s="79"/>
      <c r="CN515" s="79"/>
      <c r="CO515" s="79"/>
      <c r="CP515" s="137"/>
      <c r="CQ515" s="80"/>
      <c r="CR515" s="78"/>
      <c r="CS515" s="79"/>
      <c r="CT515" s="79"/>
      <c r="CU515" s="79"/>
      <c r="CV515" s="79"/>
      <c r="CW515" s="79"/>
      <c r="CX515" s="79"/>
      <c r="CY515" s="79"/>
      <c r="CZ515" s="79"/>
      <c r="DA515" s="79"/>
      <c r="DB515" s="79"/>
      <c r="DC515" s="79"/>
      <c r="DD515" s="79"/>
      <c r="DE515" s="79"/>
      <c r="DF515" s="137"/>
      <c r="DG515" s="79"/>
      <c r="DH515" s="79"/>
      <c r="DI515" s="79"/>
      <c r="DJ515" s="79"/>
      <c r="DK515" s="79"/>
      <c r="DL515" s="79"/>
      <c r="DM515" s="79"/>
      <c r="DN515" s="79"/>
      <c r="DO515" s="79"/>
      <c r="DP515" s="79"/>
      <c r="DQ515" s="79"/>
      <c r="DR515" s="79"/>
      <c r="DS515" s="79"/>
      <c r="DT515" s="137"/>
      <c r="DU515" s="80"/>
      <c r="DV515" s="80"/>
      <c r="DW515" s="80"/>
      <c r="EE515" s="2"/>
      <c r="EF515"/>
      <c r="EG515"/>
      <c r="EH515" s="124"/>
      <c r="EI515" s="124"/>
      <c r="EJ515" s="124"/>
      <c r="EK515" s="124"/>
      <c r="EL515" s="124"/>
      <c r="EM515" s="124"/>
      <c r="EN515" s="124"/>
      <c r="EO515" s="124"/>
      <c r="EP515" s="124"/>
      <c r="EQ515" s="124"/>
      <c r="ER515" s="124"/>
      <c r="ES515" s="124"/>
      <c r="ET515" s="124"/>
      <c r="EU515" s="124"/>
      <c r="EV515" s="124"/>
      <c r="EW515" s="124"/>
      <c r="EX515" s="124"/>
      <c r="EY515" s="124"/>
      <c r="EZ515" s="124"/>
      <c r="FA515" s="124"/>
      <c r="FB515" s="124"/>
      <c r="FC515" s="124"/>
      <c r="FD515" s="124"/>
      <c r="FE515" s="124"/>
      <c r="FG515" s="124"/>
      <c r="FH515" s="124"/>
      <c r="FI515" s="124"/>
      <c r="FJ515" s="124"/>
      <c r="FK515" s="124"/>
      <c r="FL515" s="124"/>
      <c r="FN515" s="212"/>
      <c r="FO515" s="170"/>
      <c r="FP515" s="212"/>
      <c r="FQ515" s="170"/>
      <c r="FR515" s="212"/>
      <c r="FS515" s="170"/>
      <c r="FT515" s="212"/>
      <c r="FU515" s="170"/>
      <c r="FV515" s="212"/>
      <c r="FW515" s="170"/>
      <c r="FX515" s="212"/>
      <c r="FY515" s="170"/>
      <c r="FZ515" s="212"/>
      <c r="GA515" s="170"/>
      <c r="GB515" s="212"/>
      <c r="GC515" s="170"/>
      <c r="GD515" s="212"/>
      <c r="GE515" s="170"/>
      <c r="GF515" s="212"/>
      <c r="GG515" s="170"/>
      <c r="GH515" s="212"/>
      <c r="GI515" s="170"/>
      <c r="GJ515" s="212"/>
      <c r="GK515" s="170"/>
      <c r="HC515" s="212"/>
      <c r="HD515" s="170"/>
      <c r="HE515" s="212"/>
      <c r="HF515" s="170"/>
      <c r="HG515" s="212"/>
      <c r="HH515" s="170"/>
      <c r="HI515" s="212"/>
      <c r="HJ515" s="170"/>
    </row>
    <row r="516" spans="2:218" ht="10.5" customHeight="1" x14ac:dyDescent="0.15">
      <c r="B516" s="487"/>
      <c r="C516" s="325"/>
      <c r="D516" s="59"/>
      <c r="E516" s="76"/>
      <c r="F516" s="76"/>
      <c r="G516" s="76"/>
      <c r="H516" s="76"/>
      <c r="I516" s="76"/>
      <c r="J516" s="76"/>
      <c r="K516" s="76"/>
      <c r="L516" s="76"/>
      <c r="M516" s="76"/>
      <c r="N516" s="76"/>
      <c r="O516" s="76"/>
      <c r="P516" s="76"/>
      <c r="Q516" s="76"/>
      <c r="R516" s="76"/>
      <c r="S516" s="76"/>
      <c r="T516" s="76"/>
      <c r="U516" s="76"/>
      <c r="V516" s="76"/>
      <c r="W516" s="76"/>
      <c r="X516" s="76"/>
      <c r="Y516" s="76"/>
      <c r="Z516" s="76"/>
      <c r="AA516" s="76"/>
      <c r="AB516" s="76"/>
      <c r="AC516" s="76"/>
      <c r="AD516" s="76"/>
      <c r="AE516" s="76"/>
      <c r="AF516" s="138"/>
      <c r="AG516" s="76"/>
      <c r="AH516" s="76"/>
      <c r="AI516" s="59"/>
      <c r="AJ516" s="76"/>
      <c r="AK516" s="76"/>
      <c r="AL516" s="76"/>
      <c r="AM516" s="76"/>
      <c r="AN516" s="76"/>
      <c r="AO516" s="76"/>
      <c r="AP516" s="76"/>
      <c r="AQ516" s="76"/>
      <c r="AR516" s="76"/>
      <c r="AS516" s="76"/>
      <c r="AT516" s="76"/>
      <c r="AU516" s="76"/>
      <c r="AV516" s="76"/>
      <c r="AW516" s="76"/>
      <c r="AX516" s="76"/>
      <c r="AY516" s="76"/>
      <c r="AZ516" s="76"/>
      <c r="BA516" s="76"/>
      <c r="BB516" s="76"/>
      <c r="BC516" s="76"/>
      <c r="BD516" s="76"/>
      <c r="BE516" s="76"/>
      <c r="BF516" s="76"/>
      <c r="BG516" s="76"/>
      <c r="BH516" s="76"/>
      <c r="BI516" s="76"/>
      <c r="BJ516" s="76"/>
      <c r="BK516" s="76"/>
      <c r="BL516" s="76"/>
      <c r="BM516" s="77"/>
      <c r="BN516" s="59"/>
      <c r="BO516" s="76"/>
      <c r="BP516" s="76"/>
      <c r="BQ516" s="76"/>
      <c r="BR516" s="76"/>
      <c r="BS516" s="76"/>
      <c r="BT516" s="76"/>
      <c r="BU516" s="76"/>
      <c r="BV516" s="76"/>
      <c r="BW516" s="76"/>
      <c r="BX516" s="76"/>
      <c r="BY516" s="76"/>
      <c r="BZ516" s="76"/>
      <c r="CA516" s="76"/>
      <c r="CB516" s="138"/>
      <c r="CC516" s="76"/>
      <c r="CD516" s="76"/>
      <c r="CE516" s="76"/>
      <c r="CF516" s="76"/>
      <c r="CG516" s="76"/>
      <c r="CH516" s="76"/>
      <c r="CI516" s="76"/>
      <c r="CJ516" s="76"/>
      <c r="CK516" s="76"/>
      <c r="CL516" s="76"/>
      <c r="CM516" s="76"/>
      <c r="CN516" s="76"/>
      <c r="CO516" s="76"/>
      <c r="CP516" s="138"/>
      <c r="CQ516" s="77"/>
      <c r="CR516" s="59"/>
      <c r="CS516" s="76"/>
      <c r="CT516" s="76"/>
      <c r="CU516" s="76"/>
      <c r="CV516" s="76"/>
      <c r="CW516" s="76"/>
      <c r="CX516" s="76"/>
      <c r="CY516" s="76"/>
      <c r="CZ516" s="76"/>
      <c r="DA516" s="76"/>
      <c r="DB516" s="76"/>
      <c r="DC516" s="76"/>
      <c r="DD516" s="76"/>
      <c r="DE516" s="76"/>
      <c r="DF516" s="138"/>
      <c r="DG516" s="76"/>
      <c r="DH516" s="76"/>
      <c r="DI516" s="76"/>
      <c r="DJ516" s="76"/>
      <c r="DK516" s="76"/>
      <c r="DL516" s="76"/>
      <c r="DM516" s="76"/>
      <c r="DN516" s="76"/>
      <c r="DO516" s="76"/>
      <c r="DP516" s="76"/>
      <c r="DQ516" s="76"/>
      <c r="DR516" s="76"/>
      <c r="DS516" s="76"/>
      <c r="DT516" s="138"/>
      <c r="DU516" s="77"/>
      <c r="DV516" s="77"/>
      <c r="DW516" s="77"/>
      <c r="EE516" s="2"/>
      <c r="EF516"/>
      <c r="EG516"/>
      <c r="EH516" s="124"/>
      <c r="EI516" s="124"/>
      <c r="EJ516" s="124"/>
      <c r="EK516" s="124"/>
      <c r="EL516" s="124"/>
      <c r="EM516" s="124"/>
      <c r="EN516" s="124"/>
      <c r="EO516" s="124"/>
      <c r="EP516" s="124"/>
      <c r="EQ516" s="124"/>
      <c r="ER516" s="124"/>
      <c r="ES516" s="124"/>
      <c r="ET516" s="124"/>
      <c r="EU516" s="124"/>
      <c r="EV516" s="124"/>
      <c r="EW516" s="124"/>
      <c r="EX516" s="124"/>
      <c r="EY516" s="124"/>
      <c r="EZ516" s="124"/>
      <c r="FA516" s="124"/>
      <c r="FB516" s="124"/>
      <c r="FC516" s="124"/>
      <c r="FD516" s="124"/>
      <c r="FE516" s="124"/>
      <c r="FG516" s="124"/>
      <c r="FH516" s="124"/>
      <c r="FI516" s="124"/>
      <c r="FJ516" s="124"/>
      <c r="FK516" s="124"/>
      <c r="FL516" s="124"/>
      <c r="FN516" s="212"/>
      <c r="FO516" s="170"/>
      <c r="FP516" s="212"/>
      <c r="FQ516" s="170"/>
      <c r="FR516" s="212"/>
      <c r="FS516" s="170"/>
      <c r="FT516" s="212"/>
      <c r="FU516" s="170"/>
      <c r="FV516" s="212"/>
      <c r="FW516" s="170"/>
      <c r="FX516" s="212"/>
      <c r="FY516" s="170"/>
      <c r="FZ516" s="212"/>
      <c r="GA516" s="170"/>
      <c r="GB516" s="212"/>
      <c r="GC516" s="170"/>
      <c r="GD516" s="212"/>
      <c r="GE516" s="170"/>
      <c r="GF516" s="212"/>
      <c r="GG516" s="170"/>
      <c r="GH516" s="212"/>
      <c r="GI516" s="170"/>
      <c r="GJ516" s="212"/>
      <c r="GK516" s="170"/>
      <c r="HC516" s="212"/>
      <c r="HD516" s="170"/>
      <c r="HE516" s="212"/>
      <c r="HF516" s="170"/>
      <c r="HG516" s="212"/>
      <c r="HH516" s="170"/>
      <c r="HI516" s="212"/>
      <c r="HJ516" s="170"/>
    </row>
    <row r="517" spans="2:218" ht="27.75" customHeight="1" x14ac:dyDescent="0.15">
      <c r="B517" s="487"/>
      <c r="C517" s="325"/>
      <c r="D517" s="75"/>
      <c r="E517" s="76"/>
      <c r="F517" s="76"/>
      <c r="G517" s="76"/>
      <c r="H517" s="76"/>
      <c r="I517" s="76"/>
      <c r="J517" s="76"/>
      <c r="K517" s="76"/>
      <c r="L517" s="76"/>
      <c r="M517" s="76"/>
      <c r="N517" s="76"/>
      <c r="O517" s="76"/>
      <c r="P517" s="76"/>
      <c r="Q517" s="76"/>
      <c r="R517" s="76"/>
      <c r="S517" s="76"/>
      <c r="T517" s="76"/>
      <c r="U517" s="76"/>
      <c r="V517" s="76"/>
      <c r="W517" s="76"/>
      <c r="X517" s="76"/>
      <c r="Y517" s="76"/>
      <c r="Z517" s="76"/>
      <c r="AA517" s="76"/>
      <c r="AB517" s="76"/>
      <c r="AC517" s="76"/>
      <c r="AD517" s="76"/>
      <c r="AE517" s="76"/>
      <c r="AF517" s="138"/>
      <c r="AG517" s="76"/>
      <c r="AH517" s="76"/>
      <c r="AI517" s="59"/>
      <c r="AJ517" s="76"/>
      <c r="AK517" s="76"/>
      <c r="AL517" s="76"/>
      <c r="AM517" s="76"/>
      <c r="AN517" s="76"/>
      <c r="AO517" s="76"/>
      <c r="AP517" s="76"/>
      <c r="AQ517" s="76"/>
      <c r="AR517" s="76"/>
      <c r="AS517" s="76"/>
      <c r="AT517" s="76"/>
      <c r="AU517" s="76"/>
      <c r="AV517" s="76"/>
      <c r="AW517" s="76"/>
      <c r="AX517" s="76"/>
      <c r="AY517" s="76"/>
      <c r="AZ517" s="76"/>
      <c r="BA517" s="76"/>
      <c r="BB517" s="76"/>
      <c r="BC517" s="76"/>
      <c r="BD517" s="76"/>
      <c r="BE517" s="76"/>
      <c r="BF517" s="76"/>
      <c r="BG517" s="76"/>
      <c r="BH517" s="76"/>
      <c r="BI517" s="76"/>
      <c r="BJ517" s="76"/>
      <c r="BK517" s="76"/>
      <c r="BL517" s="76"/>
      <c r="BM517" s="77"/>
      <c r="BN517" s="59"/>
      <c r="BO517" s="76"/>
      <c r="BP517" s="76"/>
      <c r="BQ517" s="76"/>
      <c r="BR517" s="76"/>
      <c r="BS517" s="76"/>
      <c r="BT517" s="76"/>
      <c r="BU517" s="76"/>
      <c r="BV517" s="76"/>
      <c r="BW517" s="76"/>
      <c r="BX517" s="76"/>
      <c r="BY517" s="76"/>
      <c r="BZ517" s="76"/>
      <c r="CA517" s="76"/>
      <c r="CB517" s="138"/>
      <c r="CC517" s="76"/>
      <c r="CD517" s="76"/>
      <c r="CE517" s="76"/>
      <c r="CF517" s="76"/>
      <c r="CG517" s="76"/>
      <c r="CH517" s="76"/>
      <c r="CI517" s="76"/>
      <c r="CJ517" s="76"/>
      <c r="CK517" s="76"/>
      <c r="CL517" s="76"/>
      <c r="CM517" s="76"/>
      <c r="CN517" s="76"/>
      <c r="CO517" s="76"/>
      <c r="CP517" s="138"/>
      <c r="CQ517" s="77"/>
      <c r="CR517" s="59"/>
      <c r="CS517" s="76"/>
      <c r="CT517" s="76"/>
      <c r="CU517" s="76"/>
      <c r="CV517" s="76"/>
      <c r="CW517" s="76"/>
      <c r="CX517" s="76"/>
      <c r="CY517" s="76"/>
      <c r="CZ517" s="76"/>
      <c r="DA517" s="76"/>
      <c r="DB517" s="76"/>
      <c r="DC517" s="76"/>
      <c r="DD517" s="76"/>
      <c r="DE517" s="76"/>
      <c r="DF517" s="138"/>
      <c r="DG517" s="76"/>
      <c r="DH517" s="76"/>
      <c r="DI517" s="76"/>
      <c r="DJ517" s="76"/>
      <c r="DK517" s="76"/>
      <c r="DL517" s="76"/>
      <c r="DM517" s="76"/>
      <c r="DN517" s="76"/>
      <c r="DO517" s="76"/>
      <c r="DP517" s="76"/>
      <c r="DQ517" s="76"/>
      <c r="DR517" s="76"/>
      <c r="DS517" s="76"/>
      <c r="DT517" s="138"/>
      <c r="DU517" s="77"/>
      <c r="DV517" s="77"/>
      <c r="DW517" s="77"/>
      <c r="EE517" s="2"/>
      <c r="EF517"/>
      <c r="EG517"/>
      <c r="EH517" s="124"/>
      <c r="EI517" s="124"/>
      <c r="EJ517" s="124"/>
      <c r="EK517" s="124"/>
      <c r="EL517" s="124"/>
      <c r="EM517" s="124"/>
      <c r="EN517" s="124"/>
      <c r="EO517" s="124"/>
      <c r="EP517" s="124"/>
      <c r="EQ517" s="124"/>
      <c r="ER517" s="124"/>
      <c r="ES517" s="124"/>
      <c r="ET517" s="124"/>
      <c r="EU517" s="124"/>
      <c r="EV517" s="124"/>
      <c r="EW517" s="124"/>
      <c r="EX517" s="124"/>
      <c r="EY517" s="124"/>
      <c r="EZ517" s="124"/>
      <c r="FA517" s="124"/>
      <c r="FB517" s="124"/>
      <c r="FC517" s="124"/>
      <c r="FD517" s="124"/>
      <c r="FE517" s="124"/>
      <c r="FG517" s="124"/>
      <c r="FH517" s="124"/>
      <c r="FI517" s="124"/>
      <c r="FJ517" s="124"/>
      <c r="FK517" s="124"/>
      <c r="FL517" s="124"/>
      <c r="FN517" s="212"/>
      <c r="FO517" s="170"/>
      <c r="FP517" s="212"/>
      <c r="FQ517" s="170"/>
      <c r="FR517" s="212"/>
      <c r="FS517" s="170"/>
      <c r="FT517" s="212"/>
      <c r="FU517" s="170"/>
      <c r="FV517" s="212"/>
      <c r="FW517" s="170"/>
      <c r="FX517" s="212"/>
      <c r="FY517" s="170"/>
      <c r="FZ517" s="212"/>
      <c r="GA517" s="170"/>
      <c r="GB517" s="212"/>
      <c r="GC517" s="170"/>
      <c r="GD517" s="212"/>
      <c r="GE517" s="170"/>
      <c r="GF517" s="212"/>
      <c r="GG517" s="170"/>
      <c r="GH517" s="212"/>
      <c r="GI517" s="170"/>
      <c r="GJ517" s="212"/>
      <c r="GK517" s="170"/>
      <c r="HB517" s="214"/>
      <c r="HC517" s="212"/>
      <c r="HD517" s="170"/>
      <c r="HE517" s="212"/>
      <c r="HF517" s="170"/>
      <c r="HG517" s="212"/>
      <c r="HH517" s="170"/>
      <c r="HI517" s="212"/>
      <c r="HJ517" s="170"/>
    </row>
    <row r="518" spans="2:218" ht="21.75" customHeight="1" thickBot="1" x14ac:dyDescent="0.2">
      <c r="B518" s="488"/>
      <c r="C518" s="326"/>
      <c r="D518" s="136"/>
      <c r="E518" s="129"/>
      <c r="F518" s="129"/>
      <c r="G518" s="129"/>
      <c r="H518" s="129"/>
      <c r="I518" s="129"/>
      <c r="J518" s="129"/>
      <c r="K518" s="129"/>
      <c r="L518" s="129"/>
      <c r="M518" s="129"/>
      <c r="N518" s="129"/>
      <c r="O518" s="129"/>
      <c r="P518" s="129"/>
      <c r="Q518" s="129"/>
      <c r="R518" s="129"/>
      <c r="S518" s="129"/>
      <c r="T518" s="129"/>
      <c r="U518" s="129"/>
      <c r="V518" s="129"/>
      <c r="W518" s="129"/>
      <c r="X518" s="129"/>
      <c r="Y518" s="129"/>
      <c r="Z518" s="129"/>
      <c r="AA518" s="129"/>
      <c r="AB518" s="129"/>
      <c r="AC518" s="129"/>
      <c r="AD518" s="129"/>
      <c r="AE518" s="129"/>
      <c r="AF518" s="129"/>
      <c r="AG518" s="130"/>
      <c r="AH518" s="130"/>
      <c r="AI518" s="131"/>
      <c r="AJ518" s="129"/>
      <c r="AK518" s="129"/>
      <c r="AL518" s="132"/>
      <c r="AM518" s="133"/>
      <c r="AN518" s="133"/>
      <c r="AO518" s="133"/>
      <c r="AP518" s="133"/>
      <c r="AQ518" s="133"/>
      <c r="AR518" s="133"/>
      <c r="AS518" s="133"/>
      <c r="AT518" s="133"/>
      <c r="AU518" s="133"/>
      <c r="AV518" s="133"/>
      <c r="AW518" s="133"/>
      <c r="AX518" s="133"/>
      <c r="AY518" s="133"/>
      <c r="AZ518" s="133"/>
      <c r="BA518" s="133"/>
      <c r="BB518" s="133"/>
      <c r="BC518" s="133"/>
      <c r="BD518" s="133"/>
      <c r="BE518" s="133"/>
      <c r="BF518" s="133"/>
      <c r="BG518" s="133"/>
      <c r="BH518" s="133"/>
      <c r="BI518" s="133"/>
      <c r="BJ518" s="133"/>
      <c r="BK518" s="133"/>
      <c r="BL518" s="133"/>
      <c r="BM518" s="134"/>
      <c r="BN518" s="135"/>
      <c r="BO518" s="133"/>
      <c r="BP518" s="133"/>
      <c r="BQ518" s="133"/>
      <c r="BR518" s="133"/>
      <c r="BS518" s="133"/>
      <c r="BT518" s="133"/>
      <c r="BU518" s="133"/>
      <c r="BV518" s="133"/>
      <c r="BW518" s="133"/>
      <c r="BX518" s="133"/>
      <c r="BY518" s="133"/>
      <c r="BZ518" s="133"/>
      <c r="CA518" s="133"/>
      <c r="CB518" s="133"/>
      <c r="CC518" s="133"/>
      <c r="CD518" s="133"/>
      <c r="CE518" s="133"/>
      <c r="CF518" s="133"/>
      <c r="CG518" s="133"/>
      <c r="CH518" s="133"/>
      <c r="CI518" s="133"/>
      <c r="CJ518" s="133"/>
      <c r="CK518" s="133"/>
      <c r="CL518" s="133"/>
      <c r="CM518" s="133"/>
      <c r="CN518" s="133"/>
      <c r="CO518" s="133"/>
      <c r="CP518" s="133"/>
      <c r="CQ518" s="134"/>
      <c r="CR518" s="135"/>
      <c r="CS518" s="133"/>
      <c r="CT518" s="133"/>
      <c r="CU518" s="133"/>
      <c r="CV518" s="133"/>
      <c r="CW518" s="133"/>
      <c r="CX518" s="133"/>
      <c r="CY518" s="133"/>
      <c r="CZ518" s="133"/>
      <c r="DA518" s="133"/>
      <c r="DB518" s="133"/>
      <c r="DC518" s="133"/>
      <c r="DD518" s="133"/>
      <c r="DE518" s="133"/>
      <c r="DF518" s="133"/>
      <c r="DG518" s="133"/>
      <c r="DH518" s="133"/>
      <c r="DI518" s="133"/>
      <c r="DJ518" s="133"/>
      <c r="DK518" s="133"/>
      <c r="DL518" s="133"/>
      <c r="DM518" s="133"/>
      <c r="DN518" s="133"/>
      <c r="DO518" s="133"/>
      <c r="DP518" s="133"/>
      <c r="DQ518" s="133"/>
      <c r="DR518" s="133"/>
      <c r="DS518" s="133"/>
      <c r="DT518" s="133"/>
      <c r="DU518" s="134"/>
      <c r="DV518" s="134"/>
      <c r="DW518" s="134"/>
      <c r="EE518" s="2"/>
      <c r="EF518"/>
      <c r="EG518"/>
      <c r="EH518" s="124"/>
      <c r="EI518" s="124"/>
      <c r="EJ518" s="124"/>
      <c r="EK518" s="124"/>
      <c r="EL518" s="124"/>
      <c r="EM518" s="124"/>
      <c r="EN518" s="124"/>
      <c r="EO518" s="124"/>
      <c r="EP518" s="124"/>
      <c r="EQ518" s="124"/>
      <c r="ER518" s="124"/>
      <c r="ES518" s="124"/>
      <c r="ET518" s="124"/>
      <c r="EU518" s="124"/>
      <c r="EV518" s="124"/>
      <c r="EW518" s="124"/>
      <c r="EX518" s="124"/>
      <c r="EY518" s="124"/>
      <c r="EZ518" s="124"/>
      <c r="FA518" s="124"/>
      <c r="FB518" s="124"/>
      <c r="FC518" s="124"/>
      <c r="FD518" s="124"/>
      <c r="FE518" s="124"/>
      <c r="FG518" s="124"/>
      <c r="FH518" s="124"/>
      <c r="FI518" s="124"/>
      <c r="FJ518" s="124"/>
      <c r="FK518" s="124"/>
      <c r="FL518" s="124"/>
      <c r="FN518" s="212"/>
      <c r="FO518" s="170"/>
      <c r="FP518" s="212"/>
      <c r="FQ518" s="170"/>
      <c r="FR518" s="212"/>
      <c r="FS518" s="170"/>
      <c r="FT518" s="212"/>
      <c r="FU518" s="170"/>
      <c r="FV518" s="212"/>
      <c r="FW518" s="170"/>
      <c r="FX518" s="212"/>
      <c r="FY518" s="170"/>
      <c r="FZ518" s="212"/>
      <c r="GA518" s="170"/>
      <c r="GB518" s="212"/>
      <c r="GC518" s="170"/>
      <c r="GD518" s="212"/>
      <c r="GE518" s="170"/>
      <c r="GF518" s="212"/>
      <c r="GG518" s="170"/>
      <c r="GH518" s="212"/>
      <c r="GI518" s="170"/>
      <c r="GJ518" s="212"/>
      <c r="GK518" s="170"/>
      <c r="HC518" s="212"/>
      <c r="HD518" s="170"/>
      <c r="HE518" s="212"/>
      <c r="HF518" s="170"/>
      <c r="HG518" s="212"/>
      <c r="HH518" s="170"/>
      <c r="HI518" s="212"/>
      <c r="HJ518" s="170"/>
    </row>
    <row r="519" spans="2:218" ht="21.75" customHeight="1" x14ac:dyDescent="0.15">
      <c r="B519" s="486"/>
      <c r="C519" s="324"/>
      <c r="D519" s="78"/>
      <c r="E519" s="79"/>
      <c r="F519" s="79"/>
      <c r="G519" s="79"/>
      <c r="H519" s="79"/>
      <c r="I519" s="79"/>
      <c r="J519" s="79"/>
      <c r="K519" s="79"/>
      <c r="L519" s="79"/>
      <c r="M519" s="79"/>
      <c r="N519" s="79"/>
      <c r="O519" s="79"/>
      <c r="P519" s="79"/>
      <c r="Q519" s="79"/>
      <c r="R519" s="79"/>
      <c r="S519" s="79"/>
      <c r="T519" s="79"/>
      <c r="U519" s="79"/>
      <c r="V519" s="79"/>
      <c r="W519" s="79"/>
      <c r="X519" s="79"/>
      <c r="Y519" s="79"/>
      <c r="Z519" s="79"/>
      <c r="AA519" s="79"/>
      <c r="AB519" s="79"/>
      <c r="AC519" s="79"/>
      <c r="AD519" s="79"/>
      <c r="AE519" s="79"/>
      <c r="AF519" s="137"/>
      <c r="AG519" s="79"/>
      <c r="AH519" s="79"/>
      <c r="AI519" s="78"/>
      <c r="AJ519" s="79"/>
      <c r="AK519" s="79"/>
      <c r="AL519" s="79"/>
      <c r="AM519" s="79"/>
      <c r="AN519" s="79"/>
      <c r="AO519" s="79"/>
      <c r="AP519" s="79"/>
      <c r="AQ519" s="79"/>
      <c r="AR519" s="79"/>
      <c r="AS519" s="79"/>
      <c r="AT519" s="79"/>
      <c r="AU519" s="79"/>
      <c r="AV519" s="79"/>
      <c r="AW519" s="79"/>
      <c r="AX519" s="79"/>
      <c r="AY519" s="79"/>
      <c r="AZ519" s="79"/>
      <c r="BA519" s="79"/>
      <c r="BB519" s="79"/>
      <c r="BC519" s="79"/>
      <c r="BD519" s="79"/>
      <c r="BE519" s="79"/>
      <c r="BF519" s="79"/>
      <c r="BG519" s="79"/>
      <c r="BH519" s="79"/>
      <c r="BI519" s="79"/>
      <c r="BJ519" s="79"/>
      <c r="BK519" s="79"/>
      <c r="BL519" s="79"/>
      <c r="BM519" s="80"/>
      <c r="BN519" s="78"/>
      <c r="BO519" s="79"/>
      <c r="BP519" s="79"/>
      <c r="BQ519" s="79"/>
      <c r="BR519" s="79"/>
      <c r="BS519" s="79"/>
      <c r="BT519" s="79"/>
      <c r="BU519" s="79"/>
      <c r="BV519" s="79"/>
      <c r="BW519" s="79"/>
      <c r="BX519" s="79"/>
      <c r="BY519" s="79"/>
      <c r="BZ519" s="79"/>
      <c r="CA519" s="79"/>
      <c r="CB519" s="137"/>
      <c r="CC519" s="79"/>
      <c r="CD519" s="79"/>
      <c r="CE519" s="79"/>
      <c r="CF519" s="79"/>
      <c r="CG519" s="79"/>
      <c r="CH519" s="79"/>
      <c r="CI519" s="79"/>
      <c r="CJ519" s="79"/>
      <c r="CK519" s="79"/>
      <c r="CL519" s="79"/>
      <c r="CM519" s="79"/>
      <c r="CN519" s="79"/>
      <c r="CO519" s="79"/>
      <c r="CP519" s="137"/>
      <c r="CQ519" s="80"/>
      <c r="CR519" s="78"/>
      <c r="CS519" s="79"/>
      <c r="CT519" s="79"/>
      <c r="CU519" s="79"/>
      <c r="CV519" s="79"/>
      <c r="CW519" s="79"/>
      <c r="CX519" s="79"/>
      <c r="CY519" s="79"/>
      <c r="CZ519" s="79"/>
      <c r="DA519" s="79"/>
      <c r="DB519" s="79"/>
      <c r="DC519" s="79"/>
      <c r="DD519" s="79"/>
      <c r="DE519" s="79"/>
      <c r="DF519" s="137"/>
      <c r="DG519" s="79"/>
      <c r="DH519" s="79"/>
      <c r="DI519" s="79"/>
      <c r="DJ519" s="79"/>
      <c r="DK519" s="79"/>
      <c r="DL519" s="79"/>
      <c r="DM519" s="79"/>
      <c r="DN519" s="79"/>
      <c r="DO519" s="79"/>
      <c r="DP519" s="79"/>
      <c r="DQ519" s="79"/>
      <c r="DR519" s="79"/>
      <c r="DS519" s="79"/>
      <c r="DT519" s="137"/>
      <c r="DU519" s="80"/>
      <c r="DV519" s="80"/>
      <c r="DW519" s="80"/>
      <c r="EE519" s="2"/>
      <c r="EF519"/>
      <c r="EG519"/>
      <c r="EH519" s="124"/>
      <c r="EI519" s="124"/>
      <c r="EJ519" s="124"/>
      <c r="EK519" s="124"/>
      <c r="EL519" s="124"/>
      <c r="EM519" s="124"/>
      <c r="EN519" s="124"/>
      <c r="EO519" s="124"/>
      <c r="EP519" s="124"/>
      <c r="EQ519" s="124"/>
      <c r="ER519" s="124"/>
      <c r="ES519" s="124"/>
      <c r="ET519" s="124"/>
      <c r="EU519" s="124"/>
      <c r="EV519" s="124"/>
      <c r="EW519" s="124"/>
      <c r="EX519" s="124"/>
      <c r="EY519" s="124"/>
      <c r="EZ519" s="124"/>
      <c r="FA519" s="124"/>
      <c r="FB519" s="124"/>
      <c r="FC519" s="124"/>
      <c r="FD519" s="124"/>
      <c r="FE519" s="124"/>
      <c r="FG519" s="124"/>
      <c r="FH519" s="124"/>
      <c r="FI519" s="124"/>
      <c r="FJ519" s="124"/>
      <c r="FK519" s="124"/>
      <c r="FL519" s="124"/>
      <c r="FN519" s="212"/>
      <c r="FO519" s="170"/>
      <c r="FP519" s="212"/>
      <c r="FQ519" s="170"/>
      <c r="FR519" s="212"/>
      <c r="FS519" s="170"/>
      <c r="FT519" s="212"/>
      <c r="FU519" s="170"/>
      <c r="FV519" s="212"/>
      <c r="FW519" s="170"/>
      <c r="FX519" s="212"/>
      <c r="FY519" s="170"/>
      <c r="FZ519" s="212"/>
      <c r="GA519" s="170"/>
      <c r="GB519" s="212"/>
      <c r="GC519" s="170"/>
      <c r="GD519" s="212"/>
      <c r="GE519" s="170"/>
      <c r="GF519" s="212"/>
      <c r="GG519" s="170"/>
      <c r="GH519" s="212"/>
      <c r="GI519" s="170"/>
      <c r="GJ519" s="212"/>
      <c r="GK519" s="170"/>
      <c r="HC519" s="212"/>
      <c r="HD519" s="170"/>
      <c r="HE519" s="212"/>
      <c r="HF519" s="170"/>
      <c r="HG519" s="212"/>
      <c r="HH519" s="170"/>
      <c r="HI519" s="212"/>
      <c r="HJ519" s="170"/>
    </row>
    <row r="520" spans="2:218" ht="10.5" customHeight="1" x14ac:dyDescent="0.15">
      <c r="B520" s="487"/>
      <c r="C520" s="325"/>
      <c r="D520" s="59"/>
      <c r="E520" s="76"/>
      <c r="F520" s="76"/>
      <c r="G520" s="76"/>
      <c r="H520" s="76"/>
      <c r="I520" s="76"/>
      <c r="J520" s="76"/>
      <c r="K520" s="76"/>
      <c r="L520" s="76"/>
      <c r="M520" s="76"/>
      <c r="N520" s="76"/>
      <c r="O520" s="76"/>
      <c r="P520" s="76"/>
      <c r="Q520" s="76"/>
      <c r="R520" s="76"/>
      <c r="S520" s="76"/>
      <c r="T520" s="76"/>
      <c r="U520" s="76"/>
      <c r="V520" s="76"/>
      <c r="W520" s="76"/>
      <c r="X520" s="76"/>
      <c r="Y520" s="76"/>
      <c r="Z520" s="76"/>
      <c r="AA520" s="76"/>
      <c r="AB520" s="76"/>
      <c r="AC520" s="76"/>
      <c r="AD520" s="76"/>
      <c r="AE520" s="76"/>
      <c r="AF520" s="138"/>
      <c r="AG520" s="76"/>
      <c r="AH520" s="76"/>
      <c r="AI520" s="59"/>
      <c r="AJ520" s="76"/>
      <c r="AK520" s="76"/>
      <c r="AL520" s="76"/>
      <c r="AM520" s="76"/>
      <c r="AN520" s="76"/>
      <c r="AO520" s="76"/>
      <c r="AP520" s="76"/>
      <c r="AQ520" s="76"/>
      <c r="AR520" s="76"/>
      <c r="AS520" s="76"/>
      <c r="AT520" s="76"/>
      <c r="AU520" s="76"/>
      <c r="AV520" s="76"/>
      <c r="AW520" s="76"/>
      <c r="AX520" s="76"/>
      <c r="AY520" s="76"/>
      <c r="AZ520" s="76"/>
      <c r="BA520" s="76"/>
      <c r="BB520" s="76"/>
      <c r="BC520" s="76"/>
      <c r="BD520" s="76"/>
      <c r="BE520" s="76"/>
      <c r="BF520" s="76"/>
      <c r="BG520" s="76"/>
      <c r="BH520" s="76"/>
      <c r="BI520" s="76"/>
      <c r="BJ520" s="76"/>
      <c r="BK520" s="76"/>
      <c r="BL520" s="76"/>
      <c r="BM520" s="77"/>
      <c r="BN520" s="59"/>
      <c r="BO520" s="76"/>
      <c r="BP520" s="76"/>
      <c r="BQ520" s="76"/>
      <c r="BR520" s="76"/>
      <c r="BS520" s="76"/>
      <c r="BT520" s="76"/>
      <c r="BU520" s="76"/>
      <c r="BV520" s="76"/>
      <c r="BW520" s="76"/>
      <c r="BX520" s="76"/>
      <c r="BY520" s="76"/>
      <c r="BZ520" s="76"/>
      <c r="CA520" s="76"/>
      <c r="CB520" s="138"/>
      <c r="CC520" s="76"/>
      <c r="CD520" s="76"/>
      <c r="CE520" s="76"/>
      <c r="CF520" s="76"/>
      <c r="CG520" s="76"/>
      <c r="CH520" s="76"/>
      <c r="CI520" s="76"/>
      <c r="CJ520" s="76"/>
      <c r="CK520" s="76"/>
      <c r="CL520" s="76"/>
      <c r="CM520" s="76"/>
      <c r="CN520" s="76"/>
      <c r="CO520" s="76"/>
      <c r="CP520" s="138"/>
      <c r="CQ520" s="77"/>
      <c r="CR520" s="59"/>
      <c r="CS520" s="76"/>
      <c r="CT520" s="76"/>
      <c r="CU520" s="76"/>
      <c r="CV520" s="76"/>
      <c r="CW520" s="76"/>
      <c r="CX520" s="76"/>
      <c r="CY520" s="76"/>
      <c r="CZ520" s="76"/>
      <c r="DA520" s="76"/>
      <c r="DB520" s="76"/>
      <c r="DC520" s="76"/>
      <c r="DD520" s="76"/>
      <c r="DE520" s="76"/>
      <c r="DF520" s="138"/>
      <c r="DG520" s="76"/>
      <c r="DH520" s="76"/>
      <c r="DI520" s="76"/>
      <c r="DJ520" s="76"/>
      <c r="DK520" s="76"/>
      <c r="DL520" s="76"/>
      <c r="DM520" s="76"/>
      <c r="DN520" s="76"/>
      <c r="DO520" s="76"/>
      <c r="DP520" s="76"/>
      <c r="DQ520" s="76"/>
      <c r="DR520" s="76"/>
      <c r="DS520" s="76"/>
      <c r="DT520" s="138"/>
      <c r="DU520" s="77"/>
      <c r="DV520" s="77"/>
      <c r="DW520" s="77"/>
      <c r="EE520" s="2"/>
      <c r="EF520"/>
      <c r="EG520"/>
      <c r="EH520" s="124"/>
      <c r="EI520" s="124"/>
      <c r="EJ520" s="124"/>
      <c r="EK520" s="124"/>
      <c r="EL520" s="124"/>
      <c r="EM520" s="124"/>
      <c r="EN520" s="124"/>
      <c r="EO520" s="124"/>
      <c r="EP520" s="124"/>
      <c r="EQ520" s="124"/>
      <c r="ER520" s="124"/>
      <c r="ES520" s="124"/>
      <c r="ET520" s="124"/>
      <c r="EU520" s="124"/>
      <c r="EV520" s="124"/>
      <c r="EW520" s="124"/>
      <c r="EX520" s="124"/>
      <c r="EY520" s="124"/>
      <c r="EZ520" s="124"/>
      <c r="FA520" s="124"/>
      <c r="FB520" s="124"/>
      <c r="FC520" s="124"/>
      <c r="FD520" s="124"/>
      <c r="FE520" s="124"/>
      <c r="FG520" s="124"/>
      <c r="FH520" s="124"/>
      <c r="FI520" s="124"/>
      <c r="FJ520" s="124"/>
      <c r="FK520" s="124"/>
      <c r="FL520" s="124"/>
      <c r="FN520" s="212"/>
      <c r="FO520" s="170"/>
      <c r="FP520" s="212"/>
      <c r="FQ520" s="170"/>
      <c r="FR520" s="212"/>
      <c r="FS520" s="170"/>
      <c r="FT520" s="212"/>
      <c r="FU520" s="170"/>
      <c r="FV520" s="212"/>
      <c r="FW520" s="170"/>
      <c r="FX520" s="212"/>
      <c r="FY520" s="170"/>
      <c r="FZ520" s="212"/>
      <c r="GA520" s="170"/>
      <c r="GB520" s="212"/>
      <c r="GC520" s="170"/>
      <c r="GD520" s="212"/>
      <c r="GE520" s="170"/>
      <c r="GF520" s="212"/>
      <c r="GG520" s="170"/>
      <c r="GH520" s="212"/>
      <c r="GI520" s="170"/>
      <c r="GJ520" s="212"/>
      <c r="GK520" s="170"/>
      <c r="HC520" s="212"/>
      <c r="HD520" s="170"/>
      <c r="HE520" s="212"/>
      <c r="HF520" s="170"/>
      <c r="HG520" s="212"/>
      <c r="HH520" s="170"/>
      <c r="HI520" s="212"/>
      <c r="HJ520" s="170"/>
    </row>
    <row r="521" spans="2:218" ht="27.75" customHeight="1" x14ac:dyDescent="0.15">
      <c r="B521" s="487"/>
      <c r="C521" s="325"/>
      <c r="D521" s="75"/>
      <c r="E521" s="76"/>
      <c r="F521" s="76"/>
      <c r="G521" s="76"/>
      <c r="H521" s="76"/>
      <c r="I521" s="76"/>
      <c r="J521" s="76"/>
      <c r="K521" s="76"/>
      <c r="L521" s="76"/>
      <c r="M521" s="76"/>
      <c r="N521" s="76"/>
      <c r="O521" s="76"/>
      <c r="P521" s="76"/>
      <c r="Q521" s="76"/>
      <c r="R521" s="76"/>
      <c r="S521" s="76"/>
      <c r="T521" s="76"/>
      <c r="U521" s="76"/>
      <c r="V521" s="76"/>
      <c r="W521" s="76"/>
      <c r="X521" s="76"/>
      <c r="Y521" s="76"/>
      <c r="Z521" s="76"/>
      <c r="AA521" s="76"/>
      <c r="AB521" s="76"/>
      <c r="AC521" s="76"/>
      <c r="AD521" s="76"/>
      <c r="AE521" s="76"/>
      <c r="AF521" s="138"/>
      <c r="AG521" s="76"/>
      <c r="AH521" s="76"/>
      <c r="AI521" s="59"/>
      <c r="AJ521" s="76"/>
      <c r="AK521" s="76"/>
      <c r="AL521" s="76"/>
      <c r="AM521" s="76"/>
      <c r="AN521" s="76"/>
      <c r="AO521" s="76"/>
      <c r="AP521" s="76"/>
      <c r="AQ521" s="76"/>
      <c r="AR521" s="76"/>
      <c r="AS521" s="76"/>
      <c r="AT521" s="76"/>
      <c r="AU521" s="76"/>
      <c r="AV521" s="76"/>
      <c r="AW521" s="76"/>
      <c r="AX521" s="76"/>
      <c r="AY521" s="76"/>
      <c r="AZ521" s="76"/>
      <c r="BA521" s="76"/>
      <c r="BB521" s="76"/>
      <c r="BC521" s="76"/>
      <c r="BD521" s="76"/>
      <c r="BE521" s="76"/>
      <c r="BF521" s="76"/>
      <c r="BG521" s="76"/>
      <c r="BH521" s="76"/>
      <c r="BI521" s="76"/>
      <c r="BJ521" s="76"/>
      <c r="BK521" s="76"/>
      <c r="BL521" s="76"/>
      <c r="BM521" s="77"/>
      <c r="BN521" s="59"/>
      <c r="BO521" s="76"/>
      <c r="BP521" s="76"/>
      <c r="BQ521" s="76"/>
      <c r="BR521" s="76"/>
      <c r="BS521" s="76"/>
      <c r="BT521" s="76"/>
      <c r="BU521" s="76"/>
      <c r="BV521" s="76"/>
      <c r="BW521" s="76"/>
      <c r="BX521" s="76"/>
      <c r="BY521" s="76"/>
      <c r="BZ521" s="76"/>
      <c r="CA521" s="76"/>
      <c r="CB521" s="138"/>
      <c r="CC521" s="76"/>
      <c r="CD521" s="76"/>
      <c r="CE521" s="76"/>
      <c r="CF521" s="76"/>
      <c r="CG521" s="76"/>
      <c r="CH521" s="76"/>
      <c r="CI521" s="76"/>
      <c r="CJ521" s="76"/>
      <c r="CK521" s="76"/>
      <c r="CL521" s="76"/>
      <c r="CM521" s="76"/>
      <c r="CN521" s="76"/>
      <c r="CO521" s="76"/>
      <c r="CP521" s="138"/>
      <c r="CQ521" s="77"/>
      <c r="CR521" s="59"/>
      <c r="CS521" s="76"/>
      <c r="CT521" s="76"/>
      <c r="CU521" s="76"/>
      <c r="CV521" s="76"/>
      <c r="CW521" s="76"/>
      <c r="CX521" s="76"/>
      <c r="CY521" s="76"/>
      <c r="CZ521" s="76"/>
      <c r="DA521" s="76"/>
      <c r="DB521" s="76"/>
      <c r="DC521" s="76"/>
      <c r="DD521" s="76"/>
      <c r="DE521" s="76"/>
      <c r="DF521" s="138"/>
      <c r="DG521" s="76"/>
      <c r="DH521" s="76"/>
      <c r="DI521" s="76"/>
      <c r="DJ521" s="76"/>
      <c r="DK521" s="76"/>
      <c r="DL521" s="76"/>
      <c r="DM521" s="76"/>
      <c r="DN521" s="76"/>
      <c r="DO521" s="76"/>
      <c r="DP521" s="76"/>
      <c r="DQ521" s="76"/>
      <c r="DR521" s="76"/>
      <c r="DS521" s="76"/>
      <c r="DT521" s="138"/>
      <c r="DU521" s="77"/>
      <c r="DV521" s="77"/>
      <c r="DW521" s="77"/>
      <c r="EE521" s="2"/>
      <c r="EF521"/>
      <c r="EG521"/>
      <c r="EH521" s="124"/>
      <c r="EI521" s="124"/>
      <c r="EJ521" s="124"/>
      <c r="EK521" s="124"/>
      <c r="EL521" s="124"/>
      <c r="EM521" s="124"/>
      <c r="EN521" s="124"/>
      <c r="EO521" s="124"/>
      <c r="EP521" s="124"/>
      <c r="EQ521" s="124"/>
      <c r="ER521" s="124"/>
      <c r="ES521" s="124"/>
      <c r="ET521" s="124"/>
      <c r="EU521" s="124"/>
      <c r="EV521" s="124"/>
      <c r="EW521" s="124"/>
      <c r="EX521" s="124"/>
      <c r="EY521" s="124"/>
      <c r="EZ521" s="124"/>
      <c r="FA521" s="124"/>
      <c r="FB521" s="124"/>
      <c r="FC521" s="124"/>
      <c r="FD521" s="124"/>
      <c r="FE521" s="124"/>
      <c r="FG521" s="124"/>
      <c r="FH521" s="124"/>
      <c r="FI521" s="124"/>
      <c r="FJ521" s="124"/>
      <c r="FK521" s="124"/>
      <c r="FL521" s="124"/>
      <c r="FN521" s="212"/>
      <c r="FO521" s="170"/>
      <c r="FP521" s="212"/>
      <c r="FQ521" s="170"/>
      <c r="FR521" s="212"/>
      <c r="FS521" s="170"/>
      <c r="FT521" s="212"/>
      <c r="FU521" s="170"/>
      <c r="FV521" s="212"/>
      <c r="FW521" s="170"/>
      <c r="FX521" s="212"/>
      <c r="FY521" s="170"/>
      <c r="FZ521" s="212"/>
      <c r="GA521" s="170"/>
      <c r="GB521" s="212"/>
      <c r="GC521" s="170"/>
      <c r="GD521" s="212"/>
      <c r="GE521" s="170"/>
      <c r="GF521" s="212"/>
      <c r="GG521" s="170"/>
      <c r="GH521" s="212"/>
      <c r="GI521" s="170"/>
      <c r="GJ521" s="212"/>
      <c r="GK521" s="170"/>
      <c r="HC521" s="212"/>
      <c r="HD521" s="170"/>
      <c r="HE521" s="212"/>
      <c r="HF521" s="170"/>
      <c r="HG521" s="212"/>
      <c r="HH521" s="170"/>
      <c r="HI521" s="212"/>
      <c r="HJ521" s="170"/>
    </row>
    <row r="522" spans="2:218" ht="21.75" customHeight="1" thickBot="1" x14ac:dyDescent="0.2">
      <c r="B522" s="488"/>
      <c r="C522" s="326"/>
      <c r="D522" s="136"/>
      <c r="E522" s="129"/>
      <c r="F522" s="129"/>
      <c r="G522" s="129"/>
      <c r="H522" s="129"/>
      <c r="I522" s="129"/>
      <c r="J522" s="129"/>
      <c r="K522" s="129"/>
      <c r="L522" s="129"/>
      <c r="M522" s="129"/>
      <c r="N522" s="129"/>
      <c r="O522" s="129"/>
      <c r="P522" s="129"/>
      <c r="Q522" s="129"/>
      <c r="R522" s="129"/>
      <c r="S522" s="129"/>
      <c r="T522" s="129"/>
      <c r="U522" s="129"/>
      <c r="V522" s="129"/>
      <c r="W522" s="129"/>
      <c r="X522" s="129"/>
      <c r="Y522" s="129"/>
      <c r="Z522" s="129"/>
      <c r="AA522" s="129"/>
      <c r="AB522" s="129"/>
      <c r="AC522" s="129"/>
      <c r="AD522" s="129"/>
      <c r="AE522" s="129"/>
      <c r="AF522" s="129"/>
      <c r="AG522" s="130"/>
      <c r="AH522" s="130"/>
      <c r="AI522" s="131"/>
      <c r="AJ522" s="129"/>
      <c r="AK522" s="129"/>
      <c r="AL522" s="132"/>
      <c r="AM522" s="133"/>
      <c r="AN522" s="133"/>
      <c r="AO522" s="133"/>
      <c r="AP522" s="133"/>
      <c r="AQ522" s="133"/>
      <c r="AR522" s="133"/>
      <c r="AS522" s="133"/>
      <c r="AT522" s="133"/>
      <c r="AU522" s="133"/>
      <c r="AV522" s="133"/>
      <c r="AW522" s="133"/>
      <c r="AX522" s="133"/>
      <c r="AY522" s="133"/>
      <c r="AZ522" s="133"/>
      <c r="BA522" s="133"/>
      <c r="BB522" s="133"/>
      <c r="BC522" s="133"/>
      <c r="BD522" s="133"/>
      <c r="BE522" s="133"/>
      <c r="BF522" s="133"/>
      <c r="BG522" s="133"/>
      <c r="BH522" s="133"/>
      <c r="BI522" s="133"/>
      <c r="BJ522" s="133"/>
      <c r="BK522" s="133"/>
      <c r="BL522" s="133"/>
      <c r="BM522" s="134"/>
      <c r="BN522" s="135"/>
      <c r="BO522" s="133"/>
      <c r="BP522" s="133"/>
      <c r="BQ522" s="133"/>
      <c r="BR522" s="133"/>
      <c r="BS522" s="133"/>
      <c r="BT522" s="133"/>
      <c r="BU522" s="133"/>
      <c r="BV522" s="133"/>
      <c r="BW522" s="133"/>
      <c r="BX522" s="133"/>
      <c r="BY522" s="133"/>
      <c r="BZ522" s="133"/>
      <c r="CA522" s="133"/>
      <c r="CB522" s="133"/>
      <c r="CC522" s="133"/>
      <c r="CD522" s="133"/>
      <c r="CE522" s="133"/>
      <c r="CF522" s="133"/>
      <c r="CG522" s="133"/>
      <c r="CH522" s="133"/>
      <c r="CI522" s="133"/>
      <c r="CJ522" s="133"/>
      <c r="CK522" s="133"/>
      <c r="CL522" s="133"/>
      <c r="CM522" s="133"/>
      <c r="CN522" s="133"/>
      <c r="CO522" s="133"/>
      <c r="CP522" s="133"/>
      <c r="CQ522" s="134"/>
      <c r="CR522" s="135"/>
      <c r="CS522" s="133"/>
      <c r="CT522" s="133"/>
      <c r="CU522" s="133"/>
      <c r="CV522" s="133"/>
      <c r="CW522" s="133"/>
      <c r="CX522" s="133"/>
      <c r="CY522" s="133"/>
      <c r="CZ522" s="133"/>
      <c r="DA522" s="133"/>
      <c r="DB522" s="133"/>
      <c r="DC522" s="133"/>
      <c r="DD522" s="133"/>
      <c r="DE522" s="133"/>
      <c r="DF522" s="133"/>
      <c r="DG522" s="133"/>
      <c r="DH522" s="133"/>
      <c r="DI522" s="133"/>
      <c r="DJ522" s="133"/>
      <c r="DK522" s="133"/>
      <c r="DL522" s="133"/>
      <c r="DM522" s="133"/>
      <c r="DN522" s="133"/>
      <c r="DO522" s="133"/>
      <c r="DP522" s="133"/>
      <c r="DQ522" s="133"/>
      <c r="DR522" s="133"/>
      <c r="DS522" s="133"/>
      <c r="DT522" s="133"/>
      <c r="DU522" s="134"/>
      <c r="DV522" s="134"/>
      <c r="DW522" s="134"/>
      <c r="EE522" s="2"/>
      <c r="EF522"/>
      <c r="EG522"/>
      <c r="EH522" s="124"/>
      <c r="EI522" s="124"/>
      <c r="EJ522" s="124"/>
      <c r="EK522" s="124"/>
      <c r="EL522" s="124"/>
      <c r="EM522" s="124"/>
      <c r="EN522" s="124"/>
      <c r="EO522" s="124"/>
      <c r="EP522" s="124"/>
      <c r="EQ522" s="124"/>
      <c r="ER522" s="124"/>
      <c r="ES522" s="124"/>
      <c r="ET522" s="124"/>
      <c r="EU522" s="124"/>
      <c r="EV522" s="124"/>
      <c r="EW522" s="124"/>
      <c r="EX522" s="124"/>
      <c r="EY522" s="124"/>
      <c r="EZ522" s="124"/>
      <c r="FA522" s="124"/>
      <c r="FB522" s="124"/>
      <c r="FC522" s="124"/>
      <c r="FD522" s="124"/>
      <c r="FE522" s="124"/>
      <c r="FG522" s="124"/>
      <c r="FH522" s="124"/>
      <c r="FI522" s="124"/>
      <c r="FJ522" s="124"/>
      <c r="FK522" s="124"/>
      <c r="FL522" s="124"/>
      <c r="FN522" s="212"/>
      <c r="FO522" s="170"/>
      <c r="FP522" s="212"/>
      <c r="FQ522" s="170"/>
      <c r="FR522" s="212"/>
      <c r="FS522" s="170"/>
      <c r="FT522" s="212"/>
      <c r="FU522" s="170"/>
      <c r="FV522" s="212"/>
      <c r="FW522" s="170"/>
      <c r="FX522" s="212"/>
      <c r="FY522" s="170"/>
      <c r="FZ522" s="212"/>
      <c r="GA522" s="170"/>
      <c r="GB522" s="212"/>
      <c r="GC522" s="170"/>
      <c r="GD522" s="212"/>
      <c r="GE522" s="170"/>
      <c r="GF522" s="212"/>
      <c r="GG522" s="170"/>
      <c r="GH522" s="212"/>
      <c r="GI522" s="170"/>
      <c r="GJ522" s="212"/>
      <c r="GK522" s="170"/>
      <c r="HC522" s="212"/>
      <c r="HD522" s="170"/>
      <c r="HE522" s="212"/>
      <c r="HF522" s="170"/>
      <c r="HG522" s="212"/>
      <c r="HH522" s="170"/>
      <c r="HI522" s="212"/>
      <c r="HJ522" s="170"/>
    </row>
    <row r="523" spans="2:218" ht="21.75" customHeight="1" x14ac:dyDescent="0.15">
      <c r="B523" s="486"/>
      <c r="C523" s="324"/>
      <c r="D523" s="78"/>
      <c r="E523" s="79"/>
      <c r="F523" s="79"/>
      <c r="G523" s="79"/>
      <c r="H523" s="79"/>
      <c r="I523" s="79"/>
      <c r="J523" s="79"/>
      <c r="K523" s="79"/>
      <c r="L523" s="79"/>
      <c r="M523" s="79"/>
      <c r="N523" s="79"/>
      <c r="O523" s="79"/>
      <c r="P523" s="79"/>
      <c r="Q523" s="79"/>
      <c r="R523" s="79"/>
      <c r="S523" s="79"/>
      <c r="T523" s="79"/>
      <c r="U523" s="79"/>
      <c r="V523" s="79"/>
      <c r="W523" s="79"/>
      <c r="X523" s="79"/>
      <c r="Y523" s="79"/>
      <c r="Z523" s="79"/>
      <c r="AA523" s="79"/>
      <c r="AB523" s="79"/>
      <c r="AC523" s="79"/>
      <c r="AD523" s="79"/>
      <c r="AE523" s="79"/>
      <c r="AF523" s="137"/>
      <c r="AG523" s="79"/>
      <c r="AH523" s="79"/>
      <c r="AI523" s="78"/>
      <c r="AJ523" s="79"/>
      <c r="AK523" s="79"/>
      <c r="AL523" s="79"/>
      <c r="AM523" s="79"/>
      <c r="AN523" s="79"/>
      <c r="AO523" s="79"/>
      <c r="AP523" s="79"/>
      <c r="AQ523" s="79"/>
      <c r="AR523" s="79"/>
      <c r="AS523" s="79"/>
      <c r="AT523" s="79"/>
      <c r="AU523" s="79"/>
      <c r="AV523" s="79"/>
      <c r="AW523" s="79"/>
      <c r="AX523" s="79"/>
      <c r="AY523" s="79"/>
      <c r="AZ523" s="79"/>
      <c r="BA523" s="79"/>
      <c r="BB523" s="79"/>
      <c r="BC523" s="79"/>
      <c r="BD523" s="79"/>
      <c r="BE523" s="79"/>
      <c r="BF523" s="79"/>
      <c r="BG523" s="79"/>
      <c r="BH523" s="79"/>
      <c r="BI523" s="79"/>
      <c r="BJ523" s="79"/>
      <c r="BK523" s="79"/>
      <c r="BL523" s="79"/>
      <c r="BM523" s="80"/>
      <c r="BN523" s="78"/>
      <c r="BO523" s="79"/>
      <c r="BP523" s="79"/>
      <c r="BQ523" s="79"/>
      <c r="BR523" s="79"/>
      <c r="BS523" s="79"/>
      <c r="BT523" s="79"/>
      <c r="BU523" s="79"/>
      <c r="BV523" s="79"/>
      <c r="BW523" s="79"/>
      <c r="BX523" s="79"/>
      <c r="BY523" s="79"/>
      <c r="BZ523" s="79"/>
      <c r="CA523" s="79"/>
      <c r="CB523" s="137"/>
      <c r="CC523" s="79"/>
      <c r="CD523" s="79"/>
      <c r="CE523" s="79"/>
      <c r="CF523" s="79"/>
      <c r="CG523" s="79"/>
      <c r="CH523" s="79"/>
      <c r="CI523" s="79"/>
      <c r="CJ523" s="79"/>
      <c r="CK523" s="79"/>
      <c r="CL523" s="79"/>
      <c r="CM523" s="79"/>
      <c r="CN523" s="79"/>
      <c r="CO523" s="79"/>
      <c r="CP523" s="137"/>
      <c r="CQ523" s="80"/>
      <c r="CR523" s="78"/>
      <c r="CS523" s="79"/>
      <c r="CT523" s="79"/>
      <c r="CU523" s="79"/>
      <c r="CV523" s="79"/>
      <c r="CW523" s="79"/>
      <c r="CX523" s="79"/>
      <c r="CY523" s="79"/>
      <c r="CZ523" s="79"/>
      <c r="DA523" s="79"/>
      <c r="DB523" s="79"/>
      <c r="DC523" s="79"/>
      <c r="DD523" s="79"/>
      <c r="DE523" s="79"/>
      <c r="DF523" s="137"/>
      <c r="DG523" s="79"/>
      <c r="DH523" s="79"/>
      <c r="DI523" s="79"/>
      <c r="DJ523" s="79"/>
      <c r="DK523" s="79"/>
      <c r="DL523" s="79"/>
      <c r="DM523" s="79"/>
      <c r="DN523" s="79"/>
      <c r="DO523" s="79"/>
      <c r="DP523" s="79"/>
      <c r="DQ523" s="79"/>
      <c r="DR523" s="79"/>
      <c r="DS523" s="79"/>
      <c r="DT523" s="137"/>
      <c r="DU523" s="80"/>
      <c r="DV523" s="80"/>
      <c r="DW523" s="80"/>
      <c r="EE523" s="2"/>
      <c r="EF523"/>
      <c r="EG523"/>
      <c r="EH523" s="124"/>
      <c r="EI523" s="124"/>
      <c r="EJ523" s="124"/>
      <c r="EK523" s="124"/>
      <c r="EL523" s="124"/>
      <c r="EM523" s="124"/>
      <c r="EN523" s="124"/>
      <c r="EO523" s="124"/>
      <c r="EP523" s="124"/>
      <c r="EQ523" s="124"/>
      <c r="ER523" s="124"/>
      <c r="ES523" s="124"/>
      <c r="ET523" s="124"/>
      <c r="EU523" s="124"/>
      <c r="EV523" s="124"/>
      <c r="EW523" s="124"/>
      <c r="EX523" s="124"/>
      <c r="EY523" s="124"/>
      <c r="EZ523" s="124"/>
      <c r="FA523" s="124"/>
      <c r="FB523" s="124"/>
      <c r="FC523" s="124"/>
      <c r="FD523" s="124"/>
      <c r="FE523" s="124"/>
      <c r="FG523" s="124"/>
      <c r="FH523" s="124"/>
      <c r="FI523" s="124"/>
      <c r="FJ523" s="124"/>
      <c r="FK523" s="124"/>
      <c r="FL523" s="124"/>
      <c r="FN523" s="212"/>
      <c r="FO523" s="170"/>
      <c r="FP523" s="212"/>
      <c r="FQ523" s="170"/>
      <c r="FR523" s="212"/>
      <c r="FS523" s="170"/>
      <c r="FT523" s="212"/>
      <c r="FU523" s="170"/>
      <c r="FV523" s="212"/>
      <c r="FW523" s="170"/>
      <c r="FX523" s="212"/>
      <c r="FY523" s="170"/>
      <c r="FZ523" s="212"/>
      <c r="GA523" s="170"/>
      <c r="GB523" s="212"/>
      <c r="GC523" s="170"/>
      <c r="GD523" s="212"/>
      <c r="GE523" s="170"/>
      <c r="GF523" s="212"/>
      <c r="GG523" s="170"/>
      <c r="GH523" s="212"/>
      <c r="GI523" s="170"/>
      <c r="GJ523" s="212"/>
      <c r="GK523" s="170"/>
      <c r="HC523" s="212"/>
      <c r="HD523" s="170"/>
      <c r="HE523" s="212"/>
      <c r="HF523" s="170"/>
      <c r="HG523" s="212"/>
      <c r="HH523" s="170"/>
      <c r="HI523" s="212"/>
      <c r="HJ523" s="170"/>
    </row>
    <row r="524" spans="2:218" ht="10.5" customHeight="1" x14ac:dyDescent="0.15">
      <c r="B524" s="487"/>
      <c r="C524" s="325"/>
      <c r="D524" s="59"/>
      <c r="E524" s="76"/>
      <c r="F524" s="76"/>
      <c r="G524" s="76"/>
      <c r="H524" s="76"/>
      <c r="I524" s="76"/>
      <c r="J524" s="76"/>
      <c r="K524" s="76"/>
      <c r="L524" s="76"/>
      <c r="M524" s="76"/>
      <c r="N524" s="76"/>
      <c r="O524" s="76"/>
      <c r="P524" s="76"/>
      <c r="Q524" s="76"/>
      <c r="R524" s="76"/>
      <c r="S524" s="76"/>
      <c r="T524" s="76"/>
      <c r="U524" s="76"/>
      <c r="V524" s="76"/>
      <c r="W524" s="76"/>
      <c r="X524" s="76"/>
      <c r="Y524" s="76"/>
      <c r="Z524" s="76"/>
      <c r="AA524" s="76"/>
      <c r="AB524" s="76"/>
      <c r="AC524" s="76"/>
      <c r="AD524" s="76"/>
      <c r="AE524" s="76"/>
      <c r="AF524" s="138"/>
      <c r="AG524" s="76"/>
      <c r="AH524" s="76"/>
      <c r="AI524" s="59"/>
      <c r="AJ524" s="76"/>
      <c r="AK524" s="76"/>
      <c r="AL524" s="76"/>
      <c r="AM524" s="76"/>
      <c r="AN524" s="76"/>
      <c r="AO524" s="76"/>
      <c r="AP524" s="76"/>
      <c r="AQ524" s="76"/>
      <c r="AR524" s="76"/>
      <c r="AS524" s="76"/>
      <c r="AT524" s="76"/>
      <c r="AU524" s="76"/>
      <c r="AV524" s="76"/>
      <c r="AW524" s="76"/>
      <c r="AX524" s="76"/>
      <c r="AY524" s="76"/>
      <c r="AZ524" s="76"/>
      <c r="BA524" s="76"/>
      <c r="BB524" s="76"/>
      <c r="BC524" s="76"/>
      <c r="BD524" s="76"/>
      <c r="BE524" s="76"/>
      <c r="BF524" s="76"/>
      <c r="BG524" s="76"/>
      <c r="BH524" s="76"/>
      <c r="BI524" s="76"/>
      <c r="BJ524" s="76"/>
      <c r="BK524" s="76"/>
      <c r="BL524" s="76"/>
      <c r="BM524" s="77"/>
      <c r="BN524" s="59"/>
      <c r="BO524" s="76"/>
      <c r="BP524" s="76"/>
      <c r="BQ524" s="76"/>
      <c r="BR524" s="76"/>
      <c r="BS524" s="76"/>
      <c r="BT524" s="76"/>
      <c r="BU524" s="76"/>
      <c r="BV524" s="76"/>
      <c r="BW524" s="76"/>
      <c r="BX524" s="76"/>
      <c r="BY524" s="76"/>
      <c r="BZ524" s="76"/>
      <c r="CA524" s="76"/>
      <c r="CB524" s="138"/>
      <c r="CC524" s="76"/>
      <c r="CD524" s="76"/>
      <c r="CE524" s="76"/>
      <c r="CF524" s="76"/>
      <c r="CG524" s="76"/>
      <c r="CH524" s="76"/>
      <c r="CI524" s="76"/>
      <c r="CJ524" s="76"/>
      <c r="CK524" s="76"/>
      <c r="CL524" s="76"/>
      <c r="CM524" s="76"/>
      <c r="CN524" s="76"/>
      <c r="CO524" s="76"/>
      <c r="CP524" s="138"/>
      <c r="CQ524" s="77"/>
      <c r="CR524" s="59"/>
      <c r="CS524" s="76"/>
      <c r="CT524" s="76"/>
      <c r="CU524" s="76"/>
      <c r="CV524" s="76"/>
      <c r="CW524" s="76"/>
      <c r="CX524" s="76"/>
      <c r="CY524" s="76"/>
      <c r="CZ524" s="76"/>
      <c r="DA524" s="76"/>
      <c r="DB524" s="76"/>
      <c r="DC524" s="76"/>
      <c r="DD524" s="76"/>
      <c r="DE524" s="76"/>
      <c r="DF524" s="138"/>
      <c r="DG524" s="76"/>
      <c r="DH524" s="76"/>
      <c r="DI524" s="76"/>
      <c r="DJ524" s="76"/>
      <c r="DK524" s="76"/>
      <c r="DL524" s="76"/>
      <c r="DM524" s="76"/>
      <c r="DN524" s="76"/>
      <c r="DO524" s="76"/>
      <c r="DP524" s="76"/>
      <c r="DQ524" s="76"/>
      <c r="DR524" s="76"/>
      <c r="DS524" s="76"/>
      <c r="DT524" s="138"/>
      <c r="DU524" s="77"/>
      <c r="DV524" s="77"/>
      <c r="DW524" s="77"/>
      <c r="EE524" s="2"/>
      <c r="EF524"/>
      <c r="EG524"/>
      <c r="EH524" s="124"/>
      <c r="EI524" s="124"/>
      <c r="EJ524" s="124"/>
      <c r="EK524" s="124"/>
      <c r="EL524" s="124"/>
      <c r="EM524" s="124"/>
      <c r="EN524" s="124"/>
      <c r="EO524" s="124"/>
      <c r="EP524" s="124"/>
      <c r="EQ524" s="124"/>
      <c r="ER524" s="124"/>
      <c r="ES524" s="124"/>
      <c r="ET524" s="124"/>
      <c r="EU524" s="124"/>
      <c r="EV524" s="124"/>
      <c r="EW524" s="124"/>
      <c r="EX524" s="124"/>
      <c r="EY524" s="124"/>
      <c r="EZ524" s="124"/>
      <c r="FA524" s="124"/>
      <c r="FB524" s="124"/>
      <c r="FC524" s="124"/>
      <c r="FD524" s="124"/>
      <c r="FE524" s="124"/>
      <c r="FG524" s="124"/>
      <c r="FH524" s="124"/>
      <c r="FI524" s="124"/>
      <c r="FJ524" s="124"/>
      <c r="FK524" s="124"/>
      <c r="FL524" s="124"/>
      <c r="FN524" s="212"/>
      <c r="FO524" s="170"/>
      <c r="FP524" s="212"/>
      <c r="FQ524" s="170"/>
      <c r="FR524" s="212"/>
      <c r="FS524" s="170"/>
      <c r="FT524" s="212"/>
      <c r="FU524" s="170"/>
      <c r="FV524" s="212"/>
      <c r="FW524" s="170"/>
      <c r="FX524" s="212"/>
      <c r="FY524" s="170"/>
      <c r="FZ524" s="212"/>
      <c r="GA524" s="170"/>
      <c r="GB524" s="212"/>
      <c r="GC524" s="170"/>
      <c r="GD524" s="212"/>
      <c r="GE524" s="170"/>
      <c r="GF524" s="212"/>
      <c r="GG524" s="170"/>
      <c r="GH524" s="212"/>
      <c r="GI524" s="170"/>
      <c r="GJ524" s="212"/>
      <c r="GK524" s="170"/>
      <c r="HC524" s="212"/>
      <c r="HD524" s="170"/>
      <c r="HE524" s="212"/>
      <c r="HF524" s="170"/>
      <c r="HG524" s="212"/>
      <c r="HH524" s="170"/>
      <c r="HI524" s="212"/>
      <c r="HJ524" s="170"/>
    </row>
    <row r="525" spans="2:218" ht="27.75" customHeight="1" x14ac:dyDescent="0.15">
      <c r="B525" s="487"/>
      <c r="C525" s="325"/>
      <c r="D525" s="75"/>
      <c r="E525" s="76"/>
      <c r="F525" s="76"/>
      <c r="G525" s="76"/>
      <c r="H525" s="76"/>
      <c r="I525" s="76"/>
      <c r="J525" s="76"/>
      <c r="K525" s="76"/>
      <c r="L525" s="76"/>
      <c r="M525" s="76"/>
      <c r="N525" s="76"/>
      <c r="O525" s="76"/>
      <c r="P525" s="76"/>
      <c r="Q525" s="76"/>
      <c r="R525" s="76"/>
      <c r="S525" s="76"/>
      <c r="T525" s="76"/>
      <c r="U525" s="76"/>
      <c r="V525" s="76"/>
      <c r="W525" s="76"/>
      <c r="X525" s="76"/>
      <c r="Y525" s="76"/>
      <c r="Z525" s="76"/>
      <c r="AA525" s="76"/>
      <c r="AB525" s="76"/>
      <c r="AC525" s="76"/>
      <c r="AD525" s="76"/>
      <c r="AE525" s="76"/>
      <c r="AF525" s="138"/>
      <c r="AG525" s="76"/>
      <c r="AH525" s="76"/>
      <c r="AI525" s="59"/>
      <c r="AJ525" s="76"/>
      <c r="AK525" s="76"/>
      <c r="AL525" s="76"/>
      <c r="AM525" s="76"/>
      <c r="AN525" s="76"/>
      <c r="AO525" s="76"/>
      <c r="AP525" s="76"/>
      <c r="AQ525" s="76"/>
      <c r="AR525" s="76"/>
      <c r="AS525" s="76"/>
      <c r="AT525" s="76"/>
      <c r="AU525" s="76"/>
      <c r="AV525" s="76"/>
      <c r="AW525" s="76"/>
      <c r="AX525" s="76"/>
      <c r="AY525" s="76"/>
      <c r="AZ525" s="76"/>
      <c r="BA525" s="76"/>
      <c r="BB525" s="76"/>
      <c r="BC525" s="76"/>
      <c r="BD525" s="76"/>
      <c r="BE525" s="76"/>
      <c r="BF525" s="76"/>
      <c r="BG525" s="76"/>
      <c r="BH525" s="76"/>
      <c r="BI525" s="76"/>
      <c r="BJ525" s="76"/>
      <c r="BK525" s="76"/>
      <c r="BL525" s="76"/>
      <c r="BM525" s="77"/>
      <c r="BN525" s="59"/>
      <c r="BO525" s="76"/>
      <c r="BP525" s="76"/>
      <c r="BQ525" s="76"/>
      <c r="BR525" s="76"/>
      <c r="BS525" s="76"/>
      <c r="BT525" s="76"/>
      <c r="BU525" s="76"/>
      <c r="BV525" s="76"/>
      <c r="BW525" s="76"/>
      <c r="BX525" s="76"/>
      <c r="BY525" s="76"/>
      <c r="BZ525" s="76"/>
      <c r="CA525" s="76"/>
      <c r="CB525" s="138"/>
      <c r="CC525" s="76"/>
      <c r="CD525" s="76"/>
      <c r="CE525" s="76"/>
      <c r="CF525" s="76"/>
      <c r="CG525" s="76"/>
      <c r="CH525" s="76"/>
      <c r="CI525" s="76"/>
      <c r="CJ525" s="76"/>
      <c r="CK525" s="76"/>
      <c r="CL525" s="76"/>
      <c r="CM525" s="76"/>
      <c r="CN525" s="76"/>
      <c r="CO525" s="76"/>
      <c r="CP525" s="138"/>
      <c r="CQ525" s="77"/>
      <c r="CR525" s="59"/>
      <c r="CS525" s="76"/>
      <c r="CT525" s="76"/>
      <c r="CU525" s="76"/>
      <c r="CV525" s="76"/>
      <c r="CW525" s="76"/>
      <c r="CX525" s="76"/>
      <c r="CY525" s="76"/>
      <c r="CZ525" s="76"/>
      <c r="DA525" s="76"/>
      <c r="DB525" s="76"/>
      <c r="DC525" s="76"/>
      <c r="DD525" s="76"/>
      <c r="DE525" s="76"/>
      <c r="DF525" s="138"/>
      <c r="DG525" s="76"/>
      <c r="DH525" s="76"/>
      <c r="DI525" s="76"/>
      <c r="DJ525" s="76"/>
      <c r="DK525" s="76"/>
      <c r="DL525" s="76"/>
      <c r="DM525" s="76"/>
      <c r="DN525" s="76"/>
      <c r="DO525" s="76"/>
      <c r="DP525" s="76"/>
      <c r="DQ525" s="76"/>
      <c r="DR525" s="76"/>
      <c r="DS525" s="76"/>
      <c r="DT525" s="138"/>
      <c r="DU525" s="77"/>
      <c r="DV525" s="77"/>
      <c r="DW525" s="77"/>
      <c r="EE525" s="2"/>
      <c r="EF525"/>
      <c r="EG525"/>
      <c r="EH525" s="124"/>
      <c r="EI525" s="124"/>
      <c r="EJ525" s="124"/>
      <c r="EK525" s="124"/>
      <c r="EL525" s="124"/>
      <c r="EM525" s="124"/>
      <c r="EN525" s="124"/>
      <c r="EO525" s="124"/>
      <c r="EP525" s="124"/>
      <c r="EQ525" s="124"/>
      <c r="ER525" s="124"/>
      <c r="ES525" s="124"/>
      <c r="ET525" s="124"/>
      <c r="EU525" s="124"/>
      <c r="EV525" s="124"/>
      <c r="EW525" s="124"/>
      <c r="EX525" s="124"/>
      <c r="EY525" s="124"/>
      <c r="EZ525" s="124"/>
      <c r="FA525" s="124"/>
      <c r="FB525" s="124"/>
      <c r="FC525" s="124"/>
      <c r="FD525" s="124"/>
      <c r="FE525" s="124"/>
      <c r="FG525" s="124"/>
      <c r="FH525" s="124"/>
      <c r="FI525" s="124"/>
      <c r="FJ525" s="124"/>
      <c r="FK525" s="124"/>
      <c r="FL525" s="124"/>
      <c r="FN525" s="212"/>
      <c r="FO525" s="170"/>
      <c r="FP525" s="212"/>
      <c r="FQ525" s="170"/>
      <c r="FR525" s="212"/>
      <c r="FS525" s="170"/>
      <c r="FT525" s="212"/>
      <c r="FU525" s="170"/>
      <c r="FV525" s="212"/>
      <c r="FW525" s="170"/>
      <c r="FX525" s="212"/>
      <c r="FY525" s="170"/>
      <c r="FZ525" s="212"/>
      <c r="GA525" s="170"/>
      <c r="GB525" s="212"/>
      <c r="GC525" s="170"/>
      <c r="GD525" s="212"/>
      <c r="GE525" s="170"/>
      <c r="GF525" s="212"/>
      <c r="GG525" s="170"/>
      <c r="GH525" s="212"/>
      <c r="GI525" s="170"/>
      <c r="GJ525" s="212"/>
      <c r="GK525" s="170"/>
      <c r="HC525" s="212"/>
      <c r="HD525" s="170"/>
      <c r="HE525" s="212"/>
      <c r="HF525" s="170"/>
      <c r="HG525" s="212"/>
      <c r="HH525" s="170"/>
      <c r="HI525" s="212"/>
      <c r="HJ525" s="170"/>
    </row>
    <row r="526" spans="2:218" ht="21.75" customHeight="1" thickBot="1" x14ac:dyDescent="0.2">
      <c r="B526" s="488"/>
      <c r="C526" s="326"/>
      <c r="D526" s="136"/>
      <c r="E526" s="129"/>
      <c r="F526" s="129"/>
      <c r="G526" s="129"/>
      <c r="H526" s="129"/>
      <c r="I526" s="129"/>
      <c r="J526" s="129"/>
      <c r="K526" s="129"/>
      <c r="L526" s="129"/>
      <c r="M526" s="129"/>
      <c r="N526" s="129"/>
      <c r="O526" s="129"/>
      <c r="P526" s="129"/>
      <c r="Q526" s="129"/>
      <c r="R526" s="129"/>
      <c r="S526" s="129"/>
      <c r="T526" s="129"/>
      <c r="U526" s="129"/>
      <c r="V526" s="129"/>
      <c r="W526" s="129"/>
      <c r="X526" s="129"/>
      <c r="Y526" s="129"/>
      <c r="Z526" s="129"/>
      <c r="AA526" s="129"/>
      <c r="AB526" s="129"/>
      <c r="AC526" s="129"/>
      <c r="AD526" s="129"/>
      <c r="AE526" s="129"/>
      <c r="AF526" s="129"/>
      <c r="AG526" s="130"/>
      <c r="AH526" s="130"/>
      <c r="AI526" s="131"/>
      <c r="AJ526" s="129"/>
      <c r="AK526" s="129"/>
      <c r="AL526" s="132"/>
      <c r="AM526" s="133"/>
      <c r="AN526" s="133"/>
      <c r="AO526" s="133"/>
      <c r="AP526" s="133"/>
      <c r="AQ526" s="133"/>
      <c r="AR526" s="133"/>
      <c r="AS526" s="133"/>
      <c r="AT526" s="133"/>
      <c r="AU526" s="133"/>
      <c r="AV526" s="133"/>
      <c r="AW526" s="133"/>
      <c r="AX526" s="133"/>
      <c r="AY526" s="133"/>
      <c r="AZ526" s="133"/>
      <c r="BA526" s="133"/>
      <c r="BB526" s="133"/>
      <c r="BC526" s="133"/>
      <c r="BD526" s="133"/>
      <c r="BE526" s="133"/>
      <c r="BF526" s="133"/>
      <c r="BG526" s="133"/>
      <c r="BH526" s="133"/>
      <c r="BI526" s="133"/>
      <c r="BJ526" s="133"/>
      <c r="BK526" s="133"/>
      <c r="BL526" s="133"/>
      <c r="BM526" s="134"/>
      <c r="BN526" s="135"/>
      <c r="BO526" s="133"/>
      <c r="BP526" s="133"/>
      <c r="BQ526" s="133"/>
      <c r="BR526" s="133"/>
      <c r="BS526" s="133"/>
      <c r="BT526" s="133"/>
      <c r="BU526" s="133"/>
      <c r="BV526" s="133"/>
      <c r="BW526" s="133"/>
      <c r="BX526" s="133"/>
      <c r="BY526" s="133"/>
      <c r="BZ526" s="133"/>
      <c r="CA526" s="133"/>
      <c r="CB526" s="133"/>
      <c r="CC526" s="133"/>
      <c r="CD526" s="133"/>
      <c r="CE526" s="133"/>
      <c r="CF526" s="133"/>
      <c r="CG526" s="133"/>
      <c r="CH526" s="133"/>
      <c r="CI526" s="133"/>
      <c r="CJ526" s="133"/>
      <c r="CK526" s="133"/>
      <c r="CL526" s="133"/>
      <c r="CM526" s="133"/>
      <c r="CN526" s="133"/>
      <c r="CO526" s="133"/>
      <c r="CP526" s="133"/>
      <c r="CQ526" s="134"/>
      <c r="CR526" s="135"/>
      <c r="CS526" s="133"/>
      <c r="CT526" s="133"/>
      <c r="CU526" s="133"/>
      <c r="CV526" s="133"/>
      <c r="CW526" s="133"/>
      <c r="CX526" s="133"/>
      <c r="CY526" s="133"/>
      <c r="CZ526" s="133"/>
      <c r="DA526" s="133"/>
      <c r="DB526" s="133"/>
      <c r="DC526" s="133"/>
      <c r="DD526" s="133"/>
      <c r="DE526" s="133"/>
      <c r="DF526" s="133"/>
      <c r="DG526" s="133"/>
      <c r="DH526" s="133"/>
      <c r="DI526" s="133"/>
      <c r="DJ526" s="133"/>
      <c r="DK526" s="133"/>
      <c r="DL526" s="133"/>
      <c r="DM526" s="133"/>
      <c r="DN526" s="133"/>
      <c r="DO526" s="133"/>
      <c r="DP526" s="133"/>
      <c r="DQ526" s="133"/>
      <c r="DR526" s="133"/>
      <c r="DS526" s="133"/>
      <c r="DT526" s="133"/>
      <c r="DU526" s="134"/>
      <c r="DV526" s="134"/>
      <c r="DW526" s="134"/>
      <c r="EE526" s="2"/>
      <c r="EF526"/>
      <c r="EG526"/>
      <c r="EH526" s="124"/>
      <c r="EI526" s="124"/>
      <c r="EJ526" s="124"/>
      <c r="EK526" s="124"/>
      <c r="EL526" s="124"/>
      <c r="EM526" s="124"/>
      <c r="EN526" s="124"/>
      <c r="EO526" s="124"/>
      <c r="EP526" s="124"/>
      <c r="EQ526" s="124"/>
      <c r="ER526" s="124"/>
      <c r="ES526" s="124"/>
      <c r="ET526" s="124"/>
      <c r="EU526" s="124"/>
      <c r="EV526" s="124"/>
      <c r="EW526" s="124"/>
      <c r="EX526" s="124"/>
      <c r="EY526" s="124"/>
      <c r="EZ526" s="124"/>
      <c r="FA526" s="124"/>
      <c r="FB526" s="124"/>
      <c r="FC526" s="124"/>
      <c r="FD526" s="124"/>
      <c r="FE526" s="124"/>
      <c r="FG526" s="124"/>
      <c r="FH526" s="124"/>
      <c r="FI526" s="124"/>
      <c r="FJ526" s="124"/>
      <c r="FK526" s="124"/>
      <c r="FL526" s="124"/>
      <c r="FN526" s="212"/>
      <c r="FO526" s="170"/>
      <c r="FP526" s="212"/>
      <c r="FQ526" s="170"/>
      <c r="FR526" s="212"/>
      <c r="FS526" s="170"/>
      <c r="FT526" s="212"/>
      <c r="FU526" s="170"/>
      <c r="FV526" s="212"/>
      <c r="FW526" s="170"/>
      <c r="FX526" s="212"/>
      <c r="FY526" s="170"/>
      <c r="FZ526" s="212"/>
      <c r="GA526" s="170"/>
      <c r="GB526" s="212"/>
      <c r="GC526" s="170"/>
      <c r="GD526" s="212"/>
      <c r="GE526" s="170"/>
      <c r="GF526" s="212"/>
      <c r="GG526" s="170"/>
      <c r="GH526" s="212"/>
      <c r="GI526" s="170"/>
      <c r="GJ526" s="212"/>
      <c r="GK526" s="170"/>
      <c r="HC526" s="212"/>
      <c r="HD526" s="170"/>
      <c r="HE526" s="212"/>
      <c r="HF526" s="170"/>
      <c r="HG526" s="212"/>
      <c r="HH526" s="170"/>
      <c r="HI526" s="212"/>
      <c r="HJ526" s="170"/>
    </row>
    <row r="527" spans="2:218" ht="21.75" customHeight="1" x14ac:dyDescent="0.15">
      <c r="B527" s="486"/>
      <c r="C527" s="324"/>
      <c r="D527" s="78"/>
      <c r="E527" s="79"/>
      <c r="F527" s="79"/>
      <c r="G527" s="79"/>
      <c r="H527" s="79"/>
      <c r="I527" s="79"/>
      <c r="J527" s="79"/>
      <c r="K527" s="79"/>
      <c r="L527" s="79"/>
      <c r="M527" s="79"/>
      <c r="N527" s="79"/>
      <c r="O527" s="79"/>
      <c r="P527" s="79"/>
      <c r="Q527" s="79"/>
      <c r="R527" s="79"/>
      <c r="S527" s="79"/>
      <c r="T527" s="79"/>
      <c r="U527" s="79"/>
      <c r="V527" s="79"/>
      <c r="W527" s="79"/>
      <c r="X527" s="79"/>
      <c r="Y527" s="79"/>
      <c r="Z527" s="79"/>
      <c r="AA527" s="79"/>
      <c r="AB527" s="79"/>
      <c r="AC527" s="79"/>
      <c r="AD527" s="79"/>
      <c r="AE527" s="79"/>
      <c r="AF527" s="137"/>
      <c r="AG527" s="79"/>
      <c r="AH527" s="79"/>
      <c r="AI527" s="78"/>
      <c r="AJ527" s="79"/>
      <c r="AK527" s="79"/>
      <c r="AL527" s="79"/>
      <c r="AM527" s="79"/>
      <c r="AN527" s="79"/>
      <c r="AO527" s="79"/>
      <c r="AP527" s="79"/>
      <c r="AQ527" s="79"/>
      <c r="AR527" s="79"/>
      <c r="AS527" s="79"/>
      <c r="AT527" s="79"/>
      <c r="AU527" s="79"/>
      <c r="AV527" s="79"/>
      <c r="AW527" s="79"/>
      <c r="AX527" s="79"/>
      <c r="AY527" s="79"/>
      <c r="AZ527" s="79"/>
      <c r="BA527" s="79"/>
      <c r="BB527" s="79"/>
      <c r="BC527" s="79"/>
      <c r="BD527" s="79"/>
      <c r="BE527" s="79"/>
      <c r="BF527" s="79"/>
      <c r="BG527" s="79"/>
      <c r="BH527" s="79"/>
      <c r="BI527" s="79"/>
      <c r="BJ527" s="79"/>
      <c r="BK527" s="79"/>
      <c r="BL527" s="79"/>
      <c r="BM527" s="80"/>
      <c r="BN527" s="78"/>
      <c r="BO527" s="79"/>
      <c r="BP527" s="79"/>
      <c r="BQ527" s="79"/>
      <c r="BR527" s="79"/>
      <c r="BS527" s="79"/>
      <c r="BT527" s="79"/>
      <c r="BU527" s="79"/>
      <c r="BV527" s="79"/>
      <c r="BW527" s="79"/>
      <c r="BX527" s="79"/>
      <c r="BY527" s="79"/>
      <c r="BZ527" s="79"/>
      <c r="CA527" s="79"/>
      <c r="CB527" s="137"/>
      <c r="CC527" s="79"/>
      <c r="CD527" s="79"/>
      <c r="CE527" s="79"/>
      <c r="CF527" s="79"/>
      <c r="CG527" s="79"/>
      <c r="CH527" s="79"/>
      <c r="CI527" s="79"/>
      <c r="CJ527" s="79"/>
      <c r="CK527" s="79"/>
      <c r="CL527" s="79"/>
      <c r="CM527" s="79"/>
      <c r="CN527" s="79"/>
      <c r="CO527" s="79"/>
      <c r="CP527" s="137"/>
      <c r="CQ527" s="80"/>
      <c r="CR527" s="78"/>
      <c r="CS527" s="79"/>
      <c r="CT527" s="79"/>
      <c r="CU527" s="79"/>
      <c r="CV527" s="79"/>
      <c r="CW527" s="79"/>
      <c r="CX527" s="79"/>
      <c r="CY527" s="79"/>
      <c r="CZ527" s="79"/>
      <c r="DA527" s="79"/>
      <c r="DB527" s="79"/>
      <c r="DC527" s="79"/>
      <c r="DD527" s="79"/>
      <c r="DE527" s="79"/>
      <c r="DF527" s="137"/>
      <c r="DG527" s="79"/>
      <c r="DH527" s="79"/>
      <c r="DI527" s="79"/>
      <c r="DJ527" s="79"/>
      <c r="DK527" s="79"/>
      <c r="DL527" s="79"/>
      <c r="DM527" s="79"/>
      <c r="DN527" s="79"/>
      <c r="DO527" s="79"/>
      <c r="DP527" s="79"/>
      <c r="DQ527" s="79"/>
      <c r="DR527" s="79"/>
      <c r="DS527" s="79"/>
      <c r="DT527" s="137"/>
      <c r="DU527" s="80"/>
      <c r="DV527" s="80"/>
      <c r="DW527" s="80"/>
      <c r="EE527" s="2"/>
      <c r="EF527"/>
      <c r="EG527"/>
      <c r="EH527" s="124"/>
      <c r="EI527" s="124"/>
      <c r="EJ527" s="124"/>
      <c r="EK527" s="124"/>
      <c r="EL527" s="124"/>
      <c r="EM527" s="124"/>
      <c r="EN527" s="124"/>
      <c r="EO527" s="124"/>
      <c r="EP527" s="124"/>
      <c r="EQ527" s="124"/>
      <c r="ER527" s="124"/>
      <c r="ES527" s="124"/>
      <c r="ET527" s="124"/>
      <c r="EU527" s="124"/>
      <c r="EV527" s="124"/>
      <c r="EW527" s="124"/>
      <c r="EX527" s="124"/>
      <c r="EY527" s="124"/>
      <c r="EZ527" s="124"/>
      <c r="FA527" s="124"/>
      <c r="FB527" s="124"/>
      <c r="FC527" s="124"/>
      <c r="FD527" s="124"/>
      <c r="FE527" s="124"/>
      <c r="FG527" s="124"/>
      <c r="FH527" s="124"/>
      <c r="FI527" s="124"/>
      <c r="FJ527" s="124"/>
      <c r="FK527" s="124"/>
      <c r="FL527" s="124"/>
      <c r="FN527" s="212"/>
      <c r="FO527" s="170"/>
      <c r="FP527" s="212"/>
      <c r="FQ527" s="170"/>
      <c r="FR527" s="212"/>
      <c r="FS527" s="170"/>
      <c r="FT527" s="212"/>
      <c r="FU527" s="170"/>
      <c r="FV527" s="212"/>
      <c r="FW527" s="170"/>
      <c r="FX527" s="212"/>
      <c r="FY527" s="170"/>
      <c r="FZ527" s="212"/>
      <c r="GA527" s="170"/>
      <c r="GB527" s="212"/>
      <c r="GC527" s="170"/>
      <c r="GD527" s="212"/>
      <c r="GE527" s="170"/>
      <c r="GF527" s="212"/>
      <c r="GG527" s="170"/>
      <c r="GH527" s="212"/>
      <c r="GI527" s="170"/>
      <c r="GJ527" s="212"/>
      <c r="GK527" s="170"/>
      <c r="HC527" s="212"/>
      <c r="HD527" s="170"/>
      <c r="HE527" s="212"/>
      <c r="HF527" s="170"/>
      <c r="HG527" s="212"/>
      <c r="HH527" s="170"/>
      <c r="HI527" s="212"/>
      <c r="HJ527" s="170"/>
    </row>
    <row r="528" spans="2:218" ht="10.5" customHeight="1" x14ac:dyDescent="0.15">
      <c r="B528" s="487"/>
      <c r="C528" s="325"/>
      <c r="D528" s="59"/>
      <c r="E528" s="76"/>
      <c r="F528" s="76"/>
      <c r="G528" s="76"/>
      <c r="H528" s="76"/>
      <c r="I528" s="76"/>
      <c r="J528" s="76"/>
      <c r="K528" s="76"/>
      <c r="L528" s="76"/>
      <c r="M528" s="76"/>
      <c r="N528" s="76"/>
      <c r="O528" s="76"/>
      <c r="P528" s="76"/>
      <c r="Q528" s="76"/>
      <c r="R528" s="76"/>
      <c r="S528" s="76"/>
      <c r="T528" s="76"/>
      <c r="U528" s="76"/>
      <c r="V528" s="76"/>
      <c r="W528" s="76"/>
      <c r="X528" s="76"/>
      <c r="Y528" s="76"/>
      <c r="Z528" s="76"/>
      <c r="AA528" s="76"/>
      <c r="AB528" s="76"/>
      <c r="AC528" s="76"/>
      <c r="AD528" s="76"/>
      <c r="AE528" s="76"/>
      <c r="AF528" s="138"/>
      <c r="AG528" s="76"/>
      <c r="AH528" s="76"/>
      <c r="AI528" s="59"/>
      <c r="AJ528" s="76"/>
      <c r="AK528" s="76"/>
      <c r="AL528" s="76"/>
      <c r="AM528" s="76"/>
      <c r="AN528" s="76"/>
      <c r="AO528" s="76"/>
      <c r="AP528" s="76"/>
      <c r="AQ528" s="76"/>
      <c r="AR528" s="76"/>
      <c r="AS528" s="76"/>
      <c r="AT528" s="76"/>
      <c r="AU528" s="76"/>
      <c r="AV528" s="76"/>
      <c r="AW528" s="76"/>
      <c r="AX528" s="76"/>
      <c r="AY528" s="76"/>
      <c r="AZ528" s="76"/>
      <c r="BA528" s="76"/>
      <c r="BB528" s="76"/>
      <c r="BC528" s="76"/>
      <c r="BD528" s="76"/>
      <c r="BE528" s="76"/>
      <c r="BF528" s="76"/>
      <c r="BG528" s="76"/>
      <c r="BH528" s="76"/>
      <c r="BI528" s="76"/>
      <c r="BJ528" s="76"/>
      <c r="BK528" s="76"/>
      <c r="BL528" s="76"/>
      <c r="BM528" s="77"/>
      <c r="BN528" s="59"/>
      <c r="BO528" s="76"/>
      <c r="BP528" s="76"/>
      <c r="BQ528" s="76"/>
      <c r="BR528" s="76"/>
      <c r="BS528" s="76"/>
      <c r="BT528" s="76"/>
      <c r="BU528" s="76"/>
      <c r="BV528" s="76"/>
      <c r="BW528" s="76"/>
      <c r="BX528" s="76"/>
      <c r="BY528" s="76"/>
      <c r="BZ528" s="76"/>
      <c r="CA528" s="76"/>
      <c r="CB528" s="138"/>
      <c r="CC528" s="76"/>
      <c r="CD528" s="76"/>
      <c r="CE528" s="76"/>
      <c r="CF528" s="76"/>
      <c r="CG528" s="76"/>
      <c r="CH528" s="76"/>
      <c r="CI528" s="76"/>
      <c r="CJ528" s="76"/>
      <c r="CK528" s="76"/>
      <c r="CL528" s="76"/>
      <c r="CM528" s="76"/>
      <c r="CN528" s="76"/>
      <c r="CO528" s="76"/>
      <c r="CP528" s="138"/>
      <c r="CQ528" s="77"/>
      <c r="CR528" s="59"/>
      <c r="CS528" s="76"/>
      <c r="CT528" s="76"/>
      <c r="CU528" s="76"/>
      <c r="CV528" s="76"/>
      <c r="CW528" s="76"/>
      <c r="CX528" s="76"/>
      <c r="CY528" s="76"/>
      <c r="CZ528" s="76"/>
      <c r="DA528" s="76"/>
      <c r="DB528" s="76"/>
      <c r="DC528" s="76"/>
      <c r="DD528" s="76"/>
      <c r="DE528" s="76"/>
      <c r="DF528" s="138"/>
      <c r="DG528" s="76"/>
      <c r="DH528" s="76"/>
      <c r="DI528" s="76"/>
      <c r="DJ528" s="76"/>
      <c r="DK528" s="76"/>
      <c r="DL528" s="76"/>
      <c r="DM528" s="76"/>
      <c r="DN528" s="76"/>
      <c r="DO528" s="76"/>
      <c r="DP528" s="76"/>
      <c r="DQ528" s="76"/>
      <c r="DR528" s="76"/>
      <c r="DS528" s="76"/>
      <c r="DT528" s="138"/>
      <c r="DU528" s="77"/>
      <c r="DV528" s="77"/>
      <c r="DW528" s="77"/>
      <c r="EE528" s="2"/>
      <c r="EF528"/>
      <c r="EG528"/>
      <c r="EH528" s="124"/>
      <c r="EI528" s="124"/>
      <c r="EJ528" s="124"/>
      <c r="EK528" s="124"/>
      <c r="EL528" s="124"/>
      <c r="EM528" s="124"/>
      <c r="EN528" s="124"/>
      <c r="EO528" s="124"/>
      <c r="EP528" s="124"/>
      <c r="EQ528" s="124"/>
      <c r="ER528" s="124"/>
      <c r="ES528" s="124"/>
      <c r="ET528" s="124"/>
      <c r="EU528" s="124"/>
      <c r="EV528" s="124"/>
      <c r="EW528" s="124"/>
      <c r="EX528" s="124"/>
      <c r="EY528" s="124"/>
      <c r="EZ528" s="124"/>
      <c r="FA528" s="124"/>
      <c r="FB528" s="124"/>
      <c r="FC528" s="124"/>
      <c r="FD528" s="124"/>
      <c r="FE528" s="124"/>
      <c r="FG528" s="124"/>
      <c r="FH528" s="124"/>
      <c r="FI528" s="124"/>
      <c r="FJ528" s="124"/>
      <c r="FK528" s="124"/>
      <c r="FL528" s="124"/>
      <c r="FN528" s="212"/>
      <c r="FO528" s="170"/>
      <c r="FP528" s="212"/>
      <c r="FQ528" s="170"/>
      <c r="FR528" s="212"/>
      <c r="FS528" s="170"/>
      <c r="FT528" s="212"/>
      <c r="FU528" s="170"/>
      <c r="FV528" s="212"/>
      <c r="FW528" s="170"/>
      <c r="FX528" s="212"/>
      <c r="FY528" s="170"/>
      <c r="FZ528" s="212"/>
      <c r="GA528" s="170"/>
      <c r="GB528" s="212"/>
      <c r="GC528" s="170"/>
      <c r="GD528" s="212"/>
      <c r="GE528" s="170"/>
      <c r="GF528" s="212"/>
      <c r="GG528" s="170"/>
      <c r="GH528" s="212"/>
      <c r="GI528" s="170"/>
      <c r="GJ528" s="212"/>
      <c r="GK528" s="170"/>
      <c r="HC528" s="212"/>
      <c r="HD528" s="170"/>
      <c r="HE528" s="212"/>
      <c r="HF528" s="170"/>
      <c r="HG528" s="212"/>
      <c r="HH528" s="170"/>
      <c r="HI528" s="212"/>
      <c r="HJ528" s="170"/>
    </row>
    <row r="529" spans="2:218" ht="27.75" customHeight="1" x14ac:dyDescent="0.15">
      <c r="B529" s="487"/>
      <c r="C529" s="325"/>
      <c r="D529" s="75"/>
      <c r="E529" s="76"/>
      <c r="F529" s="76"/>
      <c r="G529" s="76"/>
      <c r="H529" s="76"/>
      <c r="I529" s="76"/>
      <c r="J529" s="76"/>
      <c r="K529" s="76"/>
      <c r="L529" s="76"/>
      <c r="M529" s="76"/>
      <c r="N529" s="76"/>
      <c r="O529" s="76"/>
      <c r="P529" s="76"/>
      <c r="Q529" s="76"/>
      <c r="R529" s="76"/>
      <c r="S529" s="76"/>
      <c r="T529" s="76"/>
      <c r="U529" s="76"/>
      <c r="V529" s="76"/>
      <c r="W529" s="76"/>
      <c r="X529" s="76"/>
      <c r="Y529" s="76"/>
      <c r="Z529" s="76"/>
      <c r="AA529" s="76"/>
      <c r="AB529" s="76"/>
      <c r="AC529" s="76"/>
      <c r="AD529" s="76"/>
      <c r="AE529" s="76"/>
      <c r="AF529" s="138"/>
      <c r="AG529" s="76"/>
      <c r="AH529" s="76"/>
      <c r="AI529" s="59"/>
      <c r="AJ529" s="76"/>
      <c r="AK529" s="76"/>
      <c r="AL529" s="76"/>
      <c r="AM529" s="76"/>
      <c r="AN529" s="76"/>
      <c r="AO529" s="76"/>
      <c r="AP529" s="76"/>
      <c r="AQ529" s="76"/>
      <c r="AR529" s="76"/>
      <c r="AS529" s="76"/>
      <c r="AT529" s="76"/>
      <c r="AU529" s="76"/>
      <c r="AV529" s="76"/>
      <c r="AW529" s="76"/>
      <c r="AX529" s="76"/>
      <c r="AY529" s="76"/>
      <c r="AZ529" s="76"/>
      <c r="BA529" s="76"/>
      <c r="BB529" s="76"/>
      <c r="BC529" s="76"/>
      <c r="BD529" s="76"/>
      <c r="BE529" s="76"/>
      <c r="BF529" s="76"/>
      <c r="BG529" s="76"/>
      <c r="BH529" s="76"/>
      <c r="BI529" s="76"/>
      <c r="BJ529" s="76"/>
      <c r="BK529" s="76"/>
      <c r="BL529" s="76"/>
      <c r="BM529" s="77"/>
      <c r="BN529" s="59"/>
      <c r="BO529" s="76"/>
      <c r="BP529" s="76"/>
      <c r="BQ529" s="76"/>
      <c r="BR529" s="76"/>
      <c r="BS529" s="76"/>
      <c r="BT529" s="76"/>
      <c r="BU529" s="76"/>
      <c r="BV529" s="76"/>
      <c r="BW529" s="76"/>
      <c r="BX529" s="76"/>
      <c r="BY529" s="76"/>
      <c r="BZ529" s="76"/>
      <c r="CA529" s="76"/>
      <c r="CB529" s="138"/>
      <c r="CC529" s="76"/>
      <c r="CD529" s="76"/>
      <c r="CE529" s="76"/>
      <c r="CF529" s="76"/>
      <c r="CG529" s="76"/>
      <c r="CH529" s="76"/>
      <c r="CI529" s="76"/>
      <c r="CJ529" s="76"/>
      <c r="CK529" s="76"/>
      <c r="CL529" s="76"/>
      <c r="CM529" s="76"/>
      <c r="CN529" s="76"/>
      <c r="CO529" s="76"/>
      <c r="CP529" s="138"/>
      <c r="CQ529" s="77"/>
      <c r="CR529" s="59"/>
      <c r="CS529" s="76"/>
      <c r="CT529" s="76"/>
      <c r="CU529" s="76"/>
      <c r="CV529" s="76"/>
      <c r="CW529" s="76"/>
      <c r="CX529" s="76"/>
      <c r="CY529" s="76"/>
      <c r="CZ529" s="76"/>
      <c r="DA529" s="76"/>
      <c r="DB529" s="76"/>
      <c r="DC529" s="76"/>
      <c r="DD529" s="76"/>
      <c r="DE529" s="76"/>
      <c r="DF529" s="138"/>
      <c r="DG529" s="76"/>
      <c r="DH529" s="76"/>
      <c r="DI529" s="76"/>
      <c r="DJ529" s="76"/>
      <c r="DK529" s="76"/>
      <c r="DL529" s="76"/>
      <c r="DM529" s="76"/>
      <c r="DN529" s="76"/>
      <c r="DO529" s="76"/>
      <c r="DP529" s="76"/>
      <c r="DQ529" s="76"/>
      <c r="DR529" s="76"/>
      <c r="DS529" s="76"/>
      <c r="DT529" s="138"/>
      <c r="DU529" s="77"/>
      <c r="DV529" s="77"/>
      <c r="DW529" s="77"/>
      <c r="EE529" s="2"/>
      <c r="EF529"/>
      <c r="EG529"/>
      <c r="EH529" s="124"/>
      <c r="EI529" s="124"/>
      <c r="EJ529" s="124"/>
      <c r="EK529" s="124"/>
      <c r="EL529" s="124"/>
      <c r="EM529" s="124"/>
      <c r="EN529" s="124"/>
      <c r="EO529" s="124"/>
      <c r="EP529" s="124"/>
      <c r="EQ529" s="124"/>
      <c r="ER529" s="124"/>
      <c r="ES529" s="124"/>
      <c r="ET529" s="124"/>
      <c r="EU529" s="124"/>
      <c r="EV529" s="124"/>
      <c r="EW529" s="124"/>
      <c r="EX529" s="124"/>
      <c r="EY529" s="124"/>
      <c r="EZ529" s="124"/>
      <c r="FA529" s="124"/>
      <c r="FB529" s="124"/>
      <c r="FC529" s="124"/>
      <c r="FD529" s="124"/>
      <c r="FE529" s="124"/>
      <c r="FG529" s="124"/>
      <c r="FH529" s="124"/>
      <c r="FI529" s="124"/>
      <c r="FJ529" s="124"/>
      <c r="FK529" s="124"/>
      <c r="FL529" s="124"/>
      <c r="FN529" s="212"/>
      <c r="FO529" s="170"/>
      <c r="FP529" s="212"/>
      <c r="FQ529" s="170"/>
      <c r="FR529" s="212"/>
      <c r="FS529" s="170"/>
      <c r="FT529" s="212"/>
      <c r="FU529" s="170"/>
      <c r="FV529" s="212"/>
      <c r="FW529" s="170"/>
      <c r="FX529" s="212"/>
      <c r="FY529" s="170"/>
      <c r="FZ529" s="212"/>
      <c r="GA529" s="170"/>
      <c r="GB529" s="212"/>
      <c r="GC529" s="170"/>
      <c r="GD529" s="212"/>
      <c r="GE529" s="170"/>
      <c r="GF529" s="212"/>
      <c r="GG529" s="170"/>
      <c r="GH529" s="212"/>
      <c r="GI529" s="170"/>
      <c r="GJ529" s="212"/>
      <c r="GK529" s="170"/>
      <c r="HC529" s="212"/>
      <c r="HD529" s="170"/>
      <c r="HE529" s="212"/>
      <c r="HF529" s="170"/>
      <c r="HG529" s="212"/>
      <c r="HH529" s="170"/>
      <c r="HI529" s="212"/>
      <c r="HJ529" s="170"/>
    </row>
    <row r="530" spans="2:218" ht="21.75" customHeight="1" thickBot="1" x14ac:dyDescent="0.2">
      <c r="B530" s="488"/>
      <c r="C530" s="326"/>
      <c r="D530" s="136"/>
      <c r="E530" s="129"/>
      <c r="F530" s="129"/>
      <c r="G530" s="129"/>
      <c r="H530" s="129"/>
      <c r="I530" s="129"/>
      <c r="J530" s="129"/>
      <c r="K530" s="129"/>
      <c r="L530" s="129"/>
      <c r="M530" s="129"/>
      <c r="N530" s="129"/>
      <c r="O530" s="129"/>
      <c r="P530" s="129"/>
      <c r="Q530" s="129"/>
      <c r="R530" s="129"/>
      <c r="S530" s="129"/>
      <c r="T530" s="129"/>
      <c r="U530" s="129"/>
      <c r="V530" s="129"/>
      <c r="W530" s="129"/>
      <c r="X530" s="129"/>
      <c r="Y530" s="129"/>
      <c r="Z530" s="129"/>
      <c r="AA530" s="129"/>
      <c r="AB530" s="129"/>
      <c r="AC530" s="129"/>
      <c r="AD530" s="129"/>
      <c r="AE530" s="129"/>
      <c r="AF530" s="129"/>
      <c r="AG530" s="130"/>
      <c r="AH530" s="130"/>
      <c r="AI530" s="131"/>
      <c r="AJ530" s="129"/>
      <c r="AK530" s="129"/>
      <c r="AL530" s="132"/>
      <c r="AM530" s="133"/>
      <c r="AN530" s="133"/>
      <c r="AO530" s="133"/>
      <c r="AP530" s="133"/>
      <c r="AQ530" s="133"/>
      <c r="AR530" s="133"/>
      <c r="AS530" s="133"/>
      <c r="AT530" s="133"/>
      <c r="AU530" s="133"/>
      <c r="AV530" s="133"/>
      <c r="AW530" s="133"/>
      <c r="AX530" s="133"/>
      <c r="AY530" s="133"/>
      <c r="AZ530" s="133"/>
      <c r="BA530" s="133"/>
      <c r="BB530" s="133"/>
      <c r="BC530" s="133"/>
      <c r="BD530" s="133"/>
      <c r="BE530" s="133"/>
      <c r="BF530" s="133"/>
      <c r="BG530" s="133"/>
      <c r="BH530" s="133"/>
      <c r="BI530" s="133"/>
      <c r="BJ530" s="133"/>
      <c r="BK530" s="133"/>
      <c r="BL530" s="133"/>
      <c r="BM530" s="134"/>
      <c r="BN530" s="135"/>
      <c r="BO530" s="133"/>
      <c r="BP530" s="133"/>
      <c r="BQ530" s="133"/>
      <c r="BR530" s="133"/>
      <c r="BS530" s="133"/>
      <c r="BT530" s="133"/>
      <c r="BU530" s="133"/>
      <c r="BV530" s="133"/>
      <c r="BW530" s="133"/>
      <c r="BX530" s="133"/>
      <c r="BY530" s="133"/>
      <c r="BZ530" s="133"/>
      <c r="CA530" s="133"/>
      <c r="CB530" s="133"/>
      <c r="CC530" s="133"/>
      <c r="CD530" s="133"/>
      <c r="CE530" s="133"/>
      <c r="CF530" s="133"/>
      <c r="CG530" s="133"/>
      <c r="CH530" s="133"/>
      <c r="CI530" s="133"/>
      <c r="CJ530" s="133"/>
      <c r="CK530" s="133"/>
      <c r="CL530" s="133"/>
      <c r="CM530" s="133"/>
      <c r="CN530" s="133"/>
      <c r="CO530" s="133"/>
      <c r="CP530" s="133"/>
      <c r="CQ530" s="134"/>
      <c r="CR530" s="135"/>
      <c r="CS530" s="133"/>
      <c r="CT530" s="133"/>
      <c r="CU530" s="133"/>
      <c r="CV530" s="133"/>
      <c r="CW530" s="133"/>
      <c r="CX530" s="133"/>
      <c r="CY530" s="133"/>
      <c r="CZ530" s="133"/>
      <c r="DA530" s="133"/>
      <c r="DB530" s="133"/>
      <c r="DC530" s="133"/>
      <c r="DD530" s="133"/>
      <c r="DE530" s="133"/>
      <c r="DF530" s="133"/>
      <c r="DG530" s="133"/>
      <c r="DH530" s="133"/>
      <c r="DI530" s="133"/>
      <c r="DJ530" s="133"/>
      <c r="DK530" s="133"/>
      <c r="DL530" s="133"/>
      <c r="DM530" s="133"/>
      <c r="DN530" s="133"/>
      <c r="DO530" s="133"/>
      <c r="DP530" s="133"/>
      <c r="DQ530" s="133"/>
      <c r="DR530" s="133"/>
      <c r="DS530" s="133"/>
      <c r="DT530" s="133"/>
      <c r="DU530" s="134"/>
      <c r="DV530" s="134"/>
      <c r="DW530" s="134"/>
      <c r="EE530" s="2"/>
      <c r="EF530"/>
      <c r="EG530"/>
      <c r="EH530" s="124"/>
      <c r="EI530" s="124"/>
      <c r="EJ530" s="124"/>
      <c r="EK530" s="124"/>
      <c r="EL530" s="124"/>
      <c r="EM530" s="124"/>
      <c r="EN530" s="124"/>
      <c r="EO530" s="124"/>
      <c r="EP530" s="124"/>
      <c r="EQ530" s="124"/>
      <c r="ER530" s="124"/>
      <c r="ES530" s="124"/>
      <c r="ET530" s="124"/>
      <c r="EU530" s="124"/>
      <c r="EV530" s="124"/>
      <c r="EW530" s="124"/>
      <c r="EX530" s="124"/>
      <c r="EY530" s="124"/>
      <c r="EZ530" s="124"/>
      <c r="FA530" s="124"/>
      <c r="FB530" s="124"/>
      <c r="FC530" s="124"/>
      <c r="FD530" s="124"/>
      <c r="FE530" s="124"/>
      <c r="FG530" s="124"/>
      <c r="FH530" s="124"/>
      <c r="FI530" s="124"/>
      <c r="FJ530" s="124"/>
      <c r="FK530" s="124"/>
      <c r="FL530" s="124"/>
      <c r="FN530" s="212"/>
      <c r="FO530" s="170"/>
      <c r="FP530" s="212"/>
      <c r="FQ530" s="170"/>
      <c r="FR530" s="212"/>
      <c r="FS530" s="170"/>
      <c r="FT530" s="212"/>
      <c r="FU530" s="170"/>
      <c r="FV530" s="212"/>
      <c r="FW530" s="170"/>
      <c r="FX530" s="212"/>
      <c r="FY530" s="170"/>
      <c r="FZ530" s="212"/>
      <c r="GA530" s="170"/>
      <c r="GB530" s="212"/>
      <c r="GC530" s="170"/>
      <c r="GD530" s="212"/>
      <c r="GE530" s="170"/>
      <c r="GF530" s="212"/>
      <c r="GG530" s="170"/>
      <c r="GH530" s="212"/>
      <c r="GI530" s="170"/>
      <c r="GJ530" s="212"/>
      <c r="GK530" s="170"/>
      <c r="HC530" s="212"/>
      <c r="HD530" s="170"/>
      <c r="HE530" s="212"/>
      <c r="HF530" s="170"/>
      <c r="HG530" s="212"/>
      <c r="HH530" s="170"/>
      <c r="HI530" s="212"/>
      <c r="HJ530" s="170"/>
    </row>
    <row r="531" spans="2:218" ht="21.75" customHeight="1" x14ac:dyDescent="0.15">
      <c r="B531" s="486"/>
      <c r="C531" s="324"/>
      <c r="D531" s="78"/>
      <c r="E531" s="79"/>
      <c r="F531" s="79"/>
      <c r="G531" s="79"/>
      <c r="H531" s="79"/>
      <c r="I531" s="79"/>
      <c r="J531" s="79"/>
      <c r="K531" s="79"/>
      <c r="L531" s="79"/>
      <c r="M531" s="79"/>
      <c r="N531" s="79"/>
      <c r="O531" s="79"/>
      <c r="P531" s="79"/>
      <c r="Q531" s="79"/>
      <c r="R531" s="79"/>
      <c r="S531" s="79"/>
      <c r="T531" s="79"/>
      <c r="U531" s="79"/>
      <c r="V531" s="79"/>
      <c r="W531" s="79"/>
      <c r="X531" s="79"/>
      <c r="Y531" s="79"/>
      <c r="Z531" s="79"/>
      <c r="AA531" s="79"/>
      <c r="AB531" s="79"/>
      <c r="AC531" s="79"/>
      <c r="AD531" s="79"/>
      <c r="AE531" s="79"/>
      <c r="AF531" s="137"/>
      <c r="AG531" s="79"/>
      <c r="AH531" s="79"/>
      <c r="AI531" s="78"/>
      <c r="AJ531" s="79"/>
      <c r="AK531" s="79"/>
      <c r="AL531" s="79"/>
      <c r="AM531" s="79"/>
      <c r="AN531" s="79"/>
      <c r="AO531" s="79"/>
      <c r="AP531" s="79"/>
      <c r="AQ531" s="79"/>
      <c r="AR531" s="79"/>
      <c r="AS531" s="79"/>
      <c r="AT531" s="79"/>
      <c r="AU531" s="79"/>
      <c r="AV531" s="79"/>
      <c r="AW531" s="79"/>
      <c r="AX531" s="79"/>
      <c r="AY531" s="79"/>
      <c r="AZ531" s="79"/>
      <c r="BA531" s="79"/>
      <c r="BB531" s="79"/>
      <c r="BC531" s="79"/>
      <c r="BD531" s="79"/>
      <c r="BE531" s="79"/>
      <c r="BF531" s="79"/>
      <c r="BG531" s="79"/>
      <c r="BH531" s="79"/>
      <c r="BI531" s="79"/>
      <c r="BJ531" s="79"/>
      <c r="BK531" s="79"/>
      <c r="BL531" s="79"/>
      <c r="BM531" s="80"/>
      <c r="BN531" s="78"/>
      <c r="BO531" s="79"/>
      <c r="BP531" s="79"/>
      <c r="BQ531" s="79"/>
      <c r="BR531" s="79"/>
      <c r="BS531" s="79"/>
      <c r="BT531" s="79"/>
      <c r="BU531" s="79"/>
      <c r="BV531" s="79"/>
      <c r="BW531" s="79"/>
      <c r="BX531" s="79"/>
      <c r="BY531" s="79"/>
      <c r="BZ531" s="79"/>
      <c r="CA531" s="79"/>
      <c r="CB531" s="137"/>
      <c r="CC531" s="79"/>
      <c r="CD531" s="79"/>
      <c r="CE531" s="79"/>
      <c r="CF531" s="79"/>
      <c r="CG531" s="79"/>
      <c r="CH531" s="79"/>
      <c r="CI531" s="79"/>
      <c r="CJ531" s="79"/>
      <c r="CK531" s="79"/>
      <c r="CL531" s="79"/>
      <c r="CM531" s="79"/>
      <c r="CN531" s="79"/>
      <c r="CO531" s="79"/>
      <c r="CP531" s="137"/>
      <c r="CQ531" s="80"/>
      <c r="CR531" s="78"/>
      <c r="CS531" s="79"/>
      <c r="CT531" s="79"/>
      <c r="CU531" s="79"/>
      <c r="CV531" s="79"/>
      <c r="CW531" s="79"/>
      <c r="CX531" s="79"/>
      <c r="CY531" s="79"/>
      <c r="CZ531" s="79"/>
      <c r="DA531" s="79"/>
      <c r="DB531" s="79"/>
      <c r="DC531" s="79"/>
      <c r="DD531" s="79"/>
      <c r="DE531" s="79"/>
      <c r="DF531" s="137"/>
      <c r="DG531" s="79"/>
      <c r="DH531" s="79"/>
      <c r="DI531" s="79"/>
      <c r="DJ531" s="79"/>
      <c r="DK531" s="79"/>
      <c r="DL531" s="79"/>
      <c r="DM531" s="79"/>
      <c r="DN531" s="79"/>
      <c r="DO531" s="79"/>
      <c r="DP531" s="79"/>
      <c r="DQ531" s="79"/>
      <c r="DR531" s="79"/>
      <c r="DS531" s="79"/>
      <c r="DT531" s="137"/>
      <c r="DU531" s="80"/>
      <c r="DV531" s="80"/>
      <c r="DW531" s="80"/>
      <c r="EE531" s="2"/>
      <c r="EF531"/>
      <c r="EG531"/>
      <c r="EH531" s="124"/>
      <c r="EI531" s="124"/>
      <c r="EJ531" s="124"/>
      <c r="EK531" s="124"/>
      <c r="EL531" s="124"/>
      <c r="EM531" s="124"/>
      <c r="EN531" s="124"/>
      <c r="EO531" s="124"/>
      <c r="EP531" s="124"/>
      <c r="EQ531" s="124"/>
      <c r="ER531" s="124"/>
      <c r="ES531" s="124"/>
      <c r="ET531" s="124"/>
      <c r="EU531" s="124"/>
      <c r="EV531" s="124"/>
      <c r="EW531" s="124"/>
      <c r="EX531" s="124"/>
      <c r="EY531" s="124"/>
      <c r="EZ531" s="124"/>
      <c r="FA531" s="124"/>
      <c r="FB531" s="124"/>
      <c r="FC531" s="124"/>
      <c r="FD531" s="124"/>
      <c r="FE531" s="124"/>
      <c r="FG531" s="124"/>
      <c r="FH531" s="124"/>
      <c r="FI531" s="124"/>
      <c r="FJ531" s="124"/>
      <c r="FK531" s="124"/>
      <c r="FL531" s="124"/>
      <c r="FN531" s="212"/>
      <c r="FO531" s="170"/>
      <c r="FP531" s="212"/>
      <c r="FQ531" s="170"/>
      <c r="FR531" s="212"/>
      <c r="FS531" s="170"/>
      <c r="FT531" s="212"/>
      <c r="FU531" s="170"/>
      <c r="FV531" s="212"/>
      <c r="FW531" s="170"/>
      <c r="FX531" s="212"/>
      <c r="FY531" s="170"/>
      <c r="FZ531" s="212"/>
      <c r="GA531" s="170"/>
      <c r="GB531" s="212"/>
      <c r="GC531" s="170"/>
      <c r="GD531" s="212"/>
      <c r="GE531" s="170"/>
      <c r="GF531" s="212"/>
      <c r="GG531" s="170"/>
      <c r="GH531" s="212"/>
      <c r="GI531" s="170"/>
      <c r="GJ531" s="212"/>
      <c r="GK531" s="170"/>
      <c r="HC531" s="212"/>
      <c r="HD531" s="170"/>
      <c r="HE531" s="212"/>
      <c r="HF531" s="170"/>
      <c r="HG531" s="212"/>
      <c r="HH531" s="170"/>
      <c r="HI531" s="212"/>
      <c r="HJ531" s="170"/>
    </row>
    <row r="532" spans="2:218" ht="10.5" customHeight="1" x14ac:dyDescent="0.15">
      <c r="B532" s="487"/>
      <c r="C532" s="325"/>
      <c r="D532" s="59"/>
      <c r="E532" s="76"/>
      <c r="F532" s="76"/>
      <c r="G532" s="76"/>
      <c r="H532" s="76"/>
      <c r="I532" s="76"/>
      <c r="J532" s="76"/>
      <c r="K532" s="76"/>
      <c r="L532" s="76"/>
      <c r="M532" s="76"/>
      <c r="N532" s="76"/>
      <c r="O532" s="76"/>
      <c r="P532" s="76"/>
      <c r="Q532" s="76"/>
      <c r="R532" s="76"/>
      <c r="S532" s="76"/>
      <c r="T532" s="76"/>
      <c r="U532" s="76"/>
      <c r="V532" s="76"/>
      <c r="W532" s="76"/>
      <c r="X532" s="76"/>
      <c r="Y532" s="76"/>
      <c r="Z532" s="76"/>
      <c r="AA532" s="76"/>
      <c r="AB532" s="76"/>
      <c r="AC532" s="76"/>
      <c r="AD532" s="76"/>
      <c r="AE532" s="76"/>
      <c r="AF532" s="138"/>
      <c r="AG532" s="76"/>
      <c r="AH532" s="76"/>
      <c r="AI532" s="59"/>
      <c r="AJ532" s="76"/>
      <c r="AK532" s="76"/>
      <c r="AL532" s="76"/>
      <c r="AM532" s="76"/>
      <c r="AN532" s="76"/>
      <c r="AO532" s="76"/>
      <c r="AP532" s="76"/>
      <c r="AQ532" s="76"/>
      <c r="AR532" s="76"/>
      <c r="AS532" s="76"/>
      <c r="AT532" s="76"/>
      <c r="AU532" s="76"/>
      <c r="AV532" s="76"/>
      <c r="AW532" s="76"/>
      <c r="AX532" s="76"/>
      <c r="AY532" s="76"/>
      <c r="AZ532" s="76"/>
      <c r="BA532" s="76"/>
      <c r="BB532" s="76"/>
      <c r="BC532" s="76"/>
      <c r="BD532" s="76"/>
      <c r="BE532" s="76"/>
      <c r="BF532" s="76"/>
      <c r="BG532" s="76"/>
      <c r="BH532" s="76"/>
      <c r="BI532" s="76"/>
      <c r="BJ532" s="76"/>
      <c r="BK532" s="76"/>
      <c r="BL532" s="76"/>
      <c r="BM532" s="77"/>
      <c r="BN532" s="59"/>
      <c r="BO532" s="76"/>
      <c r="BP532" s="76"/>
      <c r="BQ532" s="76"/>
      <c r="BR532" s="76"/>
      <c r="BS532" s="76"/>
      <c r="BT532" s="76"/>
      <c r="BU532" s="76"/>
      <c r="BV532" s="76"/>
      <c r="BW532" s="76"/>
      <c r="BX532" s="76"/>
      <c r="BY532" s="76"/>
      <c r="BZ532" s="76"/>
      <c r="CA532" s="76"/>
      <c r="CB532" s="138"/>
      <c r="CC532" s="76"/>
      <c r="CD532" s="76"/>
      <c r="CE532" s="76"/>
      <c r="CF532" s="76"/>
      <c r="CG532" s="76"/>
      <c r="CH532" s="76"/>
      <c r="CI532" s="76"/>
      <c r="CJ532" s="76"/>
      <c r="CK532" s="76"/>
      <c r="CL532" s="76"/>
      <c r="CM532" s="76"/>
      <c r="CN532" s="76"/>
      <c r="CO532" s="76"/>
      <c r="CP532" s="138"/>
      <c r="CQ532" s="77"/>
      <c r="CR532" s="59"/>
      <c r="CS532" s="76"/>
      <c r="CT532" s="76"/>
      <c r="CU532" s="76"/>
      <c r="CV532" s="76"/>
      <c r="CW532" s="76"/>
      <c r="CX532" s="76"/>
      <c r="CY532" s="76"/>
      <c r="CZ532" s="76"/>
      <c r="DA532" s="76"/>
      <c r="DB532" s="76"/>
      <c r="DC532" s="76"/>
      <c r="DD532" s="76"/>
      <c r="DE532" s="76"/>
      <c r="DF532" s="138"/>
      <c r="DG532" s="76"/>
      <c r="DH532" s="76"/>
      <c r="DI532" s="76"/>
      <c r="DJ532" s="76"/>
      <c r="DK532" s="76"/>
      <c r="DL532" s="76"/>
      <c r="DM532" s="76"/>
      <c r="DN532" s="76"/>
      <c r="DO532" s="76"/>
      <c r="DP532" s="76"/>
      <c r="DQ532" s="76"/>
      <c r="DR532" s="76"/>
      <c r="DS532" s="76"/>
      <c r="DT532" s="138"/>
      <c r="DU532" s="77"/>
      <c r="DV532" s="77"/>
      <c r="DW532" s="77"/>
      <c r="EE532" s="2"/>
      <c r="EF532"/>
      <c r="EG532"/>
      <c r="EH532" s="124"/>
      <c r="EI532" s="124"/>
      <c r="EJ532" s="124"/>
      <c r="EK532" s="124"/>
      <c r="EL532" s="124"/>
      <c r="EM532" s="124"/>
      <c r="EN532" s="124"/>
      <c r="EO532" s="124"/>
      <c r="EP532" s="124"/>
      <c r="EQ532" s="124"/>
      <c r="ER532" s="124"/>
      <c r="ES532" s="124"/>
      <c r="ET532" s="124"/>
      <c r="EU532" s="124"/>
      <c r="EV532" s="124"/>
      <c r="EW532" s="124"/>
      <c r="EX532" s="124"/>
      <c r="EY532" s="124"/>
      <c r="EZ532" s="124"/>
      <c r="FA532" s="124"/>
      <c r="FB532" s="124"/>
      <c r="FC532" s="124"/>
      <c r="FD532" s="124"/>
      <c r="FE532" s="124"/>
      <c r="FG532" s="124"/>
      <c r="FH532" s="124"/>
      <c r="FI532" s="124"/>
      <c r="FJ532" s="124"/>
      <c r="FK532" s="124"/>
      <c r="FL532" s="124"/>
      <c r="FN532" s="212"/>
      <c r="FO532" s="170"/>
      <c r="FP532" s="212"/>
      <c r="FQ532" s="170"/>
      <c r="FR532" s="212"/>
      <c r="FS532" s="170"/>
      <c r="FT532" s="212"/>
      <c r="FU532" s="170"/>
      <c r="FV532" s="212"/>
      <c r="FW532" s="170"/>
      <c r="FX532" s="212"/>
      <c r="FY532" s="170"/>
      <c r="FZ532" s="212"/>
      <c r="GA532" s="170"/>
      <c r="GB532" s="212"/>
      <c r="GC532" s="170"/>
      <c r="GD532" s="212"/>
      <c r="GE532" s="170"/>
      <c r="GF532" s="212"/>
      <c r="GG532" s="170"/>
      <c r="GH532" s="212"/>
      <c r="GI532" s="170"/>
      <c r="GJ532" s="212"/>
      <c r="GK532" s="170"/>
      <c r="HC532" s="212"/>
      <c r="HD532" s="170"/>
      <c r="HE532" s="212"/>
      <c r="HF532" s="170"/>
      <c r="HG532" s="212"/>
      <c r="HH532" s="170"/>
      <c r="HI532" s="212"/>
      <c r="HJ532" s="170"/>
    </row>
    <row r="533" spans="2:218" ht="27.75" customHeight="1" x14ac:dyDescent="0.15">
      <c r="B533" s="487"/>
      <c r="C533" s="325"/>
      <c r="D533" s="75"/>
      <c r="E533" s="76"/>
      <c r="F533" s="76"/>
      <c r="G533" s="76"/>
      <c r="H533" s="76"/>
      <c r="I533" s="76"/>
      <c r="J533" s="76"/>
      <c r="K533" s="76"/>
      <c r="L533" s="76"/>
      <c r="M533" s="76"/>
      <c r="N533" s="76"/>
      <c r="O533" s="76"/>
      <c r="P533" s="76"/>
      <c r="Q533" s="76"/>
      <c r="R533" s="76"/>
      <c r="S533" s="76"/>
      <c r="T533" s="76"/>
      <c r="U533" s="76"/>
      <c r="V533" s="76"/>
      <c r="W533" s="76"/>
      <c r="X533" s="76"/>
      <c r="Y533" s="76"/>
      <c r="Z533" s="76"/>
      <c r="AA533" s="76"/>
      <c r="AB533" s="76"/>
      <c r="AC533" s="76"/>
      <c r="AD533" s="76"/>
      <c r="AE533" s="76"/>
      <c r="AF533" s="138"/>
      <c r="AG533" s="76"/>
      <c r="AH533" s="76"/>
      <c r="AI533" s="59"/>
      <c r="AJ533" s="76"/>
      <c r="AK533" s="76"/>
      <c r="AL533" s="76"/>
      <c r="AM533" s="76"/>
      <c r="AN533" s="76"/>
      <c r="AO533" s="76"/>
      <c r="AP533" s="76"/>
      <c r="AQ533" s="76"/>
      <c r="AR533" s="76"/>
      <c r="AS533" s="76"/>
      <c r="AT533" s="76"/>
      <c r="AU533" s="76"/>
      <c r="AV533" s="76"/>
      <c r="AW533" s="76"/>
      <c r="AX533" s="76"/>
      <c r="AY533" s="76"/>
      <c r="AZ533" s="76"/>
      <c r="BA533" s="76"/>
      <c r="BB533" s="76"/>
      <c r="BC533" s="76"/>
      <c r="BD533" s="76"/>
      <c r="BE533" s="76"/>
      <c r="BF533" s="76"/>
      <c r="BG533" s="76"/>
      <c r="BH533" s="76"/>
      <c r="BI533" s="76"/>
      <c r="BJ533" s="76"/>
      <c r="BK533" s="76"/>
      <c r="BL533" s="76"/>
      <c r="BM533" s="77"/>
      <c r="BN533" s="59"/>
      <c r="BO533" s="76"/>
      <c r="BP533" s="76"/>
      <c r="BQ533" s="76"/>
      <c r="BR533" s="76"/>
      <c r="BS533" s="76"/>
      <c r="BT533" s="76"/>
      <c r="BU533" s="76"/>
      <c r="BV533" s="76"/>
      <c r="BW533" s="76"/>
      <c r="BX533" s="76"/>
      <c r="BY533" s="76"/>
      <c r="BZ533" s="76"/>
      <c r="CA533" s="76"/>
      <c r="CB533" s="138"/>
      <c r="CC533" s="76"/>
      <c r="CD533" s="76"/>
      <c r="CE533" s="76"/>
      <c r="CF533" s="76"/>
      <c r="CG533" s="76"/>
      <c r="CH533" s="76"/>
      <c r="CI533" s="76"/>
      <c r="CJ533" s="76"/>
      <c r="CK533" s="76"/>
      <c r="CL533" s="76"/>
      <c r="CM533" s="76"/>
      <c r="CN533" s="76"/>
      <c r="CO533" s="76"/>
      <c r="CP533" s="138"/>
      <c r="CQ533" s="77"/>
      <c r="CR533" s="59"/>
      <c r="CS533" s="76"/>
      <c r="CT533" s="76"/>
      <c r="CU533" s="76"/>
      <c r="CV533" s="76"/>
      <c r="CW533" s="76"/>
      <c r="CX533" s="76"/>
      <c r="CY533" s="76"/>
      <c r="CZ533" s="76"/>
      <c r="DA533" s="76"/>
      <c r="DB533" s="76"/>
      <c r="DC533" s="76"/>
      <c r="DD533" s="76"/>
      <c r="DE533" s="76"/>
      <c r="DF533" s="138"/>
      <c r="DG533" s="76"/>
      <c r="DH533" s="76"/>
      <c r="DI533" s="76"/>
      <c r="DJ533" s="76"/>
      <c r="DK533" s="76"/>
      <c r="DL533" s="76"/>
      <c r="DM533" s="76"/>
      <c r="DN533" s="76"/>
      <c r="DO533" s="76"/>
      <c r="DP533" s="76"/>
      <c r="DQ533" s="76"/>
      <c r="DR533" s="76"/>
      <c r="DS533" s="76"/>
      <c r="DT533" s="138"/>
      <c r="DU533" s="77"/>
      <c r="DV533" s="77"/>
      <c r="DW533" s="77"/>
      <c r="EE533" s="2"/>
      <c r="EF533"/>
      <c r="EG533"/>
      <c r="EH533" s="124"/>
      <c r="EI533" s="124"/>
      <c r="EJ533" s="124"/>
      <c r="EK533" s="124"/>
      <c r="EL533" s="124"/>
      <c r="EM533" s="124"/>
      <c r="EN533" s="124"/>
      <c r="EO533" s="124"/>
      <c r="EP533" s="124"/>
      <c r="EQ533" s="124"/>
      <c r="ER533" s="124"/>
      <c r="ES533" s="124"/>
      <c r="ET533" s="124"/>
      <c r="EU533" s="124"/>
      <c r="EV533" s="124"/>
      <c r="EW533" s="124"/>
      <c r="EX533" s="124"/>
      <c r="EY533" s="124"/>
      <c r="EZ533" s="124"/>
      <c r="FA533" s="124"/>
      <c r="FB533" s="124"/>
      <c r="FC533" s="124"/>
      <c r="FD533" s="124"/>
      <c r="FE533" s="124"/>
      <c r="FG533" s="124"/>
      <c r="FH533" s="124"/>
      <c r="FI533" s="124"/>
      <c r="FJ533" s="124"/>
      <c r="FK533" s="124"/>
      <c r="FL533" s="124"/>
      <c r="FN533" s="212"/>
      <c r="FO533" s="170"/>
      <c r="FP533" s="212"/>
      <c r="FQ533" s="170"/>
      <c r="FR533" s="212"/>
      <c r="FS533" s="170"/>
      <c r="FT533" s="212"/>
      <c r="FU533" s="170"/>
      <c r="FV533" s="212"/>
      <c r="FW533" s="170"/>
      <c r="FX533" s="212"/>
      <c r="FY533" s="170"/>
      <c r="FZ533" s="212"/>
      <c r="GA533" s="170"/>
      <c r="GB533" s="212"/>
      <c r="GC533" s="170"/>
      <c r="GD533" s="212"/>
      <c r="GE533" s="170"/>
      <c r="GF533" s="212"/>
      <c r="GG533" s="170"/>
      <c r="GH533" s="212"/>
      <c r="GI533" s="170"/>
      <c r="GJ533" s="212"/>
      <c r="GK533" s="170"/>
      <c r="HC533" s="212"/>
      <c r="HD533" s="170"/>
      <c r="HE533" s="212"/>
      <c r="HF533" s="170"/>
      <c r="HG533" s="212"/>
      <c r="HH533" s="170"/>
      <c r="HI533" s="212"/>
      <c r="HJ533" s="170"/>
    </row>
    <row r="534" spans="2:218" ht="21.75" customHeight="1" thickBot="1" x14ac:dyDescent="0.2">
      <c r="B534" s="488"/>
      <c r="C534" s="326"/>
      <c r="D534" s="136"/>
      <c r="E534" s="129"/>
      <c r="F534" s="129"/>
      <c r="G534" s="129"/>
      <c r="H534" s="129"/>
      <c r="I534" s="129"/>
      <c r="J534" s="129"/>
      <c r="K534" s="129"/>
      <c r="L534" s="129"/>
      <c r="M534" s="129"/>
      <c r="N534" s="129"/>
      <c r="O534" s="129"/>
      <c r="P534" s="129"/>
      <c r="Q534" s="129"/>
      <c r="R534" s="129"/>
      <c r="S534" s="129"/>
      <c r="T534" s="129"/>
      <c r="U534" s="129"/>
      <c r="V534" s="129"/>
      <c r="W534" s="129"/>
      <c r="X534" s="129"/>
      <c r="Y534" s="129"/>
      <c r="Z534" s="129"/>
      <c r="AA534" s="129"/>
      <c r="AB534" s="129"/>
      <c r="AC534" s="129"/>
      <c r="AD534" s="129"/>
      <c r="AE534" s="129"/>
      <c r="AF534" s="129"/>
      <c r="AG534" s="130"/>
      <c r="AH534" s="130"/>
      <c r="AI534" s="131"/>
      <c r="AJ534" s="129"/>
      <c r="AK534" s="129"/>
      <c r="AL534" s="132"/>
      <c r="AM534" s="133"/>
      <c r="AN534" s="133"/>
      <c r="AO534" s="133"/>
      <c r="AP534" s="133"/>
      <c r="AQ534" s="133"/>
      <c r="AR534" s="133"/>
      <c r="AS534" s="133"/>
      <c r="AT534" s="133"/>
      <c r="AU534" s="133"/>
      <c r="AV534" s="133"/>
      <c r="AW534" s="133"/>
      <c r="AX534" s="133"/>
      <c r="AY534" s="133"/>
      <c r="AZ534" s="133"/>
      <c r="BA534" s="133"/>
      <c r="BB534" s="133"/>
      <c r="BC534" s="133"/>
      <c r="BD534" s="133"/>
      <c r="BE534" s="133"/>
      <c r="BF534" s="133"/>
      <c r="BG534" s="133"/>
      <c r="BH534" s="133"/>
      <c r="BI534" s="133"/>
      <c r="BJ534" s="133"/>
      <c r="BK534" s="133"/>
      <c r="BL534" s="133"/>
      <c r="BM534" s="134"/>
      <c r="BN534" s="135"/>
      <c r="BO534" s="133"/>
      <c r="BP534" s="133"/>
      <c r="BQ534" s="133"/>
      <c r="BR534" s="133"/>
      <c r="BS534" s="133"/>
      <c r="BT534" s="133"/>
      <c r="BU534" s="133"/>
      <c r="BV534" s="133"/>
      <c r="BW534" s="133"/>
      <c r="BX534" s="133"/>
      <c r="BY534" s="133"/>
      <c r="BZ534" s="133"/>
      <c r="CA534" s="133"/>
      <c r="CB534" s="133"/>
      <c r="CC534" s="133"/>
      <c r="CD534" s="133"/>
      <c r="CE534" s="133"/>
      <c r="CF534" s="133"/>
      <c r="CG534" s="133"/>
      <c r="CH534" s="133"/>
      <c r="CI534" s="133"/>
      <c r="CJ534" s="133"/>
      <c r="CK534" s="133"/>
      <c r="CL534" s="133"/>
      <c r="CM534" s="133"/>
      <c r="CN534" s="133"/>
      <c r="CO534" s="133"/>
      <c r="CP534" s="133"/>
      <c r="CQ534" s="134"/>
      <c r="CR534" s="135"/>
      <c r="CS534" s="133"/>
      <c r="CT534" s="133"/>
      <c r="CU534" s="133"/>
      <c r="CV534" s="133"/>
      <c r="CW534" s="133"/>
      <c r="CX534" s="133"/>
      <c r="CY534" s="133"/>
      <c r="CZ534" s="133"/>
      <c r="DA534" s="133"/>
      <c r="DB534" s="133"/>
      <c r="DC534" s="133"/>
      <c r="DD534" s="133"/>
      <c r="DE534" s="133"/>
      <c r="DF534" s="133"/>
      <c r="DG534" s="133"/>
      <c r="DH534" s="133"/>
      <c r="DI534" s="133"/>
      <c r="DJ534" s="133"/>
      <c r="DK534" s="133"/>
      <c r="DL534" s="133"/>
      <c r="DM534" s="133"/>
      <c r="DN534" s="133"/>
      <c r="DO534" s="133"/>
      <c r="DP534" s="133"/>
      <c r="DQ534" s="133"/>
      <c r="DR534" s="133"/>
      <c r="DS534" s="133"/>
      <c r="DT534" s="133"/>
      <c r="DU534" s="134"/>
      <c r="DV534" s="134"/>
      <c r="DW534" s="134"/>
      <c r="EE534" s="2"/>
      <c r="EF534"/>
      <c r="EG534"/>
      <c r="EH534" s="124"/>
      <c r="EI534" s="124"/>
      <c r="EJ534" s="124"/>
      <c r="EK534" s="124"/>
      <c r="EL534" s="124"/>
      <c r="EM534" s="124"/>
      <c r="EN534" s="124"/>
      <c r="EO534" s="124"/>
      <c r="EP534" s="124"/>
      <c r="EQ534" s="124"/>
      <c r="ER534" s="124"/>
      <c r="ES534" s="124"/>
      <c r="ET534" s="124"/>
      <c r="EU534" s="124"/>
      <c r="EV534" s="124"/>
      <c r="EW534" s="124"/>
      <c r="EX534" s="124"/>
      <c r="EY534" s="124"/>
      <c r="EZ534" s="124"/>
      <c r="FA534" s="124"/>
      <c r="FB534" s="124"/>
      <c r="FC534" s="124"/>
      <c r="FD534" s="124"/>
      <c r="FE534" s="124"/>
      <c r="FG534" s="124"/>
      <c r="FH534" s="124"/>
      <c r="FI534" s="124"/>
      <c r="FJ534" s="124"/>
      <c r="FK534" s="124"/>
      <c r="FL534" s="124"/>
      <c r="FN534" s="212"/>
      <c r="FO534" s="170"/>
      <c r="FP534" s="212"/>
      <c r="FQ534" s="170"/>
      <c r="FR534" s="212"/>
      <c r="FS534" s="170"/>
      <c r="FT534" s="212"/>
      <c r="FU534" s="170"/>
      <c r="FV534" s="212"/>
      <c r="FW534" s="170"/>
      <c r="FX534" s="212"/>
      <c r="FY534" s="170"/>
      <c r="FZ534" s="212"/>
      <c r="GA534" s="170"/>
      <c r="GB534" s="212"/>
      <c r="GC534" s="170"/>
      <c r="GD534" s="212"/>
      <c r="GE534" s="170"/>
      <c r="GF534" s="212"/>
      <c r="GG534" s="170"/>
      <c r="GH534" s="212"/>
      <c r="GI534" s="170"/>
      <c r="GJ534" s="212"/>
      <c r="GK534" s="170"/>
      <c r="HC534" s="212"/>
      <c r="HD534" s="170"/>
      <c r="HE534" s="212"/>
      <c r="HF534" s="170"/>
      <c r="HG534" s="212"/>
      <c r="HH534" s="170"/>
      <c r="HI534" s="212"/>
      <c r="HJ534" s="170"/>
    </row>
    <row r="535" spans="2:218" ht="21.75" customHeight="1" x14ac:dyDescent="0.15">
      <c r="B535" s="486"/>
      <c r="C535" s="324"/>
      <c r="D535" s="78"/>
      <c r="E535" s="79"/>
      <c r="F535" s="79"/>
      <c r="G535" s="79"/>
      <c r="H535" s="79"/>
      <c r="I535" s="79"/>
      <c r="J535" s="79"/>
      <c r="K535" s="79"/>
      <c r="L535" s="79"/>
      <c r="M535" s="79"/>
      <c r="N535" s="79"/>
      <c r="O535" s="79"/>
      <c r="P535" s="79"/>
      <c r="Q535" s="79"/>
      <c r="R535" s="79"/>
      <c r="S535" s="79"/>
      <c r="T535" s="79"/>
      <c r="U535" s="79"/>
      <c r="V535" s="79"/>
      <c r="W535" s="79"/>
      <c r="X535" s="79"/>
      <c r="Y535" s="79"/>
      <c r="Z535" s="79"/>
      <c r="AA535" s="79"/>
      <c r="AB535" s="79"/>
      <c r="AC535" s="79"/>
      <c r="AD535" s="79"/>
      <c r="AE535" s="79"/>
      <c r="AF535" s="137"/>
      <c r="AG535" s="79"/>
      <c r="AH535" s="79"/>
      <c r="AI535" s="78"/>
      <c r="AJ535" s="79"/>
      <c r="AK535" s="79"/>
      <c r="AL535" s="79"/>
      <c r="AM535" s="79"/>
      <c r="AN535" s="79"/>
      <c r="AO535" s="79"/>
      <c r="AP535" s="79"/>
      <c r="AQ535" s="79"/>
      <c r="AR535" s="79"/>
      <c r="AS535" s="79"/>
      <c r="AT535" s="79"/>
      <c r="AU535" s="79"/>
      <c r="AV535" s="79"/>
      <c r="AW535" s="79"/>
      <c r="AX535" s="79"/>
      <c r="AY535" s="79"/>
      <c r="AZ535" s="79"/>
      <c r="BA535" s="79"/>
      <c r="BB535" s="79"/>
      <c r="BC535" s="79"/>
      <c r="BD535" s="79"/>
      <c r="BE535" s="79"/>
      <c r="BF535" s="79"/>
      <c r="BG535" s="79"/>
      <c r="BH535" s="79"/>
      <c r="BI535" s="79"/>
      <c r="BJ535" s="79"/>
      <c r="BK535" s="79"/>
      <c r="BL535" s="79"/>
      <c r="BM535" s="80"/>
      <c r="BN535" s="78"/>
      <c r="BO535" s="79"/>
      <c r="BP535" s="79"/>
      <c r="BQ535" s="79"/>
      <c r="BR535" s="79"/>
      <c r="BS535" s="79"/>
      <c r="BT535" s="79"/>
      <c r="BU535" s="79"/>
      <c r="BV535" s="79"/>
      <c r="BW535" s="79"/>
      <c r="BX535" s="79"/>
      <c r="BY535" s="79"/>
      <c r="BZ535" s="79"/>
      <c r="CA535" s="79"/>
      <c r="CB535" s="137"/>
      <c r="CC535" s="79"/>
      <c r="CD535" s="79"/>
      <c r="CE535" s="79"/>
      <c r="CF535" s="79"/>
      <c r="CG535" s="79"/>
      <c r="CH535" s="79"/>
      <c r="CI535" s="79"/>
      <c r="CJ535" s="79"/>
      <c r="CK535" s="79"/>
      <c r="CL535" s="79"/>
      <c r="CM535" s="79"/>
      <c r="CN535" s="79"/>
      <c r="CO535" s="79"/>
      <c r="CP535" s="137"/>
      <c r="CQ535" s="80"/>
      <c r="CR535" s="78"/>
      <c r="CS535" s="79"/>
      <c r="CT535" s="79"/>
      <c r="CU535" s="79"/>
      <c r="CV535" s="79"/>
      <c r="CW535" s="79"/>
      <c r="CX535" s="79"/>
      <c r="CY535" s="79"/>
      <c r="CZ535" s="79"/>
      <c r="DA535" s="79"/>
      <c r="DB535" s="79"/>
      <c r="DC535" s="79"/>
      <c r="DD535" s="79"/>
      <c r="DE535" s="79"/>
      <c r="DF535" s="137"/>
      <c r="DG535" s="79"/>
      <c r="DH535" s="79"/>
      <c r="DI535" s="79"/>
      <c r="DJ535" s="79"/>
      <c r="DK535" s="79"/>
      <c r="DL535" s="79"/>
      <c r="DM535" s="79"/>
      <c r="DN535" s="79"/>
      <c r="DO535" s="79"/>
      <c r="DP535" s="79"/>
      <c r="DQ535" s="79"/>
      <c r="DR535" s="79"/>
      <c r="DS535" s="79"/>
      <c r="DT535" s="137"/>
      <c r="DU535" s="80"/>
      <c r="DV535" s="80"/>
      <c r="DW535" s="80"/>
      <c r="EE535" s="2"/>
      <c r="EF535"/>
      <c r="EG535"/>
      <c r="EH535" s="124"/>
      <c r="EI535" s="124"/>
      <c r="EJ535" s="124"/>
      <c r="EK535" s="124"/>
      <c r="EL535" s="124"/>
      <c r="EM535" s="124"/>
      <c r="EN535" s="124"/>
      <c r="EO535" s="124"/>
      <c r="EP535" s="124"/>
      <c r="EQ535" s="124"/>
      <c r="ER535" s="124"/>
      <c r="ES535" s="124"/>
      <c r="ET535" s="124"/>
      <c r="EU535" s="124"/>
      <c r="EV535" s="124"/>
      <c r="EW535" s="124"/>
      <c r="EX535" s="124"/>
      <c r="EY535" s="124"/>
      <c r="EZ535" s="124"/>
      <c r="FA535" s="124"/>
      <c r="FB535" s="124"/>
      <c r="FC535" s="124"/>
      <c r="FD535" s="124"/>
      <c r="FE535" s="124"/>
      <c r="FG535" s="124"/>
      <c r="FH535" s="124"/>
      <c r="FI535" s="124"/>
      <c r="FJ535" s="124"/>
      <c r="FK535" s="124"/>
      <c r="FL535" s="124"/>
      <c r="FN535" s="212"/>
      <c r="FO535" s="170"/>
      <c r="FP535" s="212"/>
      <c r="FQ535" s="170"/>
      <c r="FR535" s="212"/>
      <c r="FS535" s="170"/>
      <c r="FT535" s="212"/>
      <c r="FU535" s="170"/>
      <c r="FV535" s="212"/>
      <c r="FW535" s="170"/>
      <c r="FX535" s="212"/>
      <c r="FY535" s="170"/>
      <c r="FZ535" s="212"/>
      <c r="GA535" s="170"/>
      <c r="GB535" s="212"/>
      <c r="GC535" s="170"/>
      <c r="GD535" s="212"/>
      <c r="GE535" s="170"/>
      <c r="GF535" s="212"/>
      <c r="GG535" s="170"/>
      <c r="GH535" s="212"/>
      <c r="GI535" s="170"/>
      <c r="GJ535" s="212"/>
      <c r="GK535" s="170"/>
      <c r="HC535" s="212"/>
      <c r="HD535" s="170"/>
      <c r="HE535" s="212"/>
      <c r="HF535" s="170"/>
      <c r="HG535" s="212"/>
      <c r="HH535" s="170"/>
      <c r="HI535" s="212"/>
      <c r="HJ535" s="170"/>
    </row>
    <row r="536" spans="2:218" ht="10.5" customHeight="1" x14ac:dyDescent="0.15">
      <c r="B536" s="487"/>
      <c r="C536" s="325"/>
      <c r="D536" s="59"/>
      <c r="E536" s="76"/>
      <c r="F536" s="76"/>
      <c r="G536" s="76"/>
      <c r="H536" s="76"/>
      <c r="I536" s="76"/>
      <c r="J536" s="76"/>
      <c r="K536" s="76"/>
      <c r="L536" s="76"/>
      <c r="M536" s="76"/>
      <c r="N536" s="76"/>
      <c r="O536" s="76"/>
      <c r="P536" s="76"/>
      <c r="Q536" s="76"/>
      <c r="R536" s="76"/>
      <c r="S536" s="76"/>
      <c r="T536" s="76"/>
      <c r="U536" s="76"/>
      <c r="V536" s="76"/>
      <c r="W536" s="76"/>
      <c r="X536" s="76"/>
      <c r="Y536" s="76"/>
      <c r="Z536" s="76"/>
      <c r="AA536" s="76"/>
      <c r="AB536" s="76"/>
      <c r="AC536" s="76"/>
      <c r="AD536" s="76"/>
      <c r="AE536" s="76"/>
      <c r="AF536" s="138"/>
      <c r="AG536" s="76"/>
      <c r="AH536" s="76"/>
      <c r="AI536" s="59"/>
      <c r="AJ536" s="76"/>
      <c r="AK536" s="76"/>
      <c r="AL536" s="76"/>
      <c r="AM536" s="76"/>
      <c r="AN536" s="76"/>
      <c r="AO536" s="76"/>
      <c r="AP536" s="76"/>
      <c r="AQ536" s="76"/>
      <c r="AR536" s="76"/>
      <c r="AS536" s="76"/>
      <c r="AT536" s="76"/>
      <c r="AU536" s="76"/>
      <c r="AV536" s="76"/>
      <c r="AW536" s="76"/>
      <c r="AX536" s="76"/>
      <c r="AY536" s="76"/>
      <c r="AZ536" s="76"/>
      <c r="BA536" s="76"/>
      <c r="BB536" s="76"/>
      <c r="BC536" s="76"/>
      <c r="BD536" s="76"/>
      <c r="BE536" s="76"/>
      <c r="BF536" s="76"/>
      <c r="BG536" s="76"/>
      <c r="BH536" s="76"/>
      <c r="BI536" s="76"/>
      <c r="BJ536" s="76"/>
      <c r="BK536" s="76"/>
      <c r="BL536" s="76"/>
      <c r="BM536" s="77"/>
      <c r="BN536" s="59"/>
      <c r="BO536" s="76"/>
      <c r="BP536" s="76"/>
      <c r="BQ536" s="76"/>
      <c r="BR536" s="76"/>
      <c r="BS536" s="76"/>
      <c r="BT536" s="76"/>
      <c r="BU536" s="76"/>
      <c r="BV536" s="76"/>
      <c r="BW536" s="76"/>
      <c r="BX536" s="76"/>
      <c r="BY536" s="76"/>
      <c r="BZ536" s="76"/>
      <c r="CA536" s="76"/>
      <c r="CB536" s="138"/>
      <c r="CC536" s="76"/>
      <c r="CD536" s="76"/>
      <c r="CE536" s="76"/>
      <c r="CF536" s="76"/>
      <c r="CG536" s="76"/>
      <c r="CH536" s="76"/>
      <c r="CI536" s="76"/>
      <c r="CJ536" s="76"/>
      <c r="CK536" s="76"/>
      <c r="CL536" s="76"/>
      <c r="CM536" s="76"/>
      <c r="CN536" s="76"/>
      <c r="CO536" s="76"/>
      <c r="CP536" s="138"/>
      <c r="CQ536" s="77"/>
      <c r="CR536" s="59"/>
      <c r="CS536" s="76"/>
      <c r="CT536" s="76"/>
      <c r="CU536" s="76"/>
      <c r="CV536" s="76"/>
      <c r="CW536" s="76"/>
      <c r="CX536" s="76"/>
      <c r="CY536" s="76"/>
      <c r="CZ536" s="76"/>
      <c r="DA536" s="76"/>
      <c r="DB536" s="76"/>
      <c r="DC536" s="76"/>
      <c r="DD536" s="76"/>
      <c r="DE536" s="76"/>
      <c r="DF536" s="138"/>
      <c r="DG536" s="76"/>
      <c r="DH536" s="76"/>
      <c r="DI536" s="76"/>
      <c r="DJ536" s="76"/>
      <c r="DK536" s="76"/>
      <c r="DL536" s="76"/>
      <c r="DM536" s="76"/>
      <c r="DN536" s="76"/>
      <c r="DO536" s="76"/>
      <c r="DP536" s="76"/>
      <c r="DQ536" s="76"/>
      <c r="DR536" s="76"/>
      <c r="DS536" s="76"/>
      <c r="DT536" s="138"/>
      <c r="DU536" s="77"/>
      <c r="DV536" s="77"/>
      <c r="DW536" s="77"/>
      <c r="EE536" s="2"/>
      <c r="EF536"/>
      <c r="EG536"/>
      <c r="EH536" s="124"/>
      <c r="EI536" s="124"/>
      <c r="EJ536" s="124"/>
      <c r="EK536" s="124"/>
      <c r="EL536" s="124"/>
      <c r="EM536" s="124"/>
      <c r="EN536" s="124"/>
      <c r="EO536" s="124"/>
      <c r="EP536" s="124"/>
      <c r="EQ536" s="124"/>
      <c r="ER536" s="124"/>
      <c r="ES536" s="124"/>
      <c r="ET536" s="124"/>
      <c r="EU536" s="124"/>
      <c r="EV536" s="124"/>
      <c r="EW536" s="124"/>
      <c r="EX536" s="124"/>
      <c r="EY536" s="124"/>
      <c r="EZ536" s="124"/>
      <c r="FA536" s="124"/>
      <c r="FB536" s="124"/>
      <c r="FC536" s="124"/>
      <c r="FD536" s="124"/>
      <c r="FE536" s="124"/>
      <c r="FG536" s="124"/>
      <c r="FH536" s="124"/>
      <c r="FI536" s="124"/>
      <c r="FJ536" s="124"/>
      <c r="FK536" s="124"/>
      <c r="FL536" s="124"/>
      <c r="FN536" s="212"/>
      <c r="FO536" s="170"/>
      <c r="FP536" s="212"/>
      <c r="FQ536" s="170"/>
      <c r="FR536" s="212"/>
      <c r="FS536" s="170"/>
      <c r="FT536" s="212"/>
      <c r="FU536" s="170"/>
      <c r="FV536" s="212"/>
      <c r="FW536" s="170"/>
      <c r="FX536" s="212"/>
      <c r="FY536" s="170"/>
      <c r="FZ536" s="212"/>
      <c r="GA536" s="170"/>
      <c r="GB536" s="212"/>
      <c r="GC536" s="170"/>
      <c r="GD536" s="212"/>
      <c r="GE536" s="170"/>
      <c r="GF536" s="212"/>
      <c r="GG536" s="170"/>
      <c r="GH536" s="212"/>
      <c r="GI536" s="170"/>
      <c r="GJ536" s="212"/>
      <c r="GK536" s="170"/>
      <c r="HC536" s="212"/>
      <c r="HD536" s="170"/>
      <c r="HE536" s="212"/>
      <c r="HF536" s="170"/>
      <c r="HG536" s="212"/>
      <c r="HH536" s="170"/>
      <c r="HI536" s="212"/>
      <c r="HJ536" s="170"/>
    </row>
    <row r="537" spans="2:218" ht="27.75" customHeight="1" x14ac:dyDescent="0.15">
      <c r="B537" s="487"/>
      <c r="C537" s="325"/>
      <c r="D537" s="75"/>
      <c r="E537" s="76"/>
      <c r="F537" s="76"/>
      <c r="G537" s="76"/>
      <c r="H537" s="76"/>
      <c r="I537" s="76"/>
      <c r="J537" s="76"/>
      <c r="K537" s="76"/>
      <c r="L537" s="76"/>
      <c r="M537" s="76"/>
      <c r="N537" s="76"/>
      <c r="O537" s="76"/>
      <c r="P537" s="76"/>
      <c r="Q537" s="76"/>
      <c r="R537" s="76"/>
      <c r="S537" s="76"/>
      <c r="T537" s="76"/>
      <c r="U537" s="76"/>
      <c r="V537" s="76"/>
      <c r="W537" s="76"/>
      <c r="X537" s="76"/>
      <c r="Y537" s="76"/>
      <c r="Z537" s="76"/>
      <c r="AA537" s="76"/>
      <c r="AB537" s="76"/>
      <c r="AC537" s="76"/>
      <c r="AD537" s="76"/>
      <c r="AE537" s="76"/>
      <c r="AF537" s="138"/>
      <c r="AG537" s="76"/>
      <c r="AH537" s="76"/>
      <c r="AI537" s="59"/>
      <c r="AJ537" s="76"/>
      <c r="AK537" s="76"/>
      <c r="AL537" s="76"/>
      <c r="AM537" s="76"/>
      <c r="AN537" s="76"/>
      <c r="AO537" s="76"/>
      <c r="AP537" s="76"/>
      <c r="AQ537" s="76"/>
      <c r="AR537" s="76"/>
      <c r="AS537" s="76"/>
      <c r="AT537" s="76"/>
      <c r="AU537" s="76"/>
      <c r="AV537" s="76"/>
      <c r="AW537" s="76"/>
      <c r="AX537" s="76"/>
      <c r="AY537" s="76"/>
      <c r="AZ537" s="76"/>
      <c r="BA537" s="76"/>
      <c r="BB537" s="76"/>
      <c r="BC537" s="76"/>
      <c r="BD537" s="76"/>
      <c r="BE537" s="76"/>
      <c r="BF537" s="76"/>
      <c r="BG537" s="76"/>
      <c r="BH537" s="76"/>
      <c r="BI537" s="76"/>
      <c r="BJ537" s="76"/>
      <c r="BK537" s="76"/>
      <c r="BL537" s="76"/>
      <c r="BM537" s="77"/>
      <c r="BN537" s="59"/>
      <c r="BO537" s="76"/>
      <c r="BP537" s="76"/>
      <c r="BQ537" s="76"/>
      <c r="BR537" s="76"/>
      <c r="BS537" s="76"/>
      <c r="BT537" s="76"/>
      <c r="BU537" s="76"/>
      <c r="BV537" s="76"/>
      <c r="BW537" s="76"/>
      <c r="BX537" s="76"/>
      <c r="BY537" s="76"/>
      <c r="BZ537" s="76"/>
      <c r="CA537" s="76"/>
      <c r="CB537" s="138"/>
      <c r="CC537" s="76"/>
      <c r="CD537" s="76"/>
      <c r="CE537" s="76"/>
      <c r="CF537" s="76"/>
      <c r="CG537" s="76"/>
      <c r="CH537" s="76"/>
      <c r="CI537" s="76"/>
      <c r="CJ537" s="76"/>
      <c r="CK537" s="76"/>
      <c r="CL537" s="76"/>
      <c r="CM537" s="76"/>
      <c r="CN537" s="76"/>
      <c r="CO537" s="76"/>
      <c r="CP537" s="138"/>
      <c r="CQ537" s="77"/>
      <c r="CR537" s="59"/>
      <c r="CS537" s="76"/>
      <c r="CT537" s="76"/>
      <c r="CU537" s="76"/>
      <c r="CV537" s="76"/>
      <c r="CW537" s="76"/>
      <c r="CX537" s="76"/>
      <c r="CY537" s="76"/>
      <c r="CZ537" s="76"/>
      <c r="DA537" s="76"/>
      <c r="DB537" s="76"/>
      <c r="DC537" s="76"/>
      <c r="DD537" s="76"/>
      <c r="DE537" s="76"/>
      <c r="DF537" s="138"/>
      <c r="DG537" s="76"/>
      <c r="DH537" s="76"/>
      <c r="DI537" s="76"/>
      <c r="DJ537" s="76"/>
      <c r="DK537" s="76"/>
      <c r="DL537" s="76"/>
      <c r="DM537" s="76"/>
      <c r="DN537" s="76"/>
      <c r="DO537" s="76"/>
      <c r="DP537" s="76"/>
      <c r="DQ537" s="76"/>
      <c r="DR537" s="76"/>
      <c r="DS537" s="76"/>
      <c r="DT537" s="138"/>
      <c r="DU537" s="77"/>
      <c r="DV537" s="77"/>
      <c r="DW537" s="77"/>
      <c r="EE537" s="2"/>
      <c r="EF537"/>
      <c r="EG537"/>
      <c r="EH537" s="124"/>
      <c r="EI537" s="124"/>
      <c r="EJ537" s="124"/>
      <c r="EK537" s="124"/>
      <c r="EL537" s="124"/>
      <c r="EM537" s="124"/>
      <c r="EN537" s="124"/>
      <c r="EO537" s="124"/>
      <c r="EP537" s="124"/>
      <c r="EQ537" s="124"/>
      <c r="ER537" s="124"/>
      <c r="ES537" s="124"/>
      <c r="ET537" s="124"/>
      <c r="EU537" s="124"/>
      <c r="EV537" s="124"/>
      <c r="EW537" s="124"/>
      <c r="EX537" s="124"/>
      <c r="EY537" s="124"/>
      <c r="EZ537" s="124"/>
      <c r="FA537" s="124"/>
      <c r="FB537" s="124"/>
      <c r="FC537" s="124"/>
      <c r="FD537" s="124"/>
      <c r="FE537" s="124"/>
      <c r="FG537" s="124"/>
      <c r="FH537" s="124"/>
      <c r="FI537" s="124"/>
      <c r="FJ537" s="124"/>
      <c r="FK537" s="124"/>
      <c r="FL537" s="124"/>
      <c r="FN537" s="212"/>
      <c r="FO537" s="170"/>
      <c r="FP537" s="212"/>
      <c r="FQ537" s="170"/>
      <c r="FR537" s="212"/>
      <c r="FS537" s="170"/>
      <c r="FT537" s="212"/>
      <c r="FU537" s="170"/>
      <c r="FV537" s="212"/>
      <c r="FW537" s="170"/>
      <c r="FX537" s="212"/>
      <c r="FY537" s="170"/>
      <c r="FZ537" s="212"/>
      <c r="GA537" s="170"/>
      <c r="GB537" s="212"/>
      <c r="GC537" s="170"/>
      <c r="GD537" s="212"/>
      <c r="GE537" s="170"/>
      <c r="GF537" s="212"/>
      <c r="GG537" s="170"/>
      <c r="GH537" s="212"/>
      <c r="GI537" s="170"/>
      <c r="GJ537" s="212"/>
      <c r="GK537" s="170"/>
      <c r="HC537" s="212"/>
      <c r="HD537" s="170"/>
      <c r="HE537" s="212"/>
      <c r="HF537" s="170"/>
      <c r="HG537" s="212"/>
      <c r="HH537" s="170"/>
      <c r="HI537" s="212"/>
      <c r="HJ537" s="170"/>
    </row>
    <row r="538" spans="2:218" ht="21.75" customHeight="1" thickBot="1" x14ac:dyDescent="0.2">
      <c r="B538" s="488"/>
      <c r="C538" s="326"/>
      <c r="D538" s="139"/>
      <c r="E538" s="129"/>
      <c r="F538" s="129"/>
      <c r="G538" s="129"/>
      <c r="H538" s="129"/>
      <c r="I538" s="129"/>
      <c r="J538" s="129"/>
      <c r="K538" s="129"/>
      <c r="L538" s="129"/>
      <c r="M538" s="129"/>
      <c r="N538" s="129"/>
      <c r="O538" s="129"/>
      <c r="P538" s="129"/>
      <c r="Q538" s="129"/>
      <c r="R538" s="129"/>
      <c r="S538" s="129"/>
      <c r="T538" s="129"/>
      <c r="U538" s="129"/>
      <c r="V538" s="129"/>
      <c r="W538" s="129"/>
      <c r="X538" s="129"/>
      <c r="Y538" s="129"/>
      <c r="Z538" s="129"/>
      <c r="AA538" s="129"/>
      <c r="AB538" s="129"/>
      <c r="AC538" s="129"/>
      <c r="AD538" s="129"/>
      <c r="AE538" s="129"/>
      <c r="AF538" s="129"/>
      <c r="AG538" s="130"/>
      <c r="AH538" s="130"/>
      <c r="AI538" s="131"/>
      <c r="AJ538" s="129"/>
      <c r="AK538" s="129"/>
      <c r="AL538" s="132"/>
      <c r="AM538" s="133"/>
      <c r="AN538" s="133"/>
      <c r="AO538" s="133"/>
      <c r="AP538" s="133"/>
      <c r="AQ538" s="133"/>
      <c r="AR538" s="133"/>
      <c r="AS538" s="133"/>
      <c r="AT538" s="133"/>
      <c r="AU538" s="133"/>
      <c r="AV538" s="133"/>
      <c r="AW538" s="133"/>
      <c r="AX538" s="133"/>
      <c r="AY538" s="133"/>
      <c r="AZ538" s="133"/>
      <c r="BA538" s="133"/>
      <c r="BB538" s="133"/>
      <c r="BC538" s="133"/>
      <c r="BD538" s="133"/>
      <c r="BE538" s="133"/>
      <c r="BF538" s="133"/>
      <c r="BG538" s="133"/>
      <c r="BH538" s="133"/>
      <c r="BI538" s="133"/>
      <c r="BJ538" s="133"/>
      <c r="BK538" s="133"/>
      <c r="BL538" s="133"/>
      <c r="BM538" s="134"/>
      <c r="BN538" s="135"/>
      <c r="BO538" s="133"/>
      <c r="BP538" s="133"/>
      <c r="BQ538" s="133"/>
      <c r="BR538" s="133"/>
      <c r="BS538" s="133"/>
      <c r="BT538" s="133"/>
      <c r="BU538" s="133"/>
      <c r="BV538" s="133"/>
      <c r="BW538" s="133"/>
      <c r="BX538" s="133"/>
      <c r="BY538" s="133"/>
      <c r="BZ538" s="133"/>
      <c r="CA538" s="133"/>
      <c r="CB538" s="133"/>
      <c r="CC538" s="133"/>
      <c r="CD538" s="133"/>
      <c r="CE538" s="133"/>
      <c r="CF538" s="133"/>
      <c r="CG538" s="133"/>
      <c r="CH538" s="133"/>
      <c r="CI538" s="133"/>
      <c r="CJ538" s="133"/>
      <c r="CK538" s="133"/>
      <c r="CL538" s="133"/>
      <c r="CM538" s="133"/>
      <c r="CN538" s="133"/>
      <c r="CO538" s="133"/>
      <c r="CP538" s="133"/>
      <c r="CQ538" s="134"/>
      <c r="CR538" s="135"/>
      <c r="CS538" s="133"/>
      <c r="CT538" s="133"/>
      <c r="CU538" s="133"/>
      <c r="CV538" s="133"/>
      <c r="CW538" s="133"/>
      <c r="CX538" s="133"/>
      <c r="CY538" s="133"/>
      <c r="CZ538" s="133"/>
      <c r="DA538" s="133"/>
      <c r="DB538" s="133"/>
      <c r="DC538" s="133"/>
      <c r="DD538" s="133"/>
      <c r="DE538" s="133"/>
      <c r="DF538" s="133"/>
      <c r="DG538" s="133"/>
      <c r="DH538" s="133"/>
      <c r="DI538" s="133"/>
      <c r="DJ538" s="133"/>
      <c r="DK538" s="133"/>
      <c r="DL538" s="133"/>
      <c r="DM538" s="133"/>
      <c r="DN538" s="133"/>
      <c r="DO538" s="133"/>
      <c r="DP538" s="133"/>
      <c r="DQ538" s="133"/>
      <c r="DR538" s="133"/>
      <c r="DS538" s="133"/>
      <c r="DT538" s="133"/>
      <c r="DU538" s="134"/>
      <c r="DV538" s="134"/>
      <c r="DW538" s="134"/>
      <c r="EE538" s="2"/>
      <c r="EF538"/>
      <c r="EG538"/>
      <c r="EH538" s="124"/>
      <c r="EI538" s="124"/>
      <c r="EJ538" s="124"/>
      <c r="EK538" s="124"/>
      <c r="EL538" s="124"/>
      <c r="EM538" s="124"/>
      <c r="EN538" s="124"/>
      <c r="EO538" s="124"/>
      <c r="EP538" s="124"/>
      <c r="EQ538" s="124"/>
      <c r="ER538" s="124"/>
      <c r="ES538" s="124"/>
      <c r="ET538" s="124"/>
      <c r="EU538" s="124"/>
      <c r="EV538" s="124"/>
      <c r="EW538" s="124"/>
      <c r="EX538" s="124"/>
      <c r="EY538" s="124"/>
      <c r="EZ538" s="124"/>
      <c r="FA538" s="124"/>
      <c r="FB538" s="124"/>
      <c r="FC538" s="124"/>
      <c r="FD538" s="124"/>
      <c r="FE538" s="124"/>
      <c r="FG538" s="124"/>
      <c r="FH538" s="124"/>
      <c r="FI538" s="124"/>
      <c r="FJ538" s="124"/>
      <c r="FK538" s="124"/>
      <c r="FL538" s="124"/>
      <c r="FN538" s="212"/>
      <c r="FO538" s="170"/>
      <c r="FP538" s="212"/>
      <c r="FQ538" s="170"/>
      <c r="FR538" s="212"/>
      <c r="FS538" s="170"/>
      <c r="FT538" s="212"/>
      <c r="FU538" s="170"/>
      <c r="FV538" s="212"/>
      <c r="FW538" s="170"/>
      <c r="FX538" s="212"/>
      <c r="FY538" s="170"/>
      <c r="FZ538" s="212"/>
      <c r="GA538" s="170"/>
      <c r="GB538" s="212"/>
      <c r="GC538" s="170"/>
      <c r="GD538" s="212"/>
      <c r="GE538" s="170"/>
      <c r="GF538" s="212"/>
      <c r="GG538" s="170"/>
      <c r="GH538" s="212"/>
      <c r="GI538" s="170"/>
      <c r="GJ538" s="212"/>
      <c r="GK538" s="170"/>
      <c r="HC538" s="212"/>
      <c r="HD538" s="170"/>
      <c r="HE538" s="212"/>
      <c r="HF538" s="170"/>
      <c r="HG538" s="212"/>
      <c r="HH538" s="170"/>
      <c r="HI538" s="212"/>
      <c r="HJ538" s="170"/>
    </row>
    <row r="545" spans="2:218" ht="24.75" customHeight="1" thickBot="1" x14ac:dyDescent="0.2"/>
    <row r="546" spans="2:218" s="2" customFormat="1" ht="27" customHeight="1" x14ac:dyDescent="0.15">
      <c r="B546" s="489"/>
      <c r="C546" s="491"/>
      <c r="D546" s="19"/>
      <c r="E546" s="3"/>
      <c r="F546" s="3"/>
      <c r="G546" s="3"/>
      <c r="H546" s="3"/>
      <c r="I546" s="3"/>
      <c r="J546" s="3"/>
      <c r="K546" s="3"/>
      <c r="L546" s="3"/>
      <c r="M546" s="3"/>
      <c r="N546" s="3"/>
      <c r="O546" s="3"/>
      <c r="P546" s="20"/>
      <c r="Q546" s="3"/>
      <c r="R546" s="3"/>
      <c r="S546" s="3"/>
      <c r="T546" s="3"/>
      <c r="U546" s="3"/>
      <c r="V546" s="3"/>
      <c r="W546" s="3"/>
      <c r="X546" s="3"/>
      <c r="Y546" s="3"/>
      <c r="Z546" s="3"/>
      <c r="AA546" s="3"/>
      <c r="AB546" s="3"/>
      <c r="AC546" s="3"/>
      <c r="AD546" s="3"/>
      <c r="AE546" s="3"/>
      <c r="AF546" s="3"/>
      <c r="AG546" s="18"/>
      <c r="AH546" s="3"/>
      <c r="AI546" s="3"/>
      <c r="AJ546" s="3"/>
      <c r="AK546" s="3"/>
      <c r="AL546" s="3"/>
      <c r="AM546" s="3"/>
      <c r="AN546" s="3"/>
      <c r="AO546" s="3"/>
      <c r="AP546" s="3"/>
      <c r="AQ546" s="3"/>
      <c r="AR546" s="3"/>
      <c r="AS546" s="3"/>
      <c r="AT546" s="3"/>
      <c r="AU546" s="20"/>
      <c r="AV546" s="3"/>
      <c r="AW546" s="3"/>
      <c r="AX546" s="3"/>
      <c r="AY546" s="3"/>
      <c r="AZ546" s="3"/>
      <c r="BA546" s="3"/>
      <c r="BB546" s="3"/>
      <c r="BC546" s="3"/>
      <c r="BD546" s="3"/>
      <c r="BE546" s="3"/>
      <c r="BF546" s="3"/>
      <c r="BG546" s="3"/>
      <c r="BH546" s="3"/>
      <c r="BI546" s="3"/>
      <c r="BJ546" s="3"/>
      <c r="BK546" s="3"/>
      <c r="BL546" s="3"/>
      <c r="BM546" s="3"/>
      <c r="BN546" s="19"/>
      <c r="BO546" s="3"/>
      <c r="BP546" s="3"/>
      <c r="BQ546" s="3"/>
      <c r="BR546" s="3"/>
      <c r="BS546" s="3"/>
      <c r="BT546" s="3"/>
      <c r="BU546" s="3"/>
      <c r="BV546" s="3"/>
      <c r="BW546" s="3"/>
      <c r="BX546" s="3"/>
      <c r="BY546" s="3"/>
      <c r="BZ546" s="20"/>
      <c r="CA546" s="3"/>
      <c r="CB546" s="3"/>
      <c r="CC546" s="3"/>
      <c r="CD546" s="3"/>
      <c r="CE546" s="3"/>
      <c r="CF546" s="3"/>
      <c r="CG546" s="3"/>
      <c r="CH546" s="3"/>
      <c r="CI546" s="3"/>
      <c r="CJ546" s="3"/>
      <c r="CK546" s="3"/>
      <c r="CL546" s="3"/>
      <c r="CM546" s="3"/>
      <c r="CN546" s="3"/>
      <c r="CO546" s="3"/>
      <c r="CP546" s="3"/>
      <c r="CQ546" s="18"/>
      <c r="CR546" s="19"/>
      <c r="CS546" s="3"/>
      <c r="CT546" s="3"/>
      <c r="CU546" s="3"/>
      <c r="CV546" s="3"/>
      <c r="CW546" s="3"/>
      <c r="CX546" s="3"/>
      <c r="CY546" s="3"/>
      <c r="CZ546" s="3"/>
      <c r="DA546" s="3"/>
      <c r="DB546" s="3"/>
      <c r="DC546" s="3"/>
      <c r="DD546" s="20"/>
      <c r="DE546" s="3"/>
      <c r="DF546" s="3"/>
      <c r="DG546" s="3"/>
      <c r="DH546" s="3"/>
      <c r="DI546" s="3"/>
      <c r="DJ546" s="3"/>
      <c r="DK546" s="3"/>
      <c r="DL546" s="3"/>
      <c r="DM546" s="3"/>
      <c r="DN546" s="3"/>
      <c r="DO546" s="3"/>
      <c r="DP546" s="3"/>
      <c r="DQ546" s="3"/>
      <c r="DR546" s="3"/>
      <c r="DS546" s="3"/>
      <c r="DT546" s="3"/>
      <c r="DU546" s="18"/>
      <c r="DV546" s="18"/>
      <c r="DW546" s="18"/>
      <c r="EF546" s="50"/>
      <c r="EG546" s="50"/>
      <c r="EH546" s="124"/>
      <c r="EI546" s="124"/>
      <c r="EJ546" s="125"/>
      <c r="EK546" s="124"/>
      <c r="EL546" s="124"/>
      <c r="EM546" s="125"/>
      <c r="EN546" s="124"/>
      <c r="EO546" s="124"/>
      <c r="EP546" s="126"/>
      <c r="EQ546" s="50"/>
      <c r="ER546" s="50"/>
      <c r="ES546" s="50"/>
      <c r="ET546" s="50"/>
      <c r="EU546" s="50"/>
      <c r="EV546" s="50"/>
      <c r="EW546" s="50"/>
      <c r="EX546" s="50"/>
      <c r="FB546" s="50"/>
    </row>
    <row r="547" spans="2:218" s="2" customFormat="1" ht="24.95" customHeight="1" thickBot="1" x14ac:dyDescent="0.2">
      <c r="B547" s="490"/>
      <c r="C547" s="492"/>
      <c r="D547" s="25"/>
      <c r="E547" s="21"/>
      <c r="F547" s="21"/>
      <c r="G547" s="21"/>
      <c r="H547" s="21"/>
      <c r="I547" s="21"/>
      <c r="J547" s="21"/>
      <c r="K547" s="21"/>
      <c r="L547" s="21"/>
      <c r="M547" s="21"/>
      <c r="N547" s="21"/>
      <c r="O547" s="21"/>
      <c r="P547" s="21"/>
      <c r="Q547" s="21"/>
      <c r="R547" s="21"/>
      <c r="S547" s="21"/>
      <c r="T547" s="21"/>
      <c r="U547" s="21"/>
      <c r="V547" s="21"/>
      <c r="W547" s="21"/>
      <c r="X547" s="21"/>
      <c r="Y547" s="21"/>
      <c r="Z547" s="21"/>
      <c r="AA547" s="21"/>
      <c r="AB547" s="21"/>
      <c r="AC547" s="21"/>
      <c r="AD547" s="21"/>
      <c r="AE547" s="21"/>
      <c r="AF547" s="21"/>
      <c r="AG547" s="26"/>
      <c r="AH547" s="26"/>
      <c r="AI547" s="22"/>
      <c r="AJ547" s="21"/>
      <c r="AK547" s="21"/>
      <c r="AL547" s="21"/>
      <c r="AM547" s="21"/>
      <c r="AN547" s="21"/>
      <c r="AO547" s="21"/>
      <c r="AP547" s="21"/>
      <c r="AQ547" s="21"/>
      <c r="AR547" s="21"/>
      <c r="AS547" s="21"/>
      <c r="AT547" s="21"/>
      <c r="AU547" s="21"/>
      <c r="AV547" s="21"/>
      <c r="AW547" s="21"/>
      <c r="AX547" s="21"/>
      <c r="AY547" s="21"/>
      <c r="AZ547" s="21"/>
      <c r="BA547" s="21"/>
      <c r="BB547" s="21"/>
      <c r="BC547" s="21"/>
      <c r="BD547" s="21"/>
      <c r="BE547" s="21"/>
      <c r="BF547" s="21"/>
      <c r="BG547" s="21"/>
      <c r="BH547" s="21"/>
      <c r="BI547" s="21"/>
      <c r="BJ547" s="21"/>
      <c r="BK547" s="21"/>
      <c r="BL547" s="21"/>
      <c r="BM547" s="27"/>
      <c r="BN547" s="25"/>
      <c r="BO547" s="21"/>
      <c r="BP547" s="21"/>
      <c r="BQ547" s="21"/>
      <c r="BR547" s="21"/>
      <c r="BS547" s="21"/>
      <c r="BT547" s="21"/>
      <c r="BU547" s="21"/>
      <c r="BV547" s="21"/>
      <c r="BW547" s="21"/>
      <c r="BX547" s="21"/>
      <c r="BY547" s="21"/>
      <c r="BZ547" s="21"/>
      <c r="CA547" s="21"/>
      <c r="CB547" s="21"/>
      <c r="CC547" s="21"/>
      <c r="CD547" s="21"/>
      <c r="CE547" s="21"/>
      <c r="CF547" s="21"/>
      <c r="CG547" s="21"/>
      <c r="CH547" s="21"/>
      <c r="CI547" s="21"/>
      <c r="CJ547" s="21"/>
      <c r="CK547" s="21"/>
      <c r="CL547" s="21"/>
      <c r="CM547" s="21"/>
      <c r="CN547" s="21"/>
      <c r="CO547" s="21"/>
      <c r="CP547" s="21"/>
      <c r="CQ547" s="26"/>
      <c r="CR547" s="25"/>
      <c r="CS547" s="21"/>
      <c r="CT547" s="21"/>
      <c r="CU547" s="21"/>
      <c r="CV547" s="21"/>
      <c r="CW547" s="21"/>
      <c r="CX547" s="21"/>
      <c r="CY547" s="21"/>
      <c r="CZ547" s="21"/>
      <c r="DA547" s="21"/>
      <c r="DB547" s="21"/>
      <c r="DC547" s="21"/>
      <c r="DD547" s="21"/>
      <c r="DE547" s="21"/>
      <c r="DF547" s="21"/>
      <c r="DG547" s="21"/>
      <c r="DH547" s="21"/>
      <c r="DI547" s="21"/>
      <c r="DJ547" s="21"/>
      <c r="DK547" s="21"/>
      <c r="DL547" s="21"/>
      <c r="DM547" s="21"/>
      <c r="DN547" s="21"/>
      <c r="DO547" s="21"/>
      <c r="DP547" s="21"/>
      <c r="DQ547" s="21"/>
      <c r="DR547" s="21"/>
      <c r="DS547" s="21"/>
      <c r="DT547" s="21"/>
      <c r="DU547" s="26"/>
      <c r="DV547" s="26"/>
      <c r="DW547" s="26"/>
    </row>
    <row r="548" spans="2:218" s="2" customFormat="1" ht="18.75" customHeight="1" thickTop="1" x14ac:dyDescent="0.15">
      <c r="B548" s="14"/>
      <c r="C548" s="322"/>
      <c r="D548" s="6"/>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7"/>
      <c r="AH548" s="7"/>
      <c r="AI548" s="23"/>
      <c r="AJ548" s="4"/>
      <c r="AK548" s="4"/>
      <c r="AL548" s="4"/>
      <c r="AM548" s="4"/>
      <c r="AN548" s="4"/>
      <c r="AO548" s="4"/>
      <c r="AP548" s="4"/>
      <c r="AQ548" s="4"/>
      <c r="AR548" s="4"/>
      <c r="AS548" s="4"/>
      <c r="AT548" s="4"/>
      <c r="AU548" s="4"/>
      <c r="AV548" s="4"/>
      <c r="AW548" s="4"/>
      <c r="AX548" s="4"/>
      <c r="AY548" s="4"/>
      <c r="AZ548" s="4"/>
      <c r="BA548" s="4"/>
      <c r="BB548" s="4"/>
      <c r="BC548" s="4"/>
      <c r="BD548" s="4"/>
      <c r="BE548" s="4"/>
      <c r="BF548" s="4"/>
      <c r="BG548" s="4"/>
      <c r="BH548" s="4"/>
      <c r="BI548" s="4"/>
      <c r="BJ548" s="4"/>
      <c r="BK548" s="4"/>
      <c r="BL548" s="4"/>
      <c r="BM548" s="28"/>
      <c r="BN548" s="6"/>
      <c r="BO548" s="4"/>
      <c r="BP548" s="4"/>
      <c r="BQ548" s="4"/>
      <c r="BR548" s="4"/>
      <c r="BS548" s="4"/>
      <c r="BT548" s="4"/>
      <c r="BU548" s="4"/>
      <c r="BV548" s="4"/>
      <c r="BW548" s="4"/>
      <c r="BX548" s="4"/>
      <c r="BY548" s="4"/>
      <c r="BZ548" s="4"/>
      <c r="CA548" s="4"/>
      <c r="CB548" s="4"/>
      <c r="CC548" s="4"/>
      <c r="CD548" s="4"/>
      <c r="CE548" s="4"/>
      <c r="CF548" s="4"/>
      <c r="CG548" s="4"/>
      <c r="CH548" s="4"/>
      <c r="CI548" s="4"/>
      <c r="CJ548" s="4"/>
      <c r="CK548" s="4"/>
      <c r="CL548" s="4"/>
      <c r="CM548" s="4"/>
      <c r="CN548" s="4"/>
      <c r="CO548" s="4"/>
      <c r="CP548" s="4"/>
      <c r="CQ548" s="7"/>
      <c r="CR548" s="6"/>
      <c r="CS548" s="4"/>
      <c r="CT548" s="4"/>
      <c r="CU548" s="4"/>
      <c r="CV548" s="4"/>
      <c r="CW548" s="4"/>
      <c r="CX548" s="4"/>
      <c r="CY548" s="4"/>
      <c r="CZ548" s="4"/>
      <c r="DA548" s="4"/>
      <c r="DB548" s="4"/>
      <c r="DC548" s="4"/>
      <c r="DD548" s="4"/>
      <c r="DE548" s="4"/>
      <c r="DF548" s="4"/>
      <c r="DG548" s="4"/>
      <c r="DH548" s="4"/>
      <c r="DI548" s="4"/>
      <c r="DJ548" s="4"/>
      <c r="DK548" s="4"/>
      <c r="DL548" s="4"/>
      <c r="DM548" s="4"/>
      <c r="DN548" s="4"/>
      <c r="DO548" s="4"/>
      <c r="DP548" s="4"/>
      <c r="DQ548" s="4"/>
      <c r="DR548" s="4"/>
      <c r="DS548" s="4"/>
      <c r="DT548" s="4"/>
      <c r="DU548" s="7"/>
      <c r="DV548" s="7"/>
      <c r="DW548" s="7"/>
      <c r="EE548"/>
      <c r="EF548"/>
      <c r="EG548"/>
      <c r="EH548"/>
      <c r="EI548"/>
      <c r="EV548" s="34"/>
      <c r="FG548" s="34"/>
      <c r="FN548" s="34"/>
      <c r="GM548" s="34"/>
    </row>
    <row r="549" spans="2:218" s="2" customFormat="1" ht="29.25" customHeight="1" x14ac:dyDescent="0.15">
      <c r="B549" s="15"/>
      <c r="C549" s="322"/>
      <c r="D549" s="75"/>
      <c r="E549" s="102"/>
      <c r="F549" s="102"/>
      <c r="G549" s="102"/>
      <c r="H549" s="102"/>
      <c r="I549" s="102"/>
      <c r="J549" s="102"/>
      <c r="K549" s="102"/>
      <c r="L549" s="102"/>
      <c r="M549" s="102"/>
      <c r="N549" s="102"/>
      <c r="O549" s="102"/>
      <c r="P549" s="102"/>
      <c r="Q549" s="102"/>
      <c r="R549" s="102"/>
      <c r="S549" s="102"/>
      <c r="T549" s="102"/>
      <c r="U549" s="102"/>
      <c r="V549" s="102"/>
      <c r="W549" s="102"/>
      <c r="X549" s="102"/>
      <c r="Y549" s="102"/>
      <c r="Z549" s="102"/>
      <c r="AA549" s="102"/>
      <c r="AB549" s="102"/>
      <c r="AC549" s="102"/>
      <c r="AD549" s="102"/>
      <c r="AE549" s="102"/>
      <c r="AF549" s="102"/>
      <c r="AG549" s="103"/>
      <c r="AH549" s="103"/>
      <c r="AI549" s="104"/>
      <c r="AJ549" s="102"/>
      <c r="AK549" s="102"/>
      <c r="AL549" s="102"/>
      <c r="AM549" s="102"/>
      <c r="AN549" s="102"/>
      <c r="AO549" s="102"/>
      <c r="AP549" s="102"/>
      <c r="AQ549" s="102"/>
      <c r="AR549" s="102"/>
      <c r="AS549" s="102"/>
      <c r="AT549" s="102"/>
      <c r="AU549" s="102"/>
      <c r="AV549" s="102"/>
      <c r="AW549" s="102"/>
      <c r="AX549" s="102"/>
      <c r="AY549" s="102"/>
      <c r="AZ549" s="102"/>
      <c r="BA549" s="102"/>
      <c r="BB549" s="102"/>
      <c r="BC549" s="102"/>
      <c r="BD549" s="102"/>
      <c r="BE549" s="102"/>
      <c r="BF549" s="102"/>
      <c r="BG549" s="102"/>
      <c r="BH549" s="102"/>
      <c r="BI549" s="102"/>
      <c r="BJ549" s="102"/>
      <c r="BK549" s="102"/>
      <c r="BL549" s="102"/>
      <c r="BM549" s="105"/>
      <c r="BN549" s="106"/>
      <c r="BO549" s="102"/>
      <c r="BP549" s="102"/>
      <c r="BQ549" s="102"/>
      <c r="BR549" s="102"/>
      <c r="BS549" s="102"/>
      <c r="BT549" s="102"/>
      <c r="BU549" s="102"/>
      <c r="BV549" s="102"/>
      <c r="BW549" s="102"/>
      <c r="BX549" s="102"/>
      <c r="BY549" s="102"/>
      <c r="BZ549" s="102"/>
      <c r="CA549" s="102"/>
      <c r="CB549" s="102"/>
      <c r="CC549" s="102"/>
      <c r="CD549" s="102"/>
      <c r="CE549" s="102"/>
      <c r="CF549" s="102"/>
      <c r="CG549" s="102"/>
      <c r="CH549" s="102"/>
      <c r="CI549" s="102"/>
      <c r="CJ549" s="102"/>
      <c r="CK549" s="102"/>
      <c r="CL549" s="102"/>
      <c r="CM549" s="102"/>
      <c r="CN549" s="102"/>
      <c r="CO549" s="102"/>
      <c r="CP549" s="102"/>
      <c r="CQ549" s="103"/>
      <c r="CR549" s="106"/>
      <c r="CS549" s="102"/>
      <c r="CT549" s="102"/>
      <c r="CU549" s="102"/>
      <c r="CV549" s="102"/>
      <c r="CW549" s="102"/>
      <c r="CX549" s="102"/>
      <c r="CY549" s="102"/>
      <c r="CZ549" s="102"/>
      <c r="DA549" s="102"/>
      <c r="DB549" s="102"/>
      <c r="DC549" s="102"/>
      <c r="DD549" s="102"/>
      <c r="DE549" s="102"/>
      <c r="DF549" s="102"/>
      <c r="DG549" s="102"/>
      <c r="DH549" s="102"/>
      <c r="DI549" s="102"/>
      <c r="DJ549" s="102"/>
      <c r="DK549" s="102"/>
      <c r="DL549" s="102"/>
      <c r="DM549" s="102"/>
      <c r="DN549" s="102"/>
      <c r="DO549" s="102"/>
      <c r="DP549" s="102"/>
      <c r="DQ549" s="102"/>
      <c r="DR549" s="102"/>
      <c r="DS549" s="102"/>
      <c r="DT549" s="102"/>
      <c r="DU549" s="103"/>
      <c r="DV549" s="103"/>
      <c r="DW549" s="103"/>
      <c r="EE549"/>
      <c r="EF549"/>
      <c r="EG549"/>
      <c r="EH549" s="493"/>
      <c r="EI549" s="494"/>
      <c r="EJ549" s="493"/>
      <c r="EK549" s="494"/>
      <c r="EL549" s="493"/>
      <c r="EM549" s="494"/>
      <c r="EN549" s="493"/>
      <c r="EO549" s="494"/>
      <c r="EP549" s="493"/>
      <c r="EQ549" s="494"/>
      <c r="ER549" s="493"/>
      <c r="ES549" s="494"/>
      <c r="ET549" s="493"/>
      <c r="EU549" s="494"/>
      <c r="EV549" s="493"/>
      <c r="EW549" s="494"/>
      <c r="EX549" s="493"/>
      <c r="EY549" s="494"/>
      <c r="EZ549" s="493"/>
      <c r="FA549" s="494"/>
      <c r="FB549" s="493"/>
      <c r="FC549" s="494"/>
      <c r="FD549" s="493"/>
      <c r="FE549" s="494"/>
      <c r="FG549" s="194"/>
      <c r="FH549" s="195"/>
      <c r="FI549" s="195"/>
      <c r="FJ549" s="195"/>
      <c r="FK549" s="195"/>
      <c r="FL549" s="195"/>
      <c r="FN549" s="493"/>
      <c r="FO549" s="494"/>
      <c r="FP549" s="493"/>
      <c r="FQ549" s="494"/>
      <c r="FR549" s="493"/>
      <c r="FS549" s="494"/>
      <c r="FT549" s="493"/>
      <c r="FU549" s="494"/>
      <c r="FV549" s="493"/>
      <c r="FW549" s="494"/>
      <c r="FX549" s="493"/>
      <c r="FY549" s="494"/>
      <c r="FZ549" s="493"/>
      <c r="GA549" s="494"/>
      <c r="GB549" s="493"/>
      <c r="GC549" s="494"/>
      <c r="GD549" s="493"/>
      <c r="GE549" s="494"/>
      <c r="GF549" s="493"/>
      <c r="GG549" s="494"/>
      <c r="GH549" s="493"/>
      <c r="GI549" s="494"/>
      <c r="GJ549" s="493"/>
      <c r="GK549" s="494"/>
      <c r="GM549" s="493"/>
      <c r="GN549" s="494"/>
      <c r="GO549" s="493"/>
      <c r="GP549" s="494"/>
      <c r="GQ549" s="493"/>
      <c r="GR549" s="494"/>
      <c r="GS549" s="493"/>
      <c r="GT549" s="494"/>
      <c r="GU549" s="493"/>
      <c r="GV549" s="494"/>
      <c r="GW549" s="493"/>
      <c r="GX549" s="494"/>
      <c r="GY549" s="493"/>
      <c r="GZ549" s="494"/>
      <c r="HA549" s="493"/>
      <c r="HB549" s="494"/>
      <c r="HC549" s="493"/>
      <c r="HD549" s="494"/>
      <c r="HE549" s="493"/>
      <c r="HF549" s="494"/>
      <c r="HG549" s="493"/>
      <c r="HH549" s="494"/>
      <c r="HI549" s="493"/>
      <c r="HJ549" s="494"/>
    </row>
    <row r="550" spans="2:218" s="2" customFormat="1" ht="9.75" customHeight="1" x14ac:dyDescent="0.15">
      <c r="B550" s="15"/>
      <c r="C550" s="322"/>
      <c r="D550" s="59"/>
      <c r="E550" s="54"/>
      <c r="F550" s="54"/>
      <c r="G550" s="54"/>
      <c r="H550" s="54"/>
      <c r="I550" s="54"/>
      <c r="J550" s="54"/>
      <c r="K550" s="54"/>
      <c r="L550" s="54"/>
      <c r="M550" s="54"/>
      <c r="N550" s="54"/>
      <c r="O550" s="54"/>
      <c r="P550" s="54"/>
      <c r="Q550" s="54"/>
      <c r="R550" s="54"/>
      <c r="S550" s="54"/>
      <c r="T550" s="54"/>
      <c r="U550" s="54"/>
      <c r="V550" s="54"/>
      <c r="W550" s="54"/>
      <c r="X550" s="54"/>
      <c r="Y550" s="54"/>
      <c r="Z550" s="54"/>
      <c r="AA550" s="54"/>
      <c r="AB550" s="54"/>
      <c r="AC550" s="54"/>
      <c r="AD550" s="54"/>
      <c r="AE550" s="54"/>
      <c r="AF550" s="54"/>
      <c r="AG550" s="55"/>
      <c r="AH550" s="55"/>
      <c r="AI550" s="56"/>
      <c r="AJ550" s="54"/>
      <c r="AK550" s="54"/>
      <c r="AL550" s="54"/>
      <c r="AM550" s="54"/>
      <c r="AN550" s="54"/>
      <c r="AO550" s="54"/>
      <c r="AP550" s="54"/>
      <c r="AQ550" s="54"/>
      <c r="AR550" s="54"/>
      <c r="AS550" s="54"/>
      <c r="AT550" s="54"/>
      <c r="AU550" s="54"/>
      <c r="AV550" s="54"/>
      <c r="AW550" s="54"/>
      <c r="AX550" s="54"/>
      <c r="AY550" s="54"/>
      <c r="AZ550" s="54"/>
      <c r="BA550" s="54"/>
      <c r="BB550" s="54"/>
      <c r="BC550" s="54"/>
      <c r="BD550" s="54"/>
      <c r="BE550" s="54"/>
      <c r="BF550" s="54"/>
      <c r="BG550" s="54"/>
      <c r="BH550" s="54"/>
      <c r="BI550" s="54"/>
      <c r="BJ550" s="54"/>
      <c r="BK550" s="54"/>
      <c r="BL550" s="54"/>
      <c r="BM550" s="57"/>
      <c r="BN550" s="58"/>
      <c r="BO550" s="54"/>
      <c r="BP550" s="54"/>
      <c r="BQ550" s="54"/>
      <c r="BR550" s="54"/>
      <c r="BS550" s="54"/>
      <c r="BT550" s="54"/>
      <c r="BU550" s="54"/>
      <c r="BV550" s="54"/>
      <c r="BW550" s="54"/>
      <c r="BX550" s="54"/>
      <c r="BY550" s="54"/>
      <c r="BZ550" s="54"/>
      <c r="CA550" s="54"/>
      <c r="CB550" s="54"/>
      <c r="CC550" s="54"/>
      <c r="CD550" s="54"/>
      <c r="CE550" s="54"/>
      <c r="CF550" s="54"/>
      <c r="CG550" s="54"/>
      <c r="CH550" s="54"/>
      <c r="CI550" s="54"/>
      <c r="CJ550" s="54"/>
      <c r="CK550" s="54"/>
      <c r="CL550" s="54"/>
      <c r="CM550" s="54"/>
      <c r="CN550" s="54"/>
      <c r="CO550" s="54"/>
      <c r="CP550" s="54"/>
      <c r="CQ550" s="55"/>
      <c r="CR550" s="58"/>
      <c r="CS550" s="54"/>
      <c r="CT550" s="54"/>
      <c r="CU550" s="54"/>
      <c r="CV550" s="54"/>
      <c r="CW550" s="54"/>
      <c r="CX550" s="54"/>
      <c r="CY550" s="54"/>
      <c r="CZ550" s="54"/>
      <c r="DA550" s="54"/>
      <c r="DB550" s="54"/>
      <c r="DC550" s="54"/>
      <c r="DD550" s="54"/>
      <c r="DE550" s="54"/>
      <c r="DF550" s="54"/>
      <c r="DG550" s="54"/>
      <c r="DH550" s="54"/>
      <c r="DI550" s="54"/>
      <c r="DJ550" s="54"/>
      <c r="DK550" s="54"/>
      <c r="DL550" s="54"/>
      <c r="DM550" s="54"/>
      <c r="DN550" s="54"/>
      <c r="DO550" s="54"/>
      <c r="DP550" s="54"/>
      <c r="DQ550" s="54"/>
      <c r="DR550" s="54"/>
      <c r="DS550" s="54"/>
      <c r="DT550" s="54"/>
      <c r="DU550" s="55"/>
      <c r="DV550" s="55"/>
      <c r="DW550" s="55"/>
      <c r="EE550"/>
      <c r="EF550"/>
      <c r="EG550"/>
      <c r="EH550" s="493"/>
      <c r="EI550" s="493"/>
      <c r="EJ550" s="493"/>
      <c r="EK550" s="493"/>
      <c r="EL550" s="493"/>
      <c r="EM550" s="493"/>
      <c r="EN550" s="493"/>
      <c r="EO550" s="493"/>
      <c r="EP550" s="493"/>
      <c r="EQ550" s="493"/>
      <c r="ER550" s="493"/>
      <c r="ES550" s="493"/>
      <c r="ET550" s="493"/>
      <c r="EU550" s="493"/>
      <c r="EV550" s="493"/>
      <c r="EW550" s="493"/>
      <c r="EX550" s="493"/>
      <c r="EY550" s="493"/>
      <c r="EZ550" s="493"/>
      <c r="FA550" s="493"/>
      <c r="FB550" s="493"/>
      <c r="FC550" s="493"/>
      <c r="FD550" s="493"/>
      <c r="FE550" s="493"/>
      <c r="FG550" s="194"/>
      <c r="FH550" s="194"/>
      <c r="FI550" s="194"/>
      <c r="FJ550" s="194"/>
      <c r="FK550" s="194"/>
      <c r="FL550" s="194"/>
      <c r="FN550" s="493"/>
      <c r="FO550" s="493"/>
      <c r="FP550" s="493"/>
      <c r="FQ550" s="493"/>
      <c r="FR550" s="493"/>
      <c r="FS550" s="493"/>
      <c r="FT550" s="493"/>
      <c r="FU550" s="493"/>
      <c r="FV550" s="493"/>
      <c r="FW550" s="493"/>
      <c r="FX550" s="493"/>
      <c r="FY550" s="493"/>
      <c r="FZ550" s="493"/>
      <c r="GA550" s="493"/>
      <c r="GB550" s="493"/>
      <c r="GC550" s="493"/>
      <c r="GD550" s="493"/>
      <c r="GE550" s="493"/>
      <c r="GF550" s="493"/>
      <c r="GG550" s="493"/>
      <c r="GH550" s="493"/>
      <c r="GI550" s="493"/>
      <c r="GJ550" s="493"/>
      <c r="GK550" s="493"/>
      <c r="GM550" s="493"/>
      <c r="GN550" s="493"/>
      <c r="GO550" s="493"/>
      <c r="GP550" s="493"/>
      <c r="GQ550" s="493"/>
      <c r="GR550" s="493"/>
      <c r="GS550" s="493"/>
      <c r="GT550" s="493"/>
      <c r="GU550" s="493"/>
      <c r="GV550" s="493"/>
      <c r="GW550" s="493"/>
      <c r="GX550" s="493"/>
      <c r="GY550" s="493"/>
      <c r="GZ550" s="493"/>
      <c r="HA550" s="493"/>
      <c r="HB550" s="493"/>
      <c r="HC550" s="493"/>
      <c r="HD550" s="493"/>
      <c r="HE550" s="493"/>
      <c r="HF550" s="493"/>
      <c r="HG550" s="493"/>
      <c r="HH550" s="493"/>
      <c r="HI550" s="493"/>
      <c r="HJ550" s="493"/>
    </row>
    <row r="551" spans="2:218" s="2" customFormat="1" ht="13.5" customHeight="1" thickBot="1" x14ac:dyDescent="0.2">
      <c r="B551" s="16"/>
      <c r="C551" s="323"/>
      <c r="D551" s="8"/>
      <c r="E551" s="9"/>
      <c r="F551" s="9"/>
      <c r="G551" s="9"/>
      <c r="H551" s="9"/>
      <c r="I551" s="9"/>
      <c r="J551" s="9"/>
      <c r="K551" s="9"/>
      <c r="L551" s="9"/>
      <c r="M551" s="9"/>
      <c r="N551" s="9"/>
      <c r="O551" s="9"/>
      <c r="P551" s="9"/>
      <c r="Q551" s="9"/>
      <c r="R551" s="9"/>
      <c r="S551" s="9"/>
      <c r="T551" s="9"/>
      <c r="U551" s="9"/>
      <c r="V551" s="9"/>
      <c r="W551" s="9"/>
      <c r="X551" s="9"/>
      <c r="Y551" s="9"/>
      <c r="Z551" s="9"/>
      <c r="AA551" s="9"/>
      <c r="AB551" s="9"/>
      <c r="AC551" s="9"/>
      <c r="AD551" s="9"/>
      <c r="AE551" s="9"/>
      <c r="AF551" s="9"/>
      <c r="AG551" s="10"/>
      <c r="AH551" s="10"/>
      <c r="AI551" s="24"/>
      <c r="AJ551" s="9"/>
      <c r="AK551" s="9"/>
      <c r="AL551" s="9"/>
      <c r="AM551" s="9"/>
      <c r="AN551" s="9"/>
      <c r="AO551" s="9"/>
      <c r="AP551" s="9"/>
      <c r="AQ551" s="9"/>
      <c r="AR551" s="9"/>
      <c r="AS551" s="9"/>
      <c r="AT551" s="9"/>
      <c r="AU551" s="9"/>
      <c r="AV551" s="9"/>
      <c r="AW551" s="9"/>
      <c r="AX551" s="9"/>
      <c r="AY551" s="9"/>
      <c r="AZ551" s="9"/>
      <c r="BA551" s="9"/>
      <c r="BB551" s="9"/>
      <c r="BC551" s="9"/>
      <c r="BD551" s="9"/>
      <c r="BE551" s="9"/>
      <c r="BF551" s="9"/>
      <c r="BG551" s="9"/>
      <c r="BH551" s="9"/>
      <c r="BI551" s="9"/>
      <c r="BJ551" s="9"/>
      <c r="BK551" s="9"/>
      <c r="BL551" s="9"/>
      <c r="BM551" s="29"/>
      <c r="BN551" s="8"/>
      <c r="BO551" s="9"/>
      <c r="BP551" s="9"/>
      <c r="BQ551" s="9"/>
      <c r="BR551" s="9"/>
      <c r="BS551" s="9"/>
      <c r="BT551" s="9"/>
      <c r="BU551" s="9"/>
      <c r="BV551" s="9"/>
      <c r="BW551" s="9"/>
      <c r="BX551" s="9"/>
      <c r="BY551" s="9"/>
      <c r="BZ551" s="9"/>
      <c r="CA551" s="9"/>
      <c r="CB551" s="9"/>
      <c r="CC551" s="9"/>
      <c r="CD551" s="9"/>
      <c r="CE551" s="9"/>
      <c r="CF551" s="9"/>
      <c r="CG551" s="9"/>
      <c r="CH551" s="9"/>
      <c r="CI551" s="9"/>
      <c r="CJ551" s="9"/>
      <c r="CK551" s="9"/>
      <c r="CL551" s="9"/>
      <c r="CM551" s="9"/>
      <c r="CN551" s="9"/>
      <c r="CO551" s="9"/>
      <c r="CP551" s="9"/>
      <c r="CQ551" s="10"/>
      <c r="CR551" s="8"/>
      <c r="CS551" s="9"/>
      <c r="CT551" s="9"/>
      <c r="CU551" s="9"/>
      <c r="CV551" s="9"/>
      <c r="CW551" s="9"/>
      <c r="CX551" s="9"/>
      <c r="CY551" s="9"/>
      <c r="CZ551" s="9"/>
      <c r="DA551" s="9"/>
      <c r="DB551" s="9"/>
      <c r="DC551" s="9"/>
      <c r="DD551" s="9"/>
      <c r="DE551" s="9"/>
      <c r="DF551" s="9"/>
      <c r="DG551" s="9"/>
      <c r="DH551" s="9"/>
      <c r="DI551" s="9"/>
      <c r="DJ551" s="9"/>
      <c r="DK551" s="9"/>
      <c r="DL551" s="9"/>
      <c r="DM551" s="9"/>
      <c r="DN551" s="9"/>
      <c r="DO551" s="9"/>
      <c r="DP551" s="9"/>
      <c r="DQ551" s="9"/>
      <c r="DR551" s="9"/>
      <c r="DS551" s="9"/>
      <c r="DT551" s="9"/>
      <c r="DU551" s="10"/>
      <c r="DV551" s="10"/>
      <c r="DW551" s="10"/>
      <c r="EH551" s="179"/>
      <c r="EI551" s="180"/>
      <c r="EJ551" s="180"/>
      <c r="EK551" s="180"/>
      <c r="EL551" s="180"/>
      <c r="EM551" s="180"/>
      <c r="EN551" s="180"/>
      <c r="EO551" s="180"/>
      <c r="EP551" s="180"/>
      <c r="EQ551" s="180"/>
      <c r="ER551" s="180"/>
      <c r="ES551" s="180"/>
      <c r="ET551" s="180"/>
      <c r="EU551" s="180"/>
      <c r="EV551" s="180"/>
      <c r="EW551" s="180"/>
      <c r="EX551" s="180"/>
      <c r="EY551" s="180"/>
      <c r="EZ551" s="180"/>
      <c r="FA551" s="180"/>
      <c r="FB551" s="180"/>
      <c r="FC551" s="180"/>
      <c r="FD551" s="180"/>
      <c r="FE551" s="180"/>
      <c r="FG551" s="211"/>
      <c r="FH551" s="204"/>
      <c r="FI551" s="204"/>
      <c r="FJ551" s="204"/>
      <c r="FK551" s="204"/>
      <c r="FL551" s="204"/>
      <c r="FN551" s="179"/>
      <c r="FO551" s="180"/>
      <c r="FP551" s="179"/>
      <c r="FQ551" s="180"/>
      <c r="FR551" s="179"/>
      <c r="FS551" s="180"/>
      <c r="FT551" s="179"/>
      <c r="FU551" s="180"/>
      <c r="FV551" s="179"/>
      <c r="FW551" s="180"/>
      <c r="FX551" s="179"/>
      <c r="FY551" s="180"/>
      <c r="FZ551" s="179"/>
      <c r="GA551" s="180"/>
      <c r="GB551" s="179"/>
      <c r="GC551" s="180"/>
      <c r="GD551" s="179"/>
      <c r="GE551" s="180"/>
      <c r="GF551" s="179"/>
      <c r="GG551" s="180"/>
      <c r="GH551" s="179"/>
      <c r="GI551" s="180"/>
      <c r="GJ551" s="179"/>
      <c r="GK551" s="180"/>
      <c r="GM551" s="179"/>
      <c r="GN551" s="180"/>
      <c r="GO551" s="179"/>
      <c r="GP551" s="180"/>
      <c r="GQ551" s="179"/>
      <c r="GR551" s="180"/>
      <c r="GS551" s="179"/>
      <c r="GT551" s="180"/>
      <c r="GU551" s="179"/>
      <c r="GV551" s="180"/>
      <c r="GW551" s="179"/>
      <c r="GX551" s="180"/>
      <c r="GY551" s="179"/>
      <c r="GZ551" s="180"/>
      <c r="HA551" s="179"/>
      <c r="HB551" s="180"/>
      <c r="HC551" s="179"/>
      <c r="HD551" s="180"/>
      <c r="HE551" s="179"/>
      <c r="HF551" s="180"/>
      <c r="HG551" s="179"/>
      <c r="HH551" s="180"/>
      <c r="HI551" s="179"/>
      <c r="HJ551" s="180"/>
    </row>
    <row r="552" spans="2:218" ht="21.75" customHeight="1" x14ac:dyDescent="0.15">
      <c r="B552" s="486"/>
      <c r="C552" s="324"/>
      <c r="D552" s="78"/>
      <c r="E552" s="79"/>
      <c r="F552" s="79"/>
      <c r="G552" s="79"/>
      <c r="H552" s="79"/>
      <c r="I552" s="79"/>
      <c r="J552" s="79"/>
      <c r="K552" s="79"/>
      <c r="L552" s="79"/>
      <c r="M552" s="79"/>
      <c r="N552" s="79"/>
      <c r="O552" s="79"/>
      <c r="P552" s="79"/>
      <c r="Q552" s="79"/>
      <c r="R552" s="79"/>
      <c r="S552" s="79"/>
      <c r="T552" s="79"/>
      <c r="U552" s="79"/>
      <c r="V552" s="79"/>
      <c r="W552" s="79"/>
      <c r="X552" s="79"/>
      <c r="Y552" s="79"/>
      <c r="Z552" s="79"/>
      <c r="AA552" s="79"/>
      <c r="AB552" s="79"/>
      <c r="AC552" s="79"/>
      <c r="AD552" s="79"/>
      <c r="AE552" s="79"/>
      <c r="AF552" s="137"/>
      <c r="AG552" s="79"/>
      <c r="AH552" s="79"/>
      <c r="AI552" s="78"/>
      <c r="AJ552" s="79"/>
      <c r="AK552" s="79"/>
      <c r="AL552" s="79"/>
      <c r="AM552" s="79"/>
      <c r="AN552" s="79"/>
      <c r="AO552" s="79"/>
      <c r="AP552" s="79"/>
      <c r="AQ552" s="79"/>
      <c r="AR552" s="79"/>
      <c r="AS552" s="79"/>
      <c r="AT552" s="79"/>
      <c r="AU552" s="79"/>
      <c r="AV552" s="79"/>
      <c r="AW552" s="79"/>
      <c r="AX552" s="79"/>
      <c r="AY552" s="79"/>
      <c r="AZ552" s="79"/>
      <c r="BA552" s="79"/>
      <c r="BB552" s="79"/>
      <c r="BC552" s="79"/>
      <c r="BD552" s="79"/>
      <c r="BE552" s="79"/>
      <c r="BF552" s="79"/>
      <c r="BG552" s="79"/>
      <c r="BH552" s="79"/>
      <c r="BI552" s="79"/>
      <c r="BJ552" s="79"/>
      <c r="BK552" s="79"/>
      <c r="BL552" s="79"/>
      <c r="BM552" s="80"/>
      <c r="BN552" s="78"/>
      <c r="BO552" s="79"/>
      <c r="BP552" s="79"/>
      <c r="BQ552" s="79"/>
      <c r="BR552" s="79"/>
      <c r="BS552" s="79"/>
      <c r="BT552" s="79"/>
      <c r="BU552" s="79"/>
      <c r="BV552" s="79"/>
      <c r="BW552" s="79"/>
      <c r="BX552" s="79"/>
      <c r="BY552" s="79"/>
      <c r="BZ552" s="79"/>
      <c r="CA552" s="79"/>
      <c r="CB552" s="137"/>
      <c r="CC552" s="79"/>
      <c r="CD552" s="79"/>
      <c r="CE552" s="79"/>
      <c r="CF552" s="79"/>
      <c r="CG552" s="79"/>
      <c r="CH552" s="79"/>
      <c r="CI552" s="79"/>
      <c r="CJ552" s="79"/>
      <c r="CK552" s="79"/>
      <c r="CL552" s="79"/>
      <c r="CM552" s="79"/>
      <c r="CN552" s="79"/>
      <c r="CO552" s="79"/>
      <c r="CP552" s="137"/>
      <c r="CQ552" s="80"/>
      <c r="CR552" s="78"/>
      <c r="CS552" s="79"/>
      <c r="CT552" s="79"/>
      <c r="CU552" s="79"/>
      <c r="CV552" s="79"/>
      <c r="CW552" s="79"/>
      <c r="CX552" s="79"/>
      <c r="CY552" s="79"/>
      <c r="CZ552" s="79"/>
      <c r="DA552" s="79"/>
      <c r="DB552" s="79"/>
      <c r="DC552" s="79"/>
      <c r="DD552" s="79"/>
      <c r="DE552" s="79"/>
      <c r="DF552" s="137"/>
      <c r="DG552" s="79"/>
      <c r="DH552" s="79"/>
      <c r="DI552" s="79"/>
      <c r="DJ552" s="79"/>
      <c r="DK552" s="79"/>
      <c r="DL552" s="79"/>
      <c r="DM552" s="79"/>
      <c r="DN552" s="79"/>
      <c r="DO552" s="79"/>
      <c r="DP552" s="79"/>
      <c r="DQ552" s="79"/>
      <c r="DR552" s="79"/>
      <c r="DS552" s="79"/>
      <c r="DT552" s="137"/>
      <c r="DU552" s="80"/>
      <c r="DV552" s="80"/>
      <c r="DW552" s="80"/>
      <c r="EE552" s="2"/>
      <c r="EF552"/>
      <c r="EG552"/>
      <c r="EH552" s="124"/>
      <c r="EI552" s="124"/>
      <c r="EJ552" s="124"/>
      <c r="EK552" s="124"/>
      <c r="EL552" s="124"/>
      <c r="EM552" s="124"/>
      <c r="EN552" s="124"/>
      <c r="EO552" s="124"/>
      <c r="EP552" s="124"/>
      <c r="EQ552" s="124"/>
      <c r="ER552" s="124"/>
      <c r="ES552" s="124"/>
      <c r="ET552" s="124"/>
      <c r="EU552" s="124"/>
      <c r="EV552" s="124"/>
      <c r="EW552" s="124"/>
      <c r="EX552" s="124"/>
      <c r="EY552" s="124"/>
      <c r="EZ552" s="124"/>
      <c r="FA552" s="124"/>
      <c r="FB552" s="124"/>
      <c r="FC552" s="124"/>
      <c r="FD552" s="124"/>
      <c r="FE552" s="124"/>
      <c r="FG552" s="124"/>
      <c r="FH552" s="124"/>
      <c r="FI552" s="124"/>
      <c r="FJ552" s="124"/>
      <c r="FK552" s="124"/>
      <c r="FL552" s="124"/>
      <c r="FN552" s="212"/>
      <c r="FO552" s="170"/>
      <c r="FP552" s="212"/>
      <c r="FQ552" s="170"/>
      <c r="FR552" s="212"/>
      <c r="FS552" s="170"/>
      <c r="FT552" s="212"/>
      <c r="FU552" s="170"/>
      <c r="FV552" s="212"/>
      <c r="FW552" s="170"/>
      <c r="FX552" s="212"/>
      <c r="FY552" s="170"/>
      <c r="FZ552" s="212"/>
      <c r="GA552" s="170"/>
      <c r="GB552" s="212"/>
      <c r="GC552" s="170"/>
      <c r="GD552" s="212"/>
      <c r="GE552" s="170"/>
      <c r="GF552" s="212"/>
      <c r="GG552" s="170"/>
      <c r="GH552" s="212"/>
      <c r="GI552" s="170"/>
      <c r="GJ552" s="212"/>
      <c r="GK552" s="170"/>
      <c r="HC552" s="212"/>
      <c r="HD552" s="170"/>
      <c r="HE552" s="212"/>
      <c r="HF552" s="170"/>
      <c r="HG552" s="212"/>
      <c r="HH552" s="170"/>
      <c r="HI552" s="212"/>
      <c r="HJ552" s="170"/>
    </row>
    <row r="553" spans="2:218" ht="10.5" customHeight="1" x14ac:dyDescent="0.15">
      <c r="B553" s="487"/>
      <c r="C553" s="325"/>
      <c r="D553" s="59"/>
      <c r="E553" s="76"/>
      <c r="F553" s="76"/>
      <c r="G553" s="76"/>
      <c r="H553" s="76"/>
      <c r="I553" s="76"/>
      <c r="J553" s="76"/>
      <c r="K553" s="76"/>
      <c r="L553" s="76"/>
      <c r="M553" s="76"/>
      <c r="N553" s="76"/>
      <c r="O553" s="76"/>
      <c r="P553" s="76"/>
      <c r="Q553" s="76"/>
      <c r="R553" s="76"/>
      <c r="S553" s="76"/>
      <c r="T553" s="76"/>
      <c r="U553" s="76"/>
      <c r="V553" s="76"/>
      <c r="W553" s="76"/>
      <c r="X553" s="76"/>
      <c r="Y553" s="76"/>
      <c r="Z553" s="76"/>
      <c r="AA553" s="76"/>
      <c r="AB553" s="76"/>
      <c r="AC553" s="76"/>
      <c r="AD553" s="76"/>
      <c r="AE553" s="76"/>
      <c r="AF553" s="138"/>
      <c r="AG553" s="76"/>
      <c r="AH553" s="76"/>
      <c r="AI553" s="59"/>
      <c r="AJ553" s="76"/>
      <c r="AK553" s="76"/>
      <c r="AL553" s="76"/>
      <c r="AM553" s="76"/>
      <c r="AN553" s="76"/>
      <c r="AO553" s="76"/>
      <c r="AP553" s="76"/>
      <c r="AQ553" s="76"/>
      <c r="AR553" s="76"/>
      <c r="AS553" s="76"/>
      <c r="AT553" s="76"/>
      <c r="AU553" s="76"/>
      <c r="AV553" s="76"/>
      <c r="AW553" s="76"/>
      <c r="AX553" s="76"/>
      <c r="AY553" s="76"/>
      <c r="AZ553" s="76"/>
      <c r="BA553" s="76"/>
      <c r="BB553" s="76"/>
      <c r="BC553" s="76"/>
      <c r="BD553" s="76"/>
      <c r="BE553" s="76"/>
      <c r="BF553" s="76"/>
      <c r="BG553" s="76"/>
      <c r="BH553" s="76"/>
      <c r="BI553" s="76"/>
      <c r="BJ553" s="76"/>
      <c r="BK553" s="76"/>
      <c r="BL553" s="76"/>
      <c r="BM553" s="77"/>
      <c r="BN553" s="59"/>
      <c r="BO553" s="76"/>
      <c r="BP553" s="76"/>
      <c r="BQ553" s="76"/>
      <c r="BR553" s="76"/>
      <c r="BS553" s="76"/>
      <c r="BT553" s="76"/>
      <c r="BU553" s="76"/>
      <c r="BV553" s="76"/>
      <c r="BW553" s="76"/>
      <c r="BX553" s="76"/>
      <c r="BY553" s="76"/>
      <c r="BZ553" s="76"/>
      <c r="CA553" s="76"/>
      <c r="CB553" s="138"/>
      <c r="CC553" s="76"/>
      <c r="CD553" s="76"/>
      <c r="CE553" s="76"/>
      <c r="CF553" s="76"/>
      <c r="CG553" s="76"/>
      <c r="CH553" s="76"/>
      <c r="CI553" s="76"/>
      <c r="CJ553" s="76"/>
      <c r="CK553" s="76"/>
      <c r="CL553" s="76"/>
      <c r="CM553" s="76"/>
      <c r="CN553" s="76"/>
      <c r="CO553" s="76"/>
      <c r="CP553" s="138"/>
      <c r="CQ553" s="77"/>
      <c r="CR553" s="59"/>
      <c r="CS553" s="76"/>
      <c r="CT553" s="76"/>
      <c r="CU553" s="76"/>
      <c r="CV553" s="76"/>
      <c r="CW553" s="76"/>
      <c r="CX553" s="76"/>
      <c r="CY553" s="76"/>
      <c r="CZ553" s="76"/>
      <c r="DA553" s="76"/>
      <c r="DB553" s="76"/>
      <c r="DC553" s="76"/>
      <c r="DD553" s="76"/>
      <c r="DE553" s="76"/>
      <c r="DF553" s="138"/>
      <c r="DG553" s="76"/>
      <c r="DH553" s="76"/>
      <c r="DI553" s="76"/>
      <c r="DJ553" s="76"/>
      <c r="DK553" s="76"/>
      <c r="DL553" s="76"/>
      <c r="DM553" s="76"/>
      <c r="DN553" s="76"/>
      <c r="DO553" s="76"/>
      <c r="DP553" s="76"/>
      <c r="DQ553" s="76"/>
      <c r="DR553" s="76"/>
      <c r="DS553" s="76"/>
      <c r="DT553" s="138"/>
      <c r="DU553" s="77"/>
      <c r="DV553" s="77"/>
      <c r="DW553" s="77"/>
      <c r="EE553" s="2"/>
      <c r="EF553"/>
      <c r="EG553"/>
      <c r="EH553" s="124"/>
      <c r="EI553" s="124"/>
      <c r="EJ553" s="124"/>
      <c r="EK553" s="124"/>
      <c r="EL553" s="124"/>
      <c r="EM553" s="124"/>
      <c r="EN553" s="124"/>
      <c r="EO553" s="124"/>
      <c r="EP553" s="124"/>
      <c r="EQ553" s="124"/>
      <c r="ER553" s="124"/>
      <c r="ES553" s="124"/>
      <c r="ET553" s="124"/>
      <c r="EU553" s="124"/>
      <c r="EV553" s="124"/>
      <c r="EW553" s="124"/>
      <c r="EX553" s="124"/>
      <c r="EY553" s="124"/>
      <c r="EZ553" s="124"/>
      <c r="FA553" s="124"/>
      <c r="FB553" s="124"/>
      <c r="FC553" s="124"/>
      <c r="FD553" s="124"/>
      <c r="FE553" s="124"/>
      <c r="FG553" s="124"/>
      <c r="FH553" s="124"/>
      <c r="FI553" s="124"/>
      <c r="FJ553" s="124"/>
      <c r="FK553" s="124"/>
      <c r="FL553" s="124"/>
      <c r="FN553" s="212"/>
      <c r="FO553" s="170"/>
      <c r="FP553" s="212"/>
      <c r="FQ553" s="170"/>
      <c r="FR553" s="212"/>
      <c r="FS553" s="170"/>
      <c r="FT553" s="212"/>
      <c r="FU553" s="170"/>
      <c r="FV553" s="212"/>
      <c r="FW553" s="170"/>
      <c r="FX553" s="212"/>
      <c r="FY553" s="170"/>
      <c r="FZ553" s="212"/>
      <c r="GA553" s="170"/>
      <c r="GB553" s="212"/>
      <c r="GC553" s="170"/>
      <c r="GD553" s="212"/>
      <c r="GE553" s="170"/>
      <c r="GF553" s="212"/>
      <c r="GG553" s="170"/>
      <c r="GH553" s="212"/>
      <c r="GI553" s="170"/>
      <c r="GJ553" s="212"/>
      <c r="GK553" s="170"/>
      <c r="HC553" s="212"/>
      <c r="HD553" s="170"/>
      <c r="HE553" s="212"/>
      <c r="HF553" s="170"/>
      <c r="HG553" s="212"/>
      <c r="HH553" s="170"/>
      <c r="HI553" s="212"/>
      <c r="HJ553" s="170"/>
    </row>
    <row r="554" spans="2:218" ht="27.75" customHeight="1" x14ac:dyDescent="0.15">
      <c r="B554" s="487"/>
      <c r="C554" s="325"/>
      <c r="D554" s="75"/>
      <c r="E554" s="76"/>
      <c r="F554" s="76"/>
      <c r="G554" s="76"/>
      <c r="H554" s="76"/>
      <c r="I554" s="76"/>
      <c r="J554" s="76"/>
      <c r="K554" s="76"/>
      <c r="L554" s="76"/>
      <c r="M554" s="76"/>
      <c r="N554" s="76"/>
      <c r="O554" s="76"/>
      <c r="P554" s="76"/>
      <c r="Q554" s="76"/>
      <c r="R554" s="76"/>
      <c r="S554" s="76"/>
      <c r="T554" s="76"/>
      <c r="U554" s="76"/>
      <c r="V554" s="76"/>
      <c r="W554" s="76"/>
      <c r="X554" s="76"/>
      <c r="Y554" s="76"/>
      <c r="Z554" s="76"/>
      <c r="AA554" s="76"/>
      <c r="AB554" s="76"/>
      <c r="AC554" s="76"/>
      <c r="AD554" s="76"/>
      <c r="AE554" s="76"/>
      <c r="AF554" s="138"/>
      <c r="AG554" s="76"/>
      <c r="AH554" s="76"/>
      <c r="AI554" s="59"/>
      <c r="AJ554" s="76"/>
      <c r="AK554" s="76"/>
      <c r="AL554" s="76"/>
      <c r="AM554" s="76"/>
      <c r="AN554" s="76"/>
      <c r="AO554" s="76"/>
      <c r="AP554" s="76"/>
      <c r="AQ554" s="76"/>
      <c r="AR554" s="76"/>
      <c r="AS554" s="76"/>
      <c r="AT554" s="76"/>
      <c r="AU554" s="76"/>
      <c r="AV554" s="76"/>
      <c r="AW554" s="76"/>
      <c r="AX554" s="76"/>
      <c r="AY554" s="76"/>
      <c r="AZ554" s="76"/>
      <c r="BA554" s="76"/>
      <c r="BB554" s="76"/>
      <c r="BC554" s="76"/>
      <c r="BD554" s="76"/>
      <c r="BE554" s="76"/>
      <c r="BF554" s="76"/>
      <c r="BG554" s="76"/>
      <c r="BH554" s="76"/>
      <c r="BI554" s="76"/>
      <c r="BJ554" s="76"/>
      <c r="BK554" s="76"/>
      <c r="BL554" s="76"/>
      <c r="BM554" s="77"/>
      <c r="BN554" s="59"/>
      <c r="BO554" s="76"/>
      <c r="BP554" s="76"/>
      <c r="BQ554" s="76"/>
      <c r="BR554" s="76"/>
      <c r="BS554" s="76"/>
      <c r="BT554" s="76"/>
      <c r="BU554" s="76"/>
      <c r="BV554" s="76"/>
      <c r="BW554" s="76"/>
      <c r="BX554" s="76"/>
      <c r="BY554" s="76"/>
      <c r="BZ554" s="76"/>
      <c r="CA554" s="76"/>
      <c r="CB554" s="138"/>
      <c r="CC554" s="76"/>
      <c r="CD554" s="76"/>
      <c r="CE554" s="76"/>
      <c r="CF554" s="76"/>
      <c r="CG554" s="76"/>
      <c r="CH554" s="76"/>
      <c r="CI554" s="76"/>
      <c r="CJ554" s="76"/>
      <c r="CK554" s="76"/>
      <c r="CL554" s="76"/>
      <c r="CM554" s="76"/>
      <c r="CN554" s="76"/>
      <c r="CO554" s="76"/>
      <c r="CP554" s="138"/>
      <c r="CQ554" s="77"/>
      <c r="CR554" s="59"/>
      <c r="CS554" s="76"/>
      <c r="CT554" s="76"/>
      <c r="CU554" s="76"/>
      <c r="CV554" s="76"/>
      <c r="CW554" s="76"/>
      <c r="CX554" s="76"/>
      <c r="CY554" s="76"/>
      <c r="CZ554" s="76"/>
      <c r="DA554" s="76"/>
      <c r="DB554" s="76"/>
      <c r="DC554" s="76"/>
      <c r="DD554" s="76"/>
      <c r="DE554" s="76"/>
      <c r="DF554" s="138"/>
      <c r="DG554" s="76"/>
      <c r="DH554" s="76"/>
      <c r="DI554" s="76"/>
      <c r="DJ554" s="76"/>
      <c r="DK554" s="76"/>
      <c r="DL554" s="76"/>
      <c r="DM554" s="76"/>
      <c r="DN554" s="76"/>
      <c r="DO554" s="76"/>
      <c r="DP554" s="76"/>
      <c r="DQ554" s="76"/>
      <c r="DR554" s="76"/>
      <c r="DS554" s="76"/>
      <c r="DT554" s="138"/>
      <c r="DU554" s="77"/>
      <c r="DV554" s="77"/>
      <c r="DW554" s="77"/>
      <c r="EE554" s="2"/>
      <c r="EF554"/>
      <c r="EG554"/>
      <c r="EH554" s="124"/>
      <c r="EI554" s="124"/>
      <c r="EJ554" s="124"/>
      <c r="EK554" s="124"/>
      <c r="EL554" s="124"/>
      <c r="EM554" s="124"/>
      <c r="EN554" s="124"/>
      <c r="EO554" s="124"/>
      <c r="EP554" s="124"/>
      <c r="EQ554" s="124"/>
      <c r="ER554" s="124"/>
      <c r="ES554" s="124"/>
      <c r="ET554" s="124"/>
      <c r="EU554" s="124"/>
      <c r="EV554" s="124"/>
      <c r="EW554" s="124"/>
      <c r="EX554" s="124"/>
      <c r="EY554" s="124"/>
      <c r="EZ554" s="124"/>
      <c r="FA554" s="124"/>
      <c r="FB554" s="124"/>
      <c r="FC554" s="124"/>
      <c r="FD554" s="124"/>
      <c r="FE554" s="124"/>
      <c r="FG554" s="124"/>
      <c r="FH554" s="124"/>
      <c r="FI554" s="124"/>
      <c r="FJ554" s="124"/>
      <c r="FK554" s="124"/>
      <c r="FL554" s="124"/>
      <c r="FN554" s="212"/>
      <c r="FO554" s="170"/>
      <c r="FP554" s="212"/>
      <c r="FQ554" s="170"/>
      <c r="FR554" s="212"/>
      <c r="FS554" s="170"/>
      <c r="FT554" s="212"/>
      <c r="FU554" s="170"/>
      <c r="FV554" s="212"/>
      <c r="FW554" s="170"/>
      <c r="FX554" s="212"/>
      <c r="FY554" s="170"/>
      <c r="FZ554" s="212"/>
      <c r="GA554" s="170"/>
      <c r="GB554" s="212"/>
      <c r="GC554" s="170"/>
      <c r="GD554" s="212"/>
      <c r="GE554" s="170"/>
      <c r="GF554" s="212"/>
      <c r="GG554" s="170"/>
      <c r="GH554" s="212"/>
      <c r="GI554" s="170"/>
      <c r="GJ554" s="212"/>
      <c r="GK554" s="170"/>
      <c r="HC554" s="212"/>
      <c r="HD554" s="170"/>
      <c r="HE554" s="212"/>
      <c r="HF554" s="170"/>
      <c r="HG554" s="212"/>
      <c r="HH554" s="170"/>
      <c r="HI554" s="212"/>
      <c r="HJ554" s="170"/>
    </row>
    <row r="555" spans="2:218" ht="21.75" customHeight="1" thickBot="1" x14ac:dyDescent="0.2">
      <c r="B555" s="488"/>
      <c r="C555" s="326"/>
      <c r="D555" s="136"/>
      <c r="E555" s="129"/>
      <c r="F555" s="129"/>
      <c r="G555" s="129"/>
      <c r="H555" s="129"/>
      <c r="I555" s="129"/>
      <c r="J555" s="129"/>
      <c r="K555" s="129"/>
      <c r="L555" s="129"/>
      <c r="M555" s="129"/>
      <c r="N555" s="129"/>
      <c r="O555" s="129"/>
      <c r="P555" s="129"/>
      <c r="Q555" s="129"/>
      <c r="R555" s="129"/>
      <c r="S555" s="129"/>
      <c r="T555" s="129"/>
      <c r="U555" s="129"/>
      <c r="V555" s="129"/>
      <c r="W555" s="129"/>
      <c r="X555" s="129"/>
      <c r="Y555" s="129"/>
      <c r="Z555" s="129"/>
      <c r="AA555" s="129"/>
      <c r="AB555" s="129"/>
      <c r="AC555" s="129"/>
      <c r="AD555" s="129"/>
      <c r="AE555" s="129"/>
      <c r="AF555" s="129"/>
      <c r="AG555" s="130"/>
      <c r="AH555" s="130"/>
      <c r="AI555" s="131"/>
      <c r="AJ555" s="129"/>
      <c r="AK555" s="129"/>
      <c r="AL555" s="132"/>
      <c r="AM555" s="133"/>
      <c r="AN555" s="133"/>
      <c r="AO555" s="133"/>
      <c r="AP555" s="133"/>
      <c r="AQ555" s="133"/>
      <c r="AR555" s="133"/>
      <c r="AS555" s="133"/>
      <c r="AT555" s="133"/>
      <c r="AU555" s="133"/>
      <c r="AV555" s="133"/>
      <c r="AW555" s="133"/>
      <c r="AX555" s="133"/>
      <c r="AY555" s="133"/>
      <c r="AZ555" s="133"/>
      <c r="BA555" s="133"/>
      <c r="BB555" s="133"/>
      <c r="BC555" s="133"/>
      <c r="BD555" s="133"/>
      <c r="BE555" s="133"/>
      <c r="BF555" s="133"/>
      <c r="BG555" s="133"/>
      <c r="BH555" s="133"/>
      <c r="BI555" s="133"/>
      <c r="BJ555" s="133"/>
      <c r="BK555" s="133"/>
      <c r="BL555" s="133"/>
      <c r="BM555" s="134"/>
      <c r="BN555" s="135"/>
      <c r="BO555" s="133"/>
      <c r="BP555" s="133"/>
      <c r="BQ555" s="133"/>
      <c r="BR555" s="133"/>
      <c r="BS555" s="133"/>
      <c r="BT555" s="133"/>
      <c r="BU555" s="133"/>
      <c r="BV555" s="133"/>
      <c r="BW555" s="133"/>
      <c r="BX555" s="133"/>
      <c r="BY555" s="133"/>
      <c r="BZ555" s="133"/>
      <c r="CA555" s="133"/>
      <c r="CB555" s="133"/>
      <c r="CC555" s="133"/>
      <c r="CD555" s="133"/>
      <c r="CE555" s="133"/>
      <c r="CF555" s="133"/>
      <c r="CG555" s="133"/>
      <c r="CH555" s="133"/>
      <c r="CI555" s="133"/>
      <c r="CJ555" s="133"/>
      <c r="CK555" s="133"/>
      <c r="CL555" s="133"/>
      <c r="CM555" s="133"/>
      <c r="CN555" s="133"/>
      <c r="CO555" s="133"/>
      <c r="CP555" s="133"/>
      <c r="CQ555" s="134"/>
      <c r="CR555" s="135"/>
      <c r="CS555" s="133"/>
      <c r="CT555" s="133"/>
      <c r="CU555" s="133"/>
      <c r="CV555" s="133"/>
      <c r="CW555" s="133"/>
      <c r="CX555" s="133"/>
      <c r="CY555" s="133"/>
      <c r="CZ555" s="133"/>
      <c r="DA555" s="133"/>
      <c r="DB555" s="133"/>
      <c r="DC555" s="133"/>
      <c r="DD555" s="133"/>
      <c r="DE555" s="133"/>
      <c r="DF555" s="133"/>
      <c r="DG555" s="133"/>
      <c r="DH555" s="133"/>
      <c r="DI555" s="133"/>
      <c r="DJ555" s="133"/>
      <c r="DK555" s="133"/>
      <c r="DL555" s="133"/>
      <c r="DM555" s="133"/>
      <c r="DN555" s="133"/>
      <c r="DO555" s="133"/>
      <c r="DP555" s="133"/>
      <c r="DQ555" s="133"/>
      <c r="DR555" s="133"/>
      <c r="DS555" s="133"/>
      <c r="DT555" s="133"/>
      <c r="DU555" s="134"/>
      <c r="DV555" s="134"/>
      <c r="DW555" s="134"/>
      <c r="EE555" s="2"/>
      <c r="EF555"/>
      <c r="EG555"/>
      <c r="EH555" s="124"/>
      <c r="EI555" s="124"/>
      <c r="EJ555" s="124"/>
      <c r="EK555" s="124"/>
      <c r="EL555" s="124"/>
      <c r="EM555" s="124"/>
      <c r="EN555" s="124"/>
      <c r="EO555" s="124"/>
      <c r="EP555" s="124"/>
      <c r="EQ555" s="124"/>
      <c r="ER555" s="124"/>
      <c r="ES555" s="124"/>
      <c r="ET555" s="124"/>
      <c r="EU555" s="124"/>
      <c r="EV555" s="124"/>
      <c r="EW555" s="124"/>
      <c r="EX555" s="124"/>
      <c r="EY555" s="124"/>
      <c r="EZ555" s="124"/>
      <c r="FA555" s="124"/>
      <c r="FB555" s="124"/>
      <c r="FC555" s="124"/>
      <c r="FD555" s="124"/>
      <c r="FE555" s="124"/>
      <c r="FG555" s="124"/>
      <c r="FH555" s="124"/>
      <c r="FI555" s="124"/>
      <c r="FJ555" s="124"/>
      <c r="FK555" s="124"/>
      <c r="FL555" s="124"/>
      <c r="FN555" s="212"/>
      <c r="FO555" s="170"/>
      <c r="FP555" s="212"/>
      <c r="FQ555" s="170"/>
      <c r="FR555" s="212"/>
      <c r="FS555" s="170"/>
      <c r="FT555" s="212"/>
      <c r="FU555" s="170"/>
      <c r="FV555" s="212"/>
      <c r="FW555" s="170"/>
      <c r="FX555" s="212"/>
      <c r="FY555" s="170"/>
      <c r="FZ555" s="212"/>
      <c r="GA555" s="170"/>
      <c r="GB555" s="212"/>
      <c r="GC555" s="170"/>
      <c r="GD555" s="212"/>
      <c r="GE555" s="170"/>
      <c r="GF555" s="212"/>
      <c r="GG555" s="170"/>
      <c r="GH555" s="212"/>
      <c r="GI555" s="170"/>
      <c r="GJ555" s="212"/>
      <c r="GK555" s="170"/>
      <c r="HC555" s="212"/>
      <c r="HD555" s="170"/>
      <c r="HE555" s="212"/>
      <c r="HF555" s="170"/>
      <c r="HG555" s="212"/>
      <c r="HH555" s="170"/>
      <c r="HI555" s="212"/>
      <c r="HJ555" s="170"/>
    </row>
    <row r="556" spans="2:218" ht="21.75" customHeight="1" x14ac:dyDescent="0.15">
      <c r="B556" s="486"/>
      <c r="C556" s="324"/>
      <c r="D556" s="78"/>
      <c r="E556" s="79"/>
      <c r="F556" s="79"/>
      <c r="G556" s="79"/>
      <c r="H556" s="79"/>
      <c r="I556" s="79"/>
      <c r="J556" s="79"/>
      <c r="K556" s="79"/>
      <c r="L556" s="79"/>
      <c r="M556" s="79"/>
      <c r="N556" s="79"/>
      <c r="O556" s="79"/>
      <c r="P556" s="79"/>
      <c r="Q556" s="79"/>
      <c r="R556" s="79"/>
      <c r="S556" s="79"/>
      <c r="T556" s="79"/>
      <c r="U556" s="79"/>
      <c r="V556" s="79"/>
      <c r="W556" s="79"/>
      <c r="X556" s="79"/>
      <c r="Y556" s="79"/>
      <c r="Z556" s="79"/>
      <c r="AA556" s="79"/>
      <c r="AB556" s="79"/>
      <c r="AC556" s="79"/>
      <c r="AD556" s="79"/>
      <c r="AE556" s="79"/>
      <c r="AF556" s="137"/>
      <c r="AG556" s="79"/>
      <c r="AH556" s="79"/>
      <c r="AI556" s="78"/>
      <c r="AJ556" s="79"/>
      <c r="AK556" s="79"/>
      <c r="AL556" s="79"/>
      <c r="AM556" s="79"/>
      <c r="AN556" s="79"/>
      <c r="AO556" s="79"/>
      <c r="AP556" s="79"/>
      <c r="AQ556" s="79"/>
      <c r="AR556" s="79"/>
      <c r="AS556" s="79"/>
      <c r="AT556" s="79"/>
      <c r="AU556" s="79"/>
      <c r="AV556" s="79"/>
      <c r="AW556" s="79"/>
      <c r="AX556" s="79"/>
      <c r="AY556" s="79"/>
      <c r="AZ556" s="79"/>
      <c r="BA556" s="79"/>
      <c r="BB556" s="79"/>
      <c r="BC556" s="79"/>
      <c r="BD556" s="79"/>
      <c r="BE556" s="79"/>
      <c r="BF556" s="79"/>
      <c r="BG556" s="79"/>
      <c r="BH556" s="79"/>
      <c r="BI556" s="79"/>
      <c r="BJ556" s="79"/>
      <c r="BK556" s="79"/>
      <c r="BL556" s="79"/>
      <c r="BM556" s="80"/>
      <c r="BN556" s="78"/>
      <c r="BO556" s="79"/>
      <c r="BP556" s="79"/>
      <c r="BQ556" s="79"/>
      <c r="BR556" s="79"/>
      <c r="BS556" s="79"/>
      <c r="BT556" s="79"/>
      <c r="BU556" s="79"/>
      <c r="BV556" s="79"/>
      <c r="BW556" s="79"/>
      <c r="BX556" s="79"/>
      <c r="BY556" s="79"/>
      <c r="BZ556" s="79"/>
      <c r="CA556" s="79"/>
      <c r="CB556" s="137"/>
      <c r="CC556" s="79"/>
      <c r="CD556" s="79"/>
      <c r="CE556" s="79"/>
      <c r="CF556" s="79"/>
      <c r="CG556" s="79"/>
      <c r="CH556" s="79"/>
      <c r="CI556" s="79"/>
      <c r="CJ556" s="79"/>
      <c r="CK556" s="79"/>
      <c r="CL556" s="79"/>
      <c r="CM556" s="79"/>
      <c r="CN556" s="79"/>
      <c r="CO556" s="79"/>
      <c r="CP556" s="137"/>
      <c r="CQ556" s="80"/>
      <c r="CR556" s="78"/>
      <c r="CS556" s="79"/>
      <c r="CT556" s="79"/>
      <c r="CU556" s="79"/>
      <c r="CV556" s="79"/>
      <c r="CW556" s="79"/>
      <c r="CX556" s="79"/>
      <c r="CY556" s="79"/>
      <c r="CZ556" s="79"/>
      <c r="DA556" s="79"/>
      <c r="DB556" s="79"/>
      <c r="DC556" s="79"/>
      <c r="DD556" s="79"/>
      <c r="DE556" s="79"/>
      <c r="DF556" s="137"/>
      <c r="DG556" s="79"/>
      <c r="DH556" s="79"/>
      <c r="DI556" s="79"/>
      <c r="DJ556" s="79"/>
      <c r="DK556" s="79"/>
      <c r="DL556" s="79"/>
      <c r="DM556" s="79"/>
      <c r="DN556" s="79"/>
      <c r="DO556" s="79"/>
      <c r="DP556" s="79"/>
      <c r="DQ556" s="79"/>
      <c r="DR556" s="79"/>
      <c r="DS556" s="79"/>
      <c r="DT556" s="137"/>
      <c r="DU556" s="80"/>
      <c r="DV556" s="80"/>
      <c r="DW556" s="80"/>
      <c r="EE556" s="2"/>
      <c r="EF556"/>
      <c r="EG556"/>
      <c r="EH556" s="124"/>
      <c r="EI556" s="124"/>
      <c r="EJ556" s="124"/>
      <c r="EK556" s="124"/>
      <c r="EL556" s="124"/>
      <c r="EM556" s="124"/>
      <c r="EN556" s="124"/>
      <c r="EO556" s="124"/>
      <c r="EP556" s="124"/>
      <c r="EQ556" s="124"/>
      <c r="ER556" s="124"/>
      <c r="ES556" s="124"/>
      <c r="ET556" s="124"/>
      <c r="EU556" s="124"/>
      <c r="EV556" s="124"/>
      <c r="EW556" s="124"/>
      <c r="EX556" s="124"/>
      <c r="EY556" s="124"/>
      <c r="EZ556" s="124"/>
      <c r="FA556" s="124"/>
      <c r="FB556" s="124"/>
      <c r="FC556" s="124"/>
      <c r="FD556" s="124"/>
      <c r="FE556" s="124"/>
      <c r="FG556" s="124"/>
      <c r="FH556" s="124"/>
      <c r="FI556" s="124"/>
      <c r="FJ556" s="124"/>
      <c r="FK556" s="124"/>
      <c r="FL556" s="124"/>
      <c r="FN556" s="212"/>
      <c r="FO556" s="170"/>
      <c r="FP556" s="212"/>
      <c r="FQ556" s="170"/>
      <c r="FR556" s="212"/>
      <c r="FS556" s="170"/>
      <c r="FT556" s="212"/>
      <c r="FU556" s="170"/>
      <c r="FV556" s="212"/>
      <c r="FW556" s="170"/>
      <c r="FX556" s="212"/>
      <c r="FY556" s="170"/>
      <c r="FZ556" s="212"/>
      <c r="GA556" s="170"/>
      <c r="GB556" s="212"/>
      <c r="GC556" s="170"/>
      <c r="GD556" s="212"/>
      <c r="GE556" s="170"/>
      <c r="GF556" s="212"/>
      <c r="GG556" s="170"/>
      <c r="GH556" s="212"/>
      <c r="GI556" s="170"/>
      <c r="GJ556" s="212"/>
      <c r="GK556" s="170"/>
      <c r="HC556" s="212"/>
      <c r="HD556" s="170"/>
      <c r="HE556" s="212"/>
      <c r="HF556" s="170"/>
      <c r="HG556" s="212"/>
      <c r="HH556" s="170"/>
      <c r="HI556" s="212"/>
      <c r="HJ556" s="170"/>
    </row>
    <row r="557" spans="2:218" ht="10.5" customHeight="1" x14ac:dyDescent="0.15">
      <c r="B557" s="487"/>
      <c r="C557" s="325"/>
      <c r="D557" s="59"/>
      <c r="E557" s="76"/>
      <c r="F557" s="76"/>
      <c r="G557" s="76"/>
      <c r="H557" s="76"/>
      <c r="I557" s="76"/>
      <c r="J557" s="76"/>
      <c r="K557" s="76"/>
      <c r="L557" s="76"/>
      <c r="M557" s="76"/>
      <c r="N557" s="76"/>
      <c r="O557" s="76"/>
      <c r="P557" s="76"/>
      <c r="Q557" s="76"/>
      <c r="R557" s="76"/>
      <c r="S557" s="76"/>
      <c r="T557" s="76"/>
      <c r="U557" s="76"/>
      <c r="V557" s="76"/>
      <c r="W557" s="76"/>
      <c r="X557" s="76"/>
      <c r="Y557" s="76"/>
      <c r="Z557" s="76"/>
      <c r="AA557" s="76"/>
      <c r="AB557" s="76"/>
      <c r="AC557" s="76"/>
      <c r="AD557" s="76"/>
      <c r="AE557" s="76"/>
      <c r="AF557" s="138"/>
      <c r="AG557" s="76"/>
      <c r="AH557" s="76"/>
      <c r="AI557" s="59"/>
      <c r="AJ557" s="76"/>
      <c r="AK557" s="76"/>
      <c r="AL557" s="76"/>
      <c r="AM557" s="76"/>
      <c r="AN557" s="76"/>
      <c r="AO557" s="76"/>
      <c r="AP557" s="76"/>
      <c r="AQ557" s="76"/>
      <c r="AR557" s="76"/>
      <c r="AS557" s="76"/>
      <c r="AT557" s="76"/>
      <c r="AU557" s="76"/>
      <c r="AV557" s="76"/>
      <c r="AW557" s="76"/>
      <c r="AX557" s="76"/>
      <c r="AY557" s="76"/>
      <c r="AZ557" s="76"/>
      <c r="BA557" s="76"/>
      <c r="BB557" s="76"/>
      <c r="BC557" s="76"/>
      <c r="BD557" s="76"/>
      <c r="BE557" s="76"/>
      <c r="BF557" s="76"/>
      <c r="BG557" s="76"/>
      <c r="BH557" s="76"/>
      <c r="BI557" s="76"/>
      <c r="BJ557" s="76"/>
      <c r="BK557" s="76"/>
      <c r="BL557" s="76"/>
      <c r="BM557" s="77"/>
      <c r="BN557" s="59"/>
      <c r="BO557" s="76"/>
      <c r="BP557" s="76"/>
      <c r="BQ557" s="76"/>
      <c r="BR557" s="76"/>
      <c r="BS557" s="76"/>
      <c r="BT557" s="76"/>
      <c r="BU557" s="76"/>
      <c r="BV557" s="76"/>
      <c r="BW557" s="76"/>
      <c r="BX557" s="76"/>
      <c r="BY557" s="76"/>
      <c r="BZ557" s="76"/>
      <c r="CA557" s="76"/>
      <c r="CB557" s="138"/>
      <c r="CC557" s="76"/>
      <c r="CD557" s="76"/>
      <c r="CE557" s="76"/>
      <c r="CF557" s="76"/>
      <c r="CG557" s="76"/>
      <c r="CH557" s="76"/>
      <c r="CI557" s="76"/>
      <c r="CJ557" s="76"/>
      <c r="CK557" s="76"/>
      <c r="CL557" s="76"/>
      <c r="CM557" s="76"/>
      <c r="CN557" s="76"/>
      <c r="CO557" s="76"/>
      <c r="CP557" s="138"/>
      <c r="CQ557" s="77"/>
      <c r="CR557" s="59"/>
      <c r="CS557" s="76"/>
      <c r="CT557" s="76"/>
      <c r="CU557" s="76"/>
      <c r="CV557" s="76"/>
      <c r="CW557" s="76"/>
      <c r="CX557" s="76"/>
      <c r="CY557" s="76"/>
      <c r="CZ557" s="76"/>
      <c r="DA557" s="76"/>
      <c r="DB557" s="76"/>
      <c r="DC557" s="76"/>
      <c r="DD557" s="76"/>
      <c r="DE557" s="76"/>
      <c r="DF557" s="138"/>
      <c r="DG557" s="76"/>
      <c r="DH557" s="76"/>
      <c r="DI557" s="76"/>
      <c r="DJ557" s="76"/>
      <c r="DK557" s="76"/>
      <c r="DL557" s="76"/>
      <c r="DM557" s="76"/>
      <c r="DN557" s="76"/>
      <c r="DO557" s="76"/>
      <c r="DP557" s="76"/>
      <c r="DQ557" s="76"/>
      <c r="DR557" s="76"/>
      <c r="DS557" s="76"/>
      <c r="DT557" s="138"/>
      <c r="DU557" s="77"/>
      <c r="DV557" s="77"/>
      <c r="DW557" s="77"/>
      <c r="EE557" s="2"/>
      <c r="EF557"/>
      <c r="EG557"/>
      <c r="EH557" s="124"/>
      <c r="EI557" s="124"/>
      <c r="EJ557" s="124"/>
      <c r="EK557" s="124"/>
      <c r="EL557" s="124"/>
      <c r="EM557" s="124"/>
      <c r="EN557" s="124"/>
      <c r="EO557" s="124"/>
      <c r="EP557" s="124"/>
      <c r="EQ557" s="124"/>
      <c r="ER557" s="124"/>
      <c r="ES557" s="124"/>
      <c r="ET557" s="124"/>
      <c r="EU557" s="124"/>
      <c r="EV557" s="124"/>
      <c r="EW557" s="124"/>
      <c r="EX557" s="124"/>
      <c r="EY557" s="124"/>
      <c r="EZ557" s="124"/>
      <c r="FA557" s="124"/>
      <c r="FB557" s="124"/>
      <c r="FC557" s="124"/>
      <c r="FD557" s="124"/>
      <c r="FE557" s="124"/>
      <c r="FG557" s="124"/>
      <c r="FH557" s="124"/>
      <c r="FI557" s="124"/>
      <c r="FJ557" s="124"/>
      <c r="FK557" s="124"/>
      <c r="FL557" s="124"/>
      <c r="FN557" s="212"/>
      <c r="FO557" s="170"/>
      <c r="FP557" s="212"/>
      <c r="FQ557" s="170"/>
      <c r="FR557" s="212"/>
      <c r="FS557" s="170"/>
      <c r="FT557" s="212"/>
      <c r="FU557" s="170"/>
      <c r="FV557" s="212"/>
      <c r="FW557" s="170"/>
      <c r="FX557" s="212"/>
      <c r="FY557" s="170"/>
      <c r="FZ557" s="212"/>
      <c r="GA557" s="170"/>
      <c r="GB557" s="212"/>
      <c r="GC557" s="170"/>
      <c r="GD557" s="212"/>
      <c r="GE557" s="170"/>
      <c r="GF557" s="212"/>
      <c r="GG557" s="170"/>
      <c r="GH557" s="212"/>
      <c r="GI557" s="170"/>
      <c r="GJ557" s="212"/>
      <c r="GK557" s="170"/>
      <c r="HC557" s="212"/>
      <c r="HD557" s="170"/>
      <c r="HE557" s="212"/>
      <c r="HF557" s="170"/>
      <c r="HG557" s="212"/>
      <c r="HH557" s="170"/>
      <c r="HI557" s="212"/>
      <c r="HJ557" s="170"/>
    </row>
    <row r="558" spans="2:218" ht="27.75" customHeight="1" x14ac:dyDescent="0.15">
      <c r="B558" s="487"/>
      <c r="C558" s="325"/>
      <c r="D558" s="75"/>
      <c r="E558" s="76"/>
      <c r="F558" s="76"/>
      <c r="G558" s="76"/>
      <c r="H558" s="76"/>
      <c r="I558" s="76"/>
      <c r="J558" s="76"/>
      <c r="K558" s="76"/>
      <c r="L558" s="76"/>
      <c r="M558" s="76"/>
      <c r="N558" s="76"/>
      <c r="O558" s="76"/>
      <c r="P558" s="76"/>
      <c r="Q558" s="76"/>
      <c r="R558" s="76"/>
      <c r="S558" s="76"/>
      <c r="T558" s="76"/>
      <c r="U558" s="76"/>
      <c r="V558" s="76"/>
      <c r="W558" s="76"/>
      <c r="X558" s="76"/>
      <c r="Y558" s="76"/>
      <c r="Z558" s="76"/>
      <c r="AA558" s="76"/>
      <c r="AB558" s="76"/>
      <c r="AC558" s="76"/>
      <c r="AD558" s="76"/>
      <c r="AE558" s="76"/>
      <c r="AF558" s="138"/>
      <c r="AG558" s="76"/>
      <c r="AH558" s="76"/>
      <c r="AI558" s="59"/>
      <c r="AJ558" s="76"/>
      <c r="AK558" s="76"/>
      <c r="AL558" s="76"/>
      <c r="AM558" s="76"/>
      <c r="AN558" s="76"/>
      <c r="AO558" s="76"/>
      <c r="AP558" s="76"/>
      <c r="AQ558" s="76"/>
      <c r="AR558" s="76"/>
      <c r="AS558" s="76"/>
      <c r="AT558" s="76"/>
      <c r="AU558" s="76"/>
      <c r="AV558" s="76"/>
      <c r="AW558" s="76"/>
      <c r="AX558" s="76"/>
      <c r="AY558" s="76"/>
      <c r="AZ558" s="76"/>
      <c r="BA558" s="76"/>
      <c r="BB558" s="76"/>
      <c r="BC558" s="76"/>
      <c r="BD558" s="76"/>
      <c r="BE558" s="76"/>
      <c r="BF558" s="76"/>
      <c r="BG558" s="76"/>
      <c r="BH558" s="76"/>
      <c r="BI558" s="76"/>
      <c r="BJ558" s="76"/>
      <c r="BK558" s="76"/>
      <c r="BL558" s="76"/>
      <c r="BM558" s="77"/>
      <c r="BN558" s="59"/>
      <c r="BO558" s="76"/>
      <c r="BP558" s="76"/>
      <c r="BQ558" s="76"/>
      <c r="BR558" s="76"/>
      <c r="BS558" s="76"/>
      <c r="BT558" s="76"/>
      <c r="BU558" s="76"/>
      <c r="BV558" s="76"/>
      <c r="BW558" s="76"/>
      <c r="BX558" s="76"/>
      <c r="BY558" s="76"/>
      <c r="BZ558" s="76"/>
      <c r="CA558" s="76"/>
      <c r="CB558" s="138"/>
      <c r="CC558" s="76"/>
      <c r="CD558" s="76"/>
      <c r="CE558" s="76"/>
      <c r="CF558" s="76"/>
      <c r="CG558" s="76"/>
      <c r="CH558" s="76"/>
      <c r="CI558" s="76"/>
      <c r="CJ558" s="76"/>
      <c r="CK558" s="76"/>
      <c r="CL558" s="76"/>
      <c r="CM558" s="76"/>
      <c r="CN558" s="76"/>
      <c r="CO558" s="76"/>
      <c r="CP558" s="138"/>
      <c r="CQ558" s="77"/>
      <c r="CR558" s="59"/>
      <c r="CS558" s="76"/>
      <c r="CT558" s="76"/>
      <c r="CU558" s="76"/>
      <c r="CV558" s="76"/>
      <c r="CW558" s="76"/>
      <c r="CX558" s="76"/>
      <c r="CY558" s="76"/>
      <c r="CZ558" s="76"/>
      <c r="DA558" s="76"/>
      <c r="DB558" s="76"/>
      <c r="DC558" s="76"/>
      <c r="DD558" s="76"/>
      <c r="DE558" s="76"/>
      <c r="DF558" s="138"/>
      <c r="DG558" s="76"/>
      <c r="DH558" s="76"/>
      <c r="DI558" s="76"/>
      <c r="DJ558" s="76"/>
      <c r="DK558" s="76"/>
      <c r="DL558" s="76"/>
      <c r="DM558" s="76"/>
      <c r="DN558" s="76"/>
      <c r="DO558" s="76"/>
      <c r="DP558" s="76"/>
      <c r="DQ558" s="76"/>
      <c r="DR558" s="76"/>
      <c r="DS558" s="76"/>
      <c r="DT558" s="138"/>
      <c r="DU558" s="77"/>
      <c r="DV558" s="77"/>
      <c r="DW558" s="77"/>
      <c r="EE558" s="2"/>
      <c r="EF558"/>
      <c r="EG558"/>
      <c r="EH558" s="124"/>
      <c r="EI558" s="124"/>
      <c r="EJ558" s="124"/>
      <c r="EK558" s="124"/>
      <c r="EL558" s="124"/>
      <c r="EM558" s="124"/>
      <c r="EN558" s="124"/>
      <c r="EO558" s="124"/>
      <c r="EP558" s="124"/>
      <c r="EQ558" s="124"/>
      <c r="ER558" s="124"/>
      <c r="ES558" s="124"/>
      <c r="ET558" s="124"/>
      <c r="EU558" s="124"/>
      <c r="EV558" s="124"/>
      <c r="EW558" s="124"/>
      <c r="EX558" s="124"/>
      <c r="EY558" s="124"/>
      <c r="EZ558" s="124"/>
      <c r="FA558" s="124"/>
      <c r="FB558" s="124"/>
      <c r="FC558" s="124"/>
      <c r="FD558" s="124"/>
      <c r="FE558" s="124"/>
      <c r="FG558" s="124"/>
      <c r="FH558" s="124"/>
      <c r="FI558" s="124"/>
      <c r="FJ558" s="124"/>
      <c r="FK558" s="124"/>
      <c r="FL558" s="124"/>
      <c r="FN558" s="212"/>
      <c r="FO558" s="170"/>
      <c r="FP558" s="212"/>
      <c r="FQ558" s="170"/>
      <c r="FR558" s="212"/>
      <c r="FS558" s="170"/>
      <c r="FT558" s="212"/>
      <c r="FU558" s="170"/>
      <c r="FV558" s="212"/>
      <c r="FW558" s="170"/>
      <c r="FX558" s="212"/>
      <c r="FY558" s="170"/>
      <c r="FZ558" s="212"/>
      <c r="GA558" s="170"/>
      <c r="GB558" s="212"/>
      <c r="GC558" s="170"/>
      <c r="GD558" s="212"/>
      <c r="GE558" s="170"/>
      <c r="GF558" s="212"/>
      <c r="GG558" s="170"/>
      <c r="GH558" s="212"/>
      <c r="GI558" s="170"/>
      <c r="GJ558" s="212"/>
      <c r="GK558" s="170"/>
      <c r="HC558" s="212"/>
      <c r="HD558" s="170"/>
      <c r="HE558" s="212"/>
      <c r="HF558" s="170"/>
      <c r="HG558" s="212"/>
      <c r="HH558" s="170"/>
      <c r="HI558" s="212"/>
      <c r="HJ558" s="170"/>
    </row>
    <row r="559" spans="2:218" ht="21.75" customHeight="1" thickBot="1" x14ac:dyDescent="0.2">
      <c r="B559" s="488"/>
      <c r="C559" s="326"/>
      <c r="D559" s="136"/>
      <c r="E559" s="129"/>
      <c r="F559" s="129"/>
      <c r="G559" s="129"/>
      <c r="H559" s="129"/>
      <c r="I559" s="129"/>
      <c r="J559" s="129"/>
      <c r="K559" s="129"/>
      <c r="L559" s="129"/>
      <c r="M559" s="129"/>
      <c r="N559" s="129"/>
      <c r="O559" s="129"/>
      <c r="P559" s="129"/>
      <c r="Q559" s="129"/>
      <c r="R559" s="129"/>
      <c r="S559" s="129"/>
      <c r="T559" s="129"/>
      <c r="U559" s="129"/>
      <c r="V559" s="129"/>
      <c r="W559" s="129"/>
      <c r="X559" s="129"/>
      <c r="Y559" s="129"/>
      <c r="Z559" s="129"/>
      <c r="AA559" s="129"/>
      <c r="AB559" s="129"/>
      <c r="AC559" s="129"/>
      <c r="AD559" s="129"/>
      <c r="AE559" s="129"/>
      <c r="AF559" s="129"/>
      <c r="AG559" s="130"/>
      <c r="AH559" s="130"/>
      <c r="AI559" s="131"/>
      <c r="AJ559" s="129"/>
      <c r="AK559" s="129"/>
      <c r="AL559" s="132"/>
      <c r="AM559" s="133"/>
      <c r="AN559" s="133"/>
      <c r="AO559" s="133"/>
      <c r="AP559" s="133"/>
      <c r="AQ559" s="133"/>
      <c r="AR559" s="133"/>
      <c r="AS559" s="133"/>
      <c r="AT559" s="133"/>
      <c r="AU559" s="133"/>
      <c r="AV559" s="133"/>
      <c r="AW559" s="133"/>
      <c r="AX559" s="133"/>
      <c r="AY559" s="133"/>
      <c r="AZ559" s="133"/>
      <c r="BA559" s="133"/>
      <c r="BB559" s="133"/>
      <c r="BC559" s="133"/>
      <c r="BD559" s="133"/>
      <c r="BE559" s="133"/>
      <c r="BF559" s="133"/>
      <c r="BG559" s="133"/>
      <c r="BH559" s="133"/>
      <c r="BI559" s="133"/>
      <c r="BJ559" s="133"/>
      <c r="BK559" s="133"/>
      <c r="BL559" s="133"/>
      <c r="BM559" s="134"/>
      <c r="BN559" s="135"/>
      <c r="BO559" s="133"/>
      <c r="BP559" s="133"/>
      <c r="BQ559" s="133"/>
      <c r="BR559" s="133"/>
      <c r="BS559" s="133"/>
      <c r="BT559" s="133"/>
      <c r="BU559" s="133"/>
      <c r="BV559" s="133"/>
      <c r="BW559" s="133"/>
      <c r="BX559" s="133"/>
      <c r="BY559" s="133"/>
      <c r="BZ559" s="133"/>
      <c r="CA559" s="133"/>
      <c r="CB559" s="133"/>
      <c r="CC559" s="133"/>
      <c r="CD559" s="133"/>
      <c r="CE559" s="133"/>
      <c r="CF559" s="133"/>
      <c r="CG559" s="133"/>
      <c r="CH559" s="133"/>
      <c r="CI559" s="133"/>
      <c r="CJ559" s="133"/>
      <c r="CK559" s="133"/>
      <c r="CL559" s="133"/>
      <c r="CM559" s="133"/>
      <c r="CN559" s="133"/>
      <c r="CO559" s="133"/>
      <c r="CP559" s="133"/>
      <c r="CQ559" s="134"/>
      <c r="CR559" s="135"/>
      <c r="CS559" s="133"/>
      <c r="CT559" s="133"/>
      <c r="CU559" s="133"/>
      <c r="CV559" s="133"/>
      <c r="CW559" s="133"/>
      <c r="CX559" s="133"/>
      <c r="CY559" s="133"/>
      <c r="CZ559" s="133"/>
      <c r="DA559" s="133"/>
      <c r="DB559" s="133"/>
      <c r="DC559" s="133"/>
      <c r="DD559" s="133"/>
      <c r="DE559" s="133"/>
      <c r="DF559" s="133"/>
      <c r="DG559" s="133"/>
      <c r="DH559" s="133"/>
      <c r="DI559" s="133"/>
      <c r="DJ559" s="133"/>
      <c r="DK559" s="133"/>
      <c r="DL559" s="133"/>
      <c r="DM559" s="133"/>
      <c r="DN559" s="133"/>
      <c r="DO559" s="133"/>
      <c r="DP559" s="133"/>
      <c r="DQ559" s="133"/>
      <c r="DR559" s="133"/>
      <c r="DS559" s="133"/>
      <c r="DT559" s="133"/>
      <c r="DU559" s="134"/>
      <c r="DV559" s="134"/>
      <c r="DW559" s="134"/>
      <c r="EE559" s="2"/>
      <c r="EF559"/>
      <c r="EG559"/>
      <c r="EH559" s="124"/>
      <c r="EI559" s="124"/>
      <c r="EJ559" s="124"/>
      <c r="EK559" s="124"/>
      <c r="EL559" s="124"/>
      <c r="EM559" s="124"/>
      <c r="EN559" s="124"/>
      <c r="EO559" s="124"/>
      <c r="EP559" s="124"/>
      <c r="EQ559" s="124"/>
      <c r="ER559" s="124"/>
      <c r="ES559" s="124"/>
      <c r="ET559" s="124"/>
      <c r="EU559" s="124"/>
      <c r="EV559" s="124"/>
      <c r="EW559" s="124"/>
      <c r="EX559" s="124"/>
      <c r="EY559" s="124"/>
      <c r="EZ559" s="124"/>
      <c r="FA559" s="124"/>
      <c r="FB559" s="124"/>
      <c r="FC559" s="124"/>
      <c r="FD559" s="124"/>
      <c r="FE559" s="124"/>
      <c r="FG559" s="124"/>
      <c r="FH559" s="124"/>
      <c r="FI559" s="124"/>
      <c r="FJ559" s="124"/>
      <c r="FK559" s="124"/>
      <c r="FL559" s="124"/>
      <c r="FN559" s="212"/>
      <c r="FO559" s="170"/>
      <c r="FP559" s="212"/>
      <c r="FQ559" s="170"/>
      <c r="FR559" s="212"/>
      <c r="FS559" s="170"/>
      <c r="FT559" s="212"/>
      <c r="FU559" s="170"/>
      <c r="FV559" s="212"/>
      <c r="FW559" s="170"/>
      <c r="FX559" s="212"/>
      <c r="FY559" s="170"/>
      <c r="FZ559" s="212"/>
      <c r="GA559" s="170"/>
      <c r="GB559" s="212"/>
      <c r="GC559" s="170"/>
      <c r="GD559" s="212"/>
      <c r="GE559" s="170"/>
      <c r="GF559" s="212"/>
      <c r="GG559" s="170"/>
      <c r="GH559" s="212"/>
      <c r="GI559" s="170"/>
      <c r="GJ559" s="212"/>
      <c r="GK559" s="170"/>
      <c r="HC559" s="212"/>
      <c r="HD559" s="170"/>
      <c r="HE559" s="212"/>
      <c r="HF559" s="170"/>
      <c r="HG559" s="212"/>
      <c r="HH559" s="170"/>
      <c r="HI559" s="212"/>
      <c r="HJ559" s="170"/>
    </row>
    <row r="560" spans="2:218" ht="21.75" customHeight="1" x14ac:dyDescent="0.15">
      <c r="B560" s="486"/>
      <c r="C560" s="324"/>
      <c r="D560" s="78"/>
      <c r="E560" s="79"/>
      <c r="F560" s="79"/>
      <c r="G560" s="79"/>
      <c r="H560" s="79"/>
      <c r="I560" s="79"/>
      <c r="J560" s="79"/>
      <c r="K560" s="79"/>
      <c r="L560" s="79"/>
      <c r="M560" s="79"/>
      <c r="N560" s="79"/>
      <c r="O560" s="79"/>
      <c r="P560" s="79"/>
      <c r="Q560" s="79"/>
      <c r="R560" s="79"/>
      <c r="S560" s="79"/>
      <c r="T560" s="79"/>
      <c r="U560" s="79"/>
      <c r="V560" s="79"/>
      <c r="W560" s="79"/>
      <c r="X560" s="79"/>
      <c r="Y560" s="79"/>
      <c r="Z560" s="79"/>
      <c r="AA560" s="79"/>
      <c r="AB560" s="79"/>
      <c r="AC560" s="79"/>
      <c r="AD560" s="79"/>
      <c r="AE560" s="79"/>
      <c r="AF560" s="137"/>
      <c r="AG560" s="79"/>
      <c r="AH560" s="79"/>
      <c r="AI560" s="78"/>
      <c r="AJ560" s="79"/>
      <c r="AK560" s="79"/>
      <c r="AL560" s="79"/>
      <c r="AM560" s="79"/>
      <c r="AN560" s="79"/>
      <c r="AO560" s="79"/>
      <c r="AP560" s="79"/>
      <c r="AQ560" s="79"/>
      <c r="AR560" s="79"/>
      <c r="AS560" s="79"/>
      <c r="AT560" s="79"/>
      <c r="AU560" s="79"/>
      <c r="AV560" s="79"/>
      <c r="AW560" s="79"/>
      <c r="AX560" s="79"/>
      <c r="AY560" s="79"/>
      <c r="AZ560" s="79"/>
      <c r="BA560" s="79"/>
      <c r="BB560" s="79"/>
      <c r="BC560" s="79"/>
      <c r="BD560" s="79"/>
      <c r="BE560" s="79"/>
      <c r="BF560" s="79"/>
      <c r="BG560" s="79"/>
      <c r="BH560" s="79"/>
      <c r="BI560" s="79"/>
      <c r="BJ560" s="79"/>
      <c r="BK560" s="79"/>
      <c r="BL560" s="79"/>
      <c r="BM560" s="80"/>
      <c r="BN560" s="78"/>
      <c r="BO560" s="79"/>
      <c r="BP560" s="79"/>
      <c r="BQ560" s="79"/>
      <c r="BR560" s="79"/>
      <c r="BS560" s="79"/>
      <c r="BT560" s="79"/>
      <c r="BU560" s="79"/>
      <c r="BV560" s="79"/>
      <c r="BW560" s="79"/>
      <c r="BX560" s="79"/>
      <c r="BY560" s="79"/>
      <c r="BZ560" s="79"/>
      <c r="CA560" s="79"/>
      <c r="CB560" s="137"/>
      <c r="CC560" s="79"/>
      <c r="CD560" s="79"/>
      <c r="CE560" s="79"/>
      <c r="CF560" s="79"/>
      <c r="CG560" s="79"/>
      <c r="CH560" s="79"/>
      <c r="CI560" s="79"/>
      <c r="CJ560" s="79"/>
      <c r="CK560" s="79"/>
      <c r="CL560" s="79"/>
      <c r="CM560" s="79"/>
      <c r="CN560" s="79"/>
      <c r="CO560" s="79"/>
      <c r="CP560" s="137"/>
      <c r="CQ560" s="80"/>
      <c r="CR560" s="78"/>
      <c r="CS560" s="79"/>
      <c r="CT560" s="79"/>
      <c r="CU560" s="79"/>
      <c r="CV560" s="79"/>
      <c r="CW560" s="79"/>
      <c r="CX560" s="79"/>
      <c r="CY560" s="79"/>
      <c r="CZ560" s="79"/>
      <c r="DA560" s="79"/>
      <c r="DB560" s="79"/>
      <c r="DC560" s="79"/>
      <c r="DD560" s="79"/>
      <c r="DE560" s="79"/>
      <c r="DF560" s="137"/>
      <c r="DG560" s="79"/>
      <c r="DH560" s="79"/>
      <c r="DI560" s="79"/>
      <c r="DJ560" s="79"/>
      <c r="DK560" s="79"/>
      <c r="DL560" s="79"/>
      <c r="DM560" s="79"/>
      <c r="DN560" s="79"/>
      <c r="DO560" s="79"/>
      <c r="DP560" s="79"/>
      <c r="DQ560" s="79"/>
      <c r="DR560" s="79"/>
      <c r="DS560" s="79"/>
      <c r="DT560" s="137"/>
      <c r="DU560" s="80"/>
      <c r="DV560" s="80"/>
      <c r="DW560" s="80"/>
      <c r="EE560" s="2"/>
      <c r="EF560"/>
      <c r="EG560"/>
      <c r="EH560" s="124"/>
      <c r="EI560" s="124"/>
      <c r="EJ560" s="124"/>
      <c r="EK560" s="124"/>
      <c r="EL560" s="124"/>
      <c r="EM560" s="124"/>
      <c r="EN560" s="124"/>
      <c r="EO560" s="124"/>
      <c r="EP560" s="124"/>
      <c r="EQ560" s="124"/>
      <c r="ER560" s="124"/>
      <c r="ES560" s="124"/>
      <c r="ET560" s="124"/>
      <c r="EU560" s="124"/>
      <c r="EV560" s="124"/>
      <c r="EW560" s="124"/>
      <c r="EX560" s="124"/>
      <c r="EY560" s="124"/>
      <c r="EZ560" s="124"/>
      <c r="FA560" s="124"/>
      <c r="FB560" s="124"/>
      <c r="FC560" s="124"/>
      <c r="FD560" s="124"/>
      <c r="FE560" s="124"/>
      <c r="FG560" s="124"/>
      <c r="FH560" s="124"/>
      <c r="FI560" s="124"/>
      <c r="FJ560" s="124"/>
      <c r="FK560" s="124"/>
      <c r="FL560" s="124"/>
      <c r="FN560" s="212"/>
      <c r="FO560" s="170"/>
      <c r="FP560" s="212"/>
      <c r="FQ560" s="170"/>
      <c r="FR560" s="212"/>
      <c r="FS560" s="170"/>
      <c r="FT560" s="212"/>
      <c r="FU560" s="170"/>
      <c r="FV560" s="212"/>
      <c r="FW560" s="170"/>
      <c r="FX560" s="212"/>
      <c r="FY560" s="170"/>
      <c r="FZ560" s="212"/>
      <c r="GA560" s="170"/>
      <c r="GB560" s="212"/>
      <c r="GC560" s="170"/>
      <c r="GD560" s="212"/>
      <c r="GE560" s="170"/>
      <c r="GF560" s="212"/>
      <c r="GG560" s="170"/>
      <c r="GH560" s="212"/>
      <c r="GI560" s="170"/>
      <c r="GJ560" s="212"/>
      <c r="GK560" s="170"/>
      <c r="HC560" s="212"/>
      <c r="HD560" s="170"/>
      <c r="HE560" s="212"/>
      <c r="HF560" s="170"/>
      <c r="HG560" s="212"/>
      <c r="HH560" s="170"/>
      <c r="HI560" s="212"/>
      <c r="HJ560" s="170"/>
    </row>
    <row r="561" spans="2:218" ht="10.5" customHeight="1" x14ac:dyDescent="0.15">
      <c r="B561" s="487"/>
      <c r="C561" s="325"/>
      <c r="D561" s="59"/>
      <c r="E561" s="76"/>
      <c r="F561" s="76"/>
      <c r="G561" s="76"/>
      <c r="H561" s="76"/>
      <c r="I561" s="76"/>
      <c r="J561" s="76"/>
      <c r="K561" s="76"/>
      <c r="L561" s="76"/>
      <c r="M561" s="76"/>
      <c r="N561" s="76"/>
      <c r="O561" s="76"/>
      <c r="P561" s="76"/>
      <c r="Q561" s="76"/>
      <c r="R561" s="76"/>
      <c r="S561" s="76"/>
      <c r="T561" s="76"/>
      <c r="U561" s="76"/>
      <c r="V561" s="76"/>
      <c r="W561" s="76"/>
      <c r="X561" s="76"/>
      <c r="Y561" s="76"/>
      <c r="Z561" s="76"/>
      <c r="AA561" s="76"/>
      <c r="AB561" s="76"/>
      <c r="AC561" s="76"/>
      <c r="AD561" s="76"/>
      <c r="AE561" s="76"/>
      <c r="AF561" s="138"/>
      <c r="AG561" s="76"/>
      <c r="AH561" s="76"/>
      <c r="AI561" s="59"/>
      <c r="AJ561" s="76"/>
      <c r="AK561" s="76"/>
      <c r="AL561" s="76"/>
      <c r="AM561" s="76"/>
      <c r="AN561" s="76"/>
      <c r="AO561" s="76"/>
      <c r="AP561" s="76"/>
      <c r="AQ561" s="76"/>
      <c r="AR561" s="76"/>
      <c r="AS561" s="76"/>
      <c r="AT561" s="76"/>
      <c r="AU561" s="76"/>
      <c r="AV561" s="76"/>
      <c r="AW561" s="76"/>
      <c r="AX561" s="76"/>
      <c r="AY561" s="76"/>
      <c r="AZ561" s="76"/>
      <c r="BA561" s="76"/>
      <c r="BB561" s="76"/>
      <c r="BC561" s="76"/>
      <c r="BD561" s="76"/>
      <c r="BE561" s="76"/>
      <c r="BF561" s="76"/>
      <c r="BG561" s="76"/>
      <c r="BH561" s="76"/>
      <c r="BI561" s="76"/>
      <c r="BJ561" s="76"/>
      <c r="BK561" s="76"/>
      <c r="BL561" s="76"/>
      <c r="BM561" s="77"/>
      <c r="BN561" s="59"/>
      <c r="BO561" s="76"/>
      <c r="BP561" s="76"/>
      <c r="BQ561" s="76"/>
      <c r="BR561" s="76"/>
      <c r="BS561" s="76"/>
      <c r="BT561" s="76"/>
      <c r="BU561" s="76"/>
      <c r="BV561" s="76"/>
      <c r="BW561" s="76"/>
      <c r="BX561" s="76"/>
      <c r="BY561" s="76"/>
      <c r="BZ561" s="76"/>
      <c r="CA561" s="76"/>
      <c r="CB561" s="138"/>
      <c r="CC561" s="76"/>
      <c r="CD561" s="76"/>
      <c r="CE561" s="76"/>
      <c r="CF561" s="76"/>
      <c r="CG561" s="76"/>
      <c r="CH561" s="76"/>
      <c r="CI561" s="76"/>
      <c r="CJ561" s="76"/>
      <c r="CK561" s="76"/>
      <c r="CL561" s="76"/>
      <c r="CM561" s="76"/>
      <c r="CN561" s="76"/>
      <c r="CO561" s="76"/>
      <c r="CP561" s="138"/>
      <c r="CQ561" s="77"/>
      <c r="CR561" s="59"/>
      <c r="CS561" s="76"/>
      <c r="CT561" s="76"/>
      <c r="CU561" s="76"/>
      <c r="CV561" s="76"/>
      <c r="CW561" s="76"/>
      <c r="CX561" s="76"/>
      <c r="CY561" s="76"/>
      <c r="CZ561" s="76"/>
      <c r="DA561" s="76"/>
      <c r="DB561" s="76"/>
      <c r="DC561" s="76"/>
      <c r="DD561" s="76"/>
      <c r="DE561" s="76"/>
      <c r="DF561" s="138"/>
      <c r="DG561" s="76"/>
      <c r="DH561" s="76"/>
      <c r="DI561" s="76"/>
      <c r="DJ561" s="76"/>
      <c r="DK561" s="76"/>
      <c r="DL561" s="76"/>
      <c r="DM561" s="76"/>
      <c r="DN561" s="76"/>
      <c r="DO561" s="76"/>
      <c r="DP561" s="76"/>
      <c r="DQ561" s="76"/>
      <c r="DR561" s="76"/>
      <c r="DS561" s="76"/>
      <c r="DT561" s="138"/>
      <c r="DU561" s="77"/>
      <c r="DV561" s="77"/>
      <c r="DW561" s="77"/>
      <c r="EE561" s="2"/>
      <c r="EF561"/>
      <c r="EG561"/>
      <c r="EH561" s="124"/>
      <c r="EI561" s="124"/>
      <c r="EJ561" s="124"/>
      <c r="EK561" s="124"/>
      <c r="EL561" s="124"/>
      <c r="EM561" s="124"/>
      <c r="EN561" s="124"/>
      <c r="EO561" s="124"/>
      <c r="EP561" s="124"/>
      <c r="EQ561" s="124"/>
      <c r="ER561" s="124"/>
      <c r="ES561" s="124"/>
      <c r="ET561" s="124"/>
      <c r="EU561" s="124"/>
      <c r="EV561" s="124"/>
      <c r="EW561" s="124"/>
      <c r="EX561" s="124"/>
      <c r="EY561" s="124"/>
      <c r="EZ561" s="124"/>
      <c r="FA561" s="124"/>
      <c r="FB561" s="124"/>
      <c r="FC561" s="124"/>
      <c r="FD561" s="124"/>
      <c r="FE561" s="124"/>
      <c r="FG561" s="124"/>
      <c r="FH561" s="124"/>
      <c r="FI561" s="124"/>
      <c r="FJ561" s="124"/>
      <c r="FK561" s="124"/>
      <c r="FL561" s="124"/>
      <c r="FN561" s="212"/>
      <c r="FO561" s="170"/>
      <c r="FP561" s="212"/>
      <c r="FQ561" s="170"/>
      <c r="FR561" s="212"/>
      <c r="FS561" s="170"/>
      <c r="FT561" s="212"/>
      <c r="FU561" s="170"/>
      <c r="FV561" s="212"/>
      <c r="FW561" s="170"/>
      <c r="FX561" s="212"/>
      <c r="FY561" s="170"/>
      <c r="FZ561" s="212"/>
      <c r="GA561" s="170"/>
      <c r="GB561" s="212"/>
      <c r="GC561" s="170"/>
      <c r="GD561" s="212"/>
      <c r="GE561" s="170"/>
      <c r="GF561" s="212"/>
      <c r="GG561" s="170"/>
      <c r="GH561" s="212"/>
      <c r="GI561" s="170"/>
      <c r="GJ561" s="212"/>
      <c r="GK561" s="170"/>
      <c r="HC561" s="212"/>
      <c r="HD561" s="170"/>
      <c r="HE561" s="212"/>
      <c r="HF561" s="170"/>
      <c r="HG561" s="212"/>
      <c r="HH561" s="170"/>
      <c r="HI561" s="212"/>
      <c r="HJ561" s="170"/>
    </row>
    <row r="562" spans="2:218" ht="27.75" customHeight="1" x14ac:dyDescent="0.15">
      <c r="B562" s="487"/>
      <c r="C562" s="325"/>
      <c r="D562" s="75"/>
      <c r="E562" s="76"/>
      <c r="F562" s="76"/>
      <c r="G562" s="76"/>
      <c r="H562" s="76"/>
      <c r="I562" s="76"/>
      <c r="J562" s="76"/>
      <c r="K562" s="76"/>
      <c r="L562" s="76"/>
      <c r="M562" s="76"/>
      <c r="N562" s="76"/>
      <c r="O562" s="76"/>
      <c r="P562" s="76"/>
      <c r="Q562" s="76"/>
      <c r="R562" s="76"/>
      <c r="S562" s="76"/>
      <c r="T562" s="76"/>
      <c r="U562" s="76"/>
      <c r="V562" s="76"/>
      <c r="W562" s="76"/>
      <c r="X562" s="76"/>
      <c r="Y562" s="76"/>
      <c r="Z562" s="76"/>
      <c r="AA562" s="76"/>
      <c r="AB562" s="76"/>
      <c r="AC562" s="76"/>
      <c r="AD562" s="76"/>
      <c r="AE562" s="76"/>
      <c r="AF562" s="138"/>
      <c r="AG562" s="76"/>
      <c r="AH562" s="76"/>
      <c r="AI562" s="59"/>
      <c r="AJ562" s="76"/>
      <c r="AK562" s="76"/>
      <c r="AL562" s="76"/>
      <c r="AM562" s="76"/>
      <c r="AN562" s="76"/>
      <c r="AO562" s="76"/>
      <c r="AP562" s="76"/>
      <c r="AQ562" s="76"/>
      <c r="AR562" s="76"/>
      <c r="AS562" s="76"/>
      <c r="AT562" s="76"/>
      <c r="AU562" s="76"/>
      <c r="AV562" s="76"/>
      <c r="AW562" s="76"/>
      <c r="AX562" s="76"/>
      <c r="AY562" s="76"/>
      <c r="AZ562" s="76"/>
      <c r="BA562" s="76"/>
      <c r="BB562" s="76"/>
      <c r="BC562" s="76"/>
      <c r="BD562" s="76"/>
      <c r="BE562" s="76"/>
      <c r="BF562" s="76"/>
      <c r="BG562" s="76"/>
      <c r="BH562" s="76"/>
      <c r="BI562" s="76"/>
      <c r="BJ562" s="76"/>
      <c r="BK562" s="76"/>
      <c r="BL562" s="76"/>
      <c r="BM562" s="77"/>
      <c r="BN562" s="59"/>
      <c r="BO562" s="76"/>
      <c r="BP562" s="76"/>
      <c r="BQ562" s="76"/>
      <c r="BR562" s="76"/>
      <c r="BS562" s="76"/>
      <c r="BT562" s="76"/>
      <c r="BU562" s="76"/>
      <c r="BV562" s="76"/>
      <c r="BW562" s="76"/>
      <c r="BX562" s="76"/>
      <c r="BY562" s="76"/>
      <c r="BZ562" s="76"/>
      <c r="CA562" s="76"/>
      <c r="CB562" s="138"/>
      <c r="CC562" s="76"/>
      <c r="CD562" s="76"/>
      <c r="CE562" s="76"/>
      <c r="CF562" s="76"/>
      <c r="CG562" s="76"/>
      <c r="CH562" s="76"/>
      <c r="CI562" s="76"/>
      <c r="CJ562" s="76"/>
      <c r="CK562" s="76"/>
      <c r="CL562" s="76"/>
      <c r="CM562" s="76"/>
      <c r="CN562" s="76"/>
      <c r="CO562" s="76"/>
      <c r="CP562" s="138"/>
      <c r="CQ562" s="77"/>
      <c r="CR562" s="59"/>
      <c r="CS562" s="76"/>
      <c r="CT562" s="76"/>
      <c r="CU562" s="76"/>
      <c r="CV562" s="76"/>
      <c r="CW562" s="76"/>
      <c r="CX562" s="76"/>
      <c r="CY562" s="76"/>
      <c r="CZ562" s="76"/>
      <c r="DA562" s="76"/>
      <c r="DB562" s="76"/>
      <c r="DC562" s="76"/>
      <c r="DD562" s="76"/>
      <c r="DE562" s="76"/>
      <c r="DF562" s="138"/>
      <c r="DG562" s="76"/>
      <c r="DH562" s="76"/>
      <c r="DI562" s="76"/>
      <c r="DJ562" s="76"/>
      <c r="DK562" s="76"/>
      <c r="DL562" s="76"/>
      <c r="DM562" s="76"/>
      <c r="DN562" s="76"/>
      <c r="DO562" s="76"/>
      <c r="DP562" s="76"/>
      <c r="DQ562" s="76"/>
      <c r="DR562" s="76"/>
      <c r="DS562" s="76"/>
      <c r="DT562" s="138"/>
      <c r="DU562" s="77"/>
      <c r="DV562" s="77"/>
      <c r="DW562" s="77"/>
      <c r="EE562" s="2"/>
      <c r="EF562"/>
      <c r="EG562"/>
      <c r="EH562" s="124"/>
      <c r="EI562" s="124"/>
      <c r="EJ562" s="124"/>
      <c r="EK562" s="124"/>
      <c r="EL562" s="124"/>
      <c r="EM562" s="124"/>
      <c r="EN562" s="124"/>
      <c r="EO562" s="124"/>
      <c r="EP562" s="124"/>
      <c r="EQ562" s="124"/>
      <c r="ER562" s="124"/>
      <c r="ES562" s="124"/>
      <c r="ET562" s="124"/>
      <c r="EU562" s="124"/>
      <c r="EV562" s="124"/>
      <c r="EW562" s="124"/>
      <c r="EX562" s="124"/>
      <c r="EY562" s="124"/>
      <c r="EZ562" s="124"/>
      <c r="FA562" s="124"/>
      <c r="FB562" s="124"/>
      <c r="FC562" s="124"/>
      <c r="FD562" s="124"/>
      <c r="FE562" s="124"/>
      <c r="FG562" s="124"/>
      <c r="FH562" s="124"/>
      <c r="FI562" s="124"/>
      <c r="FJ562" s="124"/>
      <c r="FK562" s="124"/>
      <c r="FL562" s="124"/>
      <c r="FN562" s="212"/>
      <c r="FO562" s="170"/>
      <c r="FP562" s="212"/>
      <c r="FQ562" s="170"/>
      <c r="FR562" s="212"/>
      <c r="FS562" s="170"/>
      <c r="FT562" s="212"/>
      <c r="FU562" s="170"/>
      <c r="FV562" s="212"/>
      <c r="FW562" s="170"/>
      <c r="FX562" s="212"/>
      <c r="FY562" s="170"/>
      <c r="FZ562" s="212"/>
      <c r="GA562" s="170"/>
      <c r="GB562" s="212"/>
      <c r="GC562" s="170"/>
      <c r="GD562" s="212"/>
      <c r="GE562" s="170"/>
      <c r="GF562" s="212"/>
      <c r="GG562" s="170"/>
      <c r="GH562" s="212"/>
      <c r="GI562" s="170"/>
      <c r="GJ562" s="212"/>
      <c r="GK562" s="170"/>
      <c r="HC562" s="212"/>
      <c r="HD562" s="170"/>
      <c r="HE562" s="212"/>
      <c r="HF562" s="170"/>
      <c r="HG562" s="212"/>
      <c r="HH562" s="170"/>
      <c r="HI562" s="212"/>
      <c r="HJ562" s="170"/>
    </row>
    <row r="563" spans="2:218" ht="21.75" customHeight="1" thickBot="1" x14ac:dyDescent="0.2">
      <c r="B563" s="488"/>
      <c r="C563" s="326"/>
      <c r="D563" s="136"/>
      <c r="E563" s="129"/>
      <c r="F563" s="129"/>
      <c r="G563" s="129"/>
      <c r="H563" s="129"/>
      <c r="I563" s="129"/>
      <c r="J563" s="129"/>
      <c r="K563" s="129"/>
      <c r="L563" s="129"/>
      <c r="M563" s="129"/>
      <c r="N563" s="129"/>
      <c r="O563" s="129"/>
      <c r="P563" s="129"/>
      <c r="Q563" s="129"/>
      <c r="R563" s="129"/>
      <c r="S563" s="129"/>
      <c r="T563" s="129"/>
      <c r="U563" s="129"/>
      <c r="V563" s="129"/>
      <c r="W563" s="129"/>
      <c r="X563" s="129"/>
      <c r="Y563" s="129"/>
      <c r="Z563" s="129"/>
      <c r="AA563" s="129"/>
      <c r="AB563" s="129"/>
      <c r="AC563" s="129"/>
      <c r="AD563" s="129"/>
      <c r="AE563" s="129"/>
      <c r="AF563" s="129"/>
      <c r="AG563" s="130"/>
      <c r="AH563" s="130"/>
      <c r="AI563" s="131"/>
      <c r="AJ563" s="129"/>
      <c r="AK563" s="129"/>
      <c r="AL563" s="132"/>
      <c r="AM563" s="133"/>
      <c r="AN563" s="133"/>
      <c r="AO563" s="133"/>
      <c r="AP563" s="133"/>
      <c r="AQ563" s="133"/>
      <c r="AR563" s="133"/>
      <c r="AS563" s="133"/>
      <c r="AT563" s="133"/>
      <c r="AU563" s="133"/>
      <c r="AV563" s="133"/>
      <c r="AW563" s="133"/>
      <c r="AX563" s="133"/>
      <c r="AY563" s="133"/>
      <c r="AZ563" s="133"/>
      <c r="BA563" s="133"/>
      <c r="BB563" s="133"/>
      <c r="BC563" s="133"/>
      <c r="BD563" s="133"/>
      <c r="BE563" s="133"/>
      <c r="BF563" s="133"/>
      <c r="BG563" s="133"/>
      <c r="BH563" s="133"/>
      <c r="BI563" s="133"/>
      <c r="BJ563" s="133"/>
      <c r="BK563" s="133"/>
      <c r="BL563" s="133"/>
      <c r="BM563" s="134"/>
      <c r="BN563" s="135"/>
      <c r="BO563" s="133"/>
      <c r="BP563" s="133"/>
      <c r="BQ563" s="133"/>
      <c r="BR563" s="133"/>
      <c r="BS563" s="133"/>
      <c r="BT563" s="133"/>
      <c r="BU563" s="133"/>
      <c r="BV563" s="133"/>
      <c r="BW563" s="133"/>
      <c r="BX563" s="133"/>
      <c r="BY563" s="133"/>
      <c r="BZ563" s="133"/>
      <c r="CA563" s="133"/>
      <c r="CB563" s="133"/>
      <c r="CC563" s="133"/>
      <c r="CD563" s="133"/>
      <c r="CE563" s="133"/>
      <c r="CF563" s="133"/>
      <c r="CG563" s="133"/>
      <c r="CH563" s="133"/>
      <c r="CI563" s="133"/>
      <c r="CJ563" s="133"/>
      <c r="CK563" s="133"/>
      <c r="CL563" s="133"/>
      <c r="CM563" s="133"/>
      <c r="CN563" s="133"/>
      <c r="CO563" s="133"/>
      <c r="CP563" s="133"/>
      <c r="CQ563" s="134"/>
      <c r="CR563" s="135"/>
      <c r="CS563" s="133"/>
      <c r="CT563" s="133"/>
      <c r="CU563" s="133"/>
      <c r="CV563" s="133"/>
      <c r="CW563" s="133"/>
      <c r="CX563" s="133"/>
      <c r="CY563" s="133"/>
      <c r="CZ563" s="133"/>
      <c r="DA563" s="133"/>
      <c r="DB563" s="133"/>
      <c r="DC563" s="133"/>
      <c r="DD563" s="133"/>
      <c r="DE563" s="133"/>
      <c r="DF563" s="133"/>
      <c r="DG563" s="133"/>
      <c r="DH563" s="133"/>
      <c r="DI563" s="133"/>
      <c r="DJ563" s="133"/>
      <c r="DK563" s="133"/>
      <c r="DL563" s="133"/>
      <c r="DM563" s="133"/>
      <c r="DN563" s="133"/>
      <c r="DO563" s="133"/>
      <c r="DP563" s="133"/>
      <c r="DQ563" s="133"/>
      <c r="DR563" s="133"/>
      <c r="DS563" s="133"/>
      <c r="DT563" s="133"/>
      <c r="DU563" s="134"/>
      <c r="DV563" s="134"/>
      <c r="DW563" s="134"/>
      <c r="EE563" s="2"/>
      <c r="EF563"/>
      <c r="EG563"/>
      <c r="EH563" s="124"/>
      <c r="EI563" s="124"/>
      <c r="EJ563" s="124"/>
      <c r="EK563" s="124"/>
      <c r="EL563" s="124"/>
      <c r="EM563" s="124"/>
      <c r="EN563" s="124"/>
      <c r="EO563" s="124"/>
      <c r="EP563" s="124"/>
      <c r="EQ563" s="124"/>
      <c r="ER563" s="124"/>
      <c r="ES563" s="124"/>
      <c r="ET563" s="124"/>
      <c r="EU563" s="124"/>
      <c r="EV563" s="124"/>
      <c r="EW563" s="124"/>
      <c r="EX563" s="124"/>
      <c r="EY563" s="124"/>
      <c r="EZ563" s="124"/>
      <c r="FA563" s="124"/>
      <c r="FB563" s="124"/>
      <c r="FC563" s="124"/>
      <c r="FD563" s="124"/>
      <c r="FE563" s="124"/>
      <c r="FG563" s="124"/>
      <c r="FH563" s="124"/>
      <c r="FI563" s="124"/>
      <c r="FJ563" s="124"/>
      <c r="FK563" s="124"/>
      <c r="FL563" s="124"/>
      <c r="FN563" s="212"/>
      <c r="FO563" s="170"/>
      <c r="FP563" s="212"/>
      <c r="FQ563" s="170"/>
      <c r="FR563" s="212"/>
      <c r="FS563" s="170"/>
      <c r="FT563" s="212"/>
      <c r="FU563" s="170"/>
      <c r="FV563" s="212"/>
      <c r="FW563" s="170"/>
      <c r="FX563" s="212"/>
      <c r="FY563" s="170"/>
      <c r="FZ563" s="212"/>
      <c r="GA563" s="170"/>
      <c r="GB563" s="212"/>
      <c r="GC563" s="170"/>
      <c r="GD563" s="212"/>
      <c r="GE563" s="170"/>
      <c r="GF563" s="212"/>
      <c r="GG563" s="170"/>
      <c r="GH563" s="212"/>
      <c r="GI563" s="170"/>
      <c r="GJ563" s="212"/>
      <c r="GK563" s="170"/>
      <c r="HC563" s="212"/>
      <c r="HD563" s="170"/>
      <c r="HE563" s="212"/>
      <c r="HF563" s="170"/>
      <c r="HG563" s="212"/>
      <c r="HH563" s="170"/>
      <c r="HI563" s="212"/>
      <c r="HJ563" s="170"/>
    </row>
    <row r="564" spans="2:218" ht="21.75" customHeight="1" x14ac:dyDescent="0.15">
      <c r="B564" s="486"/>
      <c r="C564" s="324"/>
      <c r="D564" s="78"/>
      <c r="E564" s="79"/>
      <c r="F564" s="79"/>
      <c r="G564" s="79"/>
      <c r="H564" s="79"/>
      <c r="I564" s="79"/>
      <c r="J564" s="79"/>
      <c r="K564" s="79"/>
      <c r="L564" s="79"/>
      <c r="M564" s="79"/>
      <c r="N564" s="79"/>
      <c r="O564" s="79"/>
      <c r="P564" s="79"/>
      <c r="Q564" s="79"/>
      <c r="R564" s="79"/>
      <c r="S564" s="79"/>
      <c r="T564" s="79"/>
      <c r="U564" s="79"/>
      <c r="V564" s="79"/>
      <c r="W564" s="79"/>
      <c r="X564" s="79"/>
      <c r="Y564" s="79"/>
      <c r="Z564" s="79"/>
      <c r="AA564" s="79"/>
      <c r="AB564" s="79"/>
      <c r="AC564" s="79"/>
      <c r="AD564" s="79"/>
      <c r="AE564" s="79"/>
      <c r="AF564" s="137"/>
      <c r="AG564" s="79"/>
      <c r="AH564" s="79"/>
      <c r="AI564" s="78"/>
      <c r="AJ564" s="79"/>
      <c r="AK564" s="79"/>
      <c r="AL564" s="79"/>
      <c r="AM564" s="79"/>
      <c r="AN564" s="79"/>
      <c r="AO564" s="79"/>
      <c r="AP564" s="79"/>
      <c r="AQ564" s="79"/>
      <c r="AR564" s="79"/>
      <c r="AS564" s="79"/>
      <c r="AT564" s="79"/>
      <c r="AU564" s="79"/>
      <c r="AV564" s="79"/>
      <c r="AW564" s="79"/>
      <c r="AX564" s="79"/>
      <c r="AY564" s="79"/>
      <c r="AZ564" s="79"/>
      <c r="BA564" s="79"/>
      <c r="BB564" s="79"/>
      <c r="BC564" s="79"/>
      <c r="BD564" s="79"/>
      <c r="BE564" s="79"/>
      <c r="BF564" s="79"/>
      <c r="BG564" s="79"/>
      <c r="BH564" s="79"/>
      <c r="BI564" s="79"/>
      <c r="BJ564" s="79"/>
      <c r="BK564" s="79"/>
      <c r="BL564" s="79"/>
      <c r="BM564" s="80"/>
      <c r="BN564" s="78"/>
      <c r="BO564" s="79"/>
      <c r="BP564" s="79"/>
      <c r="BQ564" s="79"/>
      <c r="BR564" s="79"/>
      <c r="BS564" s="79"/>
      <c r="BT564" s="79"/>
      <c r="BU564" s="79"/>
      <c r="BV564" s="79"/>
      <c r="BW564" s="79"/>
      <c r="BX564" s="79"/>
      <c r="BY564" s="79"/>
      <c r="BZ564" s="79"/>
      <c r="CA564" s="79"/>
      <c r="CB564" s="137"/>
      <c r="CC564" s="79"/>
      <c r="CD564" s="79"/>
      <c r="CE564" s="79"/>
      <c r="CF564" s="79"/>
      <c r="CG564" s="79"/>
      <c r="CH564" s="79"/>
      <c r="CI564" s="79"/>
      <c r="CJ564" s="79"/>
      <c r="CK564" s="79"/>
      <c r="CL564" s="79"/>
      <c r="CM564" s="79"/>
      <c r="CN564" s="79"/>
      <c r="CO564" s="79"/>
      <c r="CP564" s="137"/>
      <c r="CQ564" s="80"/>
      <c r="CR564" s="78"/>
      <c r="CS564" s="79"/>
      <c r="CT564" s="79"/>
      <c r="CU564" s="79"/>
      <c r="CV564" s="79"/>
      <c r="CW564" s="79"/>
      <c r="CX564" s="79"/>
      <c r="CY564" s="79"/>
      <c r="CZ564" s="79"/>
      <c r="DA564" s="79"/>
      <c r="DB564" s="79"/>
      <c r="DC564" s="79"/>
      <c r="DD564" s="79"/>
      <c r="DE564" s="79"/>
      <c r="DF564" s="137"/>
      <c r="DG564" s="79"/>
      <c r="DH564" s="79"/>
      <c r="DI564" s="79"/>
      <c r="DJ564" s="79"/>
      <c r="DK564" s="79"/>
      <c r="DL564" s="79"/>
      <c r="DM564" s="79"/>
      <c r="DN564" s="79"/>
      <c r="DO564" s="79"/>
      <c r="DP564" s="79"/>
      <c r="DQ564" s="79"/>
      <c r="DR564" s="79"/>
      <c r="DS564" s="79"/>
      <c r="DT564" s="137"/>
      <c r="DU564" s="80"/>
      <c r="DV564" s="80"/>
      <c r="DW564" s="80"/>
      <c r="EE564" s="2"/>
      <c r="EF564"/>
      <c r="EG564"/>
      <c r="EH564" s="124"/>
      <c r="EI564" s="124"/>
      <c r="EJ564" s="124"/>
      <c r="EK564" s="124"/>
      <c r="EL564" s="124"/>
      <c r="EM564" s="124"/>
      <c r="EN564" s="124"/>
      <c r="EO564" s="124"/>
      <c r="EP564" s="124"/>
      <c r="EQ564" s="124"/>
      <c r="ER564" s="124"/>
      <c r="ES564" s="124"/>
      <c r="ET564" s="124"/>
      <c r="EU564" s="124"/>
      <c r="EV564" s="124"/>
      <c r="EW564" s="124"/>
      <c r="EX564" s="124"/>
      <c r="EY564" s="124"/>
      <c r="EZ564" s="124"/>
      <c r="FA564" s="124"/>
      <c r="FB564" s="124"/>
      <c r="FC564" s="124"/>
      <c r="FD564" s="124"/>
      <c r="FE564" s="124"/>
      <c r="FG564" s="124"/>
      <c r="FH564" s="124"/>
      <c r="FI564" s="124"/>
      <c r="FJ564" s="124"/>
      <c r="FK564" s="124"/>
      <c r="FL564" s="124"/>
      <c r="FN564" s="212"/>
      <c r="FO564" s="170"/>
      <c r="FP564" s="212"/>
      <c r="FQ564" s="170"/>
      <c r="FR564" s="212"/>
      <c r="FS564" s="170"/>
      <c r="FT564" s="212"/>
      <c r="FU564" s="170"/>
      <c r="FV564" s="212"/>
      <c r="FW564" s="170"/>
      <c r="FX564" s="212"/>
      <c r="FY564" s="170"/>
      <c r="FZ564" s="212"/>
      <c r="GA564" s="170"/>
      <c r="GB564" s="212"/>
      <c r="GC564" s="170"/>
      <c r="GD564" s="212"/>
      <c r="GE564" s="170"/>
      <c r="GF564" s="212"/>
      <c r="GG564" s="170"/>
      <c r="GH564" s="212"/>
      <c r="GI564" s="170"/>
      <c r="GJ564" s="212"/>
      <c r="GK564" s="170"/>
      <c r="HC564" s="212"/>
      <c r="HD564" s="170"/>
      <c r="HE564" s="212"/>
      <c r="HF564" s="170"/>
      <c r="HG564" s="212"/>
      <c r="HH564" s="170"/>
      <c r="HI564" s="212"/>
      <c r="HJ564" s="170"/>
    </row>
    <row r="565" spans="2:218" ht="10.5" customHeight="1" x14ac:dyDescent="0.15">
      <c r="B565" s="487"/>
      <c r="C565" s="325"/>
      <c r="D565" s="59"/>
      <c r="E565" s="76"/>
      <c r="F565" s="76"/>
      <c r="G565" s="76"/>
      <c r="H565" s="76"/>
      <c r="I565" s="76"/>
      <c r="J565" s="76"/>
      <c r="K565" s="76"/>
      <c r="L565" s="76"/>
      <c r="M565" s="76"/>
      <c r="N565" s="76"/>
      <c r="O565" s="76"/>
      <c r="P565" s="76"/>
      <c r="Q565" s="76"/>
      <c r="R565" s="76"/>
      <c r="S565" s="76"/>
      <c r="T565" s="76"/>
      <c r="U565" s="76"/>
      <c r="V565" s="76"/>
      <c r="W565" s="76"/>
      <c r="X565" s="76"/>
      <c r="Y565" s="76"/>
      <c r="Z565" s="76"/>
      <c r="AA565" s="76"/>
      <c r="AB565" s="76"/>
      <c r="AC565" s="76"/>
      <c r="AD565" s="76"/>
      <c r="AE565" s="76"/>
      <c r="AF565" s="138"/>
      <c r="AG565" s="76"/>
      <c r="AH565" s="76"/>
      <c r="AI565" s="59"/>
      <c r="AJ565" s="76"/>
      <c r="AK565" s="76"/>
      <c r="AL565" s="76"/>
      <c r="AM565" s="76"/>
      <c r="AN565" s="76"/>
      <c r="AO565" s="76"/>
      <c r="AP565" s="76"/>
      <c r="AQ565" s="76"/>
      <c r="AR565" s="76"/>
      <c r="AS565" s="76"/>
      <c r="AT565" s="76"/>
      <c r="AU565" s="76"/>
      <c r="AV565" s="76"/>
      <c r="AW565" s="76"/>
      <c r="AX565" s="76"/>
      <c r="AY565" s="76"/>
      <c r="AZ565" s="76"/>
      <c r="BA565" s="76"/>
      <c r="BB565" s="76"/>
      <c r="BC565" s="76"/>
      <c r="BD565" s="76"/>
      <c r="BE565" s="76"/>
      <c r="BF565" s="76"/>
      <c r="BG565" s="76"/>
      <c r="BH565" s="76"/>
      <c r="BI565" s="76"/>
      <c r="BJ565" s="76"/>
      <c r="BK565" s="76"/>
      <c r="BL565" s="76"/>
      <c r="BM565" s="77"/>
      <c r="BN565" s="59"/>
      <c r="BO565" s="76"/>
      <c r="BP565" s="76"/>
      <c r="BQ565" s="76"/>
      <c r="BR565" s="76"/>
      <c r="BS565" s="76"/>
      <c r="BT565" s="76"/>
      <c r="BU565" s="76"/>
      <c r="BV565" s="76"/>
      <c r="BW565" s="76"/>
      <c r="BX565" s="76"/>
      <c r="BY565" s="76"/>
      <c r="BZ565" s="76"/>
      <c r="CA565" s="76"/>
      <c r="CB565" s="138"/>
      <c r="CC565" s="76"/>
      <c r="CD565" s="76"/>
      <c r="CE565" s="76"/>
      <c r="CF565" s="76"/>
      <c r="CG565" s="76"/>
      <c r="CH565" s="76"/>
      <c r="CI565" s="76"/>
      <c r="CJ565" s="76"/>
      <c r="CK565" s="76"/>
      <c r="CL565" s="76"/>
      <c r="CM565" s="76"/>
      <c r="CN565" s="76"/>
      <c r="CO565" s="76"/>
      <c r="CP565" s="138"/>
      <c r="CQ565" s="77"/>
      <c r="CR565" s="59"/>
      <c r="CS565" s="76"/>
      <c r="CT565" s="76"/>
      <c r="CU565" s="76"/>
      <c r="CV565" s="76"/>
      <c r="CW565" s="76"/>
      <c r="CX565" s="76"/>
      <c r="CY565" s="76"/>
      <c r="CZ565" s="76"/>
      <c r="DA565" s="76"/>
      <c r="DB565" s="76"/>
      <c r="DC565" s="76"/>
      <c r="DD565" s="76"/>
      <c r="DE565" s="76"/>
      <c r="DF565" s="138"/>
      <c r="DG565" s="76"/>
      <c r="DH565" s="76"/>
      <c r="DI565" s="76"/>
      <c r="DJ565" s="76"/>
      <c r="DK565" s="76"/>
      <c r="DL565" s="76"/>
      <c r="DM565" s="76"/>
      <c r="DN565" s="76"/>
      <c r="DO565" s="76"/>
      <c r="DP565" s="76"/>
      <c r="DQ565" s="76"/>
      <c r="DR565" s="76"/>
      <c r="DS565" s="76"/>
      <c r="DT565" s="138"/>
      <c r="DU565" s="77"/>
      <c r="DV565" s="77"/>
      <c r="DW565" s="77"/>
      <c r="EE565" s="2"/>
      <c r="EF565"/>
      <c r="EG565"/>
      <c r="EH565" s="124"/>
      <c r="EI565" s="124"/>
      <c r="EJ565" s="124"/>
      <c r="EK565" s="124"/>
      <c r="EL565" s="124"/>
      <c r="EM565" s="124"/>
      <c r="EN565" s="124"/>
      <c r="EO565" s="124"/>
      <c r="EP565" s="124"/>
      <c r="EQ565" s="124"/>
      <c r="ER565" s="124"/>
      <c r="ES565" s="124"/>
      <c r="ET565" s="124"/>
      <c r="EU565" s="124"/>
      <c r="EV565" s="124"/>
      <c r="EW565" s="124"/>
      <c r="EX565" s="124"/>
      <c r="EY565" s="124"/>
      <c r="EZ565" s="124"/>
      <c r="FA565" s="124"/>
      <c r="FB565" s="124"/>
      <c r="FC565" s="124"/>
      <c r="FD565" s="124"/>
      <c r="FE565" s="124"/>
      <c r="FG565" s="124"/>
      <c r="FH565" s="124"/>
      <c r="FI565" s="124"/>
      <c r="FJ565" s="124"/>
      <c r="FK565" s="124"/>
      <c r="FL565" s="124"/>
      <c r="FN565" s="212"/>
      <c r="FO565" s="170"/>
      <c r="FP565" s="212"/>
      <c r="FQ565" s="170"/>
      <c r="FR565" s="212"/>
      <c r="FS565" s="170"/>
      <c r="FT565" s="212"/>
      <c r="FU565" s="170"/>
      <c r="FV565" s="212"/>
      <c r="FW565" s="170"/>
      <c r="FX565" s="212"/>
      <c r="FY565" s="170"/>
      <c r="FZ565" s="212"/>
      <c r="GA565" s="170"/>
      <c r="GB565" s="212"/>
      <c r="GC565" s="170"/>
      <c r="GD565" s="212"/>
      <c r="GE565" s="170"/>
      <c r="GF565" s="212"/>
      <c r="GG565" s="170"/>
      <c r="GH565" s="212"/>
      <c r="GI565" s="170"/>
      <c r="GJ565" s="212"/>
      <c r="GK565" s="170"/>
      <c r="HC565" s="212"/>
      <c r="HD565" s="170"/>
      <c r="HE565" s="212"/>
      <c r="HF565" s="170"/>
      <c r="HG565" s="212"/>
      <c r="HH565" s="170"/>
      <c r="HI565" s="212"/>
      <c r="HJ565" s="170"/>
    </row>
    <row r="566" spans="2:218" ht="27.75" customHeight="1" x14ac:dyDescent="0.15">
      <c r="B566" s="487"/>
      <c r="C566" s="325"/>
      <c r="D566" s="75"/>
      <c r="E566" s="76"/>
      <c r="F566" s="76"/>
      <c r="G566" s="76"/>
      <c r="H566" s="76"/>
      <c r="I566" s="76"/>
      <c r="J566" s="76"/>
      <c r="K566" s="76"/>
      <c r="L566" s="76"/>
      <c r="M566" s="76"/>
      <c r="N566" s="76"/>
      <c r="O566" s="76"/>
      <c r="P566" s="76"/>
      <c r="Q566" s="76"/>
      <c r="R566" s="76"/>
      <c r="S566" s="76"/>
      <c r="T566" s="76"/>
      <c r="U566" s="76"/>
      <c r="V566" s="76"/>
      <c r="W566" s="76"/>
      <c r="X566" s="76"/>
      <c r="Y566" s="76"/>
      <c r="Z566" s="76"/>
      <c r="AA566" s="76"/>
      <c r="AB566" s="76"/>
      <c r="AC566" s="76"/>
      <c r="AD566" s="76"/>
      <c r="AE566" s="76"/>
      <c r="AF566" s="138"/>
      <c r="AG566" s="76"/>
      <c r="AH566" s="76"/>
      <c r="AI566" s="59"/>
      <c r="AJ566" s="76"/>
      <c r="AK566" s="76"/>
      <c r="AL566" s="76"/>
      <c r="AM566" s="76"/>
      <c r="AN566" s="76"/>
      <c r="AO566" s="76"/>
      <c r="AP566" s="76"/>
      <c r="AQ566" s="76"/>
      <c r="AR566" s="76"/>
      <c r="AS566" s="76"/>
      <c r="AT566" s="76"/>
      <c r="AU566" s="76"/>
      <c r="AV566" s="76"/>
      <c r="AW566" s="76"/>
      <c r="AX566" s="76"/>
      <c r="AY566" s="76"/>
      <c r="AZ566" s="76"/>
      <c r="BA566" s="76"/>
      <c r="BB566" s="76"/>
      <c r="BC566" s="76"/>
      <c r="BD566" s="76"/>
      <c r="BE566" s="76"/>
      <c r="BF566" s="76"/>
      <c r="BG566" s="76"/>
      <c r="BH566" s="76"/>
      <c r="BI566" s="76"/>
      <c r="BJ566" s="76"/>
      <c r="BK566" s="76"/>
      <c r="BL566" s="76"/>
      <c r="BM566" s="77"/>
      <c r="BN566" s="59"/>
      <c r="BO566" s="76"/>
      <c r="BP566" s="76"/>
      <c r="BQ566" s="76"/>
      <c r="BR566" s="76"/>
      <c r="BS566" s="76"/>
      <c r="BT566" s="76"/>
      <c r="BU566" s="76"/>
      <c r="BV566" s="76"/>
      <c r="BW566" s="76"/>
      <c r="BX566" s="76"/>
      <c r="BY566" s="76"/>
      <c r="BZ566" s="76"/>
      <c r="CA566" s="76"/>
      <c r="CB566" s="138"/>
      <c r="CC566" s="76"/>
      <c r="CD566" s="76"/>
      <c r="CE566" s="76"/>
      <c r="CF566" s="76"/>
      <c r="CG566" s="76"/>
      <c r="CH566" s="76"/>
      <c r="CI566" s="76"/>
      <c r="CJ566" s="76"/>
      <c r="CK566" s="76"/>
      <c r="CL566" s="76"/>
      <c r="CM566" s="76"/>
      <c r="CN566" s="76"/>
      <c r="CO566" s="76"/>
      <c r="CP566" s="138"/>
      <c r="CQ566" s="77"/>
      <c r="CR566" s="59"/>
      <c r="CS566" s="76"/>
      <c r="CT566" s="76"/>
      <c r="CU566" s="76"/>
      <c r="CV566" s="76"/>
      <c r="CW566" s="76"/>
      <c r="CX566" s="76"/>
      <c r="CY566" s="76"/>
      <c r="CZ566" s="76"/>
      <c r="DA566" s="76"/>
      <c r="DB566" s="76"/>
      <c r="DC566" s="76"/>
      <c r="DD566" s="76"/>
      <c r="DE566" s="76"/>
      <c r="DF566" s="138"/>
      <c r="DG566" s="76"/>
      <c r="DH566" s="76"/>
      <c r="DI566" s="76"/>
      <c r="DJ566" s="76"/>
      <c r="DK566" s="76"/>
      <c r="DL566" s="76"/>
      <c r="DM566" s="76"/>
      <c r="DN566" s="76"/>
      <c r="DO566" s="76"/>
      <c r="DP566" s="76"/>
      <c r="DQ566" s="76"/>
      <c r="DR566" s="76"/>
      <c r="DS566" s="76"/>
      <c r="DT566" s="138"/>
      <c r="DU566" s="77"/>
      <c r="DV566" s="77"/>
      <c r="DW566" s="77"/>
      <c r="EE566" s="2"/>
      <c r="EF566"/>
      <c r="EG566"/>
      <c r="EH566" s="124"/>
      <c r="EI566" s="124"/>
      <c r="EJ566" s="124"/>
      <c r="EK566" s="124"/>
      <c r="EL566" s="124"/>
      <c r="EM566" s="124"/>
      <c r="EN566" s="124"/>
      <c r="EO566" s="124"/>
      <c r="EP566" s="124"/>
      <c r="EQ566" s="124"/>
      <c r="ER566" s="124"/>
      <c r="ES566" s="124"/>
      <c r="ET566" s="124"/>
      <c r="EU566" s="124"/>
      <c r="EV566" s="124"/>
      <c r="EW566" s="124"/>
      <c r="EX566" s="124"/>
      <c r="EY566" s="124"/>
      <c r="EZ566" s="124"/>
      <c r="FA566" s="124"/>
      <c r="FB566" s="124"/>
      <c r="FC566" s="124"/>
      <c r="FD566" s="124"/>
      <c r="FE566" s="124"/>
      <c r="FG566" s="124"/>
      <c r="FH566" s="124"/>
      <c r="FI566" s="124"/>
      <c r="FJ566" s="124"/>
      <c r="FK566" s="124"/>
      <c r="FL566" s="124"/>
      <c r="FN566" s="212"/>
      <c r="FO566" s="170"/>
      <c r="FP566" s="212"/>
      <c r="FQ566" s="170"/>
      <c r="FR566" s="212"/>
      <c r="FS566" s="170"/>
      <c r="FT566" s="212"/>
      <c r="FU566" s="170"/>
      <c r="FV566" s="212"/>
      <c r="FW566" s="170"/>
      <c r="FX566" s="212"/>
      <c r="FY566" s="170"/>
      <c r="FZ566" s="212"/>
      <c r="GA566" s="170"/>
      <c r="GB566" s="212"/>
      <c r="GC566" s="170"/>
      <c r="GD566" s="212"/>
      <c r="GE566" s="170"/>
      <c r="GF566" s="212"/>
      <c r="GG566" s="170"/>
      <c r="GH566" s="212"/>
      <c r="GI566" s="170"/>
      <c r="GJ566" s="212"/>
      <c r="GK566" s="170"/>
      <c r="HC566" s="212"/>
      <c r="HD566" s="170"/>
      <c r="HE566" s="212"/>
      <c r="HF566" s="170"/>
      <c r="HG566" s="212"/>
      <c r="HH566" s="170"/>
      <c r="HI566" s="212"/>
      <c r="HJ566" s="170"/>
    </row>
    <row r="567" spans="2:218" ht="21.75" customHeight="1" thickBot="1" x14ac:dyDescent="0.2">
      <c r="B567" s="488"/>
      <c r="C567" s="326"/>
      <c r="D567" s="136"/>
      <c r="E567" s="129"/>
      <c r="F567" s="129"/>
      <c r="G567" s="129"/>
      <c r="H567" s="129"/>
      <c r="I567" s="129"/>
      <c r="J567" s="129"/>
      <c r="K567" s="129"/>
      <c r="L567" s="129"/>
      <c r="M567" s="129"/>
      <c r="N567" s="129"/>
      <c r="O567" s="129"/>
      <c r="P567" s="129"/>
      <c r="Q567" s="129"/>
      <c r="R567" s="129"/>
      <c r="S567" s="129"/>
      <c r="T567" s="129"/>
      <c r="U567" s="129"/>
      <c r="V567" s="129"/>
      <c r="W567" s="129"/>
      <c r="X567" s="129"/>
      <c r="Y567" s="129"/>
      <c r="Z567" s="129"/>
      <c r="AA567" s="129"/>
      <c r="AB567" s="129"/>
      <c r="AC567" s="129"/>
      <c r="AD567" s="129"/>
      <c r="AE567" s="129"/>
      <c r="AF567" s="129"/>
      <c r="AG567" s="130"/>
      <c r="AH567" s="130"/>
      <c r="AI567" s="131"/>
      <c r="AJ567" s="129"/>
      <c r="AK567" s="129"/>
      <c r="AL567" s="132"/>
      <c r="AM567" s="133"/>
      <c r="AN567" s="133"/>
      <c r="AO567" s="133"/>
      <c r="AP567" s="133"/>
      <c r="AQ567" s="133"/>
      <c r="AR567" s="133"/>
      <c r="AS567" s="133"/>
      <c r="AT567" s="133"/>
      <c r="AU567" s="133"/>
      <c r="AV567" s="133"/>
      <c r="AW567" s="133"/>
      <c r="AX567" s="133"/>
      <c r="AY567" s="133"/>
      <c r="AZ567" s="133"/>
      <c r="BA567" s="133"/>
      <c r="BB567" s="133"/>
      <c r="BC567" s="133"/>
      <c r="BD567" s="133"/>
      <c r="BE567" s="133"/>
      <c r="BF567" s="133"/>
      <c r="BG567" s="133"/>
      <c r="BH567" s="133"/>
      <c r="BI567" s="133"/>
      <c r="BJ567" s="133"/>
      <c r="BK567" s="133"/>
      <c r="BL567" s="133"/>
      <c r="BM567" s="134"/>
      <c r="BN567" s="135"/>
      <c r="BO567" s="133"/>
      <c r="BP567" s="133"/>
      <c r="BQ567" s="133"/>
      <c r="BR567" s="133"/>
      <c r="BS567" s="133"/>
      <c r="BT567" s="133"/>
      <c r="BU567" s="133"/>
      <c r="BV567" s="133"/>
      <c r="BW567" s="133"/>
      <c r="BX567" s="133"/>
      <c r="BY567" s="133"/>
      <c r="BZ567" s="133"/>
      <c r="CA567" s="133"/>
      <c r="CB567" s="133"/>
      <c r="CC567" s="133"/>
      <c r="CD567" s="133"/>
      <c r="CE567" s="133"/>
      <c r="CF567" s="133"/>
      <c r="CG567" s="133"/>
      <c r="CH567" s="133"/>
      <c r="CI567" s="133"/>
      <c r="CJ567" s="133"/>
      <c r="CK567" s="133"/>
      <c r="CL567" s="133"/>
      <c r="CM567" s="133"/>
      <c r="CN567" s="133"/>
      <c r="CO567" s="133"/>
      <c r="CP567" s="133"/>
      <c r="CQ567" s="134"/>
      <c r="CR567" s="135"/>
      <c r="CS567" s="133"/>
      <c r="CT567" s="133"/>
      <c r="CU567" s="133"/>
      <c r="CV567" s="133"/>
      <c r="CW567" s="133"/>
      <c r="CX567" s="133"/>
      <c r="CY567" s="133"/>
      <c r="CZ567" s="133"/>
      <c r="DA567" s="133"/>
      <c r="DB567" s="133"/>
      <c r="DC567" s="133"/>
      <c r="DD567" s="133"/>
      <c r="DE567" s="133"/>
      <c r="DF567" s="133"/>
      <c r="DG567" s="133"/>
      <c r="DH567" s="133"/>
      <c r="DI567" s="133"/>
      <c r="DJ567" s="133"/>
      <c r="DK567" s="133"/>
      <c r="DL567" s="133"/>
      <c r="DM567" s="133"/>
      <c r="DN567" s="133"/>
      <c r="DO567" s="133"/>
      <c r="DP567" s="133"/>
      <c r="DQ567" s="133"/>
      <c r="DR567" s="133"/>
      <c r="DS567" s="133"/>
      <c r="DT567" s="133"/>
      <c r="DU567" s="134"/>
      <c r="DV567" s="134"/>
      <c r="DW567" s="134"/>
      <c r="EE567" s="2"/>
      <c r="EF567"/>
      <c r="EG567"/>
      <c r="EH567" s="124"/>
      <c r="EI567" s="124"/>
      <c r="EJ567" s="124"/>
      <c r="EK567" s="124"/>
      <c r="EL567" s="124"/>
      <c r="EM567" s="124"/>
      <c r="EN567" s="124"/>
      <c r="EO567" s="124"/>
      <c r="EP567" s="124"/>
      <c r="EQ567" s="124"/>
      <c r="ER567" s="124"/>
      <c r="ES567" s="124"/>
      <c r="ET567" s="124"/>
      <c r="EU567" s="124"/>
      <c r="EV567" s="124"/>
      <c r="EW567" s="124"/>
      <c r="EX567" s="124"/>
      <c r="EY567" s="124"/>
      <c r="EZ567" s="124"/>
      <c r="FA567" s="124"/>
      <c r="FB567" s="124"/>
      <c r="FC567" s="124"/>
      <c r="FD567" s="124"/>
      <c r="FE567" s="124"/>
      <c r="FG567" s="124"/>
      <c r="FH567" s="124"/>
      <c r="FI567" s="124"/>
      <c r="FJ567" s="124"/>
      <c r="FK567" s="124"/>
      <c r="FL567" s="124"/>
      <c r="FN567" s="212"/>
      <c r="FO567" s="170"/>
      <c r="FP567" s="212"/>
      <c r="FQ567" s="170"/>
      <c r="FR567" s="212"/>
      <c r="FS567" s="170"/>
      <c r="FT567" s="212"/>
      <c r="FU567" s="170"/>
      <c r="FV567" s="212"/>
      <c r="FW567" s="170"/>
      <c r="FX567" s="212"/>
      <c r="FY567" s="170"/>
      <c r="FZ567" s="212"/>
      <c r="GA567" s="170"/>
      <c r="GB567" s="212"/>
      <c r="GC567" s="170"/>
      <c r="GD567" s="212"/>
      <c r="GE567" s="170"/>
      <c r="GF567" s="212"/>
      <c r="GG567" s="170"/>
      <c r="GH567" s="212"/>
      <c r="GI567" s="170"/>
      <c r="GJ567" s="212"/>
      <c r="GK567" s="170"/>
      <c r="HC567" s="212"/>
      <c r="HD567" s="170"/>
      <c r="HE567" s="212"/>
      <c r="HF567" s="170"/>
      <c r="HG567" s="212"/>
      <c r="HH567" s="170"/>
      <c r="HI567" s="212"/>
      <c r="HJ567" s="170"/>
    </row>
    <row r="568" spans="2:218" ht="21.75" customHeight="1" x14ac:dyDescent="0.15">
      <c r="B568" s="486"/>
      <c r="C568" s="324"/>
      <c r="D568" s="78"/>
      <c r="E568" s="79"/>
      <c r="F568" s="79"/>
      <c r="G568" s="79"/>
      <c r="H568" s="79"/>
      <c r="I568" s="79"/>
      <c r="J568" s="79"/>
      <c r="K568" s="79"/>
      <c r="L568" s="79"/>
      <c r="M568" s="79"/>
      <c r="N568" s="79"/>
      <c r="O568" s="79"/>
      <c r="P568" s="79"/>
      <c r="Q568" s="79"/>
      <c r="R568" s="79"/>
      <c r="S568" s="79"/>
      <c r="T568" s="79"/>
      <c r="U568" s="79"/>
      <c r="V568" s="79"/>
      <c r="W568" s="79"/>
      <c r="X568" s="79"/>
      <c r="Y568" s="79"/>
      <c r="Z568" s="79"/>
      <c r="AA568" s="79"/>
      <c r="AB568" s="79"/>
      <c r="AC568" s="79"/>
      <c r="AD568" s="79"/>
      <c r="AE568" s="79"/>
      <c r="AF568" s="137"/>
      <c r="AG568" s="79"/>
      <c r="AH568" s="79"/>
      <c r="AI568" s="78"/>
      <c r="AJ568" s="79"/>
      <c r="AK568" s="79"/>
      <c r="AL568" s="79"/>
      <c r="AM568" s="79"/>
      <c r="AN568" s="79"/>
      <c r="AO568" s="79"/>
      <c r="AP568" s="79"/>
      <c r="AQ568" s="79"/>
      <c r="AR568" s="79"/>
      <c r="AS568" s="79"/>
      <c r="AT568" s="79"/>
      <c r="AU568" s="79"/>
      <c r="AV568" s="79"/>
      <c r="AW568" s="79"/>
      <c r="AX568" s="79"/>
      <c r="AY568" s="79"/>
      <c r="AZ568" s="79"/>
      <c r="BA568" s="79"/>
      <c r="BB568" s="79"/>
      <c r="BC568" s="79"/>
      <c r="BD568" s="79"/>
      <c r="BE568" s="79"/>
      <c r="BF568" s="79"/>
      <c r="BG568" s="79"/>
      <c r="BH568" s="79"/>
      <c r="BI568" s="79"/>
      <c r="BJ568" s="79"/>
      <c r="BK568" s="79"/>
      <c r="BL568" s="79"/>
      <c r="BM568" s="80"/>
      <c r="BN568" s="78"/>
      <c r="BO568" s="79"/>
      <c r="BP568" s="79"/>
      <c r="BQ568" s="79"/>
      <c r="BR568" s="79"/>
      <c r="BS568" s="79"/>
      <c r="BT568" s="79"/>
      <c r="BU568" s="79"/>
      <c r="BV568" s="79"/>
      <c r="BW568" s="79"/>
      <c r="BX568" s="79"/>
      <c r="BY568" s="79"/>
      <c r="BZ568" s="79"/>
      <c r="CA568" s="79"/>
      <c r="CB568" s="137"/>
      <c r="CC568" s="79"/>
      <c r="CD568" s="79"/>
      <c r="CE568" s="79"/>
      <c r="CF568" s="79"/>
      <c r="CG568" s="79"/>
      <c r="CH568" s="79"/>
      <c r="CI568" s="79"/>
      <c r="CJ568" s="79"/>
      <c r="CK568" s="79"/>
      <c r="CL568" s="79"/>
      <c r="CM568" s="79"/>
      <c r="CN568" s="79"/>
      <c r="CO568" s="79"/>
      <c r="CP568" s="137"/>
      <c r="CQ568" s="80"/>
      <c r="CR568" s="78"/>
      <c r="CS568" s="79"/>
      <c r="CT568" s="79"/>
      <c r="CU568" s="79"/>
      <c r="CV568" s="79"/>
      <c r="CW568" s="79"/>
      <c r="CX568" s="79"/>
      <c r="CY568" s="79"/>
      <c r="CZ568" s="79"/>
      <c r="DA568" s="79"/>
      <c r="DB568" s="79"/>
      <c r="DC568" s="79"/>
      <c r="DD568" s="79"/>
      <c r="DE568" s="79"/>
      <c r="DF568" s="137"/>
      <c r="DG568" s="79"/>
      <c r="DH568" s="79"/>
      <c r="DI568" s="79"/>
      <c r="DJ568" s="79"/>
      <c r="DK568" s="79"/>
      <c r="DL568" s="79"/>
      <c r="DM568" s="79"/>
      <c r="DN568" s="79"/>
      <c r="DO568" s="79"/>
      <c r="DP568" s="79"/>
      <c r="DQ568" s="79"/>
      <c r="DR568" s="79"/>
      <c r="DS568" s="79"/>
      <c r="DT568" s="137"/>
      <c r="DU568" s="80"/>
      <c r="DV568" s="80"/>
      <c r="DW568" s="80"/>
      <c r="EE568" s="2"/>
      <c r="EF568"/>
      <c r="EG568"/>
      <c r="EH568" s="124"/>
      <c r="EI568" s="124"/>
      <c r="EJ568" s="124"/>
      <c r="EK568" s="124"/>
      <c r="EL568" s="124"/>
      <c r="EM568" s="124"/>
      <c r="EN568" s="124"/>
      <c r="EO568" s="124"/>
      <c r="EP568" s="124"/>
      <c r="EQ568" s="124"/>
      <c r="ER568" s="124"/>
      <c r="ES568" s="124"/>
      <c r="ET568" s="124"/>
      <c r="EU568" s="124"/>
      <c r="EV568" s="124"/>
      <c r="EW568" s="124"/>
      <c r="EX568" s="124"/>
      <c r="EY568" s="124"/>
      <c r="EZ568" s="124"/>
      <c r="FA568" s="124"/>
      <c r="FB568" s="124"/>
      <c r="FC568" s="124"/>
      <c r="FD568" s="124"/>
      <c r="FE568" s="124"/>
      <c r="FG568" s="124"/>
      <c r="FH568" s="124"/>
      <c r="FI568" s="124"/>
      <c r="FJ568" s="124"/>
      <c r="FK568" s="124"/>
      <c r="FL568" s="124"/>
      <c r="FN568" s="212"/>
      <c r="FO568" s="170"/>
      <c r="FP568" s="212"/>
      <c r="FQ568" s="170"/>
      <c r="FR568" s="212"/>
      <c r="FS568" s="170"/>
      <c r="FT568" s="212"/>
      <c r="FU568" s="170"/>
      <c r="FV568" s="212"/>
      <c r="FW568" s="170"/>
      <c r="FX568" s="212"/>
      <c r="FY568" s="170"/>
      <c r="FZ568" s="212"/>
      <c r="GA568" s="170"/>
      <c r="GB568" s="212"/>
      <c r="GC568" s="170"/>
      <c r="GD568" s="212"/>
      <c r="GE568" s="170"/>
      <c r="GF568" s="212"/>
      <c r="GG568" s="170"/>
      <c r="GH568" s="212"/>
      <c r="GI568" s="170"/>
      <c r="GJ568" s="212"/>
      <c r="GK568" s="170"/>
      <c r="HC568" s="212"/>
      <c r="HD568" s="170"/>
      <c r="HE568" s="212"/>
      <c r="HF568" s="170"/>
      <c r="HG568" s="212"/>
      <c r="HH568" s="170"/>
      <c r="HI568" s="212"/>
      <c r="HJ568" s="170"/>
    </row>
    <row r="569" spans="2:218" ht="10.5" customHeight="1" x14ac:dyDescent="0.15">
      <c r="B569" s="487"/>
      <c r="C569" s="325"/>
      <c r="D569" s="59"/>
      <c r="E569" s="76"/>
      <c r="F569" s="76"/>
      <c r="G569" s="76"/>
      <c r="H569" s="76"/>
      <c r="I569" s="76"/>
      <c r="J569" s="76"/>
      <c r="K569" s="76"/>
      <c r="L569" s="76"/>
      <c r="M569" s="76"/>
      <c r="N569" s="76"/>
      <c r="O569" s="76"/>
      <c r="P569" s="76"/>
      <c r="Q569" s="76"/>
      <c r="R569" s="76"/>
      <c r="S569" s="76"/>
      <c r="T569" s="76"/>
      <c r="U569" s="76"/>
      <c r="V569" s="76"/>
      <c r="W569" s="76"/>
      <c r="X569" s="76"/>
      <c r="Y569" s="76"/>
      <c r="Z569" s="76"/>
      <c r="AA569" s="76"/>
      <c r="AB569" s="76"/>
      <c r="AC569" s="76"/>
      <c r="AD569" s="76"/>
      <c r="AE569" s="76"/>
      <c r="AF569" s="138"/>
      <c r="AG569" s="76"/>
      <c r="AH569" s="76"/>
      <c r="AI569" s="59"/>
      <c r="AJ569" s="76"/>
      <c r="AK569" s="76"/>
      <c r="AL569" s="76"/>
      <c r="AM569" s="76"/>
      <c r="AN569" s="76"/>
      <c r="AO569" s="76"/>
      <c r="AP569" s="76"/>
      <c r="AQ569" s="76"/>
      <c r="AR569" s="76"/>
      <c r="AS569" s="76"/>
      <c r="AT569" s="76"/>
      <c r="AU569" s="76"/>
      <c r="AV569" s="76"/>
      <c r="AW569" s="76"/>
      <c r="AX569" s="76"/>
      <c r="AY569" s="76"/>
      <c r="AZ569" s="76"/>
      <c r="BA569" s="76"/>
      <c r="BB569" s="76"/>
      <c r="BC569" s="76"/>
      <c r="BD569" s="76"/>
      <c r="BE569" s="76"/>
      <c r="BF569" s="76"/>
      <c r="BG569" s="76"/>
      <c r="BH569" s="76"/>
      <c r="BI569" s="76"/>
      <c r="BJ569" s="76"/>
      <c r="BK569" s="76"/>
      <c r="BL569" s="76"/>
      <c r="BM569" s="77"/>
      <c r="BN569" s="59"/>
      <c r="BO569" s="76"/>
      <c r="BP569" s="76"/>
      <c r="BQ569" s="76"/>
      <c r="BR569" s="76"/>
      <c r="BS569" s="76"/>
      <c r="BT569" s="76"/>
      <c r="BU569" s="76"/>
      <c r="BV569" s="76"/>
      <c r="BW569" s="76"/>
      <c r="BX569" s="76"/>
      <c r="BY569" s="76"/>
      <c r="BZ569" s="76"/>
      <c r="CA569" s="76"/>
      <c r="CB569" s="138"/>
      <c r="CC569" s="76"/>
      <c r="CD569" s="76"/>
      <c r="CE569" s="76"/>
      <c r="CF569" s="76"/>
      <c r="CG569" s="76"/>
      <c r="CH569" s="76"/>
      <c r="CI569" s="76"/>
      <c r="CJ569" s="76"/>
      <c r="CK569" s="76"/>
      <c r="CL569" s="76"/>
      <c r="CM569" s="76"/>
      <c r="CN569" s="76"/>
      <c r="CO569" s="76"/>
      <c r="CP569" s="138"/>
      <c r="CQ569" s="77"/>
      <c r="CR569" s="59"/>
      <c r="CS569" s="76"/>
      <c r="CT569" s="76"/>
      <c r="CU569" s="76"/>
      <c r="CV569" s="76"/>
      <c r="CW569" s="76"/>
      <c r="CX569" s="76"/>
      <c r="CY569" s="76"/>
      <c r="CZ569" s="76"/>
      <c r="DA569" s="76"/>
      <c r="DB569" s="76"/>
      <c r="DC569" s="76"/>
      <c r="DD569" s="76"/>
      <c r="DE569" s="76"/>
      <c r="DF569" s="138"/>
      <c r="DG569" s="76"/>
      <c r="DH569" s="76"/>
      <c r="DI569" s="76"/>
      <c r="DJ569" s="76"/>
      <c r="DK569" s="76"/>
      <c r="DL569" s="76"/>
      <c r="DM569" s="76"/>
      <c r="DN569" s="76"/>
      <c r="DO569" s="76"/>
      <c r="DP569" s="76"/>
      <c r="DQ569" s="76"/>
      <c r="DR569" s="76"/>
      <c r="DS569" s="76"/>
      <c r="DT569" s="138"/>
      <c r="DU569" s="77"/>
      <c r="DV569" s="77"/>
      <c r="DW569" s="77"/>
      <c r="EE569" s="2"/>
      <c r="EF569"/>
      <c r="EG569"/>
      <c r="EH569" s="124"/>
      <c r="EI569" s="124"/>
      <c r="EJ569" s="124"/>
      <c r="EK569" s="124"/>
      <c r="EL569" s="124"/>
      <c r="EM569" s="124"/>
      <c r="EN569" s="124"/>
      <c r="EO569" s="124"/>
      <c r="EP569" s="124"/>
      <c r="EQ569" s="124"/>
      <c r="ER569" s="124"/>
      <c r="ES569" s="124"/>
      <c r="ET569" s="124"/>
      <c r="EU569" s="124"/>
      <c r="EV569" s="124"/>
      <c r="EW569" s="124"/>
      <c r="EX569" s="124"/>
      <c r="EY569" s="124"/>
      <c r="EZ569" s="124"/>
      <c r="FA569" s="124"/>
      <c r="FB569" s="124"/>
      <c r="FC569" s="124"/>
      <c r="FD569" s="124"/>
      <c r="FE569" s="124"/>
      <c r="FG569" s="124"/>
      <c r="FH569" s="124"/>
      <c r="FI569" s="124"/>
      <c r="FJ569" s="124"/>
      <c r="FK569" s="124"/>
      <c r="FL569" s="124"/>
      <c r="FN569" s="212"/>
      <c r="FO569" s="170"/>
      <c r="FP569" s="212"/>
      <c r="FQ569" s="170"/>
      <c r="FR569" s="212"/>
      <c r="FS569" s="170"/>
      <c r="FT569" s="212"/>
      <c r="FU569" s="170"/>
      <c r="FV569" s="212"/>
      <c r="FW569" s="170"/>
      <c r="FX569" s="212"/>
      <c r="FY569" s="170"/>
      <c r="FZ569" s="212"/>
      <c r="GA569" s="170"/>
      <c r="GB569" s="212"/>
      <c r="GC569" s="170"/>
      <c r="GD569" s="212"/>
      <c r="GE569" s="170"/>
      <c r="GF569" s="212"/>
      <c r="GG569" s="170"/>
      <c r="GH569" s="212"/>
      <c r="GI569" s="170"/>
      <c r="GJ569" s="212"/>
      <c r="GK569" s="170"/>
      <c r="HC569" s="212"/>
      <c r="HD569" s="170"/>
      <c r="HE569" s="212"/>
      <c r="HF569" s="170"/>
      <c r="HG569" s="212"/>
      <c r="HH569" s="170"/>
      <c r="HI569" s="212"/>
      <c r="HJ569" s="170"/>
    </row>
    <row r="570" spans="2:218" ht="27.75" customHeight="1" x14ac:dyDescent="0.15">
      <c r="B570" s="487"/>
      <c r="C570" s="325"/>
      <c r="D570" s="75"/>
      <c r="E570" s="76"/>
      <c r="F570" s="76"/>
      <c r="G570" s="76"/>
      <c r="H570" s="76"/>
      <c r="I570" s="76"/>
      <c r="J570" s="76"/>
      <c r="K570" s="76"/>
      <c r="L570" s="76"/>
      <c r="M570" s="76"/>
      <c r="N570" s="76"/>
      <c r="O570" s="76"/>
      <c r="P570" s="76"/>
      <c r="Q570" s="76"/>
      <c r="R570" s="76"/>
      <c r="S570" s="76"/>
      <c r="T570" s="76"/>
      <c r="U570" s="76"/>
      <c r="V570" s="76"/>
      <c r="W570" s="76"/>
      <c r="X570" s="76"/>
      <c r="Y570" s="76"/>
      <c r="Z570" s="76"/>
      <c r="AA570" s="76"/>
      <c r="AB570" s="76"/>
      <c r="AC570" s="76"/>
      <c r="AD570" s="76"/>
      <c r="AE570" s="76"/>
      <c r="AF570" s="138"/>
      <c r="AG570" s="76"/>
      <c r="AH570" s="76"/>
      <c r="AI570" s="59"/>
      <c r="AJ570" s="76"/>
      <c r="AK570" s="76"/>
      <c r="AL570" s="76"/>
      <c r="AM570" s="76"/>
      <c r="AN570" s="76"/>
      <c r="AO570" s="76"/>
      <c r="AP570" s="76"/>
      <c r="AQ570" s="76"/>
      <c r="AR570" s="76"/>
      <c r="AS570" s="76"/>
      <c r="AT570" s="76"/>
      <c r="AU570" s="76"/>
      <c r="AV570" s="76"/>
      <c r="AW570" s="76"/>
      <c r="AX570" s="76"/>
      <c r="AY570" s="76"/>
      <c r="AZ570" s="76"/>
      <c r="BA570" s="76"/>
      <c r="BB570" s="76"/>
      <c r="BC570" s="76"/>
      <c r="BD570" s="76"/>
      <c r="BE570" s="76"/>
      <c r="BF570" s="76"/>
      <c r="BG570" s="76"/>
      <c r="BH570" s="76"/>
      <c r="BI570" s="76"/>
      <c r="BJ570" s="76"/>
      <c r="BK570" s="76"/>
      <c r="BL570" s="76"/>
      <c r="BM570" s="77"/>
      <c r="BN570" s="59"/>
      <c r="BO570" s="76"/>
      <c r="BP570" s="76"/>
      <c r="BQ570" s="76"/>
      <c r="BR570" s="76"/>
      <c r="BS570" s="76"/>
      <c r="BT570" s="76"/>
      <c r="BU570" s="76"/>
      <c r="BV570" s="76"/>
      <c r="BW570" s="76"/>
      <c r="BX570" s="76"/>
      <c r="BY570" s="76"/>
      <c r="BZ570" s="76"/>
      <c r="CA570" s="76"/>
      <c r="CB570" s="138"/>
      <c r="CC570" s="76"/>
      <c r="CD570" s="76"/>
      <c r="CE570" s="76"/>
      <c r="CF570" s="76"/>
      <c r="CG570" s="76"/>
      <c r="CH570" s="76"/>
      <c r="CI570" s="76"/>
      <c r="CJ570" s="76"/>
      <c r="CK570" s="76"/>
      <c r="CL570" s="76"/>
      <c r="CM570" s="76"/>
      <c r="CN570" s="76"/>
      <c r="CO570" s="76"/>
      <c r="CP570" s="138"/>
      <c r="CQ570" s="77"/>
      <c r="CR570" s="59"/>
      <c r="CS570" s="76"/>
      <c r="CT570" s="76"/>
      <c r="CU570" s="76"/>
      <c r="CV570" s="76"/>
      <c r="CW570" s="76"/>
      <c r="CX570" s="76"/>
      <c r="CY570" s="76"/>
      <c r="CZ570" s="76"/>
      <c r="DA570" s="76"/>
      <c r="DB570" s="76"/>
      <c r="DC570" s="76"/>
      <c r="DD570" s="76"/>
      <c r="DE570" s="76"/>
      <c r="DF570" s="138"/>
      <c r="DG570" s="76"/>
      <c r="DH570" s="76"/>
      <c r="DI570" s="76"/>
      <c r="DJ570" s="76"/>
      <c r="DK570" s="76"/>
      <c r="DL570" s="76"/>
      <c r="DM570" s="76"/>
      <c r="DN570" s="76"/>
      <c r="DO570" s="76"/>
      <c r="DP570" s="76"/>
      <c r="DQ570" s="76"/>
      <c r="DR570" s="76"/>
      <c r="DS570" s="76"/>
      <c r="DT570" s="138"/>
      <c r="DU570" s="77"/>
      <c r="DV570" s="77"/>
      <c r="DW570" s="77"/>
      <c r="EE570" s="2"/>
      <c r="EF570"/>
      <c r="EG570"/>
      <c r="EH570" s="124"/>
      <c r="EI570" s="124"/>
      <c r="EJ570" s="124"/>
      <c r="EK570" s="124"/>
      <c r="EL570" s="124"/>
      <c r="EM570" s="124"/>
      <c r="EN570" s="124"/>
      <c r="EO570" s="124"/>
      <c r="EP570" s="124"/>
      <c r="EQ570" s="124"/>
      <c r="ER570" s="124"/>
      <c r="ES570" s="124"/>
      <c r="ET570" s="124"/>
      <c r="EU570" s="124"/>
      <c r="EV570" s="124"/>
      <c r="EW570" s="124"/>
      <c r="EX570" s="124"/>
      <c r="EY570" s="124"/>
      <c r="EZ570" s="124"/>
      <c r="FA570" s="124"/>
      <c r="FB570" s="124"/>
      <c r="FC570" s="124"/>
      <c r="FD570" s="124"/>
      <c r="FE570" s="124"/>
      <c r="FG570" s="124"/>
      <c r="FH570" s="124"/>
      <c r="FI570" s="124"/>
      <c r="FJ570" s="124"/>
      <c r="FK570" s="124"/>
      <c r="FL570" s="124"/>
      <c r="FN570" s="212"/>
      <c r="FO570" s="170"/>
      <c r="FP570" s="212"/>
      <c r="FQ570" s="170"/>
      <c r="FR570" s="212"/>
      <c r="FS570" s="170"/>
      <c r="FT570" s="212"/>
      <c r="FU570" s="170"/>
      <c r="FV570" s="212"/>
      <c r="FW570" s="170"/>
      <c r="FX570" s="212"/>
      <c r="FY570" s="170"/>
      <c r="FZ570" s="212"/>
      <c r="GA570" s="170"/>
      <c r="GB570" s="212"/>
      <c r="GC570" s="170"/>
      <c r="GD570" s="212"/>
      <c r="GE570" s="170"/>
      <c r="GF570" s="212"/>
      <c r="GG570" s="170"/>
      <c r="GH570" s="212"/>
      <c r="GI570" s="170"/>
      <c r="GJ570" s="212"/>
      <c r="GK570" s="170"/>
      <c r="HC570" s="212"/>
      <c r="HD570" s="170"/>
      <c r="HE570" s="212"/>
      <c r="HF570" s="170"/>
      <c r="HG570" s="212"/>
      <c r="HH570" s="170"/>
      <c r="HI570" s="212"/>
      <c r="HJ570" s="170"/>
    </row>
    <row r="571" spans="2:218" ht="21.75" customHeight="1" thickBot="1" x14ac:dyDescent="0.2">
      <c r="B571" s="488"/>
      <c r="C571" s="326"/>
      <c r="D571" s="136"/>
      <c r="E571" s="129"/>
      <c r="F571" s="129"/>
      <c r="G571" s="129"/>
      <c r="H571" s="129"/>
      <c r="I571" s="129"/>
      <c r="J571" s="129"/>
      <c r="K571" s="129"/>
      <c r="L571" s="129"/>
      <c r="M571" s="129"/>
      <c r="N571" s="129"/>
      <c r="O571" s="129"/>
      <c r="P571" s="129"/>
      <c r="Q571" s="129"/>
      <c r="R571" s="129"/>
      <c r="S571" s="129"/>
      <c r="T571" s="129"/>
      <c r="U571" s="129"/>
      <c r="V571" s="129"/>
      <c r="W571" s="129"/>
      <c r="X571" s="129"/>
      <c r="Y571" s="129"/>
      <c r="Z571" s="129"/>
      <c r="AA571" s="129"/>
      <c r="AB571" s="129"/>
      <c r="AC571" s="129"/>
      <c r="AD571" s="129"/>
      <c r="AE571" s="129"/>
      <c r="AF571" s="129"/>
      <c r="AG571" s="130"/>
      <c r="AH571" s="130"/>
      <c r="AI571" s="131"/>
      <c r="AJ571" s="129"/>
      <c r="AK571" s="129"/>
      <c r="AL571" s="132"/>
      <c r="AM571" s="133"/>
      <c r="AN571" s="133"/>
      <c r="AO571" s="133"/>
      <c r="AP571" s="133"/>
      <c r="AQ571" s="133"/>
      <c r="AR571" s="133"/>
      <c r="AS571" s="133"/>
      <c r="AT571" s="133"/>
      <c r="AU571" s="133"/>
      <c r="AV571" s="133"/>
      <c r="AW571" s="133"/>
      <c r="AX571" s="133"/>
      <c r="AY571" s="133"/>
      <c r="AZ571" s="133"/>
      <c r="BA571" s="133"/>
      <c r="BB571" s="133"/>
      <c r="BC571" s="133"/>
      <c r="BD571" s="133"/>
      <c r="BE571" s="133"/>
      <c r="BF571" s="133"/>
      <c r="BG571" s="133"/>
      <c r="BH571" s="133"/>
      <c r="BI571" s="133"/>
      <c r="BJ571" s="133"/>
      <c r="BK571" s="133"/>
      <c r="BL571" s="133"/>
      <c r="BM571" s="134"/>
      <c r="BN571" s="135"/>
      <c r="BO571" s="133"/>
      <c r="BP571" s="133"/>
      <c r="BQ571" s="133"/>
      <c r="BR571" s="133"/>
      <c r="BS571" s="133"/>
      <c r="BT571" s="133"/>
      <c r="BU571" s="133"/>
      <c r="BV571" s="133"/>
      <c r="BW571" s="133"/>
      <c r="BX571" s="133"/>
      <c r="BY571" s="133"/>
      <c r="BZ571" s="133"/>
      <c r="CA571" s="133"/>
      <c r="CB571" s="133"/>
      <c r="CC571" s="133"/>
      <c r="CD571" s="133"/>
      <c r="CE571" s="133"/>
      <c r="CF571" s="133"/>
      <c r="CG571" s="133"/>
      <c r="CH571" s="133"/>
      <c r="CI571" s="133"/>
      <c r="CJ571" s="133"/>
      <c r="CK571" s="133"/>
      <c r="CL571" s="133"/>
      <c r="CM571" s="133"/>
      <c r="CN571" s="133"/>
      <c r="CO571" s="133"/>
      <c r="CP571" s="133"/>
      <c r="CQ571" s="134"/>
      <c r="CR571" s="135"/>
      <c r="CS571" s="133"/>
      <c r="CT571" s="133"/>
      <c r="CU571" s="133"/>
      <c r="CV571" s="133"/>
      <c r="CW571" s="133"/>
      <c r="CX571" s="133"/>
      <c r="CY571" s="133"/>
      <c r="CZ571" s="133"/>
      <c r="DA571" s="133"/>
      <c r="DB571" s="133"/>
      <c r="DC571" s="133"/>
      <c r="DD571" s="133"/>
      <c r="DE571" s="133"/>
      <c r="DF571" s="133"/>
      <c r="DG571" s="133"/>
      <c r="DH571" s="133"/>
      <c r="DI571" s="133"/>
      <c r="DJ571" s="133"/>
      <c r="DK571" s="133"/>
      <c r="DL571" s="133"/>
      <c r="DM571" s="133"/>
      <c r="DN571" s="133"/>
      <c r="DO571" s="133"/>
      <c r="DP571" s="133"/>
      <c r="DQ571" s="133"/>
      <c r="DR571" s="133"/>
      <c r="DS571" s="133"/>
      <c r="DT571" s="133"/>
      <c r="DU571" s="134"/>
      <c r="DV571" s="134"/>
      <c r="DW571" s="134"/>
      <c r="EE571" s="2"/>
      <c r="EF571"/>
      <c r="EG571"/>
      <c r="EH571" s="124"/>
      <c r="EI571" s="124"/>
      <c r="EJ571" s="124"/>
      <c r="EK571" s="124"/>
      <c r="EL571" s="124"/>
      <c r="EM571" s="124"/>
      <c r="EN571" s="124"/>
      <c r="EO571" s="124"/>
      <c r="EP571" s="124"/>
      <c r="EQ571" s="124"/>
      <c r="ER571" s="124"/>
      <c r="ES571" s="124"/>
      <c r="ET571" s="124"/>
      <c r="EU571" s="124"/>
      <c r="EV571" s="124"/>
      <c r="EW571" s="124"/>
      <c r="EX571" s="124"/>
      <c r="EY571" s="124"/>
      <c r="EZ571" s="124"/>
      <c r="FA571" s="124"/>
      <c r="FB571" s="124"/>
      <c r="FC571" s="124"/>
      <c r="FD571" s="124"/>
      <c r="FE571" s="124"/>
      <c r="FG571" s="124"/>
      <c r="FH571" s="124"/>
      <c r="FI571" s="124"/>
      <c r="FJ571" s="124"/>
      <c r="FK571" s="124"/>
      <c r="FL571" s="124"/>
      <c r="FN571" s="212"/>
      <c r="FO571" s="170"/>
      <c r="FP571" s="212"/>
      <c r="FQ571" s="170"/>
      <c r="FR571" s="212"/>
      <c r="FS571" s="170"/>
      <c r="FT571" s="212"/>
      <c r="FU571" s="170"/>
      <c r="FV571" s="212"/>
      <c r="FW571" s="170"/>
      <c r="FX571" s="212"/>
      <c r="FY571" s="170"/>
      <c r="FZ571" s="212"/>
      <c r="GA571" s="170"/>
      <c r="GB571" s="212"/>
      <c r="GC571" s="170"/>
      <c r="GD571" s="212"/>
      <c r="GE571" s="170"/>
      <c r="GF571" s="212"/>
      <c r="GG571" s="170"/>
      <c r="GH571" s="212"/>
      <c r="GI571" s="170"/>
      <c r="GJ571" s="212"/>
      <c r="GK571" s="170"/>
      <c r="HC571" s="212"/>
      <c r="HD571" s="170"/>
      <c r="HE571" s="212"/>
      <c r="HF571" s="170"/>
      <c r="HG571" s="212"/>
      <c r="HH571" s="170"/>
      <c r="HI571" s="212"/>
      <c r="HJ571" s="170"/>
    </row>
    <row r="572" spans="2:218" ht="21.75" customHeight="1" x14ac:dyDescent="0.15">
      <c r="B572" s="486"/>
      <c r="C572" s="324"/>
      <c r="D572" s="78"/>
      <c r="E572" s="79"/>
      <c r="F572" s="79"/>
      <c r="G572" s="79"/>
      <c r="H572" s="79"/>
      <c r="I572" s="79"/>
      <c r="J572" s="79"/>
      <c r="K572" s="79"/>
      <c r="L572" s="79"/>
      <c r="M572" s="79"/>
      <c r="N572" s="79"/>
      <c r="O572" s="79"/>
      <c r="P572" s="79"/>
      <c r="Q572" s="79"/>
      <c r="R572" s="79"/>
      <c r="S572" s="79"/>
      <c r="T572" s="79"/>
      <c r="U572" s="79"/>
      <c r="V572" s="79"/>
      <c r="W572" s="79"/>
      <c r="X572" s="79"/>
      <c r="Y572" s="79"/>
      <c r="Z572" s="79"/>
      <c r="AA572" s="79"/>
      <c r="AB572" s="79"/>
      <c r="AC572" s="79"/>
      <c r="AD572" s="79"/>
      <c r="AE572" s="79"/>
      <c r="AF572" s="137"/>
      <c r="AG572" s="79"/>
      <c r="AH572" s="79"/>
      <c r="AI572" s="78"/>
      <c r="AJ572" s="79"/>
      <c r="AK572" s="79"/>
      <c r="AL572" s="79"/>
      <c r="AM572" s="79"/>
      <c r="AN572" s="79"/>
      <c r="AO572" s="79"/>
      <c r="AP572" s="79"/>
      <c r="AQ572" s="79"/>
      <c r="AR572" s="79"/>
      <c r="AS572" s="79"/>
      <c r="AT572" s="79"/>
      <c r="AU572" s="79"/>
      <c r="AV572" s="79"/>
      <c r="AW572" s="79"/>
      <c r="AX572" s="79"/>
      <c r="AY572" s="79"/>
      <c r="AZ572" s="79"/>
      <c r="BA572" s="79"/>
      <c r="BB572" s="79"/>
      <c r="BC572" s="79"/>
      <c r="BD572" s="79"/>
      <c r="BE572" s="79"/>
      <c r="BF572" s="79"/>
      <c r="BG572" s="79"/>
      <c r="BH572" s="79"/>
      <c r="BI572" s="79"/>
      <c r="BJ572" s="79"/>
      <c r="BK572" s="79"/>
      <c r="BL572" s="79"/>
      <c r="BM572" s="80"/>
      <c r="BN572" s="78"/>
      <c r="BO572" s="79"/>
      <c r="BP572" s="79"/>
      <c r="BQ572" s="79"/>
      <c r="BR572" s="79"/>
      <c r="BS572" s="79"/>
      <c r="BT572" s="79"/>
      <c r="BU572" s="79"/>
      <c r="BV572" s="79"/>
      <c r="BW572" s="79"/>
      <c r="BX572" s="79"/>
      <c r="BY572" s="79"/>
      <c r="BZ572" s="79"/>
      <c r="CA572" s="79"/>
      <c r="CB572" s="137"/>
      <c r="CC572" s="79"/>
      <c r="CD572" s="79"/>
      <c r="CE572" s="79"/>
      <c r="CF572" s="79"/>
      <c r="CG572" s="79"/>
      <c r="CH572" s="79"/>
      <c r="CI572" s="79"/>
      <c r="CJ572" s="79"/>
      <c r="CK572" s="79"/>
      <c r="CL572" s="79"/>
      <c r="CM572" s="79"/>
      <c r="CN572" s="79"/>
      <c r="CO572" s="79"/>
      <c r="CP572" s="137"/>
      <c r="CQ572" s="80"/>
      <c r="CR572" s="78"/>
      <c r="CS572" s="79"/>
      <c r="CT572" s="79"/>
      <c r="CU572" s="79"/>
      <c r="CV572" s="79"/>
      <c r="CW572" s="79"/>
      <c r="CX572" s="79"/>
      <c r="CY572" s="79"/>
      <c r="CZ572" s="79"/>
      <c r="DA572" s="79"/>
      <c r="DB572" s="79"/>
      <c r="DC572" s="79"/>
      <c r="DD572" s="79"/>
      <c r="DE572" s="79"/>
      <c r="DF572" s="137"/>
      <c r="DG572" s="79"/>
      <c r="DH572" s="79"/>
      <c r="DI572" s="79"/>
      <c r="DJ572" s="79"/>
      <c r="DK572" s="79"/>
      <c r="DL572" s="79"/>
      <c r="DM572" s="79"/>
      <c r="DN572" s="79"/>
      <c r="DO572" s="79"/>
      <c r="DP572" s="79"/>
      <c r="DQ572" s="79"/>
      <c r="DR572" s="79"/>
      <c r="DS572" s="79"/>
      <c r="DT572" s="137"/>
      <c r="DU572" s="80"/>
      <c r="DV572" s="80"/>
      <c r="DW572" s="80"/>
      <c r="EE572" s="2"/>
      <c r="EF572"/>
      <c r="EG572"/>
      <c r="EH572" s="124"/>
      <c r="EI572" s="124"/>
      <c r="EJ572" s="124"/>
      <c r="EK572" s="124"/>
      <c r="EL572" s="124"/>
      <c r="EM572" s="124"/>
      <c r="EN572" s="124"/>
      <c r="EO572" s="124"/>
      <c r="EP572" s="124"/>
      <c r="EQ572" s="124"/>
      <c r="ER572" s="124"/>
      <c r="ES572" s="124"/>
      <c r="ET572" s="124"/>
      <c r="EU572" s="124"/>
      <c r="EV572" s="124"/>
      <c r="EW572" s="124"/>
      <c r="EX572" s="124"/>
      <c r="EY572" s="124"/>
      <c r="EZ572" s="124"/>
      <c r="FA572" s="124"/>
      <c r="FB572" s="124"/>
      <c r="FC572" s="124"/>
      <c r="FD572" s="124"/>
      <c r="FE572" s="124"/>
      <c r="FG572" s="124"/>
      <c r="FH572" s="124"/>
      <c r="FI572" s="124"/>
      <c r="FJ572" s="124"/>
      <c r="FK572" s="124"/>
      <c r="FL572" s="124"/>
      <c r="FN572" s="212"/>
      <c r="FO572" s="170"/>
      <c r="FP572" s="212"/>
      <c r="FQ572" s="170"/>
      <c r="FR572" s="212"/>
      <c r="FS572" s="170"/>
      <c r="FT572" s="212"/>
      <c r="FU572" s="170"/>
      <c r="FV572" s="212"/>
      <c r="FW572" s="170"/>
      <c r="FX572" s="212"/>
      <c r="FY572" s="170"/>
      <c r="FZ572" s="212"/>
      <c r="GA572" s="170"/>
      <c r="GB572" s="212"/>
      <c r="GC572" s="170"/>
      <c r="GD572" s="212"/>
      <c r="GE572" s="170"/>
      <c r="GF572" s="212"/>
      <c r="GG572" s="170"/>
      <c r="GH572" s="212"/>
      <c r="GI572" s="170"/>
      <c r="GJ572" s="212"/>
      <c r="GK572" s="170"/>
      <c r="HC572" s="212"/>
      <c r="HD572" s="170"/>
      <c r="HE572" s="212"/>
      <c r="HF572" s="170"/>
      <c r="HG572" s="212"/>
      <c r="HH572" s="170"/>
      <c r="HI572" s="212"/>
      <c r="HJ572" s="170"/>
    </row>
    <row r="573" spans="2:218" ht="10.5" customHeight="1" x14ac:dyDescent="0.15">
      <c r="B573" s="487"/>
      <c r="C573" s="325"/>
      <c r="D573" s="59"/>
      <c r="E573" s="76"/>
      <c r="F573" s="76"/>
      <c r="G573" s="76"/>
      <c r="H573" s="76"/>
      <c r="I573" s="76"/>
      <c r="J573" s="76"/>
      <c r="K573" s="76"/>
      <c r="L573" s="76"/>
      <c r="M573" s="76"/>
      <c r="N573" s="76"/>
      <c r="O573" s="76"/>
      <c r="P573" s="76"/>
      <c r="Q573" s="76"/>
      <c r="R573" s="76"/>
      <c r="S573" s="76"/>
      <c r="T573" s="76"/>
      <c r="U573" s="76"/>
      <c r="V573" s="76"/>
      <c r="W573" s="76"/>
      <c r="X573" s="76"/>
      <c r="Y573" s="76"/>
      <c r="Z573" s="76"/>
      <c r="AA573" s="76"/>
      <c r="AB573" s="76"/>
      <c r="AC573" s="76"/>
      <c r="AD573" s="76"/>
      <c r="AE573" s="76"/>
      <c r="AF573" s="138"/>
      <c r="AG573" s="76"/>
      <c r="AH573" s="76"/>
      <c r="AI573" s="59"/>
      <c r="AJ573" s="76"/>
      <c r="AK573" s="76"/>
      <c r="AL573" s="76"/>
      <c r="AM573" s="76"/>
      <c r="AN573" s="76"/>
      <c r="AO573" s="76"/>
      <c r="AP573" s="76"/>
      <c r="AQ573" s="76"/>
      <c r="AR573" s="76"/>
      <c r="AS573" s="76"/>
      <c r="AT573" s="76"/>
      <c r="AU573" s="76"/>
      <c r="AV573" s="76"/>
      <c r="AW573" s="76"/>
      <c r="AX573" s="76"/>
      <c r="AY573" s="76"/>
      <c r="AZ573" s="76"/>
      <c r="BA573" s="76"/>
      <c r="BB573" s="76"/>
      <c r="BC573" s="76"/>
      <c r="BD573" s="76"/>
      <c r="BE573" s="76"/>
      <c r="BF573" s="76"/>
      <c r="BG573" s="76"/>
      <c r="BH573" s="76"/>
      <c r="BI573" s="76"/>
      <c r="BJ573" s="76"/>
      <c r="BK573" s="76"/>
      <c r="BL573" s="76"/>
      <c r="BM573" s="77"/>
      <c r="BN573" s="59"/>
      <c r="BO573" s="76"/>
      <c r="BP573" s="76"/>
      <c r="BQ573" s="76"/>
      <c r="BR573" s="76"/>
      <c r="BS573" s="76"/>
      <c r="BT573" s="76"/>
      <c r="BU573" s="76"/>
      <c r="BV573" s="76"/>
      <c r="BW573" s="76"/>
      <c r="BX573" s="76"/>
      <c r="BY573" s="76"/>
      <c r="BZ573" s="76"/>
      <c r="CA573" s="76"/>
      <c r="CB573" s="138"/>
      <c r="CC573" s="76"/>
      <c r="CD573" s="76"/>
      <c r="CE573" s="76"/>
      <c r="CF573" s="76"/>
      <c r="CG573" s="76"/>
      <c r="CH573" s="76"/>
      <c r="CI573" s="76"/>
      <c r="CJ573" s="76"/>
      <c r="CK573" s="76"/>
      <c r="CL573" s="76"/>
      <c r="CM573" s="76"/>
      <c r="CN573" s="76"/>
      <c r="CO573" s="76"/>
      <c r="CP573" s="138"/>
      <c r="CQ573" s="77"/>
      <c r="CR573" s="59"/>
      <c r="CS573" s="76"/>
      <c r="CT573" s="76"/>
      <c r="CU573" s="76"/>
      <c r="CV573" s="76"/>
      <c r="CW573" s="76"/>
      <c r="CX573" s="76"/>
      <c r="CY573" s="76"/>
      <c r="CZ573" s="76"/>
      <c r="DA573" s="76"/>
      <c r="DB573" s="76"/>
      <c r="DC573" s="76"/>
      <c r="DD573" s="76"/>
      <c r="DE573" s="76"/>
      <c r="DF573" s="138"/>
      <c r="DG573" s="76"/>
      <c r="DH573" s="76"/>
      <c r="DI573" s="76"/>
      <c r="DJ573" s="76"/>
      <c r="DK573" s="76"/>
      <c r="DL573" s="76"/>
      <c r="DM573" s="76"/>
      <c r="DN573" s="76"/>
      <c r="DO573" s="76"/>
      <c r="DP573" s="76"/>
      <c r="DQ573" s="76"/>
      <c r="DR573" s="76"/>
      <c r="DS573" s="76"/>
      <c r="DT573" s="138"/>
      <c r="DU573" s="77"/>
      <c r="DV573" s="77"/>
      <c r="DW573" s="77"/>
      <c r="EE573" s="2"/>
      <c r="EF573"/>
      <c r="EG573"/>
      <c r="EH573" s="124"/>
      <c r="EI573" s="124"/>
      <c r="EJ573" s="124"/>
      <c r="EK573" s="124"/>
      <c r="EL573" s="124"/>
      <c r="EM573" s="124"/>
      <c r="EN573" s="124"/>
      <c r="EO573" s="124"/>
      <c r="EP573" s="124"/>
      <c r="EQ573" s="124"/>
      <c r="ER573" s="124"/>
      <c r="ES573" s="124"/>
      <c r="ET573" s="124"/>
      <c r="EU573" s="124"/>
      <c r="EV573" s="124"/>
      <c r="EW573" s="124"/>
      <c r="EX573" s="124"/>
      <c r="EY573" s="124"/>
      <c r="EZ573" s="124"/>
      <c r="FA573" s="124"/>
      <c r="FB573" s="124"/>
      <c r="FC573" s="124"/>
      <c r="FD573" s="124"/>
      <c r="FE573" s="124"/>
      <c r="FG573" s="124"/>
      <c r="FH573" s="124"/>
      <c r="FI573" s="124"/>
      <c r="FJ573" s="124"/>
      <c r="FK573" s="124"/>
      <c r="FL573" s="124"/>
      <c r="FN573" s="212"/>
      <c r="FO573" s="170"/>
      <c r="FP573" s="212"/>
      <c r="FQ573" s="170"/>
      <c r="FR573" s="212"/>
      <c r="FS573" s="170"/>
      <c r="FT573" s="212"/>
      <c r="FU573" s="170"/>
      <c r="FV573" s="212"/>
      <c r="FW573" s="170"/>
      <c r="FX573" s="212"/>
      <c r="FY573" s="170"/>
      <c r="FZ573" s="212"/>
      <c r="GA573" s="170"/>
      <c r="GB573" s="212"/>
      <c r="GC573" s="170"/>
      <c r="GD573" s="212"/>
      <c r="GE573" s="170"/>
      <c r="GF573" s="212"/>
      <c r="GG573" s="170"/>
      <c r="GH573" s="212"/>
      <c r="GI573" s="170"/>
      <c r="GJ573" s="212"/>
      <c r="GK573" s="170"/>
      <c r="HC573" s="212"/>
      <c r="HD573" s="170"/>
      <c r="HE573" s="212"/>
      <c r="HF573" s="170"/>
      <c r="HG573" s="212"/>
      <c r="HH573" s="170"/>
      <c r="HI573" s="212"/>
      <c r="HJ573" s="170"/>
    </row>
    <row r="574" spans="2:218" ht="27.75" customHeight="1" x14ac:dyDescent="0.15">
      <c r="B574" s="487"/>
      <c r="C574" s="325"/>
      <c r="D574" s="75"/>
      <c r="E574" s="76"/>
      <c r="F574" s="76"/>
      <c r="G574" s="76"/>
      <c r="H574" s="76"/>
      <c r="I574" s="76"/>
      <c r="J574" s="76"/>
      <c r="K574" s="76"/>
      <c r="L574" s="76"/>
      <c r="M574" s="76"/>
      <c r="N574" s="76"/>
      <c r="O574" s="76"/>
      <c r="P574" s="76"/>
      <c r="Q574" s="76"/>
      <c r="R574" s="76"/>
      <c r="S574" s="76"/>
      <c r="T574" s="76"/>
      <c r="U574" s="76"/>
      <c r="V574" s="76"/>
      <c r="W574" s="76"/>
      <c r="X574" s="76"/>
      <c r="Y574" s="76"/>
      <c r="Z574" s="76"/>
      <c r="AA574" s="76"/>
      <c r="AB574" s="76"/>
      <c r="AC574" s="76"/>
      <c r="AD574" s="76"/>
      <c r="AE574" s="76"/>
      <c r="AF574" s="138"/>
      <c r="AG574" s="76"/>
      <c r="AH574" s="76"/>
      <c r="AI574" s="59"/>
      <c r="AJ574" s="76"/>
      <c r="AK574" s="76"/>
      <c r="AL574" s="76"/>
      <c r="AM574" s="76"/>
      <c r="AN574" s="76"/>
      <c r="AO574" s="76"/>
      <c r="AP574" s="76"/>
      <c r="AQ574" s="76"/>
      <c r="AR574" s="76"/>
      <c r="AS574" s="76"/>
      <c r="AT574" s="76"/>
      <c r="AU574" s="76"/>
      <c r="AV574" s="76"/>
      <c r="AW574" s="76"/>
      <c r="AX574" s="76"/>
      <c r="AY574" s="76"/>
      <c r="AZ574" s="76"/>
      <c r="BA574" s="76"/>
      <c r="BB574" s="76"/>
      <c r="BC574" s="76"/>
      <c r="BD574" s="76"/>
      <c r="BE574" s="76"/>
      <c r="BF574" s="76"/>
      <c r="BG574" s="76"/>
      <c r="BH574" s="76"/>
      <c r="BI574" s="76"/>
      <c r="BJ574" s="76"/>
      <c r="BK574" s="76"/>
      <c r="BL574" s="76"/>
      <c r="BM574" s="77"/>
      <c r="BN574" s="59"/>
      <c r="BO574" s="76"/>
      <c r="BP574" s="76"/>
      <c r="BQ574" s="76"/>
      <c r="BR574" s="76"/>
      <c r="BS574" s="76"/>
      <c r="BT574" s="76"/>
      <c r="BU574" s="76"/>
      <c r="BV574" s="76"/>
      <c r="BW574" s="76"/>
      <c r="BX574" s="76"/>
      <c r="BY574" s="76"/>
      <c r="BZ574" s="76"/>
      <c r="CA574" s="76"/>
      <c r="CB574" s="138"/>
      <c r="CC574" s="76"/>
      <c r="CD574" s="76"/>
      <c r="CE574" s="76"/>
      <c r="CF574" s="76"/>
      <c r="CG574" s="76"/>
      <c r="CH574" s="76"/>
      <c r="CI574" s="76"/>
      <c r="CJ574" s="76"/>
      <c r="CK574" s="76"/>
      <c r="CL574" s="76"/>
      <c r="CM574" s="76"/>
      <c r="CN574" s="76"/>
      <c r="CO574" s="76"/>
      <c r="CP574" s="138"/>
      <c r="CQ574" s="77"/>
      <c r="CR574" s="59"/>
      <c r="CS574" s="76"/>
      <c r="CT574" s="76"/>
      <c r="CU574" s="76"/>
      <c r="CV574" s="76"/>
      <c r="CW574" s="76"/>
      <c r="CX574" s="76"/>
      <c r="CY574" s="76"/>
      <c r="CZ574" s="76"/>
      <c r="DA574" s="76"/>
      <c r="DB574" s="76"/>
      <c r="DC574" s="76"/>
      <c r="DD574" s="76"/>
      <c r="DE574" s="76"/>
      <c r="DF574" s="138"/>
      <c r="DG574" s="76"/>
      <c r="DH574" s="76"/>
      <c r="DI574" s="76"/>
      <c r="DJ574" s="76"/>
      <c r="DK574" s="76"/>
      <c r="DL574" s="76"/>
      <c r="DM574" s="76"/>
      <c r="DN574" s="76"/>
      <c r="DO574" s="76"/>
      <c r="DP574" s="76"/>
      <c r="DQ574" s="76"/>
      <c r="DR574" s="76"/>
      <c r="DS574" s="76"/>
      <c r="DT574" s="138"/>
      <c r="DU574" s="77"/>
      <c r="DV574" s="77"/>
      <c r="DW574" s="77"/>
      <c r="EE574" s="2"/>
      <c r="EF574"/>
      <c r="EG574"/>
      <c r="EH574" s="124"/>
      <c r="EI574" s="124"/>
      <c r="EJ574" s="124"/>
      <c r="EK574" s="124"/>
      <c r="EL574" s="124"/>
      <c r="EM574" s="124"/>
      <c r="EN574" s="124"/>
      <c r="EO574" s="124"/>
      <c r="EP574" s="124"/>
      <c r="EQ574" s="124"/>
      <c r="ER574" s="124"/>
      <c r="ES574" s="124"/>
      <c r="ET574" s="124"/>
      <c r="EU574" s="124"/>
      <c r="EV574" s="124"/>
      <c r="EW574" s="124"/>
      <c r="EX574" s="124"/>
      <c r="EY574" s="124"/>
      <c r="EZ574" s="124"/>
      <c r="FA574" s="124"/>
      <c r="FB574" s="124"/>
      <c r="FC574" s="124"/>
      <c r="FD574" s="124"/>
      <c r="FE574" s="124"/>
      <c r="FG574" s="124"/>
      <c r="FH574" s="124"/>
      <c r="FI574" s="124"/>
      <c r="FJ574" s="124"/>
      <c r="FK574" s="124"/>
      <c r="FL574" s="124"/>
      <c r="FN574" s="212"/>
      <c r="FO574" s="170"/>
      <c r="FP574" s="212"/>
      <c r="FQ574" s="170"/>
      <c r="FR574" s="212"/>
      <c r="FS574" s="170"/>
      <c r="FT574" s="212"/>
      <c r="FU574" s="170"/>
      <c r="FV574" s="212"/>
      <c r="FW574" s="213"/>
      <c r="FX574" s="212"/>
      <c r="FY574" s="170"/>
      <c r="FZ574" s="212"/>
      <c r="GA574" s="170"/>
      <c r="GB574" s="212"/>
      <c r="GC574" s="170"/>
      <c r="GD574" s="212"/>
      <c r="GE574" s="170"/>
      <c r="GF574" s="212"/>
      <c r="GG574" s="170"/>
      <c r="GH574" s="212"/>
      <c r="GI574" s="170"/>
      <c r="GJ574" s="212"/>
      <c r="GK574" s="170"/>
      <c r="HC574" s="212"/>
      <c r="HD574" s="170"/>
      <c r="HE574" s="212"/>
      <c r="HF574" s="170"/>
      <c r="HG574" s="212"/>
      <c r="HH574" s="170"/>
      <c r="HI574" s="212"/>
      <c r="HJ574" s="170"/>
    </row>
    <row r="575" spans="2:218" ht="21.75" customHeight="1" thickBot="1" x14ac:dyDescent="0.2">
      <c r="B575" s="488"/>
      <c r="C575" s="326"/>
      <c r="D575" s="136"/>
      <c r="E575" s="129"/>
      <c r="F575" s="129"/>
      <c r="G575" s="129"/>
      <c r="H575" s="129"/>
      <c r="I575" s="129"/>
      <c r="J575" s="129"/>
      <c r="K575" s="129"/>
      <c r="L575" s="129"/>
      <c r="M575" s="129"/>
      <c r="N575" s="129"/>
      <c r="O575" s="129"/>
      <c r="P575" s="129"/>
      <c r="Q575" s="129"/>
      <c r="R575" s="129"/>
      <c r="S575" s="129"/>
      <c r="T575" s="129"/>
      <c r="U575" s="129"/>
      <c r="V575" s="129"/>
      <c r="W575" s="129"/>
      <c r="X575" s="129"/>
      <c r="Y575" s="129"/>
      <c r="Z575" s="129"/>
      <c r="AA575" s="129"/>
      <c r="AB575" s="129"/>
      <c r="AC575" s="129"/>
      <c r="AD575" s="129"/>
      <c r="AE575" s="129"/>
      <c r="AF575" s="129"/>
      <c r="AG575" s="130"/>
      <c r="AH575" s="130"/>
      <c r="AI575" s="131"/>
      <c r="AJ575" s="129"/>
      <c r="AK575" s="129"/>
      <c r="AL575" s="132"/>
      <c r="AM575" s="133"/>
      <c r="AN575" s="133"/>
      <c r="AO575" s="133"/>
      <c r="AP575" s="133"/>
      <c r="AQ575" s="133"/>
      <c r="AR575" s="133"/>
      <c r="AS575" s="133"/>
      <c r="AT575" s="133"/>
      <c r="AU575" s="133"/>
      <c r="AV575" s="133"/>
      <c r="AW575" s="133"/>
      <c r="AX575" s="133"/>
      <c r="AY575" s="133"/>
      <c r="AZ575" s="133"/>
      <c r="BA575" s="133"/>
      <c r="BB575" s="133"/>
      <c r="BC575" s="133"/>
      <c r="BD575" s="133"/>
      <c r="BE575" s="133"/>
      <c r="BF575" s="133"/>
      <c r="BG575" s="133"/>
      <c r="BH575" s="133"/>
      <c r="BI575" s="133"/>
      <c r="BJ575" s="133"/>
      <c r="BK575" s="133"/>
      <c r="BL575" s="133"/>
      <c r="BM575" s="134"/>
      <c r="BN575" s="135"/>
      <c r="BO575" s="133"/>
      <c r="BP575" s="133"/>
      <c r="BQ575" s="133"/>
      <c r="BR575" s="133"/>
      <c r="BS575" s="133"/>
      <c r="BT575" s="133"/>
      <c r="BU575" s="133"/>
      <c r="BV575" s="133"/>
      <c r="BW575" s="133"/>
      <c r="BX575" s="133"/>
      <c r="BY575" s="133"/>
      <c r="BZ575" s="133"/>
      <c r="CA575" s="133"/>
      <c r="CB575" s="133"/>
      <c r="CC575" s="133"/>
      <c r="CD575" s="133"/>
      <c r="CE575" s="133"/>
      <c r="CF575" s="133"/>
      <c r="CG575" s="133"/>
      <c r="CH575" s="133"/>
      <c r="CI575" s="133"/>
      <c r="CJ575" s="133"/>
      <c r="CK575" s="133"/>
      <c r="CL575" s="133"/>
      <c r="CM575" s="133"/>
      <c r="CN575" s="133"/>
      <c r="CO575" s="133"/>
      <c r="CP575" s="133"/>
      <c r="CQ575" s="134"/>
      <c r="CR575" s="135"/>
      <c r="CS575" s="133"/>
      <c r="CT575" s="133"/>
      <c r="CU575" s="133"/>
      <c r="CV575" s="133"/>
      <c r="CW575" s="133"/>
      <c r="CX575" s="133"/>
      <c r="CY575" s="133"/>
      <c r="CZ575" s="133"/>
      <c r="DA575" s="133"/>
      <c r="DB575" s="133"/>
      <c r="DC575" s="133"/>
      <c r="DD575" s="133"/>
      <c r="DE575" s="133"/>
      <c r="DF575" s="133"/>
      <c r="DG575" s="133"/>
      <c r="DH575" s="133"/>
      <c r="DI575" s="133"/>
      <c r="DJ575" s="133"/>
      <c r="DK575" s="133"/>
      <c r="DL575" s="133"/>
      <c r="DM575" s="133"/>
      <c r="DN575" s="133"/>
      <c r="DO575" s="133"/>
      <c r="DP575" s="133"/>
      <c r="DQ575" s="133"/>
      <c r="DR575" s="133"/>
      <c r="DS575" s="133"/>
      <c r="DT575" s="133"/>
      <c r="DU575" s="134"/>
      <c r="DV575" s="134"/>
      <c r="DW575" s="134"/>
      <c r="EE575" s="2"/>
      <c r="EF575"/>
      <c r="EG575"/>
      <c r="EH575" s="124"/>
      <c r="EI575" s="124"/>
      <c r="EJ575" s="124"/>
      <c r="EK575" s="124"/>
      <c r="EL575" s="124"/>
      <c r="EM575" s="124"/>
      <c r="EN575" s="124"/>
      <c r="EO575" s="124"/>
      <c r="EP575" s="124"/>
      <c r="EQ575" s="124"/>
      <c r="ER575" s="124"/>
      <c r="ES575" s="124"/>
      <c r="ET575" s="124"/>
      <c r="EU575" s="124"/>
      <c r="EV575" s="124"/>
      <c r="EW575" s="124"/>
      <c r="EX575" s="124"/>
      <c r="EY575" s="124"/>
      <c r="EZ575" s="124"/>
      <c r="FA575" s="124"/>
      <c r="FB575" s="124"/>
      <c r="FC575" s="124"/>
      <c r="FD575" s="124"/>
      <c r="FE575" s="124"/>
      <c r="FG575" s="124"/>
      <c r="FH575" s="124"/>
      <c r="FI575" s="124"/>
      <c r="FJ575" s="124"/>
      <c r="FK575" s="124"/>
      <c r="FL575" s="124"/>
      <c r="FN575" s="212"/>
      <c r="FO575" s="170"/>
      <c r="FP575" s="212"/>
      <c r="FQ575" s="170"/>
      <c r="FR575" s="212"/>
      <c r="FS575" s="170"/>
      <c r="FT575" s="212"/>
      <c r="FU575" s="170"/>
      <c r="FV575" s="212"/>
      <c r="FW575" s="170"/>
      <c r="FX575" s="212"/>
      <c r="FY575" s="170"/>
      <c r="FZ575" s="212"/>
      <c r="GA575" s="170"/>
      <c r="GB575" s="212"/>
      <c r="GC575" s="170"/>
      <c r="GD575" s="212"/>
      <c r="GE575" s="170"/>
      <c r="GF575" s="212"/>
      <c r="GG575" s="170"/>
      <c r="GH575" s="212"/>
      <c r="GI575" s="170"/>
      <c r="GJ575" s="212"/>
      <c r="GK575" s="170"/>
      <c r="HC575" s="212"/>
      <c r="HD575" s="170"/>
      <c r="HE575" s="212"/>
      <c r="HF575" s="170"/>
      <c r="HG575" s="212"/>
      <c r="HH575" s="170"/>
      <c r="HI575" s="212"/>
      <c r="HJ575" s="170"/>
    </row>
    <row r="576" spans="2:218" ht="21.75" customHeight="1" x14ac:dyDescent="0.15">
      <c r="B576" s="486"/>
      <c r="C576" s="324"/>
      <c r="D576" s="78"/>
      <c r="E576" s="79"/>
      <c r="F576" s="79"/>
      <c r="G576" s="79"/>
      <c r="H576" s="79"/>
      <c r="I576" s="79"/>
      <c r="J576" s="79"/>
      <c r="K576" s="79"/>
      <c r="L576" s="79"/>
      <c r="M576" s="79"/>
      <c r="N576" s="79"/>
      <c r="O576" s="79"/>
      <c r="P576" s="79"/>
      <c r="Q576" s="79"/>
      <c r="R576" s="79"/>
      <c r="S576" s="79"/>
      <c r="T576" s="79"/>
      <c r="U576" s="79"/>
      <c r="V576" s="79"/>
      <c r="W576" s="79"/>
      <c r="X576" s="79"/>
      <c r="Y576" s="79"/>
      <c r="Z576" s="79"/>
      <c r="AA576" s="79"/>
      <c r="AB576" s="79"/>
      <c r="AC576" s="79"/>
      <c r="AD576" s="79"/>
      <c r="AE576" s="79"/>
      <c r="AF576" s="137"/>
      <c r="AG576" s="79"/>
      <c r="AH576" s="79"/>
      <c r="AI576" s="78"/>
      <c r="AJ576" s="79"/>
      <c r="AK576" s="79"/>
      <c r="AL576" s="79"/>
      <c r="AM576" s="79"/>
      <c r="AN576" s="79"/>
      <c r="AO576" s="79"/>
      <c r="AP576" s="79"/>
      <c r="AQ576" s="79"/>
      <c r="AR576" s="79"/>
      <c r="AS576" s="79"/>
      <c r="AT576" s="79"/>
      <c r="AU576" s="79"/>
      <c r="AV576" s="79"/>
      <c r="AW576" s="79"/>
      <c r="AX576" s="79"/>
      <c r="AY576" s="79"/>
      <c r="AZ576" s="79"/>
      <c r="BA576" s="79"/>
      <c r="BB576" s="79"/>
      <c r="BC576" s="79"/>
      <c r="BD576" s="79"/>
      <c r="BE576" s="79"/>
      <c r="BF576" s="79"/>
      <c r="BG576" s="79"/>
      <c r="BH576" s="79"/>
      <c r="BI576" s="79"/>
      <c r="BJ576" s="79"/>
      <c r="BK576" s="79"/>
      <c r="BL576" s="79"/>
      <c r="BM576" s="80"/>
      <c r="BN576" s="78"/>
      <c r="BO576" s="79"/>
      <c r="BP576" s="79"/>
      <c r="BQ576" s="79"/>
      <c r="BR576" s="79"/>
      <c r="BS576" s="79"/>
      <c r="BT576" s="79"/>
      <c r="BU576" s="79"/>
      <c r="BV576" s="79"/>
      <c r="BW576" s="79"/>
      <c r="BX576" s="79"/>
      <c r="BY576" s="79"/>
      <c r="BZ576" s="79"/>
      <c r="CA576" s="79"/>
      <c r="CB576" s="137"/>
      <c r="CC576" s="79"/>
      <c r="CD576" s="79"/>
      <c r="CE576" s="79"/>
      <c r="CF576" s="79"/>
      <c r="CG576" s="79"/>
      <c r="CH576" s="79"/>
      <c r="CI576" s="79"/>
      <c r="CJ576" s="79"/>
      <c r="CK576" s="79"/>
      <c r="CL576" s="79"/>
      <c r="CM576" s="79"/>
      <c r="CN576" s="79"/>
      <c r="CO576" s="79"/>
      <c r="CP576" s="137"/>
      <c r="CQ576" s="80"/>
      <c r="CR576" s="78"/>
      <c r="CS576" s="79"/>
      <c r="CT576" s="79"/>
      <c r="CU576" s="79"/>
      <c r="CV576" s="79"/>
      <c r="CW576" s="79"/>
      <c r="CX576" s="79"/>
      <c r="CY576" s="79"/>
      <c r="CZ576" s="79"/>
      <c r="DA576" s="79"/>
      <c r="DB576" s="79"/>
      <c r="DC576" s="79"/>
      <c r="DD576" s="79"/>
      <c r="DE576" s="79"/>
      <c r="DF576" s="137"/>
      <c r="DG576" s="79"/>
      <c r="DH576" s="79"/>
      <c r="DI576" s="79"/>
      <c r="DJ576" s="79"/>
      <c r="DK576" s="79"/>
      <c r="DL576" s="79"/>
      <c r="DM576" s="79"/>
      <c r="DN576" s="79"/>
      <c r="DO576" s="79"/>
      <c r="DP576" s="79"/>
      <c r="DQ576" s="79"/>
      <c r="DR576" s="79"/>
      <c r="DS576" s="79"/>
      <c r="DT576" s="137"/>
      <c r="DU576" s="80"/>
      <c r="DV576" s="80"/>
      <c r="DW576" s="80"/>
      <c r="EE576" s="2"/>
      <c r="EF576"/>
      <c r="EG576"/>
      <c r="EH576" s="124"/>
      <c r="EI576" s="124"/>
      <c r="EJ576" s="124"/>
      <c r="EK576" s="124"/>
      <c r="EL576" s="124"/>
      <c r="EM576" s="124"/>
      <c r="EN576" s="124"/>
      <c r="EO576" s="124"/>
      <c r="EP576" s="124"/>
      <c r="EQ576" s="124"/>
      <c r="ER576" s="124"/>
      <c r="ES576" s="124"/>
      <c r="ET576" s="124"/>
      <c r="EU576" s="124"/>
      <c r="EV576" s="124"/>
      <c r="EW576" s="124"/>
      <c r="EX576" s="124"/>
      <c r="EY576" s="124"/>
      <c r="EZ576" s="124"/>
      <c r="FA576" s="124"/>
      <c r="FB576" s="124"/>
      <c r="FC576" s="124"/>
      <c r="FD576" s="124"/>
      <c r="FE576" s="124"/>
      <c r="FG576" s="124"/>
      <c r="FH576" s="124"/>
      <c r="FI576" s="124"/>
      <c r="FJ576" s="124"/>
      <c r="FK576" s="124"/>
      <c r="FL576" s="124"/>
      <c r="FN576" s="212"/>
      <c r="FO576" s="170"/>
      <c r="FP576" s="212"/>
      <c r="FQ576" s="170"/>
      <c r="FR576" s="212"/>
      <c r="FS576" s="170"/>
      <c r="FT576" s="212"/>
      <c r="FU576" s="170"/>
      <c r="FV576" s="212"/>
      <c r="FW576" s="170"/>
      <c r="FX576" s="212"/>
      <c r="FY576" s="170"/>
      <c r="FZ576" s="212"/>
      <c r="GA576" s="170"/>
      <c r="GB576" s="212"/>
      <c r="GC576" s="170"/>
      <c r="GD576" s="212"/>
      <c r="GE576" s="170"/>
      <c r="GF576" s="212"/>
      <c r="GG576" s="170"/>
      <c r="GH576" s="212"/>
      <c r="GI576" s="170"/>
      <c r="GJ576" s="212"/>
      <c r="GK576" s="170"/>
      <c r="HC576" s="212"/>
      <c r="HD576" s="170"/>
      <c r="HE576" s="212"/>
      <c r="HF576" s="170"/>
      <c r="HG576" s="212"/>
      <c r="HH576" s="170"/>
      <c r="HI576" s="212"/>
      <c r="HJ576" s="170"/>
    </row>
    <row r="577" spans="2:218" ht="10.5" customHeight="1" x14ac:dyDescent="0.15">
      <c r="B577" s="487"/>
      <c r="C577" s="325"/>
      <c r="D577" s="59"/>
      <c r="E577" s="76"/>
      <c r="F577" s="76"/>
      <c r="G577" s="76"/>
      <c r="H577" s="76"/>
      <c r="I577" s="76"/>
      <c r="J577" s="76"/>
      <c r="K577" s="76"/>
      <c r="L577" s="76"/>
      <c r="M577" s="76"/>
      <c r="N577" s="76"/>
      <c r="O577" s="76"/>
      <c r="P577" s="76"/>
      <c r="Q577" s="76"/>
      <c r="R577" s="76"/>
      <c r="S577" s="76"/>
      <c r="T577" s="76"/>
      <c r="U577" s="76"/>
      <c r="V577" s="76"/>
      <c r="W577" s="76"/>
      <c r="X577" s="76"/>
      <c r="Y577" s="76"/>
      <c r="Z577" s="76"/>
      <c r="AA577" s="76"/>
      <c r="AB577" s="76"/>
      <c r="AC577" s="76"/>
      <c r="AD577" s="76"/>
      <c r="AE577" s="76"/>
      <c r="AF577" s="138"/>
      <c r="AG577" s="76"/>
      <c r="AH577" s="76"/>
      <c r="AI577" s="59"/>
      <c r="AJ577" s="76"/>
      <c r="AK577" s="76"/>
      <c r="AL577" s="76"/>
      <c r="AM577" s="76"/>
      <c r="AN577" s="76"/>
      <c r="AO577" s="76"/>
      <c r="AP577" s="76"/>
      <c r="AQ577" s="76"/>
      <c r="AR577" s="76"/>
      <c r="AS577" s="76"/>
      <c r="AT577" s="76"/>
      <c r="AU577" s="76"/>
      <c r="AV577" s="76"/>
      <c r="AW577" s="76"/>
      <c r="AX577" s="76"/>
      <c r="AY577" s="76"/>
      <c r="AZ577" s="76"/>
      <c r="BA577" s="76"/>
      <c r="BB577" s="76"/>
      <c r="BC577" s="76"/>
      <c r="BD577" s="76"/>
      <c r="BE577" s="76"/>
      <c r="BF577" s="76"/>
      <c r="BG577" s="76"/>
      <c r="BH577" s="76"/>
      <c r="BI577" s="76"/>
      <c r="BJ577" s="76"/>
      <c r="BK577" s="76"/>
      <c r="BL577" s="76"/>
      <c r="BM577" s="77"/>
      <c r="BN577" s="59"/>
      <c r="BO577" s="76"/>
      <c r="BP577" s="76"/>
      <c r="BQ577" s="76"/>
      <c r="BR577" s="76"/>
      <c r="BS577" s="76"/>
      <c r="BT577" s="76"/>
      <c r="BU577" s="76"/>
      <c r="BV577" s="76"/>
      <c r="BW577" s="76"/>
      <c r="BX577" s="76"/>
      <c r="BY577" s="76"/>
      <c r="BZ577" s="76"/>
      <c r="CA577" s="76"/>
      <c r="CB577" s="138"/>
      <c r="CC577" s="76"/>
      <c r="CD577" s="76"/>
      <c r="CE577" s="76"/>
      <c r="CF577" s="76"/>
      <c r="CG577" s="76"/>
      <c r="CH577" s="76"/>
      <c r="CI577" s="76"/>
      <c r="CJ577" s="76"/>
      <c r="CK577" s="76"/>
      <c r="CL577" s="76"/>
      <c r="CM577" s="76"/>
      <c r="CN577" s="76"/>
      <c r="CO577" s="76"/>
      <c r="CP577" s="138"/>
      <c r="CQ577" s="77"/>
      <c r="CR577" s="59"/>
      <c r="CS577" s="76"/>
      <c r="CT577" s="76"/>
      <c r="CU577" s="76"/>
      <c r="CV577" s="76"/>
      <c r="CW577" s="76"/>
      <c r="CX577" s="76"/>
      <c r="CY577" s="76"/>
      <c r="CZ577" s="76"/>
      <c r="DA577" s="76"/>
      <c r="DB577" s="76"/>
      <c r="DC577" s="76"/>
      <c r="DD577" s="76"/>
      <c r="DE577" s="76"/>
      <c r="DF577" s="138"/>
      <c r="DG577" s="76"/>
      <c r="DH577" s="76"/>
      <c r="DI577" s="76"/>
      <c r="DJ577" s="76"/>
      <c r="DK577" s="76"/>
      <c r="DL577" s="76"/>
      <c r="DM577" s="76"/>
      <c r="DN577" s="76"/>
      <c r="DO577" s="76"/>
      <c r="DP577" s="76"/>
      <c r="DQ577" s="76"/>
      <c r="DR577" s="76"/>
      <c r="DS577" s="76"/>
      <c r="DT577" s="138"/>
      <c r="DU577" s="77"/>
      <c r="DV577" s="77"/>
      <c r="DW577" s="77"/>
      <c r="EE577" s="2"/>
      <c r="EF577"/>
      <c r="EG577"/>
      <c r="EH577" s="124"/>
      <c r="EI577" s="124"/>
      <c r="EJ577" s="124"/>
      <c r="EK577" s="124"/>
      <c r="EL577" s="124"/>
      <c r="EM577" s="124"/>
      <c r="EN577" s="124"/>
      <c r="EO577" s="124"/>
      <c r="EP577" s="124"/>
      <c r="EQ577" s="124"/>
      <c r="ER577" s="124"/>
      <c r="ES577" s="124"/>
      <c r="ET577" s="124"/>
      <c r="EU577" s="124"/>
      <c r="EV577" s="124"/>
      <c r="EW577" s="124"/>
      <c r="EX577" s="124"/>
      <c r="EY577" s="124"/>
      <c r="EZ577" s="124"/>
      <c r="FA577" s="124"/>
      <c r="FB577" s="124"/>
      <c r="FC577" s="124"/>
      <c r="FD577" s="124"/>
      <c r="FE577" s="124"/>
      <c r="FG577" s="124"/>
      <c r="FH577" s="124"/>
      <c r="FI577" s="124"/>
      <c r="FJ577" s="124"/>
      <c r="FK577" s="124"/>
      <c r="FL577" s="124"/>
      <c r="FN577" s="212"/>
      <c r="FO577" s="170"/>
      <c r="FP577" s="212"/>
      <c r="FQ577" s="170"/>
      <c r="FR577" s="212"/>
      <c r="FS577" s="170"/>
      <c r="FT577" s="212"/>
      <c r="FU577" s="170"/>
      <c r="FV577" s="212"/>
      <c r="FW577" s="170"/>
      <c r="FX577" s="212"/>
      <c r="FY577" s="170"/>
      <c r="FZ577" s="212"/>
      <c r="GA577" s="170"/>
      <c r="GB577" s="212"/>
      <c r="GC577" s="170"/>
      <c r="GD577" s="212"/>
      <c r="GE577" s="170"/>
      <c r="GF577" s="212"/>
      <c r="GG577" s="170"/>
      <c r="GH577" s="212"/>
      <c r="GI577" s="170"/>
      <c r="GJ577" s="212"/>
      <c r="GK577" s="170"/>
      <c r="HC577" s="212"/>
      <c r="HD577" s="170"/>
      <c r="HE577" s="212"/>
      <c r="HF577" s="170"/>
      <c r="HG577" s="212"/>
      <c r="HH577" s="170"/>
      <c r="HI577" s="212"/>
      <c r="HJ577" s="170"/>
    </row>
    <row r="578" spans="2:218" ht="27.75" customHeight="1" x14ac:dyDescent="0.15">
      <c r="B578" s="487"/>
      <c r="C578" s="325"/>
      <c r="D578" s="75"/>
      <c r="E578" s="76"/>
      <c r="F578" s="76"/>
      <c r="G578" s="76"/>
      <c r="H578" s="76"/>
      <c r="I578" s="76"/>
      <c r="J578" s="76"/>
      <c r="K578" s="76"/>
      <c r="L578" s="76"/>
      <c r="M578" s="76"/>
      <c r="N578" s="76"/>
      <c r="O578" s="76"/>
      <c r="P578" s="76"/>
      <c r="Q578" s="76"/>
      <c r="R578" s="76"/>
      <c r="S578" s="76"/>
      <c r="T578" s="76"/>
      <c r="U578" s="76"/>
      <c r="V578" s="76"/>
      <c r="W578" s="76"/>
      <c r="X578" s="76"/>
      <c r="Y578" s="76"/>
      <c r="Z578" s="76"/>
      <c r="AA578" s="76"/>
      <c r="AB578" s="76"/>
      <c r="AC578" s="76"/>
      <c r="AD578" s="76"/>
      <c r="AE578" s="76"/>
      <c r="AF578" s="138"/>
      <c r="AG578" s="76"/>
      <c r="AH578" s="76"/>
      <c r="AI578" s="59"/>
      <c r="AJ578" s="76"/>
      <c r="AK578" s="76"/>
      <c r="AL578" s="76"/>
      <c r="AM578" s="76"/>
      <c r="AN578" s="76"/>
      <c r="AO578" s="76"/>
      <c r="AP578" s="76"/>
      <c r="AQ578" s="76"/>
      <c r="AR578" s="76"/>
      <c r="AS578" s="76"/>
      <c r="AT578" s="76"/>
      <c r="AU578" s="76"/>
      <c r="AV578" s="76"/>
      <c r="AW578" s="76"/>
      <c r="AX578" s="76"/>
      <c r="AY578" s="76"/>
      <c r="AZ578" s="76"/>
      <c r="BA578" s="76"/>
      <c r="BB578" s="76"/>
      <c r="BC578" s="76"/>
      <c r="BD578" s="76"/>
      <c r="BE578" s="76"/>
      <c r="BF578" s="76"/>
      <c r="BG578" s="76"/>
      <c r="BH578" s="76"/>
      <c r="BI578" s="76"/>
      <c r="BJ578" s="76"/>
      <c r="BK578" s="76"/>
      <c r="BL578" s="76"/>
      <c r="BM578" s="77"/>
      <c r="BN578" s="59"/>
      <c r="BO578" s="76"/>
      <c r="BP578" s="76"/>
      <c r="BQ578" s="76"/>
      <c r="BR578" s="76"/>
      <c r="BS578" s="76"/>
      <c r="BT578" s="76"/>
      <c r="BU578" s="76"/>
      <c r="BV578" s="76"/>
      <c r="BW578" s="76"/>
      <c r="BX578" s="76"/>
      <c r="BY578" s="76"/>
      <c r="BZ578" s="76"/>
      <c r="CA578" s="76"/>
      <c r="CB578" s="138"/>
      <c r="CC578" s="76"/>
      <c r="CD578" s="76"/>
      <c r="CE578" s="76"/>
      <c r="CF578" s="76"/>
      <c r="CG578" s="76"/>
      <c r="CH578" s="76"/>
      <c r="CI578" s="76"/>
      <c r="CJ578" s="76"/>
      <c r="CK578" s="76"/>
      <c r="CL578" s="76"/>
      <c r="CM578" s="76"/>
      <c r="CN578" s="76"/>
      <c r="CO578" s="76"/>
      <c r="CP578" s="138"/>
      <c r="CQ578" s="77"/>
      <c r="CR578" s="59"/>
      <c r="CS578" s="76"/>
      <c r="CT578" s="76"/>
      <c r="CU578" s="76"/>
      <c r="CV578" s="76"/>
      <c r="CW578" s="76"/>
      <c r="CX578" s="76"/>
      <c r="CY578" s="76"/>
      <c r="CZ578" s="76"/>
      <c r="DA578" s="76"/>
      <c r="DB578" s="76"/>
      <c r="DC578" s="76"/>
      <c r="DD578" s="76"/>
      <c r="DE578" s="76"/>
      <c r="DF578" s="138"/>
      <c r="DG578" s="76"/>
      <c r="DH578" s="76"/>
      <c r="DI578" s="76"/>
      <c r="DJ578" s="76"/>
      <c r="DK578" s="76"/>
      <c r="DL578" s="76"/>
      <c r="DM578" s="76"/>
      <c r="DN578" s="76"/>
      <c r="DO578" s="76"/>
      <c r="DP578" s="76"/>
      <c r="DQ578" s="76"/>
      <c r="DR578" s="76"/>
      <c r="DS578" s="76"/>
      <c r="DT578" s="138"/>
      <c r="DU578" s="77"/>
      <c r="DV578" s="77"/>
      <c r="DW578" s="77"/>
      <c r="EE578" s="2"/>
      <c r="EF578"/>
      <c r="EG578"/>
      <c r="EH578" s="124"/>
      <c r="EI578" s="124"/>
      <c r="EJ578" s="124"/>
      <c r="EK578" s="124"/>
      <c r="EL578" s="124"/>
      <c r="EM578" s="124"/>
      <c r="EN578" s="124"/>
      <c r="EO578" s="124"/>
      <c r="EP578" s="124"/>
      <c r="EQ578" s="124"/>
      <c r="ER578" s="124"/>
      <c r="ES578" s="124"/>
      <c r="ET578" s="124"/>
      <c r="EU578" s="124"/>
      <c r="EV578" s="124"/>
      <c r="EW578" s="124"/>
      <c r="EX578" s="124"/>
      <c r="EY578" s="124"/>
      <c r="EZ578" s="124"/>
      <c r="FA578" s="124"/>
      <c r="FB578" s="124"/>
      <c r="FC578" s="124"/>
      <c r="FD578" s="124"/>
      <c r="FE578" s="124"/>
      <c r="FG578" s="124"/>
      <c r="FH578" s="124"/>
      <c r="FI578" s="124"/>
      <c r="FJ578" s="124"/>
      <c r="FK578" s="124"/>
      <c r="FL578" s="124"/>
      <c r="FN578" s="212"/>
      <c r="FO578" s="170"/>
      <c r="FP578" s="212"/>
      <c r="FQ578" s="170"/>
      <c r="FR578" s="212"/>
      <c r="FS578" s="170"/>
      <c r="FT578" s="212"/>
      <c r="FU578" s="170"/>
      <c r="FV578" s="212"/>
      <c r="FW578" s="170"/>
      <c r="FX578" s="212"/>
      <c r="FY578" s="170"/>
      <c r="FZ578" s="212"/>
      <c r="GA578" s="170"/>
      <c r="GB578" s="212"/>
      <c r="GC578" s="170"/>
      <c r="GD578" s="212"/>
      <c r="GE578" s="170"/>
      <c r="GF578" s="212"/>
      <c r="GG578" s="170"/>
      <c r="GH578" s="212"/>
      <c r="GI578" s="170"/>
      <c r="GJ578" s="212"/>
      <c r="GK578" s="170"/>
      <c r="HC578" s="212"/>
      <c r="HD578" s="170"/>
      <c r="HE578" s="212"/>
      <c r="HF578" s="170"/>
      <c r="HG578" s="212"/>
      <c r="HH578" s="170"/>
      <c r="HI578" s="212"/>
      <c r="HJ578" s="170"/>
    </row>
    <row r="579" spans="2:218" ht="21.75" customHeight="1" thickBot="1" x14ac:dyDescent="0.2">
      <c r="B579" s="488"/>
      <c r="C579" s="326"/>
      <c r="D579" s="136"/>
      <c r="E579" s="129"/>
      <c r="F579" s="129"/>
      <c r="G579" s="129"/>
      <c r="H579" s="129"/>
      <c r="I579" s="129"/>
      <c r="J579" s="129"/>
      <c r="K579" s="129"/>
      <c r="L579" s="129"/>
      <c r="M579" s="129"/>
      <c r="N579" s="129"/>
      <c r="O579" s="129"/>
      <c r="P579" s="129"/>
      <c r="Q579" s="129"/>
      <c r="R579" s="129"/>
      <c r="S579" s="129"/>
      <c r="T579" s="129"/>
      <c r="U579" s="129"/>
      <c r="V579" s="129"/>
      <c r="W579" s="129"/>
      <c r="X579" s="129"/>
      <c r="Y579" s="129"/>
      <c r="Z579" s="129"/>
      <c r="AA579" s="129"/>
      <c r="AB579" s="129"/>
      <c r="AC579" s="129"/>
      <c r="AD579" s="129"/>
      <c r="AE579" s="129"/>
      <c r="AF579" s="129"/>
      <c r="AG579" s="130"/>
      <c r="AH579" s="130"/>
      <c r="AI579" s="131"/>
      <c r="AJ579" s="129"/>
      <c r="AK579" s="129"/>
      <c r="AL579" s="132"/>
      <c r="AM579" s="133"/>
      <c r="AN579" s="133"/>
      <c r="AO579" s="133"/>
      <c r="AP579" s="133"/>
      <c r="AQ579" s="133"/>
      <c r="AR579" s="133"/>
      <c r="AS579" s="133"/>
      <c r="AT579" s="133"/>
      <c r="AU579" s="133"/>
      <c r="AV579" s="133"/>
      <c r="AW579" s="133"/>
      <c r="AX579" s="133"/>
      <c r="AY579" s="133"/>
      <c r="AZ579" s="133"/>
      <c r="BA579" s="133"/>
      <c r="BB579" s="133"/>
      <c r="BC579" s="133"/>
      <c r="BD579" s="133"/>
      <c r="BE579" s="133"/>
      <c r="BF579" s="133"/>
      <c r="BG579" s="133"/>
      <c r="BH579" s="133"/>
      <c r="BI579" s="133"/>
      <c r="BJ579" s="133"/>
      <c r="BK579" s="133"/>
      <c r="BL579" s="133"/>
      <c r="BM579" s="134"/>
      <c r="BN579" s="135"/>
      <c r="BO579" s="133"/>
      <c r="BP579" s="133"/>
      <c r="BQ579" s="133"/>
      <c r="BR579" s="133"/>
      <c r="BS579" s="133"/>
      <c r="BT579" s="133"/>
      <c r="BU579" s="133"/>
      <c r="BV579" s="133"/>
      <c r="BW579" s="133"/>
      <c r="BX579" s="133"/>
      <c r="BY579" s="133"/>
      <c r="BZ579" s="133"/>
      <c r="CA579" s="133"/>
      <c r="CB579" s="133"/>
      <c r="CC579" s="133"/>
      <c r="CD579" s="133"/>
      <c r="CE579" s="133"/>
      <c r="CF579" s="133"/>
      <c r="CG579" s="133"/>
      <c r="CH579" s="133"/>
      <c r="CI579" s="133"/>
      <c r="CJ579" s="133"/>
      <c r="CK579" s="133"/>
      <c r="CL579" s="133"/>
      <c r="CM579" s="133"/>
      <c r="CN579" s="133"/>
      <c r="CO579" s="133"/>
      <c r="CP579" s="133"/>
      <c r="CQ579" s="134"/>
      <c r="CR579" s="135"/>
      <c r="CS579" s="133"/>
      <c r="CT579" s="133"/>
      <c r="CU579" s="133"/>
      <c r="CV579" s="133"/>
      <c r="CW579" s="133"/>
      <c r="CX579" s="133"/>
      <c r="CY579" s="133"/>
      <c r="CZ579" s="133"/>
      <c r="DA579" s="133"/>
      <c r="DB579" s="133"/>
      <c r="DC579" s="133"/>
      <c r="DD579" s="133"/>
      <c r="DE579" s="133"/>
      <c r="DF579" s="133"/>
      <c r="DG579" s="133"/>
      <c r="DH579" s="133"/>
      <c r="DI579" s="133"/>
      <c r="DJ579" s="133"/>
      <c r="DK579" s="133"/>
      <c r="DL579" s="133"/>
      <c r="DM579" s="133"/>
      <c r="DN579" s="133"/>
      <c r="DO579" s="133"/>
      <c r="DP579" s="133"/>
      <c r="DQ579" s="133"/>
      <c r="DR579" s="133"/>
      <c r="DS579" s="133"/>
      <c r="DT579" s="133"/>
      <c r="DU579" s="134"/>
      <c r="DV579" s="134"/>
      <c r="DW579" s="134"/>
      <c r="EE579" s="2"/>
      <c r="EF579"/>
      <c r="EG579"/>
      <c r="EH579" s="124"/>
      <c r="EI579" s="124"/>
      <c r="EJ579" s="124"/>
      <c r="EK579" s="124"/>
      <c r="EL579" s="124"/>
      <c r="EM579" s="124"/>
      <c r="EN579" s="124"/>
      <c r="EO579" s="124"/>
      <c r="EP579" s="124"/>
      <c r="EQ579" s="124"/>
      <c r="ER579" s="124"/>
      <c r="ES579" s="124"/>
      <c r="ET579" s="124"/>
      <c r="EU579" s="124"/>
      <c r="EV579" s="124"/>
      <c r="EW579" s="124"/>
      <c r="EX579" s="124"/>
      <c r="EY579" s="124"/>
      <c r="EZ579" s="124"/>
      <c r="FA579" s="124"/>
      <c r="FB579" s="124"/>
      <c r="FC579" s="124"/>
      <c r="FD579" s="124"/>
      <c r="FE579" s="124"/>
      <c r="FG579" s="124"/>
      <c r="FH579" s="124"/>
      <c r="FI579" s="124"/>
      <c r="FJ579" s="124"/>
      <c r="FK579" s="124"/>
      <c r="FL579" s="124"/>
      <c r="FN579" s="212"/>
      <c r="FO579" s="170"/>
      <c r="FP579" s="212"/>
      <c r="FQ579" s="170"/>
      <c r="FR579" s="212"/>
      <c r="FS579" s="170"/>
      <c r="FT579" s="212"/>
      <c r="FU579" s="170"/>
      <c r="FV579" s="212"/>
      <c r="FW579" s="170"/>
      <c r="FX579" s="212"/>
      <c r="FY579" s="170"/>
      <c r="FZ579" s="212"/>
      <c r="GA579" s="170"/>
      <c r="GB579" s="212"/>
      <c r="GC579" s="170"/>
      <c r="GD579" s="212"/>
      <c r="GE579" s="170"/>
      <c r="GF579" s="212"/>
      <c r="GG579" s="170"/>
      <c r="GH579" s="212"/>
      <c r="GI579" s="170"/>
      <c r="GJ579" s="212"/>
      <c r="GK579" s="170"/>
      <c r="HC579" s="212"/>
      <c r="HD579" s="170"/>
      <c r="HE579" s="212"/>
      <c r="HF579" s="170"/>
      <c r="HG579" s="212"/>
      <c r="HH579" s="170"/>
      <c r="HI579" s="212"/>
      <c r="HJ579" s="170"/>
    </row>
    <row r="580" spans="2:218" ht="21.75" customHeight="1" x14ac:dyDescent="0.15">
      <c r="B580" s="486"/>
      <c r="C580" s="324"/>
      <c r="D580" s="78"/>
      <c r="E580" s="79"/>
      <c r="F580" s="79"/>
      <c r="G580" s="79"/>
      <c r="H580" s="79"/>
      <c r="I580" s="79"/>
      <c r="J580" s="79"/>
      <c r="K580" s="79"/>
      <c r="L580" s="79"/>
      <c r="M580" s="79"/>
      <c r="N580" s="79"/>
      <c r="O580" s="79"/>
      <c r="P580" s="79"/>
      <c r="Q580" s="79"/>
      <c r="R580" s="79"/>
      <c r="S580" s="79"/>
      <c r="T580" s="79"/>
      <c r="U580" s="79"/>
      <c r="V580" s="79"/>
      <c r="W580" s="79"/>
      <c r="X580" s="79"/>
      <c r="Y580" s="79"/>
      <c r="Z580" s="79"/>
      <c r="AA580" s="79"/>
      <c r="AB580" s="79"/>
      <c r="AC580" s="79"/>
      <c r="AD580" s="79"/>
      <c r="AE580" s="79"/>
      <c r="AF580" s="137"/>
      <c r="AG580" s="79"/>
      <c r="AH580" s="79"/>
      <c r="AI580" s="78"/>
      <c r="AJ580" s="79"/>
      <c r="AK580" s="79"/>
      <c r="AL580" s="79"/>
      <c r="AM580" s="79"/>
      <c r="AN580" s="79"/>
      <c r="AO580" s="79"/>
      <c r="AP580" s="79"/>
      <c r="AQ580" s="79"/>
      <c r="AR580" s="79"/>
      <c r="AS580" s="79"/>
      <c r="AT580" s="79"/>
      <c r="AU580" s="79"/>
      <c r="AV580" s="79"/>
      <c r="AW580" s="79"/>
      <c r="AX580" s="79"/>
      <c r="AY580" s="79"/>
      <c r="AZ580" s="79"/>
      <c r="BA580" s="79"/>
      <c r="BB580" s="79"/>
      <c r="BC580" s="79"/>
      <c r="BD580" s="79"/>
      <c r="BE580" s="79"/>
      <c r="BF580" s="79"/>
      <c r="BG580" s="79"/>
      <c r="BH580" s="79"/>
      <c r="BI580" s="79"/>
      <c r="BJ580" s="79"/>
      <c r="BK580" s="79"/>
      <c r="BL580" s="79"/>
      <c r="BM580" s="80"/>
      <c r="BN580" s="78"/>
      <c r="BO580" s="79"/>
      <c r="BP580" s="79"/>
      <c r="BQ580" s="79"/>
      <c r="BR580" s="79"/>
      <c r="BS580" s="79"/>
      <c r="BT580" s="79"/>
      <c r="BU580" s="79"/>
      <c r="BV580" s="79"/>
      <c r="BW580" s="79"/>
      <c r="BX580" s="79"/>
      <c r="BY580" s="79"/>
      <c r="BZ580" s="79"/>
      <c r="CA580" s="79"/>
      <c r="CB580" s="137"/>
      <c r="CC580" s="79"/>
      <c r="CD580" s="79"/>
      <c r="CE580" s="79"/>
      <c r="CF580" s="79"/>
      <c r="CG580" s="79"/>
      <c r="CH580" s="79"/>
      <c r="CI580" s="79"/>
      <c r="CJ580" s="79"/>
      <c r="CK580" s="79"/>
      <c r="CL580" s="79"/>
      <c r="CM580" s="79"/>
      <c r="CN580" s="79"/>
      <c r="CO580" s="79"/>
      <c r="CP580" s="137"/>
      <c r="CQ580" s="80"/>
      <c r="CR580" s="78"/>
      <c r="CS580" s="79"/>
      <c r="CT580" s="79"/>
      <c r="CU580" s="79"/>
      <c r="CV580" s="79"/>
      <c r="CW580" s="79"/>
      <c r="CX580" s="79"/>
      <c r="CY580" s="79"/>
      <c r="CZ580" s="79"/>
      <c r="DA580" s="79"/>
      <c r="DB580" s="79"/>
      <c r="DC580" s="79"/>
      <c r="DD580" s="79"/>
      <c r="DE580" s="79"/>
      <c r="DF580" s="137"/>
      <c r="DG580" s="79"/>
      <c r="DH580" s="79"/>
      <c r="DI580" s="79"/>
      <c r="DJ580" s="79"/>
      <c r="DK580" s="79"/>
      <c r="DL580" s="79"/>
      <c r="DM580" s="79"/>
      <c r="DN580" s="79"/>
      <c r="DO580" s="79"/>
      <c r="DP580" s="79"/>
      <c r="DQ580" s="79"/>
      <c r="DR580" s="79"/>
      <c r="DS580" s="79"/>
      <c r="DT580" s="137"/>
      <c r="DU580" s="80"/>
      <c r="DV580" s="80"/>
      <c r="DW580" s="80"/>
      <c r="EE580" s="2"/>
      <c r="EF580"/>
      <c r="EG580"/>
      <c r="EH580" s="124"/>
      <c r="EI580" s="124"/>
      <c r="EJ580" s="124"/>
      <c r="EK580" s="124"/>
      <c r="EL580" s="124"/>
      <c r="EM580" s="124"/>
      <c r="EN580" s="124"/>
      <c r="EO580" s="124"/>
      <c r="EP580" s="124"/>
      <c r="EQ580" s="124"/>
      <c r="ER580" s="124"/>
      <c r="ES580" s="124"/>
      <c r="ET580" s="124"/>
      <c r="EU580" s="124"/>
      <c r="EV580" s="124"/>
      <c r="EW580" s="124"/>
      <c r="EX580" s="124"/>
      <c r="EY580" s="124"/>
      <c r="EZ580" s="124"/>
      <c r="FA580" s="124"/>
      <c r="FB580" s="124"/>
      <c r="FC580" s="124"/>
      <c r="FD580" s="124"/>
      <c r="FE580" s="124"/>
      <c r="FG580" s="124"/>
      <c r="FH580" s="124"/>
      <c r="FI580" s="124"/>
      <c r="FJ580" s="124"/>
      <c r="FK580" s="124"/>
      <c r="FL580" s="124"/>
      <c r="FN580" s="212"/>
      <c r="FO580" s="170"/>
      <c r="FP580" s="212"/>
      <c r="FQ580" s="170"/>
      <c r="FR580" s="212"/>
      <c r="FS580" s="170"/>
      <c r="FT580" s="212"/>
      <c r="FU580" s="170"/>
      <c r="FV580" s="212"/>
      <c r="FW580" s="170"/>
      <c r="FX580" s="212"/>
      <c r="FY580" s="170"/>
      <c r="FZ580" s="212"/>
      <c r="GA580" s="170"/>
      <c r="GB580" s="212"/>
      <c r="GC580" s="170"/>
      <c r="GD580" s="212"/>
      <c r="GE580" s="170"/>
      <c r="GF580" s="212"/>
      <c r="GG580" s="170"/>
      <c r="GH580" s="212"/>
      <c r="GI580" s="170"/>
      <c r="GJ580" s="212"/>
      <c r="GK580" s="170"/>
      <c r="HC580" s="212"/>
      <c r="HD580" s="170"/>
      <c r="HE580" s="212"/>
      <c r="HF580" s="170"/>
      <c r="HG580" s="212"/>
      <c r="HH580" s="170"/>
      <c r="HI580" s="212"/>
      <c r="HJ580" s="170"/>
    </row>
    <row r="581" spans="2:218" ht="10.5" customHeight="1" x14ac:dyDescent="0.15">
      <c r="B581" s="487"/>
      <c r="C581" s="325"/>
      <c r="D581" s="59"/>
      <c r="E581" s="76"/>
      <c r="F581" s="76"/>
      <c r="G581" s="76"/>
      <c r="H581" s="76"/>
      <c r="I581" s="76"/>
      <c r="J581" s="76"/>
      <c r="K581" s="76"/>
      <c r="L581" s="76"/>
      <c r="M581" s="76"/>
      <c r="N581" s="76"/>
      <c r="O581" s="76"/>
      <c r="P581" s="76"/>
      <c r="Q581" s="76"/>
      <c r="R581" s="76"/>
      <c r="S581" s="76"/>
      <c r="T581" s="76"/>
      <c r="U581" s="76"/>
      <c r="V581" s="76"/>
      <c r="W581" s="76"/>
      <c r="X581" s="76"/>
      <c r="Y581" s="76"/>
      <c r="Z581" s="76"/>
      <c r="AA581" s="76"/>
      <c r="AB581" s="76"/>
      <c r="AC581" s="76"/>
      <c r="AD581" s="76"/>
      <c r="AE581" s="76"/>
      <c r="AF581" s="138"/>
      <c r="AG581" s="76"/>
      <c r="AH581" s="76"/>
      <c r="AI581" s="59"/>
      <c r="AJ581" s="76"/>
      <c r="AK581" s="76"/>
      <c r="AL581" s="76"/>
      <c r="AM581" s="76"/>
      <c r="AN581" s="76"/>
      <c r="AO581" s="76"/>
      <c r="AP581" s="76"/>
      <c r="AQ581" s="76"/>
      <c r="AR581" s="76"/>
      <c r="AS581" s="76"/>
      <c r="AT581" s="76"/>
      <c r="AU581" s="76"/>
      <c r="AV581" s="76"/>
      <c r="AW581" s="76"/>
      <c r="AX581" s="76"/>
      <c r="AY581" s="76"/>
      <c r="AZ581" s="76"/>
      <c r="BA581" s="76"/>
      <c r="BB581" s="76"/>
      <c r="BC581" s="76"/>
      <c r="BD581" s="76"/>
      <c r="BE581" s="76"/>
      <c r="BF581" s="76"/>
      <c r="BG581" s="76"/>
      <c r="BH581" s="76"/>
      <c r="BI581" s="76"/>
      <c r="BJ581" s="76"/>
      <c r="BK581" s="76"/>
      <c r="BL581" s="76"/>
      <c r="BM581" s="77"/>
      <c r="BN581" s="59"/>
      <c r="BO581" s="76"/>
      <c r="BP581" s="76"/>
      <c r="BQ581" s="76"/>
      <c r="BR581" s="76"/>
      <c r="BS581" s="76"/>
      <c r="BT581" s="76"/>
      <c r="BU581" s="76"/>
      <c r="BV581" s="76"/>
      <c r="BW581" s="76"/>
      <c r="BX581" s="76"/>
      <c r="BY581" s="76"/>
      <c r="BZ581" s="76"/>
      <c r="CA581" s="76"/>
      <c r="CB581" s="138"/>
      <c r="CC581" s="76"/>
      <c r="CD581" s="76"/>
      <c r="CE581" s="76"/>
      <c r="CF581" s="76"/>
      <c r="CG581" s="76"/>
      <c r="CH581" s="76"/>
      <c r="CI581" s="76"/>
      <c r="CJ581" s="76"/>
      <c r="CK581" s="76"/>
      <c r="CL581" s="76"/>
      <c r="CM581" s="76"/>
      <c r="CN581" s="76"/>
      <c r="CO581" s="76"/>
      <c r="CP581" s="138"/>
      <c r="CQ581" s="77"/>
      <c r="CR581" s="59"/>
      <c r="CS581" s="76"/>
      <c r="CT581" s="76"/>
      <c r="CU581" s="76"/>
      <c r="CV581" s="76"/>
      <c r="CW581" s="76"/>
      <c r="CX581" s="76"/>
      <c r="CY581" s="76"/>
      <c r="CZ581" s="76"/>
      <c r="DA581" s="76"/>
      <c r="DB581" s="76"/>
      <c r="DC581" s="76"/>
      <c r="DD581" s="76"/>
      <c r="DE581" s="76"/>
      <c r="DF581" s="138"/>
      <c r="DG581" s="76"/>
      <c r="DH581" s="76"/>
      <c r="DI581" s="76"/>
      <c r="DJ581" s="76"/>
      <c r="DK581" s="76"/>
      <c r="DL581" s="76"/>
      <c r="DM581" s="76"/>
      <c r="DN581" s="76"/>
      <c r="DO581" s="76"/>
      <c r="DP581" s="76"/>
      <c r="DQ581" s="76"/>
      <c r="DR581" s="76"/>
      <c r="DS581" s="76"/>
      <c r="DT581" s="138"/>
      <c r="DU581" s="77"/>
      <c r="DV581" s="77"/>
      <c r="DW581" s="77"/>
      <c r="EE581" s="2"/>
      <c r="EF581"/>
      <c r="EG581"/>
      <c r="EH581" s="124"/>
      <c r="EI581" s="124"/>
      <c r="EJ581" s="124"/>
      <c r="EK581" s="124"/>
      <c r="EL581" s="124"/>
      <c r="EM581" s="124"/>
      <c r="EN581" s="124"/>
      <c r="EO581" s="124"/>
      <c r="EP581" s="124"/>
      <c r="EQ581" s="124"/>
      <c r="ER581" s="124"/>
      <c r="ES581" s="124"/>
      <c r="ET581" s="124"/>
      <c r="EU581" s="124"/>
      <c r="EV581" s="124"/>
      <c r="EW581" s="124"/>
      <c r="EX581" s="124"/>
      <c r="EY581" s="124"/>
      <c r="EZ581" s="124"/>
      <c r="FA581" s="124"/>
      <c r="FB581" s="124"/>
      <c r="FC581" s="124"/>
      <c r="FD581" s="124"/>
      <c r="FE581" s="124"/>
      <c r="FG581" s="124"/>
      <c r="FH581" s="124"/>
      <c r="FI581" s="124"/>
      <c r="FJ581" s="124"/>
      <c r="FK581" s="124"/>
      <c r="FL581" s="124"/>
      <c r="FN581" s="212"/>
      <c r="FO581" s="170"/>
      <c r="FP581" s="212"/>
      <c r="FQ581" s="170"/>
      <c r="FR581" s="212"/>
      <c r="FS581" s="170"/>
      <c r="FT581" s="212"/>
      <c r="FU581" s="170"/>
      <c r="FV581" s="212"/>
      <c r="FW581" s="170"/>
      <c r="FX581" s="212"/>
      <c r="FY581" s="170"/>
      <c r="FZ581" s="212"/>
      <c r="GA581" s="170"/>
      <c r="GB581" s="212"/>
      <c r="GC581" s="170"/>
      <c r="GD581" s="212"/>
      <c r="GE581" s="170"/>
      <c r="GF581" s="212"/>
      <c r="GG581" s="170"/>
      <c r="GH581" s="212"/>
      <c r="GI581" s="170"/>
      <c r="GJ581" s="212"/>
      <c r="GK581" s="170"/>
      <c r="HC581" s="212"/>
      <c r="HD581" s="170"/>
      <c r="HE581" s="212"/>
      <c r="HF581" s="170"/>
      <c r="HG581" s="212"/>
      <c r="HH581" s="170"/>
      <c r="HI581" s="212"/>
      <c r="HJ581" s="170"/>
    </row>
    <row r="582" spans="2:218" ht="27.75" customHeight="1" x14ac:dyDescent="0.15">
      <c r="B582" s="487"/>
      <c r="C582" s="325"/>
      <c r="D582" s="75"/>
      <c r="E582" s="76"/>
      <c r="F582" s="76"/>
      <c r="G582" s="76"/>
      <c r="H582" s="76"/>
      <c r="I582" s="76"/>
      <c r="J582" s="76"/>
      <c r="K582" s="76"/>
      <c r="L582" s="76"/>
      <c r="M582" s="76"/>
      <c r="N582" s="76"/>
      <c r="O582" s="76"/>
      <c r="P582" s="76"/>
      <c r="Q582" s="76"/>
      <c r="R582" s="76"/>
      <c r="S582" s="76"/>
      <c r="T582" s="76"/>
      <c r="U582" s="76"/>
      <c r="V582" s="76"/>
      <c r="W582" s="76"/>
      <c r="X582" s="76"/>
      <c r="Y582" s="76"/>
      <c r="Z582" s="76"/>
      <c r="AA582" s="76"/>
      <c r="AB582" s="76"/>
      <c r="AC582" s="76"/>
      <c r="AD582" s="76"/>
      <c r="AE582" s="76"/>
      <c r="AF582" s="138"/>
      <c r="AG582" s="76"/>
      <c r="AH582" s="76"/>
      <c r="AI582" s="59"/>
      <c r="AJ582" s="76"/>
      <c r="AK582" s="76"/>
      <c r="AL582" s="76"/>
      <c r="AM582" s="76"/>
      <c r="AN582" s="76"/>
      <c r="AO582" s="76"/>
      <c r="AP582" s="76"/>
      <c r="AQ582" s="76"/>
      <c r="AR582" s="76"/>
      <c r="AS582" s="76"/>
      <c r="AT582" s="76"/>
      <c r="AU582" s="76"/>
      <c r="AV582" s="76"/>
      <c r="AW582" s="76"/>
      <c r="AX582" s="76"/>
      <c r="AY582" s="76"/>
      <c r="AZ582" s="76"/>
      <c r="BA582" s="76"/>
      <c r="BB582" s="76"/>
      <c r="BC582" s="76"/>
      <c r="BD582" s="76"/>
      <c r="BE582" s="76"/>
      <c r="BF582" s="76"/>
      <c r="BG582" s="76"/>
      <c r="BH582" s="76"/>
      <c r="BI582" s="76"/>
      <c r="BJ582" s="76"/>
      <c r="BK582" s="76"/>
      <c r="BL582" s="76"/>
      <c r="BM582" s="77"/>
      <c r="BN582" s="59"/>
      <c r="BO582" s="76"/>
      <c r="BP582" s="76"/>
      <c r="BQ582" s="76"/>
      <c r="BR582" s="76"/>
      <c r="BS582" s="76"/>
      <c r="BT582" s="76"/>
      <c r="BU582" s="76"/>
      <c r="BV582" s="76"/>
      <c r="BW582" s="76"/>
      <c r="BX582" s="76"/>
      <c r="BY582" s="76"/>
      <c r="BZ582" s="76"/>
      <c r="CA582" s="76"/>
      <c r="CB582" s="138"/>
      <c r="CC582" s="76"/>
      <c r="CD582" s="76"/>
      <c r="CE582" s="76"/>
      <c r="CF582" s="76"/>
      <c r="CG582" s="76"/>
      <c r="CH582" s="76"/>
      <c r="CI582" s="76"/>
      <c r="CJ582" s="76"/>
      <c r="CK582" s="76"/>
      <c r="CL582" s="76"/>
      <c r="CM582" s="76"/>
      <c r="CN582" s="76"/>
      <c r="CO582" s="76"/>
      <c r="CP582" s="138"/>
      <c r="CQ582" s="77"/>
      <c r="CR582" s="59"/>
      <c r="CS582" s="76"/>
      <c r="CT582" s="76"/>
      <c r="CU582" s="76"/>
      <c r="CV582" s="76"/>
      <c r="CW582" s="76"/>
      <c r="CX582" s="76"/>
      <c r="CY582" s="76"/>
      <c r="CZ582" s="76"/>
      <c r="DA582" s="76"/>
      <c r="DB582" s="76"/>
      <c r="DC582" s="76"/>
      <c r="DD582" s="76"/>
      <c r="DE582" s="76"/>
      <c r="DF582" s="138"/>
      <c r="DG582" s="76"/>
      <c r="DH582" s="76"/>
      <c r="DI582" s="76"/>
      <c r="DJ582" s="76"/>
      <c r="DK582" s="76"/>
      <c r="DL582" s="76"/>
      <c r="DM582" s="76"/>
      <c r="DN582" s="76"/>
      <c r="DO582" s="76"/>
      <c r="DP582" s="76"/>
      <c r="DQ582" s="76"/>
      <c r="DR582" s="76"/>
      <c r="DS582" s="76"/>
      <c r="DT582" s="138"/>
      <c r="DU582" s="77"/>
      <c r="DV582" s="77"/>
      <c r="DW582" s="77"/>
      <c r="EE582" s="2"/>
      <c r="EF582"/>
      <c r="EG582"/>
      <c r="EH582" s="124"/>
      <c r="EI582" s="124"/>
      <c r="EJ582" s="124"/>
      <c r="EK582" s="124"/>
      <c r="EL582" s="124"/>
      <c r="EM582" s="124"/>
      <c r="EN582" s="124"/>
      <c r="EO582" s="124"/>
      <c r="EP582" s="124"/>
      <c r="EQ582" s="124"/>
      <c r="ER582" s="124"/>
      <c r="ES582" s="124"/>
      <c r="ET582" s="124"/>
      <c r="EU582" s="124"/>
      <c r="EV582" s="124"/>
      <c r="EW582" s="124"/>
      <c r="EX582" s="124"/>
      <c r="EY582" s="124"/>
      <c r="EZ582" s="124"/>
      <c r="FA582" s="124"/>
      <c r="FB582" s="124"/>
      <c r="FC582" s="124"/>
      <c r="FD582" s="124"/>
      <c r="FE582" s="124"/>
      <c r="FG582" s="124"/>
      <c r="FH582" s="124"/>
      <c r="FI582" s="124"/>
      <c r="FJ582" s="124"/>
      <c r="FK582" s="124"/>
      <c r="FL582" s="124"/>
      <c r="FN582" s="212"/>
      <c r="FO582" s="170"/>
      <c r="FP582" s="212"/>
      <c r="FQ582" s="170"/>
      <c r="FR582" s="212"/>
      <c r="FS582" s="170"/>
      <c r="FT582" s="212"/>
      <c r="FU582" s="170"/>
      <c r="FV582" s="212"/>
      <c r="FW582" s="170"/>
      <c r="FX582" s="212"/>
      <c r="FY582" s="170"/>
      <c r="FZ582" s="212"/>
      <c r="GA582" s="170"/>
      <c r="GB582" s="212"/>
      <c r="GC582" s="170"/>
      <c r="GD582" s="212"/>
      <c r="GE582" s="170"/>
      <c r="GF582" s="212"/>
      <c r="GG582" s="170"/>
      <c r="GH582" s="212"/>
      <c r="GI582" s="170"/>
      <c r="GJ582" s="212"/>
      <c r="GK582" s="170"/>
      <c r="HC582" s="212"/>
      <c r="HD582" s="170"/>
      <c r="HE582" s="212"/>
      <c r="HF582" s="170"/>
      <c r="HG582" s="212"/>
      <c r="HH582" s="170"/>
      <c r="HI582" s="212"/>
      <c r="HJ582" s="170"/>
    </row>
    <row r="583" spans="2:218" ht="21.75" customHeight="1" thickBot="1" x14ac:dyDescent="0.2">
      <c r="B583" s="488"/>
      <c r="C583" s="326"/>
      <c r="D583" s="136"/>
      <c r="E583" s="129"/>
      <c r="F583" s="129"/>
      <c r="G583" s="129"/>
      <c r="H583" s="129"/>
      <c r="I583" s="129"/>
      <c r="J583" s="129"/>
      <c r="K583" s="129"/>
      <c r="L583" s="129"/>
      <c r="M583" s="129"/>
      <c r="N583" s="129"/>
      <c r="O583" s="129"/>
      <c r="P583" s="129"/>
      <c r="Q583" s="129"/>
      <c r="R583" s="129"/>
      <c r="S583" s="129"/>
      <c r="T583" s="129"/>
      <c r="U583" s="129"/>
      <c r="V583" s="129"/>
      <c r="W583" s="129"/>
      <c r="X583" s="129"/>
      <c r="Y583" s="129"/>
      <c r="Z583" s="129"/>
      <c r="AA583" s="129"/>
      <c r="AB583" s="129"/>
      <c r="AC583" s="129"/>
      <c r="AD583" s="129"/>
      <c r="AE583" s="129"/>
      <c r="AF583" s="129"/>
      <c r="AG583" s="130"/>
      <c r="AH583" s="130"/>
      <c r="AI583" s="131"/>
      <c r="AJ583" s="129"/>
      <c r="AK583" s="129"/>
      <c r="AL583" s="132"/>
      <c r="AM583" s="133"/>
      <c r="AN583" s="133"/>
      <c r="AO583" s="133"/>
      <c r="AP583" s="133"/>
      <c r="AQ583" s="133"/>
      <c r="AR583" s="133"/>
      <c r="AS583" s="133"/>
      <c r="AT583" s="133"/>
      <c r="AU583" s="133"/>
      <c r="AV583" s="133"/>
      <c r="AW583" s="133"/>
      <c r="AX583" s="133"/>
      <c r="AY583" s="133"/>
      <c r="AZ583" s="133"/>
      <c r="BA583" s="133"/>
      <c r="BB583" s="133"/>
      <c r="BC583" s="133"/>
      <c r="BD583" s="133"/>
      <c r="BE583" s="133"/>
      <c r="BF583" s="133"/>
      <c r="BG583" s="133"/>
      <c r="BH583" s="133"/>
      <c r="BI583" s="133"/>
      <c r="BJ583" s="133"/>
      <c r="BK583" s="133"/>
      <c r="BL583" s="133"/>
      <c r="BM583" s="134"/>
      <c r="BN583" s="135"/>
      <c r="BO583" s="133"/>
      <c r="BP583" s="133"/>
      <c r="BQ583" s="133"/>
      <c r="BR583" s="133"/>
      <c r="BS583" s="133"/>
      <c r="BT583" s="133"/>
      <c r="BU583" s="133"/>
      <c r="BV583" s="133"/>
      <c r="BW583" s="133"/>
      <c r="BX583" s="133"/>
      <c r="BY583" s="133"/>
      <c r="BZ583" s="133"/>
      <c r="CA583" s="133"/>
      <c r="CB583" s="133"/>
      <c r="CC583" s="133"/>
      <c r="CD583" s="133"/>
      <c r="CE583" s="133"/>
      <c r="CF583" s="133"/>
      <c r="CG583" s="133"/>
      <c r="CH583" s="133"/>
      <c r="CI583" s="133"/>
      <c r="CJ583" s="133"/>
      <c r="CK583" s="133"/>
      <c r="CL583" s="133"/>
      <c r="CM583" s="133"/>
      <c r="CN583" s="133"/>
      <c r="CO583" s="133"/>
      <c r="CP583" s="133"/>
      <c r="CQ583" s="134"/>
      <c r="CR583" s="135"/>
      <c r="CS583" s="133"/>
      <c r="CT583" s="133"/>
      <c r="CU583" s="133"/>
      <c r="CV583" s="133"/>
      <c r="CW583" s="133"/>
      <c r="CX583" s="133"/>
      <c r="CY583" s="133"/>
      <c r="CZ583" s="133"/>
      <c r="DA583" s="133"/>
      <c r="DB583" s="133"/>
      <c r="DC583" s="133"/>
      <c r="DD583" s="133"/>
      <c r="DE583" s="133"/>
      <c r="DF583" s="133"/>
      <c r="DG583" s="133"/>
      <c r="DH583" s="133"/>
      <c r="DI583" s="133"/>
      <c r="DJ583" s="133"/>
      <c r="DK583" s="133"/>
      <c r="DL583" s="133"/>
      <c r="DM583" s="133"/>
      <c r="DN583" s="133"/>
      <c r="DO583" s="133"/>
      <c r="DP583" s="133"/>
      <c r="DQ583" s="133"/>
      <c r="DR583" s="133"/>
      <c r="DS583" s="133"/>
      <c r="DT583" s="133"/>
      <c r="DU583" s="134"/>
      <c r="DV583" s="134"/>
      <c r="DW583" s="134"/>
      <c r="EE583" s="2"/>
      <c r="EF583"/>
      <c r="EG583"/>
      <c r="EH583" s="124"/>
      <c r="EI583" s="124"/>
      <c r="EJ583" s="124"/>
      <c r="EK583" s="124"/>
      <c r="EL583" s="124"/>
      <c r="EM583" s="124"/>
      <c r="EN583" s="124"/>
      <c r="EO583" s="124"/>
      <c r="EP583" s="124"/>
      <c r="EQ583" s="124"/>
      <c r="ER583" s="124"/>
      <c r="ES583" s="124"/>
      <c r="ET583" s="124"/>
      <c r="EU583" s="124"/>
      <c r="EV583" s="124"/>
      <c r="EW583" s="124"/>
      <c r="EX583" s="124"/>
      <c r="EY583" s="124"/>
      <c r="EZ583" s="124"/>
      <c r="FA583" s="124"/>
      <c r="FB583" s="124"/>
      <c r="FC583" s="124"/>
      <c r="FD583" s="124"/>
      <c r="FE583" s="124"/>
      <c r="FG583" s="124"/>
      <c r="FH583" s="124"/>
      <c r="FI583" s="124"/>
      <c r="FJ583" s="124"/>
      <c r="FK583" s="124"/>
      <c r="FL583" s="124"/>
      <c r="FN583" s="212"/>
      <c r="FO583" s="170"/>
      <c r="FP583" s="212"/>
      <c r="FQ583" s="170"/>
      <c r="FR583" s="212"/>
      <c r="FS583" s="170"/>
      <c r="FT583" s="212"/>
      <c r="FU583" s="170"/>
      <c r="FV583" s="212"/>
      <c r="FW583" s="170"/>
      <c r="FX583" s="212"/>
      <c r="FY583" s="170"/>
      <c r="FZ583" s="212"/>
      <c r="GA583" s="170"/>
      <c r="GB583" s="212"/>
      <c r="GC583" s="170"/>
      <c r="GD583" s="212"/>
      <c r="GE583" s="170"/>
      <c r="GF583" s="212"/>
      <c r="GG583" s="170"/>
      <c r="GH583" s="212"/>
      <c r="GI583" s="170"/>
      <c r="GJ583" s="212"/>
      <c r="GK583" s="170"/>
      <c r="HC583" s="212"/>
      <c r="HD583" s="170"/>
      <c r="HE583" s="212"/>
      <c r="HF583" s="170"/>
      <c r="HG583" s="212"/>
      <c r="HH583" s="170"/>
      <c r="HI583" s="212"/>
      <c r="HJ583" s="170"/>
    </row>
    <row r="584" spans="2:218" ht="21.75" customHeight="1" x14ac:dyDescent="0.15">
      <c r="B584" s="486"/>
      <c r="C584" s="324"/>
      <c r="D584" s="78"/>
      <c r="E584" s="79"/>
      <c r="F584" s="79"/>
      <c r="G584" s="79"/>
      <c r="H584" s="79"/>
      <c r="I584" s="79"/>
      <c r="J584" s="79"/>
      <c r="K584" s="79"/>
      <c r="L584" s="79"/>
      <c r="M584" s="79"/>
      <c r="N584" s="79"/>
      <c r="O584" s="79"/>
      <c r="P584" s="79"/>
      <c r="Q584" s="79"/>
      <c r="R584" s="79"/>
      <c r="S584" s="79"/>
      <c r="T584" s="79"/>
      <c r="U584" s="79"/>
      <c r="V584" s="79"/>
      <c r="W584" s="79"/>
      <c r="X584" s="79"/>
      <c r="Y584" s="79"/>
      <c r="Z584" s="79"/>
      <c r="AA584" s="79"/>
      <c r="AB584" s="79"/>
      <c r="AC584" s="79"/>
      <c r="AD584" s="79"/>
      <c r="AE584" s="79"/>
      <c r="AF584" s="137"/>
      <c r="AG584" s="79"/>
      <c r="AH584" s="79"/>
      <c r="AI584" s="78"/>
      <c r="AJ584" s="79"/>
      <c r="AK584" s="79"/>
      <c r="AL584" s="79"/>
      <c r="AM584" s="79"/>
      <c r="AN584" s="79"/>
      <c r="AO584" s="79"/>
      <c r="AP584" s="79"/>
      <c r="AQ584" s="79"/>
      <c r="AR584" s="79"/>
      <c r="AS584" s="79"/>
      <c r="AT584" s="79"/>
      <c r="AU584" s="79"/>
      <c r="AV584" s="79"/>
      <c r="AW584" s="79"/>
      <c r="AX584" s="79"/>
      <c r="AY584" s="79"/>
      <c r="AZ584" s="79"/>
      <c r="BA584" s="79"/>
      <c r="BB584" s="79"/>
      <c r="BC584" s="79"/>
      <c r="BD584" s="79"/>
      <c r="BE584" s="79"/>
      <c r="BF584" s="79"/>
      <c r="BG584" s="79"/>
      <c r="BH584" s="79"/>
      <c r="BI584" s="79"/>
      <c r="BJ584" s="79"/>
      <c r="BK584" s="79"/>
      <c r="BL584" s="79"/>
      <c r="BM584" s="80"/>
      <c r="BN584" s="78"/>
      <c r="BO584" s="79"/>
      <c r="BP584" s="79"/>
      <c r="BQ584" s="79"/>
      <c r="BR584" s="79"/>
      <c r="BS584" s="79"/>
      <c r="BT584" s="79"/>
      <c r="BU584" s="79"/>
      <c r="BV584" s="79"/>
      <c r="BW584" s="79"/>
      <c r="BX584" s="79"/>
      <c r="BY584" s="79"/>
      <c r="BZ584" s="79"/>
      <c r="CA584" s="79"/>
      <c r="CB584" s="137"/>
      <c r="CC584" s="79"/>
      <c r="CD584" s="79"/>
      <c r="CE584" s="79"/>
      <c r="CF584" s="79"/>
      <c r="CG584" s="79"/>
      <c r="CH584" s="79"/>
      <c r="CI584" s="79"/>
      <c r="CJ584" s="79"/>
      <c r="CK584" s="79"/>
      <c r="CL584" s="79"/>
      <c r="CM584" s="79"/>
      <c r="CN584" s="79"/>
      <c r="CO584" s="79"/>
      <c r="CP584" s="137"/>
      <c r="CQ584" s="80"/>
      <c r="CR584" s="78"/>
      <c r="CS584" s="79"/>
      <c r="CT584" s="79"/>
      <c r="CU584" s="79"/>
      <c r="CV584" s="79"/>
      <c r="CW584" s="79"/>
      <c r="CX584" s="79"/>
      <c r="CY584" s="79"/>
      <c r="CZ584" s="79"/>
      <c r="DA584" s="79"/>
      <c r="DB584" s="79"/>
      <c r="DC584" s="79"/>
      <c r="DD584" s="79"/>
      <c r="DE584" s="79"/>
      <c r="DF584" s="137"/>
      <c r="DG584" s="79"/>
      <c r="DH584" s="79"/>
      <c r="DI584" s="79"/>
      <c r="DJ584" s="79"/>
      <c r="DK584" s="79"/>
      <c r="DL584" s="79"/>
      <c r="DM584" s="79"/>
      <c r="DN584" s="79"/>
      <c r="DO584" s="79"/>
      <c r="DP584" s="79"/>
      <c r="DQ584" s="79"/>
      <c r="DR584" s="79"/>
      <c r="DS584" s="79"/>
      <c r="DT584" s="137"/>
      <c r="DU584" s="80"/>
      <c r="DV584" s="80"/>
      <c r="DW584" s="80"/>
      <c r="EE584" s="2"/>
      <c r="EF584"/>
      <c r="EG584"/>
      <c r="EH584" s="124"/>
      <c r="EI584" s="124"/>
      <c r="EJ584" s="124"/>
      <c r="EK584" s="124"/>
      <c r="EL584" s="124"/>
      <c r="EM584" s="124"/>
      <c r="EN584" s="124"/>
      <c r="EO584" s="124"/>
      <c r="EP584" s="124"/>
      <c r="EQ584" s="124"/>
      <c r="ER584" s="124"/>
      <c r="ES584" s="124"/>
      <c r="ET584" s="124"/>
      <c r="EU584" s="124"/>
      <c r="EV584" s="124"/>
      <c r="EW584" s="124"/>
      <c r="EX584" s="124"/>
      <c r="EY584" s="124"/>
      <c r="EZ584" s="124"/>
      <c r="FA584" s="124"/>
      <c r="FB584" s="124"/>
      <c r="FC584" s="124"/>
      <c r="FD584" s="124"/>
      <c r="FE584" s="124"/>
      <c r="FG584" s="124"/>
      <c r="FH584" s="124"/>
      <c r="FI584" s="124"/>
      <c r="FJ584" s="124"/>
      <c r="FK584" s="124"/>
      <c r="FL584" s="124"/>
      <c r="FN584" s="212"/>
      <c r="FO584" s="170"/>
      <c r="FP584" s="212"/>
      <c r="FQ584" s="170"/>
      <c r="FR584" s="212"/>
      <c r="FS584" s="170"/>
      <c r="FT584" s="212"/>
      <c r="FU584" s="170"/>
      <c r="FV584" s="212"/>
      <c r="FW584" s="170"/>
      <c r="FX584" s="212"/>
      <c r="FY584" s="170"/>
      <c r="FZ584" s="212"/>
      <c r="GA584" s="170"/>
      <c r="GB584" s="212"/>
      <c r="GC584" s="170"/>
      <c r="GD584" s="212"/>
      <c r="GE584" s="170"/>
      <c r="GF584" s="212"/>
      <c r="GG584" s="170"/>
      <c r="GH584" s="212"/>
      <c r="GI584" s="170"/>
      <c r="GJ584" s="212"/>
      <c r="GK584" s="170"/>
      <c r="HC584" s="212"/>
      <c r="HD584" s="170"/>
      <c r="HE584" s="212"/>
      <c r="HF584" s="170"/>
      <c r="HG584" s="212"/>
      <c r="HH584" s="170"/>
      <c r="HI584" s="212"/>
      <c r="HJ584" s="170"/>
    </row>
    <row r="585" spans="2:218" ht="10.5" customHeight="1" x14ac:dyDescent="0.15">
      <c r="B585" s="487"/>
      <c r="C585" s="325"/>
      <c r="D585" s="59"/>
      <c r="E585" s="76"/>
      <c r="F585" s="76"/>
      <c r="G585" s="76"/>
      <c r="H585" s="76"/>
      <c r="I585" s="76"/>
      <c r="J585" s="76"/>
      <c r="K585" s="76"/>
      <c r="L585" s="76"/>
      <c r="M585" s="76"/>
      <c r="N585" s="76"/>
      <c r="O585" s="76"/>
      <c r="P585" s="76"/>
      <c r="Q585" s="76"/>
      <c r="R585" s="76"/>
      <c r="S585" s="76"/>
      <c r="T585" s="76"/>
      <c r="U585" s="76"/>
      <c r="V585" s="76"/>
      <c r="W585" s="76"/>
      <c r="X585" s="76"/>
      <c r="Y585" s="76"/>
      <c r="Z585" s="76"/>
      <c r="AA585" s="76"/>
      <c r="AB585" s="76"/>
      <c r="AC585" s="76"/>
      <c r="AD585" s="76"/>
      <c r="AE585" s="76"/>
      <c r="AF585" s="138"/>
      <c r="AG585" s="76"/>
      <c r="AH585" s="76"/>
      <c r="AI585" s="59"/>
      <c r="AJ585" s="76"/>
      <c r="AK585" s="76"/>
      <c r="AL585" s="76"/>
      <c r="AM585" s="76"/>
      <c r="AN585" s="76"/>
      <c r="AO585" s="76"/>
      <c r="AP585" s="76"/>
      <c r="AQ585" s="76"/>
      <c r="AR585" s="76"/>
      <c r="AS585" s="76"/>
      <c r="AT585" s="76"/>
      <c r="AU585" s="76"/>
      <c r="AV585" s="76"/>
      <c r="AW585" s="76"/>
      <c r="AX585" s="76"/>
      <c r="AY585" s="76"/>
      <c r="AZ585" s="76"/>
      <c r="BA585" s="76"/>
      <c r="BB585" s="76"/>
      <c r="BC585" s="76"/>
      <c r="BD585" s="76"/>
      <c r="BE585" s="76"/>
      <c r="BF585" s="76"/>
      <c r="BG585" s="76"/>
      <c r="BH585" s="76"/>
      <c r="BI585" s="76"/>
      <c r="BJ585" s="76"/>
      <c r="BK585" s="76"/>
      <c r="BL585" s="76"/>
      <c r="BM585" s="77"/>
      <c r="BN585" s="59"/>
      <c r="BO585" s="76"/>
      <c r="BP585" s="76"/>
      <c r="BQ585" s="76"/>
      <c r="BR585" s="76"/>
      <c r="BS585" s="76"/>
      <c r="BT585" s="76"/>
      <c r="BU585" s="76"/>
      <c r="BV585" s="76"/>
      <c r="BW585" s="76"/>
      <c r="BX585" s="76"/>
      <c r="BY585" s="76"/>
      <c r="BZ585" s="76"/>
      <c r="CA585" s="76"/>
      <c r="CB585" s="138"/>
      <c r="CC585" s="76"/>
      <c r="CD585" s="76"/>
      <c r="CE585" s="76"/>
      <c r="CF585" s="76"/>
      <c r="CG585" s="76"/>
      <c r="CH585" s="76"/>
      <c r="CI585" s="76"/>
      <c r="CJ585" s="76"/>
      <c r="CK585" s="76"/>
      <c r="CL585" s="76"/>
      <c r="CM585" s="76"/>
      <c r="CN585" s="76"/>
      <c r="CO585" s="76"/>
      <c r="CP585" s="138"/>
      <c r="CQ585" s="77"/>
      <c r="CR585" s="59"/>
      <c r="CS585" s="76"/>
      <c r="CT585" s="76"/>
      <c r="CU585" s="76"/>
      <c r="CV585" s="76"/>
      <c r="CW585" s="76"/>
      <c r="CX585" s="76"/>
      <c r="CY585" s="76"/>
      <c r="CZ585" s="76"/>
      <c r="DA585" s="76"/>
      <c r="DB585" s="76"/>
      <c r="DC585" s="76"/>
      <c r="DD585" s="76"/>
      <c r="DE585" s="76"/>
      <c r="DF585" s="138"/>
      <c r="DG585" s="76"/>
      <c r="DH585" s="76"/>
      <c r="DI585" s="76"/>
      <c r="DJ585" s="76"/>
      <c r="DK585" s="76"/>
      <c r="DL585" s="76"/>
      <c r="DM585" s="76"/>
      <c r="DN585" s="76"/>
      <c r="DO585" s="76"/>
      <c r="DP585" s="76"/>
      <c r="DQ585" s="76"/>
      <c r="DR585" s="76"/>
      <c r="DS585" s="76"/>
      <c r="DT585" s="138"/>
      <c r="DU585" s="77"/>
      <c r="DV585" s="77"/>
      <c r="DW585" s="77"/>
      <c r="EE585" s="2"/>
      <c r="EF585"/>
      <c r="EG585"/>
      <c r="EH585" s="124"/>
      <c r="EI585" s="124"/>
      <c r="EJ585" s="124"/>
      <c r="EK585" s="124"/>
      <c r="EL585" s="124"/>
      <c r="EM585" s="124"/>
      <c r="EN585" s="124"/>
      <c r="EO585" s="124"/>
      <c r="EP585" s="124"/>
      <c r="EQ585" s="124"/>
      <c r="ER585" s="124"/>
      <c r="ES585" s="124"/>
      <c r="ET585" s="124"/>
      <c r="EU585" s="124"/>
      <c r="EV585" s="124"/>
      <c r="EW585" s="124"/>
      <c r="EX585" s="124"/>
      <c r="EY585" s="124"/>
      <c r="EZ585" s="124"/>
      <c r="FA585" s="124"/>
      <c r="FB585" s="124"/>
      <c r="FC585" s="124"/>
      <c r="FD585" s="124"/>
      <c r="FE585" s="124"/>
      <c r="FG585" s="124"/>
      <c r="FH585" s="124"/>
      <c r="FI585" s="124"/>
      <c r="FJ585" s="124"/>
      <c r="FK585" s="124"/>
      <c r="FL585" s="124"/>
      <c r="FN585" s="212"/>
      <c r="FO585" s="170"/>
      <c r="FP585" s="212"/>
      <c r="FQ585" s="170"/>
      <c r="FR585" s="212"/>
      <c r="FS585" s="170"/>
      <c r="FT585" s="212"/>
      <c r="FU585" s="170"/>
      <c r="FV585" s="212"/>
      <c r="FW585" s="170"/>
      <c r="FX585" s="212"/>
      <c r="FY585" s="170"/>
      <c r="FZ585" s="212"/>
      <c r="GA585" s="170"/>
      <c r="GB585" s="212"/>
      <c r="GC585" s="170"/>
      <c r="GD585" s="212"/>
      <c r="GE585" s="170"/>
      <c r="GF585" s="212"/>
      <c r="GG585" s="170"/>
      <c r="GH585" s="212"/>
      <c r="GI585" s="170"/>
      <c r="GJ585" s="212"/>
      <c r="GK585" s="170"/>
      <c r="HC585" s="212"/>
      <c r="HD585" s="170"/>
      <c r="HE585" s="212"/>
      <c r="HF585" s="170"/>
      <c r="HG585" s="212"/>
      <c r="HH585" s="170"/>
      <c r="HI585" s="212"/>
      <c r="HJ585" s="170"/>
    </row>
    <row r="586" spans="2:218" ht="27.75" customHeight="1" x14ac:dyDescent="0.15">
      <c r="B586" s="487"/>
      <c r="C586" s="325"/>
      <c r="D586" s="75"/>
      <c r="E586" s="76"/>
      <c r="F586" s="76"/>
      <c r="G586" s="76"/>
      <c r="H586" s="76"/>
      <c r="I586" s="76"/>
      <c r="J586" s="76"/>
      <c r="K586" s="76"/>
      <c r="L586" s="76"/>
      <c r="M586" s="76"/>
      <c r="N586" s="76"/>
      <c r="O586" s="76"/>
      <c r="P586" s="76"/>
      <c r="Q586" s="76"/>
      <c r="R586" s="76"/>
      <c r="S586" s="76"/>
      <c r="T586" s="76"/>
      <c r="U586" s="76"/>
      <c r="V586" s="76"/>
      <c r="W586" s="76"/>
      <c r="X586" s="76"/>
      <c r="Y586" s="76"/>
      <c r="Z586" s="76"/>
      <c r="AA586" s="76"/>
      <c r="AB586" s="76"/>
      <c r="AC586" s="76"/>
      <c r="AD586" s="76"/>
      <c r="AE586" s="76"/>
      <c r="AF586" s="138"/>
      <c r="AG586" s="76"/>
      <c r="AH586" s="76"/>
      <c r="AI586" s="59"/>
      <c r="AJ586" s="76"/>
      <c r="AK586" s="76"/>
      <c r="AL586" s="76"/>
      <c r="AM586" s="76"/>
      <c r="AN586" s="76"/>
      <c r="AO586" s="76"/>
      <c r="AP586" s="76"/>
      <c r="AQ586" s="76"/>
      <c r="AR586" s="76"/>
      <c r="AS586" s="76"/>
      <c r="AT586" s="76"/>
      <c r="AU586" s="76"/>
      <c r="AV586" s="76"/>
      <c r="AW586" s="76"/>
      <c r="AX586" s="76"/>
      <c r="AY586" s="76"/>
      <c r="AZ586" s="76"/>
      <c r="BA586" s="76"/>
      <c r="BB586" s="76"/>
      <c r="BC586" s="76"/>
      <c r="BD586" s="76"/>
      <c r="BE586" s="76"/>
      <c r="BF586" s="76"/>
      <c r="BG586" s="76"/>
      <c r="BH586" s="76"/>
      <c r="BI586" s="76"/>
      <c r="BJ586" s="76"/>
      <c r="BK586" s="76"/>
      <c r="BL586" s="76"/>
      <c r="BM586" s="77"/>
      <c r="BN586" s="59"/>
      <c r="BO586" s="76"/>
      <c r="BP586" s="76"/>
      <c r="BQ586" s="76"/>
      <c r="BR586" s="76"/>
      <c r="BS586" s="76"/>
      <c r="BT586" s="76"/>
      <c r="BU586" s="76"/>
      <c r="BV586" s="76"/>
      <c r="BW586" s="76"/>
      <c r="BX586" s="76"/>
      <c r="BY586" s="76"/>
      <c r="BZ586" s="76"/>
      <c r="CA586" s="76"/>
      <c r="CB586" s="138"/>
      <c r="CC586" s="76"/>
      <c r="CD586" s="76"/>
      <c r="CE586" s="76"/>
      <c r="CF586" s="76"/>
      <c r="CG586" s="76"/>
      <c r="CH586" s="76"/>
      <c r="CI586" s="76"/>
      <c r="CJ586" s="76"/>
      <c r="CK586" s="76"/>
      <c r="CL586" s="76"/>
      <c r="CM586" s="76"/>
      <c r="CN586" s="76"/>
      <c r="CO586" s="76"/>
      <c r="CP586" s="138"/>
      <c r="CQ586" s="77"/>
      <c r="CR586" s="59"/>
      <c r="CS586" s="76"/>
      <c r="CT586" s="76"/>
      <c r="CU586" s="76"/>
      <c r="CV586" s="76"/>
      <c r="CW586" s="76"/>
      <c r="CX586" s="76"/>
      <c r="CY586" s="76"/>
      <c r="CZ586" s="76"/>
      <c r="DA586" s="76"/>
      <c r="DB586" s="76"/>
      <c r="DC586" s="76"/>
      <c r="DD586" s="76"/>
      <c r="DE586" s="76"/>
      <c r="DF586" s="138"/>
      <c r="DG586" s="76"/>
      <c r="DH586" s="76"/>
      <c r="DI586" s="76"/>
      <c r="DJ586" s="76"/>
      <c r="DK586" s="76"/>
      <c r="DL586" s="76"/>
      <c r="DM586" s="76"/>
      <c r="DN586" s="76"/>
      <c r="DO586" s="76"/>
      <c r="DP586" s="76"/>
      <c r="DQ586" s="76"/>
      <c r="DR586" s="76"/>
      <c r="DS586" s="76"/>
      <c r="DT586" s="138"/>
      <c r="DU586" s="77"/>
      <c r="DV586" s="77"/>
      <c r="DW586" s="77"/>
      <c r="EE586" s="2"/>
      <c r="EF586"/>
      <c r="EG586"/>
      <c r="EH586" s="124"/>
      <c r="EI586" s="124"/>
      <c r="EJ586" s="124"/>
      <c r="EK586" s="124"/>
      <c r="EL586" s="124"/>
      <c r="EM586" s="124"/>
      <c r="EN586" s="124"/>
      <c r="EO586" s="124"/>
      <c r="EP586" s="124"/>
      <c r="EQ586" s="124"/>
      <c r="ER586" s="124"/>
      <c r="ES586" s="124"/>
      <c r="ET586" s="124"/>
      <c r="EU586" s="124"/>
      <c r="EV586" s="124"/>
      <c r="EW586" s="124"/>
      <c r="EX586" s="124"/>
      <c r="EY586" s="124"/>
      <c r="EZ586" s="124"/>
      <c r="FA586" s="124"/>
      <c r="FB586" s="124"/>
      <c r="FC586" s="124"/>
      <c r="FD586" s="124"/>
      <c r="FE586" s="124"/>
      <c r="FG586" s="124"/>
      <c r="FH586" s="124"/>
      <c r="FI586" s="124"/>
      <c r="FJ586" s="124"/>
      <c r="FK586" s="124"/>
      <c r="FL586" s="124"/>
      <c r="FN586" s="212"/>
      <c r="FO586" s="170"/>
      <c r="FP586" s="212"/>
      <c r="FQ586" s="170"/>
      <c r="FR586" s="212"/>
      <c r="FS586" s="170"/>
      <c r="FT586" s="212"/>
      <c r="FU586" s="170"/>
      <c r="FV586" s="212"/>
      <c r="FW586" s="170"/>
      <c r="FX586" s="212"/>
      <c r="FY586" s="170"/>
      <c r="FZ586" s="212"/>
      <c r="GA586" s="170"/>
      <c r="GB586" s="212"/>
      <c r="GC586" s="170"/>
      <c r="GD586" s="212"/>
      <c r="GE586" s="170"/>
      <c r="GF586" s="212"/>
      <c r="GG586" s="170"/>
      <c r="GH586" s="212"/>
      <c r="GI586" s="170"/>
      <c r="GJ586" s="212"/>
      <c r="GK586" s="170"/>
      <c r="HC586" s="212"/>
      <c r="HD586" s="170"/>
      <c r="HE586" s="212"/>
      <c r="HF586" s="170"/>
      <c r="HG586" s="212"/>
      <c r="HH586" s="170"/>
      <c r="HI586" s="212"/>
      <c r="HJ586" s="170"/>
    </row>
    <row r="587" spans="2:218" ht="21.75" customHeight="1" thickBot="1" x14ac:dyDescent="0.2">
      <c r="B587" s="488"/>
      <c r="C587" s="326"/>
      <c r="D587" s="136"/>
      <c r="E587" s="129"/>
      <c r="F587" s="129"/>
      <c r="G587" s="129"/>
      <c r="H587" s="129"/>
      <c r="I587" s="129"/>
      <c r="J587" s="129"/>
      <c r="K587" s="129"/>
      <c r="L587" s="129"/>
      <c r="M587" s="129"/>
      <c r="N587" s="129"/>
      <c r="O587" s="129"/>
      <c r="P587" s="129"/>
      <c r="Q587" s="129"/>
      <c r="R587" s="129"/>
      <c r="S587" s="129"/>
      <c r="T587" s="129"/>
      <c r="U587" s="129"/>
      <c r="V587" s="129"/>
      <c r="W587" s="129"/>
      <c r="X587" s="129"/>
      <c r="Y587" s="129"/>
      <c r="Z587" s="129"/>
      <c r="AA587" s="129"/>
      <c r="AB587" s="129"/>
      <c r="AC587" s="129"/>
      <c r="AD587" s="129"/>
      <c r="AE587" s="129"/>
      <c r="AF587" s="129"/>
      <c r="AG587" s="130"/>
      <c r="AH587" s="130"/>
      <c r="AI587" s="131"/>
      <c r="AJ587" s="129"/>
      <c r="AK587" s="129"/>
      <c r="AL587" s="132"/>
      <c r="AM587" s="133"/>
      <c r="AN587" s="133"/>
      <c r="AO587" s="133"/>
      <c r="AP587" s="133"/>
      <c r="AQ587" s="133"/>
      <c r="AR587" s="133"/>
      <c r="AS587" s="133"/>
      <c r="AT587" s="133"/>
      <c r="AU587" s="133"/>
      <c r="AV587" s="133"/>
      <c r="AW587" s="133"/>
      <c r="AX587" s="133"/>
      <c r="AY587" s="133"/>
      <c r="AZ587" s="133"/>
      <c r="BA587" s="133"/>
      <c r="BB587" s="133"/>
      <c r="BC587" s="133"/>
      <c r="BD587" s="133"/>
      <c r="BE587" s="133"/>
      <c r="BF587" s="133"/>
      <c r="BG587" s="133"/>
      <c r="BH587" s="133"/>
      <c r="BI587" s="133"/>
      <c r="BJ587" s="133"/>
      <c r="BK587" s="133"/>
      <c r="BL587" s="133"/>
      <c r="BM587" s="134"/>
      <c r="BN587" s="135"/>
      <c r="BO587" s="133"/>
      <c r="BP587" s="133"/>
      <c r="BQ587" s="133"/>
      <c r="BR587" s="133"/>
      <c r="BS587" s="133"/>
      <c r="BT587" s="133"/>
      <c r="BU587" s="133"/>
      <c r="BV587" s="133"/>
      <c r="BW587" s="133"/>
      <c r="BX587" s="133"/>
      <c r="BY587" s="133"/>
      <c r="BZ587" s="133"/>
      <c r="CA587" s="133"/>
      <c r="CB587" s="133"/>
      <c r="CC587" s="133"/>
      <c r="CD587" s="133"/>
      <c r="CE587" s="133"/>
      <c r="CF587" s="133"/>
      <c r="CG587" s="133"/>
      <c r="CH587" s="133"/>
      <c r="CI587" s="133"/>
      <c r="CJ587" s="133"/>
      <c r="CK587" s="133"/>
      <c r="CL587" s="133"/>
      <c r="CM587" s="133"/>
      <c r="CN587" s="133"/>
      <c r="CO587" s="133"/>
      <c r="CP587" s="133"/>
      <c r="CQ587" s="134"/>
      <c r="CR587" s="135"/>
      <c r="CS587" s="133"/>
      <c r="CT587" s="133"/>
      <c r="CU587" s="133"/>
      <c r="CV587" s="133"/>
      <c r="CW587" s="133"/>
      <c r="CX587" s="133"/>
      <c r="CY587" s="133"/>
      <c r="CZ587" s="133"/>
      <c r="DA587" s="133"/>
      <c r="DB587" s="133"/>
      <c r="DC587" s="133"/>
      <c r="DD587" s="133"/>
      <c r="DE587" s="133"/>
      <c r="DF587" s="133"/>
      <c r="DG587" s="133"/>
      <c r="DH587" s="133"/>
      <c r="DI587" s="133"/>
      <c r="DJ587" s="133"/>
      <c r="DK587" s="133"/>
      <c r="DL587" s="133"/>
      <c r="DM587" s="133"/>
      <c r="DN587" s="133"/>
      <c r="DO587" s="133"/>
      <c r="DP587" s="133"/>
      <c r="DQ587" s="133"/>
      <c r="DR587" s="133"/>
      <c r="DS587" s="133"/>
      <c r="DT587" s="133"/>
      <c r="DU587" s="134"/>
      <c r="DV587" s="134"/>
      <c r="DW587" s="134"/>
      <c r="EE587" s="2"/>
      <c r="EF587"/>
      <c r="EG587"/>
      <c r="EH587" s="124"/>
      <c r="EI587" s="124"/>
      <c r="EJ587" s="124"/>
      <c r="EK587" s="124"/>
      <c r="EL587" s="124"/>
      <c r="EM587" s="124"/>
      <c r="EN587" s="124"/>
      <c r="EO587" s="124"/>
      <c r="EP587" s="124"/>
      <c r="EQ587" s="124"/>
      <c r="ER587" s="124"/>
      <c r="ES587" s="124"/>
      <c r="ET587" s="124"/>
      <c r="EU587" s="124"/>
      <c r="EV587" s="124"/>
      <c r="EW587" s="124"/>
      <c r="EX587" s="124"/>
      <c r="EY587" s="124"/>
      <c r="EZ587" s="124"/>
      <c r="FA587" s="124"/>
      <c r="FB587" s="124"/>
      <c r="FC587" s="124"/>
      <c r="FD587" s="124"/>
      <c r="FE587" s="124"/>
      <c r="FG587" s="124"/>
      <c r="FH587" s="124"/>
      <c r="FI587" s="124"/>
      <c r="FJ587" s="124"/>
      <c r="FK587" s="124"/>
      <c r="FL587" s="124"/>
      <c r="FN587" s="212"/>
      <c r="FO587" s="170"/>
      <c r="FP587" s="212"/>
      <c r="FQ587" s="170"/>
      <c r="FR587" s="212"/>
      <c r="FS587" s="170"/>
      <c r="FT587" s="212"/>
      <c r="FU587" s="170"/>
      <c r="FV587" s="212"/>
      <c r="FW587" s="170"/>
      <c r="FX587" s="212"/>
      <c r="FY587" s="170"/>
      <c r="FZ587" s="212"/>
      <c r="GA587" s="170"/>
      <c r="GB587" s="212"/>
      <c r="GC587" s="170"/>
      <c r="GD587" s="212"/>
      <c r="GE587" s="170"/>
      <c r="GF587" s="212"/>
      <c r="GG587" s="170"/>
      <c r="GH587" s="212"/>
      <c r="GI587" s="170"/>
      <c r="GJ587" s="212"/>
      <c r="GK587" s="170"/>
      <c r="HC587" s="212"/>
      <c r="HD587" s="170"/>
      <c r="HE587" s="212"/>
      <c r="HF587" s="170"/>
      <c r="HG587" s="212"/>
      <c r="HH587" s="170"/>
      <c r="HI587" s="212"/>
      <c r="HJ587" s="170"/>
    </row>
    <row r="588" spans="2:218" ht="21.75" customHeight="1" x14ac:dyDescent="0.15">
      <c r="B588" s="486"/>
      <c r="C588" s="324"/>
      <c r="D588" s="78"/>
      <c r="E588" s="79"/>
      <c r="F588" s="79"/>
      <c r="G588" s="79"/>
      <c r="H588" s="79"/>
      <c r="I588" s="79"/>
      <c r="J588" s="79"/>
      <c r="K588" s="79"/>
      <c r="L588" s="79"/>
      <c r="M588" s="79"/>
      <c r="N588" s="79"/>
      <c r="O588" s="79"/>
      <c r="P588" s="79"/>
      <c r="Q588" s="79"/>
      <c r="R588" s="79"/>
      <c r="S588" s="79"/>
      <c r="T588" s="79"/>
      <c r="U588" s="79"/>
      <c r="V588" s="79"/>
      <c r="W588" s="79"/>
      <c r="X588" s="79"/>
      <c r="Y588" s="79"/>
      <c r="Z588" s="79"/>
      <c r="AA588" s="79"/>
      <c r="AB588" s="79"/>
      <c r="AC588" s="79"/>
      <c r="AD588" s="79"/>
      <c r="AE588" s="79"/>
      <c r="AF588" s="137"/>
      <c r="AG588" s="79"/>
      <c r="AH588" s="79"/>
      <c r="AI588" s="78"/>
      <c r="AJ588" s="79"/>
      <c r="AK588" s="79"/>
      <c r="AL588" s="79"/>
      <c r="AM588" s="79"/>
      <c r="AN588" s="79"/>
      <c r="AO588" s="79"/>
      <c r="AP588" s="79"/>
      <c r="AQ588" s="79"/>
      <c r="AR588" s="79"/>
      <c r="AS588" s="79"/>
      <c r="AT588" s="79"/>
      <c r="AU588" s="79"/>
      <c r="AV588" s="79"/>
      <c r="AW588" s="79"/>
      <c r="AX588" s="79"/>
      <c r="AY588" s="79"/>
      <c r="AZ588" s="79"/>
      <c r="BA588" s="79"/>
      <c r="BB588" s="79"/>
      <c r="BC588" s="79"/>
      <c r="BD588" s="79"/>
      <c r="BE588" s="79"/>
      <c r="BF588" s="79"/>
      <c r="BG588" s="79"/>
      <c r="BH588" s="79"/>
      <c r="BI588" s="79"/>
      <c r="BJ588" s="79"/>
      <c r="BK588" s="79"/>
      <c r="BL588" s="79"/>
      <c r="BM588" s="80"/>
      <c r="BN588" s="78"/>
      <c r="BO588" s="79"/>
      <c r="BP588" s="79"/>
      <c r="BQ588" s="79"/>
      <c r="BR588" s="79"/>
      <c r="BS588" s="79"/>
      <c r="BT588" s="79"/>
      <c r="BU588" s="79"/>
      <c r="BV588" s="79"/>
      <c r="BW588" s="79"/>
      <c r="BX588" s="79"/>
      <c r="BY588" s="79"/>
      <c r="BZ588" s="79"/>
      <c r="CA588" s="79"/>
      <c r="CB588" s="137"/>
      <c r="CC588" s="79"/>
      <c r="CD588" s="79"/>
      <c r="CE588" s="79"/>
      <c r="CF588" s="79"/>
      <c r="CG588" s="79"/>
      <c r="CH588" s="79"/>
      <c r="CI588" s="79"/>
      <c r="CJ588" s="79"/>
      <c r="CK588" s="79"/>
      <c r="CL588" s="79"/>
      <c r="CM588" s="79"/>
      <c r="CN588" s="79"/>
      <c r="CO588" s="79"/>
      <c r="CP588" s="137"/>
      <c r="CQ588" s="80"/>
      <c r="CR588" s="78"/>
      <c r="CS588" s="79"/>
      <c r="CT588" s="79"/>
      <c r="CU588" s="79"/>
      <c r="CV588" s="79"/>
      <c r="CW588" s="79"/>
      <c r="CX588" s="79"/>
      <c r="CY588" s="79"/>
      <c r="CZ588" s="79"/>
      <c r="DA588" s="79"/>
      <c r="DB588" s="79"/>
      <c r="DC588" s="79"/>
      <c r="DD588" s="79"/>
      <c r="DE588" s="79"/>
      <c r="DF588" s="137"/>
      <c r="DG588" s="79"/>
      <c r="DH588" s="79"/>
      <c r="DI588" s="79"/>
      <c r="DJ588" s="79"/>
      <c r="DK588" s="79"/>
      <c r="DL588" s="79"/>
      <c r="DM588" s="79"/>
      <c r="DN588" s="79"/>
      <c r="DO588" s="79"/>
      <c r="DP588" s="79"/>
      <c r="DQ588" s="79"/>
      <c r="DR588" s="79"/>
      <c r="DS588" s="79"/>
      <c r="DT588" s="137"/>
      <c r="DU588" s="80"/>
      <c r="DV588" s="80"/>
      <c r="DW588" s="80"/>
      <c r="EE588" s="2"/>
      <c r="EF588"/>
      <c r="EG588"/>
      <c r="EH588" s="124"/>
      <c r="EI588" s="124"/>
      <c r="EJ588" s="124"/>
      <c r="EK588" s="124"/>
      <c r="EL588" s="124"/>
      <c r="EM588" s="124"/>
      <c r="EN588" s="124"/>
      <c r="EO588" s="124"/>
      <c r="EP588" s="124"/>
      <c r="EQ588" s="124"/>
      <c r="ER588" s="124"/>
      <c r="ES588" s="124"/>
      <c r="ET588" s="124"/>
      <c r="EU588" s="124"/>
      <c r="EV588" s="124"/>
      <c r="EW588" s="124"/>
      <c r="EX588" s="124"/>
      <c r="EY588" s="124"/>
      <c r="EZ588" s="124"/>
      <c r="FA588" s="124"/>
      <c r="FB588" s="124"/>
      <c r="FC588" s="124"/>
      <c r="FD588" s="124"/>
      <c r="FE588" s="124"/>
      <c r="FG588" s="124"/>
      <c r="FH588" s="124"/>
      <c r="FI588" s="124"/>
      <c r="FJ588" s="124"/>
      <c r="FK588" s="124"/>
      <c r="FL588" s="124"/>
      <c r="FN588" s="212"/>
      <c r="FO588" s="170"/>
      <c r="FP588" s="212"/>
      <c r="FQ588" s="170"/>
      <c r="FR588" s="212"/>
      <c r="FS588" s="170"/>
      <c r="FT588" s="212"/>
      <c r="FU588" s="170"/>
      <c r="FV588" s="212"/>
      <c r="FW588" s="170"/>
      <c r="FX588" s="212"/>
      <c r="FY588" s="170"/>
      <c r="FZ588" s="212"/>
      <c r="GA588" s="170"/>
      <c r="GB588" s="212"/>
      <c r="GC588" s="170"/>
      <c r="GD588" s="212"/>
      <c r="GE588" s="170"/>
      <c r="GF588" s="212"/>
      <c r="GG588" s="170"/>
      <c r="GH588" s="212"/>
      <c r="GI588" s="170"/>
      <c r="GJ588" s="212"/>
      <c r="GK588" s="170"/>
      <c r="HC588" s="212"/>
      <c r="HD588" s="170"/>
      <c r="HE588" s="212"/>
      <c r="HF588" s="170"/>
      <c r="HG588" s="212"/>
      <c r="HH588" s="170"/>
      <c r="HI588" s="212"/>
      <c r="HJ588" s="170"/>
    </row>
    <row r="589" spans="2:218" ht="10.5" customHeight="1" x14ac:dyDescent="0.15">
      <c r="B589" s="487"/>
      <c r="C589" s="325"/>
      <c r="D589" s="59"/>
      <c r="E589" s="76"/>
      <c r="F589" s="76"/>
      <c r="G589" s="76"/>
      <c r="H589" s="76"/>
      <c r="I589" s="76"/>
      <c r="J589" s="76"/>
      <c r="K589" s="76"/>
      <c r="L589" s="76"/>
      <c r="M589" s="76"/>
      <c r="N589" s="76"/>
      <c r="O589" s="76"/>
      <c r="P589" s="76"/>
      <c r="Q589" s="76"/>
      <c r="R589" s="76"/>
      <c r="S589" s="76"/>
      <c r="T589" s="76"/>
      <c r="U589" s="76"/>
      <c r="V589" s="76"/>
      <c r="W589" s="76"/>
      <c r="X589" s="76"/>
      <c r="Y589" s="76"/>
      <c r="Z589" s="76"/>
      <c r="AA589" s="76"/>
      <c r="AB589" s="76"/>
      <c r="AC589" s="76"/>
      <c r="AD589" s="76"/>
      <c r="AE589" s="76"/>
      <c r="AF589" s="138"/>
      <c r="AG589" s="76"/>
      <c r="AH589" s="76"/>
      <c r="AI589" s="59"/>
      <c r="AJ589" s="76"/>
      <c r="AK589" s="76"/>
      <c r="AL589" s="76"/>
      <c r="AM589" s="76"/>
      <c r="AN589" s="76"/>
      <c r="AO589" s="76"/>
      <c r="AP589" s="76"/>
      <c r="AQ589" s="76"/>
      <c r="AR589" s="76"/>
      <c r="AS589" s="76"/>
      <c r="AT589" s="76"/>
      <c r="AU589" s="76"/>
      <c r="AV589" s="76"/>
      <c r="AW589" s="76"/>
      <c r="AX589" s="76"/>
      <c r="AY589" s="76"/>
      <c r="AZ589" s="76"/>
      <c r="BA589" s="76"/>
      <c r="BB589" s="76"/>
      <c r="BC589" s="76"/>
      <c r="BD589" s="76"/>
      <c r="BE589" s="76"/>
      <c r="BF589" s="76"/>
      <c r="BG589" s="76"/>
      <c r="BH589" s="76"/>
      <c r="BI589" s="76"/>
      <c r="BJ589" s="76"/>
      <c r="BK589" s="76"/>
      <c r="BL589" s="76"/>
      <c r="BM589" s="77"/>
      <c r="BN589" s="59"/>
      <c r="BO589" s="76"/>
      <c r="BP589" s="76"/>
      <c r="BQ589" s="76"/>
      <c r="BR589" s="76"/>
      <c r="BS589" s="76"/>
      <c r="BT589" s="76"/>
      <c r="BU589" s="76"/>
      <c r="BV589" s="76"/>
      <c r="BW589" s="76"/>
      <c r="BX589" s="76"/>
      <c r="BY589" s="76"/>
      <c r="BZ589" s="76"/>
      <c r="CA589" s="76"/>
      <c r="CB589" s="138"/>
      <c r="CC589" s="76"/>
      <c r="CD589" s="76"/>
      <c r="CE589" s="76"/>
      <c r="CF589" s="76"/>
      <c r="CG589" s="76"/>
      <c r="CH589" s="76"/>
      <c r="CI589" s="76"/>
      <c r="CJ589" s="76"/>
      <c r="CK589" s="76"/>
      <c r="CL589" s="76"/>
      <c r="CM589" s="76"/>
      <c r="CN589" s="76"/>
      <c r="CO589" s="76"/>
      <c r="CP589" s="138"/>
      <c r="CQ589" s="77"/>
      <c r="CR589" s="59"/>
      <c r="CS589" s="76"/>
      <c r="CT589" s="76"/>
      <c r="CU589" s="76"/>
      <c r="CV589" s="76"/>
      <c r="CW589" s="76"/>
      <c r="CX589" s="76"/>
      <c r="CY589" s="76"/>
      <c r="CZ589" s="76"/>
      <c r="DA589" s="76"/>
      <c r="DB589" s="76"/>
      <c r="DC589" s="76"/>
      <c r="DD589" s="76"/>
      <c r="DE589" s="76"/>
      <c r="DF589" s="138"/>
      <c r="DG589" s="76"/>
      <c r="DH589" s="76"/>
      <c r="DI589" s="76"/>
      <c r="DJ589" s="76"/>
      <c r="DK589" s="76"/>
      <c r="DL589" s="76"/>
      <c r="DM589" s="76"/>
      <c r="DN589" s="76"/>
      <c r="DO589" s="76"/>
      <c r="DP589" s="76"/>
      <c r="DQ589" s="76"/>
      <c r="DR589" s="76"/>
      <c r="DS589" s="76"/>
      <c r="DT589" s="138"/>
      <c r="DU589" s="77"/>
      <c r="DV589" s="77"/>
      <c r="DW589" s="77"/>
      <c r="EE589" s="2"/>
      <c r="EF589"/>
      <c r="EG589"/>
      <c r="EH589" s="124"/>
      <c r="EI589" s="124"/>
      <c r="EJ589" s="124"/>
      <c r="EK589" s="124"/>
      <c r="EL589" s="124"/>
      <c r="EM589" s="124"/>
      <c r="EN589" s="124"/>
      <c r="EO589" s="124"/>
      <c r="EP589" s="124"/>
      <c r="EQ589" s="124"/>
      <c r="ER589" s="124"/>
      <c r="ES589" s="124"/>
      <c r="ET589" s="124"/>
      <c r="EU589" s="124"/>
      <c r="EV589" s="124"/>
      <c r="EW589" s="124"/>
      <c r="EX589" s="124"/>
      <c r="EY589" s="124"/>
      <c r="EZ589" s="124"/>
      <c r="FA589" s="124"/>
      <c r="FB589" s="124"/>
      <c r="FC589" s="124"/>
      <c r="FD589" s="124"/>
      <c r="FE589" s="124"/>
      <c r="FG589" s="124"/>
      <c r="FH589" s="124"/>
      <c r="FI589" s="124"/>
      <c r="FJ589" s="124"/>
      <c r="FK589" s="124"/>
      <c r="FL589" s="124"/>
      <c r="FN589" s="212"/>
      <c r="FO589" s="170"/>
      <c r="FP589" s="212"/>
      <c r="FQ589" s="170"/>
      <c r="FR589" s="212"/>
      <c r="FS589" s="170"/>
      <c r="FT589" s="212"/>
      <c r="FU589" s="170"/>
      <c r="FV589" s="212"/>
      <c r="FW589" s="170"/>
      <c r="FX589" s="212"/>
      <c r="FY589" s="170"/>
      <c r="FZ589" s="212"/>
      <c r="GA589" s="170"/>
      <c r="GB589" s="212"/>
      <c r="GC589" s="170"/>
      <c r="GD589" s="212"/>
      <c r="GE589" s="170"/>
      <c r="GF589" s="212"/>
      <c r="GG589" s="170"/>
      <c r="GH589" s="212"/>
      <c r="GI589" s="170"/>
      <c r="GJ589" s="212"/>
      <c r="GK589" s="170"/>
      <c r="HC589" s="212"/>
      <c r="HD589" s="170"/>
      <c r="HE589" s="212"/>
      <c r="HF589" s="170"/>
      <c r="HG589" s="212"/>
      <c r="HH589" s="170"/>
      <c r="HI589" s="212"/>
      <c r="HJ589" s="170"/>
    </row>
    <row r="590" spans="2:218" ht="27.75" customHeight="1" x14ac:dyDescent="0.15">
      <c r="B590" s="487"/>
      <c r="C590" s="325"/>
      <c r="D590" s="75"/>
      <c r="E590" s="76"/>
      <c r="F590" s="76"/>
      <c r="G590" s="76"/>
      <c r="H590" s="76"/>
      <c r="I590" s="76"/>
      <c r="J590" s="76"/>
      <c r="K590" s="76"/>
      <c r="L590" s="76"/>
      <c r="M590" s="76"/>
      <c r="N590" s="76"/>
      <c r="O590" s="76"/>
      <c r="P590" s="76"/>
      <c r="Q590" s="76"/>
      <c r="R590" s="76"/>
      <c r="S590" s="76"/>
      <c r="T590" s="76"/>
      <c r="U590" s="76"/>
      <c r="V590" s="76"/>
      <c r="W590" s="76"/>
      <c r="X590" s="76"/>
      <c r="Y590" s="76"/>
      <c r="Z590" s="76"/>
      <c r="AA590" s="76"/>
      <c r="AB590" s="76"/>
      <c r="AC590" s="76"/>
      <c r="AD590" s="76"/>
      <c r="AE590" s="76"/>
      <c r="AF590" s="138"/>
      <c r="AG590" s="76"/>
      <c r="AH590" s="76"/>
      <c r="AI590" s="59"/>
      <c r="AJ590" s="76"/>
      <c r="AK590" s="76"/>
      <c r="AL590" s="76"/>
      <c r="AM590" s="76"/>
      <c r="AN590" s="76"/>
      <c r="AO590" s="76"/>
      <c r="AP590" s="76"/>
      <c r="AQ590" s="76"/>
      <c r="AR590" s="76"/>
      <c r="AS590" s="76"/>
      <c r="AT590" s="76"/>
      <c r="AU590" s="76"/>
      <c r="AV590" s="76"/>
      <c r="AW590" s="76"/>
      <c r="AX590" s="76"/>
      <c r="AY590" s="76"/>
      <c r="AZ590" s="76"/>
      <c r="BA590" s="76"/>
      <c r="BB590" s="76"/>
      <c r="BC590" s="76"/>
      <c r="BD590" s="76"/>
      <c r="BE590" s="76"/>
      <c r="BF590" s="76"/>
      <c r="BG590" s="76"/>
      <c r="BH590" s="76"/>
      <c r="BI590" s="76"/>
      <c r="BJ590" s="76"/>
      <c r="BK590" s="76"/>
      <c r="BL590" s="76"/>
      <c r="BM590" s="77"/>
      <c r="BN590" s="59"/>
      <c r="BO590" s="76"/>
      <c r="BP590" s="76"/>
      <c r="BQ590" s="76"/>
      <c r="BR590" s="76"/>
      <c r="BS590" s="76"/>
      <c r="BT590" s="76"/>
      <c r="BU590" s="76"/>
      <c r="BV590" s="76"/>
      <c r="BW590" s="76"/>
      <c r="BX590" s="76"/>
      <c r="BY590" s="76"/>
      <c r="BZ590" s="76"/>
      <c r="CA590" s="76"/>
      <c r="CB590" s="138"/>
      <c r="CC590" s="76"/>
      <c r="CD590" s="76"/>
      <c r="CE590" s="76"/>
      <c r="CF590" s="76"/>
      <c r="CG590" s="76"/>
      <c r="CH590" s="76"/>
      <c r="CI590" s="76"/>
      <c r="CJ590" s="76"/>
      <c r="CK590" s="76"/>
      <c r="CL590" s="76"/>
      <c r="CM590" s="76"/>
      <c r="CN590" s="76"/>
      <c r="CO590" s="76"/>
      <c r="CP590" s="138"/>
      <c r="CQ590" s="77"/>
      <c r="CR590" s="59"/>
      <c r="CS590" s="76"/>
      <c r="CT590" s="76"/>
      <c r="CU590" s="76"/>
      <c r="CV590" s="76"/>
      <c r="CW590" s="76"/>
      <c r="CX590" s="76"/>
      <c r="CY590" s="76"/>
      <c r="CZ590" s="76"/>
      <c r="DA590" s="76"/>
      <c r="DB590" s="76"/>
      <c r="DC590" s="76"/>
      <c r="DD590" s="76"/>
      <c r="DE590" s="76"/>
      <c r="DF590" s="138"/>
      <c r="DG590" s="76"/>
      <c r="DH590" s="76"/>
      <c r="DI590" s="76"/>
      <c r="DJ590" s="76"/>
      <c r="DK590" s="76"/>
      <c r="DL590" s="76"/>
      <c r="DM590" s="76"/>
      <c r="DN590" s="76"/>
      <c r="DO590" s="76"/>
      <c r="DP590" s="76"/>
      <c r="DQ590" s="76"/>
      <c r="DR590" s="76"/>
      <c r="DS590" s="76"/>
      <c r="DT590" s="138"/>
      <c r="DU590" s="77"/>
      <c r="DV590" s="77"/>
      <c r="DW590" s="77"/>
      <c r="EE590" s="2"/>
      <c r="EF590"/>
      <c r="EG590"/>
      <c r="EH590" s="124"/>
      <c r="EI590" s="124"/>
      <c r="EJ590" s="124"/>
      <c r="EK590" s="124"/>
      <c r="EL590" s="124"/>
      <c r="EM590" s="124"/>
      <c r="EN590" s="124"/>
      <c r="EO590" s="124"/>
      <c r="EP590" s="124"/>
      <c r="EQ590" s="124"/>
      <c r="ER590" s="124"/>
      <c r="ES590" s="124"/>
      <c r="ET590" s="124"/>
      <c r="EU590" s="124"/>
      <c r="EV590" s="124"/>
      <c r="EW590" s="124"/>
      <c r="EX590" s="124"/>
      <c r="EY590" s="124"/>
      <c r="EZ590" s="124"/>
      <c r="FA590" s="124"/>
      <c r="FB590" s="124"/>
      <c r="FC590" s="124"/>
      <c r="FD590" s="124"/>
      <c r="FE590" s="124"/>
      <c r="FG590" s="124"/>
      <c r="FH590" s="124"/>
      <c r="FI590" s="124"/>
      <c r="FJ590" s="124"/>
      <c r="FK590" s="124"/>
      <c r="FL590" s="124"/>
      <c r="FN590" s="212"/>
      <c r="FO590" s="170"/>
      <c r="FP590" s="212"/>
      <c r="FQ590" s="170"/>
      <c r="FR590" s="212"/>
      <c r="FS590" s="170"/>
      <c r="FT590" s="212"/>
      <c r="FU590" s="170"/>
      <c r="FV590" s="212"/>
      <c r="FW590" s="170"/>
      <c r="FX590" s="212"/>
      <c r="FY590" s="170"/>
      <c r="FZ590" s="212"/>
      <c r="GA590" s="170"/>
      <c r="GB590" s="212"/>
      <c r="GC590" s="170"/>
      <c r="GD590" s="212"/>
      <c r="GE590" s="170"/>
      <c r="GF590" s="212"/>
      <c r="GG590" s="170"/>
      <c r="GH590" s="212"/>
      <c r="GI590" s="170"/>
      <c r="GJ590" s="212"/>
      <c r="GK590" s="170"/>
      <c r="HC590" s="212"/>
      <c r="HD590" s="170"/>
      <c r="HE590" s="212"/>
      <c r="HF590" s="170"/>
      <c r="HG590" s="212"/>
      <c r="HH590" s="170"/>
      <c r="HI590" s="212"/>
      <c r="HJ590" s="170"/>
    </row>
    <row r="591" spans="2:218" ht="21.75" customHeight="1" thickBot="1" x14ac:dyDescent="0.2">
      <c r="B591" s="488"/>
      <c r="C591" s="326"/>
      <c r="D591" s="136"/>
      <c r="E591" s="129"/>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30"/>
      <c r="AH591" s="130"/>
      <c r="AI591" s="131"/>
      <c r="AJ591" s="129"/>
      <c r="AK591" s="129"/>
      <c r="AL591" s="132"/>
      <c r="AM591" s="133"/>
      <c r="AN591" s="133"/>
      <c r="AO591" s="133"/>
      <c r="AP591" s="133"/>
      <c r="AQ591" s="133"/>
      <c r="AR591" s="133"/>
      <c r="AS591" s="133"/>
      <c r="AT591" s="133"/>
      <c r="AU591" s="133"/>
      <c r="AV591" s="133"/>
      <c r="AW591" s="133"/>
      <c r="AX591" s="133"/>
      <c r="AY591" s="133"/>
      <c r="AZ591" s="133"/>
      <c r="BA591" s="133"/>
      <c r="BB591" s="133"/>
      <c r="BC591" s="133"/>
      <c r="BD591" s="133"/>
      <c r="BE591" s="133"/>
      <c r="BF591" s="133"/>
      <c r="BG591" s="133"/>
      <c r="BH591" s="133"/>
      <c r="BI591" s="133"/>
      <c r="BJ591" s="133"/>
      <c r="BK591" s="133"/>
      <c r="BL591" s="133"/>
      <c r="BM591" s="134"/>
      <c r="BN591" s="135"/>
      <c r="BO591" s="133"/>
      <c r="BP591" s="133"/>
      <c r="BQ591" s="133"/>
      <c r="BR591" s="133"/>
      <c r="BS591" s="133"/>
      <c r="BT591" s="133"/>
      <c r="BU591" s="133"/>
      <c r="BV591" s="133"/>
      <c r="BW591" s="133"/>
      <c r="BX591" s="133"/>
      <c r="BY591" s="133"/>
      <c r="BZ591" s="133"/>
      <c r="CA591" s="133"/>
      <c r="CB591" s="133"/>
      <c r="CC591" s="133"/>
      <c r="CD591" s="133"/>
      <c r="CE591" s="133"/>
      <c r="CF591" s="133"/>
      <c r="CG591" s="133"/>
      <c r="CH591" s="133"/>
      <c r="CI591" s="133"/>
      <c r="CJ591" s="133"/>
      <c r="CK591" s="133"/>
      <c r="CL591" s="133"/>
      <c r="CM591" s="133"/>
      <c r="CN591" s="133"/>
      <c r="CO591" s="133"/>
      <c r="CP591" s="133"/>
      <c r="CQ591" s="134"/>
      <c r="CR591" s="135"/>
      <c r="CS591" s="133"/>
      <c r="CT591" s="133"/>
      <c r="CU591" s="133"/>
      <c r="CV591" s="133"/>
      <c r="CW591" s="133"/>
      <c r="CX591" s="133"/>
      <c r="CY591" s="133"/>
      <c r="CZ591" s="133"/>
      <c r="DA591" s="133"/>
      <c r="DB591" s="133"/>
      <c r="DC591" s="133"/>
      <c r="DD591" s="133"/>
      <c r="DE591" s="133"/>
      <c r="DF591" s="133"/>
      <c r="DG591" s="133"/>
      <c r="DH591" s="133"/>
      <c r="DI591" s="133"/>
      <c r="DJ591" s="133"/>
      <c r="DK591" s="133"/>
      <c r="DL591" s="133"/>
      <c r="DM591" s="133"/>
      <c r="DN591" s="133"/>
      <c r="DO591" s="133"/>
      <c r="DP591" s="133"/>
      <c r="DQ591" s="133"/>
      <c r="DR591" s="133"/>
      <c r="DS591" s="133"/>
      <c r="DT591" s="133"/>
      <c r="DU591" s="134"/>
      <c r="DV591" s="134"/>
      <c r="DW591" s="134"/>
      <c r="EE591" s="2"/>
      <c r="EF591"/>
      <c r="EG591"/>
      <c r="EH591" s="124"/>
      <c r="EI591" s="124"/>
      <c r="EJ591" s="124"/>
      <c r="EK591" s="124"/>
      <c r="EL591" s="124"/>
      <c r="EM591" s="124"/>
      <c r="EN591" s="124"/>
      <c r="EO591" s="124"/>
      <c r="EP591" s="124"/>
      <c r="EQ591" s="124"/>
      <c r="ER591" s="124"/>
      <c r="ES591" s="124"/>
      <c r="ET591" s="124"/>
      <c r="EU591" s="124"/>
      <c r="EV591" s="124"/>
      <c r="EW591" s="124"/>
      <c r="EX591" s="124"/>
      <c r="EY591" s="124"/>
      <c r="EZ591" s="124"/>
      <c r="FA591" s="124"/>
      <c r="FB591" s="124"/>
      <c r="FC591" s="124"/>
      <c r="FD591" s="124"/>
      <c r="FE591" s="124"/>
      <c r="FG591" s="124"/>
      <c r="FH591" s="124"/>
      <c r="FI591" s="124"/>
      <c r="FJ591" s="124"/>
      <c r="FK591" s="124"/>
      <c r="FL591" s="124"/>
      <c r="FN591" s="212"/>
      <c r="FO591" s="170"/>
      <c r="FP591" s="212"/>
      <c r="FQ591" s="170"/>
      <c r="FR591" s="212"/>
      <c r="FS591" s="170"/>
      <c r="FT591" s="212"/>
      <c r="FU591" s="170"/>
      <c r="FV591" s="212"/>
      <c r="FW591" s="170"/>
      <c r="FX591" s="212"/>
      <c r="FY591" s="170"/>
      <c r="FZ591" s="212"/>
      <c r="GA591" s="170"/>
      <c r="GB591" s="212"/>
      <c r="GC591" s="170"/>
      <c r="GD591" s="212"/>
      <c r="GE591" s="170"/>
      <c r="GF591" s="212"/>
      <c r="GG591" s="170"/>
      <c r="GH591" s="212"/>
      <c r="GI591" s="170"/>
      <c r="GJ591" s="212"/>
      <c r="GK591" s="170"/>
      <c r="HC591" s="212"/>
      <c r="HD591" s="170"/>
      <c r="HE591" s="212"/>
      <c r="HF591" s="170"/>
      <c r="HG591" s="212"/>
      <c r="HH591" s="170"/>
      <c r="HI591" s="212"/>
      <c r="HJ591" s="170"/>
    </row>
    <row r="592" spans="2:218" ht="21.75" customHeight="1" x14ac:dyDescent="0.15">
      <c r="B592" s="486"/>
      <c r="C592" s="324"/>
      <c r="D592" s="78"/>
      <c r="E592" s="79"/>
      <c r="F592" s="79"/>
      <c r="G592" s="79"/>
      <c r="H592" s="79"/>
      <c r="I592" s="79"/>
      <c r="J592" s="79"/>
      <c r="K592" s="79"/>
      <c r="L592" s="79"/>
      <c r="M592" s="79"/>
      <c r="N592" s="79"/>
      <c r="O592" s="79"/>
      <c r="P592" s="79"/>
      <c r="Q592" s="79"/>
      <c r="R592" s="79"/>
      <c r="S592" s="79"/>
      <c r="T592" s="79"/>
      <c r="U592" s="79"/>
      <c r="V592" s="79"/>
      <c r="W592" s="79"/>
      <c r="X592" s="79"/>
      <c r="Y592" s="79"/>
      <c r="Z592" s="79"/>
      <c r="AA592" s="79"/>
      <c r="AB592" s="79"/>
      <c r="AC592" s="79"/>
      <c r="AD592" s="79"/>
      <c r="AE592" s="79"/>
      <c r="AF592" s="137"/>
      <c r="AG592" s="79"/>
      <c r="AH592" s="79"/>
      <c r="AI592" s="78"/>
      <c r="AJ592" s="79"/>
      <c r="AK592" s="79"/>
      <c r="AL592" s="79"/>
      <c r="AM592" s="79"/>
      <c r="AN592" s="79"/>
      <c r="AO592" s="79"/>
      <c r="AP592" s="79"/>
      <c r="AQ592" s="79"/>
      <c r="AR592" s="79"/>
      <c r="AS592" s="79"/>
      <c r="AT592" s="79"/>
      <c r="AU592" s="79"/>
      <c r="AV592" s="79"/>
      <c r="AW592" s="79"/>
      <c r="AX592" s="79"/>
      <c r="AY592" s="79"/>
      <c r="AZ592" s="79"/>
      <c r="BA592" s="79"/>
      <c r="BB592" s="79"/>
      <c r="BC592" s="79"/>
      <c r="BD592" s="79"/>
      <c r="BE592" s="79"/>
      <c r="BF592" s="79"/>
      <c r="BG592" s="79"/>
      <c r="BH592" s="79"/>
      <c r="BI592" s="79"/>
      <c r="BJ592" s="79"/>
      <c r="BK592" s="79"/>
      <c r="BL592" s="79"/>
      <c r="BM592" s="80"/>
      <c r="BN592" s="78"/>
      <c r="BO592" s="79"/>
      <c r="BP592" s="79"/>
      <c r="BQ592" s="79"/>
      <c r="BR592" s="79"/>
      <c r="BS592" s="79"/>
      <c r="BT592" s="79"/>
      <c r="BU592" s="79"/>
      <c r="BV592" s="79"/>
      <c r="BW592" s="79"/>
      <c r="BX592" s="79"/>
      <c r="BY592" s="79"/>
      <c r="BZ592" s="79"/>
      <c r="CA592" s="79"/>
      <c r="CB592" s="137"/>
      <c r="CC592" s="79"/>
      <c r="CD592" s="79"/>
      <c r="CE592" s="79"/>
      <c r="CF592" s="79"/>
      <c r="CG592" s="79"/>
      <c r="CH592" s="79"/>
      <c r="CI592" s="79"/>
      <c r="CJ592" s="79"/>
      <c r="CK592" s="79"/>
      <c r="CL592" s="79"/>
      <c r="CM592" s="79"/>
      <c r="CN592" s="79"/>
      <c r="CO592" s="79"/>
      <c r="CP592" s="137"/>
      <c r="CQ592" s="80"/>
      <c r="CR592" s="78"/>
      <c r="CS592" s="79"/>
      <c r="CT592" s="79"/>
      <c r="CU592" s="79"/>
      <c r="CV592" s="79"/>
      <c r="CW592" s="79"/>
      <c r="CX592" s="79"/>
      <c r="CY592" s="79"/>
      <c r="CZ592" s="79"/>
      <c r="DA592" s="79"/>
      <c r="DB592" s="79"/>
      <c r="DC592" s="79"/>
      <c r="DD592" s="79"/>
      <c r="DE592" s="79"/>
      <c r="DF592" s="137"/>
      <c r="DG592" s="79"/>
      <c r="DH592" s="79"/>
      <c r="DI592" s="79"/>
      <c r="DJ592" s="79"/>
      <c r="DK592" s="79"/>
      <c r="DL592" s="79"/>
      <c r="DM592" s="79"/>
      <c r="DN592" s="79"/>
      <c r="DO592" s="79"/>
      <c r="DP592" s="79"/>
      <c r="DQ592" s="79"/>
      <c r="DR592" s="79"/>
      <c r="DS592" s="79"/>
      <c r="DT592" s="137"/>
      <c r="DU592" s="80"/>
      <c r="DV592" s="80"/>
      <c r="DW592" s="80"/>
      <c r="EE592" s="2"/>
      <c r="EF592"/>
      <c r="EG592"/>
      <c r="EH592" s="124"/>
      <c r="EI592" s="124"/>
      <c r="EJ592" s="124"/>
      <c r="EK592" s="124"/>
      <c r="EL592" s="124"/>
      <c r="EM592" s="124"/>
      <c r="EN592" s="124"/>
      <c r="EO592" s="124"/>
      <c r="EP592" s="124"/>
      <c r="EQ592" s="124"/>
      <c r="ER592" s="124"/>
      <c r="ES592" s="124"/>
      <c r="ET592" s="124"/>
      <c r="EU592" s="124"/>
      <c r="EV592" s="124"/>
      <c r="EW592" s="124"/>
      <c r="EX592" s="124"/>
      <c r="EY592" s="124"/>
      <c r="EZ592" s="124"/>
      <c r="FA592" s="124"/>
      <c r="FB592" s="124"/>
      <c r="FC592" s="124"/>
      <c r="FD592" s="124"/>
      <c r="FE592" s="124"/>
      <c r="FG592" s="124"/>
      <c r="FH592" s="124"/>
      <c r="FI592" s="124"/>
      <c r="FJ592" s="124"/>
      <c r="FK592" s="124"/>
      <c r="FL592" s="124"/>
      <c r="FN592" s="212"/>
      <c r="FO592" s="170"/>
      <c r="FP592" s="212"/>
      <c r="FQ592" s="170"/>
      <c r="FR592" s="212"/>
      <c r="FS592" s="170"/>
      <c r="FT592" s="212"/>
      <c r="FU592" s="170"/>
      <c r="FV592" s="212"/>
      <c r="FW592" s="170"/>
      <c r="FX592" s="212"/>
      <c r="FY592" s="170"/>
      <c r="FZ592" s="212"/>
      <c r="GA592" s="170"/>
      <c r="GB592" s="212"/>
      <c r="GC592" s="170"/>
      <c r="GD592" s="212"/>
      <c r="GE592" s="170"/>
      <c r="GF592" s="212"/>
      <c r="GG592" s="170"/>
      <c r="GH592" s="212"/>
      <c r="GI592" s="170"/>
      <c r="GJ592" s="212"/>
      <c r="GK592" s="170"/>
      <c r="HC592" s="212"/>
      <c r="HD592" s="170"/>
      <c r="HE592" s="212"/>
      <c r="HF592" s="170"/>
      <c r="HG592" s="212"/>
      <c r="HH592" s="170"/>
      <c r="HI592" s="212"/>
      <c r="HJ592" s="170"/>
    </row>
    <row r="593" spans="2:218" ht="10.5" customHeight="1" x14ac:dyDescent="0.15">
      <c r="B593" s="487"/>
      <c r="C593" s="325"/>
      <c r="D593" s="59"/>
      <c r="E593" s="76"/>
      <c r="F593" s="76"/>
      <c r="G593" s="76"/>
      <c r="H593" s="76"/>
      <c r="I593" s="76"/>
      <c r="J593" s="76"/>
      <c r="K593" s="76"/>
      <c r="L593" s="76"/>
      <c r="M593" s="76"/>
      <c r="N593" s="76"/>
      <c r="O593" s="76"/>
      <c r="P593" s="76"/>
      <c r="Q593" s="76"/>
      <c r="R593" s="76"/>
      <c r="S593" s="76"/>
      <c r="T593" s="76"/>
      <c r="U593" s="76"/>
      <c r="V593" s="76"/>
      <c r="W593" s="76"/>
      <c r="X593" s="76"/>
      <c r="Y593" s="76"/>
      <c r="Z593" s="76"/>
      <c r="AA593" s="76"/>
      <c r="AB593" s="76"/>
      <c r="AC593" s="76"/>
      <c r="AD593" s="76"/>
      <c r="AE593" s="76"/>
      <c r="AF593" s="138"/>
      <c r="AG593" s="76"/>
      <c r="AH593" s="76"/>
      <c r="AI593" s="59"/>
      <c r="AJ593" s="76"/>
      <c r="AK593" s="76"/>
      <c r="AL593" s="76"/>
      <c r="AM593" s="76"/>
      <c r="AN593" s="76"/>
      <c r="AO593" s="76"/>
      <c r="AP593" s="76"/>
      <c r="AQ593" s="76"/>
      <c r="AR593" s="76"/>
      <c r="AS593" s="76"/>
      <c r="AT593" s="76"/>
      <c r="AU593" s="76"/>
      <c r="AV593" s="76"/>
      <c r="AW593" s="76"/>
      <c r="AX593" s="76"/>
      <c r="AY593" s="76"/>
      <c r="AZ593" s="76"/>
      <c r="BA593" s="76"/>
      <c r="BB593" s="76"/>
      <c r="BC593" s="76"/>
      <c r="BD593" s="76"/>
      <c r="BE593" s="76"/>
      <c r="BF593" s="76"/>
      <c r="BG593" s="76"/>
      <c r="BH593" s="76"/>
      <c r="BI593" s="76"/>
      <c r="BJ593" s="76"/>
      <c r="BK593" s="76"/>
      <c r="BL593" s="76"/>
      <c r="BM593" s="77"/>
      <c r="BN593" s="59"/>
      <c r="BO593" s="76"/>
      <c r="BP593" s="76"/>
      <c r="BQ593" s="76"/>
      <c r="BR593" s="76"/>
      <c r="BS593" s="76"/>
      <c r="BT593" s="76"/>
      <c r="BU593" s="76"/>
      <c r="BV593" s="76"/>
      <c r="BW593" s="76"/>
      <c r="BX593" s="76"/>
      <c r="BY593" s="76"/>
      <c r="BZ593" s="76"/>
      <c r="CA593" s="76"/>
      <c r="CB593" s="138"/>
      <c r="CC593" s="76"/>
      <c r="CD593" s="76"/>
      <c r="CE593" s="76"/>
      <c r="CF593" s="76"/>
      <c r="CG593" s="76"/>
      <c r="CH593" s="76"/>
      <c r="CI593" s="76"/>
      <c r="CJ593" s="76"/>
      <c r="CK593" s="76"/>
      <c r="CL593" s="76"/>
      <c r="CM593" s="76"/>
      <c r="CN593" s="76"/>
      <c r="CO593" s="76"/>
      <c r="CP593" s="138"/>
      <c r="CQ593" s="77"/>
      <c r="CR593" s="59"/>
      <c r="CS593" s="76"/>
      <c r="CT593" s="76"/>
      <c r="CU593" s="76"/>
      <c r="CV593" s="76"/>
      <c r="CW593" s="76"/>
      <c r="CX593" s="76"/>
      <c r="CY593" s="76"/>
      <c r="CZ593" s="76"/>
      <c r="DA593" s="76"/>
      <c r="DB593" s="76"/>
      <c r="DC593" s="76"/>
      <c r="DD593" s="76"/>
      <c r="DE593" s="76"/>
      <c r="DF593" s="138"/>
      <c r="DG593" s="76"/>
      <c r="DH593" s="76"/>
      <c r="DI593" s="76"/>
      <c r="DJ593" s="76"/>
      <c r="DK593" s="76"/>
      <c r="DL593" s="76"/>
      <c r="DM593" s="76"/>
      <c r="DN593" s="76"/>
      <c r="DO593" s="76"/>
      <c r="DP593" s="76"/>
      <c r="DQ593" s="76"/>
      <c r="DR593" s="76"/>
      <c r="DS593" s="76"/>
      <c r="DT593" s="138"/>
      <c r="DU593" s="77"/>
      <c r="DV593" s="77"/>
      <c r="DW593" s="77"/>
      <c r="EE593" s="2"/>
      <c r="EF593"/>
      <c r="EG593"/>
      <c r="EH593" s="124"/>
      <c r="EI593" s="124"/>
      <c r="EJ593" s="124"/>
      <c r="EK593" s="124"/>
      <c r="EL593" s="124"/>
      <c r="EM593" s="124"/>
      <c r="EN593" s="124"/>
      <c r="EO593" s="124"/>
      <c r="EP593" s="124"/>
      <c r="EQ593" s="124"/>
      <c r="ER593" s="124"/>
      <c r="ES593" s="124"/>
      <c r="ET593" s="124"/>
      <c r="EU593" s="124"/>
      <c r="EV593" s="124"/>
      <c r="EW593" s="124"/>
      <c r="EX593" s="124"/>
      <c r="EY593" s="124"/>
      <c r="EZ593" s="124"/>
      <c r="FA593" s="124"/>
      <c r="FB593" s="124"/>
      <c r="FC593" s="124"/>
      <c r="FD593" s="124"/>
      <c r="FE593" s="124"/>
      <c r="FG593" s="124"/>
      <c r="FH593" s="124"/>
      <c r="FI593" s="124"/>
      <c r="FJ593" s="124"/>
      <c r="FK593" s="124"/>
      <c r="FL593" s="124"/>
      <c r="FN593" s="212"/>
      <c r="FO593" s="170"/>
      <c r="FP593" s="212"/>
      <c r="FQ593" s="170"/>
      <c r="FR593" s="212"/>
      <c r="FS593" s="170"/>
      <c r="FT593" s="212"/>
      <c r="FU593" s="170"/>
      <c r="FV593" s="212"/>
      <c r="FW593" s="170"/>
      <c r="FX593" s="212"/>
      <c r="FY593" s="170"/>
      <c r="FZ593" s="212"/>
      <c r="GA593" s="170"/>
      <c r="GB593" s="212"/>
      <c r="GC593" s="170"/>
      <c r="GD593" s="212"/>
      <c r="GE593" s="170"/>
      <c r="GF593" s="212"/>
      <c r="GG593" s="170"/>
      <c r="GH593" s="212"/>
      <c r="GI593" s="170"/>
      <c r="GJ593" s="212"/>
      <c r="GK593" s="170"/>
      <c r="HC593" s="212"/>
      <c r="HD593" s="170"/>
      <c r="HE593" s="212"/>
      <c r="HF593" s="170"/>
      <c r="HG593" s="212"/>
      <c r="HH593" s="170"/>
      <c r="HI593" s="212"/>
      <c r="HJ593" s="170"/>
    </row>
    <row r="594" spans="2:218" ht="27.75" customHeight="1" x14ac:dyDescent="0.15">
      <c r="B594" s="487"/>
      <c r="C594" s="325"/>
      <c r="D594" s="75"/>
      <c r="E594" s="76"/>
      <c r="F594" s="76"/>
      <c r="G594" s="76"/>
      <c r="H594" s="76"/>
      <c r="I594" s="76"/>
      <c r="J594" s="76"/>
      <c r="K594" s="76"/>
      <c r="L594" s="76"/>
      <c r="M594" s="76"/>
      <c r="N594" s="76"/>
      <c r="O594" s="76"/>
      <c r="P594" s="76"/>
      <c r="Q594" s="76"/>
      <c r="R594" s="76"/>
      <c r="S594" s="76"/>
      <c r="T594" s="76"/>
      <c r="U594" s="76"/>
      <c r="V594" s="76"/>
      <c r="W594" s="76"/>
      <c r="X594" s="76"/>
      <c r="Y594" s="76"/>
      <c r="Z594" s="76"/>
      <c r="AA594" s="76"/>
      <c r="AB594" s="76"/>
      <c r="AC594" s="76"/>
      <c r="AD594" s="76"/>
      <c r="AE594" s="76"/>
      <c r="AF594" s="138"/>
      <c r="AG594" s="76"/>
      <c r="AH594" s="76"/>
      <c r="AI594" s="59"/>
      <c r="AJ594" s="76"/>
      <c r="AK594" s="76"/>
      <c r="AL594" s="76"/>
      <c r="AM594" s="76"/>
      <c r="AN594" s="76"/>
      <c r="AO594" s="76"/>
      <c r="AP594" s="76"/>
      <c r="AQ594" s="76"/>
      <c r="AR594" s="76"/>
      <c r="AS594" s="76"/>
      <c r="AT594" s="76"/>
      <c r="AU594" s="76"/>
      <c r="AV594" s="76"/>
      <c r="AW594" s="76"/>
      <c r="AX594" s="76"/>
      <c r="AY594" s="76"/>
      <c r="AZ594" s="76"/>
      <c r="BA594" s="76"/>
      <c r="BB594" s="76"/>
      <c r="BC594" s="76"/>
      <c r="BD594" s="76"/>
      <c r="BE594" s="76"/>
      <c r="BF594" s="76"/>
      <c r="BG594" s="76"/>
      <c r="BH594" s="76"/>
      <c r="BI594" s="76"/>
      <c r="BJ594" s="76"/>
      <c r="BK594" s="76"/>
      <c r="BL594" s="76"/>
      <c r="BM594" s="77"/>
      <c r="BN594" s="59"/>
      <c r="BO594" s="76"/>
      <c r="BP594" s="76"/>
      <c r="BQ594" s="76"/>
      <c r="BR594" s="76"/>
      <c r="BS594" s="76"/>
      <c r="BT594" s="76"/>
      <c r="BU594" s="76"/>
      <c r="BV594" s="76"/>
      <c r="BW594" s="76"/>
      <c r="BX594" s="76"/>
      <c r="BY594" s="76"/>
      <c r="BZ594" s="76"/>
      <c r="CA594" s="76"/>
      <c r="CB594" s="138"/>
      <c r="CC594" s="76"/>
      <c r="CD594" s="76"/>
      <c r="CE594" s="76"/>
      <c r="CF594" s="76"/>
      <c r="CG594" s="76"/>
      <c r="CH594" s="76"/>
      <c r="CI594" s="76"/>
      <c r="CJ594" s="76"/>
      <c r="CK594" s="76"/>
      <c r="CL594" s="76"/>
      <c r="CM594" s="76"/>
      <c r="CN594" s="76"/>
      <c r="CO594" s="76"/>
      <c r="CP594" s="138"/>
      <c r="CQ594" s="77"/>
      <c r="CR594" s="59"/>
      <c r="CS594" s="76"/>
      <c r="CT594" s="76"/>
      <c r="CU594" s="76"/>
      <c r="CV594" s="76"/>
      <c r="CW594" s="76"/>
      <c r="CX594" s="76"/>
      <c r="CY594" s="76"/>
      <c r="CZ594" s="76"/>
      <c r="DA594" s="76"/>
      <c r="DB594" s="76"/>
      <c r="DC594" s="76"/>
      <c r="DD594" s="76"/>
      <c r="DE594" s="76"/>
      <c r="DF594" s="138"/>
      <c r="DG594" s="76"/>
      <c r="DH594" s="76"/>
      <c r="DI594" s="76"/>
      <c r="DJ594" s="76"/>
      <c r="DK594" s="76"/>
      <c r="DL594" s="76"/>
      <c r="DM594" s="76"/>
      <c r="DN594" s="76"/>
      <c r="DO594" s="76"/>
      <c r="DP594" s="76"/>
      <c r="DQ594" s="76"/>
      <c r="DR594" s="76"/>
      <c r="DS594" s="76"/>
      <c r="DT594" s="138"/>
      <c r="DU594" s="77"/>
      <c r="DV594" s="77"/>
      <c r="DW594" s="77"/>
      <c r="EE594" s="2"/>
      <c r="EF594"/>
      <c r="EG594"/>
      <c r="EH594" s="124"/>
      <c r="EI594" s="124"/>
      <c r="EJ594" s="124"/>
      <c r="EK594" s="124"/>
      <c r="EL594" s="124"/>
      <c r="EM594" s="124"/>
      <c r="EN594" s="124"/>
      <c r="EO594" s="124"/>
      <c r="EP594" s="124"/>
      <c r="EQ594" s="124"/>
      <c r="ER594" s="124"/>
      <c r="ES594" s="124"/>
      <c r="ET594" s="124"/>
      <c r="EU594" s="124"/>
      <c r="EV594" s="124"/>
      <c r="EW594" s="124"/>
      <c r="EX594" s="124"/>
      <c r="EY594" s="124"/>
      <c r="EZ594" s="124"/>
      <c r="FA594" s="124"/>
      <c r="FB594" s="124"/>
      <c r="FC594" s="124"/>
      <c r="FD594" s="124"/>
      <c r="FE594" s="124"/>
      <c r="FG594" s="124"/>
      <c r="FH594" s="124"/>
      <c r="FI594" s="124"/>
      <c r="FJ594" s="124"/>
      <c r="FK594" s="124"/>
      <c r="FL594" s="124"/>
      <c r="FN594" s="212"/>
      <c r="FO594" s="170"/>
      <c r="FP594" s="212"/>
      <c r="FQ594" s="170"/>
      <c r="FR594" s="212"/>
      <c r="FS594" s="170"/>
      <c r="FT594" s="212"/>
      <c r="FU594" s="170"/>
      <c r="FV594" s="212"/>
      <c r="FW594" s="170"/>
      <c r="FX594" s="212"/>
      <c r="FY594" s="170"/>
      <c r="FZ594" s="212"/>
      <c r="GA594" s="170"/>
      <c r="GB594" s="212"/>
      <c r="GC594" s="170"/>
      <c r="GD594" s="212"/>
      <c r="GE594" s="170"/>
      <c r="GF594" s="212"/>
      <c r="GG594" s="170"/>
      <c r="GH594" s="212"/>
      <c r="GI594" s="170"/>
      <c r="GJ594" s="212"/>
      <c r="GK594" s="170"/>
      <c r="HB594" s="214"/>
      <c r="HC594" s="212"/>
      <c r="HD594" s="170"/>
      <c r="HE594" s="212"/>
      <c r="HF594" s="170"/>
      <c r="HG594" s="212"/>
      <c r="HH594" s="170"/>
      <c r="HI594" s="212"/>
      <c r="HJ594" s="170"/>
    </row>
    <row r="595" spans="2:218" ht="21.75" customHeight="1" thickBot="1" x14ac:dyDescent="0.2">
      <c r="B595" s="488"/>
      <c r="C595" s="326"/>
      <c r="D595" s="136"/>
      <c r="E595" s="129"/>
      <c r="F595" s="129"/>
      <c r="G595" s="129"/>
      <c r="H595" s="129"/>
      <c r="I595" s="129"/>
      <c r="J595" s="129"/>
      <c r="K595" s="129"/>
      <c r="L595" s="129"/>
      <c r="M595" s="129"/>
      <c r="N595" s="129"/>
      <c r="O595" s="129"/>
      <c r="P595" s="129"/>
      <c r="Q595" s="129"/>
      <c r="R595" s="129"/>
      <c r="S595" s="129"/>
      <c r="T595" s="129"/>
      <c r="U595" s="129"/>
      <c r="V595" s="129"/>
      <c r="W595" s="129"/>
      <c r="X595" s="129"/>
      <c r="Y595" s="129"/>
      <c r="Z595" s="129"/>
      <c r="AA595" s="129"/>
      <c r="AB595" s="129"/>
      <c r="AC595" s="129"/>
      <c r="AD595" s="129"/>
      <c r="AE595" s="129"/>
      <c r="AF595" s="129"/>
      <c r="AG595" s="130"/>
      <c r="AH595" s="130"/>
      <c r="AI595" s="131"/>
      <c r="AJ595" s="129"/>
      <c r="AK595" s="129"/>
      <c r="AL595" s="132"/>
      <c r="AM595" s="133"/>
      <c r="AN595" s="133"/>
      <c r="AO595" s="133"/>
      <c r="AP595" s="133"/>
      <c r="AQ595" s="133"/>
      <c r="AR595" s="133"/>
      <c r="AS595" s="133"/>
      <c r="AT595" s="133"/>
      <c r="AU595" s="133"/>
      <c r="AV595" s="133"/>
      <c r="AW595" s="133"/>
      <c r="AX595" s="133"/>
      <c r="AY595" s="133"/>
      <c r="AZ595" s="133"/>
      <c r="BA595" s="133"/>
      <c r="BB595" s="133"/>
      <c r="BC595" s="133"/>
      <c r="BD595" s="133"/>
      <c r="BE595" s="133"/>
      <c r="BF595" s="133"/>
      <c r="BG595" s="133"/>
      <c r="BH595" s="133"/>
      <c r="BI595" s="133"/>
      <c r="BJ595" s="133"/>
      <c r="BK595" s="133"/>
      <c r="BL595" s="133"/>
      <c r="BM595" s="134"/>
      <c r="BN595" s="135"/>
      <c r="BO595" s="133"/>
      <c r="BP595" s="133"/>
      <c r="BQ595" s="133"/>
      <c r="BR595" s="133"/>
      <c r="BS595" s="133"/>
      <c r="BT595" s="133"/>
      <c r="BU595" s="133"/>
      <c r="BV595" s="133"/>
      <c r="BW595" s="133"/>
      <c r="BX595" s="133"/>
      <c r="BY595" s="133"/>
      <c r="BZ595" s="133"/>
      <c r="CA595" s="133"/>
      <c r="CB595" s="133"/>
      <c r="CC595" s="133"/>
      <c r="CD595" s="133"/>
      <c r="CE595" s="133"/>
      <c r="CF595" s="133"/>
      <c r="CG595" s="133"/>
      <c r="CH595" s="133"/>
      <c r="CI595" s="133"/>
      <c r="CJ595" s="133"/>
      <c r="CK595" s="133"/>
      <c r="CL595" s="133"/>
      <c r="CM595" s="133"/>
      <c r="CN595" s="133"/>
      <c r="CO595" s="133"/>
      <c r="CP595" s="133"/>
      <c r="CQ595" s="134"/>
      <c r="CR595" s="135"/>
      <c r="CS595" s="133"/>
      <c r="CT595" s="133"/>
      <c r="CU595" s="133"/>
      <c r="CV595" s="133"/>
      <c r="CW595" s="133"/>
      <c r="CX595" s="133"/>
      <c r="CY595" s="133"/>
      <c r="CZ595" s="133"/>
      <c r="DA595" s="133"/>
      <c r="DB595" s="133"/>
      <c r="DC595" s="133"/>
      <c r="DD595" s="133"/>
      <c r="DE595" s="133"/>
      <c r="DF595" s="133"/>
      <c r="DG595" s="133"/>
      <c r="DH595" s="133"/>
      <c r="DI595" s="133"/>
      <c r="DJ595" s="133"/>
      <c r="DK595" s="133"/>
      <c r="DL595" s="133"/>
      <c r="DM595" s="133"/>
      <c r="DN595" s="133"/>
      <c r="DO595" s="133"/>
      <c r="DP595" s="133"/>
      <c r="DQ595" s="133"/>
      <c r="DR595" s="133"/>
      <c r="DS595" s="133"/>
      <c r="DT595" s="133"/>
      <c r="DU595" s="134"/>
      <c r="DV595" s="134"/>
      <c r="DW595" s="134"/>
      <c r="EE595" s="2"/>
      <c r="EF595"/>
      <c r="EG595"/>
      <c r="EH595" s="124"/>
      <c r="EI595" s="124"/>
      <c r="EJ595" s="124"/>
      <c r="EK595" s="124"/>
      <c r="EL595" s="124"/>
      <c r="EM595" s="124"/>
      <c r="EN595" s="124"/>
      <c r="EO595" s="124"/>
      <c r="EP595" s="124"/>
      <c r="EQ595" s="124"/>
      <c r="ER595" s="124"/>
      <c r="ES595" s="124"/>
      <c r="ET595" s="124"/>
      <c r="EU595" s="124"/>
      <c r="EV595" s="124"/>
      <c r="EW595" s="124"/>
      <c r="EX595" s="124"/>
      <c r="EY595" s="124"/>
      <c r="EZ595" s="124"/>
      <c r="FA595" s="124"/>
      <c r="FB595" s="124"/>
      <c r="FC595" s="124"/>
      <c r="FD595" s="124"/>
      <c r="FE595" s="124"/>
      <c r="FG595" s="124"/>
      <c r="FH595" s="124"/>
      <c r="FI595" s="124"/>
      <c r="FJ595" s="124"/>
      <c r="FK595" s="124"/>
      <c r="FL595" s="124"/>
      <c r="FN595" s="212"/>
      <c r="FO595" s="170"/>
      <c r="FP595" s="212"/>
      <c r="FQ595" s="170"/>
      <c r="FR595" s="212"/>
      <c r="FS595" s="170"/>
      <c r="FT595" s="212"/>
      <c r="FU595" s="170"/>
      <c r="FV595" s="212"/>
      <c r="FW595" s="170"/>
      <c r="FX595" s="212"/>
      <c r="FY595" s="170"/>
      <c r="FZ595" s="212"/>
      <c r="GA595" s="170"/>
      <c r="GB595" s="212"/>
      <c r="GC595" s="170"/>
      <c r="GD595" s="212"/>
      <c r="GE595" s="170"/>
      <c r="GF595" s="212"/>
      <c r="GG595" s="170"/>
      <c r="GH595" s="212"/>
      <c r="GI595" s="170"/>
      <c r="GJ595" s="212"/>
      <c r="GK595" s="170"/>
      <c r="HC595" s="212"/>
      <c r="HD595" s="170"/>
      <c r="HE595" s="212"/>
      <c r="HF595" s="170"/>
      <c r="HG595" s="212"/>
      <c r="HH595" s="170"/>
      <c r="HI595" s="212"/>
      <c r="HJ595" s="170"/>
    </row>
    <row r="596" spans="2:218" ht="21.75" customHeight="1" x14ac:dyDescent="0.15">
      <c r="B596" s="486"/>
      <c r="C596" s="324"/>
      <c r="D596" s="78"/>
      <c r="E596" s="79"/>
      <c r="F596" s="79"/>
      <c r="G596" s="79"/>
      <c r="H596" s="79"/>
      <c r="I596" s="79"/>
      <c r="J596" s="79"/>
      <c r="K596" s="79"/>
      <c r="L596" s="79"/>
      <c r="M596" s="79"/>
      <c r="N596" s="79"/>
      <c r="O596" s="79"/>
      <c r="P596" s="79"/>
      <c r="Q596" s="79"/>
      <c r="R596" s="79"/>
      <c r="S596" s="79"/>
      <c r="T596" s="79"/>
      <c r="U596" s="79"/>
      <c r="V596" s="79"/>
      <c r="W596" s="79"/>
      <c r="X596" s="79"/>
      <c r="Y596" s="79"/>
      <c r="Z596" s="79"/>
      <c r="AA596" s="79"/>
      <c r="AB596" s="79"/>
      <c r="AC596" s="79"/>
      <c r="AD596" s="79"/>
      <c r="AE596" s="79"/>
      <c r="AF596" s="137"/>
      <c r="AG596" s="79"/>
      <c r="AH596" s="79"/>
      <c r="AI596" s="78"/>
      <c r="AJ596" s="79"/>
      <c r="AK596" s="79"/>
      <c r="AL596" s="79"/>
      <c r="AM596" s="79"/>
      <c r="AN596" s="79"/>
      <c r="AO596" s="79"/>
      <c r="AP596" s="79"/>
      <c r="AQ596" s="79"/>
      <c r="AR596" s="79"/>
      <c r="AS596" s="79"/>
      <c r="AT596" s="79"/>
      <c r="AU596" s="79"/>
      <c r="AV596" s="79"/>
      <c r="AW596" s="79"/>
      <c r="AX596" s="79"/>
      <c r="AY596" s="79"/>
      <c r="AZ596" s="79"/>
      <c r="BA596" s="79"/>
      <c r="BB596" s="79"/>
      <c r="BC596" s="79"/>
      <c r="BD596" s="79"/>
      <c r="BE596" s="79"/>
      <c r="BF596" s="79"/>
      <c r="BG596" s="79"/>
      <c r="BH596" s="79"/>
      <c r="BI596" s="79"/>
      <c r="BJ596" s="79"/>
      <c r="BK596" s="79"/>
      <c r="BL596" s="79"/>
      <c r="BM596" s="80"/>
      <c r="BN596" s="78"/>
      <c r="BO596" s="79"/>
      <c r="BP596" s="79"/>
      <c r="BQ596" s="79"/>
      <c r="BR596" s="79"/>
      <c r="BS596" s="79"/>
      <c r="BT596" s="79"/>
      <c r="BU596" s="79"/>
      <c r="BV596" s="79"/>
      <c r="BW596" s="79"/>
      <c r="BX596" s="79"/>
      <c r="BY596" s="79"/>
      <c r="BZ596" s="79"/>
      <c r="CA596" s="79"/>
      <c r="CB596" s="137"/>
      <c r="CC596" s="79"/>
      <c r="CD596" s="79"/>
      <c r="CE596" s="79"/>
      <c r="CF596" s="79"/>
      <c r="CG596" s="79"/>
      <c r="CH596" s="79"/>
      <c r="CI596" s="79"/>
      <c r="CJ596" s="79"/>
      <c r="CK596" s="79"/>
      <c r="CL596" s="79"/>
      <c r="CM596" s="79"/>
      <c r="CN596" s="79"/>
      <c r="CO596" s="79"/>
      <c r="CP596" s="137"/>
      <c r="CQ596" s="80"/>
      <c r="CR596" s="78"/>
      <c r="CS596" s="79"/>
      <c r="CT596" s="79"/>
      <c r="CU596" s="79"/>
      <c r="CV596" s="79"/>
      <c r="CW596" s="79"/>
      <c r="CX596" s="79"/>
      <c r="CY596" s="79"/>
      <c r="CZ596" s="79"/>
      <c r="DA596" s="79"/>
      <c r="DB596" s="79"/>
      <c r="DC596" s="79"/>
      <c r="DD596" s="79"/>
      <c r="DE596" s="79"/>
      <c r="DF596" s="137"/>
      <c r="DG596" s="79"/>
      <c r="DH596" s="79"/>
      <c r="DI596" s="79"/>
      <c r="DJ596" s="79"/>
      <c r="DK596" s="79"/>
      <c r="DL596" s="79"/>
      <c r="DM596" s="79"/>
      <c r="DN596" s="79"/>
      <c r="DO596" s="79"/>
      <c r="DP596" s="79"/>
      <c r="DQ596" s="79"/>
      <c r="DR596" s="79"/>
      <c r="DS596" s="79"/>
      <c r="DT596" s="137"/>
      <c r="DU596" s="80"/>
      <c r="DV596" s="80"/>
      <c r="DW596" s="80"/>
      <c r="EE596" s="2"/>
      <c r="EF596"/>
      <c r="EG596"/>
      <c r="EH596" s="124"/>
      <c r="EI596" s="124"/>
      <c r="EJ596" s="124"/>
      <c r="EK596" s="124"/>
      <c r="EL596" s="124"/>
      <c r="EM596" s="124"/>
      <c r="EN596" s="124"/>
      <c r="EO596" s="124"/>
      <c r="EP596" s="124"/>
      <c r="EQ596" s="124"/>
      <c r="ER596" s="124"/>
      <c r="ES596" s="124"/>
      <c r="ET596" s="124"/>
      <c r="EU596" s="124"/>
      <c r="EV596" s="124"/>
      <c r="EW596" s="124"/>
      <c r="EX596" s="124"/>
      <c r="EY596" s="124"/>
      <c r="EZ596" s="124"/>
      <c r="FA596" s="124"/>
      <c r="FB596" s="124"/>
      <c r="FC596" s="124"/>
      <c r="FD596" s="124"/>
      <c r="FE596" s="124"/>
      <c r="FG596" s="124"/>
      <c r="FH596" s="124"/>
      <c r="FI596" s="124"/>
      <c r="FJ596" s="124"/>
      <c r="FK596" s="124"/>
      <c r="FL596" s="124"/>
      <c r="FN596" s="212"/>
      <c r="FO596" s="170"/>
      <c r="FP596" s="212"/>
      <c r="FQ596" s="170"/>
      <c r="FR596" s="212"/>
      <c r="FS596" s="170"/>
      <c r="FT596" s="212"/>
      <c r="FU596" s="170"/>
      <c r="FV596" s="212"/>
      <c r="FW596" s="170"/>
      <c r="FX596" s="212"/>
      <c r="FY596" s="170"/>
      <c r="FZ596" s="212"/>
      <c r="GA596" s="170"/>
      <c r="GB596" s="212"/>
      <c r="GC596" s="170"/>
      <c r="GD596" s="212"/>
      <c r="GE596" s="170"/>
      <c r="GF596" s="212"/>
      <c r="GG596" s="170"/>
      <c r="GH596" s="212"/>
      <c r="GI596" s="170"/>
      <c r="GJ596" s="212"/>
      <c r="GK596" s="170"/>
      <c r="HC596" s="212"/>
      <c r="HD596" s="170"/>
      <c r="HE596" s="212"/>
      <c r="HF596" s="170"/>
      <c r="HG596" s="212"/>
      <c r="HH596" s="170"/>
      <c r="HI596" s="212"/>
      <c r="HJ596" s="170"/>
    </row>
    <row r="597" spans="2:218" ht="10.5" customHeight="1" x14ac:dyDescent="0.15">
      <c r="B597" s="487"/>
      <c r="C597" s="325"/>
      <c r="D597" s="59"/>
      <c r="E597" s="76"/>
      <c r="F597" s="76"/>
      <c r="G597" s="76"/>
      <c r="H597" s="76"/>
      <c r="I597" s="76"/>
      <c r="J597" s="76"/>
      <c r="K597" s="76"/>
      <c r="L597" s="76"/>
      <c r="M597" s="76"/>
      <c r="N597" s="76"/>
      <c r="O597" s="76"/>
      <c r="P597" s="76"/>
      <c r="Q597" s="76"/>
      <c r="R597" s="76"/>
      <c r="S597" s="76"/>
      <c r="T597" s="76"/>
      <c r="U597" s="76"/>
      <c r="V597" s="76"/>
      <c r="W597" s="76"/>
      <c r="X597" s="76"/>
      <c r="Y597" s="76"/>
      <c r="Z597" s="76"/>
      <c r="AA597" s="76"/>
      <c r="AB597" s="76"/>
      <c r="AC597" s="76"/>
      <c r="AD597" s="76"/>
      <c r="AE597" s="76"/>
      <c r="AF597" s="138"/>
      <c r="AG597" s="76"/>
      <c r="AH597" s="76"/>
      <c r="AI597" s="59"/>
      <c r="AJ597" s="76"/>
      <c r="AK597" s="76"/>
      <c r="AL597" s="76"/>
      <c r="AM597" s="76"/>
      <c r="AN597" s="76"/>
      <c r="AO597" s="76"/>
      <c r="AP597" s="76"/>
      <c r="AQ597" s="76"/>
      <c r="AR597" s="76"/>
      <c r="AS597" s="76"/>
      <c r="AT597" s="76"/>
      <c r="AU597" s="76"/>
      <c r="AV597" s="76"/>
      <c r="AW597" s="76"/>
      <c r="AX597" s="76"/>
      <c r="AY597" s="76"/>
      <c r="AZ597" s="76"/>
      <c r="BA597" s="76"/>
      <c r="BB597" s="76"/>
      <c r="BC597" s="76"/>
      <c r="BD597" s="76"/>
      <c r="BE597" s="76"/>
      <c r="BF597" s="76"/>
      <c r="BG597" s="76"/>
      <c r="BH597" s="76"/>
      <c r="BI597" s="76"/>
      <c r="BJ597" s="76"/>
      <c r="BK597" s="76"/>
      <c r="BL597" s="76"/>
      <c r="BM597" s="77"/>
      <c r="BN597" s="59"/>
      <c r="BO597" s="76"/>
      <c r="BP597" s="76"/>
      <c r="BQ597" s="76"/>
      <c r="BR597" s="76"/>
      <c r="BS597" s="76"/>
      <c r="BT597" s="76"/>
      <c r="BU597" s="76"/>
      <c r="BV597" s="76"/>
      <c r="BW597" s="76"/>
      <c r="BX597" s="76"/>
      <c r="BY597" s="76"/>
      <c r="BZ597" s="76"/>
      <c r="CA597" s="76"/>
      <c r="CB597" s="138"/>
      <c r="CC597" s="76"/>
      <c r="CD597" s="76"/>
      <c r="CE597" s="76"/>
      <c r="CF597" s="76"/>
      <c r="CG597" s="76"/>
      <c r="CH597" s="76"/>
      <c r="CI597" s="76"/>
      <c r="CJ597" s="76"/>
      <c r="CK597" s="76"/>
      <c r="CL597" s="76"/>
      <c r="CM597" s="76"/>
      <c r="CN597" s="76"/>
      <c r="CO597" s="76"/>
      <c r="CP597" s="138"/>
      <c r="CQ597" s="77"/>
      <c r="CR597" s="59"/>
      <c r="CS597" s="76"/>
      <c r="CT597" s="76"/>
      <c r="CU597" s="76"/>
      <c r="CV597" s="76"/>
      <c r="CW597" s="76"/>
      <c r="CX597" s="76"/>
      <c r="CY597" s="76"/>
      <c r="CZ597" s="76"/>
      <c r="DA597" s="76"/>
      <c r="DB597" s="76"/>
      <c r="DC597" s="76"/>
      <c r="DD597" s="76"/>
      <c r="DE597" s="76"/>
      <c r="DF597" s="138"/>
      <c r="DG597" s="76"/>
      <c r="DH597" s="76"/>
      <c r="DI597" s="76"/>
      <c r="DJ597" s="76"/>
      <c r="DK597" s="76"/>
      <c r="DL597" s="76"/>
      <c r="DM597" s="76"/>
      <c r="DN597" s="76"/>
      <c r="DO597" s="76"/>
      <c r="DP597" s="76"/>
      <c r="DQ597" s="76"/>
      <c r="DR597" s="76"/>
      <c r="DS597" s="76"/>
      <c r="DT597" s="138"/>
      <c r="DU597" s="77"/>
      <c r="DV597" s="77"/>
      <c r="DW597" s="77"/>
      <c r="EE597" s="2"/>
      <c r="EF597"/>
      <c r="EG597"/>
      <c r="EH597" s="124"/>
      <c r="EI597" s="124"/>
      <c r="EJ597" s="124"/>
      <c r="EK597" s="124"/>
      <c r="EL597" s="124"/>
      <c r="EM597" s="124"/>
      <c r="EN597" s="124"/>
      <c r="EO597" s="124"/>
      <c r="EP597" s="124"/>
      <c r="EQ597" s="124"/>
      <c r="ER597" s="124"/>
      <c r="ES597" s="124"/>
      <c r="ET597" s="124"/>
      <c r="EU597" s="124"/>
      <c r="EV597" s="124"/>
      <c r="EW597" s="124"/>
      <c r="EX597" s="124"/>
      <c r="EY597" s="124"/>
      <c r="EZ597" s="124"/>
      <c r="FA597" s="124"/>
      <c r="FB597" s="124"/>
      <c r="FC597" s="124"/>
      <c r="FD597" s="124"/>
      <c r="FE597" s="124"/>
      <c r="FG597" s="124"/>
      <c r="FH597" s="124"/>
      <c r="FI597" s="124"/>
      <c r="FJ597" s="124"/>
      <c r="FK597" s="124"/>
      <c r="FL597" s="124"/>
      <c r="FN597" s="212"/>
      <c r="FO597" s="170"/>
      <c r="FP597" s="212"/>
      <c r="FQ597" s="170"/>
      <c r="FR597" s="212"/>
      <c r="FS597" s="170"/>
      <c r="FT597" s="212"/>
      <c r="FU597" s="170"/>
      <c r="FV597" s="212"/>
      <c r="FW597" s="170"/>
      <c r="FX597" s="212"/>
      <c r="FY597" s="170"/>
      <c r="FZ597" s="212"/>
      <c r="GA597" s="170"/>
      <c r="GB597" s="212"/>
      <c r="GC597" s="170"/>
      <c r="GD597" s="212"/>
      <c r="GE597" s="170"/>
      <c r="GF597" s="212"/>
      <c r="GG597" s="170"/>
      <c r="GH597" s="212"/>
      <c r="GI597" s="170"/>
      <c r="GJ597" s="212"/>
      <c r="GK597" s="170"/>
      <c r="HC597" s="212"/>
      <c r="HD597" s="170"/>
      <c r="HE597" s="212"/>
      <c r="HF597" s="170"/>
      <c r="HG597" s="212"/>
      <c r="HH597" s="170"/>
      <c r="HI597" s="212"/>
      <c r="HJ597" s="170"/>
    </row>
    <row r="598" spans="2:218" ht="27.75" customHeight="1" x14ac:dyDescent="0.15">
      <c r="B598" s="487"/>
      <c r="C598" s="325"/>
      <c r="D598" s="75"/>
      <c r="E598" s="76"/>
      <c r="F598" s="76"/>
      <c r="G598" s="76"/>
      <c r="H598" s="76"/>
      <c r="I598" s="76"/>
      <c r="J598" s="76"/>
      <c r="K598" s="76"/>
      <c r="L598" s="76"/>
      <c r="M598" s="76"/>
      <c r="N598" s="76"/>
      <c r="O598" s="76"/>
      <c r="P598" s="76"/>
      <c r="Q598" s="76"/>
      <c r="R598" s="76"/>
      <c r="S598" s="76"/>
      <c r="T598" s="76"/>
      <c r="U598" s="76"/>
      <c r="V598" s="76"/>
      <c r="W598" s="76"/>
      <c r="X598" s="76"/>
      <c r="Y598" s="76"/>
      <c r="Z598" s="76"/>
      <c r="AA598" s="76"/>
      <c r="AB598" s="76"/>
      <c r="AC598" s="76"/>
      <c r="AD598" s="76"/>
      <c r="AE598" s="76"/>
      <c r="AF598" s="138"/>
      <c r="AG598" s="76"/>
      <c r="AH598" s="76"/>
      <c r="AI598" s="59"/>
      <c r="AJ598" s="76"/>
      <c r="AK598" s="76"/>
      <c r="AL598" s="76"/>
      <c r="AM598" s="76"/>
      <c r="AN598" s="76"/>
      <c r="AO598" s="76"/>
      <c r="AP598" s="76"/>
      <c r="AQ598" s="76"/>
      <c r="AR598" s="76"/>
      <c r="AS598" s="76"/>
      <c r="AT598" s="76"/>
      <c r="AU598" s="76"/>
      <c r="AV598" s="76"/>
      <c r="AW598" s="76"/>
      <c r="AX598" s="76"/>
      <c r="AY598" s="76"/>
      <c r="AZ598" s="76"/>
      <c r="BA598" s="76"/>
      <c r="BB598" s="76"/>
      <c r="BC598" s="76"/>
      <c r="BD598" s="76"/>
      <c r="BE598" s="76"/>
      <c r="BF598" s="76"/>
      <c r="BG598" s="76"/>
      <c r="BH598" s="76"/>
      <c r="BI598" s="76"/>
      <c r="BJ598" s="76"/>
      <c r="BK598" s="76"/>
      <c r="BL598" s="76"/>
      <c r="BM598" s="77"/>
      <c r="BN598" s="59"/>
      <c r="BO598" s="76"/>
      <c r="BP598" s="76"/>
      <c r="BQ598" s="76"/>
      <c r="BR598" s="76"/>
      <c r="BS598" s="76"/>
      <c r="BT598" s="76"/>
      <c r="BU598" s="76"/>
      <c r="BV598" s="76"/>
      <c r="BW598" s="76"/>
      <c r="BX598" s="76"/>
      <c r="BY598" s="76"/>
      <c r="BZ598" s="76"/>
      <c r="CA598" s="76"/>
      <c r="CB598" s="138"/>
      <c r="CC598" s="76"/>
      <c r="CD598" s="76"/>
      <c r="CE598" s="76"/>
      <c r="CF598" s="76"/>
      <c r="CG598" s="76"/>
      <c r="CH598" s="76"/>
      <c r="CI598" s="76"/>
      <c r="CJ598" s="76"/>
      <c r="CK598" s="76"/>
      <c r="CL598" s="76"/>
      <c r="CM598" s="76"/>
      <c r="CN598" s="76"/>
      <c r="CO598" s="76"/>
      <c r="CP598" s="138"/>
      <c r="CQ598" s="77"/>
      <c r="CR598" s="59"/>
      <c r="CS598" s="76"/>
      <c r="CT598" s="76"/>
      <c r="CU598" s="76"/>
      <c r="CV598" s="76"/>
      <c r="CW598" s="76"/>
      <c r="CX598" s="76"/>
      <c r="CY598" s="76"/>
      <c r="CZ598" s="76"/>
      <c r="DA598" s="76"/>
      <c r="DB598" s="76"/>
      <c r="DC598" s="76"/>
      <c r="DD598" s="76"/>
      <c r="DE598" s="76"/>
      <c r="DF598" s="138"/>
      <c r="DG598" s="76"/>
      <c r="DH598" s="76"/>
      <c r="DI598" s="76"/>
      <c r="DJ598" s="76"/>
      <c r="DK598" s="76"/>
      <c r="DL598" s="76"/>
      <c r="DM598" s="76"/>
      <c r="DN598" s="76"/>
      <c r="DO598" s="76"/>
      <c r="DP598" s="76"/>
      <c r="DQ598" s="76"/>
      <c r="DR598" s="76"/>
      <c r="DS598" s="76"/>
      <c r="DT598" s="138"/>
      <c r="DU598" s="77"/>
      <c r="DV598" s="77"/>
      <c r="DW598" s="77"/>
      <c r="EE598" s="2"/>
      <c r="EF598"/>
      <c r="EG598"/>
      <c r="EH598" s="124"/>
      <c r="EI598" s="124"/>
      <c r="EJ598" s="124"/>
      <c r="EK598" s="124"/>
      <c r="EL598" s="124"/>
      <c r="EM598" s="124"/>
      <c r="EN598" s="124"/>
      <c r="EO598" s="124"/>
      <c r="EP598" s="124"/>
      <c r="EQ598" s="124"/>
      <c r="ER598" s="124"/>
      <c r="ES598" s="124"/>
      <c r="ET598" s="124"/>
      <c r="EU598" s="124"/>
      <c r="EV598" s="124"/>
      <c r="EW598" s="124"/>
      <c r="EX598" s="124"/>
      <c r="EY598" s="124"/>
      <c r="EZ598" s="124"/>
      <c r="FA598" s="124"/>
      <c r="FB598" s="124"/>
      <c r="FC598" s="124"/>
      <c r="FD598" s="124"/>
      <c r="FE598" s="124"/>
      <c r="FG598" s="124"/>
      <c r="FH598" s="124"/>
      <c r="FI598" s="124"/>
      <c r="FJ598" s="124"/>
      <c r="FK598" s="124"/>
      <c r="FL598" s="124"/>
      <c r="FN598" s="212"/>
      <c r="FO598" s="170"/>
      <c r="FP598" s="212"/>
      <c r="FQ598" s="170"/>
      <c r="FR598" s="212"/>
      <c r="FS598" s="170"/>
      <c r="FT598" s="212"/>
      <c r="FU598" s="170"/>
      <c r="FV598" s="212"/>
      <c r="FW598" s="170"/>
      <c r="FX598" s="212"/>
      <c r="FY598" s="170"/>
      <c r="FZ598" s="212"/>
      <c r="GA598" s="170"/>
      <c r="GB598" s="212"/>
      <c r="GC598" s="170"/>
      <c r="GD598" s="212"/>
      <c r="GE598" s="170"/>
      <c r="GF598" s="212"/>
      <c r="GG598" s="170"/>
      <c r="GH598" s="212"/>
      <c r="GI598" s="170"/>
      <c r="GJ598" s="212"/>
      <c r="GK598" s="170"/>
      <c r="HC598" s="212"/>
      <c r="HD598" s="170"/>
      <c r="HE598" s="212"/>
      <c r="HF598" s="170"/>
      <c r="HG598" s="212"/>
      <c r="HH598" s="170"/>
      <c r="HI598" s="212"/>
      <c r="HJ598" s="170"/>
    </row>
    <row r="599" spans="2:218" ht="21.75" customHeight="1" thickBot="1" x14ac:dyDescent="0.2">
      <c r="B599" s="488"/>
      <c r="C599" s="326"/>
      <c r="D599" s="136"/>
      <c r="E599" s="129"/>
      <c r="F599" s="129"/>
      <c r="G599" s="129"/>
      <c r="H599" s="129"/>
      <c r="I599" s="129"/>
      <c r="J599" s="129"/>
      <c r="K599" s="129"/>
      <c r="L599" s="129"/>
      <c r="M599" s="129"/>
      <c r="N599" s="129"/>
      <c r="O599" s="129"/>
      <c r="P599" s="129"/>
      <c r="Q599" s="129"/>
      <c r="R599" s="129"/>
      <c r="S599" s="129"/>
      <c r="T599" s="129"/>
      <c r="U599" s="129"/>
      <c r="V599" s="129"/>
      <c r="W599" s="129"/>
      <c r="X599" s="129"/>
      <c r="Y599" s="129"/>
      <c r="Z599" s="129"/>
      <c r="AA599" s="129"/>
      <c r="AB599" s="129"/>
      <c r="AC599" s="129"/>
      <c r="AD599" s="129"/>
      <c r="AE599" s="129"/>
      <c r="AF599" s="129"/>
      <c r="AG599" s="130"/>
      <c r="AH599" s="130"/>
      <c r="AI599" s="131"/>
      <c r="AJ599" s="129"/>
      <c r="AK599" s="129"/>
      <c r="AL599" s="132"/>
      <c r="AM599" s="133"/>
      <c r="AN599" s="133"/>
      <c r="AO599" s="133"/>
      <c r="AP599" s="133"/>
      <c r="AQ599" s="133"/>
      <c r="AR599" s="133"/>
      <c r="AS599" s="133"/>
      <c r="AT599" s="133"/>
      <c r="AU599" s="133"/>
      <c r="AV599" s="133"/>
      <c r="AW599" s="133"/>
      <c r="AX599" s="133"/>
      <c r="AY599" s="133"/>
      <c r="AZ599" s="133"/>
      <c r="BA599" s="133"/>
      <c r="BB599" s="133"/>
      <c r="BC599" s="133"/>
      <c r="BD599" s="133"/>
      <c r="BE599" s="133"/>
      <c r="BF599" s="133"/>
      <c r="BG599" s="133"/>
      <c r="BH599" s="133"/>
      <c r="BI599" s="133"/>
      <c r="BJ599" s="133"/>
      <c r="BK599" s="133"/>
      <c r="BL599" s="133"/>
      <c r="BM599" s="134"/>
      <c r="BN599" s="135"/>
      <c r="BO599" s="133"/>
      <c r="BP599" s="133"/>
      <c r="BQ599" s="133"/>
      <c r="BR599" s="133"/>
      <c r="BS599" s="133"/>
      <c r="BT599" s="133"/>
      <c r="BU599" s="133"/>
      <c r="BV599" s="133"/>
      <c r="BW599" s="133"/>
      <c r="BX599" s="133"/>
      <c r="BY599" s="133"/>
      <c r="BZ599" s="133"/>
      <c r="CA599" s="133"/>
      <c r="CB599" s="133"/>
      <c r="CC599" s="133"/>
      <c r="CD599" s="133"/>
      <c r="CE599" s="133"/>
      <c r="CF599" s="133"/>
      <c r="CG599" s="133"/>
      <c r="CH599" s="133"/>
      <c r="CI599" s="133"/>
      <c r="CJ599" s="133"/>
      <c r="CK599" s="133"/>
      <c r="CL599" s="133"/>
      <c r="CM599" s="133"/>
      <c r="CN599" s="133"/>
      <c r="CO599" s="133"/>
      <c r="CP599" s="133"/>
      <c r="CQ599" s="134"/>
      <c r="CR599" s="135"/>
      <c r="CS599" s="133"/>
      <c r="CT599" s="133"/>
      <c r="CU599" s="133"/>
      <c r="CV599" s="133"/>
      <c r="CW599" s="133"/>
      <c r="CX599" s="133"/>
      <c r="CY599" s="133"/>
      <c r="CZ599" s="133"/>
      <c r="DA599" s="133"/>
      <c r="DB599" s="133"/>
      <c r="DC599" s="133"/>
      <c r="DD599" s="133"/>
      <c r="DE599" s="133"/>
      <c r="DF599" s="133"/>
      <c r="DG599" s="133"/>
      <c r="DH599" s="133"/>
      <c r="DI599" s="133"/>
      <c r="DJ599" s="133"/>
      <c r="DK599" s="133"/>
      <c r="DL599" s="133"/>
      <c r="DM599" s="133"/>
      <c r="DN599" s="133"/>
      <c r="DO599" s="133"/>
      <c r="DP599" s="133"/>
      <c r="DQ599" s="133"/>
      <c r="DR599" s="133"/>
      <c r="DS599" s="133"/>
      <c r="DT599" s="133"/>
      <c r="DU599" s="134"/>
      <c r="DV599" s="134"/>
      <c r="DW599" s="134"/>
      <c r="EE599" s="2"/>
      <c r="EF599"/>
      <c r="EG599"/>
      <c r="EH599" s="124"/>
      <c r="EI599" s="124"/>
      <c r="EJ599" s="124"/>
      <c r="EK599" s="124"/>
      <c r="EL599" s="124"/>
      <c r="EM599" s="124"/>
      <c r="EN599" s="124"/>
      <c r="EO599" s="124"/>
      <c r="EP599" s="124"/>
      <c r="EQ599" s="124"/>
      <c r="ER599" s="124"/>
      <c r="ES599" s="124"/>
      <c r="ET599" s="124"/>
      <c r="EU599" s="124"/>
      <c r="EV599" s="124"/>
      <c r="EW599" s="124"/>
      <c r="EX599" s="124"/>
      <c r="EY599" s="124"/>
      <c r="EZ599" s="124"/>
      <c r="FA599" s="124"/>
      <c r="FB599" s="124"/>
      <c r="FC599" s="124"/>
      <c r="FD599" s="124"/>
      <c r="FE599" s="124"/>
      <c r="FG599" s="124"/>
      <c r="FH599" s="124"/>
      <c r="FI599" s="124"/>
      <c r="FJ599" s="124"/>
      <c r="FK599" s="124"/>
      <c r="FL599" s="124"/>
      <c r="FN599" s="212"/>
      <c r="FO599" s="170"/>
      <c r="FP599" s="212"/>
      <c r="FQ599" s="170"/>
      <c r="FR599" s="212"/>
      <c r="FS599" s="170"/>
      <c r="FT599" s="212"/>
      <c r="FU599" s="170"/>
      <c r="FV599" s="212"/>
      <c r="FW599" s="170"/>
      <c r="FX599" s="212"/>
      <c r="FY599" s="170"/>
      <c r="FZ599" s="212"/>
      <c r="GA599" s="170"/>
      <c r="GB599" s="212"/>
      <c r="GC599" s="170"/>
      <c r="GD599" s="212"/>
      <c r="GE599" s="170"/>
      <c r="GF599" s="212"/>
      <c r="GG599" s="170"/>
      <c r="GH599" s="212"/>
      <c r="GI599" s="170"/>
      <c r="GJ599" s="212"/>
      <c r="GK599" s="170"/>
      <c r="HC599" s="212"/>
      <c r="HD599" s="170"/>
      <c r="HE599" s="212"/>
      <c r="HF599" s="170"/>
      <c r="HG599" s="212"/>
      <c r="HH599" s="170"/>
      <c r="HI599" s="212"/>
      <c r="HJ599" s="170"/>
    </row>
    <row r="600" spans="2:218" ht="21.75" customHeight="1" x14ac:dyDescent="0.15">
      <c r="B600" s="486"/>
      <c r="C600" s="324"/>
      <c r="D600" s="78"/>
      <c r="E600" s="79"/>
      <c r="F600" s="79"/>
      <c r="G600" s="79"/>
      <c r="H600" s="79"/>
      <c r="I600" s="79"/>
      <c r="J600" s="79"/>
      <c r="K600" s="79"/>
      <c r="L600" s="79"/>
      <c r="M600" s="79"/>
      <c r="N600" s="79"/>
      <c r="O600" s="79"/>
      <c r="P600" s="79"/>
      <c r="Q600" s="79"/>
      <c r="R600" s="79"/>
      <c r="S600" s="79"/>
      <c r="T600" s="79"/>
      <c r="U600" s="79"/>
      <c r="V600" s="79"/>
      <c r="W600" s="79"/>
      <c r="X600" s="79"/>
      <c r="Y600" s="79"/>
      <c r="Z600" s="79"/>
      <c r="AA600" s="79"/>
      <c r="AB600" s="79"/>
      <c r="AC600" s="79"/>
      <c r="AD600" s="79"/>
      <c r="AE600" s="79"/>
      <c r="AF600" s="137"/>
      <c r="AG600" s="79"/>
      <c r="AH600" s="79"/>
      <c r="AI600" s="78"/>
      <c r="AJ600" s="79"/>
      <c r="AK600" s="79"/>
      <c r="AL600" s="79"/>
      <c r="AM600" s="79"/>
      <c r="AN600" s="79"/>
      <c r="AO600" s="79"/>
      <c r="AP600" s="79"/>
      <c r="AQ600" s="79"/>
      <c r="AR600" s="79"/>
      <c r="AS600" s="79"/>
      <c r="AT600" s="79"/>
      <c r="AU600" s="79"/>
      <c r="AV600" s="79"/>
      <c r="AW600" s="79"/>
      <c r="AX600" s="79"/>
      <c r="AY600" s="79"/>
      <c r="AZ600" s="79"/>
      <c r="BA600" s="79"/>
      <c r="BB600" s="79"/>
      <c r="BC600" s="79"/>
      <c r="BD600" s="79"/>
      <c r="BE600" s="79"/>
      <c r="BF600" s="79"/>
      <c r="BG600" s="79"/>
      <c r="BH600" s="79"/>
      <c r="BI600" s="79"/>
      <c r="BJ600" s="79"/>
      <c r="BK600" s="79"/>
      <c r="BL600" s="79"/>
      <c r="BM600" s="80"/>
      <c r="BN600" s="78"/>
      <c r="BO600" s="79"/>
      <c r="BP600" s="79"/>
      <c r="BQ600" s="79"/>
      <c r="BR600" s="79"/>
      <c r="BS600" s="79"/>
      <c r="BT600" s="79"/>
      <c r="BU600" s="79"/>
      <c r="BV600" s="79"/>
      <c r="BW600" s="79"/>
      <c r="BX600" s="79"/>
      <c r="BY600" s="79"/>
      <c r="BZ600" s="79"/>
      <c r="CA600" s="79"/>
      <c r="CB600" s="137"/>
      <c r="CC600" s="79"/>
      <c r="CD600" s="79"/>
      <c r="CE600" s="79"/>
      <c r="CF600" s="79"/>
      <c r="CG600" s="79"/>
      <c r="CH600" s="79"/>
      <c r="CI600" s="79"/>
      <c r="CJ600" s="79"/>
      <c r="CK600" s="79"/>
      <c r="CL600" s="79"/>
      <c r="CM600" s="79"/>
      <c r="CN600" s="79"/>
      <c r="CO600" s="79"/>
      <c r="CP600" s="137"/>
      <c r="CQ600" s="80"/>
      <c r="CR600" s="78"/>
      <c r="CS600" s="79"/>
      <c r="CT600" s="79"/>
      <c r="CU600" s="79"/>
      <c r="CV600" s="79"/>
      <c r="CW600" s="79"/>
      <c r="CX600" s="79"/>
      <c r="CY600" s="79"/>
      <c r="CZ600" s="79"/>
      <c r="DA600" s="79"/>
      <c r="DB600" s="79"/>
      <c r="DC600" s="79"/>
      <c r="DD600" s="79"/>
      <c r="DE600" s="79"/>
      <c r="DF600" s="137"/>
      <c r="DG600" s="79"/>
      <c r="DH600" s="79"/>
      <c r="DI600" s="79"/>
      <c r="DJ600" s="79"/>
      <c r="DK600" s="79"/>
      <c r="DL600" s="79"/>
      <c r="DM600" s="79"/>
      <c r="DN600" s="79"/>
      <c r="DO600" s="79"/>
      <c r="DP600" s="79"/>
      <c r="DQ600" s="79"/>
      <c r="DR600" s="79"/>
      <c r="DS600" s="79"/>
      <c r="DT600" s="137"/>
      <c r="DU600" s="80"/>
      <c r="DV600" s="80"/>
      <c r="DW600" s="80"/>
      <c r="EE600" s="2"/>
      <c r="EF600"/>
      <c r="EG600"/>
      <c r="EH600" s="124"/>
      <c r="EI600" s="124"/>
      <c r="EJ600" s="124"/>
      <c r="EK600" s="124"/>
      <c r="EL600" s="124"/>
      <c r="EM600" s="124"/>
      <c r="EN600" s="124"/>
      <c r="EO600" s="124"/>
      <c r="EP600" s="124"/>
      <c r="EQ600" s="124"/>
      <c r="ER600" s="124"/>
      <c r="ES600" s="124"/>
      <c r="ET600" s="124"/>
      <c r="EU600" s="124"/>
      <c r="EV600" s="124"/>
      <c r="EW600" s="124"/>
      <c r="EX600" s="124"/>
      <c r="EY600" s="124"/>
      <c r="EZ600" s="124"/>
      <c r="FA600" s="124"/>
      <c r="FB600" s="124"/>
      <c r="FC600" s="124"/>
      <c r="FD600" s="124"/>
      <c r="FE600" s="124"/>
      <c r="FG600" s="124"/>
      <c r="FH600" s="124"/>
      <c r="FI600" s="124"/>
      <c r="FJ600" s="124"/>
      <c r="FK600" s="124"/>
      <c r="FL600" s="124"/>
      <c r="FN600" s="212"/>
      <c r="FO600" s="170"/>
      <c r="FP600" s="212"/>
      <c r="FQ600" s="170"/>
      <c r="FR600" s="212"/>
      <c r="FS600" s="170"/>
      <c r="FT600" s="212"/>
      <c r="FU600" s="170"/>
      <c r="FV600" s="212"/>
      <c r="FW600" s="170"/>
      <c r="FX600" s="212"/>
      <c r="FY600" s="170"/>
      <c r="FZ600" s="212"/>
      <c r="GA600" s="170"/>
      <c r="GB600" s="212"/>
      <c r="GC600" s="170"/>
      <c r="GD600" s="212"/>
      <c r="GE600" s="170"/>
      <c r="GF600" s="212"/>
      <c r="GG600" s="170"/>
      <c r="GH600" s="212"/>
      <c r="GI600" s="170"/>
      <c r="GJ600" s="212"/>
      <c r="GK600" s="170"/>
      <c r="HC600" s="212"/>
      <c r="HD600" s="170"/>
      <c r="HE600" s="212"/>
      <c r="HF600" s="170"/>
      <c r="HG600" s="212"/>
      <c r="HH600" s="170"/>
      <c r="HI600" s="212"/>
      <c r="HJ600" s="170"/>
    </row>
    <row r="601" spans="2:218" ht="10.5" customHeight="1" x14ac:dyDescent="0.15">
      <c r="B601" s="487"/>
      <c r="C601" s="325"/>
      <c r="D601" s="59"/>
      <c r="E601" s="76"/>
      <c r="F601" s="76"/>
      <c r="G601" s="76"/>
      <c r="H601" s="76"/>
      <c r="I601" s="76"/>
      <c r="J601" s="76"/>
      <c r="K601" s="76"/>
      <c r="L601" s="76"/>
      <c r="M601" s="76"/>
      <c r="N601" s="76"/>
      <c r="O601" s="76"/>
      <c r="P601" s="76"/>
      <c r="Q601" s="76"/>
      <c r="R601" s="76"/>
      <c r="S601" s="76"/>
      <c r="T601" s="76"/>
      <c r="U601" s="76"/>
      <c r="V601" s="76"/>
      <c r="W601" s="76"/>
      <c r="X601" s="76"/>
      <c r="Y601" s="76"/>
      <c r="Z601" s="76"/>
      <c r="AA601" s="76"/>
      <c r="AB601" s="76"/>
      <c r="AC601" s="76"/>
      <c r="AD601" s="76"/>
      <c r="AE601" s="76"/>
      <c r="AF601" s="138"/>
      <c r="AG601" s="76"/>
      <c r="AH601" s="76"/>
      <c r="AI601" s="59"/>
      <c r="AJ601" s="76"/>
      <c r="AK601" s="76"/>
      <c r="AL601" s="76"/>
      <c r="AM601" s="76"/>
      <c r="AN601" s="76"/>
      <c r="AO601" s="76"/>
      <c r="AP601" s="76"/>
      <c r="AQ601" s="76"/>
      <c r="AR601" s="76"/>
      <c r="AS601" s="76"/>
      <c r="AT601" s="76"/>
      <c r="AU601" s="76"/>
      <c r="AV601" s="76"/>
      <c r="AW601" s="76"/>
      <c r="AX601" s="76"/>
      <c r="AY601" s="76"/>
      <c r="AZ601" s="76"/>
      <c r="BA601" s="76"/>
      <c r="BB601" s="76"/>
      <c r="BC601" s="76"/>
      <c r="BD601" s="76"/>
      <c r="BE601" s="76"/>
      <c r="BF601" s="76"/>
      <c r="BG601" s="76"/>
      <c r="BH601" s="76"/>
      <c r="BI601" s="76"/>
      <c r="BJ601" s="76"/>
      <c r="BK601" s="76"/>
      <c r="BL601" s="76"/>
      <c r="BM601" s="77"/>
      <c r="BN601" s="59"/>
      <c r="BO601" s="76"/>
      <c r="BP601" s="76"/>
      <c r="BQ601" s="76"/>
      <c r="BR601" s="76"/>
      <c r="BS601" s="76"/>
      <c r="BT601" s="76"/>
      <c r="BU601" s="76"/>
      <c r="BV601" s="76"/>
      <c r="BW601" s="76"/>
      <c r="BX601" s="76"/>
      <c r="BY601" s="76"/>
      <c r="BZ601" s="76"/>
      <c r="CA601" s="76"/>
      <c r="CB601" s="138"/>
      <c r="CC601" s="76"/>
      <c r="CD601" s="76"/>
      <c r="CE601" s="76"/>
      <c r="CF601" s="76"/>
      <c r="CG601" s="76"/>
      <c r="CH601" s="76"/>
      <c r="CI601" s="76"/>
      <c r="CJ601" s="76"/>
      <c r="CK601" s="76"/>
      <c r="CL601" s="76"/>
      <c r="CM601" s="76"/>
      <c r="CN601" s="76"/>
      <c r="CO601" s="76"/>
      <c r="CP601" s="138"/>
      <c r="CQ601" s="77"/>
      <c r="CR601" s="59"/>
      <c r="CS601" s="76"/>
      <c r="CT601" s="76"/>
      <c r="CU601" s="76"/>
      <c r="CV601" s="76"/>
      <c r="CW601" s="76"/>
      <c r="CX601" s="76"/>
      <c r="CY601" s="76"/>
      <c r="CZ601" s="76"/>
      <c r="DA601" s="76"/>
      <c r="DB601" s="76"/>
      <c r="DC601" s="76"/>
      <c r="DD601" s="76"/>
      <c r="DE601" s="76"/>
      <c r="DF601" s="138"/>
      <c r="DG601" s="76"/>
      <c r="DH601" s="76"/>
      <c r="DI601" s="76"/>
      <c r="DJ601" s="76"/>
      <c r="DK601" s="76"/>
      <c r="DL601" s="76"/>
      <c r="DM601" s="76"/>
      <c r="DN601" s="76"/>
      <c r="DO601" s="76"/>
      <c r="DP601" s="76"/>
      <c r="DQ601" s="76"/>
      <c r="DR601" s="76"/>
      <c r="DS601" s="76"/>
      <c r="DT601" s="138"/>
      <c r="DU601" s="77"/>
      <c r="DV601" s="77"/>
      <c r="DW601" s="77"/>
      <c r="EE601" s="2"/>
      <c r="EF601"/>
      <c r="EG601"/>
      <c r="EH601" s="124"/>
      <c r="EI601" s="124"/>
      <c r="EJ601" s="124"/>
      <c r="EK601" s="124"/>
      <c r="EL601" s="124"/>
      <c r="EM601" s="124"/>
      <c r="EN601" s="124"/>
      <c r="EO601" s="124"/>
      <c r="EP601" s="124"/>
      <c r="EQ601" s="124"/>
      <c r="ER601" s="124"/>
      <c r="ES601" s="124"/>
      <c r="ET601" s="124"/>
      <c r="EU601" s="124"/>
      <c r="EV601" s="124"/>
      <c r="EW601" s="124"/>
      <c r="EX601" s="124"/>
      <c r="EY601" s="124"/>
      <c r="EZ601" s="124"/>
      <c r="FA601" s="124"/>
      <c r="FB601" s="124"/>
      <c r="FC601" s="124"/>
      <c r="FD601" s="124"/>
      <c r="FE601" s="124"/>
      <c r="FG601" s="124"/>
      <c r="FH601" s="124"/>
      <c r="FI601" s="124"/>
      <c r="FJ601" s="124"/>
      <c r="FK601" s="124"/>
      <c r="FL601" s="124"/>
      <c r="FN601" s="212"/>
      <c r="FO601" s="170"/>
      <c r="FP601" s="212"/>
      <c r="FQ601" s="170"/>
      <c r="FR601" s="212"/>
      <c r="FS601" s="170"/>
      <c r="FT601" s="212"/>
      <c r="FU601" s="170"/>
      <c r="FV601" s="212"/>
      <c r="FW601" s="170"/>
      <c r="FX601" s="212"/>
      <c r="FY601" s="170"/>
      <c r="FZ601" s="212"/>
      <c r="GA601" s="170"/>
      <c r="GB601" s="212"/>
      <c r="GC601" s="170"/>
      <c r="GD601" s="212"/>
      <c r="GE601" s="170"/>
      <c r="GF601" s="212"/>
      <c r="GG601" s="170"/>
      <c r="GH601" s="212"/>
      <c r="GI601" s="170"/>
      <c r="GJ601" s="212"/>
      <c r="GK601" s="170"/>
      <c r="HC601" s="212"/>
      <c r="HD601" s="170"/>
      <c r="HE601" s="212"/>
      <c r="HF601" s="170"/>
      <c r="HG601" s="212"/>
      <c r="HH601" s="170"/>
      <c r="HI601" s="212"/>
      <c r="HJ601" s="170"/>
    </row>
    <row r="602" spans="2:218" ht="27.75" customHeight="1" x14ac:dyDescent="0.15">
      <c r="B602" s="487"/>
      <c r="C602" s="325"/>
      <c r="D602" s="75"/>
      <c r="E602" s="76"/>
      <c r="F602" s="76"/>
      <c r="G602" s="76"/>
      <c r="H602" s="76"/>
      <c r="I602" s="76"/>
      <c r="J602" s="76"/>
      <c r="K602" s="76"/>
      <c r="L602" s="76"/>
      <c r="M602" s="76"/>
      <c r="N602" s="76"/>
      <c r="O602" s="76"/>
      <c r="P602" s="76"/>
      <c r="Q602" s="76"/>
      <c r="R602" s="76"/>
      <c r="S602" s="76"/>
      <c r="T602" s="76"/>
      <c r="U602" s="76"/>
      <c r="V602" s="76"/>
      <c r="W602" s="76"/>
      <c r="X602" s="76"/>
      <c r="Y602" s="76"/>
      <c r="Z602" s="76"/>
      <c r="AA602" s="76"/>
      <c r="AB602" s="76"/>
      <c r="AC602" s="76"/>
      <c r="AD602" s="76"/>
      <c r="AE602" s="76"/>
      <c r="AF602" s="138"/>
      <c r="AG602" s="76"/>
      <c r="AH602" s="76"/>
      <c r="AI602" s="59"/>
      <c r="AJ602" s="76"/>
      <c r="AK602" s="76"/>
      <c r="AL602" s="76"/>
      <c r="AM602" s="76"/>
      <c r="AN602" s="76"/>
      <c r="AO602" s="76"/>
      <c r="AP602" s="76"/>
      <c r="AQ602" s="76"/>
      <c r="AR602" s="76"/>
      <c r="AS602" s="76"/>
      <c r="AT602" s="76"/>
      <c r="AU602" s="76"/>
      <c r="AV602" s="76"/>
      <c r="AW602" s="76"/>
      <c r="AX602" s="76"/>
      <c r="AY602" s="76"/>
      <c r="AZ602" s="76"/>
      <c r="BA602" s="76"/>
      <c r="BB602" s="76"/>
      <c r="BC602" s="76"/>
      <c r="BD602" s="76"/>
      <c r="BE602" s="76"/>
      <c r="BF602" s="76"/>
      <c r="BG602" s="76"/>
      <c r="BH602" s="76"/>
      <c r="BI602" s="76"/>
      <c r="BJ602" s="76"/>
      <c r="BK602" s="76"/>
      <c r="BL602" s="76"/>
      <c r="BM602" s="77"/>
      <c r="BN602" s="59"/>
      <c r="BO602" s="76"/>
      <c r="BP602" s="76"/>
      <c r="BQ602" s="76"/>
      <c r="BR602" s="76"/>
      <c r="BS602" s="76"/>
      <c r="BT602" s="76"/>
      <c r="BU602" s="76"/>
      <c r="BV602" s="76"/>
      <c r="BW602" s="76"/>
      <c r="BX602" s="76"/>
      <c r="BY602" s="76"/>
      <c r="BZ602" s="76"/>
      <c r="CA602" s="76"/>
      <c r="CB602" s="138"/>
      <c r="CC602" s="76"/>
      <c r="CD602" s="76"/>
      <c r="CE602" s="76"/>
      <c r="CF602" s="76"/>
      <c r="CG602" s="76"/>
      <c r="CH602" s="76"/>
      <c r="CI602" s="76"/>
      <c r="CJ602" s="76"/>
      <c r="CK602" s="76"/>
      <c r="CL602" s="76"/>
      <c r="CM602" s="76"/>
      <c r="CN602" s="76"/>
      <c r="CO602" s="76"/>
      <c r="CP602" s="138"/>
      <c r="CQ602" s="77"/>
      <c r="CR602" s="59"/>
      <c r="CS602" s="76"/>
      <c r="CT602" s="76"/>
      <c r="CU602" s="76"/>
      <c r="CV602" s="76"/>
      <c r="CW602" s="76"/>
      <c r="CX602" s="76"/>
      <c r="CY602" s="76"/>
      <c r="CZ602" s="76"/>
      <c r="DA602" s="76"/>
      <c r="DB602" s="76"/>
      <c r="DC602" s="76"/>
      <c r="DD602" s="76"/>
      <c r="DE602" s="76"/>
      <c r="DF602" s="138"/>
      <c r="DG602" s="76"/>
      <c r="DH602" s="76"/>
      <c r="DI602" s="76"/>
      <c r="DJ602" s="76"/>
      <c r="DK602" s="76"/>
      <c r="DL602" s="76"/>
      <c r="DM602" s="76"/>
      <c r="DN602" s="76"/>
      <c r="DO602" s="76"/>
      <c r="DP602" s="76"/>
      <c r="DQ602" s="76"/>
      <c r="DR602" s="76"/>
      <c r="DS602" s="76"/>
      <c r="DT602" s="138"/>
      <c r="DU602" s="77"/>
      <c r="DV602" s="77"/>
      <c r="DW602" s="77"/>
      <c r="EE602" s="2"/>
      <c r="EF602"/>
      <c r="EG602"/>
      <c r="EH602" s="124"/>
      <c r="EI602" s="124"/>
      <c r="EJ602" s="124"/>
      <c r="EK602" s="124"/>
      <c r="EL602" s="124"/>
      <c r="EM602" s="124"/>
      <c r="EN602" s="124"/>
      <c r="EO602" s="124"/>
      <c r="EP602" s="124"/>
      <c r="EQ602" s="124"/>
      <c r="ER602" s="124"/>
      <c r="ES602" s="124"/>
      <c r="ET602" s="124"/>
      <c r="EU602" s="124"/>
      <c r="EV602" s="124"/>
      <c r="EW602" s="124"/>
      <c r="EX602" s="124"/>
      <c r="EY602" s="124"/>
      <c r="EZ602" s="124"/>
      <c r="FA602" s="124"/>
      <c r="FB602" s="124"/>
      <c r="FC602" s="124"/>
      <c r="FD602" s="124"/>
      <c r="FE602" s="124"/>
      <c r="FG602" s="124"/>
      <c r="FH602" s="124"/>
      <c r="FI602" s="124"/>
      <c r="FJ602" s="124"/>
      <c r="FK602" s="124"/>
      <c r="FL602" s="124"/>
      <c r="FN602" s="212"/>
      <c r="FO602" s="170"/>
      <c r="FP602" s="212"/>
      <c r="FQ602" s="170"/>
      <c r="FR602" s="212"/>
      <c r="FS602" s="170"/>
      <c r="FT602" s="212"/>
      <c r="FU602" s="170"/>
      <c r="FV602" s="212"/>
      <c r="FW602" s="170"/>
      <c r="FX602" s="212"/>
      <c r="FY602" s="170"/>
      <c r="FZ602" s="212"/>
      <c r="GA602" s="170"/>
      <c r="GB602" s="212"/>
      <c r="GC602" s="170"/>
      <c r="GD602" s="212"/>
      <c r="GE602" s="170"/>
      <c r="GF602" s="212"/>
      <c r="GG602" s="170"/>
      <c r="GH602" s="212"/>
      <c r="GI602" s="170"/>
      <c r="GJ602" s="212"/>
      <c r="GK602" s="170"/>
      <c r="HC602" s="212"/>
      <c r="HD602" s="170"/>
      <c r="HE602" s="212"/>
      <c r="HF602" s="170"/>
      <c r="HG602" s="212"/>
      <c r="HH602" s="170"/>
      <c r="HI602" s="212"/>
      <c r="HJ602" s="170"/>
    </row>
    <row r="603" spans="2:218" ht="21.75" customHeight="1" thickBot="1" x14ac:dyDescent="0.2">
      <c r="B603" s="488"/>
      <c r="C603" s="326"/>
      <c r="D603" s="136"/>
      <c r="E603" s="129"/>
      <c r="F603" s="129"/>
      <c r="G603" s="129"/>
      <c r="H603" s="129"/>
      <c r="I603" s="129"/>
      <c r="J603" s="129"/>
      <c r="K603" s="129"/>
      <c r="L603" s="129"/>
      <c r="M603" s="129"/>
      <c r="N603" s="129"/>
      <c r="O603" s="129"/>
      <c r="P603" s="129"/>
      <c r="Q603" s="129"/>
      <c r="R603" s="129"/>
      <c r="S603" s="129"/>
      <c r="T603" s="129"/>
      <c r="U603" s="129"/>
      <c r="V603" s="129"/>
      <c r="W603" s="129"/>
      <c r="X603" s="129"/>
      <c r="Y603" s="129"/>
      <c r="Z603" s="129"/>
      <c r="AA603" s="129"/>
      <c r="AB603" s="129"/>
      <c r="AC603" s="129"/>
      <c r="AD603" s="129"/>
      <c r="AE603" s="129"/>
      <c r="AF603" s="129"/>
      <c r="AG603" s="130"/>
      <c r="AH603" s="130"/>
      <c r="AI603" s="131"/>
      <c r="AJ603" s="129"/>
      <c r="AK603" s="129"/>
      <c r="AL603" s="132"/>
      <c r="AM603" s="133"/>
      <c r="AN603" s="133"/>
      <c r="AO603" s="133"/>
      <c r="AP603" s="133"/>
      <c r="AQ603" s="133"/>
      <c r="AR603" s="133"/>
      <c r="AS603" s="133"/>
      <c r="AT603" s="133"/>
      <c r="AU603" s="133"/>
      <c r="AV603" s="133"/>
      <c r="AW603" s="133"/>
      <c r="AX603" s="133"/>
      <c r="AY603" s="133"/>
      <c r="AZ603" s="133"/>
      <c r="BA603" s="133"/>
      <c r="BB603" s="133"/>
      <c r="BC603" s="133"/>
      <c r="BD603" s="133"/>
      <c r="BE603" s="133"/>
      <c r="BF603" s="133"/>
      <c r="BG603" s="133"/>
      <c r="BH603" s="133"/>
      <c r="BI603" s="133"/>
      <c r="BJ603" s="133"/>
      <c r="BK603" s="133"/>
      <c r="BL603" s="133"/>
      <c r="BM603" s="134"/>
      <c r="BN603" s="135"/>
      <c r="BO603" s="133"/>
      <c r="BP603" s="133"/>
      <c r="BQ603" s="133"/>
      <c r="BR603" s="133"/>
      <c r="BS603" s="133"/>
      <c r="BT603" s="133"/>
      <c r="BU603" s="133"/>
      <c r="BV603" s="133"/>
      <c r="BW603" s="133"/>
      <c r="BX603" s="133"/>
      <c r="BY603" s="133"/>
      <c r="BZ603" s="133"/>
      <c r="CA603" s="133"/>
      <c r="CB603" s="133"/>
      <c r="CC603" s="133"/>
      <c r="CD603" s="133"/>
      <c r="CE603" s="133"/>
      <c r="CF603" s="133"/>
      <c r="CG603" s="133"/>
      <c r="CH603" s="133"/>
      <c r="CI603" s="133"/>
      <c r="CJ603" s="133"/>
      <c r="CK603" s="133"/>
      <c r="CL603" s="133"/>
      <c r="CM603" s="133"/>
      <c r="CN603" s="133"/>
      <c r="CO603" s="133"/>
      <c r="CP603" s="133"/>
      <c r="CQ603" s="134"/>
      <c r="CR603" s="135"/>
      <c r="CS603" s="133"/>
      <c r="CT603" s="133"/>
      <c r="CU603" s="133"/>
      <c r="CV603" s="133"/>
      <c r="CW603" s="133"/>
      <c r="CX603" s="133"/>
      <c r="CY603" s="133"/>
      <c r="CZ603" s="133"/>
      <c r="DA603" s="133"/>
      <c r="DB603" s="133"/>
      <c r="DC603" s="133"/>
      <c r="DD603" s="133"/>
      <c r="DE603" s="133"/>
      <c r="DF603" s="133"/>
      <c r="DG603" s="133"/>
      <c r="DH603" s="133"/>
      <c r="DI603" s="133"/>
      <c r="DJ603" s="133"/>
      <c r="DK603" s="133"/>
      <c r="DL603" s="133"/>
      <c r="DM603" s="133"/>
      <c r="DN603" s="133"/>
      <c r="DO603" s="133"/>
      <c r="DP603" s="133"/>
      <c r="DQ603" s="133"/>
      <c r="DR603" s="133"/>
      <c r="DS603" s="133"/>
      <c r="DT603" s="133"/>
      <c r="DU603" s="134"/>
      <c r="DV603" s="134"/>
      <c r="DW603" s="134"/>
      <c r="EE603" s="2"/>
      <c r="EF603"/>
      <c r="EG603"/>
      <c r="EH603" s="124"/>
      <c r="EI603" s="124"/>
      <c r="EJ603" s="124"/>
      <c r="EK603" s="124"/>
      <c r="EL603" s="124"/>
      <c r="EM603" s="124"/>
      <c r="EN603" s="124"/>
      <c r="EO603" s="124"/>
      <c r="EP603" s="124"/>
      <c r="EQ603" s="124"/>
      <c r="ER603" s="124"/>
      <c r="ES603" s="124"/>
      <c r="ET603" s="124"/>
      <c r="EU603" s="124"/>
      <c r="EV603" s="124"/>
      <c r="EW603" s="124"/>
      <c r="EX603" s="124"/>
      <c r="EY603" s="124"/>
      <c r="EZ603" s="124"/>
      <c r="FA603" s="124"/>
      <c r="FB603" s="124"/>
      <c r="FC603" s="124"/>
      <c r="FD603" s="124"/>
      <c r="FE603" s="124"/>
      <c r="FG603" s="124"/>
      <c r="FH603" s="124"/>
      <c r="FI603" s="124"/>
      <c r="FJ603" s="124"/>
      <c r="FK603" s="124"/>
      <c r="FL603" s="124"/>
      <c r="FN603" s="212"/>
      <c r="FO603" s="170"/>
      <c r="FP603" s="212"/>
      <c r="FQ603" s="170"/>
      <c r="FR603" s="212"/>
      <c r="FS603" s="170"/>
      <c r="FT603" s="212"/>
      <c r="FU603" s="170"/>
      <c r="FV603" s="212"/>
      <c r="FW603" s="170"/>
      <c r="FX603" s="212"/>
      <c r="FY603" s="170"/>
      <c r="FZ603" s="212"/>
      <c r="GA603" s="170"/>
      <c r="GB603" s="212"/>
      <c r="GC603" s="170"/>
      <c r="GD603" s="212"/>
      <c r="GE603" s="170"/>
      <c r="GF603" s="212"/>
      <c r="GG603" s="170"/>
      <c r="GH603" s="212"/>
      <c r="GI603" s="170"/>
      <c r="GJ603" s="212"/>
      <c r="GK603" s="170"/>
      <c r="HC603" s="212"/>
      <c r="HD603" s="170"/>
      <c r="HE603" s="212"/>
      <c r="HF603" s="170"/>
      <c r="HG603" s="212"/>
      <c r="HH603" s="170"/>
      <c r="HI603" s="212"/>
      <c r="HJ603" s="170"/>
    </row>
    <row r="604" spans="2:218" ht="21.75" customHeight="1" x14ac:dyDescent="0.15">
      <c r="B604" s="486"/>
      <c r="C604" s="324"/>
      <c r="D604" s="78"/>
      <c r="E604" s="79"/>
      <c r="F604" s="79"/>
      <c r="G604" s="79"/>
      <c r="H604" s="79"/>
      <c r="I604" s="79"/>
      <c r="J604" s="79"/>
      <c r="K604" s="79"/>
      <c r="L604" s="79"/>
      <c r="M604" s="79"/>
      <c r="N604" s="79"/>
      <c r="O604" s="79"/>
      <c r="P604" s="79"/>
      <c r="Q604" s="79"/>
      <c r="R604" s="79"/>
      <c r="S604" s="79"/>
      <c r="T604" s="79"/>
      <c r="U604" s="79"/>
      <c r="V604" s="79"/>
      <c r="W604" s="79"/>
      <c r="X604" s="79"/>
      <c r="Y604" s="79"/>
      <c r="Z604" s="79"/>
      <c r="AA604" s="79"/>
      <c r="AB604" s="79"/>
      <c r="AC604" s="79"/>
      <c r="AD604" s="79"/>
      <c r="AE604" s="79"/>
      <c r="AF604" s="137"/>
      <c r="AG604" s="79"/>
      <c r="AH604" s="79"/>
      <c r="AI604" s="78"/>
      <c r="AJ604" s="79"/>
      <c r="AK604" s="79"/>
      <c r="AL604" s="79"/>
      <c r="AM604" s="79"/>
      <c r="AN604" s="79"/>
      <c r="AO604" s="79"/>
      <c r="AP604" s="79"/>
      <c r="AQ604" s="79"/>
      <c r="AR604" s="79"/>
      <c r="AS604" s="79"/>
      <c r="AT604" s="79"/>
      <c r="AU604" s="79"/>
      <c r="AV604" s="79"/>
      <c r="AW604" s="79"/>
      <c r="AX604" s="79"/>
      <c r="AY604" s="79"/>
      <c r="AZ604" s="79"/>
      <c r="BA604" s="79"/>
      <c r="BB604" s="79"/>
      <c r="BC604" s="79"/>
      <c r="BD604" s="79"/>
      <c r="BE604" s="79"/>
      <c r="BF604" s="79"/>
      <c r="BG604" s="79"/>
      <c r="BH604" s="79"/>
      <c r="BI604" s="79"/>
      <c r="BJ604" s="79"/>
      <c r="BK604" s="79"/>
      <c r="BL604" s="79"/>
      <c r="BM604" s="80"/>
      <c r="BN604" s="78"/>
      <c r="BO604" s="79"/>
      <c r="BP604" s="79"/>
      <c r="BQ604" s="79"/>
      <c r="BR604" s="79"/>
      <c r="BS604" s="79"/>
      <c r="BT604" s="79"/>
      <c r="BU604" s="79"/>
      <c r="BV604" s="79"/>
      <c r="BW604" s="79"/>
      <c r="BX604" s="79"/>
      <c r="BY604" s="79"/>
      <c r="BZ604" s="79"/>
      <c r="CA604" s="79"/>
      <c r="CB604" s="137"/>
      <c r="CC604" s="79"/>
      <c r="CD604" s="79"/>
      <c r="CE604" s="79"/>
      <c r="CF604" s="79"/>
      <c r="CG604" s="79"/>
      <c r="CH604" s="79"/>
      <c r="CI604" s="79"/>
      <c r="CJ604" s="79"/>
      <c r="CK604" s="79"/>
      <c r="CL604" s="79"/>
      <c r="CM604" s="79"/>
      <c r="CN604" s="79"/>
      <c r="CO604" s="79"/>
      <c r="CP604" s="137"/>
      <c r="CQ604" s="80"/>
      <c r="CR604" s="78"/>
      <c r="CS604" s="79"/>
      <c r="CT604" s="79"/>
      <c r="CU604" s="79"/>
      <c r="CV604" s="79"/>
      <c r="CW604" s="79"/>
      <c r="CX604" s="79"/>
      <c r="CY604" s="79"/>
      <c r="CZ604" s="79"/>
      <c r="DA604" s="79"/>
      <c r="DB604" s="79"/>
      <c r="DC604" s="79"/>
      <c r="DD604" s="79"/>
      <c r="DE604" s="79"/>
      <c r="DF604" s="137"/>
      <c r="DG604" s="79"/>
      <c r="DH604" s="79"/>
      <c r="DI604" s="79"/>
      <c r="DJ604" s="79"/>
      <c r="DK604" s="79"/>
      <c r="DL604" s="79"/>
      <c r="DM604" s="79"/>
      <c r="DN604" s="79"/>
      <c r="DO604" s="79"/>
      <c r="DP604" s="79"/>
      <c r="DQ604" s="79"/>
      <c r="DR604" s="79"/>
      <c r="DS604" s="79"/>
      <c r="DT604" s="137"/>
      <c r="DU604" s="80"/>
      <c r="DV604" s="80"/>
      <c r="DW604" s="80"/>
      <c r="EE604" s="2"/>
      <c r="EF604"/>
      <c r="EG604"/>
      <c r="EH604" s="124"/>
      <c r="EI604" s="124"/>
      <c r="EJ604" s="124"/>
      <c r="EK604" s="124"/>
      <c r="EL604" s="124"/>
      <c r="EM604" s="124"/>
      <c r="EN604" s="124"/>
      <c r="EO604" s="124"/>
      <c r="EP604" s="124"/>
      <c r="EQ604" s="124"/>
      <c r="ER604" s="124"/>
      <c r="ES604" s="124"/>
      <c r="ET604" s="124"/>
      <c r="EU604" s="124"/>
      <c r="EV604" s="124"/>
      <c r="EW604" s="124"/>
      <c r="EX604" s="124"/>
      <c r="EY604" s="124"/>
      <c r="EZ604" s="124"/>
      <c r="FA604" s="124"/>
      <c r="FB604" s="124"/>
      <c r="FC604" s="124"/>
      <c r="FD604" s="124"/>
      <c r="FE604" s="124"/>
      <c r="FG604" s="124"/>
      <c r="FH604" s="124"/>
      <c r="FI604" s="124"/>
      <c r="FJ604" s="124"/>
      <c r="FK604" s="124"/>
      <c r="FL604" s="124"/>
      <c r="FN604" s="212"/>
      <c r="FO604" s="170"/>
      <c r="FP604" s="212"/>
      <c r="FQ604" s="170"/>
      <c r="FR604" s="212"/>
      <c r="FS604" s="170"/>
      <c r="FT604" s="212"/>
      <c r="FU604" s="170"/>
      <c r="FV604" s="212"/>
      <c r="FW604" s="170"/>
      <c r="FX604" s="212"/>
      <c r="FY604" s="170"/>
      <c r="FZ604" s="212"/>
      <c r="GA604" s="170"/>
      <c r="GB604" s="212"/>
      <c r="GC604" s="170"/>
      <c r="GD604" s="212"/>
      <c r="GE604" s="170"/>
      <c r="GF604" s="212"/>
      <c r="GG604" s="170"/>
      <c r="GH604" s="212"/>
      <c r="GI604" s="170"/>
      <c r="GJ604" s="212"/>
      <c r="GK604" s="170"/>
      <c r="HC604" s="212"/>
      <c r="HD604" s="170"/>
      <c r="HE604" s="212"/>
      <c r="HF604" s="170"/>
      <c r="HG604" s="212"/>
      <c r="HH604" s="170"/>
      <c r="HI604" s="212"/>
      <c r="HJ604" s="170"/>
    </row>
    <row r="605" spans="2:218" ht="10.5" customHeight="1" x14ac:dyDescent="0.15">
      <c r="B605" s="487"/>
      <c r="C605" s="325"/>
      <c r="D605" s="59"/>
      <c r="E605" s="76"/>
      <c r="F605" s="76"/>
      <c r="G605" s="76"/>
      <c r="H605" s="76"/>
      <c r="I605" s="76"/>
      <c r="J605" s="76"/>
      <c r="K605" s="76"/>
      <c r="L605" s="76"/>
      <c r="M605" s="76"/>
      <c r="N605" s="76"/>
      <c r="O605" s="76"/>
      <c r="P605" s="76"/>
      <c r="Q605" s="76"/>
      <c r="R605" s="76"/>
      <c r="S605" s="76"/>
      <c r="T605" s="76"/>
      <c r="U605" s="76"/>
      <c r="V605" s="76"/>
      <c r="W605" s="76"/>
      <c r="X605" s="76"/>
      <c r="Y605" s="76"/>
      <c r="Z605" s="76"/>
      <c r="AA605" s="76"/>
      <c r="AB605" s="76"/>
      <c r="AC605" s="76"/>
      <c r="AD605" s="76"/>
      <c r="AE605" s="76"/>
      <c r="AF605" s="138"/>
      <c r="AG605" s="76"/>
      <c r="AH605" s="76"/>
      <c r="AI605" s="59"/>
      <c r="AJ605" s="76"/>
      <c r="AK605" s="76"/>
      <c r="AL605" s="76"/>
      <c r="AM605" s="76"/>
      <c r="AN605" s="76"/>
      <c r="AO605" s="76"/>
      <c r="AP605" s="76"/>
      <c r="AQ605" s="76"/>
      <c r="AR605" s="76"/>
      <c r="AS605" s="76"/>
      <c r="AT605" s="76"/>
      <c r="AU605" s="76"/>
      <c r="AV605" s="76"/>
      <c r="AW605" s="76"/>
      <c r="AX605" s="76"/>
      <c r="AY605" s="76"/>
      <c r="AZ605" s="76"/>
      <c r="BA605" s="76"/>
      <c r="BB605" s="76"/>
      <c r="BC605" s="76"/>
      <c r="BD605" s="76"/>
      <c r="BE605" s="76"/>
      <c r="BF605" s="76"/>
      <c r="BG605" s="76"/>
      <c r="BH605" s="76"/>
      <c r="BI605" s="76"/>
      <c r="BJ605" s="76"/>
      <c r="BK605" s="76"/>
      <c r="BL605" s="76"/>
      <c r="BM605" s="77"/>
      <c r="BN605" s="59"/>
      <c r="BO605" s="76"/>
      <c r="BP605" s="76"/>
      <c r="BQ605" s="76"/>
      <c r="BR605" s="76"/>
      <c r="BS605" s="76"/>
      <c r="BT605" s="76"/>
      <c r="BU605" s="76"/>
      <c r="BV605" s="76"/>
      <c r="BW605" s="76"/>
      <c r="BX605" s="76"/>
      <c r="BY605" s="76"/>
      <c r="BZ605" s="76"/>
      <c r="CA605" s="76"/>
      <c r="CB605" s="138"/>
      <c r="CC605" s="76"/>
      <c r="CD605" s="76"/>
      <c r="CE605" s="76"/>
      <c r="CF605" s="76"/>
      <c r="CG605" s="76"/>
      <c r="CH605" s="76"/>
      <c r="CI605" s="76"/>
      <c r="CJ605" s="76"/>
      <c r="CK605" s="76"/>
      <c r="CL605" s="76"/>
      <c r="CM605" s="76"/>
      <c r="CN605" s="76"/>
      <c r="CO605" s="76"/>
      <c r="CP605" s="138"/>
      <c r="CQ605" s="77"/>
      <c r="CR605" s="59"/>
      <c r="CS605" s="76"/>
      <c r="CT605" s="76"/>
      <c r="CU605" s="76"/>
      <c r="CV605" s="76"/>
      <c r="CW605" s="76"/>
      <c r="CX605" s="76"/>
      <c r="CY605" s="76"/>
      <c r="CZ605" s="76"/>
      <c r="DA605" s="76"/>
      <c r="DB605" s="76"/>
      <c r="DC605" s="76"/>
      <c r="DD605" s="76"/>
      <c r="DE605" s="76"/>
      <c r="DF605" s="138"/>
      <c r="DG605" s="76"/>
      <c r="DH605" s="76"/>
      <c r="DI605" s="76"/>
      <c r="DJ605" s="76"/>
      <c r="DK605" s="76"/>
      <c r="DL605" s="76"/>
      <c r="DM605" s="76"/>
      <c r="DN605" s="76"/>
      <c r="DO605" s="76"/>
      <c r="DP605" s="76"/>
      <c r="DQ605" s="76"/>
      <c r="DR605" s="76"/>
      <c r="DS605" s="76"/>
      <c r="DT605" s="138"/>
      <c r="DU605" s="77"/>
      <c r="DV605" s="77"/>
      <c r="DW605" s="77"/>
      <c r="EE605" s="2"/>
      <c r="EF605"/>
      <c r="EG605"/>
      <c r="EH605" s="124"/>
      <c r="EI605" s="124"/>
      <c r="EJ605" s="124"/>
      <c r="EK605" s="124"/>
      <c r="EL605" s="124"/>
      <c r="EM605" s="124"/>
      <c r="EN605" s="124"/>
      <c r="EO605" s="124"/>
      <c r="EP605" s="124"/>
      <c r="EQ605" s="124"/>
      <c r="ER605" s="124"/>
      <c r="ES605" s="124"/>
      <c r="ET605" s="124"/>
      <c r="EU605" s="124"/>
      <c r="EV605" s="124"/>
      <c r="EW605" s="124"/>
      <c r="EX605" s="124"/>
      <c r="EY605" s="124"/>
      <c r="EZ605" s="124"/>
      <c r="FA605" s="124"/>
      <c r="FB605" s="124"/>
      <c r="FC605" s="124"/>
      <c r="FD605" s="124"/>
      <c r="FE605" s="124"/>
      <c r="FG605" s="124"/>
      <c r="FH605" s="124"/>
      <c r="FI605" s="124"/>
      <c r="FJ605" s="124"/>
      <c r="FK605" s="124"/>
      <c r="FL605" s="124"/>
      <c r="FN605" s="212"/>
      <c r="FO605" s="170"/>
      <c r="FP605" s="212"/>
      <c r="FQ605" s="170"/>
      <c r="FR605" s="212"/>
      <c r="FS605" s="170"/>
      <c r="FT605" s="212"/>
      <c r="FU605" s="170"/>
      <c r="FV605" s="212"/>
      <c r="FW605" s="170"/>
      <c r="FX605" s="212"/>
      <c r="FY605" s="170"/>
      <c r="FZ605" s="212"/>
      <c r="GA605" s="170"/>
      <c r="GB605" s="212"/>
      <c r="GC605" s="170"/>
      <c r="GD605" s="212"/>
      <c r="GE605" s="170"/>
      <c r="GF605" s="212"/>
      <c r="GG605" s="170"/>
      <c r="GH605" s="212"/>
      <c r="GI605" s="170"/>
      <c r="GJ605" s="212"/>
      <c r="GK605" s="170"/>
      <c r="HC605" s="212"/>
      <c r="HD605" s="170"/>
      <c r="HE605" s="212"/>
      <c r="HF605" s="170"/>
      <c r="HG605" s="212"/>
      <c r="HH605" s="170"/>
      <c r="HI605" s="212"/>
      <c r="HJ605" s="170"/>
    </row>
    <row r="606" spans="2:218" ht="27.75" customHeight="1" x14ac:dyDescent="0.15">
      <c r="B606" s="487"/>
      <c r="C606" s="325"/>
      <c r="D606" s="75"/>
      <c r="E606" s="76"/>
      <c r="F606" s="76"/>
      <c r="G606" s="76"/>
      <c r="H606" s="76"/>
      <c r="I606" s="76"/>
      <c r="J606" s="76"/>
      <c r="K606" s="76"/>
      <c r="L606" s="76"/>
      <c r="M606" s="76"/>
      <c r="N606" s="76"/>
      <c r="O606" s="76"/>
      <c r="P606" s="76"/>
      <c r="Q606" s="76"/>
      <c r="R606" s="76"/>
      <c r="S606" s="76"/>
      <c r="T606" s="76"/>
      <c r="U606" s="76"/>
      <c r="V606" s="76"/>
      <c r="W606" s="76"/>
      <c r="X606" s="76"/>
      <c r="Y606" s="76"/>
      <c r="Z606" s="76"/>
      <c r="AA606" s="76"/>
      <c r="AB606" s="76"/>
      <c r="AC606" s="76"/>
      <c r="AD606" s="76"/>
      <c r="AE606" s="76"/>
      <c r="AF606" s="138"/>
      <c r="AG606" s="76"/>
      <c r="AH606" s="76"/>
      <c r="AI606" s="59"/>
      <c r="AJ606" s="76"/>
      <c r="AK606" s="76"/>
      <c r="AL606" s="76"/>
      <c r="AM606" s="76"/>
      <c r="AN606" s="76"/>
      <c r="AO606" s="76"/>
      <c r="AP606" s="76"/>
      <c r="AQ606" s="76"/>
      <c r="AR606" s="76"/>
      <c r="AS606" s="76"/>
      <c r="AT606" s="76"/>
      <c r="AU606" s="76"/>
      <c r="AV606" s="76"/>
      <c r="AW606" s="76"/>
      <c r="AX606" s="76"/>
      <c r="AY606" s="76"/>
      <c r="AZ606" s="76"/>
      <c r="BA606" s="76"/>
      <c r="BB606" s="76"/>
      <c r="BC606" s="76"/>
      <c r="BD606" s="76"/>
      <c r="BE606" s="76"/>
      <c r="BF606" s="76"/>
      <c r="BG606" s="76"/>
      <c r="BH606" s="76"/>
      <c r="BI606" s="76"/>
      <c r="BJ606" s="76"/>
      <c r="BK606" s="76"/>
      <c r="BL606" s="76"/>
      <c r="BM606" s="77"/>
      <c r="BN606" s="59"/>
      <c r="BO606" s="76"/>
      <c r="BP606" s="76"/>
      <c r="BQ606" s="76"/>
      <c r="BR606" s="76"/>
      <c r="BS606" s="76"/>
      <c r="BT606" s="76"/>
      <c r="BU606" s="76"/>
      <c r="BV606" s="76"/>
      <c r="BW606" s="76"/>
      <c r="BX606" s="76"/>
      <c r="BY606" s="76"/>
      <c r="BZ606" s="76"/>
      <c r="CA606" s="76"/>
      <c r="CB606" s="138"/>
      <c r="CC606" s="76"/>
      <c r="CD606" s="76"/>
      <c r="CE606" s="76"/>
      <c r="CF606" s="76"/>
      <c r="CG606" s="76"/>
      <c r="CH606" s="76"/>
      <c r="CI606" s="76"/>
      <c r="CJ606" s="76"/>
      <c r="CK606" s="76"/>
      <c r="CL606" s="76"/>
      <c r="CM606" s="76"/>
      <c r="CN606" s="76"/>
      <c r="CO606" s="76"/>
      <c r="CP606" s="138"/>
      <c r="CQ606" s="77"/>
      <c r="CR606" s="59"/>
      <c r="CS606" s="76"/>
      <c r="CT606" s="76"/>
      <c r="CU606" s="76"/>
      <c r="CV606" s="76"/>
      <c r="CW606" s="76"/>
      <c r="CX606" s="76"/>
      <c r="CY606" s="76"/>
      <c r="CZ606" s="76"/>
      <c r="DA606" s="76"/>
      <c r="DB606" s="76"/>
      <c r="DC606" s="76"/>
      <c r="DD606" s="76"/>
      <c r="DE606" s="76"/>
      <c r="DF606" s="138"/>
      <c r="DG606" s="76"/>
      <c r="DH606" s="76"/>
      <c r="DI606" s="76"/>
      <c r="DJ606" s="76"/>
      <c r="DK606" s="76"/>
      <c r="DL606" s="76"/>
      <c r="DM606" s="76"/>
      <c r="DN606" s="76"/>
      <c r="DO606" s="76"/>
      <c r="DP606" s="76"/>
      <c r="DQ606" s="76"/>
      <c r="DR606" s="76"/>
      <c r="DS606" s="76"/>
      <c r="DT606" s="138"/>
      <c r="DU606" s="77"/>
      <c r="DV606" s="77"/>
      <c r="DW606" s="77"/>
      <c r="EE606" s="2"/>
      <c r="EF606"/>
      <c r="EG606"/>
      <c r="EH606" s="124"/>
      <c r="EI606" s="124"/>
      <c r="EJ606" s="124"/>
      <c r="EK606" s="124"/>
      <c r="EL606" s="124"/>
      <c r="EM606" s="124"/>
      <c r="EN606" s="124"/>
      <c r="EO606" s="124"/>
      <c r="EP606" s="124"/>
      <c r="EQ606" s="124"/>
      <c r="ER606" s="124"/>
      <c r="ES606" s="124"/>
      <c r="ET606" s="124"/>
      <c r="EU606" s="124"/>
      <c r="EV606" s="124"/>
      <c r="EW606" s="124"/>
      <c r="EX606" s="124"/>
      <c r="EY606" s="124"/>
      <c r="EZ606" s="124"/>
      <c r="FA606" s="124"/>
      <c r="FB606" s="124"/>
      <c r="FC606" s="124"/>
      <c r="FD606" s="124"/>
      <c r="FE606" s="124"/>
      <c r="FG606" s="124"/>
      <c r="FH606" s="124"/>
      <c r="FI606" s="124"/>
      <c r="FJ606" s="124"/>
      <c r="FK606" s="124"/>
      <c r="FL606" s="124"/>
      <c r="FN606" s="212"/>
      <c r="FO606" s="170"/>
      <c r="FP606" s="212"/>
      <c r="FQ606" s="170"/>
      <c r="FR606" s="212"/>
      <c r="FS606" s="170"/>
      <c r="FT606" s="212"/>
      <c r="FU606" s="170"/>
      <c r="FV606" s="212"/>
      <c r="FW606" s="170"/>
      <c r="FX606" s="212"/>
      <c r="FY606" s="170"/>
      <c r="FZ606" s="212"/>
      <c r="GA606" s="170"/>
      <c r="GB606" s="212"/>
      <c r="GC606" s="170"/>
      <c r="GD606" s="212"/>
      <c r="GE606" s="170"/>
      <c r="GF606" s="212"/>
      <c r="GG606" s="170"/>
      <c r="GH606" s="212"/>
      <c r="GI606" s="170"/>
      <c r="GJ606" s="212"/>
      <c r="GK606" s="170"/>
      <c r="HC606" s="212"/>
      <c r="HD606" s="170"/>
      <c r="HE606" s="212"/>
      <c r="HF606" s="170"/>
      <c r="HG606" s="212"/>
      <c r="HH606" s="170"/>
      <c r="HI606" s="212"/>
      <c r="HJ606" s="170"/>
    </row>
    <row r="607" spans="2:218" ht="21.75" customHeight="1" thickBot="1" x14ac:dyDescent="0.2">
      <c r="B607" s="488"/>
      <c r="C607" s="326"/>
      <c r="D607" s="136"/>
      <c r="E607" s="129"/>
      <c r="F607" s="129"/>
      <c r="G607" s="129"/>
      <c r="H607" s="129"/>
      <c r="I607" s="129"/>
      <c r="J607" s="129"/>
      <c r="K607" s="129"/>
      <c r="L607" s="129"/>
      <c r="M607" s="129"/>
      <c r="N607" s="129"/>
      <c r="O607" s="129"/>
      <c r="P607" s="129"/>
      <c r="Q607" s="129"/>
      <c r="R607" s="129"/>
      <c r="S607" s="129"/>
      <c r="T607" s="129"/>
      <c r="U607" s="129"/>
      <c r="V607" s="129"/>
      <c r="W607" s="129"/>
      <c r="X607" s="129"/>
      <c r="Y607" s="129"/>
      <c r="Z607" s="129"/>
      <c r="AA607" s="129"/>
      <c r="AB607" s="129"/>
      <c r="AC607" s="129"/>
      <c r="AD607" s="129"/>
      <c r="AE607" s="129"/>
      <c r="AF607" s="129"/>
      <c r="AG607" s="130"/>
      <c r="AH607" s="130"/>
      <c r="AI607" s="131"/>
      <c r="AJ607" s="129"/>
      <c r="AK607" s="129"/>
      <c r="AL607" s="132"/>
      <c r="AM607" s="133"/>
      <c r="AN607" s="133"/>
      <c r="AO607" s="133"/>
      <c r="AP607" s="133"/>
      <c r="AQ607" s="133"/>
      <c r="AR607" s="133"/>
      <c r="AS607" s="133"/>
      <c r="AT607" s="133"/>
      <c r="AU607" s="133"/>
      <c r="AV607" s="133"/>
      <c r="AW607" s="133"/>
      <c r="AX607" s="133"/>
      <c r="AY607" s="133"/>
      <c r="AZ607" s="133"/>
      <c r="BA607" s="133"/>
      <c r="BB607" s="133"/>
      <c r="BC607" s="133"/>
      <c r="BD607" s="133"/>
      <c r="BE607" s="133"/>
      <c r="BF607" s="133"/>
      <c r="BG607" s="133"/>
      <c r="BH607" s="133"/>
      <c r="BI607" s="133"/>
      <c r="BJ607" s="133"/>
      <c r="BK607" s="133"/>
      <c r="BL607" s="133"/>
      <c r="BM607" s="134"/>
      <c r="BN607" s="135"/>
      <c r="BO607" s="133"/>
      <c r="BP607" s="133"/>
      <c r="BQ607" s="133"/>
      <c r="BR607" s="133"/>
      <c r="BS607" s="133"/>
      <c r="BT607" s="133"/>
      <c r="BU607" s="133"/>
      <c r="BV607" s="133"/>
      <c r="BW607" s="133"/>
      <c r="BX607" s="133"/>
      <c r="BY607" s="133"/>
      <c r="BZ607" s="133"/>
      <c r="CA607" s="133"/>
      <c r="CB607" s="133"/>
      <c r="CC607" s="133"/>
      <c r="CD607" s="133"/>
      <c r="CE607" s="133"/>
      <c r="CF607" s="133"/>
      <c r="CG607" s="133"/>
      <c r="CH607" s="133"/>
      <c r="CI607" s="133"/>
      <c r="CJ607" s="133"/>
      <c r="CK607" s="133"/>
      <c r="CL607" s="133"/>
      <c r="CM607" s="133"/>
      <c r="CN607" s="133"/>
      <c r="CO607" s="133"/>
      <c r="CP607" s="133"/>
      <c r="CQ607" s="134"/>
      <c r="CR607" s="135"/>
      <c r="CS607" s="133"/>
      <c r="CT607" s="133"/>
      <c r="CU607" s="133"/>
      <c r="CV607" s="133"/>
      <c r="CW607" s="133"/>
      <c r="CX607" s="133"/>
      <c r="CY607" s="133"/>
      <c r="CZ607" s="133"/>
      <c r="DA607" s="133"/>
      <c r="DB607" s="133"/>
      <c r="DC607" s="133"/>
      <c r="DD607" s="133"/>
      <c r="DE607" s="133"/>
      <c r="DF607" s="133"/>
      <c r="DG607" s="133"/>
      <c r="DH607" s="133"/>
      <c r="DI607" s="133"/>
      <c r="DJ607" s="133"/>
      <c r="DK607" s="133"/>
      <c r="DL607" s="133"/>
      <c r="DM607" s="133"/>
      <c r="DN607" s="133"/>
      <c r="DO607" s="133"/>
      <c r="DP607" s="133"/>
      <c r="DQ607" s="133"/>
      <c r="DR607" s="133"/>
      <c r="DS607" s="133"/>
      <c r="DT607" s="133"/>
      <c r="DU607" s="134"/>
      <c r="DV607" s="134"/>
      <c r="DW607" s="134"/>
      <c r="EE607" s="2"/>
      <c r="EF607"/>
      <c r="EG607"/>
      <c r="EH607" s="124"/>
      <c r="EI607" s="124"/>
      <c r="EJ607" s="124"/>
      <c r="EK607" s="124"/>
      <c r="EL607" s="124"/>
      <c r="EM607" s="124"/>
      <c r="EN607" s="124"/>
      <c r="EO607" s="124"/>
      <c r="EP607" s="124"/>
      <c r="EQ607" s="124"/>
      <c r="ER607" s="124"/>
      <c r="ES607" s="124"/>
      <c r="ET607" s="124"/>
      <c r="EU607" s="124"/>
      <c r="EV607" s="124"/>
      <c r="EW607" s="124"/>
      <c r="EX607" s="124"/>
      <c r="EY607" s="124"/>
      <c r="EZ607" s="124"/>
      <c r="FA607" s="124"/>
      <c r="FB607" s="124"/>
      <c r="FC607" s="124"/>
      <c r="FD607" s="124"/>
      <c r="FE607" s="124"/>
      <c r="FG607" s="124"/>
      <c r="FH607" s="124"/>
      <c r="FI607" s="124"/>
      <c r="FJ607" s="124"/>
      <c r="FK607" s="124"/>
      <c r="FL607" s="124"/>
      <c r="FN607" s="212"/>
      <c r="FO607" s="170"/>
      <c r="FP607" s="212"/>
      <c r="FQ607" s="170"/>
      <c r="FR607" s="212"/>
      <c r="FS607" s="170"/>
      <c r="FT607" s="212"/>
      <c r="FU607" s="170"/>
      <c r="FV607" s="212"/>
      <c r="FW607" s="170"/>
      <c r="FX607" s="212"/>
      <c r="FY607" s="170"/>
      <c r="FZ607" s="212"/>
      <c r="GA607" s="170"/>
      <c r="GB607" s="212"/>
      <c r="GC607" s="170"/>
      <c r="GD607" s="212"/>
      <c r="GE607" s="170"/>
      <c r="GF607" s="212"/>
      <c r="GG607" s="170"/>
      <c r="GH607" s="212"/>
      <c r="GI607" s="170"/>
      <c r="GJ607" s="212"/>
      <c r="GK607" s="170"/>
      <c r="HC607" s="212"/>
      <c r="HD607" s="170"/>
      <c r="HE607" s="212"/>
      <c r="HF607" s="170"/>
      <c r="HG607" s="212"/>
      <c r="HH607" s="170"/>
      <c r="HI607" s="212"/>
      <c r="HJ607" s="170"/>
    </row>
    <row r="608" spans="2:218" ht="21.75" customHeight="1" x14ac:dyDescent="0.15">
      <c r="B608" s="486"/>
      <c r="C608" s="324"/>
      <c r="D608" s="78"/>
      <c r="E608" s="79"/>
      <c r="F608" s="79"/>
      <c r="G608" s="79"/>
      <c r="H608" s="79"/>
      <c r="I608" s="79"/>
      <c r="J608" s="79"/>
      <c r="K608" s="79"/>
      <c r="L608" s="79"/>
      <c r="M608" s="79"/>
      <c r="N608" s="79"/>
      <c r="O608" s="79"/>
      <c r="P608" s="79"/>
      <c r="Q608" s="79"/>
      <c r="R608" s="79"/>
      <c r="S608" s="79"/>
      <c r="T608" s="79"/>
      <c r="U608" s="79"/>
      <c r="V608" s="79"/>
      <c r="W608" s="79"/>
      <c r="X608" s="79"/>
      <c r="Y608" s="79"/>
      <c r="Z608" s="79"/>
      <c r="AA608" s="79"/>
      <c r="AB608" s="79"/>
      <c r="AC608" s="79"/>
      <c r="AD608" s="79"/>
      <c r="AE608" s="79"/>
      <c r="AF608" s="137"/>
      <c r="AG608" s="79"/>
      <c r="AH608" s="79"/>
      <c r="AI608" s="78"/>
      <c r="AJ608" s="79"/>
      <c r="AK608" s="79"/>
      <c r="AL608" s="79"/>
      <c r="AM608" s="79"/>
      <c r="AN608" s="79"/>
      <c r="AO608" s="79"/>
      <c r="AP608" s="79"/>
      <c r="AQ608" s="79"/>
      <c r="AR608" s="79"/>
      <c r="AS608" s="79"/>
      <c r="AT608" s="79"/>
      <c r="AU608" s="79"/>
      <c r="AV608" s="79"/>
      <c r="AW608" s="79"/>
      <c r="AX608" s="79"/>
      <c r="AY608" s="79"/>
      <c r="AZ608" s="79"/>
      <c r="BA608" s="79"/>
      <c r="BB608" s="79"/>
      <c r="BC608" s="79"/>
      <c r="BD608" s="79"/>
      <c r="BE608" s="79"/>
      <c r="BF608" s="79"/>
      <c r="BG608" s="79"/>
      <c r="BH608" s="79"/>
      <c r="BI608" s="79"/>
      <c r="BJ608" s="79"/>
      <c r="BK608" s="79"/>
      <c r="BL608" s="79"/>
      <c r="BM608" s="80"/>
      <c r="BN608" s="78"/>
      <c r="BO608" s="79"/>
      <c r="BP608" s="79"/>
      <c r="BQ608" s="79"/>
      <c r="BR608" s="79"/>
      <c r="BS608" s="79"/>
      <c r="BT608" s="79"/>
      <c r="BU608" s="79"/>
      <c r="BV608" s="79"/>
      <c r="BW608" s="79"/>
      <c r="BX608" s="79"/>
      <c r="BY608" s="79"/>
      <c r="BZ608" s="79"/>
      <c r="CA608" s="79"/>
      <c r="CB608" s="137"/>
      <c r="CC608" s="79"/>
      <c r="CD608" s="79"/>
      <c r="CE608" s="79"/>
      <c r="CF608" s="79"/>
      <c r="CG608" s="79"/>
      <c r="CH608" s="79"/>
      <c r="CI608" s="79"/>
      <c r="CJ608" s="79"/>
      <c r="CK608" s="79"/>
      <c r="CL608" s="79"/>
      <c r="CM608" s="79"/>
      <c r="CN608" s="79"/>
      <c r="CO608" s="79"/>
      <c r="CP608" s="137"/>
      <c r="CQ608" s="80"/>
      <c r="CR608" s="78"/>
      <c r="CS608" s="79"/>
      <c r="CT608" s="79"/>
      <c r="CU608" s="79"/>
      <c r="CV608" s="79"/>
      <c r="CW608" s="79"/>
      <c r="CX608" s="79"/>
      <c r="CY608" s="79"/>
      <c r="CZ608" s="79"/>
      <c r="DA608" s="79"/>
      <c r="DB608" s="79"/>
      <c r="DC608" s="79"/>
      <c r="DD608" s="79"/>
      <c r="DE608" s="79"/>
      <c r="DF608" s="137"/>
      <c r="DG608" s="79"/>
      <c r="DH608" s="79"/>
      <c r="DI608" s="79"/>
      <c r="DJ608" s="79"/>
      <c r="DK608" s="79"/>
      <c r="DL608" s="79"/>
      <c r="DM608" s="79"/>
      <c r="DN608" s="79"/>
      <c r="DO608" s="79"/>
      <c r="DP608" s="79"/>
      <c r="DQ608" s="79"/>
      <c r="DR608" s="79"/>
      <c r="DS608" s="79"/>
      <c r="DT608" s="137"/>
      <c r="DU608" s="80"/>
      <c r="DV608" s="80"/>
      <c r="DW608" s="80"/>
      <c r="EE608" s="2"/>
      <c r="EF608"/>
      <c r="EG608"/>
      <c r="EH608" s="124"/>
      <c r="EI608" s="124"/>
      <c r="EJ608" s="124"/>
      <c r="EK608" s="124"/>
      <c r="EL608" s="124"/>
      <c r="EM608" s="124"/>
      <c r="EN608" s="124"/>
      <c r="EO608" s="124"/>
      <c r="EP608" s="124"/>
      <c r="EQ608" s="124"/>
      <c r="ER608" s="124"/>
      <c r="ES608" s="124"/>
      <c r="ET608" s="124"/>
      <c r="EU608" s="124"/>
      <c r="EV608" s="124"/>
      <c r="EW608" s="124"/>
      <c r="EX608" s="124"/>
      <c r="EY608" s="124"/>
      <c r="EZ608" s="124"/>
      <c r="FA608" s="124"/>
      <c r="FB608" s="124"/>
      <c r="FC608" s="124"/>
      <c r="FD608" s="124"/>
      <c r="FE608" s="124"/>
      <c r="FG608" s="124"/>
      <c r="FH608" s="124"/>
      <c r="FI608" s="124"/>
      <c r="FJ608" s="124"/>
      <c r="FK608" s="124"/>
      <c r="FL608" s="124"/>
      <c r="FN608" s="212"/>
      <c r="FO608" s="170"/>
      <c r="FP608" s="212"/>
      <c r="FQ608" s="170"/>
      <c r="FR608" s="212"/>
      <c r="FS608" s="170"/>
      <c r="FT608" s="212"/>
      <c r="FU608" s="170"/>
      <c r="FV608" s="212"/>
      <c r="FW608" s="170"/>
      <c r="FX608" s="212"/>
      <c r="FY608" s="170"/>
      <c r="FZ608" s="212"/>
      <c r="GA608" s="170"/>
      <c r="GB608" s="212"/>
      <c r="GC608" s="170"/>
      <c r="GD608" s="212"/>
      <c r="GE608" s="170"/>
      <c r="GF608" s="212"/>
      <c r="GG608" s="170"/>
      <c r="GH608" s="212"/>
      <c r="GI608" s="170"/>
      <c r="GJ608" s="212"/>
      <c r="GK608" s="170"/>
      <c r="HC608" s="212"/>
      <c r="HD608" s="170"/>
      <c r="HE608" s="212"/>
      <c r="HF608" s="170"/>
      <c r="HG608" s="212"/>
      <c r="HH608" s="170"/>
      <c r="HI608" s="212"/>
      <c r="HJ608" s="170"/>
    </row>
    <row r="609" spans="2:218" ht="10.5" customHeight="1" x14ac:dyDescent="0.15">
      <c r="B609" s="487"/>
      <c r="C609" s="325"/>
      <c r="D609" s="59"/>
      <c r="E609" s="76"/>
      <c r="F609" s="76"/>
      <c r="G609" s="76"/>
      <c r="H609" s="76"/>
      <c r="I609" s="76"/>
      <c r="J609" s="76"/>
      <c r="K609" s="76"/>
      <c r="L609" s="76"/>
      <c r="M609" s="76"/>
      <c r="N609" s="76"/>
      <c r="O609" s="76"/>
      <c r="P609" s="76"/>
      <c r="Q609" s="76"/>
      <c r="R609" s="76"/>
      <c r="S609" s="76"/>
      <c r="T609" s="76"/>
      <c r="U609" s="76"/>
      <c r="V609" s="76"/>
      <c r="W609" s="76"/>
      <c r="X609" s="76"/>
      <c r="Y609" s="76"/>
      <c r="Z609" s="76"/>
      <c r="AA609" s="76"/>
      <c r="AB609" s="76"/>
      <c r="AC609" s="76"/>
      <c r="AD609" s="76"/>
      <c r="AE609" s="76"/>
      <c r="AF609" s="138"/>
      <c r="AG609" s="76"/>
      <c r="AH609" s="76"/>
      <c r="AI609" s="59"/>
      <c r="AJ609" s="76"/>
      <c r="AK609" s="76"/>
      <c r="AL609" s="76"/>
      <c r="AM609" s="76"/>
      <c r="AN609" s="76"/>
      <c r="AO609" s="76"/>
      <c r="AP609" s="76"/>
      <c r="AQ609" s="76"/>
      <c r="AR609" s="76"/>
      <c r="AS609" s="76"/>
      <c r="AT609" s="76"/>
      <c r="AU609" s="76"/>
      <c r="AV609" s="76"/>
      <c r="AW609" s="76"/>
      <c r="AX609" s="76"/>
      <c r="AY609" s="76"/>
      <c r="AZ609" s="76"/>
      <c r="BA609" s="76"/>
      <c r="BB609" s="76"/>
      <c r="BC609" s="76"/>
      <c r="BD609" s="76"/>
      <c r="BE609" s="76"/>
      <c r="BF609" s="76"/>
      <c r="BG609" s="76"/>
      <c r="BH609" s="76"/>
      <c r="BI609" s="76"/>
      <c r="BJ609" s="76"/>
      <c r="BK609" s="76"/>
      <c r="BL609" s="76"/>
      <c r="BM609" s="77"/>
      <c r="BN609" s="59"/>
      <c r="BO609" s="76"/>
      <c r="BP609" s="76"/>
      <c r="BQ609" s="76"/>
      <c r="BR609" s="76"/>
      <c r="BS609" s="76"/>
      <c r="BT609" s="76"/>
      <c r="BU609" s="76"/>
      <c r="BV609" s="76"/>
      <c r="BW609" s="76"/>
      <c r="BX609" s="76"/>
      <c r="BY609" s="76"/>
      <c r="BZ609" s="76"/>
      <c r="CA609" s="76"/>
      <c r="CB609" s="138"/>
      <c r="CC609" s="76"/>
      <c r="CD609" s="76"/>
      <c r="CE609" s="76"/>
      <c r="CF609" s="76"/>
      <c r="CG609" s="76"/>
      <c r="CH609" s="76"/>
      <c r="CI609" s="76"/>
      <c r="CJ609" s="76"/>
      <c r="CK609" s="76"/>
      <c r="CL609" s="76"/>
      <c r="CM609" s="76"/>
      <c r="CN609" s="76"/>
      <c r="CO609" s="76"/>
      <c r="CP609" s="138"/>
      <c r="CQ609" s="77"/>
      <c r="CR609" s="59"/>
      <c r="CS609" s="76"/>
      <c r="CT609" s="76"/>
      <c r="CU609" s="76"/>
      <c r="CV609" s="76"/>
      <c r="CW609" s="76"/>
      <c r="CX609" s="76"/>
      <c r="CY609" s="76"/>
      <c r="CZ609" s="76"/>
      <c r="DA609" s="76"/>
      <c r="DB609" s="76"/>
      <c r="DC609" s="76"/>
      <c r="DD609" s="76"/>
      <c r="DE609" s="76"/>
      <c r="DF609" s="138"/>
      <c r="DG609" s="76"/>
      <c r="DH609" s="76"/>
      <c r="DI609" s="76"/>
      <c r="DJ609" s="76"/>
      <c r="DK609" s="76"/>
      <c r="DL609" s="76"/>
      <c r="DM609" s="76"/>
      <c r="DN609" s="76"/>
      <c r="DO609" s="76"/>
      <c r="DP609" s="76"/>
      <c r="DQ609" s="76"/>
      <c r="DR609" s="76"/>
      <c r="DS609" s="76"/>
      <c r="DT609" s="138"/>
      <c r="DU609" s="77"/>
      <c r="DV609" s="77"/>
      <c r="DW609" s="77"/>
      <c r="EE609" s="2"/>
      <c r="EF609"/>
      <c r="EG609"/>
      <c r="EH609" s="124"/>
      <c r="EI609" s="124"/>
      <c r="EJ609" s="124"/>
      <c r="EK609" s="124"/>
      <c r="EL609" s="124"/>
      <c r="EM609" s="124"/>
      <c r="EN609" s="124"/>
      <c r="EO609" s="124"/>
      <c r="EP609" s="124"/>
      <c r="EQ609" s="124"/>
      <c r="ER609" s="124"/>
      <c r="ES609" s="124"/>
      <c r="ET609" s="124"/>
      <c r="EU609" s="124"/>
      <c r="EV609" s="124"/>
      <c r="EW609" s="124"/>
      <c r="EX609" s="124"/>
      <c r="EY609" s="124"/>
      <c r="EZ609" s="124"/>
      <c r="FA609" s="124"/>
      <c r="FB609" s="124"/>
      <c r="FC609" s="124"/>
      <c r="FD609" s="124"/>
      <c r="FE609" s="124"/>
      <c r="FG609" s="124"/>
      <c r="FH609" s="124"/>
      <c r="FI609" s="124"/>
      <c r="FJ609" s="124"/>
      <c r="FK609" s="124"/>
      <c r="FL609" s="124"/>
      <c r="FN609" s="212"/>
      <c r="FO609" s="170"/>
      <c r="FP609" s="212"/>
      <c r="FQ609" s="170"/>
      <c r="FR609" s="212"/>
      <c r="FS609" s="170"/>
      <c r="FT609" s="212"/>
      <c r="FU609" s="170"/>
      <c r="FV609" s="212"/>
      <c r="FW609" s="170"/>
      <c r="FX609" s="212"/>
      <c r="FY609" s="170"/>
      <c r="FZ609" s="212"/>
      <c r="GA609" s="170"/>
      <c r="GB609" s="212"/>
      <c r="GC609" s="170"/>
      <c r="GD609" s="212"/>
      <c r="GE609" s="170"/>
      <c r="GF609" s="212"/>
      <c r="GG609" s="170"/>
      <c r="GH609" s="212"/>
      <c r="GI609" s="170"/>
      <c r="GJ609" s="212"/>
      <c r="GK609" s="170"/>
      <c r="HC609" s="212"/>
      <c r="HD609" s="170"/>
      <c r="HE609" s="212"/>
      <c r="HF609" s="170"/>
      <c r="HG609" s="212"/>
      <c r="HH609" s="170"/>
      <c r="HI609" s="212"/>
      <c r="HJ609" s="170"/>
    </row>
    <row r="610" spans="2:218" ht="27.75" customHeight="1" x14ac:dyDescent="0.15">
      <c r="B610" s="487"/>
      <c r="C610" s="325"/>
      <c r="D610" s="75"/>
      <c r="E610" s="76"/>
      <c r="F610" s="76"/>
      <c r="G610" s="76"/>
      <c r="H610" s="76"/>
      <c r="I610" s="76"/>
      <c r="J610" s="76"/>
      <c r="K610" s="76"/>
      <c r="L610" s="76"/>
      <c r="M610" s="76"/>
      <c r="N610" s="76"/>
      <c r="O610" s="76"/>
      <c r="P610" s="76"/>
      <c r="Q610" s="76"/>
      <c r="R610" s="76"/>
      <c r="S610" s="76"/>
      <c r="T610" s="76"/>
      <c r="U610" s="76"/>
      <c r="V610" s="76"/>
      <c r="W610" s="76"/>
      <c r="X610" s="76"/>
      <c r="Y610" s="76"/>
      <c r="Z610" s="76"/>
      <c r="AA610" s="76"/>
      <c r="AB610" s="76"/>
      <c r="AC610" s="76"/>
      <c r="AD610" s="76"/>
      <c r="AE610" s="76"/>
      <c r="AF610" s="138"/>
      <c r="AG610" s="76"/>
      <c r="AH610" s="76"/>
      <c r="AI610" s="59"/>
      <c r="AJ610" s="76"/>
      <c r="AK610" s="76"/>
      <c r="AL610" s="76"/>
      <c r="AM610" s="76"/>
      <c r="AN610" s="76"/>
      <c r="AO610" s="76"/>
      <c r="AP610" s="76"/>
      <c r="AQ610" s="76"/>
      <c r="AR610" s="76"/>
      <c r="AS610" s="76"/>
      <c r="AT610" s="76"/>
      <c r="AU610" s="76"/>
      <c r="AV610" s="76"/>
      <c r="AW610" s="76"/>
      <c r="AX610" s="76"/>
      <c r="AY610" s="76"/>
      <c r="AZ610" s="76"/>
      <c r="BA610" s="76"/>
      <c r="BB610" s="76"/>
      <c r="BC610" s="76"/>
      <c r="BD610" s="76"/>
      <c r="BE610" s="76"/>
      <c r="BF610" s="76"/>
      <c r="BG610" s="76"/>
      <c r="BH610" s="76"/>
      <c r="BI610" s="76"/>
      <c r="BJ610" s="76"/>
      <c r="BK610" s="76"/>
      <c r="BL610" s="76"/>
      <c r="BM610" s="77"/>
      <c r="BN610" s="59"/>
      <c r="BO610" s="76"/>
      <c r="BP610" s="76"/>
      <c r="BQ610" s="76"/>
      <c r="BR610" s="76"/>
      <c r="BS610" s="76"/>
      <c r="BT610" s="76"/>
      <c r="BU610" s="76"/>
      <c r="BV610" s="76"/>
      <c r="BW610" s="76"/>
      <c r="BX610" s="76"/>
      <c r="BY610" s="76"/>
      <c r="BZ610" s="76"/>
      <c r="CA610" s="76"/>
      <c r="CB610" s="138"/>
      <c r="CC610" s="76"/>
      <c r="CD610" s="76"/>
      <c r="CE610" s="76"/>
      <c r="CF610" s="76"/>
      <c r="CG610" s="76"/>
      <c r="CH610" s="76"/>
      <c r="CI610" s="76"/>
      <c r="CJ610" s="76"/>
      <c r="CK610" s="76"/>
      <c r="CL610" s="76"/>
      <c r="CM610" s="76"/>
      <c r="CN610" s="76"/>
      <c r="CO610" s="76"/>
      <c r="CP610" s="138"/>
      <c r="CQ610" s="77"/>
      <c r="CR610" s="59"/>
      <c r="CS610" s="76"/>
      <c r="CT610" s="76"/>
      <c r="CU610" s="76"/>
      <c r="CV610" s="76"/>
      <c r="CW610" s="76"/>
      <c r="CX610" s="76"/>
      <c r="CY610" s="76"/>
      <c r="CZ610" s="76"/>
      <c r="DA610" s="76"/>
      <c r="DB610" s="76"/>
      <c r="DC610" s="76"/>
      <c r="DD610" s="76"/>
      <c r="DE610" s="76"/>
      <c r="DF610" s="138"/>
      <c r="DG610" s="76"/>
      <c r="DH610" s="76"/>
      <c r="DI610" s="76"/>
      <c r="DJ610" s="76"/>
      <c r="DK610" s="76"/>
      <c r="DL610" s="76"/>
      <c r="DM610" s="76"/>
      <c r="DN610" s="76"/>
      <c r="DO610" s="76"/>
      <c r="DP610" s="76"/>
      <c r="DQ610" s="76"/>
      <c r="DR610" s="76"/>
      <c r="DS610" s="76"/>
      <c r="DT610" s="138"/>
      <c r="DU610" s="77"/>
      <c r="DV610" s="77"/>
      <c r="DW610" s="77"/>
      <c r="EE610" s="2"/>
      <c r="EF610"/>
      <c r="EG610"/>
      <c r="EH610" s="124"/>
      <c r="EI610" s="124"/>
      <c r="EJ610" s="124"/>
      <c r="EK610" s="124"/>
      <c r="EL610" s="124"/>
      <c r="EM610" s="124"/>
      <c r="EN610" s="124"/>
      <c r="EO610" s="124"/>
      <c r="EP610" s="124"/>
      <c r="EQ610" s="124"/>
      <c r="ER610" s="124"/>
      <c r="ES610" s="124"/>
      <c r="ET610" s="124"/>
      <c r="EU610" s="124"/>
      <c r="EV610" s="124"/>
      <c r="EW610" s="124"/>
      <c r="EX610" s="124"/>
      <c r="EY610" s="124"/>
      <c r="EZ610" s="124"/>
      <c r="FA610" s="124"/>
      <c r="FB610" s="124"/>
      <c r="FC610" s="124"/>
      <c r="FD610" s="124"/>
      <c r="FE610" s="124"/>
      <c r="FG610" s="124"/>
      <c r="FH610" s="124"/>
      <c r="FI610" s="124"/>
      <c r="FJ610" s="124"/>
      <c r="FK610" s="124"/>
      <c r="FL610" s="124"/>
      <c r="FN610" s="212"/>
      <c r="FO610" s="170"/>
      <c r="FP610" s="212"/>
      <c r="FQ610" s="170"/>
      <c r="FR610" s="212"/>
      <c r="FS610" s="170"/>
      <c r="FT610" s="212"/>
      <c r="FU610" s="170"/>
      <c r="FV610" s="212"/>
      <c r="FW610" s="170"/>
      <c r="FX610" s="212"/>
      <c r="FY610" s="170"/>
      <c r="FZ610" s="212"/>
      <c r="GA610" s="170"/>
      <c r="GB610" s="212"/>
      <c r="GC610" s="170"/>
      <c r="GD610" s="212"/>
      <c r="GE610" s="170"/>
      <c r="GF610" s="212"/>
      <c r="GG610" s="170"/>
      <c r="GH610" s="212"/>
      <c r="GI610" s="170"/>
      <c r="GJ610" s="212"/>
      <c r="GK610" s="170"/>
      <c r="HC610" s="212"/>
      <c r="HD610" s="170"/>
      <c r="HE610" s="212"/>
      <c r="HF610" s="170"/>
      <c r="HG610" s="212"/>
      <c r="HH610" s="170"/>
      <c r="HI610" s="212"/>
      <c r="HJ610" s="170"/>
    </row>
    <row r="611" spans="2:218" ht="21.75" customHeight="1" thickBot="1" x14ac:dyDescent="0.2">
      <c r="B611" s="488"/>
      <c r="C611" s="326"/>
      <c r="D611" s="136"/>
      <c r="E611" s="129"/>
      <c r="F611" s="129"/>
      <c r="G611" s="129"/>
      <c r="H611" s="129"/>
      <c r="I611" s="129"/>
      <c r="J611" s="129"/>
      <c r="K611" s="129"/>
      <c r="L611" s="129"/>
      <c r="M611" s="129"/>
      <c r="N611" s="129"/>
      <c r="O611" s="129"/>
      <c r="P611" s="129"/>
      <c r="Q611" s="129"/>
      <c r="R611" s="129"/>
      <c r="S611" s="129"/>
      <c r="T611" s="129"/>
      <c r="U611" s="129"/>
      <c r="V611" s="129"/>
      <c r="W611" s="129"/>
      <c r="X611" s="129"/>
      <c r="Y611" s="129"/>
      <c r="Z611" s="129"/>
      <c r="AA611" s="129"/>
      <c r="AB611" s="129"/>
      <c r="AC611" s="129"/>
      <c r="AD611" s="129"/>
      <c r="AE611" s="129"/>
      <c r="AF611" s="129"/>
      <c r="AG611" s="130"/>
      <c r="AH611" s="130"/>
      <c r="AI611" s="131"/>
      <c r="AJ611" s="129"/>
      <c r="AK611" s="129"/>
      <c r="AL611" s="132"/>
      <c r="AM611" s="133"/>
      <c r="AN611" s="133"/>
      <c r="AO611" s="133"/>
      <c r="AP611" s="133"/>
      <c r="AQ611" s="133"/>
      <c r="AR611" s="133"/>
      <c r="AS611" s="133"/>
      <c r="AT611" s="133"/>
      <c r="AU611" s="133"/>
      <c r="AV611" s="133"/>
      <c r="AW611" s="133"/>
      <c r="AX611" s="133"/>
      <c r="AY611" s="133"/>
      <c r="AZ611" s="133"/>
      <c r="BA611" s="133"/>
      <c r="BB611" s="133"/>
      <c r="BC611" s="133"/>
      <c r="BD611" s="133"/>
      <c r="BE611" s="133"/>
      <c r="BF611" s="133"/>
      <c r="BG611" s="133"/>
      <c r="BH611" s="133"/>
      <c r="BI611" s="133"/>
      <c r="BJ611" s="133"/>
      <c r="BK611" s="133"/>
      <c r="BL611" s="133"/>
      <c r="BM611" s="134"/>
      <c r="BN611" s="135"/>
      <c r="BO611" s="133"/>
      <c r="BP611" s="133"/>
      <c r="BQ611" s="133"/>
      <c r="BR611" s="133"/>
      <c r="BS611" s="133"/>
      <c r="BT611" s="133"/>
      <c r="BU611" s="133"/>
      <c r="BV611" s="133"/>
      <c r="BW611" s="133"/>
      <c r="BX611" s="133"/>
      <c r="BY611" s="133"/>
      <c r="BZ611" s="133"/>
      <c r="CA611" s="133"/>
      <c r="CB611" s="133"/>
      <c r="CC611" s="133"/>
      <c r="CD611" s="133"/>
      <c r="CE611" s="133"/>
      <c r="CF611" s="133"/>
      <c r="CG611" s="133"/>
      <c r="CH611" s="133"/>
      <c r="CI611" s="133"/>
      <c r="CJ611" s="133"/>
      <c r="CK611" s="133"/>
      <c r="CL611" s="133"/>
      <c r="CM611" s="133"/>
      <c r="CN611" s="133"/>
      <c r="CO611" s="133"/>
      <c r="CP611" s="133"/>
      <c r="CQ611" s="134"/>
      <c r="CR611" s="135"/>
      <c r="CS611" s="133"/>
      <c r="CT611" s="133"/>
      <c r="CU611" s="133"/>
      <c r="CV611" s="133"/>
      <c r="CW611" s="133"/>
      <c r="CX611" s="133"/>
      <c r="CY611" s="133"/>
      <c r="CZ611" s="133"/>
      <c r="DA611" s="133"/>
      <c r="DB611" s="133"/>
      <c r="DC611" s="133"/>
      <c r="DD611" s="133"/>
      <c r="DE611" s="133"/>
      <c r="DF611" s="133"/>
      <c r="DG611" s="133"/>
      <c r="DH611" s="133"/>
      <c r="DI611" s="133"/>
      <c r="DJ611" s="133"/>
      <c r="DK611" s="133"/>
      <c r="DL611" s="133"/>
      <c r="DM611" s="133"/>
      <c r="DN611" s="133"/>
      <c r="DO611" s="133"/>
      <c r="DP611" s="133"/>
      <c r="DQ611" s="133"/>
      <c r="DR611" s="133"/>
      <c r="DS611" s="133"/>
      <c r="DT611" s="133"/>
      <c r="DU611" s="134"/>
      <c r="DV611" s="134"/>
      <c r="DW611" s="134"/>
      <c r="EE611" s="2"/>
      <c r="EF611"/>
      <c r="EG611"/>
      <c r="EH611" s="124"/>
      <c r="EI611" s="124"/>
      <c r="EJ611" s="124"/>
      <c r="EK611" s="124"/>
      <c r="EL611" s="124"/>
      <c r="EM611" s="124"/>
      <c r="EN611" s="124"/>
      <c r="EO611" s="124"/>
      <c r="EP611" s="124"/>
      <c r="EQ611" s="124"/>
      <c r="ER611" s="124"/>
      <c r="ES611" s="124"/>
      <c r="ET611" s="124"/>
      <c r="EU611" s="124"/>
      <c r="EV611" s="124"/>
      <c r="EW611" s="124"/>
      <c r="EX611" s="124"/>
      <c r="EY611" s="124"/>
      <c r="EZ611" s="124"/>
      <c r="FA611" s="124"/>
      <c r="FB611" s="124"/>
      <c r="FC611" s="124"/>
      <c r="FD611" s="124"/>
      <c r="FE611" s="124"/>
      <c r="FG611" s="124"/>
      <c r="FH611" s="124"/>
      <c r="FI611" s="124"/>
      <c r="FJ611" s="124"/>
      <c r="FK611" s="124"/>
      <c r="FL611" s="124"/>
      <c r="FN611" s="212"/>
      <c r="FO611" s="170"/>
      <c r="FP611" s="212"/>
      <c r="FQ611" s="170"/>
      <c r="FR611" s="212"/>
      <c r="FS611" s="170"/>
      <c r="FT611" s="212"/>
      <c r="FU611" s="170"/>
      <c r="FV611" s="212"/>
      <c r="FW611" s="170"/>
      <c r="FX611" s="212"/>
      <c r="FY611" s="170"/>
      <c r="FZ611" s="212"/>
      <c r="GA611" s="170"/>
      <c r="GB611" s="212"/>
      <c r="GC611" s="170"/>
      <c r="GD611" s="212"/>
      <c r="GE611" s="170"/>
      <c r="GF611" s="212"/>
      <c r="GG611" s="170"/>
      <c r="GH611" s="212"/>
      <c r="GI611" s="170"/>
      <c r="GJ611" s="212"/>
      <c r="GK611" s="170"/>
      <c r="HC611" s="212"/>
      <c r="HD611" s="170"/>
      <c r="HE611" s="212"/>
      <c r="HF611" s="170"/>
      <c r="HG611" s="212"/>
      <c r="HH611" s="170"/>
      <c r="HI611" s="212"/>
      <c r="HJ611" s="170"/>
    </row>
    <row r="612" spans="2:218" ht="21.75" customHeight="1" x14ac:dyDescent="0.15">
      <c r="B612" s="486"/>
      <c r="C612" s="324"/>
      <c r="D612" s="78"/>
      <c r="E612" s="79"/>
      <c r="F612" s="79"/>
      <c r="G612" s="79"/>
      <c r="H612" s="79"/>
      <c r="I612" s="79"/>
      <c r="J612" s="79"/>
      <c r="K612" s="79"/>
      <c r="L612" s="79"/>
      <c r="M612" s="79"/>
      <c r="N612" s="79"/>
      <c r="O612" s="79"/>
      <c r="P612" s="79"/>
      <c r="Q612" s="79"/>
      <c r="R612" s="79"/>
      <c r="S612" s="79"/>
      <c r="T612" s="79"/>
      <c r="U612" s="79"/>
      <c r="V612" s="79"/>
      <c r="W612" s="79"/>
      <c r="X612" s="79"/>
      <c r="Y612" s="79"/>
      <c r="Z612" s="79"/>
      <c r="AA612" s="79"/>
      <c r="AB612" s="79"/>
      <c r="AC612" s="79"/>
      <c r="AD612" s="79"/>
      <c r="AE612" s="79"/>
      <c r="AF612" s="137"/>
      <c r="AG612" s="79"/>
      <c r="AH612" s="79"/>
      <c r="AI612" s="78"/>
      <c r="AJ612" s="79"/>
      <c r="AK612" s="79"/>
      <c r="AL612" s="79"/>
      <c r="AM612" s="79"/>
      <c r="AN612" s="79"/>
      <c r="AO612" s="79"/>
      <c r="AP612" s="79"/>
      <c r="AQ612" s="79"/>
      <c r="AR612" s="79"/>
      <c r="AS612" s="79"/>
      <c r="AT612" s="79"/>
      <c r="AU612" s="79"/>
      <c r="AV612" s="79"/>
      <c r="AW612" s="79"/>
      <c r="AX612" s="79"/>
      <c r="AY612" s="79"/>
      <c r="AZ612" s="79"/>
      <c r="BA612" s="79"/>
      <c r="BB612" s="79"/>
      <c r="BC612" s="79"/>
      <c r="BD612" s="79"/>
      <c r="BE612" s="79"/>
      <c r="BF612" s="79"/>
      <c r="BG612" s="79"/>
      <c r="BH612" s="79"/>
      <c r="BI612" s="79"/>
      <c r="BJ612" s="79"/>
      <c r="BK612" s="79"/>
      <c r="BL612" s="79"/>
      <c r="BM612" s="80"/>
      <c r="BN612" s="78"/>
      <c r="BO612" s="79"/>
      <c r="BP612" s="79"/>
      <c r="BQ612" s="79"/>
      <c r="BR612" s="79"/>
      <c r="BS612" s="79"/>
      <c r="BT612" s="79"/>
      <c r="BU612" s="79"/>
      <c r="BV612" s="79"/>
      <c r="BW612" s="79"/>
      <c r="BX612" s="79"/>
      <c r="BY612" s="79"/>
      <c r="BZ612" s="79"/>
      <c r="CA612" s="79"/>
      <c r="CB612" s="137"/>
      <c r="CC612" s="79"/>
      <c r="CD612" s="79"/>
      <c r="CE612" s="79"/>
      <c r="CF612" s="79"/>
      <c r="CG612" s="79"/>
      <c r="CH612" s="79"/>
      <c r="CI612" s="79"/>
      <c r="CJ612" s="79"/>
      <c r="CK612" s="79"/>
      <c r="CL612" s="79"/>
      <c r="CM612" s="79"/>
      <c r="CN612" s="79"/>
      <c r="CO612" s="79"/>
      <c r="CP612" s="137"/>
      <c r="CQ612" s="80"/>
      <c r="CR612" s="78"/>
      <c r="CS612" s="79"/>
      <c r="CT612" s="79"/>
      <c r="CU612" s="79"/>
      <c r="CV612" s="79"/>
      <c r="CW612" s="79"/>
      <c r="CX612" s="79"/>
      <c r="CY612" s="79"/>
      <c r="CZ612" s="79"/>
      <c r="DA612" s="79"/>
      <c r="DB612" s="79"/>
      <c r="DC612" s="79"/>
      <c r="DD612" s="79"/>
      <c r="DE612" s="79"/>
      <c r="DF612" s="137"/>
      <c r="DG612" s="79"/>
      <c r="DH612" s="79"/>
      <c r="DI612" s="79"/>
      <c r="DJ612" s="79"/>
      <c r="DK612" s="79"/>
      <c r="DL612" s="79"/>
      <c r="DM612" s="79"/>
      <c r="DN612" s="79"/>
      <c r="DO612" s="79"/>
      <c r="DP612" s="79"/>
      <c r="DQ612" s="79"/>
      <c r="DR612" s="79"/>
      <c r="DS612" s="79"/>
      <c r="DT612" s="137"/>
      <c r="DU612" s="80"/>
      <c r="DV612" s="80"/>
      <c r="DW612" s="80"/>
      <c r="EE612" s="2"/>
      <c r="EF612"/>
      <c r="EG612"/>
      <c r="EH612" s="124"/>
      <c r="EI612" s="124"/>
      <c r="EJ612" s="124"/>
      <c r="EK612" s="124"/>
      <c r="EL612" s="124"/>
      <c r="EM612" s="124"/>
      <c r="EN612" s="124"/>
      <c r="EO612" s="124"/>
      <c r="EP612" s="124"/>
      <c r="EQ612" s="124"/>
      <c r="ER612" s="124"/>
      <c r="ES612" s="124"/>
      <c r="ET612" s="124"/>
      <c r="EU612" s="124"/>
      <c r="EV612" s="124"/>
      <c r="EW612" s="124"/>
      <c r="EX612" s="124"/>
      <c r="EY612" s="124"/>
      <c r="EZ612" s="124"/>
      <c r="FA612" s="124"/>
      <c r="FB612" s="124"/>
      <c r="FC612" s="124"/>
      <c r="FD612" s="124"/>
      <c r="FE612" s="124"/>
      <c r="FG612" s="124"/>
      <c r="FH612" s="124"/>
      <c r="FI612" s="124"/>
      <c r="FJ612" s="124"/>
      <c r="FK612" s="124"/>
      <c r="FL612" s="124"/>
      <c r="FN612" s="212"/>
      <c r="FO612" s="170"/>
      <c r="FP612" s="212"/>
      <c r="FQ612" s="170"/>
      <c r="FR612" s="212"/>
      <c r="FS612" s="170"/>
      <c r="FT612" s="212"/>
      <c r="FU612" s="170"/>
      <c r="FV612" s="212"/>
      <c r="FW612" s="170"/>
      <c r="FX612" s="212"/>
      <c r="FY612" s="170"/>
      <c r="FZ612" s="212"/>
      <c r="GA612" s="170"/>
      <c r="GB612" s="212"/>
      <c r="GC612" s="170"/>
      <c r="GD612" s="212"/>
      <c r="GE612" s="170"/>
      <c r="GF612" s="212"/>
      <c r="GG612" s="170"/>
      <c r="GH612" s="212"/>
      <c r="GI612" s="170"/>
      <c r="GJ612" s="212"/>
      <c r="GK612" s="170"/>
      <c r="HC612" s="212"/>
      <c r="HD612" s="170"/>
      <c r="HE612" s="212"/>
      <c r="HF612" s="170"/>
      <c r="HG612" s="212"/>
      <c r="HH612" s="170"/>
      <c r="HI612" s="212"/>
      <c r="HJ612" s="170"/>
    </row>
    <row r="613" spans="2:218" ht="10.5" customHeight="1" x14ac:dyDescent="0.15">
      <c r="B613" s="487"/>
      <c r="C613" s="325"/>
      <c r="D613" s="59"/>
      <c r="E613" s="76"/>
      <c r="F613" s="76"/>
      <c r="G613" s="76"/>
      <c r="H613" s="76"/>
      <c r="I613" s="76"/>
      <c r="J613" s="76"/>
      <c r="K613" s="76"/>
      <c r="L613" s="76"/>
      <c r="M613" s="76"/>
      <c r="N613" s="76"/>
      <c r="O613" s="76"/>
      <c r="P613" s="76"/>
      <c r="Q613" s="76"/>
      <c r="R613" s="76"/>
      <c r="S613" s="76"/>
      <c r="T613" s="76"/>
      <c r="U613" s="76"/>
      <c r="V613" s="76"/>
      <c r="W613" s="76"/>
      <c r="X613" s="76"/>
      <c r="Y613" s="76"/>
      <c r="Z613" s="76"/>
      <c r="AA613" s="76"/>
      <c r="AB613" s="76"/>
      <c r="AC613" s="76"/>
      <c r="AD613" s="76"/>
      <c r="AE613" s="76"/>
      <c r="AF613" s="138"/>
      <c r="AG613" s="76"/>
      <c r="AH613" s="76"/>
      <c r="AI613" s="59"/>
      <c r="AJ613" s="76"/>
      <c r="AK613" s="76"/>
      <c r="AL613" s="76"/>
      <c r="AM613" s="76"/>
      <c r="AN613" s="76"/>
      <c r="AO613" s="76"/>
      <c r="AP613" s="76"/>
      <c r="AQ613" s="76"/>
      <c r="AR613" s="76"/>
      <c r="AS613" s="76"/>
      <c r="AT613" s="76"/>
      <c r="AU613" s="76"/>
      <c r="AV613" s="76"/>
      <c r="AW613" s="76"/>
      <c r="AX613" s="76"/>
      <c r="AY613" s="76"/>
      <c r="AZ613" s="76"/>
      <c r="BA613" s="76"/>
      <c r="BB613" s="76"/>
      <c r="BC613" s="76"/>
      <c r="BD613" s="76"/>
      <c r="BE613" s="76"/>
      <c r="BF613" s="76"/>
      <c r="BG613" s="76"/>
      <c r="BH613" s="76"/>
      <c r="BI613" s="76"/>
      <c r="BJ613" s="76"/>
      <c r="BK613" s="76"/>
      <c r="BL613" s="76"/>
      <c r="BM613" s="77"/>
      <c r="BN613" s="59"/>
      <c r="BO613" s="76"/>
      <c r="BP613" s="76"/>
      <c r="BQ613" s="76"/>
      <c r="BR613" s="76"/>
      <c r="BS613" s="76"/>
      <c r="BT613" s="76"/>
      <c r="BU613" s="76"/>
      <c r="BV613" s="76"/>
      <c r="BW613" s="76"/>
      <c r="BX613" s="76"/>
      <c r="BY613" s="76"/>
      <c r="BZ613" s="76"/>
      <c r="CA613" s="76"/>
      <c r="CB613" s="138"/>
      <c r="CC613" s="76"/>
      <c r="CD613" s="76"/>
      <c r="CE613" s="76"/>
      <c r="CF613" s="76"/>
      <c r="CG613" s="76"/>
      <c r="CH613" s="76"/>
      <c r="CI613" s="76"/>
      <c r="CJ613" s="76"/>
      <c r="CK613" s="76"/>
      <c r="CL613" s="76"/>
      <c r="CM613" s="76"/>
      <c r="CN613" s="76"/>
      <c r="CO613" s="76"/>
      <c r="CP613" s="138"/>
      <c r="CQ613" s="77"/>
      <c r="CR613" s="59"/>
      <c r="CS613" s="76"/>
      <c r="CT613" s="76"/>
      <c r="CU613" s="76"/>
      <c r="CV613" s="76"/>
      <c r="CW613" s="76"/>
      <c r="CX613" s="76"/>
      <c r="CY613" s="76"/>
      <c r="CZ613" s="76"/>
      <c r="DA613" s="76"/>
      <c r="DB613" s="76"/>
      <c r="DC613" s="76"/>
      <c r="DD613" s="76"/>
      <c r="DE613" s="76"/>
      <c r="DF613" s="138"/>
      <c r="DG613" s="76"/>
      <c r="DH613" s="76"/>
      <c r="DI613" s="76"/>
      <c r="DJ613" s="76"/>
      <c r="DK613" s="76"/>
      <c r="DL613" s="76"/>
      <c r="DM613" s="76"/>
      <c r="DN613" s="76"/>
      <c r="DO613" s="76"/>
      <c r="DP613" s="76"/>
      <c r="DQ613" s="76"/>
      <c r="DR613" s="76"/>
      <c r="DS613" s="76"/>
      <c r="DT613" s="138"/>
      <c r="DU613" s="77"/>
      <c r="DV613" s="77"/>
      <c r="DW613" s="77"/>
      <c r="EE613" s="2"/>
      <c r="EF613"/>
      <c r="EG613"/>
      <c r="EH613" s="124"/>
      <c r="EI613" s="124"/>
      <c r="EJ613" s="124"/>
      <c r="EK613" s="124"/>
      <c r="EL613" s="124"/>
      <c r="EM613" s="124"/>
      <c r="EN613" s="124"/>
      <c r="EO613" s="124"/>
      <c r="EP613" s="124"/>
      <c r="EQ613" s="124"/>
      <c r="ER613" s="124"/>
      <c r="ES613" s="124"/>
      <c r="ET613" s="124"/>
      <c r="EU613" s="124"/>
      <c r="EV613" s="124"/>
      <c r="EW613" s="124"/>
      <c r="EX613" s="124"/>
      <c r="EY613" s="124"/>
      <c r="EZ613" s="124"/>
      <c r="FA613" s="124"/>
      <c r="FB613" s="124"/>
      <c r="FC613" s="124"/>
      <c r="FD613" s="124"/>
      <c r="FE613" s="124"/>
      <c r="FG613" s="124"/>
      <c r="FH613" s="124"/>
      <c r="FI613" s="124"/>
      <c r="FJ613" s="124"/>
      <c r="FK613" s="124"/>
      <c r="FL613" s="124"/>
      <c r="FN613" s="212"/>
      <c r="FO613" s="170"/>
      <c r="FP613" s="212"/>
      <c r="FQ613" s="170"/>
      <c r="FR613" s="212"/>
      <c r="FS613" s="170"/>
      <c r="FT613" s="212"/>
      <c r="FU613" s="170"/>
      <c r="FV613" s="212"/>
      <c r="FW613" s="170"/>
      <c r="FX613" s="212"/>
      <c r="FY613" s="170"/>
      <c r="FZ613" s="212"/>
      <c r="GA613" s="170"/>
      <c r="GB613" s="212"/>
      <c r="GC613" s="170"/>
      <c r="GD613" s="212"/>
      <c r="GE613" s="170"/>
      <c r="GF613" s="212"/>
      <c r="GG613" s="170"/>
      <c r="GH613" s="212"/>
      <c r="GI613" s="170"/>
      <c r="GJ613" s="212"/>
      <c r="GK613" s="170"/>
      <c r="HC613" s="212"/>
      <c r="HD613" s="170"/>
      <c r="HE613" s="212"/>
      <c r="HF613" s="170"/>
      <c r="HG613" s="212"/>
      <c r="HH613" s="170"/>
      <c r="HI613" s="212"/>
      <c r="HJ613" s="170"/>
    </row>
    <row r="614" spans="2:218" ht="27.75" customHeight="1" x14ac:dyDescent="0.15">
      <c r="B614" s="487"/>
      <c r="C614" s="325"/>
      <c r="D614" s="75"/>
      <c r="E614" s="76"/>
      <c r="F614" s="76"/>
      <c r="G614" s="76"/>
      <c r="H614" s="76"/>
      <c r="I614" s="76"/>
      <c r="J614" s="76"/>
      <c r="K614" s="76"/>
      <c r="L614" s="76"/>
      <c r="M614" s="76"/>
      <c r="N614" s="76"/>
      <c r="O614" s="76"/>
      <c r="P614" s="76"/>
      <c r="Q614" s="76"/>
      <c r="R614" s="76"/>
      <c r="S614" s="76"/>
      <c r="T614" s="76"/>
      <c r="U614" s="76"/>
      <c r="V614" s="76"/>
      <c r="W614" s="76"/>
      <c r="X614" s="76"/>
      <c r="Y614" s="76"/>
      <c r="Z614" s="76"/>
      <c r="AA614" s="76"/>
      <c r="AB614" s="76"/>
      <c r="AC614" s="76"/>
      <c r="AD614" s="76"/>
      <c r="AE614" s="76"/>
      <c r="AF614" s="138"/>
      <c r="AG614" s="76"/>
      <c r="AH614" s="76"/>
      <c r="AI614" s="59"/>
      <c r="AJ614" s="76"/>
      <c r="AK614" s="76"/>
      <c r="AL614" s="76"/>
      <c r="AM614" s="76"/>
      <c r="AN614" s="76"/>
      <c r="AO614" s="76"/>
      <c r="AP614" s="76"/>
      <c r="AQ614" s="76"/>
      <c r="AR614" s="76"/>
      <c r="AS614" s="76"/>
      <c r="AT614" s="76"/>
      <c r="AU614" s="76"/>
      <c r="AV614" s="76"/>
      <c r="AW614" s="76"/>
      <c r="AX614" s="76"/>
      <c r="AY614" s="76"/>
      <c r="AZ614" s="76"/>
      <c r="BA614" s="76"/>
      <c r="BB614" s="76"/>
      <c r="BC614" s="76"/>
      <c r="BD614" s="76"/>
      <c r="BE614" s="76"/>
      <c r="BF614" s="76"/>
      <c r="BG614" s="76"/>
      <c r="BH614" s="76"/>
      <c r="BI614" s="76"/>
      <c r="BJ614" s="76"/>
      <c r="BK614" s="76"/>
      <c r="BL614" s="76"/>
      <c r="BM614" s="77"/>
      <c r="BN614" s="59"/>
      <c r="BO614" s="76"/>
      <c r="BP614" s="76"/>
      <c r="BQ614" s="76"/>
      <c r="BR614" s="76"/>
      <c r="BS614" s="76"/>
      <c r="BT614" s="76"/>
      <c r="BU614" s="76"/>
      <c r="BV614" s="76"/>
      <c r="BW614" s="76"/>
      <c r="BX614" s="76"/>
      <c r="BY614" s="76"/>
      <c r="BZ614" s="76"/>
      <c r="CA614" s="76"/>
      <c r="CB614" s="138"/>
      <c r="CC614" s="76"/>
      <c r="CD614" s="76"/>
      <c r="CE614" s="76"/>
      <c r="CF614" s="76"/>
      <c r="CG614" s="76"/>
      <c r="CH614" s="76"/>
      <c r="CI614" s="76"/>
      <c r="CJ614" s="76"/>
      <c r="CK614" s="76"/>
      <c r="CL614" s="76"/>
      <c r="CM614" s="76"/>
      <c r="CN614" s="76"/>
      <c r="CO614" s="76"/>
      <c r="CP614" s="138"/>
      <c r="CQ614" s="77"/>
      <c r="CR614" s="59"/>
      <c r="CS614" s="76"/>
      <c r="CT614" s="76"/>
      <c r="CU614" s="76"/>
      <c r="CV614" s="76"/>
      <c r="CW614" s="76"/>
      <c r="CX614" s="76"/>
      <c r="CY614" s="76"/>
      <c r="CZ614" s="76"/>
      <c r="DA614" s="76"/>
      <c r="DB614" s="76"/>
      <c r="DC614" s="76"/>
      <c r="DD614" s="76"/>
      <c r="DE614" s="76"/>
      <c r="DF614" s="138"/>
      <c r="DG614" s="76"/>
      <c r="DH614" s="76"/>
      <c r="DI614" s="76"/>
      <c r="DJ614" s="76"/>
      <c r="DK614" s="76"/>
      <c r="DL614" s="76"/>
      <c r="DM614" s="76"/>
      <c r="DN614" s="76"/>
      <c r="DO614" s="76"/>
      <c r="DP614" s="76"/>
      <c r="DQ614" s="76"/>
      <c r="DR614" s="76"/>
      <c r="DS614" s="76"/>
      <c r="DT614" s="138"/>
      <c r="DU614" s="77"/>
      <c r="DV614" s="77"/>
      <c r="DW614" s="77"/>
      <c r="EE614" s="2"/>
      <c r="EF614"/>
      <c r="EG614"/>
      <c r="EH614" s="124"/>
      <c r="EI614" s="124"/>
      <c r="EJ614" s="124"/>
      <c r="EK614" s="124"/>
      <c r="EL614" s="124"/>
      <c r="EM614" s="124"/>
      <c r="EN614" s="124"/>
      <c r="EO614" s="124"/>
      <c r="EP614" s="124"/>
      <c r="EQ614" s="124"/>
      <c r="ER614" s="124"/>
      <c r="ES614" s="124"/>
      <c r="ET614" s="124"/>
      <c r="EU614" s="124"/>
      <c r="EV614" s="124"/>
      <c r="EW614" s="124"/>
      <c r="EX614" s="124"/>
      <c r="EY614" s="124"/>
      <c r="EZ614" s="124"/>
      <c r="FA614" s="124"/>
      <c r="FB614" s="124"/>
      <c r="FC614" s="124"/>
      <c r="FD614" s="124"/>
      <c r="FE614" s="124"/>
      <c r="FG614" s="124"/>
      <c r="FH614" s="124"/>
      <c r="FI614" s="124"/>
      <c r="FJ614" s="124"/>
      <c r="FK614" s="124"/>
      <c r="FL614" s="124"/>
      <c r="FN614" s="212"/>
      <c r="FO614" s="170"/>
      <c r="FP614" s="212"/>
      <c r="FQ614" s="170"/>
      <c r="FR614" s="212"/>
      <c r="FS614" s="170"/>
      <c r="FT614" s="212"/>
      <c r="FU614" s="170"/>
      <c r="FV614" s="212"/>
      <c r="FW614" s="170"/>
      <c r="FX614" s="212"/>
      <c r="FY614" s="170"/>
      <c r="FZ614" s="212"/>
      <c r="GA614" s="170"/>
      <c r="GB614" s="212"/>
      <c r="GC614" s="170"/>
      <c r="GD614" s="212"/>
      <c r="GE614" s="170"/>
      <c r="GF614" s="212"/>
      <c r="GG614" s="170"/>
      <c r="GH614" s="212"/>
      <c r="GI614" s="170"/>
      <c r="GJ614" s="212"/>
      <c r="GK614" s="170"/>
      <c r="HC614" s="212"/>
      <c r="HD614" s="170"/>
      <c r="HE614" s="212"/>
      <c r="HF614" s="170"/>
      <c r="HG614" s="212"/>
      <c r="HH614" s="170"/>
      <c r="HI614" s="212"/>
      <c r="HJ614" s="170"/>
    </row>
    <row r="615" spans="2:218" ht="21.75" customHeight="1" thickBot="1" x14ac:dyDescent="0.2">
      <c r="B615" s="488"/>
      <c r="C615" s="326"/>
      <c r="D615" s="139"/>
      <c r="E615" s="129"/>
      <c r="F615" s="129"/>
      <c r="G615" s="129"/>
      <c r="H615" s="129"/>
      <c r="I615" s="129"/>
      <c r="J615" s="129"/>
      <c r="K615" s="129"/>
      <c r="L615" s="129"/>
      <c r="M615" s="129"/>
      <c r="N615" s="129"/>
      <c r="O615" s="129"/>
      <c r="P615" s="129"/>
      <c r="Q615" s="129"/>
      <c r="R615" s="129"/>
      <c r="S615" s="129"/>
      <c r="T615" s="129"/>
      <c r="U615" s="129"/>
      <c r="V615" s="129"/>
      <c r="W615" s="129"/>
      <c r="X615" s="129"/>
      <c r="Y615" s="129"/>
      <c r="Z615" s="129"/>
      <c r="AA615" s="129"/>
      <c r="AB615" s="129"/>
      <c r="AC615" s="129"/>
      <c r="AD615" s="129"/>
      <c r="AE615" s="129"/>
      <c r="AF615" s="129"/>
      <c r="AG615" s="130"/>
      <c r="AH615" s="130"/>
      <c r="AI615" s="131"/>
      <c r="AJ615" s="129"/>
      <c r="AK615" s="129"/>
      <c r="AL615" s="132"/>
      <c r="AM615" s="133"/>
      <c r="AN615" s="133"/>
      <c r="AO615" s="133"/>
      <c r="AP615" s="133"/>
      <c r="AQ615" s="133"/>
      <c r="AR615" s="133"/>
      <c r="AS615" s="133"/>
      <c r="AT615" s="133"/>
      <c r="AU615" s="133"/>
      <c r="AV615" s="133"/>
      <c r="AW615" s="133"/>
      <c r="AX615" s="133"/>
      <c r="AY615" s="133"/>
      <c r="AZ615" s="133"/>
      <c r="BA615" s="133"/>
      <c r="BB615" s="133"/>
      <c r="BC615" s="133"/>
      <c r="BD615" s="133"/>
      <c r="BE615" s="133"/>
      <c r="BF615" s="133"/>
      <c r="BG615" s="133"/>
      <c r="BH615" s="133"/>
      <c r="BI615" s="133"/>
      <c r="BJ615" s="133"/>
      <c r="BK615" s="133"/>
      <c r="BL615" s="133"/>
      <c r="BM615" s="134"/>
      <c r="BN615" s="135"/>
      <c r="BO615" s="133"/>
      <c r="BP615" s="133"/>
      <c r="BQ615" s="133"/>
      <c r="BR615" s="133"/>
      <c r="BS615" s="133"/>
      <c r="BT615" s="133"/>
      <c r="BU615" s="133"/>
      <c r="BV615" s="133"/>
      <c r="BW615" s="133"/>
      <c r="BX615" s="133"/>
      <c r="BY615" s="133"/>
      <c r="BZ615" s="133"/>
      <c r="CA615" s="133"/>
      <c r="CB615" s="133"/>
      <c r="CC615" s="133"/>
      <c r="CD615" s="133"/>
      <c r="CE615" s="133"/>
      <c r="CF615" s="133"/>
      <c r="CG615" s="133"/>
      <c r="CH615" s="133"/>
      <c r="CI615" s="133"/>
      <c r="CJ615" s="133"/>
      <c r="CK615" s="133"/>
      <c r="CL615" s="133"/>
      <c r="CM615" s="133"/>
      <c r="CN615" s="133"/>
      <c r="CO615" s="133"/>
      <c r="CP615" s="133"/>
      <c r="CQ615" s="134"/>
      <c r="CR615" s="135"/>
      <c r="CS615" s="133"/>
      <c r="CT615" s="133"/>
      <c r="CU615" s="133"/>
      <c r="CV615" s="133"/>
      <c r="CW615" s="133"/>
      <c r="CX615" s="133"/>
      <c r="CY615" s="133"/>
      <c r="CZ615" s="133"/>
      <c r="DA615" s="133"/>
      <c r="DB615" s="133"/>
      <c r="DC615" s="133"/>
      <c r="DD615" s="133"/>
      <c r="DE615" s="133"/>
      <c r="DF615" s="133"/>
      <c r="DG615" s="133"/>
      <c r="DH615" s="133"/>
      <c r="DI615" s="133"/>
      <c r="DJ615" s="133"/>
      <c r="DK615" s="133"/>
      <c r="DL615" s="133"/>
      <c r="DM615" s="133"/>
      <c r="DN615" s="133"/>
      <c r="DO615" s="133"/>
      <c r="DP615" s="133"/>
      <c r="DQ615" s="133"/>
      <c r="DR615" s="133"/>
      <c r="DS615" s="133"/>
      <c r="DT615" s="133"/>
      <c r="DU615" s="134"/>
      <c r="DV615" s="134"/>
      <c r="DW615" s="134"/>
      <c r="EE615" s="2"/>
      <c r="EF615"/>
      <c r="EG615"/>
      <c r="EH615" s="124"/>
      <c r="EI615" s="124"/>
      <c r="EJ615" s="124"/>
      <c r="EK615" s="124"/>
      <c r="EL615" s="124"/>
      <c r="EM615" s="124"/>
      <c r="EN615" s="124"/>
      <c r="EO615" s="124"/>
      <c r="EP615" s="124"/>
      <c r="EQ615" s="124"/>
      <c r="ER615" s="124"/>
      <c r="ES615" s="124"/>
      <c r="ET615" s="124"/>
      <c r="EU615" s="124"/>
      <c r="EV615" s="124"/>
      <c r="EW615" s="124"/>
      <c r="EX615" s="124"/>
      <c r="EY615" s="124"/>
      <c r="EZ615" s="124"/>
      <c r="FA615" s="124"/>
      <c r="FB615" s="124"/>
      <c r="FC615" s="124"/>
      <c r="FD615" s="124"/>
      <c r="FE615" s="124"/>
      <c r="FG615" s="124"/>
      <c r="FH615" s="124"/>
      <c r="FI615" s="124"/>
      <c r="FJ615" s="124"/>
      <c r="FK615" s="124"/>
      <c r="FL615" s="124"/>
      <c r="FN615" s="212"/>
      <c r="FO615" s="170"/>
      <c r="FP615" s="212"/>
      <c r="FQ615" s="170"/>
      <c r="FR615" s="212"/>
      <c r="FS615" s="170"/>
      <c r="FT615" s="212"/>
      <c r="FU615" s="170"/>
      <c r="FV615" s="212"/>
      <c r="FW615" s="170"/>
      <c r="FX615" s="212"/>
      <c r="FY615" s="170"/>
      <c r="FZ615" s="212"/>
      <c r="GA615" s="170"/>
      <c r="GB615" s="212"/>
      <c r="GC615" s="170"/>
      <c r="GD615" s="212"/>
      <c r="GE615" s="170"/>
      <c r="GF615" s="212"/>
      <c r="GG615" s="170"/>
      <c r="GH615" s="212"/>
      <c r="GI615" s="170"/>
      <c r="GJ615" s="212"/>
      <c r="GK615" s="170"/>
      <c r="HC615" s="212"/>
      <c r="HD615" s="170"/>
      <c r="HE615" s="212"/>
      <c r="HF615" s="170"/>
      <c r="HG615" s="212"/>
      <c r="HH615" s="170"/>
      <c r="HI615" s="212"/>
      <c r="HJ615" s="170"/>
    </row>
  </sheetData>
  <mergeCells count="847">
    <mergeCell ref="GS238:GT238"/>
    <mergeCell ref="HG2:HH2"/>
    <mergeCell ref="HI2:HJ2"/>
    <mergeCell ref="HG7:HH7"/>
    <mergeCell ref="HI7:HJ7"/>
    <mergeCell ref="HG8:HH8"/>
    <mergeCell ref="HI8:HJ8"/>
    <mergeCell ref="BI2:BM2"/>
    <mergeCell ref="BO2:BS2"/>
    <mergeCell ref="BU2:BY2"/>
    <mergeCell ref="CA2:CE2"/>
    <mergeCell ref="CG2:CK2"/>
    <mergeCell ref="CM2:CQ2"/>
    <mergeCell ref="FD2:FE2"/>
    <mergeCell ref="FB7:FC7"/>
    <mergeCell ref="FD7:FE7"/>
    <mergeCell ref="FB8:FC8"/>
    <mergeCell ref="FD8:FE8"/>
    <mergeCell ref="GF7:GG7"/>
    <mergeCell ref="FJ2:FM2"/>
    <mergeCell ref="GM2:GN2"/>
    <mergeCell ref="EH2:EI2"/>
    <mergeCell ref="EJ2:EK2"/>
    <mergeCell ref="EL2:EM2"/>
    <mergeCell ref="X2:AB2"/>
    <mergeCell ref="AD2:AI2"/>
    <mergeCell ref="AK2:AO2"/>
    <mergeCell ref="AQ2:AU2"/>
    <mergeCell ref="AW2:BA2"/>
    <mergeCell ref="BC2:BG2"/>
    <mergeCell ref="GF238:GG238"/>
    <mergeCell ref="GM238:GN238"/>
    <mergeCell ref="EH238:EI238"/>
    <mergeCell ref="EJ238:EK238"/>
    <mergeCell ref="FZ238:GA238"/>
    <mergeCell ref="GB238:GC238"/>
    <mergeCell ref="GD238:GE238"/>
    <mergeCell ref="EX238:EY238"/>
    <mergeCell ref="EZ238:FA238"/>
    <mergeCell ref="FN7:FO7"/>
    <mergeCell ref="FV7:FW7"/>
    <mergeCell ref="FX7:FY7"/>
    <mergeCell ref="FN84:FO84"/>
    <mergeCell ref="FB84:FC84"/>
    <mergeCell ref="FD84:FE84"/>
    <mergeCell ref="ET84:EU84"/>
    <mergeCell ref="EV84:EW84"/>
    <mergeCell ref="EN2:EO2"/>
    <mergeCell ref="HE238:HF238"/>
    <mergeCell ref="EH239:EI239"/>
    <mergeCell ref="EJ239:EK239"/>
    <mergeCell ref="EL239:EM239"/>
    <mergeCell ref="EN239:EO239"/>
    <mergeCell ref="EP239:EQ239"/>
    <mergeCell ref="ER239:ES239"/>
    <mergeCell ref="ET239:EU239"/>
    <mergeCell ref="EV239:EW239"/>
    <mergeCell ref="EX239:EY239"/>
    <mergeCell ref="EZ239:FA239"/>
    <mergeCell ref="FB239:FC239"/>
    <mergeCell ref="FD239:FE239"/>
    <mergeCell ref="FN239:FO239"/>
    <mergeCell ref="FP239:FQ239"/>
    <mergeCell ref="FR239:FS239"/>
    <mergeCell ref="FT239:FU239"/>
    <mergeCell ref="FV239:FW239"/>
    <mergeCell ref="FX239:FY239"/>
    <mergeCell ref="FX238:FY238"/>
    <mergeCell ref="HC239:HD239"/>
    <mergeCell ref="HE239:HF239"/>
    <mergeCell ref="FZ239:GA239"/>
    <mergeCell ref="GM239:GN239"/>
    <mergeCell ref="P233:Q233"/>
    <mergeCell ref="FB85:FC85"/>
    <mergeCell ref="FD85:FE85"/>
    <mergeCell ref="FB161:FC161"/>
    <mergeCell ref="FD161:FE161"/>
    <mergeCell ref="FB162:FC162"/>
    <mergeCell ref="FD162:FE162"/>
    <mergeCell ref="FB318:FC318"/>
    <mergeCell ref="FD318:FE318"/>
    <mergeCell ref="EL85:EM85"/>
    <mergeCell ref="EN85:EO85"/>
    <mergeCell ref="EP85:EQ85"/>
    <mergeCell ref="ER85:ES85"/>
    <mergeCell ref="ET85:EU85"/>
    <mergeCell ref="EV85:EW85"/>
    <mergeCell ref="EX85:EY85"/>
    <mergeCell ref="EZ85:FA85"/>
    <mergeCell ref="EZ161:FA161"/>
    <mergeCell ref="EZ162:FA162"/>
    <mergeCell ref="EH162:EI162"/>
    <mergeCell ref="EJ162:EK162"/>
    <mergeCell ref="EL162:EM162"/>
    <mergeCell ref="EH161:EI161"/>
    <mergeCell ref="HA395:HB395"/>
    <mergeCell ref="HC395:HD395"/>
    <mergeCell ref="HE395:HF395"/>
    <mergeCell ref="GD395:GE395"/>
    <mergeCell ref="GF395:GG395"/>
    <mergeCell ref="GM395:GN395"/>
    <mergeCell ref="GO395:GP395"/>
    <mergeCell ref="GQ395:GR395"/>
    <mergeCell ref="GS395:GT395"/>
    <mergeCell ref="GU395:GV395"/>
    <mergeCell ref="GW395:GX395"/>
    <mergeCell ref="GY395:GZ395"/>
    <mergeCell ref="GD396:GE396"/>
    <mergeCell ref="GF396:GG396"/>
    <mergeCell ref="GM396:GN396"/>
    <mergeCell ref="GO396:GP396"/>
    <mergeCell ref="GQ396:GR396"/>
    <mergeCell ref="GS396:GT396"/>
    <mergeCell ref="GU396:GV396"/>
    <mergeCell ref="GW396:GX396"/>
    <mergeCell ref="GY396:GZ396"/>
    <mergeCell ref="GH396:GI396"/>
    <mergeCell ref="GJ396:GK396"/>
    <mergeCell ref="GB396:GC396"/>
    <mergeCell ref="ER395:ES395"/>
    <mergeCell ref="ET395:EU395"/>
    <mergeCell ref="EV395:EW395"/>
    <mergeCell ref="EX395:EY395"/>
    <mergeCell ref="EZ395:FA395"/>
    <mergeCell ref="FN395:FO395"/>
    <mergeCell ref="FP395:FQ395"/>
    <mergeCell ref="FR395:FS395"/>
    <mergeCell ref="FT395:FU395"/>
    <mergeCell ref="FV395:FW395"/>
    <mergeCell ref="FX395:FY395"/>
    <mergeCell ref="FZ395:GA395"/>
    <mergeCell ref="GB395:GC395"/>
    <mergeCell ref="FB395:FC395"/>
    <mergeCell ref="FD395:FE395"/>
    <mergeCell ref="FB396:FC396"/>
    <mergeCell ref="FD396:FE396"/>
    <mergeCell ref="FV396:FW396"/>
    <mergeCell ref="ET396:EU396"/>
    <mergeCell ref="EV396:EW396"/>
    <mergeCell ref="EX396:EY396"/>
    <mergeCell ref="EZ396:FA396"/>
    <mergeCell ref="FN396:FO396"/>
    <mergeCell ref="FZ396:GA396"/>
    <mergeCell ref="EH395:EI395"/>
    <mergeCell ref="EJ395:EK395"/>
    <mergeCell ref="EL395:EM395"/>
    <mergeCell ref="EN395:EO395"/>
    <mergeCell ref="EP395:EQ395"/>
    <mergeCell ref="FD238:FE238"/>
    <mergeCell ref="FN238:FO238"/>
    <mergeCell ref="FP238:FQ238"/>
    <mergeCell ref="FR238:FS238"/>
    <mergeCell ref="FT238:FU238"/>
    <mergeCell ref="FV238:FW238"/>
    <mergeCell ref="EL238:EM238"/>
    <mergeCell ref="EN238:EO238"/>
    <mergeCell ref="EP238:EQ238"/>
    <mergeCell ref="ER238:ES238"/>
    <mergeCell ref="ET238:EU238"/>
    <mergeCell ref="EV238:EW238"/>
    <mergeCell ref="FB238:FC238"/>
    <mergeCell ref="FP396:FQ396"/>
    <mergeCell ref="FR396:FS396"/>
    <mergeCell ref="FT396:FU396"/>
    <mergeCell ref="ER318:ES318"/>
    <mergeCell ref="FZ318:GA318"/>
    <mergeCell ref="FX84:FY84"/>
    <mergeCell ref="GB239:GC239"/>
    <mergeCell ref="GJ7:GK7"/>
    <mergeCell ref="GH8:GI8"/>
    <mergeCell ref="GJ8:GK8"/>
    <mergeCell ref="GF8:GG8"/>
    <mergeCell ref="GH7:GI7"/>
    <mergeCell ref="FT8:FU8"/>
    <mergeCell ref="FV8:FW8"/>
    <mergeCell ref="FX8:FY8"/>
    <mergeCell ref="FZ8:GA8"/>
    <mergeCell ref="FV85:FW85"/>
    <mergeCell ref="FX85:FY85"/>
    <mergeCell ref="GF85:GG85"/>
    <mergeCell ref="GD84:GE84"/>
    <mergeCell ref="FT85:FU85"/>
    <mergeCell ref="GD85:GE85"/>
    <mergeCell ref="GB84:GC84"/>
    <mergeCell ref="GF84:GG84"/>
    <mergeCell ref="GF2:GG2"/>
    <mergeCell ref="GO2:GP2"/>
    <mergeCell ref="GQ2:GR2"/>
    <mergeCell ref="B392:B393"/>
    <mergeCell ref="C392:C393"/>
    <mergeCell ref="GM319:GN319"/>
    <mergeCell ref="GO319:GP319"/>
    <mergeCell ref="GQ319:GR319"/>
    <mergeCell ref="EP2:EQ2"/>
    <mergeCell ref="ER2:ES2"/>
    <mergeCell ref="ET2:EU2"/>
    <mergeCell ref="EV2:EW2"/>
    <mergeCell ref="FX2:FY2"/>
    <mergeCell ref="FZ2:GA2"/>
    <mergeCell ref="GB2:GC2"/>
    <mergeCell ref="GD2:GE2"/>
    <mergeCell ref="FB2:FC2"/>
    <mergeCell ref="GH2:GI2"/>
    <mergeCell ref="GJ2:GK2"/>
    <mergeCell ref="EX84:EY84"/>
    <mergeCell ref="FP84:FQ84"/>
    <mergeCell ref="FR84:FS84"/>
    <mergeCell ref="FT84:FU84"/>
    <mergeCell ref="FV84:FW84"/>
    <mergeCell ref="GU85:GV85"/>
    <mergeCell ref="GW85:GX85"/>
    <mergeCell ref="GY85:GZ85"/>
    <mergeCell ref="HA85:HB85"/>
    <mergeCell ref="HC85:HD85"/>
    <mergeCell ref="FZ84:GA84"/>
    <mergeCell ref="FZ85:GA85"/>
    <mergeCell ref="GB85:GC85"/>
    <mergeCell ref="GD239:GE239"/>
    <mergeCell ref="GF239:GG239"/>
    <mergeCell ref="HC238:HD238"/>
    <mergeCell ref="GW239:GX239"/>
    <mergeCell ref="GY239:GZ239"/>
    <mergeCell ref="HA239:HB239"/>
    <mergeCell ref="GO239:GP239"/>
    <mergeCell ref="GQ239:GR239"/>
    <mergeCell ref="GS239:GT239"/>
    <mergeCell ref="GU239:GV239"/>
    <mergeCell ref="GU238:GV238"/>
    <mergeCell ref="GW238:GX238"/>
    <mergeCell ref="GY238:GZ238"/>
    <mergeCell ref="HA238:HB238"/>
    <mergeCell ref="GO238:GP238"/>
    <mergeCell ref="GQ238:GR238"/>
    <mergeCell ref="GS319:GT319"/>
    <mergeCell ref="EX318:EY318"/>
    <mergeCell ref="FN318:FO318"/>
    <mergeCell ref="GQ84:GR84"/>
    <mergeCell ref="GS84:GT84"/>
    <mergeCell ref="GU84:GV84"/>
    <mergeCell ref="HE2:HF2"/>
    <mergeCell ref="HC2:HD2"/>
    <mergeCell ref="GW2:GX2"/>
    <mergeCell ref="GY2:GZ2"/>
    <mergeCell ref="HA2:HB2"/>
    <mergeCell ref="GY7:GZ7"/>
    <mergeCell ref="GW7:GX7"/>
    <mergeCell ref="GS2:GT2"/>
    <mergeCell ref="GU2:GV2"/>
    <mergeCell ref="EX2:EY2"/>
    <mergeCell ref="EZ2:FA2"/>
    <mergeCell ref="FF2:FG2"/>
    <mergeCell ref="FH2:FI2"/>
    <mergeCell ref="FN2:FO2"/>
    <mergeCell ref="FP2:FQ2"/>
    <mergeCell ref="FR2:FS2"/>
    <mergeCell ref="FT2:FU2"/>
    <mergeCell ref="FV2:FW2"/>
    <mergeCell ref="HE7:HF7"/>
    <mergeCell ref="HE8:HF8"/>
    <mergeCell ref="GB8:GC8"/>
    <mergeCell ref="GD8:GE8"/>
    <mergeCell ref="GM7:GN7"/>
    <mergeCell ref="GO7:GP7"/>
    <mergeCell ref="GB7:GC7"/>
    <mergeCell ref="GD7:GE7"/>
    <mergeCell ref="HA7:HB7"/>
    <mergeCell ref="HC7:HD7"/>
    <mergeCell ref="GM8:GN8"/>
    <mergeCell ref="GO8:GP8"/>
    <mergeCell ref="GQ8:GR8"/>
    <mergeCell ref="GS8:GT8"/>
    <mergeCell ref="GU8:GV8"/>
    <mergeCell ref="GW8:GX8"/>
    <mergeCell ref="GY8:GZ8"/>
    <mergeCell ref="HA8:HB8"/>
    <mergeCell ref="HC8:HD8"/>
    <mergeCell ref="GQ7:GR7"/>
    <mergeCell ref="GS7:GT7"/>
    <mergeCell ref="GU7:GV7"/>
    <mergeCell ref="EH8:EI8"/>
    <mergeCell ref="EJ8:EK8"/>
    <mergeCell ref="EL8:EM8"/>
    <mergeCell ref="EN8:EO8"/>
    <mergeCell ref="EP8:EQ8"/>
    <mergeCell ref="ER8:ES8"/>
    <mergeCell ref="FZ7:GA7"/>
    <mergeCell ref="FN8:FO8"/>
    <mergeCell ref="ET8:EU8"/>
    <mergeCell ref="EV8:EW8"/>
    <mergeCell ref="EX8:EY8"/>
    <mergeCell ref="FP8:FQ8"/>
    <mergeCell ref="FR8:FS8"/>
    <mergeCell ref="EZ7:FA7"/>
    <mergeCell ref="EZ8:FA8"/>
    <mergeCell ref="EH7:EI7"/>
    <mergeCell ref="EJ7:EK7"/>
    <mergeCell ref="FP7:FQ7"/>
    <mergeCell ref="EX7:EY7"/>
    <mergeCell ref="ER7:ES7"/>
    <mergeCell ref="ET7:EU7"/>
    <mergeCell ref="EV7:EW7"/>
    <mergeCell ref="FR7:FS7"/>
    <mergeCell ref="FT7:FU7"/>
    <mergeCell ref="B14:B17"/>
    <mergeCell ref="B81:B82"/>
    <mergeCell ref="C81:C82"/>
    <mergeCell ref="EH84:EI84"/>
    <mergeCell ref="B50:B53"/>
    <mergeCell ref="B54:B57"/>
    <mergeCell ref="B58:B61"/>
    <mergeCell ref="B62:B65"/>
    <mergeCell ref="B66:B69"/>
    <mergeCell ref="B70:B73"/>
    <mergeCell ref="B22:B25"/>
    <mergeCell ref="B26:B29"/>
    <mergeCell ref="B30:B33"/>
    <mergeCell ref="B34:B37"/>
    <mergeCell ref="B38:B41"/>
    <mergeCell ref="B42:B45"/>
    <mergeCell ref="B46:B49"/>
    <mergeCell ref="CM79:CQ79"/>
    <mergeCell ref="A77:B77"/>
    <mergeCell ref="A10:A73"/>
    <mergeCell ref="A153:B153"/>
    <mergeCell ref="A154:B154"/>
    <mergeCell ref="P156:Q156"/>
    <mergeCell ref="A75:B75"/>
    <mergeCell ref="A76:B76"/>
    <mergeCell ref="EZ84:FA84"/>
    <mergeCell ref="EN161:EO161"/>
    <mergeCell ref="EP161:EQ161"/>
    <mergeCell ref="ER161:ES161"/>
    <mergeCell ref="ET161:EU161"/>
    <mergeCell ref="EV161:EW161"/>
    <mergeCell ref="EX161:EY161"/>
    <mergeCell ref="P79:Q79"/>
    <mergeCell ref="EJ161:EK161"/>
    <mergeCell ref="EL161:EM161"/>
    <mergeCell ref="EH85:EI85"/>
    <mergeCell ref="EJ85:EK85"/>
    <mergeCell ref="A87:A150"/>
    <mergeCell ref="B107:B110"/>
    <mergeCell ref="B111:B114"/>
    <mergeCell ref="B115:B118"/>
    <mergeCell ref="B131:B134"/>
    <mergeCell ref="B135:B138"/>
    <mergeCell ref="B139:B142"/>
    <mergeCell ref="FD319:FE319"/>
    <mergeCell ref="P2:Q2"/>
    <mergeCell ref="B4:B5"/>
    <mergeCell ref="C4:C5"/>
    <mergeCell ref="EL7:EM7"/>
    <mergeCell ref="EN7:EO7"/>
    <mergeCell ref="EP7:EQ7"/>
    <mergeCell ref="EH318:EI318"/>
    <mergeCell ref="EJ318:EK318"/>
    <mergeCell ref="EL318:EM318"/>
    <mergeCell ref="EN318:EO318"/>
    <mergeCell ref="EP318:EQ318"/>
    <mergeCell ref="B10:B13"/>
    <mergeCell ref="B18:B21"/>
    <mergeCell ref="EJ84:EK84"/>
    <mergeCell ref="EL84:EM84"/>
    <mergeCell ref="EN84:EO84"/>
    <mergeCell ref="EP84:EQ84"/>
    <mergeCell ref="ER84:ES84"/>
    <mergeCell ref="C235:C236"/>
    <mergeCell ref="B119:B122"/>
    <mergeCell ref="B123:B126"/>
    <mergeCell ref="B127:B130"/>
    <mergeCell ref="A152:B152"/>
    <mergeCell ref="GB318:GC318"/>
    <mergeCell ref="GD318:GE318"/>
    <mergeCell ref="FT319:FU319"/>
    <mergeCell ref="EH319:EI319"/>
    <mergeCell ref="EJ319:EK319"/>
    <mergeCell ref="EL319:EM319"/>
    <mergeCell ref="EN319:EO319"/>
    <mergeCell ref="EP319:EQ319"/>
    <mergeCell ref="ER319:ES319"/>
    <mergeCell ref="ET319:EU319"/>
    <mergeCell ref="EV319:EW319"/>
    <mergeCell ref="EX319:EY319"/>
    <mergeCell ref="FV319:FW319"/>
    <mergeCell ref="FX319:FY319"/>
    <mergeCell ref="FZ319:GA319"/>
    <mergeCell ref="GB319:GC319"/>
    <mergeCell ref="GD319:GE319"/>
    <mergeCell ref="ET318:EU318"/>
    <mergeCell ref="EV318:EW318"/>
    <mergeCell ref="EZ318:FA318"/>
    <mergeCell ref="FP318:FQ318"/>
    <mergeCell ref="FR318:FS318"/>
    <mergeCell ref="FT318:FU318"/>
    <mergeCell ref="FB319:FC319"/>
    <mergeCell ref="GF318:GG318"/>
    <mergeCell ref="GF319:GG319"/>
    <mergeCell ref="HE318:HF318"/>
    <mergeCell ref="HE319:HF319"/>
    <mergeCell ref="EZ319:FA319"/>
    <mergeCell ref="GW318:GX318"/>
    <mergeCell ref="GY318:GZ318"/>
    <mergeCell ref="HA318:HB318"/>
    <mergeCell ref="HC318:HD318"/>
    <mergeCell ref="GU319:GV319"/>
    <mergeCell ref="GW319:GX319"/>
    <mergeCell ref="GY319:GZ319"/>
    <mergeCell ref="HA319:HB319"/>
    <mergeCell ref="HC319:HD319"/>
    <mergeCell ref="FN319:FO319"/>
    <mergeCell ref="FP319:FQ319"/>
    <mergeCell ref="FR319:FS319"/>
    <mergeCell ref="GM318:GN318"/>
    <mergeCell ref="GO318:GP318"/>
    <mergeCell ref="GQ318:GR318"/>
    <mergeCell ref="GS318:GT318"/>
    <mergeCell ref="GU318:GV318"/>
    <mergeCell ref="FV318:FW318"/>
    <mergeCell ref="FX318:FY318"/>
    <mergeCell ref="GS156:GT156"/>
    <mergeCell ref="GU156:GV156"/>
    <mergeCell ref="GW156:GX156"/>
    <mergeCell ref="GY156:GZ156"/>
    <mergeCell ref="HA156:HB156"/>
    <mergeCell ref="HC156:HD156"/>
    <mergeCell ref="HE156:HF156"/>
    <mergeCell ref="B158:B159"/>
    <mergeCell ref="C158:C159"/>
    <mergeCell ref="X157:AD157"/>
    <mergeCell ref="AF157:AM157"/>
    <mergeCell ref="AO157:AU157"/>
    <mergeCell ref="AW157:BC157"/>
    <mergeCell ref="BE157:BK157"/>
    <mergeCell ref="BM157:BS157"/>
    <mergeCell ref="X156:AB156"/>
    <mergeCell ref="AD156:AI156"/>
    <mergeCell ref="AK156:AO156"/>
    <mergeCell ref="AQ156:AU156"/>
    <mergeCell ref="AW156:BA156"/>
    <mergeCell ref="BC156:BG156"/>
    <mergeCell ref="BI156:BM156"/>
    <mergeCell ref="HC161:HD161"/>
    <mergeCell ref="HE161:HF161"/>
    <mergeCell ref="GU161:GV161"/>
    <mergeCell ref="HC162:HD162"/>
    <mergeCell ref="HE162:HF162"/>
    <mergeCell ref="EN162:EO162"/>
    <mergeCell ref="EP162:EQ162"/>
    <mergeCell ref="ER162:ES162"/>
    <mergeCell ref="ET162:EU162"/>
    <mergeCell ref="EV162:EW162"/>
    <mergeCell ref="EX162:EY162"/>
    <mergeCell ref="GU162:GV162"/>
    <mergeCell ref="GW162:GX162"/>
    <mergeCell ref="GY162:GZ162"/>
    <mergeCell ref="GF161:GG161"/>
    <mergeCell ref="GM161:GN161"/>
    <mergeCell ref="GO161:GP161"/>
    <mergeCell ref="GQ161:GR161"/>
    <mergeCell ref="GS161:GT161"/>
    <mergeCell ref="GF162:GG162"/>
    <mergeCell ref="GM162:GN162"/>
    <mergeCell ref="GO162:GP162"/>
    <mergeCell ref="GQ162:GR162"/>
    <mergeCell ref="GS162:GT162"/>
    <mergeCell ref="HA162:HB162"/>
    <mergeCell ref="GW161:GX161"/>
    <mergeCell ref="GY161:GZ161"/>
    <mergeCell ref="HA161:HB161"/>
    <mergeCell ref="FN161:FO161"/>
    <mergeCell ref="FP161:FQ161"/>
    <mergeCell ref="FR161:FS161"/>
    <mergeCell ref="FT161:FU161"/>
    <mergeCell ref="FV161:FW161"/>
    <mergeCell ref="FX161:FY161"/>
    <mergeCell ref="GD162:GE162"/>
    <mergeCell ref="FZ161:GA161"/>
    <mergeCell ref="GB161:GC161"/>
    <mergeCell ref="GD161:GE161"/>
    <mergeCell ref="FN162:FO162"/>
    <mergeCell ref="FP162:FQ162"/>
    <mergeCell ref="FR162:FS162"/>
    <mergeCell ref="FT162:FU162"/>
    <mergeCell ref="FV162:FW162"/>
    <mergeCell ref="FX162:FY162"/>
    <mergeCell ref="FZ162:GA162"/>
    <mergeCell ref="GB162:GC162"/>
    <mergeCell ref="A164:A227"/>
    <mergeCell ref="A229:B229"/>
    <mergeCell ref="A230:B230"/>
    <mergeCell ref="A231:B231"/>
    <mergeCell ref="EH396:EI396"/>
    <mergeCell ref="EJ396:EK396"/>
    <mergeCell ref="B315:B316"/>
    <mergeCell ref="C315:C316"/>
    <mergeCell ref="A241:A304"/>
    <mergeCell ref="B249:B252"/>
    <mergeCell ref="B253:B256"/>
    <mergeCell ref="B257:B260"/>
    <mergeCell ref="B261:B264"/>
    <mergeCell ref="B265:B268"/>
    <mergeCell ref="B269:B272"/>
    <mergeCell ref="B273:B276"/>
    <mergeCell ref="B224:B227"/>
    <mergeCell ref="B241:B244"/>
    <mergeCell ref="B245:B248"/>
    <mergeCell ref="B235:B236"/>
    <mergeCell ref="B277:B280"/>
    <mergeCell ref="B281:B284"/>
    <mergeCell ref="B285:B288"/>
    <mergeCell ref="B289:B292"/>
    <mergeCell ref="FP472:FQ472"/>
    <mergeCell ref="FR472:FS472"/>
    <mergeCell ref="FT472:FU472"/>
    <mergeCell ref="FV472:FW472"/>
    <mergeCell ref="FX472:FY472"/>
    <mergeCell ref="FB472:FC472"/>
    <mergeCell ref="FD472:FE472"/>
    <mergeCell ref="EL396:EM396"/>
    <mergeCell ref="EN396:EO396"/>
    <mergeCell ref="EP396:EQ396"/>
    <mergeCell ref="ER396:ES396"/>
    <mergeCell ref="FX396:FY396"/>
    <mergeCell ref="EZ472:FA472"/>
    <mergeCell ref="FN472:FO472"/>
    <mergeCell ref="FZ472:GA472"/>
    <mergeCell ref="GB472:GC472"/>
    <mergeCell ref="GD472:GE472"/>
    <mergeCell ref="GF472:GG472"/>
    <mergeCell ref="GM472:GN472"/>
    <mergeCell ref="GO472:GP472"/>
    <mergeCell ref="GQ472:GR472"/>
    <mergeCell ref="GS472:GT472"/>
    <mergeCell ref="GU472:GV472"/>
    <mergeCell ref="GH472:GI472"/>
    <mergeCell ref="GJ472:GK472"/>
    <mergeCell ref="EZ473:FA473"/>
    <mergeCell ref="FN473:FO473"/>
    <mergeCell ref="FP473:FQ473"/>
    <mergeCell ref="FR473:FS473"/>
    <mergeCell ref="FT473:FU473"/>
    <mergeCell ref="FV473:FW473"/>
    <mergeCell ref="FX473:FY473"/>
    <mergeCell ref="FZ473:GA473"/>
    <mergeCell ref="GB473:GC473"/>
    <mergeCell ref="FB473:FC473"/>
    <mergeCell ref="FD473:FE473"/>
    <mergeCell ref="GD473:GE473"/>
    <mergeCell ref="GF473:GG473"/>
    <mergeCell ref="GM473:GN473"/>
    <mergeCell ref="GO473:GP473"/>
    <mergeCell ref="GQ473:GR473"/>
    <mergeCell ref="GS473:GT473"/>
    <mergeCell ref="GU473:GV473"/>
    <mergeCell ref="GW473:GX473"/>
    <mergeCell ref="GY473:GZ473"/>
    <mergeCell ref="GJ473:GK473"/>
    <mergeCell ref="ET473:EU473"/>
    <mergeCell ref="EV473:EW473"/>
    <mergeCell ref="EX473:EY473"/>
    <mergeCell ref="B469:B470"/>
    <mergeCell ref="C469:C470"/>
    <mergeCell ref="EH472:EI472"/>
    <mergeCell ref="EJ472:EK472"/>
    <mergeCell ref="EL472:EM472"/>
    <mergeCell ref="EN472:EO472"/>
    <mergeCell ref="EP472:EQ472"/>
    <mergeCell ref="ER472:ES472"/>
    <mergeCell ref="ET472:EU472"/>
    <mergeCell ref="EV472:EW472"/>
    <mergeCell ref="EX472:EY472"/>
    <mergeCell ref="EL473:EM473"/>
    <mergeCell ref="EN473:EO473"/>
    <mergeCell ref="EH473:EI473"/>
    <mergeCell ref="EJ473:EK473"/>
    <mergeCell ref="EP473:EQ473"/>
    <mergeCell ref="ER473:ES473"/>
    <mergeCell ref="GH318:GI318"/>
    <mergeCell ref="GJ318:GK318"/>
    <mergeCell ref="GH319:GI319"/>
    <mergeCell ref="GJ319:GK319"/>
    <mergeCell ref="GH395:GI395"/>
    <mergeCell ref="GJ395:GK395"/>
    <mergeCell ref="GH84:GI84"/>
    <mergeCell ref="GJ84:GK84"/>
    <mergeCell ref="GH85:GI85"/>
    <mergeCell ref="GJ85:GK85"/>
    <mergeCell ref="B143:B146"/>
    <mergeCell ref="B147:B150"/>
    <mergeCell ref="GH473:GI473"/>
    <mergeCell ref="B164:B167"/>
    <mergeCell ref="B168:B171"/>
    <mergeCell ref="B172:B175"/>
    <mergeCell ref="B176:B179"/>
    <mergeCell ref="B180:B183"/>
    <mergeCell ref="B184:B187"/>
    <mergeCell ref="B188:B191"/>
    <mergeCell ref="B192:B195"/>
    <mergeCell ref="B196:B199"/>
    <mergeCell ref="B200:B203"/>
    <mergeCell ref="B204:B207"/>
    <mergeCell ref="B208:B211"/>
    <mergeCell ref="B212:B215"/>
    <mergeCell ref="B216:B219"/>
    <mergeCell ref="B220:B223"/>
    <mergeCell ref="B329:B332"/>
    <mergeCell ref="B333:B336"/>
    <mergeCell ref="B337:B340"/>
    <mergeCell ref="B341:B344"/>
    <mergeCell ref="B345:B348"/>
    <mergeCell ref="B349:B352"/>
    <mergeCell ref="HG318:HH318"/>
    <mergeCell ref="HI318:HJ318"/>
    <mergeCell ref="HG319:HH319"/>
    <mergeCell ref="HI319:HJ319"/>
    <mergeCell ref="HG395:HH395"/>
    <mergeCell ref="HI395:HJ395"/>
    <mergeCell ref="HG396:HH396"/>
    <mergeCell ref="HI396:HJ396"/>
    <mergeCell ref="HG472:HH472"/>
    <mergeCell ref="HI472:HJ472"/>
    <mergeCell ref="HG473:HH473"/>
    <mergeCell ref="HI473:HJ473"/>
    <mergeCell ref="HA473:HB473"/>
    <mergeCell ref="HC473:HD473"/>
    <mergeCell ref="GW472:GX472"/>
    <mergeCell ref="GY472:GZ472"/>
    <mergeCell ref="HA472:HB472"/>
    <mergeCell ref="HC472:HD472"/>
    <mergeCell ref="HE472:HF472"/>
    <mergeCell ref="HA396:HB396"/>
    <mergeCell ref="HC396:HD396"/>
    <mergeCell ref="HE396:HF396"/>
    <mergeCell ref="HE473:HF473"/>
    <mergeCell ref="HG84:HH84"/>
    <mergeCell ref="HI84:HJ84"/>
    <mergeCell ref="HG85:HH85"/>
    <mergeCell ref="HI85:HJ85"/>
    <mergeCell ref="B87:B90"/>
    <mergeCell ref="B91:B94"/>
    <mergeCell ref="B95:B98"/>
    <mergeCell ref="B99:B102"/>
    <mergeCell ref="B103:B106"/>
    <mergeCell ref="GY84:GZ84"/>
    <mergeCell ref="HA84:HB84"/>
    <mergeCell ref="HC84:HD84"/>
    <mergeCell ref="HE84:HF84"/>
    <mergeCell ref="FN85:FO85"/>
    <mergeCell ref="FP85:FQ85"/>
    <mergeCell ref="FR85:FS85"/>
    <mergeCell ref="GM84:GN84"/>
    <mergeCell ref="GO84:GP84"/>
    <mergeCell ref="GW84:GX84"/>
    <mergeCell ref="HE85:HF85"/>
    <mergeCell ref="GM85:GN85"/>
    <mergeCell ref="GO85:GP85"/>
    <mergeCell ref="GQ85:GR85"/>
    <mergeCell ref="GS85:GT85"/>
    <mergeCell ref="B293:B296"/>
    <mergeCell ref="B297:B300"/>
    <mergeCell ref="B301:B304"/>
    <mergeCell ref="B321:B324"/>
    <mergeCell ref="B325:B328"/>
    <mergeCell ref="A306:B306"/>
    <mergeCell ref="A307:B307"/>
    <mergeCell ref="A308:B308"/>
    <mergeCell ref="A309:B309"/>
    <mergeCell ref="CM233:CQ233"/>
    <mergeCell ref="X234:AD234"/>
    <mergeCell ref="AF234:AM234"/>
    <mergeCell ref="AO234:AU234"/>
    <mergeCell ref="AW234:BC234"/>
    <mergeCell ref="BE234:BK234"/>
    <mergeCell ref="BM234:BS234"/>
    <mergeCell ref="BU156:BY156"/>
    <mergeCell ref="CA156:CE156"/>
    <mergeCell ref="CG156:CK156"/>
    <mergeCell ref="CM156:CQ156"/>
    <mergeCell ref="B353:B356"/>
    <mergeCell ref="B357:B360"/>
    <mergeCell ref="B361:B364"/>
    <mergeCell ref="B418:B421"/>
    <mergeCell ref="B422:B425"/>
    <mergeCell ref="B426:B429"/>
    <mergeCell ref="B430:B433"/>
    <mergeCell ref="B434:B437"/>
    <mergeCell ref="B438:B441"/>
    <mergeCell ref="B442:B445"/>
    <mergeCell ref="B446:B449"/>
    <mergeCell ref="B365:B368"/>
    <mergeCell ref="B369:B372"/>
    <mergeCell ref="B373:B376"/>
    <mergeCell ref="B377:B380"/>
    <mergeCell ref="B381:B384"/>
    <mergeCell ref="B398:B401"/>
    <mergeCell ref="B402:B405"/>
    <mergeCell ref="B406:B409"/>
    <mergeCell ref="B410:B413"/>
    <mergeCell ref="B414:B417"/>
    <mergeCell ref="EH549:EI549"/>
    <mergeCell ref="EJ549:EK549"/>
    <mergeCell ref="EL549:EM549"/>
    <mergeCell ref="EN549:EO549"/>
    <mergeCell ref="EP549:EQ549"/>
    <mergeCell ref="ER549:ES549"/>
    <mergeCell ref="B499:B502"/>
    <mergeCell ref="B503:B506"/>
    <mergeCell ref="B507:B510"/>
    <mergeCell ref="B511:B514"/>
    <mergeCell ref="B515:B518"/>
    <mergeCell ref="B519:B522"/>
    <mergeCell ref="B523:B526"/>
    <mergeCell ref="B527:B530"/>
    <mergeCell ref="B531:B534"/>
    <mergeCell ref="ET549:EU549"/>
    <mergeCell ref="EV549:EW549"/>
    <mergeCell ref="EX549:EY549"/>
    <mergeCell ref="EZ549:FA549"/>
    <mergeCell ref="FB549:FC549"/>
    <mergeCell ref="FD549:FE549"/>
    <mergeCell ref="FN549:FO549"/>
    <mergeCell ref="FP549:FQ549"/>
    <mergeCell ref="FR549:FS549"/>
    <mergeCell ref="FT549:FU549"/>
    <mergeCell ref="FV549:FW549"/>
    <mergeCell ref="FX549:FY549"/>
    <mergeCell ref="FZ549:GA549"/>
    <mergeCell ref="GB549:GC549"/>
    <mergeCell ref="GD549:GE549"/>
    <mergeCell ref="GF549:GG549"/>
    <mergeCell ref="GH549:GI549"/>
    <mergeCell ref="GJ549:GK549"/>
    <mergeCell ref="GM549:GN549"/>
    <mergeCell ref="GO549:GP549"/>
    <mergeCell ref="GQ549:GR549"/>
    <mergeCell ref="GS549:GT549"/>
    <mergeCell ref="GU549:GV549"/>
    <mergeCell ref="GW549:GX549"/>
    <mergeCell ref="GY549:GZ549"/>
    <mergeCell ref="HA549:HB549"/>
    <mergeCell ref="HC549:HD549"/>
    <mergeCell ref="HE549:HF549"/>
    <mergeCell ref="HG549:HH549"/>
    <mergeCell ref="HI549:HJ549"/>
    <mergeCell ref="EH550:EI550"/>
    <mergeCell ref="EJ550:EK550"/>
    <mergeCell ref="EL550:EM550"/>
    <mergeCell ref="EN550:EO550"/>
    <mergeCell ref="EP550:EQ550"/>
    <mergeCell ref="ER550:ES550"/>
    <mergeCell ref="ET550:EU550"/>
    <mergeCell ref="EV550:EW550"/>
    <mergeCell ref="EX550:EY550"/>
    <mergeCell ref="EZ550:FA550"/>
    <mergeCell ref="FB550:FC550"/>
    <mergeCell ref="FD550:FE550"/>
    <mergeCell ref="FN550:FO550"/>
    <mergeCell ref="FP550:FQ550"/>
    <mergeCell ref="FR550:FS550"/>
    <mergeCell ref="FT550:FU550"/>
    <mergeCell ref="FV550:FW550"/>
    <mergeCell ref="FX550:FY550"/>
    <mergeCell ref="FZ550:GA550"/>
    <mergeCell ref="GB550:GC550"/>
    <mergeCell ref="GD550:GE550"/>
    <mergeCell ref="GY550:GZ550"/>
    <mergeCell ref="HA550:HB550"/>
    <mergeCell ref="HC550:HD550"/>
    <mergeCell ref="HE550:HF550"/>
    <mergeCell ref="HG550:HH550"/>
    <mergeCell ref="HI550:HJ550"/>
    <mergeCell ref="B552:B555"/>
    <mergeCell ref="B556:B559"/>
    <mergeCell ref="B560:B563"/>
    <mergeCell ref="GF550:GG550"/>
    <mergeCell ref="GH550:GI550"/>
    <mergeCell ref="GJ550:GK550"/>
    <mergeCell ref="GM550:GN550"/>
    <mergeCell ref="GO550:GP550"/>
    <mergeCell ref="GQ550:GR550"/>
    <mergeCell ref="GS550:GT550"/>
    <mergeCell ref="GU550:GV550"/>
    <mergeCell ref="GW550:GX550"/>
    <mergeCell ref="B608:B611"/>
    <mergeCell ref="B612:B615"/>
    <mergeCell ref="X79:AB79"/>
    <mergeCell ref="AD79:AI79"/>
    <mergeCell ref="AK79:AO79"/>
    <mergeCell ref="AQ79:AU79"/>
    <mergeCell ref="AW79:BA79"/>
    <mergeCell ref="X80:AD80"/>
    <mergeCell ref="AF80:AM80"/>
    <mergeCell ref="AO80:AU80"/>
    <mergeCell ref="AW80:BC80"/>
    <mergeCell ref="X233:AB233"/>
    <mergeCell ref="AD233:AI233"/>
    <mergeCell ref="AK233:AO233"/>
    <mergeCell ref="AQ233:AU233"/>
    <mergeCell ref="AW233:BA233"/>
    <mergeCell ref="BC233:BG233"/>
    <mergeCell ref="B564:B567"/>
    <mergeCell ref="B568:B571"/>
    <mergeCell ref="B572:B575"/>
    <mergeCell ref="B576:B579"/>
    <mergeCell ref="B580:B583"/>
    <mergeCell ref="B584:B587"/>
    <mergeCell ref="B600:B603"/>
    <mergeCell ref="B604:B607"/>
    <mergeCell ref="B592:B595"/>
    <mergeCell ref="B596:B599"/>
    <mergeCell ref="B535:B538"/>
    <mergeCell ref="B546:B547"/>
    <mergeCell ref="C546:C547"/>
    <mergeCell ref="B450:B453"/>
    <mergeCell ref="B454:B457"/>
    <mergeCell ref="B458:B461"/>
    <mergeCell ref="B475:B478"/>
    <mergeCell ref="B479:B482"/>
    <mergeCell ref="B483:B486"/>
    <mergeCell ref="B487:B490"/>
    <mergeCell ref="B491:B494"/>
    <mergeCell ref="B495:B498"/>
    <mergeCell ref="B588:B591"/>
    <mergeCell ref="T2:V2"/>
    <mergeCell ref="T79:V79"/>
    <mergeCell ref="T156:V156"/>
    <mergeCell ref="T233:V233"/>
    <mergeCell ref="BI233:BM233"/>
    <mergeCell ref="BO233:BS233"/>
    <mergeCell ref="BU233:BY233"/>
    <mergeCell ref="CA233:CE233"/>
    <mergeCell ref="CG233:CK233"/>
    <mergeCell ref="BE80:BK80"/>
    <mergeCell ref="BM80:BS80"/>
    <mergeCell ref="BO156:BS156"/>
    <mergeCell ref="BC79:BG79"/>
    <mergeCell ref="BI79:BM79"/>
    <mergeCell ref="BO79:BS79"/>
    <mergeCell ref="BU79:BY79"/>
    <mergeCell ref="CA79:CE79"/>
    <mergeCell ref="CG79:CK79"/>
    <mergeCell ref="X3:AD3"/>
    <mergeCell ref="AF3:AM3"/>
    <mergeCell ref="AO3:AU3"/>
    <mergeCell ref="AW3:BC3"/>
    <mergeCell ref="BE3:BK3"/>
    <mergeCell ref="BM3:BS3"/>
  </mergeCells>
  <phoneticPr fontId="1"/>
  <conditionalFormatting sqref="D18 D20 D22 D24 D28 D30 D32 D36 D38 D40">
    <cfRule type="expression" dxfId="121" priority="194" stopIfTrue="1">
      <formula>AND(D$5&gt;=$ER18,D$5&lt;=$ES18)</formula>
    </cfRule>
    <cfRule type="expression" dxfId="120" priority="193" stopIfTrue="1">
      <formula>AND(D$5&gt;=$EP18,D$5&lt;=$EQ18)</formula>
    </cfRule>
    <cfRule type="expression" dxfId="119" priority="192" stopIfTrue="1">
      <formula>AND(D$5&gt;=$EL18,D$5&lt;=$EM18)</formula>
    </cfRule>
    <cfRule type="expression" dxfId="118" priority="191" stopIfTrue="1">
      <formula>AND(D$5&gt;=$EJ18,D$5&lt;=$EK18)</formula>
    </cfRule>
    <cfRule type="expression" dxfId="117" priority="195" stopIfTrue="1">
      <formula>AND(D$5&gt;=$ET18,D$5&lt;=$EU18)</formula>
    </cfRule>
    <cfRule type="expression" dxfId="116" priority="190" stopIfTrue="1">
      <formula>AND(D$5&gt;=$EH18,D$5&lt;=$EI18)</formula>
    </cfRule>
    <cfRule type="expression" dxfId="115" priority="196" stopIfTrue="1">
      <formula>AND(D$5&gt;=$EV18,D$5&lt;=$EW18)</formula>
    </cfRule>
    <cfRule type="expression" dxfId="114" priority="189" stopIfTrue="1">
      <formula>AND(D$5&gt;=$EX18,D$5&lt;=$EY18)</formula>
    </cfRule>
  </conditionalFormatting>
  <conditionalFormatting sqref="D20 D339 D355 D371 D400 D416 D432 D448 D477 D493 D509 D525 D549 D554 D570 D586 D602">
    <cfRule type="expression" dxfId="113" priority="203" stopIfTrue="1">
      <formula>AND(D$5&gt;=$ET20,D$5&lt;=$EU20)</formula>
    </cfRule>
    <cfRule type="expression" dxfId="112" priority="198" stopIfTrue="1">
      <formula>AND(D$5&gt;=$EH20,D$5&lt;=$EI20)</formula>
    </cfRule>
    <cfRule type="expression" dxfId="111" priority="204" stopIfTrue="1">
      <formula>AND(D$5&gt;=$EV20,D$5&lt;=$EW20)</formula>
    </cfRule>
    <cfRule type="expression" dxfId="110" priority="197" stopIfTrue="1">
      <formula>AND(D$5&gt;=$EX20,D$5&lt;=$EY20)</formula>
    </cfRule>
    <cfRule type="expression" dxfId="109" priority="202" stopIfTrue="1">
      <formula>AND(D$5&gt;=$ER20,D$5&lt;=$ES20)</formula>
    </cfRule>
    <cfRule type="expression" dxfId="108" priority="201" stopIfTrue="1">
      <formula>AND(D$5&gt;=$EP20,D$5&lt;=$EQ20)</formula>
    </cfRule>
    <cfRule type="expression" dxfId="107" priority="200" stopIfTrue="1">
      <formula>AND(D$5&gt;=$EL20,D$5&lt;=$EM20)</formula>
    </cfRule>
    <cfRule type="expression" dxfId="106" priority="199" stopIfTrue="1">
      <formula>AND(D$5&gt;=$EJ20,D$5&lt;=$EK20)</formula>
    </cfRule>
  </conditionalFormatting>
  <conditionalFormatting sqref="D26">
    <cfRule type="expression" dxfId="105" priority="177" stopIfTrue="1">
      <formula>AND(D$5&gt;=$ER26,D$5&lt;=$ES26)</formula>
    </cfRule>
    <cfRule type="expression" dxfId="104" priority="178" stopIfTrue="1">
      <formula>AND(D$5&gt;=$ET26,D$5&lt;=$EU26)</formula>
    </cfRule>
    <cfRule type="expression" dxfId="103" priority="179" stopIfTrue="1">
      <formula>AND(D$5&gt;=$EV26,D$5&lt;=$EW26)</formula>
    </cfRule>
    <cfRule type="expression" dxfId="102" priority="171" stopIfTrue="1">
      <formula>AND(D$5&gt;=$EZ26,D$5&lt;=$FA26)</formula>
    </cfRule>
    <cfRule type="expression" dxfId="101" priority="172" stopIfTrue="1">
      <formula>AND(D$5&gt;=$EX26,D$5&lt;=$EY26)</formula>
    </cfRule>
    <cfRule type="expression" dxfId="100" priority="173" stopIfTrue="1">
      <formula>AND(D$5&gt;=$EH26,D$5&lt;=$EI26)</formula>
    </cfRule>
    <cfRule type="expression" dxfId="99" priority="174" stopIfTrue="1">
      <formula>AND(D$5&gt;=$EJ26,D$5&lt;=$EK26)</formula>
    </cfRule>
    <cfRule type="expression" dxfId="98" priority="175" stopIfTrue="1">
      <formula>AND(D$5&gt;=$EL26,D$5&lt;=$EM26)</formula>
    </cfRule>
    <cfRule type="expression" dxfId="97" priority="176" stopIfTrue="1">
      <formula>AND(D$5&gt;=$EP26,D$5&lt;=$EQ26)</formula>
    </cfRule>
  </conditionalFormatting>
  <conditionalFormatting sqref="D28 D36 D18 D20 D22 D24 D30 D32 D38 D40">
    <cfRule type="expression" dxfId="96" priority="188" stopIfTrue="1">
      <formula>AND(D$5&gt;=$EZ18,D$5&lt;=$FA18)</formula>
    </cfRule>
  </conditionalFormatting>
  <conditionalFormatting sqref="D28">
    <cfRule type="expression" dxfId="95" priority="183" stopIfTrue="1">
      <formula>AND(D$5&gt;=$EL28,D$5&lt;=$EM28)</formula>
    </cfRule>
    <cfRule type="expression" dxfId="94" priority="187" stopIfTrue="1">
      <formula>AND(D$5&gt;=$EV28,D$5&lt;=$EW28)</formula>
    </cfRule>
    <cfRule type="expression" dxfId="93" priority="180" stopIfTrue="1">
      <formula>AND(D$5&gt;=$EX28,D$5&lt;=$EY28)</formula>
    </cfRule>
    <cfRule type="expression" dxfId="92" priority="186" stopIfTrue="1">
      <formula>AND(D$5&gt;=$ET28,D$5&lt;=$EU28)</formula>
    </cfRule>
    <cfRule type="expression" dxfId="91" priority="185" stopIfTrue="1">
      <formula>AND(D$5&gt;=$ER28,D$5&lt;=$ES28)</formula>
    </cfRule>
    <cfRule type="expression" dxfId="90" priority="184" stopIfTrue="1">
      <formula>AND(D$5&gt;=$EP28,D$5&lt;=$EQ28)</formula>
    </cfRule>
    <cfRule type="expression" dxfId="89" priority="181" stopIfTrue="1">
      <formula>AND(D$5&gt;=$EH28,D$5&lt;=$EI28)</formula>
    </cfRule>
    <cfRule type="expression" dxfId="88" priority="182" stopIfTrue="1">
      <formula>AND(D$5&gt;=$EJ28,D$5&lt;=$EK28)</formula>
    </cfRule>
  </conditionalFormatting>
  <conditionalFormatting sqref="D34">
    <cfRule type="expression" dxfId="87" priority="155" stopIfTrue="1">
      <formula>AND(D$5&gt;=$EX34,D$5&lt;=$EY34)</formula>
    </cfRule>
    <cfRule type="expression" dxfId="86" priority="154" stopIfTrue="1">
      <formula>AND(D$5&gt;=$EZ34,D$5&lt;=$FA34)</formula>
    </cfRule>
    <cfRule type="expression" dxfId="85" priority="156" stopIfTrue="1">
      <formula>AND(D$5&gt;=$EH34,D$5&lt;=$EI34)</formula>
    </cfRule>
    <cfRule type="expression" dxfId="84" priority="157" stopIfTrue="1">
      <formula>AND(D$5&gt;=$EJ34,D$5&lt;=$EK34)</formula>
    </cfRule>
    <cfRule type="expression" dxfId="83" priority="158" stopIfTrue="1">
      <formula>AND(D$5&gt;=$EL34,D$5&lt;=$EM34)</formula>
    </cfRule>
    <cfRule type="expression" dxfId="82" priority="159" stopIfTrue="1">
      <formula>AND(D$5&gt;=$EP34,D$5&lt;=$EQ34)</formula>
    </cfRule>
    <cfRule type="expression" dxfId="81" priority="160" stopIfTrue="1">
      <formula>AND(D$5&gt;=$ER34,D$5&lt;=$ES34)</formula>
    </cfRule>
    <cfRule type="expression" dxfId="80" priority="161" stopIfTrue="1">
      <formula>AND(D$5&gt;=$ET34,D$5&lt;=$EU34)</formula>
    </cfRule>
    <cfRule type="expression" dxfId="79" priority="162" stopIfTrue="1">
      <formula>AND(D$5&gt;=$EV34,D$5&lt;=$EW34)</formula>
    </cfRule>
  </conditionalFormatting>
  <conditionalFormatting sqref="D36">
    <cfRule type="expression" dxfId="78" priority="168" stopIfTrue="1">
      <formula>AND(D$5&gt;=$ER36,D$5&lt;=$ES36)</formula>
    </cfRule>
    <cfRule type="expression" dxfId="77" priority="169" stopIfTrue="1">
      <formula>AND(D$5&gt;=$ET36,D$5&lt;=$EU36)</formula>
    </cfRule>
    <cfRule type="expression" dxfId="76" priority="170" stopIfTrue="1">
      <formula>AND(D$5&gt;=$EV36,D$5&lt;=$EW36)</formula>
    </cfRule>
    <cfRule type="expression" dxfId="75" priority="163" stopIfTrue="1">
      <formula>AND(D$5&gt;=$EX36,D$5&lt;=$EY36)</formula>
    </cfRule>
    <cfRule type="expression" dxfId="74" priority="164" stopIfTrue="1">
      <formula>AND(D$5&gt;=$EH36,D$5&lt;=$EI36)</formula>
    </cfRule>
    <cfRule type="expression" dxfId="73" priority="165" stopIfTrue="1">
      <formula>AND(D$5&gt;=$EJ36,D$5&lt;=$EK36)</formula>
    </cfRule>
    <cfRule type="expression" dxfId="72" priority="167" stopIfTrue="1">
      <formula>AND(D$5&gt;=$EP36,D$5&lt;=$EQ36)</formula>
    </cfRule>
    <cfRule type="expression" dxfId="71" priority="166" stopIfTrue="1">
      <formula>AND(D$5&gt;=$EL36,D$5&lt;=$EM36)</formula>
    </cfRule>
  </conditionalFormatting>
  <conditionalFormatting sqref="D5:DW5">
    <cfRule type="expression" dxfId="70" priority="269">
      <formula>WEEKDAY(D5)=7</formula>
    </cfRule>
    <cfRule type="expression" dxfId="69" priority="268">
      <formula>WEEKDAY(D5)=1</formula>
    </cfRule>
  </conditionalFormatting>
  <conditionalFormatting sqref="D7:DW7">
    <cfRule type="expression" dxfId="68" priority="2509" stopIfTrue="1">
      <formula>AND(D$5&gt;=$EN4,D$5&lt;=$EO4)</formula>
    </cfRule>
    <cfRule type="expression" dxfId="67" priority="2506" stopIfTrue="1">
      <formula>AND(D$5&gt;=$EH4,D$5&lt;=$EI4)</formula>
    </cfRule>
    <cfRule type="expression" dxfId="66" priority="2507" stopIfTrue="1">
      <formula>AND(D$5&gt;=$EJ4,D$5&lt;=$EK4)</formula>
    </cfRule>
    <cfRule type="expression" dxfId="65" priority="2508" stopIfTrue="1">
      <formula>AND(D$5&gt;=$EL4,D$5&lt;=$EM4)</formula>
    </cfRule>
    <cfRule type="expression" dxfId="64" priority="2515" stopIfTrue="1">
      <formula>AND(D$5&gt;=$EZ4,D$5&lt;=$FA4)</formula>
    </cfRule>
    <cfRule type="expression" dxfId="63" priority="2510" stopIfTrue="1">
      <formula>AND(D$5&gt;=$EP4,D$5&lt;=$EQ4)</formula>
    </cfRule>
    <cfRule type="expression" dxfId="62" priority="2511" stopIfTrue="1">
      <formula>AND(D$5&gt;=$ER4,D$5&lt;=$ES4)</formula>
    </cfRule>
    <cfRule type="expression" dxfId="61" priority="2512" stopIfTrue="1">
      <formula>AND(D$5&gt;=$ET4,D$5&lt;=$EU4)</formula>
    </cfRule>
    <cfRule type="expression" dxfId="60" priority="2513" stopIfTrue="1">
      <formula>AND(D$5&gt;=$EV4,D$5&lt;=$EW4)</formula>
    </cfRule>
    <cfRule type="expression" dxfId="59" priority="2514" stopIfTrue="1">
      <formula>AND(D$5&gt;=$EX4,D$5&lt;=$EY4)</formula>
    </cfRule>
  </conditionalFormatting>
  <conditionalFormatting sqref="D10:DW10 D12:DW12 D14:DW14 D16:DW16 E18:DW18 E20:DW20 E22:DW22 E24:DW24 E26:DW26 E28:DW28 E30:DW30 E32:DW32 E34:DW34 E36:DW36 E38:DW38 E40:DW40 D42:DW42 D44:DW44 D46:DW46 D48:DW48 D50:DW50 D52:DW52 D54:DW54 D56:DW56 D58:DW58 D60:DW60 D62:DW62 D64:DW64 D66:DW66 D68:DW68 D70:DW70 D72:DW72 D87:DW87 D89:DW89 D91:DW91 D93:DW93 D95:DW95 D97:DW97 D99:DW99 D101:DW101 D103:DW103 D105:DW105 D107:DW107 D109:DW109 D111:DW111 D113:DW113 D115:DW115 D117:DW117 D119:DW119 D121:DW121 D123:DW123 D125:DW125 D127:DW127 D129:DW129 D131:DW131 D133:DW133 D135:DW135 D137:DW137 D139:DW139 D141:DW141 D143:DW143 D145:DW145 D147:DW147 D149:DW149 D164:DW164 D166:DW166 D168:DW168 D170:DW170 D172:DW172 D174:DW174 D176:DW176 D178:DW178 D180:DW180 D182:DW182 D184:DW184 D186:DW186 D188:DW188 D190:DW190 D192:DW192 D194:DW194 D196:DW196 D198:DW198 D200:DW200 D202:DW202 D204:DW204 D206:DW206 D208:DW208 D210:DW210 D212:DW212 D214:DW214 D216:DW216 D218:DW218 D220:DW220 D222:DW222 D224:DW224 D226:DW226 D241:DW241 D243:DW243 D245:DW245 D247:DW247 D249:DW249 D251:DW251 D253:DW253 D255:DW255 D257:DW257 D259:DW259 D261:DW261 D263:DW263 D265:DW265 D267:DW267 D269:DW269 D271:DW271 D273:DW273 D275:DW275 D277:DW277 D279:DW279 D281:DW281 D283:DW283 D285:DW285 D287:DW287 D289:DW289 D291:DW291 D293:DW293 D295:DW295 D297:DW297 D299:DW299 D301:DW301 D303:DW303">
    <cfRule type="expression" dxfId="58" priority="17" stopIfTrue="1">
      <formula>AND(D$5&gt;=$EN10,D$5&lt;=$EO10)</formula>
    </cfRule>
    <cfRule type="expression" dxfId="57" priority="2252" stopIfTrue="1">
      <formula>AND(D$5&gt;=$EX10,D$5&lt;=$EY10)</formula>
    </cfRule>
    <cfRule type="expression" dxfId="56" priority="2253" stopIfTrue="1">
      <formula>AND(D$5&gt;=$EH10,D$5&lt;=$EI10)</formula>
    </cfRule>
    <cfRule type="expression" dxfId="55" priority="2254" stopIfTrue="1">
      <formula>AND(D$5&gt;=$EJ10,D$5&lt;=$EK10)</formula>
    </cfRule>
    <cfRule type="expression" dxfId="54" priority="2255" stopIfTrue="1">
      <formula>AND(D$5&gt;=$EL10,D$5&lt;=$EM10)</formula>
    </cfRule>
    <cfRule type="expression" dxfId="53" priority="152" stopIfTrue="1">
      <formula>AND(D$5&gt;=$FD10,D$5&lt;=$FE10)</formula>
    </cfRule>
    <cfRule type="expression" dxfId="52" priority="2256" stopIfTrue="1">
      <formula>AND(D$5&gt;=$EP10,D$5&lt;=$EQ10)</formula>
    </cfRule>
    <cfRule type="expression" dxfId="51" priority="2257" stopIfTrue="1">
      <formula>AND(D$5&gt;=$ER10,D$5&lt;=$ES10)</formula>
    </cfRule>
    <cfRule type="expression" dxfId="50" priority="2259" stopIfTrue="1">
      <formula>AND(D$5&gt;=$EV10,D$5&lt;=$EW10)</formula>
    </cfRule>
    <cfRule type="expression" dxfId="49" priority="2399" stopIfTrue="1">
      <formula>AND(D$5&gt;=$FB10,D$5&lt;=$FC10)</formula>
    </cfRule>
    <cfRule type="expression" dxfId="48" priority="2258" stopIfTrue="1">
      <formula>AND(D$5&gt;=$ET10,D$5&lt;=$EU10)</formula>
    </cfRule>
  </conditionalFormatting>
  <conditionalFormatting sqref="D10:DW10 D14:DW14 E18:DW18 E22:DW22 E26:DW26 E30:DW30 E34:DW34 E38:DW38 D42:DW42 D46:DW46 D50:DW50 D54:DW54 D58:DW58 D62:DW62 D66:DW66 D70:DW70 D87:DW87 D91:DW91 D95:DW95 D99:DW99 D103:DW103 D107:DW107 D111:DW111 D115:DW115 D119:DW119 D123:DW123 D127:DW127 D131:DW131 D135:DW135 D139:DW139 D143:DW143 D147:DW147 D164:DW164 D168:DW168 D172:DW172 D176:DW176 D180:DW180 D184:DW184 D188:DW188 D192:DW192 D196:DW196 D200:DW200 D204:DW204 D208:DW208 D212:DW212 D216:DW216 D220:DW220 D224:DW224 D241:DW241 D245:DW245 D249:DW249 D253:DW253 D257:DW257 D261:DW261 D265:DW265 D269:DW269 D273:DW273 D277:DW277 D281:DW281 D285:DW285 D289:DW289 D293:DW293 D297:DW297 D301:DW301 D12:DW12 D16:DW16 E20:DW20 E24:DW24 E28:DW28 E32:DW32 E36:DW36 E40:DW40 D44:DW44 D48:DW48 D52:DW52 D56:DW56 D60:DW60 D64:DW64 D68:DW68 D72:DW72 D89:DW89 D93:DW93 D97:DW97 D101:DW101 D105:DW105 D109:DW109 D113:DW113 D117:DW117 D121:DW121 D125:DW125 D129:DW129 D133:DW133 D137:DW137 D141:DW141 D145:DW145 D149:DW149 D166:DW166 D170:DW170 D174:DW174 D178:DW178 D182:DW182 D186:DW186 D190:DW190 D194:DW194 D198:DW198 D202:DW202 D206:DW206 D210:DW210 D214:DW214 D218:DW218 D222:DW222 D226:DW226 D243:DW243 D247:DW247 D251:DW251 D255:DW255 D259:DW259 D263:DW263 D267:DW267 D271:DW271 D275:DW275 D279:DW279 D283:DW283 D287:DW287 D291:DW291 D295:DW295 D299:DW299 D303:DW303">
    <cfRule type="expression" dxfId="47" priority="1788" stopIfTrue="1">
      <formula>AND(D$5&gt;=$EZ10,D$5&lt;=$FA10)</formula>
    </cfRule>
  </conditionalFormatting>
  <conditionalFormatting sqref="D74:DW74">
    <cfRule type="expression" dxfId="46" priority="18">
      <formula>WEEKDAY(D74)=1</formula>
    </cfRule>
    <cfRule type="expression" dxfId="45" priority="19">
      <formula>WEEKDAY(D74)=7</formula>
    </cfRule>
  </conditionalFormatting>
  <conditionalFormatting sqref="D75:DW76">
    <cfRule type="cellIs" dxfId="44" priority="12" operator="equal">
      <formula>0</formula>
    </cfRule>
  </conditionalFormatting>
  <conditionalFormatting sqref="D82:DW82">
    <cfRule type="expression" dxfId="43" priority="8">
      <formula>WEEKDAY(D82)=1</formula>
    </cfRule>
    <cfRule type="expression" dxfId="42" priority="9">
      <formula>WEEKDAY(D82)=7</formula>
    </cfRule>
  </conditionalFormatting>
  <conditionalFormatting sqref="D84:DW84 D161:DW161 D238:DW238">
    <cfRule type="expression" dxfId="41" priority="664" stopIfTrue="1">
      <formula>AND(D$5&gt;=$EP81,D$5&lt;=$EQ81)</formula>
    </cfRule>
    <cfRule type="expression" dxfId="40" priority="660" stopIfTrue="1">
      <formula>AND(D$5&gt;=$EH81,D$5&lt;=$EI81)</formula>
    </cfRule>
    <cfRule type="expression" dxfId="39" priority="661" stopIfTrue="1">
      <formula>AND(D$5&gt;=$EJ81,D$5&lt;=$EK81)</formula>
    </cfRule>
    <cfRule type="expression" dxfId="38" priority="662" stopIfTrue="1">
      <formula>AND(D$5&gt;=$EL81,D$5&lt;=$EM81)</formula>
    </cfRule>
    <cfRule type="expression" dxfId="37" priority="663" stopIfTrue="1">
      <formula>AND(D$5&gt;=$EN81,D$5&lt;=$EO81)</formula>
    </cfRule>
    <cfRule type="expression" dxfId="36" priority="665" stopIfTrue="1">
      <formula>AND(D$5&gt;=$ER81,D$5&lt;=$ES81)</formula>
    </cfRule>
    <cfRule type="expression" dxfId="35" priority="666" stopIfTrue="1">
      <formula>AND(D$5&gt;=$ET81,D$5&lt;=$EU81)</formula>
    </cfRule>
    <cfRule type="expression" dxfId="34" priority="667" stopIfTrue="1">
      <formula>AND(D$5&gt;=$EV81,D$5&lt;=$EW81)</formula>
    </cfRule>
    <cfRule type="expression" dxfId="33" priority="668" stopIfTrue="1">
      <formula>AND(D$5&gt;=$EX81,D$5&lt;=$EY81)</formula>
    </cfRule>
    <cfRule type="expression" dxfId="32" priority="669" stopIfTrue="1">
      <formula>AND(D$5&gt;=$EZ81,D$5&lt;=$FA81)</formula>
    </cfRule>
  </conditionalFormatting>
  <conditionalFormatting sqref="D151:DW151">
    <cfRule type="expression" dxfId="31" priority="1">
      <formula>WEEKDAY(D151)=1</formula>
    </cfRule>
    <cfRule type="expression" dxfId="30" priority="2">
      <formula>WEEKDAY(D151)=7</formula>
    </cfRule>
  </conditionalFormatting>
  <conditionalFormatting sqref="D152:DW153">
    <cfRule type="cellIs" dxfId="29" priority="13" operator="equal">
      <formula>0</formula>
    </cfRule>
  </conditionalFormatting>
  <conditionalFormatting sqref="D159:DW159">
    <cfRule type="expression" dxfId="28" priority="261">
      <formula>WEEKDAY(D159)=7</formula>
    </cfRule>
    <cfRule type="expression" dxfId="27" priority="260">
      <formula>WEEKDAY(D159)=1</formula>
    </cfRule>
  </conditionalFormatting>
  <conditionalFormatting sqref="D228:DW228">
    <cfRule type="expression" dxfId="26" priority="256">
      <formula>WEEKDAY(D228)=1</formula>
    </cfRule>
    <cfRule type="expression" dxfId="25" priority="257">
      <formula>WEEKDAY(D228)=7</formula>
    </cfRule>
  </conditionalFormatting>
  <conditionalFormatting sqref="D229:DW230">
    <cfRule type="cellIs" dxfId="24" priority="11" operator="equal">
      <formula>0</formula>
    </cfRule>
  </conditionalFormatting>
  <conditionalFormatting sqref="D236:DW236">
    <cfRule type="expression" dxfId="23" priority="210">
      <formula>WEEKDAY(D236)=7</formula>
    </cfRule>
    <cfRule type="expression" dxfId="22" priority="209">
      <formula>WEEKDAY(D236)=1</formula>
    </cfRule>
  </conditionalFormatting>
  <conditionalFormatting sqref="D305:DW305">
    <cfRule type="expression" dxfId="21" priority="206">
      <formula>WEEKDAY(D305)=7</formula>
    </cfRule>
    <cfRule type="expression" dxfId="20" priority="205">
      <formula>WEEKDAY(D305)=1</formula>
    </cfRule>
  </conditionalFormatting>
  <conditionalFormatting sqref="D306:DW307">
    <cfRule type="cellIs" dxfId="19" priority="10" operator="equal">
      <formula>0</formula>
    </cfRule>
  </conditionalFormatting>
  <conditionalFormatting sqref="D309:DW311">
    <cfRule type="cellIs" dxfId="18" priority="3" operator="equal">
      <formula>0</formula>
    </cfRule>
  </conditionalFormatting>
  <conditionalFormatting sqref="D316:DW316">
    <cfRule type="expression" dxfId="17" priority="6">
      <formula>WEEKDAY(D316)=1</formula>
    </cfRule>
    <cfRule type="expression" dxfId="16" priority="7">
      <formula>WEEKDAY(D316)=7</formula>
    </cfRule>
  </conditionalFormatting>
  <conditionalFormatting sqref="D393:DW393">
    <cfRule type="expression" dxfId="15" priority="4">
      <formula>WEEKDAY(D393)=1</formula>
    </cfRule>
    <cfRule type="expression" dxfId="14" priority="5">
      <formula>WEEKDAY(D393)=7</formula>
    </cfRule>
  </conditionalFormatting>
  <conditionalFormatting sqref="D470:DW470">
    <cfRule type="expression" dxfId="13" priority="274">
      <formula>WEEKDAY(D470)=7</formula>
    </cfRule>
    <cfRule type="expression" dxfId="12" priority="273">
      <formula>WEEKDAY(D470)=1</formula>
    </cfRule>
  </conditionalFormatting>
  <conditionalFormatting sqref="D547:DW547">
    <cfRule type="expression" dxfId="11" priority="52">
      <formula>WEEKDAY(D547)=1</formula>
    </cfRule>
    <cfRule type="expression" dxfId="10" priority="53">
      <formula>WEEKDAY(D547)=7</formula>
    </cfRule>
  </conditionalFormatting>
  <conditionalFormatting sqref="E10 E14 E18 E22 E26 E30 E34 E38 E42 E46 E50 E54 E58 E62 E66 E70 E87 E91 E95 E99 E103 E107 E111 E115 E119 E123 E127 E131 E135 E139 E143 E147 E164 E168 E172 E176 E180 E184 E188 E192 E196 E200 E204 E208 E212 E216 E220 E224 E241 E245 E249 E253 E257 E261 E265 E269 E273 E277 E281 E285 E289 E293 E297 E301">
    <cfRule type="expression" dxfId="9" priority="1787">
      <formula>AND(E$5&gt;=$EZ10,E$5&lt;=$FA10)</formula>
    </cfRule>
  </conditionalFormatting>
  <conditionalFormatting sqref="CR7:DW7 CR84:DW84 CR161:DW161 CR238:DW238">
    <cfRule type="expression" dxfId="8" priority="2435" stopIfTrue="1">
      <formula>AND(CR$5&gt;=$EL4,CR$5&lt;=$EM4)</formula>
    </cfRule>
  </conditionalFormatting>
  <conditionalFormatting sqref="CR7:DW8">
    <cfRule type="expression" dxfId="7" priority="15" stopIfTrue="1">
      <formula>AND(CR$5&gt;=$EH4,CR$5&lt;=$EI4)</formula>
    </cfRule>
  </conditionalFormatting>
  <conditionalFormatting sqref="CR8:DW8">
    <cfRule type="expression" dxfId="6" priority="1516" stopIfTrue="1">
      <formula>AND(CR$5&gt;=$EN5,CR$5&lt;=$EO5)</formula>
    </cfRule>
    <cfRule type="expression" dxfId="5" priority="1505" stopIfTrue="1">
      <formula>AND(CR$5&gt;=$EK5,CR$5&lt;=$EL5)</formula>
    </cfRule>
  </conditionalFormatting>
  <conditionalFormatting sqref="CR84:DW84 CR161:DW161 CR238:DW238 CR7:DW7">
    <cfRule type="expression" dxfId="4" priority="2434" stopIfTrue="1">
      <formula>AND(CR$5&gt;=$EJ4,CR$5&lt;=$EK4)</formula>
    </cfRule>
  </conditionalFormatting>
  <conditionalFormatting sqref="CR84:DW84 CR161:DW161 CR238:DW238">
    <cfRule type="expression" dxfId="3" priority="2433" stopIfTrue="1">
      <formula>AND(CR$5&gt;=$EH81,CR$5&lt;=$EI81)</formula>
    </cfRule>
  </conditionalFormatting>
  <conditionalFormatting sqref="CR85:DW85 CR162:DW162 CR239:DW239">
    <cfRule type="expression" dxfId="2" priority="4056" stopIfTrue="1">
      <formula>AND(CR$5&gt;=$EH79,CR$5&lt;=$EI79)</formula>
    </cfRule>
    <cfRule type="expression" dxfId="1" priority="4057" stopIfTrue="1">
      <formula>AND(CR$5&gt;=$EK79,CR$5&lt;=$EL79)</formula>
    </cfRule>
    <cfRule type="expression" dxfId="0" priority="4058" stopIfTrue="1">
      <formula>AND(CR$5&gt;=$EN79,CR$5&lt;=$EO79)</formula>
    </cfRule>
  </conditionalFormatting>
  <printOptions horizontalCentered="1" verticalCentered="1"/>
  <pageMargins left="0.23622047244094491" right="0.23622047244094491" top="0.74803149606299213" bottom="0.74803149606299213" header="0.31496062992125984" footer="0.31496062992125984"/>
  <pageSetup paperSize="8" scale="53" orientation="landscape" r:id="rId1"/>
  <ignoredErrors>
    <ignoredError sqref="C17:C19 C13:C15 C25:C27 C21:C23 D12 E12:I12 AI10:DU10 C29:C31 C33:C35 C37:C39 C41:C43 C45:C47 C49:C51 C53:C55 C57:C59 C61:C63 C65:C67 C69:C71 C73 K12:AG12 E14:AG14 D26:AG26 E10:AG10 AH14 AH16 AH18 AH20 AH24 AH26 AH28 AH30 AH32 AH34 AH36 AH38 AH40 AH42 AH44 AI12:DU12 D14 AI14:DU14 E16:AG16 D16 AI16:DU16 E18:AG18 D18 AI18:DU18 E20:AG20 D20 AI20:DU20 E22:AG22 D22 AI22:DU22 E24:AG24 D24 AI24:DU24 AI26:DU26 D28:AG28 AI28:DU28 D30:AG30 AI30:DU30 D32:AG32 AI32:DU32 D34:AG34 AI34:DU34 D36:AG36 AI36:DU36 D38:AG38 AI38:DU38 D40:AG40 AI40:DU40 D42:AG42 AI42:DU42 D46:AG46 AI46:DU46 D44:AG44 AI44:DU44 D48:AG48 AI48:DU48 D50:AG50 AI50:DU50 D52:AG52 AI52:DU52 D54:AG54 AI54:DU54 D56:AG56 AI56:DU56 D58:AG58 AI58:DU58 D60:AG60 AI60:DU60 D62:AG62 AI62:DU62 D64:AG64 AI64:DU64 D66:AG66 AI66:DU66 D68:AG68 AI68:DU68 D70:AG70 AI70:DU70 D72:AG72 AI72:DU72"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68"/>
  <sheetViews>
    <sheetView view="pageBreakPreview" zoomScaleNormal="100" zoomScaleSheetLayoutView="100" workbookViewId="0">
      <selection activeCell="O6" sqref="O6"/>
    </sheetView>
  </sheetViews>
  <sheetFormatPr defaultRowHeight="13.5" x14ac:dyDescent="0.15"/>
  <cols>
    <col min="1" max="1" width="3.5" customWidth="1"/>
    <col min="2" max="2" width="15.5" customWidth="1"/>
    <col min="3" max="3" width="5.875" customWidth="1"/>
    <col min="4" max="4" width="5.25" customWidth="1"/>
    <col min="5" max="5" width="3.875" customWidth="1"/>
    <col min="6" max="6" width="5.25" customWidth="1"/>
    <col min="7" max="7" width="6.125" bestFit="1" customWidth="1"/>
    <col min="8" max="17" width="3.375" customWidth="1"/>
    <col min="18" max="18" width="9.125" customWidth="1"/>
    <col min="19" max="21" width="4.75" customWidth="1"/>
    <col min="22" max="22" width="4.25" customWidth="1"/>
  </cols>
  <sheetData>
    <row r="1" spans="1:22" ht="15" customHeight="1" x14ac:dyDescent="0.15">
      <c r="A1" t="s">
        <v>53</v>
      </c>
    </row>
    <row r="2" spans="1:22" ht="15" customHeight="1" x14ac:dyDescent="0.15"/>
    <row r="3" spans="1:22" ht="15" customHeight="1" x14ac:dyDescent="0.15">
      <c r="A3" s="34">
        <v>1</v>
      </c>
      <c r="B3" t="s">
        <v>55</v>
      </c>
      <c r="D3" t="s">
        <v>47</v>
      </c>
    </row>
    <row r="4" spans="1:22" ht="15" customHeight="1" x14ac:dyDescent="0.15">
      <c r="A4" s="34"/>
      <c r="B4" s="11" t="s">
        <v>73</v>
      </c>
      <c r="D4" t="s">
        <v>23</v>
      </c>
    </row>
    <row r="5" spans="1:22" ht="15" customHeight="1" x14ac:dyDescent="0.15">
      <c r="J5" s="264"/>
    </row>
    <row r="6" spans="1:22" ht="15" customHeight="1" x14ac:dyDescent="0.15">
      <c r="A6" s="34">
        <v>2</v>
      </c>
      <c r="B6" t="s">
        <v>202</v>
      </c>
      <c r="F6" t="s">
        <v>143</v>
      </c>
      <c r="O6" t="s">
        <v>41</v>
      </c>
    </row>
    <row r="7" spans="1:22" ht="15" customHeight="1" x14ac:dyDescent="0.15">
      <c r="B7" s="120" t="s">
        <v>134</v>
      </c>
      <c r="C7" s="120" t="s">
        <v>56</v>
      </c>
      <c r="D7" t="s">
        <v>57</v>
      </c>
      <c r="F7" s="12">
        <v>1</v>
      </c>
      <c r="G7" s="265" t="str">
        <f>③予定日及び時間!C2</f>
        <v>露地野菜Ａ</v>
      </c>
      <c r="H7" s="266"/>
      <c r="I7" s="266"/>
      <c r="J7" s="267"/>
      <c r="N7" s="13">
        <v>1</v>
      </c>
      <c r="O7" s="275" t="str">
        <f>③予定日及び時間!$M$23</f>
        <v>育苗</v>
      </c>
      <c r="P7" s="276"/>
      <c r="Q7" s="276"/>
      <c r="R7" s="277"/>
    </row>
    <row r="8" spans="1:22" ht="15" customHeight="1" x14ac:dyDescent="0.15">
      <c r="F8" s="12">
        <v>2</v>
      </c>
      <c r="G8" s="265" t="str">
        <f>③予定日及び時間!C27</f>
        <v>露地野菜Ｂ</v>
      </c>
      <c r="H8" s="266"/>
      <c r="I8" s="266"/>
      <c r="J8" s="267"/>
    </row>
    <row r="9" spans="1:22" ht="15" hidden="1" customHeight="1" x14ac:dyDescent="0.15">
      <c r="B9" s="44"/>
      <c r="F9" s="12">
        <v>3</v>
      </c>
      <c r="G9" s="171"/>
      <c r="H9" s="172"/>
      <c r="I9" s="172"/>
      <c r="J9" s="173"/>
      <c r="K9" t="s">
        <v>52</v>
      </c>
    </row>
    <row r="10" spans="1:22" ht="15" hidden="1" customHeight="1" x14ac:dyDescent="0.15">
      <c r="B10" s="44"/>
      <c r="F10" s="12">
        <v>4</v>
      </c>
      <c r="G10" s="171"/>
      <c r="H10" s="172"/>
      <c r="I10" s="172"/>
      <c r="J10" s="173"/>
      <c r="K10" t="s">
        <v>52</v>
      </c>
    </row>
    <row r="11" spans="1:22" ht="15" customHeight="1" x14ac:dyDescent="0.15">
      <c r="F11" s="2"/>
      <c r="G11" s="34"/>
      <c r="H11" s="34"/>
      <c r="I11" s="34"/>
      <c r="J11" s="34"/>
    </row>
    <row r="12" spans="1:22" ht="15" customHeight="1" x14ac:dyDescent="0.15"/>
    <row r="13" spans="1:22" ht="15" customHeight="1" x14ac:dyDescent="0.15">
      <c r="A13" s="34">
        <v>3</v>
      </c>
      <c r="B13" t="str">
        <f>$B$14&amp;"（"&amp;$G$7&amp;"）"</f>
        <v>品目・品種等（露地野菜Ａ）</v>
      </c>
      <c r="F13" s="560" t="str">
        <f>$B$14&amp;"（"&amp;$G$8&amp;"）"</f>
        <v>品目・品種等（露地野菜Ｂ）</v>
      </c>
      <c r="G13" s="560" t="str">
        <f t="shared" ref="G13:J13" si="0">$B$14&amp;"（"&amp;$G$7&amp;"）"</f>
        <v>品目・品種等（露地野菜Ａ）</v>
      </c>
      <c r="H13" s="560" t="str">
        <f t="shared" si="0"/>
        <v>品目・品種等（露地野菜Ａ）</v>
      </c>
      <c r="I13" s="560" t="str">
        <f t="shared" si="0"/>
        <v>品目・品種等（露地野菜Ａ）</v>
      </c>
      <c r="J13" s="560" t="str">
        <f t="shared" si="0"/>
        <v>品目・品種等（露地野菜Ａ）</v>
      </c>
      <c r="K13" s="268"/>
      <c r="L13" s="268"/>
      <c r="M13" s="268"/>
      <c r="N13" s="268"/>
      <c r="O13" s="268"/>
      <c r="P13" s="268"/>
      <c r="Q13" s="268"/>
      <c r="R13" s="268"/>
    </row>
    <row r="14" spans="1:22" ht="15" customHeight="1" x14ac:dyDescent="0.15">
      <c r="A14" s="12" t="s">
        <v>5</v>
      </c>
      <c r="B14" s="262" t="s">
        <v>87</v>
      </c>
      <c r="C14" s="68" t="s">
        <v>205</v>
      </c>
      <c r="F14" s="12" t="s">
        <v>5</v>
      </c>
      <c r="G14" s="550" t="str">
        <f>B14</f>
        <v>品目・品種等</v>
      </c>
      <c r="H14" s="550"/>
      <c r="I14" s="550"/>
      <c r="J14" s="550"/>
      <c r="K14" s="564" t="s">
        <v>205</v>
      </c>
      <c r="L14" s="564"/>
    </row>
    <row r="15" spans="1:22" ht="15" customHeight="1" x14ac:dyDescent="0.15">
      <c r="A15" s="12">
        <v>1</v>
      </c>
      <c r="B15" s="270" t="str">
        <f>IF(③予定日及び時間!B6="","",③予定日及び時間!B6&amp;"・"&amp;③予定日及び時間!C6)</f>
        <v>キャベツ・錦秋</v>
      </c>
      <c r="C15" s="269">
        <f>IF(③予定日及び時間!D6="","",③予定日及び時間!D6)</f>
        <v>20</v>
      </c>
      <c r="F15" s="12">
        <v>1</v>
      </c>
      <c r="G15" s="561" t="str">
        <f>IF(③予定日及び時間!B31="","",③予定日及び時間!B31&amp;"・"&amp;③予定日及び時間!C31)</f>
        <v>キャベツ・○○</v>
      </c>
      <c r="H15" s="561" t="str">
        <f>IF(③予定日及び時間!I6="","",③予定日及び時間!I6&amp;"・"&amp;③予定日及び時間!J6)</f>
        <v>8・16</v>
      </c>
      <c r="I15" s="561" t="str">
        <f>IF(③予定日及び時間!J6="","",③予定日及び時間!J6&amp;"・"&amp;③予定日及び時間!K6)</f>
        <v>16・1</v>
      </c>
      <c r="J15" s="561" t="str">
        <f>IF(③予定日及び時間!K6="","",③予定日及び時間!K6&amp;"・"&amp;③予定日及び時間!M6)</f>
        <v>1・45517</v>
      </c>
      <c r="K15" s="550">
        <f>IF(③予定日及び時間!D31="","",③予定日及び時間!D31)</f>
        <v>40</v>
      </c>
      <c r="L15" s="550"/>
      <c r="M15" s="209" t="str">
        <f>IF(G9="","",(IF(G10="","注2："&amp;G9&amp;"は"&amp;G7&amp;"の"&amp;B14&amp;"に準ずる","注2："&amp;G9&amp;"及び"&amp;G10&amp;"は"&amp;G7&amp;"の"&amp;B14&amp;"に準ずる")))</f>
        <v/>
      </c>
      <c r="N15" s="209"/>
      <c r="O15" s="209"/>
      <c r="P15" s="209"/>
      <c r="Q15" s="209"/>
      <c r="R15" s="209"/>
      <c r="S15" s="209"/>
      <c r="T15" s="209"/>
      <c r="U15" s="209"/>
      <c r="V15" s="209"/>
    </row>
    <row r="16" spans="1:22" ht="15" customHeight="1" x14ac:dyDescent="0.15">
      <c r="A16" s="12">
        <v>2</v>
      </c>
      <c r="B16" s="270" t="str">
        <f>IF(③予定日及び時間!B7="","",③予定日及び時間!B7&amp;"・"&amp;③予定日及び時間!C7)</f>
        <v>キャベツ・しぶき２号</v>
      </c>
      <c r="C16" s="269">
        <f>IF(③予定日及び時間!D7="","",③予定日及び時間!D7)</f>
        <v>10</v>
      </c>
      <c r="F16" s="12">
        <v>2</v>
      </c>
      <c r="G16" s="561" t="str">
        <f>IF(③予定日及び時間!B32="","",③予定日及び時間!B32&amp;"・"&amp;③予定日及び時間!C32)</f>
        <v>キャベツ・△△</v>
      </c>
      <c r="H16" s="561" t="str">
        <f>IF(③予定日及び時間!I7="","",③予定日及び時間!I7&amp;"・"&amp;③予定日及び時間!J7)</f>
        <v>8・8</v>
      </c>
      <c r="I16" s="561" t="str">
        <f>IF(③予定日及び時間!J7="","",③予定日及び時間!J7&amp;"・"&amp;③予定日及び時間!K7)</f>
        <v>8・1</v>
      </c>
      <c r="J16" s="561" t="str">
        <f>IF(③予定日及び時間!K7="","",③予定日及び時間!K7&amp;"・"&amp;③予定日及び時間!M7)</f>
        <v>1・45543</v>
      </c>
      <c r="K16" s="550">
        <f>IF(③予定日及び時間!D32="","",③予定日及び時間!D32)</f>
        <v>20</v>
      </c>
      <c r="L16" s="550"/>
      <c r="M16" s="209"/>
      <c r="N16" s="209"/>
      <c r="O16" s="209"/>
      <c r="P16" s="209"/>
      <c r="Q16" s="209"/>
      <c r="R16" s="209"/>
      <c r="S16" s="209"/>
      <c r="T16" s="209"/>
      <c r="U16" s="209"/>
      <c r="V16" s="209"/>
    </row>
    <row r="17" spans="1:19" ht="15" customHeight="1" x14ac:dyDescent="0.15">
      <c r="A17" s="12">
        <v>3</v>
      </c>
      <c r="B17" s="270" t="str">
        <f>IF(③予定日及び時間!B8="","",③予定日及び時間!B8&amp;"・"&amp;③予定日及び時間!C8)</f>
        <v>キャベツ・冬どり錦秋</v>
      </c>
      <c r="C17" s="269">
        <f>IF(③予定日及び時間!D8="","",③予定日及び時間!D8)</f>
        <v>5</v>
      </c>
      <c r="F17" s="12">
        <v>3</v>
      </c>
      <c r="G17" s="561" t="str">
        <f>IF(③予定日及び時間!B33="","",③予定日及び時間!B33&amp;"・"&amp;③予定日及び時間!C33)</f>
        <v>キャベツ・○×△</v>
      </c>
      <c r="H17" s="561" t="str">
        <f>IF(③予定日及び時間!I8="","",③予定日及び時間!I8&amp;"・"&amp;③予定日及び時間!J8)</f>
        <v>8・4</v>
      </c>
      <c r="I17" s="561" t="str">
        <f>IF(③予定日及び時間!J8="","",③予定日及び時間!J8&amp;"・"&amp;③予定日及び時間!K8)</f>
        <v>4・1</v>
      </c>
      <c r="J17" s="561" t="str">
        <f>IF(③予定日及び時間!K8="","",③予定日及び時間!K8&amp;"・"&amp;③予定日及び時間!M8)</f>
        <v>1・45553</v>
      </c>
      <c r="K17" s="550">
        <f>IF(③予定日及び時間!D33="","",③予定日及び時間!D33)</f>
        <v>20</v>
      </c>
      <c r="L17" s="550"/>
    </row>
    <row r="18" spans="1:19" ht="15" customHeight="1" x14ac:dyDescent="0.15">
      <c r="A18" s="12">
        <v>4</v>
      </c>
      <c r="B18" s="270" t="str">
        <f>IF(③予定日及び時間!B9="","",③予定日及び時間!B9&amp;"・"&amp;③予定日及び時間!C9)</f>
        <v>キャベツ・石井極早生732</v>
      </c>
      <c r="C18" s="269">
        <f>IF(③予定日及び時間!D9="","",③予定日及び時間!D9)</f>
        <v>5</v>
      </c>
      <c r="F18" s="12">
        <v>4</v>
      </c>
      <c r="G18" s="561" t="str">
        <f>IF(③予定日及び時間!B34="","",③予定日及び時間!B34&amp;"・"&amp;③予定日及び時間!C34)</f>
        <v>キャベツ・＊＊＊</v>
      </c>
      <c r="H18" s="561" t="str">
        <f>IF(③予定日及び時間!I9="","",③予定日及び時間!I9&amp;"・"&amp;③予定日及び時間!J9)</f>
        <v>8・4</v>
      </c>
      <c r="I18" s="561" t="str">
        <f>IF(③予定日及び時間!J9="","",③予定日及び時間!J9&amp;"・"&amp;③予定日及び時間!K9)</f>
        <v>4・1</v>
      </c>
      <c r="J18" s="561" t="str">
        <f>IF(③予定日及び時間!K9="","",③予定日及び時間!K9&amp;"・"&amp;③予定日及び時間!M9)</f>
        <v>1・45595</v>
      </c>
      <c r="K18" s="550">
        <f>IF(③予定日及び時間!D34="","",③予定日及び時間!D34)</f>
        <v>20</v>
      </c>
      <c r="L18" s="550"/>
    </row>
    <row r="19" spans="1:19" ht="15" customHeight="1" x14ac:dyDescent="0.15">
      <c r="A19" s="12">
        <v>5</v>
      </c>
      <c r="B19" s="270" t="str">
        <f>IF(③予定日及び時間!B10="","",③予定日及び時間!B10&amp;"・"&amp;③予定日及び時間!C10)</f>
        <v>キャベツ・若女将</v>
      </c>
      <c r="C19" s="269">
        <f>IF(③予定日及び時間!D10="","",③予定日及び時間!D10)</f>
        <v>10</v>
      </c>
      <c r="F19" s="12">
        <v>5</v>
      </c>
      <c r="G19" s="561" t="str">
        <f>IF(③予定日及び時間!B35="","",③予定日及び時間!B35&amp;"・"&amp;③予定日及び時間!C35)</f>
        <v>キャベツ・◎◎</v>
      </c>
      <c r="H19" s="561" t="str">
        <f>IF(③予定日及び時間!I10="","",③予定日及び時間!I10&amp;"・"&amp;③予定日及び時間!J10)</f>
        <v>8・8</v>
      </c>
      <c r="I19" s="561" t="str">
        <f>IF(③予定日及び時間!J10="","",③予定日及び時間!J10&amp;"・"&amp;③予定日及び時間!K10)</f>
        <v>8・1</v>
      </c>
      <c r="J19" s="561" t="str">
        <f>IF(③予定日及び時間!K10="","",③予定日及び時間!K10&amp;"・"&amp;③予定日及び時間!M10)</f>
        <v>1・45604</v>
      </c>
      <c r="K19" s="550">
        <f>IF(③予定日及び時間!D35="","",③予定日及び時間!D35)</f>
        <v>20</v>
      </c>
      <c r="L19" s="550"/>
    </row>
    <row r="20" spans="1:19" ht="15" customHeight="1" x14ac:dyDescent="0.15">
      <c r="A20" s="12">
        <v>6</v>
      </c>
      <c r="B20" s="270" t="str">
        <f>IF(③予定日及び時間!B11="","",③予定日及び時間!B11&amp;"・"&amp;③予定日及び時間!C11)</f>
        <v>キャベツ・石井中生</v>
      </c>
      <c r="C20" s="269">
        <f>IF(③予定日及び時間!D11="","",③予定日及び時間!D11)</f>
        <v>10</v>
      </c>
      <c r="F20" s="12">
        <v>6</v>
      </c>
      <c r="G20" s="561" t="str">
        <f>IF(③予定日及び時間!B36="","",③予定日及び時間!B36&amp;"・"&amp;③予定日及び時間!C36)</f>
        <v>キャベツ・●●</v>
      </c>
      <c r="H20" s="561" t="str">
        <f>IF(③予定日及び時間!I11="","",③予定日及び時間!I11&amp;"・"&amp;③予定日及び時間!J11)</f>
        <v>8・8</v>
      </c>
      <c r="I20" s="561" t="str">
        <f>IF(③予定日及び時間!J11="","",③予定日及び時間!J11&amp;"・"&amp;③予定日及び時間!K11)</f>
        <v>8・1</v>
      </c>
      <c r="J20" s="561" t="str">
        <f>IF(③予定日及び時間!K11="","",③予定日及び時間!K11&amp;"・"&amp;③予定日及び時間!M11)</f>
        <v>1・45614</v>
      </c>
      <c r="K20" s="550">
        <f>IF(③予定日及び時間!D36="","",③予定日及び時間!D36)</f>
        <v>20</v>
      </c>
      <c r="L20" s="550"/>
    </row>
    <row r="21" spans="1:19" ht="15" customHeight="1" x14ac:dyDescent="0.15">
      <c r="A21" s="12">
        <v>7</v>
      </c>
      <c r="B21" s="270" t="str">
        <f>IF(③予定日及び時間!B12="","",③予定日及び時間!B12&amp;"・"&amp;③予定日及び時間!C12)</f>
        <v>ブロッコリー・おはよう</v>
      </c>
      <c r="C21" s="269">
        <f>IF(③予定日及び時間!D12="","",③予定日及び時間!D12)</f>
        <v>10</v>
      </c>
      <c r="F21" s="12">
        <v>7</v>
      </c>
      <c r="G21" s="561" t="str">
        <f>IF(③予定日及び時間!B37="","",③予定日及び時間!B37&amp;"・"&amp;③予定日及び時間!C37)</f>
        <v>ブロッコリー・▽▽</v>
      </c>
      <c r="H21" s="561" t="str">
        <f>IF(③予定日及び時間!I12="","",③予定日及び時間!I12&amp;"・"&amp;③予定日及び時間!J12)</f>
        <v>8・8</v>
      </c>
      <c r="I21" s="561" t="str">
        <f>IF(③予定日及び時間!J12="","",③予定日及び時間!J12&amp;"・"&amp;③予定日及び時間!K12)</f>
        <v>8・1</v>
      </c>
      <c r="J21" s="561" t="str">
        <f>IF(③予定日及び時間!K12="","",③予定日及び時間!K12&amp;"・"&amp;③予定日及び時間!M12)</f>
        <v>1・45538</v>
      </c>
      <c r="K21" s="550">
        <f>IF(③予定日及び時間!D37="","",③予定日及び時間!D37)</f>
        <v>20</v>
      </c>
      <c r="L21" s="550"/>
    </row>
    <row r="22" spans="1:19" ht="15" customHeight="1" x14ac:dyDescent="0.15">
      <c r="A22" s="12">
        <v>8</v>
      </c>
      <c r="B22" s="270" t="str">
        <f>IF(③予定日及び時間!B13="","",③予定日及び時間!B13&amp;"・"&amp;③予定日及び時間!C13)</f>
        <v>ブロッコリー・こんにちは</v>
      </c>
      <c r="C22" s="269">
        <f>IF(③予定日及び時間!D13="","",③予定日及び時間!D13)</f>
        <v>20</v>
      </c>
      <c r="F22" s="12">
        <v>8</v>
      </c>
      <c r="G22" s="561" t="str">
        <f>IF(③予定日及び時間!B38="","",③予定日及び時間!B38&amp;"・"&amp;③予定日及び時間!C38)</f>
        <v>ブロッコリー・▲▲</v>
      </c>
      <c r="H22" s="561" t="str">
        <f>IF(③予定日及び時間!I13="","",③予定日及び時間!I13&amp;"・"&amp;③予定日及び時間!J13)</f>
        <v>8・16</v>
      </c>
      <c r="I22" s="561" t="str">
        <f>IF(③予定日及び時間!J13="","",③予定日及び時間!J13&amp;"・"&amp;③予定日及び時間!K13)</f>
        <v>16・1</v>
      </c>
      <c r="J22" s="561" t="str">
        <f>IF(③予定日及び時間!K13="","",③予定日及び時間!K13&amp;"・"&amp;③予定日及び時間!M13)</f>
        <v>1・45548</v>
      </c>
      <c r="K22" s="550">
        <f>IF(③予定日及び時間!D38="","",③予定日及び時間!D38)</f>
        <v>20</v>
      </c>
      <c r="L22" s="550"/>
      <c r="N22" t="s">
        <v>91</v>
      </c>
    </row>
    <row r="23" spans="1:19" ht="15" customHeight="1" x14ac:dyDescent="0.15">
      <c r="A23" s="12">
        <v>9</v>
      </c>
      <c r="B23" s="270" t="str">
        <f>IF(③予定日及び時間!B14="","",③予定日及び時間!B14&amp;"・"&amp;③予定日及び時間!C14)</f>
        <v>ブロッコリー・はつみらい</v>
      </c>
      <c r="C23" s="269">
        <f>IF(③予定日及び時間!D14="","",③予定日及び時間!D14)</f>
        <v>20</v>
      </c>
      <c r="F23" s="12">
        <v>9</v>
      </c>
      <c r="G23" s="561" t="str">
        <f>IF(③予定日及び時間!B39="","",③予定日及び時間!B39&amp;"・"&amp;③予定日及び時間!C39)</f>
        <v>ブロッコリー・■■</v>
      </c>
      <c r="H23" s="561" t="str">
        <f>IF(③予定日及び時間!I14="","",③予定日及び時間!I14&amp;"・"&amp;③予定日及び時間!J14)</f>
        <v>8・16</v>
      </c>
      <c r="I23" s="561" t="str">
        <f>IF(③予定日及び時間!J14="","",③予定日及び時間!J14&amp;"・"&amp;③予定日及び時間!K14)</f>
        <v>16・1</v>
      </c>
      <c r="J23" s="561" t="str">
        <f>IF(③予定日及び時間!K14="","",③予定日及び時間!K14&amp;"・"&amp;③予定日及び時間!M14)</f>
        <v>1・45564</v>
      </c>
      <c r="K23" s="550">
        <f>IF(③予定日及び時間!D39="","",③予定日及び時間!D39)</f>
        <v>20</v>
      </c>
      <c r="L23" s="550"/>
    </row>
    <row r="24" spans="1:19" ht="15" customHeight="1" x14ac:dyDescent="0.15">
      <c r="A24" s="12">
        <v>10</v>
      </c>
      <c r="B24" s="270" t="str">
        <f>IF(③予定日及び時間!B15="","",③予定日及び時間!B15&amp;"・"&amp;③予定日及び時間!C15)</f>
        <v>ニンジン・ニンジンA</v>
      </c>
      <c r="C24" s="269">
        <f>IF(③予定日及び時間!D15="","",③予定日及び時間!D15)</f>
        <v>30</v>
      </c>
      <c r="F24" s="12">
        <v>10</v>
      </c>
      <c r="G24" s="561" t="str">
        <f>IF(③予定日及び時間!B40="","",③予定日及び時間!B40&amp;"・"&amp;③予定日及び時間!C40)</f>
        <v>ニンジン・◇◇</v>
      </c>
      <c r="H24" s="561" t="str">
        <f>IF(③予定日及び時間!I15="","",③予定日及び時間!I15&amp;"・"&amp;③予定日及び時間!J15)</f>
        <v/>
      </c>
      <c r="I24" s="561" t="str">
        <f>IF(③予定日及び時間!J15="","",③予定日及び時間!J15&amp;"・"&amp;③予定日及び時間!K15)</f>
        <v>0・</v>
      </c>
      <c r="J24" s="561" t="str">
        <f>IF(③予定日及び時間!K15="","",③予定日及び時間!K15&amp;"・"&amp;③予定日及び時間!M15)</f>
        <v/>
      </c>
      <c r="K24" s="550">
        <f>IF(③予定日及び時間!D40="","",③予定日及び時間!D40)</f>
        <v>40</v>
      </c>
      <c r="L24" s="550"/>
      <c r="N24" t="s">
        <v>204</v>
      </c>
    </row>
    <row r="25" spans="1:19" ht="15" customHeight="1" x14ac:dyDescent="0.15">
      <c r="A25" s="12">
        <v>11</v>
      </c>
      <c r="B25" s="270" t="str">
        <f>IF(③予定日及び時間!B16="","",③予定日及び時間!B16&amp;"・"&amp;③予定日及び時間!C16)</f>
        <v>ニンジン・ニンジンB</v>
      </c>
      <c r="C25" s="269">
        <f>IF(③予定日及び時間!D16="","",③予定日及び時間!D16)</f>
        <v>20</v>
      </c>
      <c r="F25" s="12">
        <v>11</v>
      </c>
      <c r="G25" s="561" t="str">
        <f>IF(③予定日及び時間!B41="","",③予定日及び時間!B41&amp;"・"&amp;③予定日及び時間!C41)</f>
        <v>ニンジン・●×▲</v>
      </c>
      <c r="H25" s="561" t="str">
        <f>IF(③予定日及び時間!I16="","",③予定日及び時間!I16&amp;"・"&amp;③予定日及び時間!J16)</f>
        <v/>
      </c>
      <c r="I25" s="561" t="str">
        <f>IF(③予定日及び時間!J16="","",③予定日及び時間!J16&amp;"・"&amp;③予定日及び時間!K16)</f>
        <v>0・</v>
      </c>
      <c r="J25" s="561" t="str">
        <f>IF(③予定日及び時間!K16="","",③予定日及び時間!K16&amp;"・"&amp;③予定日及び時間!M16)</f>
        <v/>
      </c>
      <c r="K25" s="550">
        <f>IF(③予定日及び時間!D41="","",③予定日及び時間!D41)</f>
        <v>40</v>
      </c>
      <c r="L25" s="550"/>
      <c r="N25" t="s">
        <v>142</v>
      </c>
      <c r="S25" s="113"/>
    </row>
    <row r="26" spans="1:19" ht="15" customHeight="1" x14ac:dyDescent="0.15">
      <c r="A26" s="12">
        <v>12</v>
      </c>
      <c r="B26" s="270" t="str">
        <f>IF(③予定日及び時間!B17="","",③予定日及び時間!B17&amp;"・"&amp;③予定日及び時間!C17)</f>
        <v>ニンジン・ニンジンC</v>
      </c>
      <c r="C26" s="269">
        <f>IF(③予定日及び時間!D17="","",③予定日及び時間!D17)</f>
        <v>10</v>
      </c>
      <c r="F26" s="12">
        <v>12</v>
      </c>
      <c r="G26" s="561" t="str">
        <f>IF(③予定日及び時間!B42="","",③予定日及び時間!B42&amp;"・"&amp;③予定日及び時間!C42)</f>
        <v>ニンジン・●◇▲</v>
      </c>
      <c r="H26" s="561" t="str">
        <f>IF(③予定日及び時間!I17="","",③予定日及び時間!I17&amp;"・"&amp;③予定日及び時間!J17)</f>
        <v/>
      </c>
      <c r="I26" s="561" t="str">
        <f>IF(③予定日及び時間!J17="","",③予定日及び時間!J17&amp;"・"&amp;③予定日及び時間!K17)</f>
        <v>0・</v>
      </c>
      <c r="J26" s="561" t="str">
        <f>IF(③予定日及び時間!K17="","",③予定日及び時間!K17&amp;"・"&amp;③予定日及び時間!M17)</f>
        <v/>
      </c>
      <c r="K26" s="550">
        <f>IF(③予定日及び時間!D42="","",③予定日及び時間!D42)</f>
        <v>40</v>
      </c>
      <c r="L26" s="550"/>
    </row>
    <row r="27" spans="1:19" ht="15" customHeight="1" x14ac:dyDescent="0.15">
      <c r="A27" s="12">
        <v>13</v>
      </c>
      <c r="B27" s="270" t="str">
        <f>IF(③予定日及び時間!B18="","",③予定日及び時間!B18&amp;"・"&amp;③予定日及び時間!C18)</f>
        <v>産直ニンジン・寿八寸Ａ</v>
      </c>
      <c r="C27" s="269">
        <f>IF(③予定日及び時間!D18="","",③予定日及び時間!D18)</f>
        <v>10</v>
      </c>
      <c r="F27" s="12">
        <v>13</v>
      </c>
      <c r="G27" s="561" t="str">
        <f>IF(③予定日及び時間!B43="","",③予定日及び時間!B43&amp;"・"&amp;③予定日及び時間!C43)</f>
        <v>産直ニンジン・▲▲◇</v>
      </c>
      <c r="H27" s="561" t="str">
        <f>IF(③予定日及び時間!I18="","",③予定日及び時間!I18&amp;"・"&amp;③予定日及び時間!J18)</f>
        <v/>
      </c>
      <c r="I27" s="561" t="str">
        <f>IF(③予定日及び時間!J18="","",③予定日及び時間!J18&amp;"・"&amp;③予定日及び時間!K18)</f>
        <v>0・</v>
      </c>
      <c r="J27" s="561" t="str">
        <f>IF(③予定日及び時間!K18="","",③予定日及び時間!K18&amp;"・"&amp;③予定日及び時間!M18)</f>
        <v/>
      </c>
      <c r="K27" s="550">
        <f>IF(③予定日及び時間!D43="","",③予定日及び時間!D43)</f>
        <v>20</v>
      </c>
      <c r="L27" s="550"/>
    </row>
    <row r="28" spans="1:19" ht="15" customHeight="1" x14ac:dyDescent="0.15">
      <c r="A28" s="12">
        <v>14</v>
      </c>
      <c r="B28" s="270" t="str">
        <f>IF(③予定日及び時間!B19="","",③予定日及び時間!B19&amp;"・"&amp;③予定日及び時間!C19)</f>
        <v>産直ニンジン・寿八寸Ｂ・Ｃ</v>
      </c>
      <c r="C28" s="269">
        <f>IF(③予定日及び時間!D19="","",③予定日及び時間!D19)</f>
        <v>10</v>
      </c>
      <c r="F28" s="12">
        <v>14</v>
      </c>
      <c r="G28" s="561" t="str">
        <f>IF(③予定日及び時間!B44="","",③予定日及び時間!B44&amp;"・"&amp;③予定日及び時間!C44)</f>
        <v>産直ニンジン・▲▲◇</v>
      </c>
      <c r="H28" s="561" t="str">
        <f>IF(③予定日及び時間!I19="","",③予定日及び時間!I19&amp;"・"&amp;③予定日及び時間!J19)</f>
        <v/>
      </c>
      <c r="I28" s="561" t="str">
        <f>IF(③予定日及び時間!J19="","",③予定日及び時間!J19&amp;"・"&amp;③予定日及び時間!K19)</f>
        <v>0・</v>
      </c>
      <c r="J28" s="561" t="str">
        <f>IF(③予定日及び時間!K19="","",③予定日及び時間!K19&amp;"・"&amp;③予定日及び時間!M19)</f>
        <v/>
      </c>
      <c r="K28" s="550">
        <f>IF(③予定日及び時間!D44="","",③予定日及び時間!D44)</f>
        <v>20</v>
      </c>
      <c r="L28" s="550"/>
      <c r="S28" s="35"/>
    </row>
    <row r="29" spans="1:19" ht="15" customHeight="1" x14ac:dyDescent="0.15">
      <c r="A29" s="12">
        <v>15</v>
      </c>
      <c r="B29" s="270" t="str">
        <f>IF(③予定日及び時間!B20="","",③予定日及び時間!B20&amp;"・"&amp;③予定日及び時間!C20)</f>
        <v>産直・他野菜</v>
      </c>
      <c r="C29" s="269">
        <f>IF(③予定日及び時間!D20="","",③予定日及び時間!D20)</f>
        <v>2</v>
      </c>
      <c r="F29" s="12">
        <v>15</v>
      </c>
      <c r="G29" s="561" t="str">
        <f>IF(③予定日及び時間!B45="","",③予定日及び時間!B45&amp;"・"&amp;③予定日及び時間!C45)</f>
        <v>産直野菜・◇◇●●</v>
      </c>
      <c r="H29" s="561" t="str">
        <f>IF(③予定日及び時間!I20="","",③予定日及び時間!I20&amp;"・"&amp;③予定日及び時間!J20)</f>
        <v/>
      </c>
      <c r="I29" s="561" t="str">
        <f>IF(③予定日及び時間!J20="","",③予定日及び時間!J20&amp;"・"&amp;③予定日及び時間!K20)</f>
        <v>0・</v>
      </c>
      <c r="J29" s="561" t="str">
        <f>IF(③予定日及び時間!K20="","",③予定日及び時間!K20&amp;"・"&amp;③予定日及び時間!M20)</f>
        <v/>
      </c>
      <c r="K29" s="550">
        <f>IF(③予定日及び時間!D45="","",③予定日及び時間!D45)</f>
        <v>4</v>
      </c>
      <c r="L29" s="550"/>
      <c r="S29" s="5"/>
    </row>
    <row r="30" spans="1:19" ht="15" customHeight="1" x14ac:dyDescent="0.15">
      <c r="A30" s="12">
        <v>16</v>
      </c>
      <c r="B30" s="270" t="str">
        <f>IF(③予定日及び時間!B21="","",③予定日及び時間!B21&amp;"・"&amp;③予定日及び時間!C21)</f>
        <v>水稲・あいちのかおり</v>
      </c>
      <c r="C30" s="269">
        <f>IF(③予定日及び時間!D21="","",③予定日及び時間!D21)</f>
        <v>80</v>
      </c>
      <c r="F30" s="12">
        <v>16</v>
      </c>
      <c r="G30" s="561" t="str">
        <f>IF(③予定日及び時間!B46="","",③予定日及び時間!B46&amp;"・"&amp;③予定日及び時間!C46)</f>
        <v>水稲・■◇</v>
      </c>
      <c r="H30" s="561" t="str">
        <f>IF(③予定日及び時間!I21="","",③予定日及び時間!I21&amp;"・"&amp;③予定日及び時間!J21)</f>
        <v/>
      </c>
      <c r="I30" s="561" t="str">
        <f>IF(③予定日及び時間!J21="","",③予定日及び時間!J21&amp;"・"&amp;③予定日及び時間!K21)</f>
        <v>0・</v>
      </c>
      <c r="J30" s="561" t="str">
        <f>IF(③予定日及び時間!K21="","",③予定日及び時間!K21&amp;"・"&amp;③予定日及び時間!M21)</f>
        <v/>
      </c>
      <c r="K30" s="550">
        <f>IF(③予定日及び時間!D46="","",③予定日及び時間!D46)</f>
        <v>160</v>
      </c>
      <c r="L30" s="550"/>
      <c r="S30" s="5"/>
    </row>
    <row r="31" spans="1:19" ht="15" customHeight="1" x14ac:dyDescent="0.15"/>
    <row r="32" spans="1:19" ht="15" customHeight="1" x14ac:dyDescent="0.15">
      <c r="A32" s="34">
        <v>4</v>
      </c>
      <c r="B32" t="s">
        <v>40</v>
      </c>
    </row>
    <row r="33" spans="1:23" ht="15" customHeight="1" x14ac:dyDescent="0.15">
      <c r="A33" s="12">
        <v>1</v>
      </c>
      <c r="B33" s="13" t="s">
        <v>75</v>
      </c>
    </row>
    <row r="34" spans="1:23" ht="15" customHeight="1" x14ac:dyDescent="0.15">
      <c r="A34" s="12">
        <v>2</v>
      </c>
      <c r="B34" s="13" t="s">
        <v>76</v>
      </c>
    </row>
    <row r="35" spans="1:23" ht="15" customHeight="1" x14ac:dyDescent="0.15">
      <c r="D35" t="s">
        <v>20</v>
      </c>
      <c r="N35" t="s">
        <v>203</v>
      </c>
    </row>
    <row r="36" spans="1:23" ht="15" customHeight="1" x14ac:dyDescent="0.15">
      <c r="A36" s="34"/>
      <c r="B36" t="s">
        <v>75</v>
      </c>
      <c r="D36" t="str">
        <f>B33</f>
        <v>作業①</v>
      </c>
      <c r="G36" t="s">
        <v>76</v>
      </c>
      <c r="K36" t="str">
        <f>B34</f>
        <v>作業②</v>
      </c>
      <c r="N36" s="275" t="str">
        <f>③予定日及び時間!$E$5</f>
        <v>資材購入</v>
      </c>
      <c r="O36" s="276"/>
      <c r="P36" s="276"/>
      <c r="Q36" s="277"/>
    </row>
    <row r="37" spans="1:23" ht="15" customHeight="1" x14ac:dyDescent="0.15">
      <c r="A37" s="12">
        <v>1</v>
      </c>
      <c r="B37" s="270" t="str">
        <f>③予定日及び時間!$F$5</f>
        <v>播種</v>
      </c>
      <c r="D37" s="158"/>
      <c r="F37" s="12">
        <v>7</v>
      </c>
      <c r="G37" s="573" t="str">
        <f>③予定日及び時間!$BB$5</f>
        <v>中耕・除草3</v>
      </c>
      <c r="H37" s="573"/>
      <c r="I37" s="573"/>
      <c r="K37" s="41"/>
      <c r="L37" s="41"/>
      <c r="N37" s="201" t="s">
        <v>42</v>
      </c>
      <c r="O37" s="381" t="str">
        <f>IF(B37="","",B37)</f>
        <v>播種</v>
      </c>
      <c r="P37" s="381"/>
      <c r="Q37" s="381"/>
    </row>
    <row r="38" spans="1:23" ht="15" customHeight="1" x14ac:dyDescent="0.15">
      <c r="A38" s="12">
        <v>2</v>
      </c>
      <c r="B38" s="270" t="str">
        <f>③予定日及び時間!$M$5</f>
        <v>耕起・施肥</v>
      </c>
      <c r="D38" s="36"/>
      <c r="F38" s="12">
        <v>8</v>
      </c>
      <c r="G38" s="573" t="str">
        <f>③予定日及び時間!$BI$5</f>
        <v>防除1</v>
      </c>
      <c r="H38" s="573"/>
      <c r="I38" s="573"/>
      <c r="K38" s="42"/>
      <c r="L38" s="42"/>
      <c r="N38" s="201" t="s">
        <v>43</v>
      </c>
      <c r="O38" s="381" t="str">
        <f t="shared" ref="O38:O42" si="1">IF(B38="","",B38)</f>
        <v>耕起・施肥</v>
      </c>
      <c r="P38" s="381"/>
      <c r="Q38" s="381"/>
    </row>
    <row r="39" spans="1:23" ht="15" customHeight="1" x14ac:dyDescent="0.15">
      <c r="A39" s="12">
        <v>3</v>
      </c>
      <c r="B39" s="270" t="str">
        <f>③予定日及び時間!$T$5</f>
        <v>定植</v>
      </c>
      <c r="D39" s="37"/>
      <c r="F39" s="12">
        <v>9</v>
      </c>
      <c r="G39" s="573" t="str">
        <f>③予定日及び時間!$BP$5</f>
        <v>防除2</v>
      </c>
      <c r="H39" s="573"/>
      <c r="I39" s="573"/>
      <c r="K39" s="203"/>
      <c r="L39" s="203"/>
      <c r="N39" s="201" t="s">
        <v>45</v>
      </c>
      <c r="O39" s="381" t="str">
        <f t="shared" si="1"/>
        <v>定植</v>
      </c>
      <c r="P39" s="381"/>
      <c r="Q39" s="381"/>
    </row>
    <row r="40" spans="1:23" ht="15" customHeight="1" x14ac:dyDescent="0.15">
      <c r="A40" s="12">
        <v>4</v>
      </c>
      <c r="B40" s="270" t="str">
        <f>③予定日及び時間!$AA$5</f>
        <v>追肥・中耕</v>
      </c>
      <c r="D40" s="38"/>
      <c r="F40" s="12">
        <v>10</v>
      </c>
      <c r="G40" s="573" t="str">
        <f>③予定日及び時間!$BW$5</f>
        <v>防除3</v>
      </c>
      <c r="H40" s="573"/>
      <c r="I40" s="573"/>
      <c r="K40" s="202" t="s">
        <v>77</v>
      </c>
      <c r="L40" s="202" t="s">
        <v>77</v>
      </c>
      <c r="N40" s="201" t="s">
        <v>44</v>
      </c>
      <c r="O40" s="381" t="str">
        <f t="shared" si="1"/>
        <v>追肥・中耕</v>
      </c>
      <c r="P40" s="381"/>
      <c r="Q40" s="381"/>
    </row>
    <row r="41" spans="1:23" ht="15" customHeight="1" x14ac:dyDescent="0.15">
      <c r="A41" s="12">
        <v>5</v>
      </c>
      <c r="B41" s="270" t="str">
        <f>③予定日及び時間!$AH$5</f>
        <v>中耕・除草1</v>
      </c>
      <c r="C41" t="s">
        <v>77</v>
      </c>
      <c r="D41" s="39"/>
      <c r="F41" s="12">
        <v>11</v>
      </c>
      <c r="G41" s="573" t="str">
        <f>③予定日及び時間!$CD$5</f>
        <v>収穫・出荷</v>
      </c>
      <c r="H41" s="573"/>
      <c r="I41" s="573"/>
      <c r="K41" s="49"/>
      <c r="L41" s="49"/>
      <c r="N41" s="201" t="s">
        <v>46</v>
      </c>
      <c r="O41" s="381" t="str">
        <f t="shared" si="1"/>
        <v>中耕・除草1</v>
      </c>
      <c r="P41" s="381"/>
      <c r="Q41" s="381"/>
    </row>
    <row r="42" spans="1:23" ht="15" customHeight="1" x14ac:dyDescent="0.15">
      <c r="A42" s="12">
        <v>6</v>
      </c>
      <c r="B42" s="270" t="str">
        <f>③予定日及び時間!$AO$5</f>
        <v>中耕・除草2</v>
      </c>
      <c r="D42" s="40"/>
      <c r="F42" s="12">
        <v>12</v>
      </c>
      <c r="G42" s="573" t="str">
        <f>③予定日及び時間!$CK$5</f>
        <v>その他</v>
      </c>
      <c r="H42" s="573"/>
      <c r="I42" s="573"/>
      <c r="K42" s="97"/>
      <c r="L42" s="97"/>
      <c r="N42" s="201" t="s">
        <v>50</v>
      </c>
      <c r="O42" s="381" t="str">
        <f t="shared" si="1"/>
        <v>中耕・除草2</v>
      </c>
      <c r="P42" s="381"/>
      <c r="Q42" s="381"/>
    </row>
    <row r="44" spans="1:23" x14ac:dyDescent="0.15">
      <c r="A44" s="34">
        <v>5</v>
      </c>
      <c r="B44" t="s">
        <v>144</v>
      </c>
    </row>
    <row r="45" spans="1:23" hidden="1" x14ac:dyDescent="0.15">
      <c r="A45" s="34"/>
      <c r="B45" s="34"/>
      <c r="C45" t="str">
        <f>"【"&amp;$G$7&amp;"】"</f>
        <v>【露地野菜Ａ】</v>
      </c>
      <c r="E45" t="str">
        <f>"【"&amp;$G$8&amp;"】"</f>
        <v>【露地野菜Ｂ】</v>
      </c>
      <c r="H45" t="str">
        <f>"【"&amp;$G$9&amp;"】"</f>
        <v>【】</v>
      </c>
      <c r="L45" t="str">
        <f>"【"&amp;$G$10&amp;"】"</f>
        <v>【】</v>
      </c>
      <c r="Q45" t="str">
        <f>"【"&amp;$O$7&amp;"】"</f>
        <v>【育苗】</v>
      </c>
    </row>
    <row r="46" spans="1:23" hidden="1" x14ac:dyDescent="0.15">
      <c r="B46" s="570" t="s">
        <v>61</v>
      </c>
      <c r="C46" s="11">
        <v>1</v>
      </c>
      <c r="D46" t="s">
        <v>21</v>
      </c>
      <c r="E46" s="562"/>
      <c r="F46" s="563"/>
      <c r="G46" t="s">
        <v>21</v>
      </c>
      <c r="H46" s="562"/>
      <c r="I46" s="563"/>
      <c r="J46" t="s">
        <v>21</v>
      </c>
      <c r="L46" s="562"/>
      <c r="M46" s="563"/>
      <c r="N46" t="s">
        <v>21</v>
      </c>
      <c r="Q46" s="562">
        <v>1</v>
      </c>
      <c r="R46" s="563"/>
      <c r="S46" t="s">
        <v>21</v>
      </c>
      <c r="U46" s="565"/>
      <c r="V46" s="565"/>
      <c r="W46" s="565"/>
    </row>
    <row r="47" spans="1:23" hidden="1" x14ac:dyDescent="0.15">
      <c r="B47" s="571"/>
      <c r="D47" s="207"/>
      <c r="E47" s="207"/>
      <c r="F47" s="207"/>
      <c r="G47" s="207"/>
      <c r="H47" s="207"/>
      <c r="I47" s="207"/>
      <c r="J47" s="207"/>
      <c r="K47" s="207"/>
      <c r="L47" s="207"/>
      <c r="M47" s="207"/>
      <c r="N47" s="207"/>
      <c r="O47" s="207"/>
      <c r="P47" s="207"/>
      <c r="Q47" s="207"/>
      <c r="R47" s="207"/>
      <c r="S47" s="207"/>
    </row>
    <row r="48" spans="1:23" hidden="1" x14ac:dyDescent="0.15">
      <c r="B48" s="569" t="s">
        <v>60</v>
      </c>
      <c r="C48" s="11">
        <v>1</v>
      </c>
      <c r="D48" t="s">
        <v>58</v>
      </c>
      <c r="E48" s="562"/>
      <c r="F48" s="563"/>
      <c r="G48" t="s">
        <v>59</v>
      </c>
      <c r="H48" s="562"/>
      <c r="I48" s="563"/>
      <c r="J48" t="s">
        <v>58</v>
      </c>
      <c r="L48" s="562"/>
      <c r="M48" s="563"/>
      <c r="N48" t="s">
        <v>58</v>
      </c>
      <c r="Q48" s="572">
        <v>1</v>
      </c>
      <c r="R48" s="572"/>
      <c r="S48" t="s">
        <v>59</v>
      </c>
      <c r="U48" s="565"/>
      <c r="V48" s="565"/>
      <c r="W48" s="565"/>
    </row>
    <row r="49" spans="1:23" hidden="1" x14ac:dyDescent="0.15">
      <c r="B49" s="569"/>
    </row>
    <row r="50" spans="1:23" hidden="1" x14ac:dyDescent="0.15">
      <c r="B50" s="215" t="s">
        <v>35</v>
      </c>
      <c r="C50" s="175">
        <f>C46*C48</f>
        <v>1</v>
      </c>
      <c r="D50" t="s">
        <v>22</v>
      </c>
      <c r="E50" s="567">
        <f>E46*E48</f>
        <v>0</v>
      </c>
      <c r="F50" s="568"/>
      <c r="G50" t="s">
        <v>22</v>
      </c>
      <c r="H50" s="567">
        <f>H46*H48</f>
        <v>0</v>
      </c>
      <c r="I50" s="568"/>
      <c r="J50" t="s">
        <v>21</v>
      </c>
      <c r="L50" s="567">
        <f>L46*L48</f>
        <v>0</v>
      </c>
      <c r="M50" s="568"/>
      <c r="N50" t="s">
        <v>21</v>
      </c>
      <c r="Q50" s="567">
        <f>Q46*Q48</f>
        <v>1</v>
      </c>
      <c r="R50" s="568"/>
      <c r="S50" t="s">
        <v>21</v>
      </c>
      <c r="U50" s="566"/>
      <c r="V50" s="566"/>
      <c r="W50" s="566"/>
    </row>
    <row r="51" spans="1:23" x14ac:dyDescent="0.15">
      <c r="B51" t="s">
        <v>145</v>
      </c>
      <c r="C51" s="174"/>
      <c r="F51" s="167"/>
      <c r="G51" s="167"/>
      <c r="J51" s="167"/>
      <c r="K51" s="167"/>
      <c r="Q51" s="167"/>
      <c r="R51" s="167"/>
      <c r="U51" s="167"/>
      <c r="V51" s="167"/>
      <c r="W51" s="167"/>
    </row>
    <row r="52" spans="1:23" x14ac:dyDescent="0.15">
      <c r="C52" s="174"/>
      <c r="F52" s="167"/>
      <c r="G52" s="167"/>
      <c r="J52" s="167"/>
      <c r="K52" s="167"/>
      <c r="R52" t="s">
        <v>144</v>
      </c>
      <c r="U52" s="167"/>
      <c r="V52" s="167"/>
      <c r="W52" s="167"/>
    </row>
    <row r="53" spans="1:23" x14ac:dyDescent="0.15">
      <c r="R53" s="562">
        <v>1.2</v>
      </c>
      <c r="S53" s="563"/>
      <c r="T53" t="s">
        <v>38</v>
      </c>
    </row>
    <row r="54" spans="1:23" x14ac:dyDescent="0.15">
      <c r="A54" s="34">
        <v>6</v>
      </c>
      <c r="B54" t="s">
        <v>39</v>
      </c>
    </row>
    <row r="55" spans="1:23" x14ac:dyDescent="0.15">
      <c r="C55" s="210"/>
      <c r="D55" s="210"/>
      <c r="E55" s="210"/>
      <c r="F55" s="210" t="str">
        <f>$G$7&amp;"（計画表2利用時）"</f>
        <v>露地野菜Ａ（計画表2利用時）</v>
      </c>
      <c r="G55" s="210"/>
      <c r="H55" s="210"/>
      <c r="I55" s="210"/>
      <c r="J55" s="210"/>
      <c r="K55" s="210"/>
      <c r="L55" s="210"/>
      <c r="N55" s="210" t="str">
        <f>$G$8&amp;"（計画表2利用時）"</f>
        <v>露地野菜Ｂ（計画表2利用時）</v>
      </c>
    </row>
    <row r="56" spans="1:23" ht="13.5" customHeight="1" x14ac:dyDescent="0.15">
      <c r="B56" s="208"/>
      <c r="C56" s="208"/>
      <c r="D56" s="208"/>
      <c r="E56" s="208"/>
      <c r="F56" s="551" t="s">
        <v>148</v>
      </c>
      <c r="G56" s="552"/>
      <c r="H56" s="552"/>
      <c r="I56" s="552"/>
      <c r="J56" s="552"/>
      <c r="K56" s="553"/>
      <c r="L56" s="209"/>
      <c r="N56" s="551" t="s">
        <v>149</v>
      </c>
      <c r="O56" s="552"/>
      <c r="P56" s="552"/>
      <c r="Q56" s="552"/>
      <c r="R56" s="552"/>
      <c r="S56" s="553"/>
    </row>
    <row r="57" spans="1:23" x14ac:dyDescent="0.15">
      <c r="B57" s="208"/>
      <c r="C57" s="208"/>
      <c r="D57" s="208"/>
      <c r="E57" s="208"/>
      <c r="F57" s="554"/>
      <c r="G57" s="555"/>
      <c r="H57" s="555"/>
      <c r="I57" s="555"/>
      <c r="J57" s="555"/>
      <c r="K57" s="556"/>
      <c r="L57" s="209"/>
      <c r="M57" s="208"/>
      <c r="N57" s="554"/>
      <c r="O57" s="555"/>
      <c r="P57" s="555"/>
      <c r="Q57" s="555"/>
      <c r="R57" s="555"/>
      <c r="S57" s="556"/>
    </row>
    <row r="58" spans="1:23" x14ac:dyDescent="0.15">
      <c r="B58" s="208"/>
      <c r="C58" s="208"/>
      <c r="D58" s="208"/>
      <c r="E58" s="208"/>
      <c r="F58" s="554"/>
      <c r="G58" s="555"/>
      <c r="H58" s="555"/>
      <c r="I58" s="555"/>
      <c r="J58" s="555"/>
      <c r="K58" s="556"/>
      <c r="L58" s="209"/>
      <c r="M58" s="208"/>
      <c r="N58" s="554"/>
      <c r="O58" s="555"/>
      <c r="P58" s="555"/>
      <c r="Q58" s="555"/>
      <c r="R58" s="555"/>
      <c r="S58" s="556"/>
    </row>
    <row r="59" spans="1:23" x14ac:dyDescent="0.15">
      <c r="B59" s="208"/>
      <c r="C59" s="208"/>
      <c r="D59" s="208"/>
      <c r="E59" s="208"/>
      <c r="F59" s="554"/>
      <c r="G59" s="555"/>
      <c r="H59" s="555"/>
      <c r="I59" s="555"/>
      <c r="J59" s="555"/>
      <c r="K59" s="556"/>
      <c r="L59" s="209"/>
      <c r="M59" s="208"/>
      <c r="N59" s="554"/>
      <c r="O59" s="555"/>
      <c r="P59" s="555"/>
      <c r="Q59" s="555"/>
      <c r="R59" s="555"/>
      <c r="S59" s="556"/>
    </row>
    <row r="60" spans="1:23" x14ac:dyDescent="0.15">
      <c r="B60" s="208"/>
      <c r="C60" s="208"/>
      <c r="D60" s="208"/>
      <c r="E60" s="208"/>
      <c r="F60" s="554"/>
      <c r="G60" s="555"/>
      <c r="H60" s="555"/>
      <c r="I60" s="555"/>
      <c r="J60" s="555"/>
      <c r="K60" s="556"/>
      <c r="L60" s="209"/>
      <c r="M60" s="208"/>
      <c r="N60" s="554"/>
      <c r="O60" s="555"/>
      <c r="P60" s="555"/>
      <c r="Q60" s="555"/>
      <c r="R60" s="555"/>
      <c r="S60" s="556"/>
    </row>
    <row r="61" spans="1:23" x14ac:dyDescent="0.15">
      <c r="B61" s="208"/>
      <c r="C61" s="208"/>
      <c r="D61" s="208"/>
      <c r="E61" s="208"/>
      <c r="F61" s="557"/>
      <c r="G61" s="558"/>
      <c r="H61" s="558"/>
      <c r="I61" s="558"/>
      <c r="J61" s="558"/>
      <c r="K61" s="559"/>
      <c r="L61" s="209"/>
      <c r="M61" s="208"/>
      <c r="N61" s="557"/>
      <c r="O61" s="558"/>
      <c r="P61" s="558"/>
      <c r="Q61" s="558"/>
      <c r="R61" s="558"/>
      <c r="S61" s="559"/>
    </row>
    <row r="62" spans="1:23" x14ac:dyDescent="0.15">
      <c r="B62" s="416"/>
      <c r="C62" s="416"/>
      <c r="D62" s="416"/>
      <c r="E62" s="208"/>
      <c r="G62" s="209"/>
      <c r="I62" s="417"/>
      <c r="J62" s="417"/>
      <c r="K62" s="417"/>
      <c r="L62" s="417"/>
      <c r="O62" s="417"/>
      <c r="P62" s="417"/>
      <c r="Q62" s="417"/>
      <c r="R62" s="417"/>
      <c r="S62" s="417"/>
    </row>
    <row r="63" spans="1:23" ht="13.5" customHeight="1" x14ac:dyDescent="0.15">
      <c r="A63" s="34">
        <v>7</v>
      </c>
      <c r="B63" s="416" t="s">
        <v>209</v>
      </c>
      <c r="C63" s="574">
        <v>2024</v>
      </c>
      <c r="D63" s="574"/>
      <c r="E63" s="416" t="s">
        <v>201</v>
      </c>
      <c r="F63" s="208"/>
      <c r="G63" s="208" t="s">
        <v>210</v>
      </c>
      <c r="H63" s="575">
        <v>8</v>
      </c>
      <c r="I63" s="576"/>
      <c r="J63" s="577"/>
      <c r="K63" s="208" t="s">
        <v>211</v>
      </c>
      <c r="L63" s="417"/>
      <c r="N63" s="208"/>
      <c r="O63" s="208"/>
      <c r="P63" s="208"/>
      <c r="Q63" s="208"/>
      <c r="R63" s="208"/>
      <c r="S63" s="208"/>
    </row>
    <row r="64" spans="1:23" x14ac:dyDescent="0.15">
      <c r="B64" s="416"/>
      <c r="C64" s="416"/>
      <c r="D64" s="416"/>
      <c r="E64" s="208"/>
      <c r="F64" s="208"/>
      <c r="G64" s="208"/>
      <c r="H64" s="208"/>
      <c r="I64" s="208"/>
      <c r="J64" s="208"/>
      <c r="K64" s="208"/>
      <c r="L64" s="417"/>
      <c r="M64" s="208"/>
      <c r="N64" s="208"/>
      <c r="O64" s="208"/>
      <c r="P64" s="208"/>
      <c r="Q64" s="208"/>
      <c r="R64" s="208"/>
      <c r="S64" s="208"/>
    </row>
    <row r="65" spans="2:19" x14ac:dyDescent="0.15">
      <c r="B65" s="416"/>
      <c r="C65" s="416"/>
      <c r="D65" s="416"/>
      <c r="E65" s="208"/>
      <c r="F65" s="208"/>
      <c r="G65" s="208"/>
      <c r="H65" s="208"/>
      <c r="I65" s="208"/>
      <c r="J65" s="208"/>
      <c r="K65" s="208"/>
      <c r="L65" s="417"/>
      <c r="M65" s="208"/>
      <c r="N65" s="208"/>
      <c r="O65" s="208"/>
      <c r="P65" s="208"/>
      <c r="Q65" s="208"/>
      <c r="R65" s="208"/>
      <c r="S65" s="208"/>
    </row>
    <row r="66" spans="2:19" x14ac:dyDescent="0.15">
      <c r="B66" s="416"/>
      <c r="C66" s="416"/>
      <c r="D66" s="416"/>
      <c r="E66" s="208"/>
      <c r="F66" s="208"/>
      <c r="G66" s="208"/>
      <c r="H66" s="208"/>
      <c r="I66" s="208"/>
      <c r="J66" s="208"/>
      <c r="K66" s="208"/>
      <c r="L66" s="417"/>
      <c r="M66" s="208"/>
      <c r="N66" s="208"/>
      <c r="O66" s="208"/>
      <c r="P66" s="208"/>
      <c r="Q66" s="208"/>
      <c r="R66" s="208"/>
      <c r="S66" s="208"/>
    </row>
    <row r="67" spans="2:19" x14ac:dyDescent="0.15">
      <c r="B67" s="416"/>
      <c r="C67" s="416"/>
      <c r="D67" s="416"/>
      <c r="E67" s="208"/>
      <c r="F67" s="208"/>
      <c r="G67" s="208"/>
      <c r="H67" s="208"/>
      <c r="I67" s="208"/>
      <c r="J67" s="208"/>
      <c r="K67" s="208"/>
      <c r="L67" s="417"/>
      <c r="M67" s="208"/>
      <c r="N67" s="208"/>
      <c r="O67" s="208"/>
      <c r="P67" s="208"/>
      <c r="Q67" s="208"/>
      <c r="R67" s="208"/>
      <c r="S67" s="208"/>
    </row>
    <row r="68" spans="2:19" x14ac:dyDescent="0.15">
      <c r="B68" s="416"/>
      <c r="C68" s="416"/>
      <c r="D68" s="416"/>
      <c r="E68" s="208"/>
      <c r="F68" s="208"/>
      <c r="G68" s="208"/>
      <c r="H68" s="208"/>
      <c r="I68" s="208"/>
      <c r="J68" s="208"/>
      <c r="K68" s="208"/>
      <c r="L68" s="417"/>
      <c r="M68" s="208"/>
      <c r="N68" s="208"/>
      <c r="O68" s="208"/>
      <c r="P68" s="208"/>
      <c r="Q68" s="208"/>
      <c r="R68" s="208"/>
      <c r="S68" s="208"/>
    </row>
  </sheetData>
  <mergeCells count="63">
    <mergeCell ref="K29:L29"/>
    <mergeCell ref="K30:L30"/>
    <mergeCell ref="G37:I37"/>
    <mergeCell ref="G38:I38"/>
    <mergeCell ref="C63:D63"/>
    <mergeCell ref="G39:I39"/>
    <mergeCell ref="G40:I40"/>
    <mergeCell ref="G41:I41"/>
    <mergeCell ref="G42:I42"/>
    <mergeCell ref="H63:J63"/>
    <mergeCell ref="K18:L18"/>
    <mergeCell ref="K19:L19"/>
    <mergeCell ref="K20:L20"/>
    <mergeCell ref="K21:L21"/>
    <mergeCell ref="K22:L22"/>
    <mergeCell ref="R53:S53"/>
    <mergeCell ref="H48:I48"/>
    <mergeCell ref="H50:I50"/>
    <mergeCell ref="Q46:R46"/>
    <mergeCell ref="Q48:R48"/>
    <mergeCell ref="L46:M46"/>
    <mergeCell ref="U46:W46"/>
    <mergeCell ref="U48:W48"/>
    <mergeCell ref="U50:W50"/>
    <mergeCell ref="Q50:R50"/>
    <mergeCell ref="B48:B49"/>
    <mergeCell ref="B46:B47"/>
    <mergeCell ref="E46:F46"/>
    <mergeCell ref="E48:F48"/>
    <mergeCell ref="E50:F50"/>
    <mergeCell ref="L50:M50"/>
    <mergeCell ref="L48:M48"/>
    <mergeCell ref="G14:J14"/>
    <mergeCell ref="G15:J15"/>
    <mergeCell ref="G16:J16"/>
    <mergeCell ref="G17:J17"/>
    <mergeCell ref="G18:J18"/>
    <mergeCell ref="G19:J19"/>
    <mergeCell ref="G20:J20"/>
    <mergeCell ref="G21:J21"/>
    <mergeCell ref="G22:J22"/>
    <mergeCell ref="G23:J23"/>
    <mergeCell ref="K23:L23"/>
    <mergeCell ref="K24:L24"/>
    <mergeCell ref="K25:L25"/>
    <mergeCell ref="K26:L26"/>
    <mergeCell ref="K27:L27"/>
    <mergeCell ref="K28:L28"/>
    <mergeCell ref="N56:S61"/>
    <mergeCell ref="F13:J13"/>
    <mergeCell ref="G26:J26"/>
    <mergeCell ref="G27:J27"/>
    <mergeCell ref="H46:I46"/>
    <mergeCell ref="F56:K61"/>
    <mergeCell ref="G28:J28"/>
    <mergeCell ref="G29:J29"/>
    <mergeCell ref="G30:J30"/>
    <mergeCell ref="K14:L14"/>
    <mergeCell ref="K15:L15"/>
    <mergeCell ref="K16:L16"/>
    <mergeCell ref="K17:L17"/>
    <mergeCell ref="G24:J24"/>
    <mergeCell ref="G25:J25"/>
  </mergeCells>
  <phoneticPr fontId="1"/>
  <dataValidations count="2">
    <dataValidation type="list" errorStyle="warning" allowBlank="1" showInputMessage="1" showErrorMessage="1" sqref="B7" xr:uid="{00000000-0002-0000-0400-000000000000}">
      <formula1>"露地野菜作業,果樹作業,花き作業,作業"</formula1>
    </dataValidation>
    <dataValidation type="list" errorStyle="warning" allowBlank="1" showInputMessage="1" showErrorMessage="1" sqref="C7" xr:uid="{00000000-0002-0000-0400-000001000000}">
      <formula1>"計画,予定,予定（案）,実績"</formula1>
    </dataValidation>
  </dataValidations>
  <pageMargins left="0.70866141732283472" right="0.70866141732283472" top="0.74803149606299213" bottom="0.35433070866141736" header="0" footer="0"/>
  <pageSetup paperSize="9" scale="82" orientation="portrait" r:id="rId1"/>
  <headerFooter>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931D9-D39F-4B05-B0C3-FFA3EDC953AE}">
  <dimension ref="A1:CQ46"/>
  <sheetViews>
    <sheetView view="pageBreakPreview" zoomScale="106" zoomScaleNormal="100" zoomScaleSheetLayoutView="106" workbookViewId="0">
      <selection activeCell="AG1" sqref="AG1:AT1"/>
    </sheetView>
  </sheetViews>
  <sheetFormatPr defaultColWidth="9.125" defaultRowHeight="12" x14ac:dyDescent="0.15"/>
  <cols>
    <col min="1" max="1" width="2.875" style="113" customWidth="1"/>
    <col min="2" max="2" width="5.625" style="207" customWidth="1"/>
    <col min="3" max="3" width="7.875" style="207" customWidth="1"/>
    <col min="4" max="4" width="4.375" style="113" customWidth="1"/>
    <col min="5" max="5" width="5.125" style="113" customWidth="1"/>
    <col min="6" max="6" width="5.25" style="113" customWidth="1"/>
    <col min="7" max="7" width="1.875" style="35" customWidth="1"/>
    <col min="8" max="8" width="5.25" style="113" customWidth="1"/>
    <col min="9" max="10" width="4.375" style="284" customWidth="1"/>
    <col min="11" max="11" width="4.125" style="113" customWidth="1"/>
    <col min="12" max="12" width="5.125" style="113" customWidth="1"/>
    <col min="13" max="13" width="5.25" style="113" customWidth="1"/>
    <col min="14" max="14" width="1.75" style="35" customWidth="1"/>
    <col min="15" max="15" width="5.25" style="113" customWidth="1"/>
    <col min="16" max="17" width="4.375" style="284" customWidth="1"/>
    <col min="18" max="18" width="4.125" style="113" customWidth="1"/>
    <col min="19" max="19" width="5.125" style="113" customWidth="1"/>
    <col min="20" max="20" width="5.25" style="113" customWidth="1"/>
    <col min="21" max="21" width="1.75" style="35" customWidth="1"/>
    <col min="22" max="22" width="5.25" style="113" customWidth="1"/>
    <col min="23" max="24" width="4.375" style="284" customWidth="1"/>
    <col min="25" max="25" width="4.125" style="113" customWidth="1"/>
    <col min="26" max="26" width="5.125" style="113" customWidth="1"/>
    <col min="27" max="27" width="5.25" style="113" customWidth="1"/>
    <col min="28" max="28" width="1.75" style="35" customWidth="1"/>
    <col min="29" max="29" width="5.25" style="113" customWidth="1"/>
    <col min="30" max="31" width="4.375" style="113" customWidth="1"/>
    <col min="32" max="32" width="4.125" style="113" customWidth="1"/>
    <col min="33" max="33" width="5.125" style="113" customWidth="1"/>
    <col min="34" max="34" width="5.25" style="113" customWidth="1"/>
    <col min="35" max="35" width="1.75" style="35" customWidth="1"/>
    <col min="36" max="36" width="5.25" style="113" customWidth="1"/>
    <col min="37" max="38" width="4.375" style="284" customWidth="1"/>
    <col min="39" max="39" width="4.125" style="113" customWidth="1"/>
    <col min="40" max="40" width="5.125" style="113" customWidth="1"/>
    <col min="41" max="41" width="5.25" style="113" customWidth="1"/>
    <col min="42" max="42" width="1.75" style="35" customWidth="1"/>
    <col min="43" max="43" width="5.25" style="113" customWidth="1"/>
    <col min="44" max="45" width="4.375" style="284" customWidth="1"/>
    <col min="46" max="46" width="4.125" style="113" customWidth="1"/>
    <col min="47" max="47" width="3.25" style="113" customWidth="1"/>
    <col min="48" max="48" width="1.75" style="113" customWidth="1"/>
    <col min="49" max="49" width="2.875" style="113" customWidth="1"/>
    <col min="50" max="50" width="5.625" style="207" customWidth="1"/>
    <col min="51" max="51" width="7.875" style="207" customWidth="1"/>
    <col min="52" max="52" width="4.375" style="113" customWidth="1"/>
    <col min="53" max="53" width="5.125" style="113" customWidth="1"/>
    <col min="54" max="54" width="5.25" style="113" customWidth="1"/>
    <col min="55" max="55" width="1.875" style="35" customWidth="1"/>
    <col min="56" max="56" width="5.25" style="113" customWidth="1"/>
    <col min="57" max="57" width="4.375" style="284" customWidth="1"/>
    <col min="58" max="58" width="4.375" style="113" customWidth="1"/>
    <col min="59" max="59" width="4.375" style="284" customWidth="1"/>
    <col min="60" max="60" width="5.125" style="113" customWidth="1"/>
    <col min="61" max="61" width="5.25" style="113" customWidth="1"/>
    <col min="62" max="62" width="1.75" style="35" customWidth="1"/>
    <col min="63" max="63" width="5.25" style="113" customWidth="1"/>
    <col min="64" max="65" width="4.375" style="113" customWidth="1"/>
    <col min="66" max="66" width="4.125" style="113" customWidth="1"/>
    <col min="67" max="67" width="5.125" style="113" customWidth="1"/>
    <col min="68" max="68" width="5.25" style="113" customWidth="1"/>
    <col min="69" max="69" width="1.75" style="35" customWidth="1"/>
    <col min="70" max="70" width="5.25" style="113" customWidth="1"/>
    <col min="71" max="72" width="4.375" style="113" customWidth="1"/>
    <col min="73" max="73" width="4.125" style="113" customWidth="1"/>
    <col min="74" max="74" width="5.125" style="113" customWidth="1"/>
    <col min="75" max="75" width="5.25" style="113" customWidth="1"/>
    <col min="76" max="76" width="1.75" style="35" customWidth="1"/>
    <col min="77" max="77" width="5.25" style="113" customWidth="1"/>
    <col min="78" max="79" width="4.375" style="113" customWidth="1"/>
    <col min="80" max="80" width="4.125" style="113" customWidth="1"/>
    <col min="81" max="81" width="5.125" style="113" customWidth="1"/>
    <col min="82" max="82" width="5.25" style="113" customWidth="1"/>
    <col min="83" max="83" width="1.75" style="35" customWidth="1"/>
    <col min="84" max="84" width="5.25" style="113" customWidth="1"/>
    <col min="85" max="86" width="4.375" style="113" customWidth="1"/>
    <col min="87" max="87" width="4.125" style="113" customWidth="1"/>
    <col min="88" max="88" width="5.125" style="113" customWidth="1"/>
    <col min="89" max="89" width="5.25" style="113" customWidth="1"/>
    <col min="90" max="90" width="1.75" style="35" customWidth="1"/>
    <col min="91" max="91" width="5.25" style="113" customWidth="1"/>
    <col min="92" max="93" width="4.375" style="113" customWidth="1"/>
    <col min="94" max="94" width="4.125" style="113" customWidth="1"/>
    <col min="95" max="95" width="3.25" style="113" customWidth="1"/>
    <col min="96" max="16384" width="9.125" style="113"/>
  </cols>
  <sheetData>
    <row r="1" spans="1:95" ht="28.5" customHeight="1" thickBot="1" x14ac:dyDescent="0.2">
      <c r="A1" s="113" t="s">
        <v>81</v>
      </c>
      <c r="L1" s="113" t="s">
        <v>135</v>
      </c>
      <c r="AG1" s="578" t="s">
        <v>92</v>
      </c>
      <c r="AH1" s="579"/>
      <c r="AI1" s="579"/>
      <c r="AJ1" s="579"/>
      <c r="AK1" s="579"/>
      <c r="AL1" s="579"/>
      <c r="AM1" s="579"/>
      <c r="AN1" s="579"/>
      <c r="AO1" s="579"/>
      <c r="AP1" s="579"/>
      <c r="AQ1" s="579"/>
      <c r="AR1" s="579"/>
      <c r="AS1" s="579"/>
      <c r="AT1" s="580"/>
      <c r="AW1" s="113" t="s">
        <v>81</v>
      </c>
      <c r="BH1" s="113" t="s">
        <v>135</v>
      </c>
      <c r="BL1" s="284"/>
      <c r="BM1" s="284"/>
      <c r="BS1" s="284"/>
      <c r="BT1" s="284"/>
      <c r="CC1" s="578" t="s">
        <v>92</v>
      </c>
      <c r="CD1" s="579"/>
      <c r="CE1" s="579"/>
      <c r="CF1" s="579"/>
      <c r="CG1" s="579"/>
      <c r="CH1" s="579"/>
      <c r="CI1" s="579"/>
      <c r="CJ1" s="579"/>
      <c r="CK1" s="579"/>
      <c r="CL1" s="579"/>
      <c r="CM1" s="579"/>
      <c r="CN1" s="579"/>
      <c r="CO1" s="579"/>
      <c r="CP1" s="580"/>
    </row>
    <row r="2" spans="1:95" ht="28.5" customHeight="1" x14ac:dyDescent="0.15">
      <c r="A2" s="256" t="s">
        <v>89</v>
      </c>
      <c r="C2" s="598" t="s">
        <v>74</v>
      </c>
      <c r="D2" s="598"/>
      <c r="E2" s="598"/>
      <c r="F2" s="598"/>
      <c r="G2" s="598"/>
      <c r="H2" s="598"/>
      <c r="J2" s="284" t="s">
        <v>75</v>
      </c>
      <c r="L2" s="113" t="s">
        <v>193</v>
      </c>
      <c r="Z2" s="207"/>
      <c r="AE2" s="207"/>
      <c r="AW2" s="256" t="s">
        <v>89</v>
      </c>
      <c r="AY2" s="605" t="str">
        <f>IF(C2="","",C2)</f>
        <v>露地野菜Ａ</v>
      </c>
      <c r="AZ2" s="606"/>
      <c r="BA2" s="606"/>
      <c r="BB2" s="606"/>
      <c r="BC2" s="606"/>
      <c r="BD2" s="607"/>
      <c r="BF2" s="113" t="s">
        <v>76</v>
      </c>
      <c r="BH2" s="113" t="s">
        <v>193</v>
      </c>
      <c r="BL2" s="284"/>
      <c r="BM2" s="284"/>
      <c r="BS2" s="284"/>
      <c r="BT2" s="284"/>
      <c r="BV2" s="207"/>
      <c r="CA2" s="207"/>
      <c r="CG2" s="284"/>
      <c r="CH2" s="284"/>
      <c r="CN2" s="284"/>
      <c r="CO2" s="284"/>
    </row>
    <row r="3" spans="1:95" ht="8.25" customHeight="1" x14ac:dyDescent="0.15">
      <c r="A3" s="256"/>
      <c r="C3" s="293"/>
      <c r="D3" s="293"/>
      <c r="F3" s="293"/>
      <c r="G3" s="293"/>
      <c r="H3" s="293"/>
      <c r="I3" s="285"/>
      <c r="J3" s="285"/>
      <c r="P3" s="285"/>
      <c r="Q3" s="285"/>
      <c r="W3" s="285"/>
      <c r="X3" s="285"/>
      <c r="AK3" s="285"/>
      <c r="AL3" s="285"/>
      <c r="AR3" s="285"/>
      <c r="AS3" s="285"/>
      <c r="AW3" s="256"/>
      <c r="AY3" s="293"/>
      <c r="AZ3" s="293"/>
      <c r="BB3" s="293"/>
      <c r="BC3" s="293"/>
      <c r="BD3" s="293"/>
      <c r="BE3" s="285"/>
      <c r="BG3" s="285"/>
    </row>
    <row r="4" spans="1:95" s="256" customFormat="1" ht="28.5" customHeight="1" x14ac:dyDescent="0.15">
      <c r="A4" s="608" t="s">
        <v>5</v>
      </c>
      <c r="B4" s="608" t="s">
        <v>206</v>
      </c>
      <c r="C4" s="608" t="s">
        <v>123</v>
      </c>
      <c r="D4" s="586" t="s">
        <v>78</v>
      </c>
      <c r="E4" s="289" t="s">
        <v>93</v>
      </c>
      <c r="F4" s="599" t="s">
        <v>126</v>
      </c>
      <c r="G4" s="600"/>
      <c r="H4" s="601"/>
      <c r="I4" s="588" t="s">
        <v>79</v>
      </c>
      <c r="J4" s="590" t="s">
        <v>127</v>
      </c>
      <c r="K4" s="586" t="s">
        <v>128</v>
      </c>
      <c r="L4" s="289" t="s">
        <v>93</v>
      </c>
      <c r="M4" s="592" t="str">
        <f>$F$4</f>
        <v>作業と予定日</v>
      </c>
      <c r="N4" s="593"/>
      <c r="O4" s="594"/>
      <c r="P4" s="588" t="s">
        <v>79</v>
      </c>
      <c r="Q4" s="590" t="s">
        <v>127</v>
      </c>
      <c r="R4" s="586" t="s">
        <v>128</v>
      </c>
      <c r="S4" s="289" t="s">
        <v>93</v>
      </c>
      <c r="T4" s="592" t="str">
        <f>$F$4</f>
        <v>作業と予定日</v>
      </c>
      <c r="U4" s="593"/>
      <c r="V4" s="594"/>
      <c r="W4" s="588" t="s">
        <v>79</v>
      </c>
      <c r="X4" s="590" t="s">
        <v>127</v>
      </c>
      <c r="Y4" s="586" t="s">
        <v>128</v>
      </c>
      <c r="Z4" s="289" t="s">
        <v>93</v>
      </c>
      <c r="AA4" s="592" t="str">
        <f>$F$4</f>
        <v>作業と予定日</v>
      </c>
      <c r="AB4" s="593"/>
      <c r="AC4" s="594"/>
      <c r="AD4" s="588" t="s">
        <v>79</v>
      </c>
      <c r="AE4" s="590" t="s">
        <v>127</v>
      </c>
      <c r="AF4" s="586" t="s">
        <v>128</v>
      </c>
      <c r="AG4" s="289" t="s">
        <v>93</v>
      </c>
      <c r="AH4" s="592" t="str">
        <f>$F$4</f>
        <v>作業と予定日</v>
      </c>
      <c r="AI4" s="593"/>
      <c r="AJ4" s="594"/>
      <c r="AK4" s="588" t="s">
        <v>79</v>
      </c>
      <c r="AL4" s="590" t="s">
        <v>127</v>
      </c>
      <c r="AM4" s="586" t="s">
        <v>128</v>
      </c>
      <c r="AN4" s="289" t="s">
        <v>93</v>
      </c>
      <c r="AO4" s="592" t="str">
        <f>$F$4</f>
        <v>作業と予定日</v>
      </c>
      <c r="AP4" s="593"/>
      <c r="AQ4" s="594"/>
      <c r="AR4" s="588" t="s">
        <v>79</v>
      </c>
      <c r="AS4" s="590" t="s">
        <v>127</v>
      </c>
      <c r="AT4" s="586" t="s">
        <v>128</v>
      </c>
      <c r="AU4" s="608" t="s">
        <v>5</v>
      </c>
      <c r="AW4" s="608" t="s">
        <v>5</v>
      </c>
      <c r="AX4" s="608" t="s">
        <v>82</v>
      </c>
      <c r="AY4" s="608" t="s">
        <v>123</v>
      </c>
      <c r="AZ4" s="596" t="s">
        <v>4</v>
      </c>
      <c r="BA4" s="581" t="s">
        <v>194</v>
      </c>
      <c r="BB4" s="592" t="str">
        <f>$F$4</f>
        <v>作業と予定日</v>
      </c>
      <c r="BC4" s="593"/>
      <c r="BD4" s="594"/>
      <c r="BE4" s="588" t="s">
        <v>79</v>
      </c>
      <c r="BF4" s="590" t="s">
        <v>127</v>
      </c>
      <c r="BG4" s="586" t="s">
        <v>128</v>
      </c>
      <c r="BH4" s="581" t="s">
        <v>194</v>
      </c>
      <c r="BI4" s="592" t="str">
        <f>$F$4</f>
        <v>作業と予定日</v>
      </c>
      <c r="BJ4" s="593"/>
      <c r="BK4" s="594"/>
      <c r="BL4" s="588" t="s">
        <v>79</v>
      </c>
      <c r="BM4" s="590" t="s">
        <v>127</v>
      </c>
      <c r="BN4" s="586" t="s">
        <v>128</v>
      </c>
      <c r="BO4" s="581" t="s">
        <v>194</v>
      </c>
      <c r="BP4" s="592" t="str">
        <f>$F$4</f>
        <v>作業と予定日</v>
      </c>
      <c r="BQ4" s="593"/>
      <c r="BR4" s="594"/>
      <c r="BS4" s="588" t="s">
        <v>79</v>
      </c>
      <c r="BT4" s="590" t="s">
        <v>127</v>
      </c>
      <c r="BU4" s="586" t="s">
        <v>128</v>
      </c>
      <c r="BV4" s="581" t="s">
        <v>194</v>
      </c>
      <c r="BW4" s="592" t="str">
        <f>$F$4</f>
        <v>作業と予定日</v>
      </c>
      <c r="BX4" s="593"/>
      <c r="BY4" s="594"/>
      <c r="BZ4" s="588" t="s">
        <v>79</v>
      </c>
      <c r="CA4" s="590" t="s">
        <v>127</v>
      </c>
      <c r="CB4" s="586" t="s">
        <v>128</v>
      </c>
      <c r="CC4" s="581" t="s">
        <v>194</v>
      </c>
      <c r="CD4" s="592" t="str">
        <f>$F$4</f>
        <v>作業と予定日</v>
      </c>
      <c r="CE4" s="593"/>
      <c r="CF4" s="594"/>
      <c r="CG4" s="588" t="s">
        <v>79</v>
      </c>
      <c r="CH4" s="590" t="s">
        <v>127</v>
      </c>
      <c r="CI4" s="586" t="s">
        <v>128</v>
      </c>
      <c r="CJ4" s="581" t="s">
        <v>194</v>
      </c>
      <c r="CK4" s="592" t="str">
        <f>$F$4</f>
        <v>作業と予定日</v>
      </c>
      <c r="CL4" s="593"/>
      <c r="CM4" s="594"/>
      <c r="CN4" s="588" t="s">
        <v>79</v>
      </c>
      <c r="CO4" s="590" t="s">
        <v>127</v>
      </c>
      <c r="CP4" s="586" t="s">
        <v>128</v>
      </c>
      <c r="CQ4" s="608" t="s">
        <v>5</v>
      </c>
    </row>
    <row r="5" spans="1:95" s="256" customFormat="1" ht="39" customHeight="1" x14ac:dyDescent="0.15">
      <c r="A5" s="609"/>
      <c r="B5" s="609"/>
      <c r="C5" s="609"/>
      <c r="D5" s="597"/>
      <c r="E5" s="288" t="s">
        <v>114</v>
      </c>
      <c r="F5" s="583" t="s">
        <v>115</v>
      </c>
      <c r="G5" s="584"/>
      <c r="H5" s="585"/>
      <c r="I5" s="589"/>
      <c r="J5" s="591"/>
      <c r="K5" s="587"/>
      <c r="L5" s="290" t="str">
        <f>$E$5</f>
        <v>資材購入</v>
      </c>
      <c r="M5" s="583" t="s">
        <v>116</v>
      </c>
      <c r="N5" s="584"/>
      <c r="O5" s="585"/>
      <c r="P5" s="589"/>
      <c r="Q5" s="591"/>
      <c r="R5" s="587"/>
      <c r="S5" s="290" t="str">
        <f>$E$5</f>
        <v>資材購入</v>
      </c>
      <c r="T5" s="595" t="s">
        <v>117</v>
      </c>
      <c r="U5" s="595"/>
      <c r="V5" s="595"/>
      <c r="W5" s="589"/>
      <c r="X5" s="591"/>
      <c r="Y5" s="587"/>
      <c r="Z5" s="290" t="str">
        <f>$E$5</f>
        <v>資材購入</v>
      </c>
      <c r="AA5" s="595" t="s">
        <v>118</v>
      </c>
      <c r="AB5" s="595"/>
      <c r="AC5" s="595"/>
      <c r="AD5" s="589"/>
      <c r="AE5" s="591"/>
      <c r="AF5" s="587"/>
      <c r="AG5" s="290" t="str">
        <f>$E$5</f>
        <v>資材購入</v>
      </c>
      <c r="AH5" s="595" t="s">
        <v>83</v>
      </c>
      <c r="AI5" s="595"/>
      <c r="AJ5" s="595"/>
      <c r="AK5" s="589"/>
      <c r="AL5" s="591"/>
      <c r="AM5" s="587"/>
      <c r="AN5" s="290" t="str">
        <f>$E$5</f>
        <v>資材購入</v>
      </c>
      <c r="AO5" s="595" t="s">
        <v>84</v>
      </c>
      <c r="AP5" s="595"/>
      <c r="AQ5" s="595"/>
      <c r="AR5" s="589"/>
      <c r="AS5" s="591"/>
      <c r="AT5" s="587"/>
      <c r="AU5" s="609"/>
      <c r="AW5" s="609"/>
      <c r="AX5" s="609"/>
      <c r="AY5" s="609"/>
      <c r="AZ5" s="597"/>
      <c r="BA5" s="582"/>
      <c r="BB5" s="583" t="s">
        <v>119</v>
      </c>
      <c r="BC5" s="584"/>
      <c r="BD5" s="585"/>
      <c r="BE5" s="589"/>
      <c r="BF5" s="591"/>
      <c r="BG5" s="587"/>
      <c r="BH5" s="582"/>
      <c r="BI5" s="583" t="s">
        <v>120</v>
      </c>
      <c r="BJ5" s="584"/>
      <c r="BK5" s="585"/>
      <c r="BL5" s="589"/>
      <c r="BM5" s="591"/>
      <c r="BN5" s="587"/>
      <c r="BO5" s="582"/>
      <c r="BP5" s="583" t="s">
        <v>85</v>
      </c>
      <c r="BQ5" s="584"/>
      <c r="BR5" s="585"/>
      <c r="BS5" s="589"/>
      <c r="BT5" s="591"/>
      <c r="BU5" s="587"/>
      <c r="BV5" s="582"/>
      <c r="BW5" s="583" t="s">
        <v>86</v>
      </c>
      <c r="BX5" s="584"/>
      <c r="BY5" s="585"/>
      <c r="BZ5" s="589"/>
      <c r="CA5" s="591"/>
      <c r="CB5" s="587"/>
      <c r="CC5" s="582"/>
      <c r="CD5" s="583" t="s">
        <v>121</v>
      </c>
      <c r="CE5" s="584" t="str">
        <f>IF(AI5="","",AI5)</f>
        <v/>
      </c>
      <c r="CF5" s="585" t="str">
        <f>IF(AJ5="","",AJ5)</f>
        <v/>
      </c>
      <c r="CG5" s="589"/>
      <c r="CH5" s="591"/>
      <c r="CI5" s="587"/>
      <c r="CJ5" s="582"/>
      <c r="CK5" s="583" t="s">
        <v>122</v>
      </c>
      <c r="CL5" s="584" t="str">
        <f>IF(AP5="","",AP5)</f>
        <v/>
      </c>
      <c r="CM5" s="585" t="str">
        <f>IF(AQ5="","",AQ5)</f>
        <v/>
      </c>
      <c r="CN5" s="589"/>
      <c r="CO5" s="591"/>
      <c r="CP5" s="587"/>
      <c r="CQ5" s="609"/>
    </row>
    <row r="6" spans="1:95" ht="28.5" customHeight="1" x14ac:dyDescent="0.15">
      <c r="A6" s="257">
        <v>1</v>
      </c>
      <c r="B6" s="261" t="s">
        <v>94</v>
      </c>
      <c r="C6" s="261" t="s">
        <v>95</v>
      </c>
      <c r="D6" s="263">
        <v>20</v>
      </c>
      <c r="E6" s="278">
        <f t="shared" ref="E6:E14" si="0">F6-4</f>
        <v>45493</v>
      </c>
      <c r="F6" s="278">
        <v>45497</v>
      </c>
      <c r="G6" s="294" t="s">
        <v>17</v>
      </c>
      <c r="H6" s="295">
        <v>45498</v>
      </c>
      <c r="I6" s="305">
        <v>8</v>
      </c>
      <c r="J6" s="287">
        <f>$D6*I6/10</f>
        <v>16</v>
      </c>
      <c r="K6" s="306">
        <v>1</v>
      </c>
      <c r="L6" s="278">
        <f t="shared" ref="L6" si="1">M6-4</f>
        <v>45513</v>
      </c>
      <c r="M6" s="278">
        <v>45517</v>
      </c>
      <c r="N6" s="294" t="s">
        <v>17</v>
      </c>
      <c r="O6" s="295">
        <v>45518</v>
      </c>
      <c r="P6" s="305">
        <v>4.5</v>
      </c>
      <c r="Q6" s="287">
        <f>$D6*P6/10</f>
        <v>9</v>
      </c>
      <c r="R6" s="306">
        <v>1</v>
      </c>
      <c r="S6" s="278">
        <f t="shared" ref="S6:S19" si="2">T6-4</f>
        <v>45515</v>
      </c>
      <c r="T6" s="278">
        <v>45519</v>
      </c>
      <c r="U6" s="294" t="s">
        <v>17</v>
      </c>
      <c r="V6" s="295">
        <v>45519</v>
      </c>
      <c r="W6" s="305">
        <v>4</v>
      </c>
      <c r="X6" s="287">
        <f>$D6*W6/10</f>
        <v>8</v>
      </c>
      <c r="Y6" s="306">
        <v>1</v>
      </c>
      <c r="Z6" s="278">
        <f t="shared" ref="Z6:Z19" si="3">AA6-4</f>
        <v>45522</v>
      </c>
      <c r="AA6" s="278">
        <v>45526</v>
      </c>
      <c r="AB6" s="294" t="s">
        <v>17</v>
      </c>
      <c r="AC6" s="295">
        <v>45526</v>
      </c>
      <c r="AD6" s="305">
        <v>1</v>
      </c>
      <c r="AE6" s="287">
        <f>$D6*AD6/10</f>
        <v>2</v>
      </c>
      <c r="AF6" s="306">
        <v>1</v>
      </c>
      <c r="AG6" s="278">
        <f t="shared" ref="AG6:AG20" si="4">AH6-4</f>
        <v>45529</v>
      </c>
      <c r="AH6" s="278">
        <v>45533</v>
      </c>
      <c r="AI6" s="294" t="s">
        <v>17</v>
      </c>
      <c r="AJ6" s="295">
        <v>45533</v>
      </c>
      <c r="AK6" s="305">
        <v>1</v>
      </c>
      <c r="AL6" s="287">
        <f>$D6*AK6/10</f>
        <v>2</v>
      </c>
      <c r="AM6" s="306">
        <v>1</v>
      </c>
      <c r="AN6" s="278">
        <f t="shared" ref="AN6" si="5">AO6-4</f>
        <v>45541</v>
      </c>
      <c r="AO6" s="278">
        <v>45545</v>
      </c>
      <c r="AP6" s="294" t="s">
        <v>17</v>
      </c>
      <c r="AQ6" s="295">
        <v>45545</v>
      </c>
      <c r="AR6" s="305">
        <v>2</v>
      </c>
      <c r="AS6" s="287">
        <f>$D6*AR6/10</f>
        <v>4</v>
      </c>
      <c r="AT6" s="306">
        <v>1</v>
      </c>
      <c r="AU6" s="257">
        <v>1</v>
      </c>
      <c r="AW6" s="257">
        <v>1</v>
      </c>
      <c r="AX6" s="272" t="str">
        <f t="shared" ref="AX6:AX21" si="6">IF(B6="","",B6)</f>
        <v>キャベツ</v>
      </c>
      <c r="AY6" s="272" t="str">
        <f t="shared" ref="AY6:AY21" si="7">IF(C6="","",C6)</f>
        <v>錦秋</v>
      </c>
      <c r="AZ6" s="273">
        <f t="shared" ref="AZ6:AZ21" si="8">D6</f>
        <v>20</v>
      </c>
      <c r="BA6" s="455"/>
      <c r="BB6" s="278"/>
      <c r="BC6" s="294" t="s">
        <v>17</v>
      </c>
      <c r="BD6" s="295"/>
      <c r="BE6" s="305"/>
      <c r="BF6" s="287">
        <f>$D6*BE6/10</f>
        <v>0</v>
      </c>
      <c r="BG6" s="307"/>
      <c r="BH6" s="455"/>
      <c r="BI6" s="278">
        <v>45544</v>
      </c>
      <c r="BJ6" s="294" t="s">
        <v>17</v>
      </c>
      <c r="BK6" s="295">
        <v>45544</v>
      </c>
      <c r="BL6" s="305">
        <v>2</v>
      </c>
      <c r="BM6" s="287">
        <f>$D6*BL6/10</f>
        <v>4</v>
      </c>
      <c r="BN6" s="307">
        <v>1</v>
      </c>
      <c r="BO6" s="455"/>
      <c r="BP6" s="278">
        <v>45558</v>
      </c>
      <c r="BQ6" s="294" t="s">
        <v>17</v>
      </c>
      <c r="BR6" s="295">
        <v>45558</v>
      </c>
      <c r="BS6" s="305">
        <v>2</v>
      </c>
      <c r="BT6" s="287">
        <f>$D6*BS6/10</f>
        <v>4</v>
      </c>
      <c r="BU6" s="307">
        <v>1</v>
      </c>
      <c r="BV6" s="455"/>
      <c r="BW6" s="278">
        <v>45581</v>
      </c>
      <c r="BX6" s="294" t="s">
        <v>17</v>
      </c>
      <c r="BY6" s="295">
        <v>45581</v>
      </c>
      <c r="BZ6" s="305">
        <v>2</v>
      </c>
      <c r="CA6" s="287">
        <f>$D6*BZ6/10</f>
        <v>4</v>
      </c>
      <c r="CB6" s="307">
        <v>1</v>
      </c>
      <c r="CC6" s="455"/>
      <c r="CD6" s="278">
        <v>45585</v>
      </c>
      <c r="CE6" s="294" t="s">
        <v>17</v>
      </c>
      <c r="CF6" s="295">
        <v>45590</v>
      </c>
      <c r="CG6" s="305">
        <v>8</v>
      </c>
      <c r="CH6" s="287">
        <f>$D6*CG6/10</f>
        <v>16</v>
      </c>
      <c r="CI6" s="306">
        <v>1</v>
      </c>
      <c r="CJ6" s="455"/>
      <c r="CK6" s="278"/>
      <c r="CL6" s="294" t="s">
        <v>17</v>
      </c>
      <c r="CM6" s="295"/>
      <c r="CN6" s="305"/>
      <c r="CO6" s="287">
        <f>$D6*CN6/10</f>
        <v>0</v>
      </c>
      <c r="CP6" s="306"/>
      <c r="CQ6" s="257">
        <v>1</v>
      </c>
    </row>
    <row r="7" spans="1:95" ht="28.5" customHeight="1" x14ac:dyDescent="0.15">
      <c r="A7" s="257">
        <v>2</v>
      </c>
      <c r="B7" s="261" t="s">
        <v>94</v>
      </c>
      <c r="C7" s="261" t="s">
        <v>96</v>
      </c>
      <c r="D7" s="263">
        <v>10</v>
      </c>
      <c r="E7" s="278">
        <f t="shared" si="0"/>
        <v>45510</v>
      </c>
      <c r="F7" s="278">
        <v>45514</v>
      </c>
      <c r="G7" s="294" t="s">
        <v>17</v>
      </c>
      <c r="H7" s="295">
        <v>45515</v>
      </c>
      <c r="I7" s="305">
        <v>8</v>
      </c>
      <c r="J7" s="287">
        <f t="shared" ref="J7:J21" si="9">$D7*I7/10</f>
        <v>8</v>
      </c>
      <c r="K7" s="306">
        <v>1</v>
      </c>
      <c r="L7" s="278"/>
      <c r="M7" s="278">
        <v>45543</v>
      </c>
      <c r="N7" s="294" t="s">
        <v>17</v>
      </c>
      <c r="O7" s="295">
        <v>45544</v>
      </c>
      <c r="P7" s="305">
        <v>4.5</v>
      </c>
      <c r="Q7" s="287">
        <f t="shared" ref="Q7:Q21" si="10">$D7*P7/10</f>
        <v>4.5</v>
      </c>
      <c r="R7" s="306">
        <v>1</v>
      </c>
      <c r="S7" s="278"/>
      <c r="T7" s="278">
        <v>45545</v>
      </c>
      <c r="U7" s="294" t="s">
        <v>17</v>
      </c>
      <c r="V7" s="295">
        <v>45545</v>
      </c>
      <c r="W7" s="305">
        <v>4</v>
      </c>
      <c r="X7" s="287">
        <f t="shared" ref="X7:X21" si="11">$D7*W7/10</f>
        <v>4</v>
      </c>
      <c r="Y7" s="306">
        <v>1</v>
      </c>
      <c r="Z7" s="278"/>
      <c r="AA7" s="278">
        <v>45552</v>
      </c>
      <c r="AB7" s="294" t="s">
        <v>17</v>
      </c>
      <c r="AC7" s="295">
        <v>45552</v>
      </c>
      <c r="AD7" s="305">
        <v>1</v>
      </c>
      <c r="AE7" s="287">
        <f t="shared" ref="AE7:AE21" si="12">$D7*AD7/10</f>
        <v>1</v>
      </c>
      <c r="AF7" s="306">
        <v>1</v>
      </c>
      <c r="AG7" s="278"/>
      <c r="AH7" s="278">
        <v>45559</v>
      </c>
      <c r="AI7" s="294" t="s">
        <v>17</v>
      </c>
      <c r="AJ7" s="295">
        <v>45559</v>
      </c>
      <c r="AK7" s="305">
        <v>1</v>
      </c>
      <c r="AL7" s="287">
        <f t="shared" ref="AL7:AL21" si="13">$D7*AK7/10</f>
        <v>1</v>
      </c>
      <c r="AM7" s="306">
        <v>1</v>
      </c>
      <c r="AN7" s="278"/>
      <c r="AO7" s="278">
        <v>45571</v>
      </c>
      <c r="AP7" s="294" t="s">
        <v>17</v>
      </c>
      <c r="AQ7" s="295">
        <v>45571</v>
      </c>
      <c r="AR7" s="305">
        <v>2</v>
      </c>
      <c r="AS7" s="287">
        <f t="shared" ref="AS7:AS21" si="14">$D7*AR7/10</f>
        <v>2</v>
      </c>
      <c r="AT7" s="306">
        <v>1</v>
      </c>
      <c r="AU7" s="257">
        <v>2</v>
      </c>
      <c r="AW7" s="257">
        <v>2</v>
      </c>
      <c r="AX7" s="272" t="str">
        <f t="shared" si="6"/>
        <v>キャベツ</v>
      </c>
      <c r="AY7" s="272" t="str">
        <f t="shared" si="7"/>
        <v>しぶき２号</v>
      </c>
      <c r="AZ7" s="273">
        <f t="shared" si="8"/>
        <v>10</v>
      </c>
      <c r="BA7" s="455"/>
      <c r="BB7" s="278"/>
      <c r="BC7" s="294" t="s">
        <v>17</v>
      </c>
      <c r="BD7" s="295"/>
      <c r="BE7" s="305"/>
      <c r="BF7" s="287">
        <f t="shared" ref="BF7:BF21" si="15">$D7*BE7/10</f>
        <v>0</v>
      </c>
      <c r="BG7" s="307"/>
      <c r="BH7" s="455"/>
      <c r="BI7" s="278">
        <v>45570</v>
      </c>
      <c r="BJ7" s="294" t="s">
        <v>17</v>
      </c>
      <c r="BK7" s="295">
        <v>45570</v>
      </c>
      <c r="BL7" s="305">
        <v>2</v>
      </c>
      <c r="BM7" s="287">
        <f t="shared" ref="BM7:BM21" si="16">$D7*BL7/10</f>
        <v>2</v>
      </c>
      <c r="BN7" s="307">
        <v>1</v>
      </c>
      <c r="BO7" s="455"/>
      <c r="BP7" s="278">
        <v>45584</v>
      </c>
      <c r="BQ7" s="294" t="s">
        <v>17</v>
      </c>
      <c r="BR7" s="295">
        <v>45584</v>
      </c>
      <c r="BS7" s="305">
        <v>2</v>
      </c>
      <c r="BT7" s="287">
        <f t="shared" ref="BT7:BT21" si="17">$D7*BS7/10</f>
        <v>2</v>
      </c>
      <c r="BU7" s="307">
        <v>1</v>
      </c>
      <c r="BV7" s="455"/>
      <c r="BW7" s="278">
        <v>45607</v>
      </c>
      <c r="BX7" s="294" t="s">
        <v>17</v>
      </c>
      <c r="BY7" s="295">
        <v>45607</v>
      </c>
      <c r="BZ7" s="305">
        <v>2</v>
      </c>
      <c r="CA7" s="287">
        <f t="shared" ref="CA7:CA21" si="18">$D7*BZ7/10</f>
        <v>2</v>
      </c>
      <c r="CB7" s="307">
        <v>1</v>
      </c>
      <c r="CC7" s="455"/>
      <c r="CD7" s="278">
        <v>45627</v>
      </c>
      <c r="CE7" s="294" t="s">
        <v>17</v>
      </c>
      <c r="CF7" s="295">
        <v>45632</v>
      </c>
      <c r="CG7" s="305">
        <v>8</v>
      </c>
      <c r="CH7" s="287">
        <f t="shared" ref="CH7:CH21" si="19">$D7*CG7/10</f>
        <v>8</v>
      </c>
      <c r="CI7" s="306">
        <v>1</v>
      </c>
      <c r="CJ7" s="455"/>
      <c r="CK7" s="278"/>
      <c r="CL7" s="294" t="s">
        <v>17</v>
      </c>
      <c r="CM7" s="295"/>
      <c r="CN7" s="305"/>
      <c r="CO7" s="287">
        <f t="shared" ref="CO7:CO21" si="20">$D7*CN7/10</f>
        <v>0</v>
      </c>
      <c r="CP7" s="306"/>
      <c r="CQ7" s="257">
        <v>2</v>
      </c>
    </row>
    <row r="8" spans="1:95" ht="28.5" customHeight="1" x14ac:dyDescent="0.15">
      <c r="A8" s="257">
        <v>3</v>
      </c>
      <c r="B8" s="261" t="s">
        <v>94</v>
      </c>
      <c r="C8" s="261" t="s">
        <v>97</v>
      </c>
      <c r="D8" s="263">
        <v>5</v>
      </c>
      <c r="E8" s="278"/>
      <c r="F8" s="278">
        <v>45524</v>
      </c>
      <c r="G8" s="294" t="s">
        <v>17</v>
      </c>
      <c r="H8" s="295">
        <v>45525</v>
      </c>
      <c r="I8" s="305">
        <v>8</v>
      </c>
      <c r="J8" s="287">
        <f t="shared" si="9"/>
        <v>4</v>
      </c>
      <c r="K8" s="306">
        <v>1</v>
      </c>
      <c r="L8" s="278"/>
      <c r="M8" s="278">
        <v>45553</v>
      </c>
      <c r="N8" s="294" t="s">
        <v>17</v>
      </c>
      <c r="O8" s="295">
        <v>45554</v>
      </c>
      <c r="P8" s="305">
        <v>4.5</v>
      </c>
      <c r="Q8" s="287">
        <f t="shared" si="10"/>
        <v>2.25</v>
      </c>
      <c r="R8" s="306">
        <v>1</v>
      </c>
      <c r="S8" s="278"/>
      <c r="T8" s="278">
        <v>45555</v>
      </c>
      <c r="U8" s="294" t="s">
        <v>17</v>
      </c>
      <c r="V8" s="295">
        <v>45555</v>
      </c>
      <c r="W8" s="305">
        <v>4</v>
      </c>
      <c r="X8" s="287">
        <f t="shared" si="11"/>
        <v>2</v>
      </c>
      <c r="Y8" s="306">
        <v>1</v>
      </c>
      <c r="Z8" s="278"/>
      <c r="AA8" s="278">
        <v>45562</v>
      </c>
      <c r="AB8" s="294" t="s">
        <v>17</v>
      </c>
      <c r="AC8" s="295">
        <v>45562</v>
      </c>
      <c r="AD8" s="305">
        <v>1</v>
      </c>
      <c r="AE8" s="287">
        <f t="shared" si="12"/>
        <v>0.5</v>
      </c>
      <c r="AF8" s="306">
        <v>1</v>
      </c>
      <c r="AG8" s="278"/>
      <c r="AH8" s="278">
        <v>45569</v>
      </c>
      <c r="AI8" s="294" t="s">
        <v>17</v>
      </c>
      <c r="AJ8" s="295">
        <v>45569</v>
      </c>
      <c r="AK8" s="305">
        <v>1</v>
      </c>
      <c r="AL8" s="287">
        <f t="shared" si="13"/>
        <v>0.5</v>
      </c>
      <c r="AM8" s="306">
        <v>1</v>
      </c>
      <c r="AN8" s="278"/>
      <c r="AO8" s="278">
        <v>45581</v>
      </c>
      <c r="AP8" s="294" t="s">
        <v>17</v>
      </c>
      <c r="AQ8" s="295">
        <v>45581</v>
      </c>
      <c r="AR8" s="305">
        <v>2</v>
      </c>
      <c r="AS8" s="287">
        <f t="shared" si="14"/>
        <v>1</v>
      </c>
      <c r="AT8" s="306">
        <v>1</v>
      </c>
      <c r="AU8" s="257">
        <v>3</v>
      </c>
      <c r="AW8" s="257">
        <v>3</v>
      </c>
      <c r="AX8" s="272" t="str">
        <f t="shared" si="6"/>
        <v>キャベツ</v>
      </c>
      <c r="AY8" s="272" t="str">
        <f t="shared" si="7"/>
        <v>冬どり錦秋</v>
      </c>
      <c r="AZ8" s="273">
        <f t="shared" si="8"/>
        <v>5</v>
      </c>
      <c r="BA8" s="455"/>
      <c r="BB8" s="278"/>
      <c r="BC8" s="294" t="s">
        <v>17</v>
      </c>
      <c r="BD8" s="295"/>
      <c r="BE8" s="305"/>
      <c r="BF8" s="287">
        <f t="shared" si="15"/>
        <v>0</v>
      </c>
      <c r="BG8" s="307"/>
      <c r="BH8" s="455"/>
      <c r="BI8" s="278">
        <v>45580</v>
      </c>
      <c r="BJ8" s="294" t="s">
        <v>17</v>
      </c>
      <c r="BK8" s="295">
        <v>45580</v>
      </c>
      <c r="BL8" s="305">
        <v>2</v>
      </c>
      <c r="BM8" s="287">
        <f t="shared" si="16"/>
        <v>1</v>
      </c>
      <c r="BN8" s="307">
        <v>1</v>
      </c>
      <c r="BO8" s="455"/>
      <c r="BP8" s="278">
        <v>45594</v>
      </c>
      <c r="BQ8" s="294" t="s">
        <v>17</v>
      </c>
      <c r="BR8" s="295">
        <v>45594</v>
      </c>
      <c r="BS8" s="305">
        <v>2</v>
      </c>
      <c r="BT8" s="287">
        <f t="shared" si="17"/>
        <v>1</v>
      </c>
      <c r="BU8" s="307">
        <v>1</v>
      </c>
      <c r="BV8" s="455"/>
      <c r="BW8" s="278">
        <v>45617</v>
      </c>
      <c r="BX8" s="294" t="s">
        <v>17</v>
      </c>
      <c r="BY8" s="295">
        <v>45617</v>
      </c>
      <c r="BZ8" s="305">
        <v>2</v>
      </c>
      <c r="CA8" s="287">
        <f t="shared" si="18"/>
        <v>1</v>
      </c>
      <c r="CB8" s="307">
        <v>1</v>
      </c>
      <c r="CC8" s="455"/>
      <c r="CD8" s="278">
        <v>45636</v>
      </c>
      <c r="CE8" s="294" t="s">
        <v>17</v>
      </c>
      <c r="CF8" s="295">
        <v>45641</v>
      </c>
      <c r="CG8" s="305">
        <v>8</v>
      </c>
      <c r="CH8" s="287">
        <f t="shared" si="19"/>
        <v>4</v>
      </c>
      <c r="CI8" s="306">
        <v>1</v>
      </c>
      <c r="CJ8" s="455"/>
      <c r="CK8" s="278"/>
      <c r="CL8" s="294" t="s">
        <v>17</v>
      </c>
      <c r="CM8" s="295"/>
      <c r="CN8" s="305"/>
      <c r="CO8" s="287">
        <f t="shared" si="20"/>
        <v>0</v>
      </c>
      <c r="CP8" s="306"/>
      <c r="CQ8" s="257">
        <v>3</v>
      </c>
    </row>
    <row r="9" spans="1:95" ht="28.5" customHeight="1" x14ac:dyDescent="0.15">
      <c r="A9" s="257">
        <v>4</v>
      </c>
      <c r="B9" s="261" t="s">
        <v>94</v>
      </c>
      <c r="C9" s="261" t="s">
        <v>98</v>
      </c>
      <c r="D9" s="263">
        <v>5</v>
      </c>
      <c r="E9" s="278"/>
      <c r="F9" s="278">
        <v>45566</v>
      </c>
      <c r="G9" s="294" t="s">
        <v>17</v>
      </c>
      <c r="H9" s="295">
        <v>45567</v>
      </c>
      <c r="I9" s="305">
        <v>8</v>
      </c>
      <c r="J9" s="287">
        <f t="shared" si="9"/>
        <v>4</v>
      </c>
      <c r="K9" s="306">
        <v>1</v>
      </c>
      <c r="L9" s="278"/>
      <c r="M9" s="278">
        <v>45595</v>
      </c>
      <c r="N9" s="294" t="s">
        <v>17</v>
      </c>
      <c r="O9" s="295">
        <v>45596</v>
      </c>
      <c r="P9" s="305">
        <v>4.5</v>
      </c>
      <c r="Q9" s="287">
        <f t="shared" si="10"/>
        <v>2.25</v>
      </c>
      <c r="R9" s="306">
        <v>1</v>
      </c>
      <c r="S9" s="278"/>
      <c r="T9" s="278">
        <v>45597</v>
      </c>
      <c r="U9" s="294" t="s">
        <v>17</v>
      </c>
      <c r="V9" s="295">
        <v>45597</v>
      </c>
      <c r="W9" s="305">
        <v>4</v>
      </c>
      <c r="X9" s="287">
        <f t="shared" si="11"/>
        <v>2</v>
      </c>
      <c r="Y9" s="306">
        <v>1</v>
      </c>
      <c r="Z9" s="278"/>
      <c r="AA9" s="278">
        <v>45604</v>
      </c>
      <c r="AB9" s="294" t="s">
        <v>17</v>
      </c>
      <c r="AC9" s="295">
        <v>45604</v>
      </c>
      <c r="AD9" s="305">
        <v>1</v>
      </c>
      <c r="AE9" s="287">
        <f t="shared" si="12"/>
        <v>0.5</v>
      </c>
      <c r="AF9" s="306">
        <v>1</v>
      </c>
      <c r="AG9" s="278"/>
      <c r="AH9" s="278">
        <v>45611</v>
      </c>
      <c r="AI9" s="294" t="s">
        <v>17</v>
      </c>
      <c r="AJ9" s="295">
        <v>45611</v>
      </c>
      <c r="AK9" s="305">
        <v>1</v>
      </c>
      <c r="AL9" s="287">
        <f t="shared" si="13"/>
        <v>0.5</v>
      </c>
      <c r="AM9" s="306">
        <v>1</v>
      </c>
      <c r="AN9" s="278"/>
      <c r="AO9" s="278">
        <v>45623</v>
      </c>
      <c r="AP9" s="294" t="s">
        <v>17</v>
      </c>
      <c r="AQ9" s="295">
        <v>45623</v>
      </c>
      <c r="AR9" s="305">
        <v>2</v>
      </c>
      <c r="AS9" s="287">
        <f t="shared" si="14"/>
        <v>1</v>
      </c>
      <c r="AT9" s="306">
        <v>1</v>
      </c>
      <c r="AU9" s="257">
        <v>4</v>
      </c>
      <c r="AW9" s="257">
        <v>4</v>
      </c>
      <c r="AX9" s="272" t="str">
        <f t="shared" si="6"/>
        <v>キャベツ</v>
      </c>
      <c r="AY9" s="272" t="str">
        <f t="shared" si="7"/>
        <v>石井極早生732</v>
      </c>
      <c r="AZ9" s="273">
        <f t="shared" si="8"/>
        <v>5</v>
      </c>
      <c r="BA9" s="455"/>
      <c r="BB9" s="278"/>
      <c r="BC9" s="294" t="s">
        <v>17</v>
      </c>
      <c r="BD9" s="295"/>
      <c r="BE9" s="305"/>
      <c r="BF9" s="287">
        <f t="shared" si="15"/>
        <v>0</v>
      </c>
      <c r="BG9" s="307"/>
      <c r="BH9" s="455"/>
      <c r="BI9" s="278">
        <v>45622</v>
      </c>
      <c r="BJ9" s="294" t="s">
        <v>17</v>
      </c>
      <c r="BK9" s="295">
        <v>45622</v>
      </c>
      <c r="BL9" s="305">
        <v>2</v>
      </c>
      <c r="BM9" s="287">
        <f t="shared" si="16"/>
        <v>1</v>
      </c>
      <c r="BN9" s="307">
        <v>1</v>
      </c>
      <c r="BO9" s="455"/>
      <c r="BP9" s="278">
        <v>45636</v>
      </c>
      <c r="BQ9" s="294" t="s">
        <v>17</v>
      </c>
      <c r="BR9" s="295">
        <v>45636</v>
      </c>
      <c r="BS9" s="305">
        <v>2</v>
      </c>
      <c r="BT9" s="287">
        <f t="shared" si="17"/>
        <v>1</v>
      </c>
      <c r="BU9" s="307">
        <v>1</v>
      </c>
      <c r="BV9" s="455"/>
      <c r="BW9" s="278">
        <v>45659</v>
      </c>
      <c r="BX9" s="294" t="s">
        <v>17</v>
      </c>
      <c r="BY9" s="295">
        <v>45659</v>
      </c>
      <c r="BZ9" s="305">
        <v>2</v>
      </c>
      <c r="CA9" s="287">
        <f t="shared" si="18"/>
        <v>1</v>
      </c>
      <c r="CB9" s="307">
        <v>1</v>
      </c>
      <c r="CC9" s="455"/>
      <c r="CD9" s="278">
        <v>45392</v>
      </c>
      <c r="CE9" s="294" t="s">
        <v>17</v>
      </c>
      <c r="CF9" s="295">
        <v>45397</v>
      </c>
      <c r="CG9" s="305">
        <v>8</v>
      </c>
      <c r="CH9" s="287">
        <f t="shared" si="19"/>
        <v>4</v>
      </c>
      <c r="CI9" s="306">
        <v>1</v>
      </c>
      <c r="CJ9" s="455"/>
      <c r="CK9" s="278"/>
      <c r="CL9" s="294" t="s">
        <v>17</v>
      </c>
      <c r="CM9" s="295"/>
      <c r="CN9" s="305"/>
      <c r="CO9" s="287">
        <f t="shared" si="20"/>
        <v>0</v>
      </c>
      <c r="CP9" s="306"/>
      <c r="CQ9" s="257">
        <v>4</v>
      </c>
    </row>
    <row r="10" spans="1:95" ht="28.5" customHeight="1" x14ac:dyDescent="0.15">
      <c r="A10" s="257">
        <v>5</v>
      </c>
      <c r="B10" s="261" t="s">
        <v>94</v>
      </c>
      <c r="C10" s="261" t="s">
        <v>99</v>
      </c>
      <c r="D10" s="263">
        <v>10</v>
      </c>
      <c r="E10" s="278"/>
      <c r="F10" s="278">
        <v>45575</v>
      </c>
      <c r="G10" s="294" t="s">
        <v>17</v>
      </c>
      <c r="H10" s="295">
        <v>45576</v>
      </c>
      <c r="I10" s="305">
        <v>8</v>
      </c>
      <c r="J10" s="287">
        <f t="shared" si="9"/>
        <v>8</v>
      </c>
      <c r="K10" s="306">
        <v>1</v>
      </c>
      <c r="L10" s="278"/>
      <c r="M10" s="278">
        <v>45604</v>
      </c>
      <c r="N10" s="294" t="s">
        <v>17</v>
      </c>
      <c r="O10" s="295">
        <v>45605</v>
      </c>
      <c r="P10" s="305">
        <v>4.5</v>
      </c>
      <c r="Q10" s="287">
        <f t="shared" si="10"/>
        <v>4.5</v>
      </c>
      <c r="R10" s="306">
        <v>1</v>
      </c>
      <c r="S10" s="278"/>
      <c r="T10" s="278">
        <v>45606</v>
      </c>
      <c r="U10" s="294" t="s">
        <v>17</v>
      </c>
      <c r="V10" s="295">
        <v>45606</v>
      </c>
      <c r="W10" s="305">
        <v>4</v>
      </c>
      <c r="X10" s="287">
        <f t="shared" si="11"/>
        <v>4</v>
      </c>
      <c r="Y10" s="306">
        <v>1</v>
      </c>
      <c r="Z10" s="278"/>
      <c r="AA10" s="278">
        <v>45613</v>
      </c>
      <c r="AB10" s="294" t="s">
        <v>17</v>
      </c>
      <c r="AC10" s="295">
        <v>45613</v>
      </c>
      <c r="AD10" s="305">
        <v>1</v>
      </c>
      <c r="AE10" s="287">
        <f t="shared" si="12"/>
        <v>1</v>
      </c>
      <c r="AF10" s="306">
        <v>1</v>
      </c>
      <c r="AG10" s="278"/>
      <c r="AH10" s="278">
        <v>45620</v>
      </c>
      <c r="AI10" s="294" t="s">
        <v>17</v>
      </c>
      <c r="AJ10" s="295">
        <v>45620</v>
      </c>
      <c r="AK10" s="305">
        <v>1</v>
      </c>
      <c r="AL10" s="287">
        <f t="shared" si="13"/>
        <v>1</v>
      </c>
      <c r="AM10" s="306">
        <v>1</v>
      </c>
      <c r="AN10" s="278"/>
      <c r="AO10" s="278">
        <v>45632</v>
      </c>
      <c r="AP10" s="294" t="s">
        <v>17</v>
      </c>
      <c r="AQ10" s="295">
        <v>45632</v>
      </c>
      <c r="AR10" s="305">
        <v>2</v>
      </c>
      <c r="AS10" s="287">
        <f t="shared" si="14"/>
        <v>2</v>
      </c>
      <c r="AT10" s="306">
        <v>1</v>
      </c>
      <c r="AU10" s="257">
        <v>5</v>
      </c>
      <c r="AW10" s="257">
        <v>5</v>
      </c>
      <c r="AX10" s="272" t="str">
        <f t="shared" si="6"/>
        <v>キャベツ</v>
      </c>
      <c r="AY10" s="272" t="str">
        <f t="shared" si="7"/>
        <v>若女将</v>
      </c>
      <c r="AZ10" s="273">
        <f t="shared" si="8"/>
        <v>10</v>
      </c>
      <c r="BA10" s="455"/>
      <c r="BB10" s="278"/>
      <c r="BC10" s="294" t="s">
        <v>17</v>
      </c>
      <c r="BD10" s="295"/>
      <c r="BE10" s="305"/>
      <c r="BF10" s="287">
        <f t="shared" si="15"/>
        <v>0</v>
      </c>
      <c r="BG10" s="307"/>
      <c r="BH10" s="455"/>
      <c r="BI10" s="278">
        <v>45631</v>
      </c>
      <c r="BJ10" s="294" t="s">
        <v>17</v>
      </c>
      <c r="BK10" s="295">
        <v>45631</v>
      </c>
      <c r="BL10" s="305">
        <v>2</v>
      </c>
      <c r="BM10" s="287">
        <f t="shared" si="16"/>
        <v>2</v>
      </c>
      <c r="BN10" s="307">
        <v>1</v>
      </c>
      <c r="BO10" s="455"/>
      <c r="BP10" s="278">
        <v>45645</v>
      </c>
      <c r="BQ10" s="294" t="s">
        <v>17</v>
      </c>
      <c r="BR10" s="295">
        <v>45645</v>
      </c>
      <c r="BS10" s="305">
        <v>2</v>
      </c>
      <c r="BT10" s="287">
        <f t="shared" si="17"/>
        <v>2</v>
      </c>
      <c r="BU10" s="307">
        <v>1</v>
      </c>
      <c r="BV10" s="455"/>
      <c r="BW10" s="278">
        <v>45668</v>
      </c>
      <c r="BX10" s="294" t="s">
        <v>17</v>
      </c>
      <c r="BY10" s="295">
        <v>45668</v>
      </c>
      <c r="BZ10" s="305">
        <v>2</v>
      </c>
      <c r="CA10" s="287">
        <f t="shared" si="18"/>
        <v>2</v>
      </c>
      <c r="CB10" s="307">
        <v>1</v>
      </c>
      <c r="CC10" s="455"/>
      <c r="CD10" s="278">
        <v>45413</v>
      </c>
      <c r="CE10" s="294" t="s">
        <v>17</v>
      </c>
      <c r="CF10" s="295">
        <v>45418</v>
      </c>
      <c r="CG10" s="305">
        <v>8</v>
      </c>
      <c r="CH10" s="287">
        <f t="shared" si="19"/>
        <v>8</v>
      </c>
      <c r="CI10" s="306">
        <v>1</v>
      </c>
      <c r="CJ10" s="455"/>
      <c r="CK10" s="278"/>
      <c r="CL10" s="294" t="s">
        <v>17</v>
      </c>
      <c r="CM10" s="295"/>
      <c r="CN10" s="305"/>
      <c r="CO10" s="287">
        <f t="shared" si="20"/>
        <v>0</v>
      </c>
      <c r="CP10" s="306"/>
      <c r="CQ10" s="257">
        <v>5</v>
      </c>
    </row>
    <row r="11" spans="1:95" ht="28.5" customHeight="1" x14ac:dyDescent="0.15">
      <c r="A11" s="257">
        <v>6</v>
      </c>
      <c r="B11" s="261" t="s">
        <v>94</v>
      </c>
      <c r="C11" s="261" t="s">
        <v>100</v>
      </c>
      <c r="D11" s="263">
        <v>10</v>
      </c>
      <c r="E11" s="278">
        <f t="shared" si="0"/>
        <v>45602</v>
      </c>
      <c r="F11" s="278">
        <v>45606</v>
      </c>
      <c r="G11" s="294" t="s">
        <v>17</v>
      </c>
      <c r="H11" s="295">
        <v>45607</v>
      </c>
      <c r="I11" s="305">
        <v>8</v>
      </c>
      <c r="J11" s="287">
        <f t="shared" si="9"/>
        <v>8</v>
      </c>
      <c r="K11" s="306">
        <v>1</v>
      </c>
      <c r="L11" s="278"/>
      <c r="M11" s="278">
        <v>45614</v>
      </c>
      <c r="N11" s="294" t="s">
        <v>17</v>
      </c>
      <c r="O11" s="295">
        <v>45615</v>
      </c>
      <c r="P11" s="305">
        <v>4.5</v>
      </c>
      <c r="Q11" s="287">
        <f t="shared" si="10"/>
        <v>4.5</v>
      </c>
      <c r="R11" s="306">
        <v>1</v>
      </c>
      <c r="S11" s="278"/>
      <c r="T11" s="278">
        <v>45616</v>
      </c>
      <c r="U11" s="294" t="s">
        <v>17</v>
      </c>
      <c r="V11" s="295">
        <v>45616</v>
      </c>
      <c r="W11" s="305">
        <v>4</v>
      </c>
      <c r="X11" s="287">
        <f t="shared" si="11"/>
        <v>4</v>
      </c>
      <c r="Y11" s="306">
        <v>1</v>
      </c>
      <c r="Z11" s="278"/>
      <c r="AA11" s="278">
        <v>45623</v>
      </c>
      <c r="AB11" s="294" t="s">
        <v>17</v>
      </c>
      <c r="AC11" s="295">
        <v>45623</v>
      </c>
      <c r="AD11" s="305">
        <v>1</v>
      </c>
      <c r="AE11" s="287">
        <f t="shared" si="12"/>
        <v>1</v>
      </c>
      <c r="AF11" s="306">
        <v>1</v>
      </c>
      <c r="AG11" s="278"/>
      <c r="AH11" s="278">
        <v>45630</v>
      </c>
      <c r="AI11" s="294" t="s">
        <v>17</v>
      </c>
      <c r="AJ11" s="295">
        <v>45630</v>
      </c>
      <c r="AK11" s="305">
        <v>1</v>
      </c>
      <c r="AL11" s="287">
        <f t="shared" si="13"/>
        <v>1</v>
      </c>
      <c r="AM11" s="306">
        <v>1</v>
      </c>
      <c r="AN11" s="278"/>
      <c r="AO11" s="278">
        <v>45642</v>
      </c>
      <c r="AP11" s="294" t="s">
        <v>17</v>
      </c>
      <c r="AQ11" s="295">
        <v>45642</v>
      </c>
      <c r="AR11" s="305">
        <v>2</v>
      </c>
      <c r="AS11" s="287">
        <f t="shared" si="14"/>
        <v>2</v>
      </c>
      <c r="AT11" s="306">
        <v>1</v>
      </c>
      <c r="AU11" s="257">
        <v>6</v>
      </c>
      <c r="AW11" s="257">
        <v>6</v>
      </c>
      <c r="AX11" s="272" t="str">
        <f t="shared" si="6"/>
        <v>キャベツ</v>
      </c>
      <c r="AY11" s="272" t="str">
        <f t="shared" si="7"/>
        <v>石井中生</v>
      </c>
      <c r="AZ11" s="273">
        <f t="shared" si="8"/>
        <v>10</v>
      </c>
      <c r="BA11" s="455"/>
      <c r="BB11" s="278"/>
      <c r="BC11" s="294" t="s">
        <v>17</v>
      </c>
      <c r="BD11" s="295"/>
      <c r="BE11" s="305"/>
      <c r="BF11" s="287">
        <f t="shared" si="15"/>
        <v>0</v>
      </c>
      <c r="BG11" s="307"/>
      <c r="BH11" s="455"/>
      <c r="BI11" s="278">
        <v>45641</v>
      </c>
      <c r="BJ11" s="294" t="s">
        <v>17</v>
      </c>
      <c r="BK11" s="295">
        <v>45641</v>
      </c>
      <c r="BL11" s="305">
        <v>2</v>
      </c>
      <c r="BM11" s="287">
        <f t="shared" si="16"/>
        <v>2</v>
      </c>
      <c r="BN11" s="307">
        <v>1</v>
      </c>
      <c r="BO11" s="455"/>
      <c r="BP11" s="278">
        <v>45655</v>
      </c>
      <c r="BQ11" s="294" t="s">
        <v>17</v>
      </c>
      <c r="BR11" s="295">
        <v>45655</v>
      </c>
      <c r="BS11" s="305">
        <v>2</v>
      </c>
      <c r="BT11" s="287">
        <f t="shared" si="17"/>
        <v>2</v>
      </c>
      <c r="BU11" s="307">
        <v>1</v>
      </c>
      <c r="BV11" s="455"/>
      <c r="BW11" s="278">
        <v>45678</v>
      </c>
      <c r="BX11" s="294" t="s">
        <v>17</v>
      </c>
      <c r="BY11" s="295">
        <v>45678</v>
      </c>
      <c r="BZ11" s="305">
        <v>2</v>
      </c>
      <c r="CA11" s="287">
        <f t="shared" si="18"/>
        <v>2</v>
      </c>
      <c r="CB11" s="307">
        <v>1</v>
      </c>
      <c r="CC11" s="455"/>
      <c r="CD11" s="278">
        <v>45432</v>
      </c>
      <c r="CE11" s="294" t="s">
        <v>17</v>
      </c>
      <c r="CF11" s="295">
        <v>45437</v>
      </c>
      <c r="CG11" s="305">
        <v>8</v>
      </c>
      <c r="CH11" s="287">
        <f t="shared" si="19"/>
        <v>8</v>
      </c>
      <c r="CI11" s="306">
        <v>1</v>
      </c>
      <c r="CJ11" s="455"/>
      <c r="CK11" s="278"/>
      <c r="CL11" s="294" t="s">
        <v>17</v>
      </c>
      <c r="CM11" s="295"/>
      <c r="CN11" s="305"/>
      <c r="CO11" s="287">
        <f t="shared" si="20"/>
        <v>0</v>
      </c>
      <c r="CP11" s="306"/>
      <c r="CQ11" s="257">
        <v>6</v>
      </c>
    </row>
    <row r="12" spans="1:95" ht="28.5" customHeight="1" x14ac:dyDescent="0.15">
      <c r="A12" s="257">
        <v>7</v>
      </c>
      <c r="B12" s="261" t="s">
        <v>101</v>
      </c>
      <c r="C12" s="261" t="s">
        <v>102</v>
      </c>
      <c r="D12" s="263">
        <v>10</v>
      </c>
      <c r="E12" s="278">
        <f t="shared" si="0"/>
        <v>45505</v>
      </c>
      <c r="F12" s="278">
        <v>45509</v>
      </c>
      <c r="G12" s="294" t="s">
        <v>17</v>
      </c>
      <c r="H12" s="295">
        <v>45510</v>
      </c>
      <c r="I12" s="305">
        <v>8</v>
      </c>
      <c r="J12" s="287">
        <f t="shared" si="9"/>
        <v>8</v>
      </c>
      <c r="K12" s="306">
        <v>1</v>
      </c>
      <c r="L12" s="278"/>
      <c r="M12" s="278">
        <v>45538</v>
      </c>
      <c r="N12" s="294" t="s">
        <v>17</v>
      </c>
      <c r="O12" s="295">
        <v>45539</v>
      </c>
      <c r="P12" s="305">
        <v>5.5</v>
      </c>
      <c r="Q12" s="287">
        <f t="shared" si="10"/>
        <v>5.5</v>
      </c>
      <c r="R12" s="306">
        <v>1</v>
      </c>
      <c r="S12" s="278"/>
      <c r="T12" s="278">
        <v>45540</v>
      </c>
      <c r="U12" s="294" t="s">
        <v>17</v>
      </c>
      <c r="V12" s="295">
        <v>45540</v>
      </c>
      <c r="W12" s="305">
        <v>4</v>
      </c>
      <c r="X12" s="287">
        <f t="shared" si="11"/>
        <v>4</v>
      </c>
      <c r="Y12" s="306">
        <v>1</v>
      </c>
      <c r="Z12" s="278"/>
      <c r="AA12" s="278">
        <v>45547</v>
      </c>
      <c r="AB12" s="294" t="s">
        <v>17</v>
      </c>
      <c r="AC12" s="295">
        <v>45547</v>
      </c>
      <c r="AD12" s="305">
        <v>1</v>
      </c>
      <c r="AE12" s="287">
        <f t="shared" si="12"/>
        <v>1</v>
      </c>
      <c r="AF12" s="306">
        <v>1</v>
      </c>
      <c r="AG12" s="278"/>
      <c r="AH12" s="278">
        <v>45554</v>
      </c>
      <c r="AI12" s="294" t="s">
        <v>17</v>
      </c>
      <c r="AJ12" s="295">
        <v>45554</v>
      </c>
      <c r="AK12" s="305">
        <v>1</v>
      </c>
      <c r="AL12" s="287">
        <f t="shared" si="13"/>
        <v>1</v>
      </c>
      <c r="AM12" s="306">
        <v>1</v>
      </c>
      <c r="AN12" s="278"/>
      <c r="AO12" s="278">
        <v>45566</v>
      </c>
      <c r="AP12" s="294" t="s">
        <v>17</v>
      </c>
      <c r="AQ12" s="295">
        <v>45566</v>
      </c>
      <c r="AR12" s="305">
        <v>2</v>
      </c>
      <c r="AS12" s="287">
        <f t="shared" si="14"/>
        <v>2</v>
      </c>
      <c r="AT12" s="306">
        <v>1</v>
      </c>
      <c r="AU12" s="257">
        <v>7</v>
      </c>
      <c r="AW12" s="257">
        <v>7</v>
      </c>
      <c r="AX12" s="272" t="str">
        <f t="shared" si="6"/>
        <v>ブロッコリー</v>
      </c>
      <c r="AY12" s="272" t="str">
        <f t="shared" si="7"/>
        <v>おはよう</v>
      </c>
      <c r="AZ12" s="273">
        <f t="shared" si="8"/>
        <v>10</v>
      </c>
      <c r="BA12" s="455"/>
      <c r="BB12" s="278"/>
      <c r="BC12" s="294" t="s">
        <v>17</v>
      </c>
      <c r="BD12" s="295"/>
      <c r="BE12" s="305"/>
      <c r="BF12" s="287">
        <f t="shared" si="15"/>
        <v>0</v>
      </c>
      <c r="BG12" s="307"/>
      <c r="BH12" s="455"/>
      <c r="BI12" s="278">
        <v>45565</v>
      </c>
      <c r="BJ12" s="294" t="s">
        <v>17</v>
      </c>
      <c r="BK12" s="295">
        <v>45565</v>
      </c>
      <c r="BL12" s="305">
        <v>2</v>
      </c>
      <c r="BM12" s="287">
        <f t="shared" si="16"/>
        <v>2</v>
      </c>
      <c r="BN12" s="307">
        <v>1</v>
      </c>
      <c r="BO12" s="455"/>
      <c r="BP12" s="278">
        <v>45579</v>
      </c>
      <c r="BQ12" s="294" t="s">
        <v>17</v>
      </c>
      <c r="BR12" s="295">
        <v>45579</v>
      </c>
      <c r="BS12" s="305">
        <v>2</v>
      </c>
      <c r="BT12" s="287">
        <f t="shared" si="17"/>
        <v>2</v>
      </c>
      <c r="BU12" s="307">
        <v>1</v>
      </c>
      <c r="BV12" s="455"/>
      <c r="BW12" s="278">
        <v>45602</v>
      </c>
      <c r="BX12" s="294" t="s">
        <v>17</v>
      </c>
      <c r="BY12" s="295">
        <v>45602</v>
      </c>
      <c r="BZ12" s="305">
        <v>2</v>
      </c>
      <c r="CA12" s="287">
        <f t="shared" si="18"/>
        <v>2</v>
      </c>
      <c r="CB12" s="307">
        <v>1</v>
      </c>
      <c r="CC12" s="455"/>
      <c r="CD12" s="278">
        <v>45621</v>
      </c>
      <c r="CE12" s="294" t="s">
        <v>17</v>
      </c>
      <c r="CF12" s="295">
        <v>45626</v>
      </c>
      <c r="CG12" s="305">
        <v>8</v>
      </c>
      <c r="CH12" s="287">
        <f t="shared" si="19"/>
        <v>8</v>
      </c>
      <c r="CI12" s="306">
        <v>1</v>
      </c>
      <c r="CJ12" s="455"/>
      <c r="CK12" s="278"/>
      <c r="CL12" s="294" t="s">
        <v>17</v>
      </c>
      <c r="CM12" s="295"/>
      <c r="CN12" s="305"/>
      <c r="CO12" s="287">
        <f t="shared" si="20"/>
        <v>0</v>
      </c>
      <c r="CP12" s="306"/>
      <c r="CQ12" s="257">
        <v>7</v>
      </c>
    </row>
    <row r="13" spans="1:95" ht="28.5" customHeight="1" x14ac:dyDescent="0.15">
      <c r="A13" s="257">
        <v>8</v>
      </c>
      <c r="B13" s="261" t="s">
        <v>101</v>
      </c>
      <c r="C13" s="261" t="s">
        <v>103</v>
      </c>
      <c r="D13" s="263">
        <v>20</v>
      </c>
      <c r="E13" s="278">
        <f t="shared" si="0"/>
        <v>45515</v>
      </c>
      <c r="F13" s="278">
        <v>45519</v>
      </c>
      <c r="G13" s="294" t="s">
        <v>17</v>
      </c>
      <c r="H13" s="295">
        <v>45520</v>
      </c>
      <c r="I13" s="305">
        <v>8</v>
      </c>
      <c r="J13" s="287">
        <f t="shared" si="9"/>
        <v>16</v>
      </c>
      <c r="K13" s="306">
        <v>1</v>
      </c>
      <c r="L13" s="278"/>
      <c r="M13" s="278">
        <v>45548</v>
      </c>
      <c r="N13" s="294" t="s">
        <v>17</v>
      </c>
      <c r="O13" s="295">
        <v>45549</v>
      </c>
      <c r="P13" s="305">
        <v>5.5</v>
      </c>
      <c r="Q13" s="287">
        <f t="shared" si="10"/>
        <v>11</v>
      </c>
      <c r="R13" s="306">
        <v>1</v>
      </c>
      <c r="S13" s="278"/>
      <c r="T13" s="278">
        <v>45550</v>
      </c>
      <c r="U13" s="294" t="s">
        <v>17</v>
      </c>
      <c r="V13" s="295">
        <v>45550</v>
      </c>
      <c r="W13" s="305">
        <v>4</v>
      </c>
      <c r="X13" s="287">
        <f t="shared" si="11"/>
        <v>8</v>
      </c>
      <c r="Y13" s="306">
        <v>1</v>
      </c>
      <c r="Z13" s="278"/>
      <c r="AA13" s="278">
        <v>45557</v>
      </c>
      <c r="AB13" s="294" t="s">
        <v>17</v>
      </c>
      <c r="AC13" s="295">
        <v>45557</v>
      </c>
      <c r="AD13" s="305">
        <v>1</v>
      </c>
      <c r="AE13" s="287">
        <f t="shared" si="12"/>
        <v>2</v>
      </c>
      <c r="AF13" s="306">
        <v>1</v>
      </c>
      <c r="AG13" s="278"/>
      <c r="AH13" s="278">
        <v>45564</v>
      </c>
      <c r="AI13" s="294" t="s">
        <v>17</v>
      </c>
      <c r="AJ13" s="295">
        <v>45564</v>
      </c>
      <c r="AK13" s="305">
        <v>1</v>
      </c>
      <c r="AL13" s="287">
        <f t="shared" si="13"/>
        <v>2</v>
      </c>
      <c r="AM13" s="306">
        <v>1</v>
      </c>
      <c r="AN13" s="278"/>
      <c r="AO13" s="278">
        <v>45576</v>
      </c>
      <c r="AP13" s="294" t="s">
        <v>17</v>
      </c>
      <c r="AQ13" s="295">
        <v>45576</v>
      </c>
      <c r="AR13" s="305">
        <v>2</v>
      </c>
      <c r="AS13" s="287">
        <f t="shared" si="14"/>
        <v>4</v>
      </c>
      <c r="AT13" s="306">
        <v>1</v>
      </c>
      <c r="AU13" s="257">
        <v>8</v>
      </c>
      <c r="AW13" s="257">
        <v>8</v>
      </c>
      <c r="AX13" s="272" t="str">
        <f t="shared" si="6"/>
        <v>ブロッコリー</v>
      </c>
      <c r="AY13" s="272" t="str">
        <f t="shared" si="7"/>
        <v>こんにちは</v>
      </c>
      <c r="AZ13" s="273">
        <f t="shared" si="8"/>
        <v>20</v>
      </c>
      <c r="BA13" s="455"/>
      <c r="BB13" s="278"/>
      <c r="BC13" s="294" t="s">
        <v>17</v>
      </c>
      <c r="BD13" s="295"/>
      <c r="BE13" s="305"/>
      <c r="BF13" s="287">
        <f t="shared" si="15"/>
        <v>0</v>
      </c>
      <c r="BG13" s="307"/>
      <c r="BH13" s="455"/>
      <c r="BI13" s="278">
        <v>45575</v>
      </c>
      <c r="BJ13" s="294" t="s">
        <v>17</v>
      </c>
      <c r="BK13" s="295">
        <v>45575</v>
      </c>
      <c r="BL13" s="305">
        <v>2</v>
      </c>
      <c r="BM13" s="287">
        <f t="shared" si="16"/>
        <v>4</v>
      </c>
      <c r="BN13" s="307">
        <v>1</v>
      </c>
      <c r="BO13" s="455"/>
      <c r="BP13" s="278">
        <v>45589</v>
      </c>
      <c r="BQ13" s="294" t="s">
        <v>17</v>
      </c>
      <c r="BR13" s="295">
        <v>45589</v>
      </c>
      <c r="BS13" s="305">
        <v>2</v>
      </c>
      <c r="BT13" s="287">
        <f t="shared" si="17"/>
        <v>4</v>
      </c>
      <c r="BU13" s="307">
        <v>1</v>
      </c>
      <c r="BV13" s="455"/>
      <c r="BW13" s="278">
        <v>45612</v>
      </c>
      <c r="BX13" s="294" t="s">
        <v>17</v>
      </c>
      <c r="BY13" s="295">
        <v>45612</v>
      </c>
      <c r="BZ13" s="305">
        <v>2</v>
      </c>
      <c r="CA13" s="287">
        <f t="shared" si="18"/>
        <v>4</v>
      </c>
      <c r="CB13" s="307">
        <v>1</v>
      </c>
      <c r="CC13" s="455"/>
      <c r="CD13" s="278">
        <v>45641</v>
      </c>
      <c r="CE13" s="294" t="s">
        <v>17</v>
      </c>
      <c r="CF13" s="295">
        <v>45646</v>
      </c>
      <c r="CG13" s="305">
        <v>8</v>
      </c>
      <c r="CH13" s="287">
        <f t="shared" si="19"/>
        <v>16</v>
      </c>
      <c r="CI13" s="306">
        <v>1</v>
      </c>
      <c r="CJ13" s="455"/>
      <c r="CK13" s="278"/>
      <c r="CL13" s="294" t="s">
        <v>17</v>
      </c>
      <c r="CM13" s="295"/>
      <c r="CN13" s="305"/>
      <c r="CO13" s="287">
        <f t="shared" si="20"/>
        <v>0</v>
      </c>
      <c r="CP13" s="306"/>
      <c r="CQ13" s="257">
        <v>8</v>
      </c>
    </row>
    <row r="14" spans="1:95" ht="28.5" customHeight="1" x14ac:dyDescent="0.15">
      <c r="A14" s="257">
        <v>9</v>
      </c>
      <c r="B14" s="261" t="s">
        <v>101</v>
      </c>
      <c r="C14" s="261" t="s">
        <v>104</v>
      </c>
      <c r="D14" s="263">
        <v>20</v>
      </c>
      <c r="E14" s="278">
        <f t="shared" si="0"/>
        <v>45532</v>
      </c>
      <c r="F14" s="278">
        <v>45536</v>
      </c>
      <c r="G14" s="294" t="s">
        <v>17</v>
      </c>
      <c r="H14" s="295">
        <v>45537</v>
      </c>
      <c r="I14" s="305">
        <v>8</v>
      </c>
      <c r="J14" s="287">
        <f t="shared" si="9"/>
        <v>16</v>
      </c>
      <c r="K14" s="306">
        <v>1</v>
      </c>
      <c r="L14" s="278"/>
      <c r="M14" s="278">
        <v>45564</v>
      </c>
      <c r="N14" s="294" t="s">
        <v>17</v>
      </c>
      <c r="O14" s="295">
        <v>45565</v>
      </c>
      <c r="P14" s="305">
        <v>5.5</v>
      </c>
      <c r="Q14" s="287">
        <f t="shared" si="10"/>
        <v>11</v>
      </c>
      <c r="R14" s="306">
        <v>1</v>
      </c>
      <c r="S14" s="278"/>
      <c r="T14" s="278">
        <v>45566</v>
      </c>
      <c r="U14" s="294" t="s">
        <v>17</v>
      </c>
      <c r="V14" s="295">
        <v>45566</v>
      </c>
      <c r="W14" s="305">
        <v>4</v>
      </c>
      <c r="X14" s="287">
        <f t="shared" si="11"/>
        <v>8</v>
      </c>
      <c r="Y14" s="306">
        <v>1</v>
      </c>
      <c r="Z14" s="278"/>
      <c r="AA14" s="278">
        <v>45573</v>
      </c>
      <c r="AB14" s="294" t="s">
        <v>17</v>
      </c>
      <c r="AC14" s="295">
        <v>45573</v>
      </c>
      <c r="AD14" s="305">
        <v>1</v>
      </c>
      <c r="AE14" s="287">
        <f t="shared" si="12"/>
        <v>2</v>
      </c>
      <c r="AF14" s="306">
        <v>1</v>
      </c>
      <c r="AG14" s="278"/>
      <c r="AH14" s="278">
        <v>45580</v>
      </c>
      <c r="AI14" s="294" t="s">
        <v>17</v>
      </c>
      <c r="AJ14" s="295">
        <v>45580</v>
      </c>
      <c r="AK14" s="305">
        <v>1</v>
      </c>
      <c r="AL14" s="287">
        <f t="shared" si="13"/>
        <v>2</v>
      </c>
      <c r="AM14" s="306">
        <v>1</v>
      </c>
      <c r="AN14" s="278"/>
      <c r="AO14" s="278">
        <v>45592</v>
      </c>
      <c r="AP14" s="294" t="s">
        <v>17</v>
      </c>
      <c r="AQ14" s="295">
        <v>45592</v>
      </c>
      <c r="AR14" s="305">
        <v>2</v>
      </c>
      <c r="AS14" s="287">
        <f t="shared" si="14"/>
        <v>4</v>
      </c>
      <c r="AT14" s="306">
        <v>1</v>
      </c>
      <c r="AU14" s="257">
        <v>9</v>
      </c>
      <c r="AW14" s="257">
        <v>9</v>
      </c>
      <c r="AX14" s="272" t="str">
        <f t="shared" si="6"/>
        <v>ブロッコリー</v>
      </c>
      <c r="AY14" s="272" t="str">
        <f t="shared" si="7"/>
        <v>はつみらい</v>
      </c>
      <c r="AZ14" s="273">
        <f t="shared" si="8"/>
        <v>20</v>
      </c>
      <c r="BA14" s="455"/>
      <c r="BB14" s="278"/>
      <c r="BC14" s="294" t="s">
        <v>17</v>
      </c>
      <c r="BD14" s="295"/>
      <c r="BE14" s="305"/>
      <c r="BF14" s="287">
        <f t="shared" si="15"/>
        <v>0</v>
      </c>
      <c r="BG14" s="307"/>
      <c r="BH14" s="455"/>
      <c r="BI14" s="278">
        <v>45591</v>
      </c>
      <c r="BJ14" s="294" t="s">
        <v>17</v>
      </c>
      <c r="BK14" s="295">
        <v>45591</v>
      </c>
      <c r="BL14" s="305">
        <v>2</v>
      </c>
      <c r="BM14" s="287">
        <f t="shared" si="16"/>
        <v>4</v>
      </c>
      <c r="BN14" s="307">
        <v>1</v>
      </c>
      <c r="BO14" s="455"/>
      <c r="BP14" s="278">
        <v>45605</v>
      </c>
      <c r="BQ14" s="294" t="s">
        <v>17</v>
      </c>
      <c r="BR14" s="295">
        <v>45605</v>
      </c>
      <c r="BS14" s="305">
        <v>2</v>
      </c>
      <c r="BT14" s="287">
        <f t="shared" si="17"/>
        <v>4</v>
      </c>
      <c r="BU14" s="307">
        <v>1</v>
      </c>
      <c r="BV14" s="455"/>
      <c r="BW14" s="278">
        <v>45628</v>
      </c>
      <c r="BX14" s="294" t="s">
        <v>17</v>
      </c>
      <c r="BY14" s="295">
        <v>45628</v>
      </c>
      <c r="BZ14" s="305">
        <v>2</v>
      </c>
      <c r="CA14" s="287">
        <f t="shared" si="18"/>
        <v>4</v>
      </c>
      <c r="CB14" s="307">
        <v>1</v>
      </c>
      <c r="CC14" s="455"/>
      <c r="CD14" s="278">
        <v>45306</v>
      </c>
      <c r="CE14" s="294" t="s">
        <v>17</v>
      </c>
      <c r="CF14" s="295">
        <v>45311</v>
      </c>
      <c r="CG14" s="305">
        <v>8</v>
      </c>
      <c r="CH14" s="287">
        <f t="shared" si="19"/>
        <v>16</v>
      </c>
      <c r="CI14" s="306">
        <v>1</v>
      </c>
      <c r="CJ14" s="455"/>
      <c r="CK14" s="278"/>
      <c r="CL14" s="294" t="s">
        <v>17</v>
      </c>
      <c r="CM14" s="295"/>
      <c r="CN14" s="305"/>
      <c r="CO14" s="287">
        <f t="shared" si="20"/>
        <v>0</v>
      </c>
      <c r="CP14" s="306"/>
      <c r="CQ14" s="257">
        <v>9</v>
      </c>
    </row>
    <row r="15" spans="1:95" ht="28.5" customHeight="1" x14ac:dyDescent="0.15">
      <c r="A15" s="257">
        <v>10</v>
      </c>
      <c r="B15" s="261" t="s">
        <v>105</v>
      </c>
      <c r="C15" s="261" t="s">
        <v>106</v>
      </c>
      <c r="D15" s="263">
        <v>30</v>
      </c>
      <c r="E15" s="274"/>
      <c r="F15" s="278"/>
      <c r="G15" s="294" t="s">
        <v>17</v>
      </c>
      <c r="H15" s="295"/>
      <c r="I15" s="305"/>
      <c r="J15" s="287">
        <f t="shared" si="9"/>
        <v>0</v>
      </c>
      <c r="K15" s="306"/>
      <c r="L15" s="278"/>
      <c r="M15" s="278">
        <v>45516</v>
      </c>
      <c r="N15" s="294" t="s">
        <v>17</v>
      </c>
      <c r="O15" s="295">
        <v>45517</v>
      </c>
      <c r="P15" s="305">
        <v>8</v>
      </c>
      <c r="Q15" s="287">
        <f t="shared" si="10"/>
        <v>24</v>
      </c>
      <c r="R15" s="306">
        <v>1</v>
      </c>
      <c r="S15" s="278">
        <f t="shared" si="2"/>
        <v>45515</v>
      </c>
      <c r="T15" s="278">
        <v>45519</v>
      </c>
      <c r="U15" s="294"/>
      <c r="V15" s="295">
        <v>45519</v>
      </c>
      <c r="W15" s="305">
        <v>4</v>
      </c>
      <c r="X15" s="287">
        <f t="shared" si="11"/>
        <v>12</v>
      </c>
      <c r="Y15" s="306">
        <v>1</v>
      </c>
      <c r="Z15" s="278">
        <f t="shared" si="3"/>
        <v>45546</v>
      </c>
      <c r="AA15" s="278">
        <v>45550</v>
      </c>
      <c r="AB15" s="294" t="s">
        <v>17</v>
      </c>
      <c r="AC15" s="295">
        <v>45550</v>
      </c>
      <c r="AD15" s="305">
        <v>4</v>
      </c>
      <c r="AE15" s="287">
        <f t="shared" si="12"/>
        <v>12</v>
      </c>
      <c r="AF15" s="306">
        <v>1</v>
      </c>
      <c r="AG15" s="278">
        <f t="shared" si="4"/>
        <v>45576</v>
      </c>
      <c r="AH15" s="278">
        <v>45580</v>
      </c>
      <c r="AI15" s="294" t="s">
        <v>17</v>
      </c>
      <c r="AJ15" s="295">
        <v>45580</v>
      </c>
      <c r="AK15" s="305">
        <v>5</v>
      </c>
      <c r="AL15" s="287">
        <f t="shared" si="13"/>
        <v>15</v>
      </c>
      <c r="AM15" s="306">
        <v>1</v>
      </c>
      <c r="AN15" s="278"/>
      <c r="AO15" s="278"/>
      <c r="AP15" s="294"/>
      <c r="AQ15" s="295"/>
      <c r="AR15" s="305"/>
      <c r="AS15" s="287">
        <f t="shared" si="14"/>
        <v>0</v>
      </c>
      <c r="AT15" s="306"/>
      <c r="AU15" s="257">
        <v>10</v>
      </c>
      <c r="AW15" s="257">
        <v>10</v>
      </c>
      <c r="AX15" s="272" t="str">
        <f t="shared" si="6"/>
        <v>ニンジン</v>
      </c>
      <c r="AY15" s="272" t="str">
        <f t="shared" si="7"/>
        <v>ニンジンA</v>
      </c>
      <c r="AZ15" s="273">
        <f t="shared" si="8"/>
        <v>30</v>
      </c>
      <c r="BA15" s="455"/>
      <c r="BB15" s="278"/>
      <c r="BC15" s="294" t="s">
        <v>17</v>
      </c>
      <c r="BD15" s="295"/>
      <c r="BE15" s="305"/>
      <c r="BF15" s="287">
        <f t="shared" si="15"/>
        <v>0</v>
      </c>
      <c r="BG15" s="307"/>
      <c r="BH15" s="455"/>
      <c r="BI15" s="278">
        <v>45528</v>
      </c>
      <c r="BJ15" s="294" t="s">
        <v>17</v>
      </c>
      <c r="BK15" s="295">
        <v>45528</v>
      </c>
      <c r="BL15" s="305">
        <v>1</v>
      </c>
      <c r="BM15" s="287">
        <f t="shared" si="16"/>
        <v>3</v>
      </c>
      <c r="BN15" s="307">
        <v>1</v>
      </c>
      <c r="BO15" s="455"/>
      <c r="BP15" s="278">
        <v>45545</v>
      </c>
      <c r="BQ15" s="294" t="s">
        <v>17</v>
      </c>
      <c r="BR15" s="295">
        <v>45545</v>
      </c>
      <c r="BS15" s="305">
        <v>1</v>
      </c>
      <c r="BT15" s="287">
        <f t="shared" si="17"/>
        <v>3</v>
      </c>
      <c r="BU15" s="307">
        <v>1</v>
      </c>
      <c r="BV15" s="455"/>
      <c r="BW15" s="278"/>
      <c r="BX15" s="294" t="s">
        <v>17</v>
      </c>
      <c r="BY15" s="295"/>
      <c r="BZ15" s="305"/>
      <c r="CA15" s="287">
        <f t="shared" si="18"/>
        <v>0</v>
      </c>
      <c r="CB15" s="307"/>
      <c r="CC15" s="455"/>
      <c r="CD15" s="278">
        <v>45611</v>
      </c>
      <c r="CE15" s="294" t="s">
        <v>17</v>
      </c>
      <c r="CF15" s="295">
        <v>45616</v>
      </c>
      <c r="CG15" s="305">
        <f>3*4*10</f>
        <v>120</v>
      </c>
      <c r="CH15" s="287">
        <f t="shared" si="19"/>
        <v>360</v>
      </c>
      <c r="CI15" s="306"/>
      <c r="CJ15" s="455"/>
      <c r="CK15" s="278">
        <v>45505</v>
      </c>
      <c r="CL15" s="294" t="s">
        <v>17</v>
      </c>
      <c r="CM15" s="295">
        <v>45506</v>
      </c>
      <c r="CN15" s="305">
        <v>5.5</v>
      </c>
      <c r="CO15" s="287">
        <f t="shared" si="20"/>
        <v>16.5</v>
      </c>
      <c r="CP15" s="306"/>
      <c r="CQ15" s="257">
        <v>10</v>
      </c>
    </row>
    <row r="16" spans="1:95" ht="28.5" customHeight="1" x14ac:dyDescent="0.15">
      <c r="A16" s="257">
        <v>11</v>
      </c>
      <c r="B16" s="261" t="s">
        <v>105</v>
      </c>
      <c r="C16" s="261" t="s">
        <v>107</v>
      </c>
      <c r="D16" s="263">
        <v>20</v>
      </c>
      <c r="E16" s="274"/>
      <c r="F16" s="278"/>
      <c r="G16" s="294" t="s">
        <v>17</v>
      </c>
      <c r="H16" s="295"/>
      <c r="I16" s="305"/>
      <c r="J16" s="287">
        <f t="shared" si="9"/>
        <v>0</v>
      </c>
      <c r="K16" s="306"/>
      <c r="L16" s="278"/>
      <c r="M16" s="278">
        <v>45526</v>
      </c>
      <c r="N16" s="294" t="s">
        <v>17</v>
      </c>
      <c r="O16" s="295">
        <v>45527</v>
      </c>
      <c r="P16" s="305">
        <v>8</v>
      </c>
      <c r="Q16" s="287">
        <f t="shared" si="10"/>
        <v>16</v>
      </c>
      <c r="R16" s="306">
        <v>1</v>
      </c>
      <c r="S16" s="278">
        <f t="shared" si="2"/>
        <v>45525</v>
      </c>
      <c r="T16" s="278">
        <v>45529</v>
      </c>
      <c r="U16" s="294" t="s">
        <v>17</v>
      </c>
      <c r="V16" s="295">
        <v>45529</v>
      </c>
      <c r="W16" s="305">
        <v>4</v>
      </c>
      <c r="X16" s="287">
        <f t="shared" si="11"/>
        <v>8</v>
      </c>
      <c r="Y16" s="306">
        <v>1</v>
      </c>
      <c r="Z16" s="278">
        <f t="shared" si="3"/>
        <v>45556</v>
      </c>
      <c r="AA16" s="278">
        <v>45560</v>
      </c>
      <c r="AB16" s="294" t="s">
        <v>17</v>
      </c>
      <c r="AC16" s="295">
        <v>45560</v>
      </c>
      <c r="AD16" s="305">
        <v>4</v>
      </c>
      <c r="AE16" s="287">
        <f t="shared" si="12"/>
        <v>8</v>
      </c>
      <c r="AF16" s="306">
        <v>1</v>
      </c>
      <c r="AG16" s="278">
        <f t="shared" si="4"/>
        <v>45586</v>
      </c>
      <c r="AH16" s="278">
        <v>45590</v>
      </c>
      <c r="AI16" s="294" t="s">
        <v>17</v>
      </c>
      <c r="AJ16" s="295">
        <v>45590</v>
      </c>
      <c r="AK16" s="305">
        <v>5</v>
      </c>
      <c r="AL16" s="287">
        <f t="shared" si="13"/>
        <v>10</v>
      </c>
      <c r="AM16" s="306">
        <v>1</v>
      </c>
      <c r="AN16" s="278"/>
      <c r="AO16" s="278"/>
      <c r="AP16" s="294"/>
      <c r="AQ16" s="295"/>
      <c r="AR16" s="305"/>
      <c r="AS16" s="287">
        <f t="shared" si="14"/>
        <v>0</v>
      </c>
      <c r="AT16" s="306"/>
      <c r="AU16" s="257">
        <v>11</v>
      </c>
      <c r="AW16" s="257">
        <v>11</v>
      </c>
      <c r="AX16" s="272" t="str">
        <f t="shared" si="6"/>
        <v>ニンジン</v>
      </c>
      <c r="AY16" s="272" t="str">
        <f t="shared" si="7"/>
        <v>ニンジンB</v>
      </c>
      <c r="AZ16" s="273">
        <f t="shared" si="8"/>
        <v>20</v>
      </c>
      <c r="BA16" s="455"/>
      <c r="BB16" s="278"/>
      <c r="BC16" s="294" t="s">
        <v>17</v>
      </c>
      <c r="BD16" s="295"/>
      <c r="BE16" s="305"/>
      <c r="BF16" s="287">
        <f t="shared" si="15"/>
        <v>0</v>
      </c>
      <c r="BG16" s="307"/>
      <c r="BH16" s="455"/>
      <c r="BI16" s="278">
        <v>45538</v>
      </c>
      <c r="BJ16" s="294" t="s">
        <v>17</v>
      </c>
      <c r="BK16" s="295">
        <v>45538</v>
      </c>
      <c r="BL16" s="305">
        <v>1</v>
      </c>
      <c r="BM16" s="287">
        <f t="shared" si="16"/>
        <v>2</v>
      </c>
      <c r="BN16" s="307">
        <v>1</v>
      </c>
      <c r="BO16" s="455"/>
      <c r="BP16" s="278">
        <v>45555</v>
      </c>
      <c r="BQ16" s="294" t="s">
        <v>17</v>
      </c>
      <c r="BR16" s="295">
        <v>45555</v>
      </c>
      <c r="BS16" s="305">
        <v>1</v>
      </c>
      <c r="BT16" s="287">
        <f t="shared" si="17"/>
        <v>2</v>
      </c>
      <c r="BU16" s="307">
        <v>1</v>
      </c>
      <c r="BV16" s="455"/>
      <c r="BW16" s="278"/>
      <c r="BX16" s="294" t="s">
        <v>17</v>
      </c>
      <c r="BY16" s="295"/>
      <c r="BZ16" s="305"/>
      <c r="CA16" s="287">
        <f t="shared" si="18"/>
        <v>0</v>
      </c>
      <c r="CB16" s="307"/>
      <c r="CC16" s="455"/>
      <c r="CD16" s="278">
        <v>45641</v>
      </c>
      <c r="CE16" s="294" t="s">
        <v>17</v>
      </c>
      <c r="CF16" s="295">
        <v>45646</v>
      </c>
      <c r="CG16" s="305">
        <f t="shared" ref="CG16:CG17" si="21">3*4*10</f>
        <v>120</v>
      </c>
      <c r="CH16" s="287">
        <f t="shared" si="19"/>
        <v>240</v>
      </c>
      <c r="CI16" s="306"/>
      <c r="CJ16" s="455"/>
      <c r="CK16" s="278">
        <v>45515</v>
      </c>
      <c r="CL16" s="294" t="s">
        <v>17</v>
      </c>
      <c r="CM16" s="295">
        <v>45516</v>
      </c>
      <c r="CN16" s="305">
        <v>5.5</v>
      </c>
      <c r="CO16" s="287">
        <f t="shared" si="20"/>
        <v>11</v>
      </c>
      <c r="CP16" s="306">
        <v>0</v>
      </c>
      <c r="CQ16" s="257">
        <v>11</v>
      </c>
    </row>
    <row r="17" spans="1:95" ht="28.5" customHeight="1" x14ac:dyDescent="0.15">
      <c r="A17" s="257">
        <v>12</v>
      </c>
      <c r="B17" s="261" t="s">
        <v>105</v>
      </c>
      <c r="C17" s="261" t="s">
        <v>108</v>
      </c>
      <c r="D17" s="263">
        <v>10</v>
      </c>
      <c r="E17" s="274"/>
      <c r="F17" s="278"/>
      <c r="G17" s="294" t="s">
        <v>17</v>
      </c>
      <c r="H17" s="295"/>
      <c r="I17" s="305"/>
      <c r="J17" s="287">
        <f t="shared" si="9"/>
        <v>0</v>
      </c>
      <c r="K17" s="306"/>
      <c r="L17" s="278"/>
      <c r="M17" s="278">
        <v>45537</v>
      </c>
      <c r="N17" s="294" t="s">
        <v>17</v>
      </c>
      <c r="O17" s="295">
        <v>45538</v>
      </c>
      <c r="P17" s="305">
        <v>8</v>
      </c>
      <c r="Q17" s="287">
        <f t="shared" si="10"/>
        <v>8</v>
      </c>
      <c r="R17" s="306">
        <v>1</v>
      </c>
      <c r="S17" s="278">
        <f t="shared" si="2"/>
        <v>45536</v>
      </c>
      <c r="T17" s="278">
        <v>45540</v>
      </c>
      <c r="U17" s="294" t="s">
        <v>17</v>
      </c>
      <c r="V17" s="295">
        <v>45540</v>
      </c>
      <c r="W17" s="305">
        <v>4</v>
      </c>
      <c r="X17" s="287">
        <f t="shared" si="11"/>
        <v>4</v>
      </c>
      <c r="Y17" s="306">
        <v>1</v>
      </c>
      <c r="Z17" s="278">
        <f t="shared" si="3"/>
        <v>45567</v>
      </c>
      <c r="AA17" s="278">
        <v>45571</v>
      </c>
      <c r="AB17" s="294" t="s">
        <v>17</v>
      </c>
      <c r="AC17" s="295">
        <v>45571</v>
      </c>
      <c r="AD17" s="305">
        <v>4</v>
      </c>
      <c r="AE17" s="287">
        <f t="shared" si="12"/>
        <v>4</v>
      </c>
      <c r="AF17" s="306">
        <v>1</v>
      </c>
      <c r="AG17" s="278">
        <f t="shared" si="4"/>
        <v>45597</v>
      </c>
      <c r="AH17" s="278">
        <v>45601</v>
      </c>
      <c r="AI17" s="294" t="s">
        <v>17</v>
      </c>
      <c r="AJ17" s="295">
        <v>45601</v>
      </c>
      <c r="AK17" s="305">
        <v>5</v>
      </c>
      <c r="AL17" s="287">
        <f t="shared" si="13"/>
        <v>5</v>
      </c>
      <c r="AM17" s="306">
        <v>1</v>
      </c>
      <c r="AN17" s="278"/>
      <c r="AO17" s="278"/>
      <c r="AP17" s="294"/>
      <c r="AQ17" s="295"/>
      <c r="AR17" s="305"/>
      <c r="AS17" s="287">
        <f t="shared" si="14"/>
        <v>0</v>
      </c>
      <c r="AT17" s="306"/>
      <c r="AU17" s="257">
        <v>12</v>
      </c>
      <c r="AW17" s="257">
        <v>12</v>
      </c>
      <c r="AX17" s="272" t="str">
        <f t="shared" si="6"/>
        <v>ニンジン</v>
      </c>
      <c r="AY17" s="272" t="str">
        <f t="shared" si="7"/>
        <v>ニンジンC</v>
      </c>
      <c r="AZ17" s="273">
        <f t="shared" si="8"/>
        <v>10</v>
      </c>
      <c r="BA17" s="455"/>
      <c r="BB17" s="278"/>
      <c r="BC17" s="294" t="s">
        <v>17</v>
      </c>
      <c r="BD17" s="295"/>
      <c r="BE17" s="305"/>
      <c r="BF17" s="287">
        <f t="shared" si="15"/>
        <v>0</v>
      </c>
      <c r="BG17" s="307"/>
      <c r="BH17" s="455"/>
      <c r="BI17" s="278">
        <v>45549</v>
      </c>
      <c r="BJ17" s="294" t="s">
        <v>17</v>
      </c>
      <c r="BK17" s="295">
        <v>45549</v>
      </c>
      <c r="BL17" s="305">
        <v>1</v>
      </c>
      <c r="BM17" s="287">
        <f t="shared" si="16"/>
        <v>1</v>
      </c>
      <c r="BN17" s="307">
        <v>1</v>
      </c>
      <c r="BO17" s="455"/>
      <c r="BP17" s="278">
        <v>45566</v>
      </c>
      <c r="BQ17" s="294" t="s">
        <v>17</v>
      </c>
      <c r="BR17" s="295">
        <v>45566</v>
      </c>
      <c r="BS17" s="305">
        <v>1</v>
      </c>
      <c r="BT17" s="287">
        <f t="shared" si="17"/>
        <v>1</v>
      </c>
      <c r="BU17" s="307">
        <v>1</v>
      </c>
      <c r="BV17" s="455"/>
      <c r="BW17" s="278"/>
      <c r="BX17" s="294" t="s">
        <v>17</v>
      </c>
      <c r="BY17" s="295"/>
      <c r="BZ17" s="305"/>
      <c r="CA17" s="287">
        <f t="shared" si="18"/>
        <v>0</v>
      </c>
      <c r="CB17" s="307"/>
      <c r="CC17" s="455"/>
      <c r="CD17" s="278">
        <v>45306</v>
      </c>
      <c r="CE17" s="294" t="s">
        <v>17</v>
      </c>
      <c r="CF17" s="295">
        <v>45311</v>
      </c>
      <c r="CG17" s="305">
        <f t="shared" si="21"/>
        <v>120</v>
      </c>
      <c r="CH17" s="287">
        <f t="shared" si="19"/>
        <v>120</v>
      </c>
      <c r="CI17" s="306"/>
      <c r="CJ17" s="455"/>
      <c r="CK17" s="278">
        <v>45537</v>
      </c>
      <c r="CL17" s="294" t="s">
        <v>17</v>
      </c>
      <c r="CM17" s="295">
        <v>45538</v>
      </c>
      <c r="CN17" s="305">
        <v>5.5</v>
      </c>
      <c r="CO17" s="287">
        <f t="shared" si="20"/>
        <v>5.5</v>
      </c>
      <c r="CP17" s="306">
        <v>0</v>
      </c>
      <c r="CQ17" s="257">
        <v>12</v>
      </c>
    </row>
    <row r="18" spans="1:95" ht="28.5" customHeight="1" x14ac:dyDescent="0.15">
      <c r="A18" s="257">
        <v>13</v>
      </c>
      <c r="B18" s="261" t="s">
        <v>109</v>
      </c>
      <c r="C18" s="261" t="s">
        <v>110</v>
      </c>
      <c r="D18" s="263">
        <v>10</v>
      </c>
      <c r="E18" s="274"/>
      <c r="F18" s="278"/>
      <c r="G18" s="294" t="s">
        <v>17</v>
      </c>
      <c r="H18" s="295"/>
      <c r="I18" s="305"/>
      <c r="J18" s="287">
        <f t="shared" si="9"/>
        <v>0</v>
      </c>
      <c r="K18" s="306"/>
      <c r="L18" s="278"/>
      <c r="M18" s="278">
        <v>45526</v>
      </c>
      <c r="N18" s="294" t="s">
        <v>17</v>
      </c>
      <c r="O18" s="295">
        <v>45527</v>
      </c>
      <c r="P18" s="305">
        <v>8</v>
      </c>
      <c r="Q18" s="287">
        <f t="shared" si="10"/>
        <v>8</v>
      </c>
      <c r="R18" s="306">
        <v>1</v>
      </c>
      <c r="S18" s="278">
        <f t="shared" si="2"/>
        <v>45525</v>
      </c>
      <c r="T18" s="278">
        <v>45529</v>
      </c>
      <c r="U18" s="294" t="s">
        <v>17</v>
      </c>
      <c r="V18" s="295">
        <v>45529</v>
      </c>
      <c r="W18" s="305">
        <v>4</v>
      </c>
      <c r="X18" s="287">
        <f t="shared" si="11"/>
        <v>4</v>
      </c>
      <c r="Y18" s="306">
        <v>1</v>
      </c>
      <c r="Z18" s="278">
        <f t="shared" si="3"/>
        <v>45556</v>
      </c>
      <c r="AA18" s="278">
        <v>45560</v>
      </c>
      <c r="AB18" s="294" t="s">
        <v>17</v>
      </c>
      <c r="AC18" s="295">
        <v>45560</v>
      </c>
      <c r="AD18" s="305">
        <v>4</v>
      </c>
      <c r="AE18" s="287">
        <f t="shared" si="12"/>
        <v>4</v>
      </c>
      <c r="AF18" s="306">
        <v>1</v>
      </c>
      <c r="AG18" s="278">
        <f t="shared" si="4"/>
        <v>45586</v>
      </c>
      <c r="AH18" s="278">
        <v>45590</v>
      </c>
      <c r="AI18" s="294" t="s">
        <v>17</v>
      </c>
      <c r="AJ18" s="295">
        <v>45590</v>
      </c>
      <c r="AK18" s="305">
        <v>5</v>
      </c>
      <c r="AL18" s="287">
        <f t="shared" si="13"/>
        <v>5</v>
      </c>
      <c r="AM18" s="306">
        <v>1</v>
      </c>
      <c r="AN18" s="278"/>
      <c r="AO18" s="278"/>
      <c r="AP18" s="294"/>
      <c r="AQ18" s="295"/>
      <c r="AR18" s="305"/>
      <c r="AS18" s="287">
        <f t="shared" si="14"/>
        <v>0</v>
      </c>
      <c r="AT18" s="306"/>
      <c r="AU18" s="257">
        <v>13</v>
      </c>
      <c r="AW18" s="257">
        <v>13</v>
      </c>
      <c r="AX18" s="272" t="str">
        <f t="shared" si="6"/>
        <v>産直ニンジン</v>
      </c>
      <c r="AY18" s="272" t="str">
        <f t="shared" si="7"/>
        <v>寿八寸Ａ</v>
      </c>
      <c r="AZ18" s="273">
        <f t="shared" si="8"/>
        <v>10</v>
      </c>
      <c r="BA18" s="455"/>
      <c r="BB18" s="278"/>
      <c r="BC18" s="294" t="s">
        <v>17</v>
      </c>
      <c r="BD18" s="295"/>
      <c r="BE18" s="305"/>
      <c r="BF18" s="287">
        <f t="shared" si="15"/>
        <v>0</v>
      </c>
      <c r="BG18" s="307"/>
      <c r="BH18" s="455"/>
      <c r="BI18" s="278">
        <v>45538</v>
      </c>
      <c r="BJ18" s="294" t="s">
        <v>17</v>
      </c>
      <c r="BK18" s="295">
        <v>45538</v>
      </c>
      <c r="BL18" s="305">
        <v>1</v>
      </c>
      <c r="BM18" s="287">
        <f t="shared" si="16"/>
        <v>1</v>
      </c>
      <c r="BN18" s="307">
        <v>1</v>
      </c>
      <c r="BO18" s="455"/>
      <c r="BP18" s="278">
        <v>45555</v>
      </c>
      <c r="BQ18" s="294" t="s">
        <v>17</v>
      </c>
      <c r="BR18" s="295">
        <v>45555</v>
      </c>
      <c r="BS18" s="305">
        <v>1</v>
      </c>
      <c r="BT18" s="287">
        <f t="shared" si="17"/>
        <v>1</v>
      </c>
      <c r="BU18" s="307">
        <v>1</v>
      </c>
      <c r="BV18" s="455"/>
      <c r="BW18" s="278"/>
      <c r="BX18" s="294" t="s">
        <v>17</v>
      </c>
      <c r="BY18" s="295"/>
      <c r="BZ18" s="305"/>
      <c r="CA18" s="287">
        <f t="shared" si="18"/>
        <v>0</v>
      </c>
      <c r="CB18" s="307"/>
      <c r="CC18" s="455"/>
      <c r="CD18" s="278"/>
      <c r="CE18" s="294" t="s">
        <v>17</v>
      </c>
      <c r="CF18" s="295"/>
      <c r="CG18" s="305"/>
      <c r="CH18" s="287">
        <f t="shared" si="19"/>
        <v>0</v>
      </c>
      <c r="CI18" s="306"/>
      <c r="CJ18" s="455"/>
      <c r="CK18" s="278">
        <v>45526</v>
      </c>
      <c r="CL18" s="294" t="s">
        <v>17</v>
      </c>
      <c r="CM18" s="295">
        <v>45527</v>
      </c>
      <c r="CN18" s="305">
        <v>5.5</v>
      </c>
      <c r="CO18" s="287">
        <f t="shared" si="20"/>
        <v>5.5</v>
      </c>
      <c r="CP18" s="306">
        <v>0</v>
      </c>
      <c r="CQ18" s="257">
        <v>13</v>
      </c>
    </row>
    <row r="19" spans="1:95" ht="28.5" customHeight="1" x14ac:dyDescent="0.15">
      <c r="A19" s="257">
        <v>14</v>
      </c>
      <c r="B19" s="261" t="s">
        <v>109</v>
      </c>
      <c r="C19" s="261" t="s">
        <v>111</v>
      </c>
      <c r="D19" s="263">
        <v>10</v>
      </c>
      <c r="E19" s="274"/>
      <c r="F19" s="278"/>
      <c r="G19" s="294" t="s">
        <v>17</v>
      </c>
      <c r="H19" s="295"/>
      <c r="I19" s="305"/>
      <c r="J19" s="287">
        <f t="shared" si="9"/>
        <v>0</v>
      </c>
      <c r="K19" s="306"/>
      <c r="L19" s="278"/>
      <c r="M19" s="278">
        <v>45537</v>
      </c>
      <c r="N19" s="294" t="s">
        <v>17</v>
      </c>
      <c r="O19" s="295">
        <v>45538</v>
      </c>
      <c r="P19" s="305">
        <v>8</v>
      </c>
      <c r="Q19" s="287">
        <f t="shared" si="10"/>
        <v>8</v>
      </c>
      <c r="R19" s="306">
        <v>1</v>
      </c>
      <c r="S19" s="278">
        <f t="shared" si="2"/>
        <v>45536</v>
      </c>
      <c r="T19" s="278">
        <v>45540</v>
      </c>
      <c r="U19" s="294" t="s">
        <v>17</v>
      </c>
      <c r="V19" s="295">
        <v>45540</v>
      </c>
      <c r="W19" s="305">
        <v>4</v>
      </c>
      <c r="X19" s="287">
        <f t="shared" si="11"/>
        <v>4</v>
      </c>
      <c r="Y19" s="306">
        <v>1</v>
      </c>
      <c r="Z19" s="278">
        <f t="shared" si="3"/>
        <v>45567</v>
      </c>
      <c r="AA19" s="278">
        <v>45571</v>
      </c>
      <c r="AB19" s="294" t="s">
        <v>17</v>
      </c>
      <c r="AC19" s="295">
        <v>45571</v>
      </c>
      <c r="AD19" s="305">
        <v>4</v>
      </c>
      <c r="AE19" s="287">
        <f t="shared" si="12"/>
        <v>4</v>
      </c>
      <c r="AF19" s="306">
        <v>1</v>
      </c>
      <c r="AG19" s="278">
        <f t="shared" si="4"/>
        <v>45597</v>
      </c>
      <c r="AH19" s="278">
        <v>45601</v>
      </c>
      <c r="AI19" s="294" t="s">
        <v>17</v>
      </c>
      <c r="AJ19" s="295">
        <v>45601</v>
      </c>
      <c r="AK19" s="305">
        <v>5</v>
      </c>
      <c r="AL19" s="287">
        <f t="shared" si="13"/>
        <v>5</v>
      </c>
      <c r="AM19" s="306">
        <v>1</v>
      </c>
      <c r="AN19" s="278"/>
      <c r="AO19" s="278"/>
      <c r="AP19" s="294"/>
      <c r="AQ19" s="295"/>
      <c r="AR19" s="305"/>
      <c r="AS19" s="287">
        <f t="shared" si="14"/>
        <v>0</v>
      </c>
      <c r="AT19" s="306"/>
      <c r="AU19" s="257">
        <v>14</v>
      </c>
      <c r="AW19" s="257">
        <v>14</v>
      </c>
      <c r="AX19" s="272" t="str">
        <f t="shared" si="6"/>
        <v>産直ニンジン</v>
      </c>
      <c r="AY19" s="272" t="str">
        <f t="shared" si="7"/>
        <v>寿八寸Ｂ・Ｃ</v>
      </c>
      <c r="AZ19" s="273">
        <f t="shared" si="8"/>
        <v>10</v>
      </c>
      <c r="BA19" s="455"/>
      <c r="BB19" s="278"/>
      <c r="BC19" s="294" t="s">
        <v>17</v>
      </c>
      <c r="BD19" s="295"/>
      <c r="BE19" s="305"/>
      <c r="BF19" s="287">
        <f t="shared" si="15"/>
        <v>0</v>
      </c>
      <c r="BG19" s="307"/>
      <c r="BH19" s="455"/>
      <c r="BI19" s="278">
        <v>45549</v>
      </c>
      <c r="BJ19" s="294" t="s">
        <v>17</v>
      </c>
      <c r="BK19" s="295">
        <v>45549</v>
      </c>
      <c r="BL19" s="305">
        <v>1</v>
      </c>
      <c r="BM19" s="287">
        <f t="shared" si="16"/>
        <v>1</v>
      </c>
      <c r="BN19" s="307">
        <v>1</v>
      </c>
      <c r="BO19" s="455"/>
      <c r="BP19" s="278">
        <v>45566</v>
      </c>
      <c r="BQ19" s="294" t="s">
        <v>17</v>
      </c>
      <c r="BR19" s="295">
        <v>45566</v>
      </c>
      <c r="BS19" s="305">
        <v>1</v>
      </c>
      <c r="BT19" s="287">
        <f t="shared" si="17"/>
        <v>1</v>
      </c>
      <c r="BU19" s="307">
        <v>1</v>
      </c>
      <c r="BV19" s="455"/>
      <c r="BW19" s="278"/>
      <c r="BX19" s="294" t="s">
        <v>17</v>
      </c>
      <c r="BY19" s="295"/>
      <c r="BZ19" s="305"/>
      <c r="CA19" s="287">
        <f t="shared" si="18"/>
        <v>0</v>
      </c>
      <c r="CB19" s="307"/>
      <c r="CC19" s="455"/>
      <c r="CD19" s="278"/>
      <c r="CE19" s="294" t="s">
        <v>17</v>
      </c>
      <c r="CF19" s="295"/>
      <c r="CG19" s="305"/>
      <c r="CH19" s="287">
        <f t="shared" si="19"/>
        <v>0</v>
      </c>
      <c r="CI19" s="306"/>
      <c r="CJ19" s="455"/>
      <c r="CK19" s="278">
        <v>45537</v>
      </c>
      <c r="CL19" s="294" t="s">
        <v>17</v>
      </c>
      <c r="CM19" s="295">
        <v>45538</v>
      </c>
      <c r="CN19" s="305">
        <v>5.5</v>
      </c>
      <c r="CO19" s="287">
        <f t="shared" si="20"/>
        <v>5.5</v>
      </c>
      <c r="CP19" s="306">
        <v>0</v>
      </c>
      <c r="CQ19" s="257">
        <v>14</v>
      </c>
    </row>
    <row r="20" spans="1:95" ht="28.5" customHeight="1" x14ac:dyDescent="0.15">
      <c r="A20" s="257">
        <v>15</v>
      </c>
      <c r="B20" s="261" t="s">
        <v>208</v>
      </c>
      <c r="C20" s="261" t="s">
        <v>207</v>
      </c>
      <c r="D20" s="263">
        <v>2</v>
      </c>
      <c r="E20" s="274"/>
      <c r="F20" s="278">
        <v>45387</v>
      </c>
      <c r="G20" s="294" t="s">
        <v>17</v>
      </c>
      <c r="H20" s="295">
        <v>45387</v>
      </c>
      <c r="I20" s="305"/>
      <c r="J20" s="287">
        <f t="shared" si="9"/>
        <v>0</v>
      </c>
      <c r="K20" s="306"/>
      <c r="L20" s="278"/>
      <c r="M20" s="278"/>
      <c r="N20" s="294"/>
      <c r="O20" s="295"/>
      <c r="P20" s="305"/>
      <c r="Q20" s="287">
        <f t="shared" si="10"/>
        <v>0</v>
      </c>
      <c r="R20" s="306"/>
      <c r="S20" s="278"/>
      <c r="T20" s="278">
        <v>45465</v>
      </c>
      <c r="U20" s="294" t="s">
        <v>17</v>
      </c>
      <c r="V20" s="295">
        <v>45476</v>
      </c>
      <c r="W20" s="305">
        <v>1</v>
      </c>
      <c r="X20" s="287">
        <f t="shared" si="11"/>
        <v>0.2</v>
      </c>
      <c r="Y20" s="306">
        <v>1</v>
      </c>
      <c r="Z20" s="278"/>
      <c r="AA20" s="278">
        <v>45555</v>
      </c>
      <c r="AB20" s="294" t="s">
        <v>17</v>
      </c>
      <c r="AC20" s="295">
        <v>45555</v>
      </c>
      <c r="AD20" s="305">
        <v>10</v>
      </c>
      <c r="AE20" s="287">
        <f t="shared" si="12"/>
        <v>2</v>
      </c>
      <c r="AF20" s="306">
        <v>1</v>
      </c>
      <c r="AG20" s="278">
        <f t="shared" si="4"/>
        <v>45571</v>
      </c>
      <c r="AH20" s="278">
        <v>45575</v>
      </c>
      <c r="AI20" s="294" t="s">
        <v>17</v>
      </c>
      <c r="AJ20" s="295">
        <v>45575</v>
      </c>
      <c r="AK20" s="305">
        <v>10</v>
      </c>
      <c r="AL20" s="287">
        <f t="shared" si="13"/>
        <v>2</v>
      </c>
      <c r="AM20" s="306">
        <v>1</v>
      </c>
      <c r="AN20" s="278"/>
      <c r="AO20" s="278">
        <v>45595</v>
      </c>
      <c r="AP20" s="294" t="s">
        <v>17</v>
      </c>
      <c r="AQ20" s="295">
        <v>45595</v>
      </c>
      <c r="AR20" s="305">
        <v>10</v>
      </c>
      <c r="AS20" s="287">
        <f t="shared" si="14"/>
        <v>2</v>
      </c>
      <c r="AT20" s="306">
        <v>1</v>
      </c>
      <c r="AU20" s="257">
        <v>15</v>
      </c>
      <c r="AW20" s="257">
        <v>15</v>
      </c>
      <c r="AX20" s="272" t="str">
        <f t="shared" si="6"/>
        <v>産直</v>
      </c>
      <c r="AY20" s="272" t="str">
        <f t="shared" si="7"/>
        <v>他野菜</v>
      </c>
      <c r="AZ20" s="273">
        <f t="shared" si="8"/>
        <v>2</v>
      </c>
      <c r="BA20" s="455"/>
      <c r="BB20" s="278"/>
      <c r="BC20" s="294" t="s">
        <v>17</v>
      </c>
      <c r="BD20" s="295"/>
      <c r="BE20" s="305"/>
      <c r="BF20" s="287">
        <f t="shared" si="15"/>
        <v>0</v>
      </c>
      <c r="BG20" s="307"/>
      <c r="BH20" s="455"/>
      <c r="BI20" s="278">
        <v>45482</v>
      </c>
      <c r="BJ20" s="294" t="s">
        <v>17</v>
      </c>
      <c r="BK20" s="295">
        <v>45482</v>
      </c>
      <c r="BL20" s="305">
        <v>5</v>
      </c>
      <c r="BM20" s="287">
        <f t="shared" si="16"/>
        <v>1</v>
      </c>
      <c r="BN20" s="307">
        <v>1</v>
      </c>
      <c r="BO20" s="455"/>
      <c r="BP20" s="278">
        <v>45522</v>
      </c>
      <c r="BQ20" s="294" t="s">
        <v>17</v>
      </c>
      <c r="BR20" s="295">
        <v>45522</v>
      </c>
      <c r="BS20" s="305">
        <v>5</v>
      </c>
      <c r="BT20" s="287">
        <f t="shared" si="17"/>
        <v>1</v>
      </c>
      <c r="BU20" s="307">
        <v>1</v>
      </c>
      <c r="BV20" s="455"/>
      <c r="BW20" s="278"/>
      <c r="BX20" s="294" t="s">
        <v>17</v>
      </c>
      <c r="BY20" s="295"/>
      <c r="BZ20" s="305"/>
      <c r="CA20" s="287">
        <f t="shared" si="18"/>
        <v>0</v>
      </c>
      <c r="CB20" s="307"/>
      <c r="CC20" s="455"/>
      <c r="CD20" s="278">
        <v>45585</v>
      </c>
      <c r="CE20" s="294" t="s">
        <v>17</v>
      </c>
      <c r="CF20" s="295">
        <v>45590</v>
      </c>
      <c r="CG20" s="305">
        <v>10</v>
      </c>
      <c r="CH20" s="287">
        <f t="shared" si="19"/>
        <v>2</v>
      </c>
      <c r="CI20" s="306"/>
      <c r="CJ20" s="455"/>
      <c r="CK20" s="278"/>
      <c r="CL20" s="294" t="s">
        <v>17</v>
      </c>
      <c r="CM20" s="295"/>
      <c r="CN20" s="305"/>
      <c r="CO20" s="287">
        <f t="shared" si="20"/>
        <v>0</v>
      </c>
      <c r="CP20" s="306"/>
      <c r="CQ20" s="257">
        <v>15</v>
      </c>
    </row>
    <row r="21" spans="1:95" ht="28.5" customHeight="1" x14ac:dyDescent="0.15">
      <c r="A21" s="257">
        <v>16</v>
      </c>
      <c r="B21" s="261" t="s">
        <v>113</v>
      </c>
      <c r="C21" s="261" t="s">
        <v>18</v>
      </c>
      <c r="D21" s="263">
        <v>80</v>
      </c>
      <c r="E21" s="274"/>
      <c r="F21" s="278"/>
      <c r="G21" s="294" t="s">
        <v>17</v>
      </c>
      <c r="H21" s="295"/>
      <c r="I21" s="305"/>
      <c r="J21" s="287">
        <f t="shared" si="9"/>
        <v>0</v>
      </c>
      <c r="K21" s="306"/>
      <c r="L21" s="278"/>
      <c r="M21" s="278"/>
      <c r="N21" s="294"/>
      <c r="O21" s="295"/>
      <c r="P21" s="305"/>
      <c r="Q21" s="287">
        <f t="shared" si="10"/>
        <v>0</v>
      </c>
      <c r="R21" s="306"/>
      <c r="S21" s="278"/>
      <c r="T21" s="278"/>
      <c r="U21" s="294"/>
      <c r="V21" s="295"/>
      <c r="W21" s="305"/>
      <c r="X21" s="287">
        <f t="shared" si="11"/>
        <v>0</v>
      </c>
      <c r="Y21" s="306"/>
      <c r="Z21" s="278"/>
      <c r="AA21" s="278"/>
      <c r="AB21" s="294"/>
      <c r="AC21" s="295"/>
      <c r="AD21" s="305"/>
      <c r="AE21" s="287">
        <f t="shared" si="12"/>
        <v>0</v>
      </c>
      <c r="AF21" s="306"/>
      <c r="AG21" s="278"/>
      <c r="AH21" s="278"/>
      <c r="AI21" s="294"/>
      <c r="AJ21" s="295"/>
      <c r="AK21" s="305">
        <v>1</v>
      </c>
      <c r="AL21" s="287">
        <f t="shared" si="13"/>
        <v>8</v>
      </c>
      <c r="AM21" s="306">
        <v>1</v>
      </c>
      <c r="AN21" s="278"/>
      <c r="AO21" s="278">
        <v>45507</v>
      </c>
      <c r="AP21" s="294" t="s">
        <v>17</v>
      </c>
      <c r="AQ21" s="295">
        <v>45507</v>
      </c>
      <c r="AR21" s="305">
        <v>1</v>
      </c>
      <c r="AS21" s="287">
        <f t="shared" si="14"/>
        <v>8</v>
      </c>
      <c r="AT21" s="306">
        <v>1</v>
      </c>
      <c r="AU21" s="257">
        <v>16</v>
      </c>
      <c r="AW21" s="257">
        <v>16</v>
      </c>
      <c r="AX21" s="272" t="str">
        <f t="shared" si="6"/>
        <v>水稲</v>
      </c>
      <c r="AY21" s="272" t="str">
        <f t="shared" si="7"/>
        <v>あいちのかおり</v>
      </c>
      <c r="AZ21" s="273">
        <f t="shared" si="8"/>
        <v>80</v>
      </c>
      <c r="BA21" s="455"/>
      <c r="BB21" s="278">
        <v>45575</v>
      </c>
      <c r="BC21" s="294" t="s">
        <v>17</v>
      </c>
      <c r="BD21" s="295">
        <v>45575</v>
      </c>
      <c r="BE21" s="305">
        <v>1</v>
      </c>
      <c r="BF21" s="287">
        <f t="shared" si="15"/>
        <v>8</v>
      </c>
      <c r="BG21" s="307">
        <v>1</v>
      </c>
      <c r="BH21" s="455"/>
      <c r="BI21" s="278">
        <v>45511</v>
      </c>
      <c r="BJ21" s="294" t="s">
        <v>17</v>
      </c>
      <c r="BK21" s="295">
        <v>45511</v>
      </c>
      <c r="BL21" s="305">
        <v>0.5</v>
      </c>
      <c r="BM21" s="287">
        <f t="shared" si="16"/>
        <v>4</v>
      </c>
      <c r="BN21" s="307">
        <v>1</v>
      </c>
      <c r="BO21" s="455"/>
      <c r="BP21" s="278">
        <v>45514</v>
      </c>
      <c r="BQ21" s="294" t="s">
        <v>17</v>
      </c>
      <c r="BR21" s="295">
        <v>45514</v>
      </c>
      <c r="BS21" s="305">
        <v>0.5</v>
      </c>
      <c r="BT21" s="287">
        <f t="shared" si="17"/>
        <v>4</v>
      </c>
      <c r="BU21" s="307">
        <v>1</v>
      </c>
      <c r="BV21" s="455"/>
      <c r="BW21" s="278"/>
      <c r="BX21" s="294" t="s">
        <v>17</v>
      </c>
      <c r="BY21" s="295"/>
      <c r="BZ21" s="305"/>
      <c r="CA21" s="287">
        <f t="shared" si="18"/>
        <v>0</v>
      </c>
      <c r="CB21" s="307"/>
      <c r="CC21" s="455"/>
      <c r="CD21" s="278">
        <v>45577</v>
      </c>
      <c r="CE21" s="294" t="s">
        <v>17</v>
      </c>
      <c r="CF21" s="295">
        <v>45579</v>
      </c>
      <c r="CG21" s="305">
        <v>1.875</v>
      </c>
      <c r="CH21" s="287">
        <f t="shared" si="19"/>
        <v>15</v>
      </c>
      <c r="CI21" s="306">
        <v>1</v>
      </c>
      <c r="CJ21" s="455"/>
      <c r="CK21" s="278"/>
      <c r="CL21" s="294" t="s">
        <v>17</v>
      </c>
      <c r="CM21" s="295"/>
      <c r="CN21" s="305"/>
      <c r="CO21" s="287">
        <f t="shared" si="20"/>
        <v>0</v>
      </c>
      <c r="CP21" s="306"/>
      <c r="CQ21" s="257">
        <v>16</v>
      </c>
    </row>
    <row r="22" spans="1:95" ht="28.5" customHeight="1" thickBot="1" x14ac:dyDescent="0.2">
      <c r="E22" s="259"/>
      <c r="F22" s="259"/>
      <c r="G22" s="260"/>
      <c r="H22" s="259"/>
      <c r="I22" s="286"/>
      <c r="J22" s="286"/>
      <c r="K22" s="259"/>
      <c r="L22" s="259"/>
      <c r="M22" s="259"/>
      <c r="N22" s="260"/>
      <c r="O22" s="259"/>
      <c r="P22" s="286"/>
      <c r="Q22" s="286"/>
      <c r="R22" s="259"/>
      <c r="S22" s="259"/>
      <c r="T22" s="259"/>
      <c r="U22" s="260"/>
      <c r="V22" s="259"/>
      <c r="W22" s="286"/>
      <c r="X22" s="286"/>
      <c r="Y22" s="259"/>
      <c r="Z22" s="259"/>
      <c r="AA22" s="259"/>
      <c r="AB22" s="260"/>
      <c r="AC22" s="259"/>
      <c r="AD22" s="259"/>
      <c r="AE22" s="259"/>
      <c r="AF22" s="259"/>
      <c r="AG22" s="259"/>
      <c r="AH22" s="259"/>
      <c r="AI22" s="260"/>
      <c r="AJ22" s="259"/>
      <c r="AK22" s="286"/>
      <c r="AL22" s="286"/>
      <c r="AM22" s="259"/>
      <c r="AN22" s="259"/>
      <c r="AO22" s="259"/>
      <c r="AP22" s="260"/>
      <c r="AQ22" s="259"/>
      <c r="AR22" s="286"/>
      <c r="AS22" s="286"/>
      <c r="AT22" s="259"/>
      <c r="BA22" s="259"/>
      <c r="BB22" s="259"/>
      <c r="BC22" s="260"/>
      <c r="BD22" s="259"/>
      <c r="BE22" s="286"/>
      <c r="BF22" s="259"/>
      <c r="BG22" s="286"/>
      <c r="BH22" s="259"/>
      <c r="BI22" s="259"/>
      <c r="BJ22" s="260"/>
      <c r="BK22" s="259"/>
      <c r="BL22" s="259"/>
      <c r="BM22" s="259"/>
      <c r="BN22" s="259"/>
      <c r="BO22" s="259"/>
      <c r="BP22" s="259"/>
      <c r="BQ22" s="260"/>
      <c r="BR22" s="259"/>
      <c r="BS22" s="259"/>
      <c r="BT22" s="259"/>
      <c r="BU22" s="259"/>
      <c r="BV22" s="259"/>
      <c r="BW22" s="259"/>
      <c r="BX22" s="260"/>
      <c r="BY22" s="259"/>
      <c r="BZ22" s="259"/>
      <c r="CA22" s="259"/>
      <c r="CB22" s="259"/>
      <c r="CC22" s="259"/>
      <c r="CD22" s="259"/>
      <c r="CE22" s="260"/>
      <c r="CF22" s="259"/>
      <c r="CG22" s="259"/>
      <c r="CH22" s="259"/>
      <c r="CI22" s="259"/>
      <c r="CJ22" s="259"/>
      <c r="CK22" s="259"/>
      <c r="CL22" s="260"/>
      <c r="CM22" s="259"/>
      <c r="CN22" s="259"/>
      <c r="CO22" s="259"/>
      <c r="CP22" s="259"/>
    </row>
    <row r="23" spans="1:95" ht="28.5" customHeight="1" thickBot="1" x14ac:dyDescent="0.2">
      <c r="A23" s="113" t="s">
        <v>165</v>
      </c>
      <c r="E23" s="259"/>
      <c r="F23" s="259"/>
      <c r="G23" s="260"/>
      <c r="H23" s="259" t="s">
        <v>166</v>
      </c>
      <c r="K23" s="259"/>
      <c r="L23" s="259"/>
      <c r="M23" s="602" t="s">
        <v>167</v>
      </c>
      <c r="N23" s="603"/>
      <c r="O23" s="604"/>
      <c r="S23" s="259"/>
      <c r="Z23" s="259"/>
      <c r="AG23" s="259"/>
      <c r="AN23" s="259"/>
      <c r="BA23" s="259"/>
      <c r="BB23" s="259"/>
      <c r="BC23" s="260"/>
      <c r="BD23" s="259"/>
      <c r="BE23" s="285"/>
      <c r="BF23" s="259"/>
      <c r="BG23" s="285"/>
      <c r="BH23" s="259"/>
      <c r="BO23" s="259"/>
      <c r="BV23" s="259"/>
      <c r="CC23" s="259"/>
      <c r="CJ23" s="259"/>
    </row>
    <row r="24" spans="1:95" ht="28.5" customHeight="1" x14ac:dyDescent="0.15">
      <c r="A24" s="31"/>
      <c r="B24" s="31"/>
      <c r="C24" s="31"/>
      <c r="D24" s="257"/>
      <c r="E24" s="433" t="s">
        <v>168</v>
      </c>
      <c r="F24" s="434">
        <v>45540</v>
      </c>
      <c r="G24" s="435" t="s">
        <v>15</v>
      </c>
      <c r="H24" s="436">
        <v>45544</v>
      </c>
      <c r="I24" s="443">
        <v>5</v>
      </c>
      <c r="J24" s="444">
        <f>I24</f>
        <v>5</v>
      </c>
      <c r="K24" s="437"/>
      <c r="L24" s="433" t="s">
        <v>169</v>
      </c>
      <c r="M24" s="438">
        <v>45555</v>
      </c>
      <c r="N24" s="439" t="s">
        <v>15</v>
      </c>
      <c r="O24" s="440">
        <v>45559</v>
      </c>
      <c r="P24" s="443">
        <v>5</v>
      </c>
      <c r="Q24" s="444">
        <f>P24</f>
        <v>5</v>
      </c>
      <c r="R24" s="437"/>
      <c r="S24" s="433" t="s">
        <v>170</v>
      </c>
      <c r="T24" s="434">
        <v>45566</v>
      </c>
      <c r="U24" s="435" t="s">
        <v>15</v>
      </c>
      <c r="V24" s="436">
        <v>45569</v>
      </c>
      <c r="W24" s="443">
        <v>5</v>
      </c>
      <c r="X24" s="444">
        <f>W24</f>
        <v>5</v>
      </c>
      <c r="Y24" s="437"/>
      <c r="Z24" s="433" t="s">
        <v>171</v>
      </c>
      <c r="AA24" s="434"/>
      <c r="AB24" s="435" t="s">
        <v>15</v>
      </c>
      <c r="AC24" s="436"/>
      <c r="AD24" s="443"/>
      <c r="AE24" s="444">
        <f>AD24</f>
        <v>0</v>
      </c>
      <c r="AF24" s="437"/>
      <c r="AG24" s="433" t="s">
        <v>172</v>
      </c>
      <c r="AH24" s="434"/>
      <c r="AI24" s="435" t="s">
        <v>15</v>
      </c>
      <c r="AJ24" s="436"/>
      <c r="AK24" s="443"/>
      <c r="AL24" s="444">
        <f>AK24</f>
        <v>0</v>
      </c>
      <c r="AM24" s="437"/>
      <c r="AN24" s="433" t="s">
        <v>173</v>
      </c>
      <c r="AO24" s="278"/>
      <c r="AP24" s="294" t="s">
        <v>15</v>
      </c>
      <c r="AQ24" s="295"/>
      <c r="AR24" s="443"/>
      <c r="AS24" s="444">
        <f>AR24</f>
        <v>0</v>
      </c>
      <c r="AT24" s="258"/>
      <c r="AW24" s="180"/>
      <c r="AX24" s="180"/>
      <c r="AY24" s="180"/>
      <c r="BA24" s="441"/>
      <c r="BB24" s="259"/>
      <c r="BC24" s="260"/>
      <c r="BD24" s="259"/>
      <c r="BE24" s="285"/>
      <c r="BF24" s="441"/>
      <c r="BG24" s="285"/>
      <c r="BH24" s="441"/>
      <c r="BI24" s="259"/>
      <c r="BJ24" s="260"/>
      <c r="BK24" s="259"/>
      <c r="BL24" s="259"/>
      <c r="BM24" s="441"/>
      <c r="BN24" s="441"/>
      <c r="BO24" s="441"/>
      <c r="BP24" s="259"/>
      <c r="BQ24" s="260"/>
      <c r="BR24" s="259"/>
      <c r="BS24" s="259"/>
      <c r="BT24" s="441"/>
      <c r="BU24" s="441"/>
      <c r="BV24" s="441"/>
      <c r="BW24" s="259"/>
      <c r="BX24" s="260"/>
      <c r="BY24" s="259"/>
      <c r="BZ24" s="259"/>
      <c r="CA24" s="441"/>
      <c r="CB24" s="441"/>
      <c r="CC24" s="441"/>
      <c r="CD24" s="259"/>
      <c r="CE24" s="260"/>
      <c r="CF24" s="259"/>
      <c r="CG24" s="259"/>
      <c r="CH24" s="441"/>
      <c r="CI24" s="441"/>
      <c r="CJ24" s="441"/>
      <c r="CK24" s="259"/>
      <c r="CL24" s="260"/>
      <c r="CM24" s="259"/>
      <c r="CN24" s="259"/>
      <c r="CO24" s="441"/>
      <c r="CP24" s="441"/>
    </row>
    <row r="25" spans="1:95" ht="28.5" customHeight="1" x14ac:dyDescent="0.15">
      <c r="A25" s="31"/>
      <c r="B25" s="31"/>
      <c r="C25" s="31"/>
      <c r="D25" s="257"/>
      <c r="E25" s="433" t="s">
        <v>174</v>
      </c>
      <c r="F25" s="434"/>
      <c r="G25" s="435" t="s">
        <v>15</v>
      </c>
      <c r="H25" s="436"/>
      <c r="I25" s="443"/>
      <c r="J25" s="444">
        <f>I25</f>
        <v>0</v>
      </c>
      <c r="K25" s="437"/>
      <c r="L25" s="433" t="s">
        <v>175</v>
      </c>
      <c r="M25" s="434"/>
      <c r="N25" s="435" t="s">
        <v>15</v>
      </c>
      <c r="O25" s="436"/>
      <c r="P25" s="443"/>
      <c r="Q25" s="444">
        <f>P25</f>
        <v>0</v>
      </c>
      <c r="R25" s="437"/>
      <c r="S25" s="433" t="s">
        <v>176</v>
      </c>
      <c r="T25" s="434"/>
      <c r="U25" s="435" t="s">
        <v>15</v>
      </c>
      <c r="V25" s="436"/>
      <c r="W25" s="443"/>
      <c r="X25" s="444">
        <f>W25</f>
        <v>0</v>
      </c>
      <c r="Y25" s="437"/>
      <c r="Z25" s="433" t="s">
        <v>177</v>
      </c>
      <c r="AA25" s="434"/>
      <c r="AB25" s="435" t="s">
        <v>15</v>
      </c>
      <c r="AC25" s="436"/>
      <c r="AD25" s="443"/>
      <c r="AE25" s="444">
        <f>AD25</f>
        <v>0</v>
      </c>
      <c r="AF25" s="437"/>
      <c r="AG25" s="433" t="s">
        <v>178</v>
      </c>
      <c r="AH25" s="434"/>
      <c r="AI25" s="435" t="s">
        <v>15</v>
      </c>
      <c r="AJ25" s="436"/>
      <c r="AK25" s="443"/>
      <c r="AL25" s="444">
        <f>AK25</f>
        <v>0</v>
      </c>
      <c r="AM25" s="437"/>
      <c r="AN25" s="433" t="s">
        <v>179</v>
      </c>
      <c r="AO25" s="278"/>
      <c r="AP25" s="294" t="s">
        <v>15</v>
      </c>
      <c r="AQ25" s="295"/>
      <c r="AR25" s="443"/>
      <c r="AS25" s="444">
        <f>AR25</f>
        <v>0</v>
      </c>
      <c r="AT25" s="258"/>
      <c r="AW25" s="180"/>
      <c r="AX25" s="180"/>
      <c r="AY25" s="180"/>
      <c r="BA25" s="441"/>
      <c r="BB25" s="259"/>
      <c r="BC25" s="260"/>
      <c r="BD25" s="259"/>
      <c r="BE25" s="285"/>
      <c r="BF25" s="441"/>
      <c r="BG25" s="285"/>
      <c r="BH25" s="441"/>
      <c r="BI25" s="259"/>
      <c r="BJ25" s="260"/>
      <c r="BK25" s="259"/>
      <c r="BL25" s="259"/>
      <c r="BM25" s="441"/>
      <c r="BN25" s="441"/>
      <c r="BO25" s="441"/>
      <c r="BP25" s="259"/>
      <c r="BQ25" s="260"/>
      <c r="BR25" s="259"/>
      <c r="BS25" s="259"/>
      <c r="BT25" s="441"/>
      <c r="BU25" s="441"/>
      <c r="BV25" s="441"/>
      <c r="BW25" s="259"/>
      <c r="BX25" s="260"/>
      <c r="BY25" s="259"/>
      <c r="BZ25" s="259"/>
      <c r="CA25" s="441"/>
      <c r="CB25" s="441"/>
      <c r="CC25" s="441"/>
      <c r="CD25" s="259"/>
      <c r="CE25" s="260"/>
      <c r="CF25" s="259"/>
      <c r="CG25" s="259"/>
      <c r="CH25" s="441"/>
      <c r="CI25" s="441"/>
      <c r="CJ25" s="441"/>
      <c r="CK25" s="259"/>
      <c r="CL25" s="260"/>
      <c r="CM25" s="259"/>
      <c r="CN25" s="259"/>
      <c r="CO25" s="441"/>
      <c r="CP25" s="441"/>
    </row>
    <row r="26" spans="1:95" x14ac:dyDescent="0.15">
      <c r="E26" s="259"/>
      <c r="F26" s="259"/>
      <c r="G26" s="260"/>
      <c r="H26" s="259"/>
      <c r="K26" s="259"/>
      <c r="L26" s="259"/>
      <c r="S26" s="259"/>
      <c r="Z26" s="259"/>
      <c r="AG26" s="259"/>
      <c r="AN26" s="259"/>
      <c r="BA26" s="259"/>
      <c r="BB26" s="259"/>
      <c r="BC26" s="260"/>
      <c r="BD26" s="259"/>
      <c r="BF26" s="259"/>
      <c r="BH26" s="259"/>
      <c r="BO26" s="259"/>
      <c r="BV26" s="259"/>
      <c r="CC26" s="259"/>
      <c r="CJ26" s="259"/>
    </row>
    <row r="27" spans="1:95" ht="28.5" customHeight="1" x14ac:dyDescent="0.15">
      <c r="A27" s="256" t="s">
        <v>90</v>
      </c>
      <c r="C27" s="598" t="s">
        <v>88</v>
      </c>
      <c r="D27" s="598"/>
      <c r="E27" s="598"/>
      <c r="F27" s="598"/>
      <c r="G27" s="598"/>
      <c r="H27" s="598"/>
      <c r="M27" s="113" t="s">
        <v>125</v>
      </c>
      <c r="AW27" s="256" t="s">
        <v>89</v>
      </c>
      <c r="AY27" s="605" t="str">
        <f>IF(C27="","",C27)</f>
        <v>露地野菜Ｂ</v>
      </c>
      <c r="AZ27" s="606"/>
      <c r="BA27" s="606"/>
      <c r="BB27" s="606"/>
      <c r="BC27" s="606"/>
      <c r="BD27" s="607"/>
    </row>
    <row r="28" spans="1:95" ht="8.25" customHeight="1" x14ac:dyDescent="0.15">
      <c r="A28" s="256"/>
      <c r="C28" s="293"/>
      <c r="D28" s="293"/>
      <c r="F28" s="293"/>
      <c r="G28" s="293"/>
      <c r="H28" s="293"/>
      <c r="I28" s="285"/>
      <c r="J28" s="285"/>
      <c r="P28" s="285"/>
      <c r="Q28" s="285"/>
      <c r="W28" s="285"/>
      <c r="X28" s="285"/>
      <c r="AK28" s="285"/>
      <c r="AL28" s="285"/>
      <c r="AR28" s="285"/>
      <c r="AS28" s="285"/>
      <c r="AW28" s="256"/>
      <c r="AY28" s="293"/>
      <c r="AZ28" s="293"/>
      <c r="BB28" s="293"/>
      <c r="BC28" s="293"/>
      <c r="BD28" s="293"/>
      <c r="BE28" s="285"/>
      <c r="BG28" s="285"/>
    </row>
    <row r="29" spans="1:95" s="256" customFormat="1" ht="28.5" customHeight="1" x14ac:dyDescent="0.15">
      <c r="A29" s="608" t="s">
        <v>5</v>
      </c>
      <c r="B29" s="608" t="s">
        <v>206</v>
      </c>
      <c r="C29" s="608" t="s">
        <v>123</v>
      </c>
      <c r="D29" s="596" t="s">
        <v>4</v>
      </c>
      <c r="E29" s="289" t="s">
        <v>93</v>
      </c>
      <c r="F29" s="599" t="s">
        <v>126</v>
      </c>
      <c r="G29" s="600"/>
      <c r="H29" s="601"/>
      <c r="I29" s="588" t="s">
        <v>79</v>
      </c>
      <c r="J29" s="590" t="s">
        <v>127</v>
      </c>
      <c r="K29" s="586" t="s">
        <v>128</v>
      </c>
      <c r="L29" s="289" t="s">
        <v>93</v>
      </c>
      <c r="M29" s="592" t="str">
        <f>$F$4</f>
        <v>作業と予定日</v>
      </c>
      <c r="N29" s="593"/>
      <c r="O29" s="594"/>
      <c r="P29" s="588" t="s">
        <v>79</v>
      </c>
      <c r="Q29" s="590" t="s">
        <v>127</v>
      </c>
      <c r="R29" s="586" t="s">
        <v>128</v>
      </c>
      <c r="S29" s="289" t="s">
        <v>93</v>
      </c>
      <c r="T29" s="592" t="str">
        <f>$F$4</f>
        <v>作業と予定日</v>
      </c>
      <c r="U29" s="593"/>
      <c r="V29" s="594"/>
      <c r="W29" s="588" t="s">
        <v>79</v>
      </c>
      <c r="X29" s="590" t="s">
        <v>127</v>
      </c>
      <c r="Y29" s="586" t="s">
        <v>128</v>
      </c>
      <c r="Z29" s="289" t="s">
        <v>93</v>
      </c>
      <c r="AA29" s="592" t="str">
        <f>$F$4</f>
        <v>作業と予定日</v>
      </c>
      <c r="AB29" s="593"/>
      <c r="AC29" s="594"/>
      <c r="AD29" s="588" t="s">
        <v>79</v>
      </c>
      <c r="AE29" s="590" t="s">
        <v>127</v>
      </c>
      <c r="AF29" s="586" t="s">
        <v>128</v>
      </c>
      <c r="AG29" s="289" t="s">
        <v>93</v>
      </c>
      <c r="AH29" s="592" t="str">
        <f>$F$4</f>
        <v>作業と予定日</v>
      </c>
      <c r="AI29" s="593"/>
      <c r="AJ29" s="594"/>
      <c r="AK29" s="588" t="s">
        <v>79</v>
      </c>
      <c r="AL29" s="590" t="s">
        <v>127</v>
      </c>
      <c r="AM29" s="586" t="s">
        <v>128</v>
      </c>
      <c r="AN29" s="289" t="s">
        <v>93</v>
      </c>
      <c r="AO29" s="592" t="str">
        <f>$F$4</f>
        <v>作業と予定日</v>
      </c>
      <c r="AP29" s="593"/>
      <c r="AQ29" s="594"/>
      <c r="AR29" s="588" t="s">
        <v>79</v>
      </c>
      <c r="AS29" s="590" t="s">
        <v>127</v>
      </c>
      <c r="AT29" s="586" t="s">
        <v>128</v>
      </c>
      <c r="AU29" s="608" t="s">
        <v>5</v>
      </c>
      <c r="AW29" s="608" t="s">
        <v>5</v>
      </c>
      <c r="AX29" s="608" t="s">
        <v>82</v>
      </c>
      <c r="AY29" s="608" t="s">
        <v>123</v>
      </c>
      <c r="AZ29" s="596" t="s">
        <v>4</v>
      </c>
      <c r="BA29" s="581" t="s">
        <v>194</v>
      </c>
      <c r="BB29" s="592" t="str">
        <f>$F$4</f>
        <v>作業と予定日</v>
      </c>
      <c r="BC29" s="593"/>
      <c r="BD29" s="594"/>
      <c r="BE29" s="588" t="s">
        <v>79</v>
      </c>
      <c r="BF29" s="590" t="s">
        <v>127</v>
      </c>
      <c r="BG29" s="586" t="s">
        <v>128</v>
      </c>
      <c r="BH29" s="581" t="s">
        <v>194</v>
      </c>
      <c r="BI29" s="592" t="str">
        <f>$F$4</f>
        <v>作業と予定日</v>
      </c>
      <c r="BJ29" s="593"/>
      <c r="BK29" s="594"/>
      <c r="BL29" s="588" t="s">
        <v>79</v>
      </c>
      <c r="BM29" s="590" t="s">
        <v>127</v>
      </c>
      <c r="BN29" s="586" t="s">
        <v>128</v>
      </c>
      <c r="BO29" s="581" t="s">
        <v>194</v>
      </c>
      <c r="BP29" s="592" t="str">
        <f>$F$4</f>
        <v>作業と予定日</v>
      </c>
      <c r="BQ29" s="593"/>
      <c r="BR29" s="594"/>
      <c r="BS29" s="588" t="s">
        <v>79</v>
      </c>
      <c r="BT29" s="590" t="s">
        <v>127</v>
      </c>
      <c r="BU29" s="586" t="s">
        <v>128</v>
      </c>
      <c r="BV29" s="581" t="s">
        <v>194</v>
      </c>
      <c r="BW29" s="592" t="str">
        <f>$F$4</f>
        <v>作業と予定日</v>
      </c>
      <c r="BX29" s="593"/>
      <c r="BY29" s="594"/>
      <c r="BZ29" s="588" t="s">
        <v>79</v>
      </c>
      <c r="CA29" s="590" t="s">
        <v>127</v>
      </c>
      <c r="CB29" s="586" t="s">
        <v>128</v>
      </c>
      <c r="CC29" s="581" t="s">
        <v>194</v>
      </c>
      <c r="CD29" s="592" t="str">
        <f>$F$4</f>
        <v>作業と予定日</v>
      </c>
      <c r="CE29" s="593"/>
      <c r="CF29" s="594"/>
      <c r="CG29" s="588" t="s">
        <v>79</v>
      </c>
      <c r="CH29" s="590" t="s">
        <v>127</v>
      </c>
      <c r="CI29" s="586" t="s">
        <v>128</v>
      </c>
      <c r="CJ29" s="581" t="s">
        <v>194</v>
      </c>
      <c r="CK29" s="592" t="str">
        <f>$F$4</f>
        <v>作業と予定日</v>
      </c>
      <c r="CL29" s="593"/>
      <c r="CM29" s="594"/>
      <c r="CN29" s="588" t="s">
        <v>79</v>
      </c>
      <c r="CO29" s="590" t="s">
        <v>127</v>
      </c>
      <c r="CP29" s="586" t="s">
        <v>128</v>
      </c>
      <c r="CQ29" s="608" t="s">
        <v>5</v>
      </c>
    </row>
    <row r="30" spans="1:95" s="256" customFormat="1" ht="39" customHeight="1" x14ac:dyDescent="0.15">
      <c r="A30" s="609"/>
      <c r="B30" s="609"/>
      <c r="C30" s="609"/>
      <c r="D30" s="597"/>
      <c r="E30" s="288" t="s">
        <v>114</v>
      </c>
      <c r="F30" s="583" t="s">
        <v>115</v>
      </c>
      <c r="G30" s="584"/>
      <c r="H30" s="585"/>
      <c r="I30" s="589"/>
      <c r="J30" s="591"/>
      <c r="K30" s="587"/>
      <c r="L30" s="290" t="str">
        <f>$E$5</f>
        <v>資材購入</v>
      </c>
      <c r="M30" s="583" t="s">
        <v>116</v>
      </c>
      <c r="N30" s="584"/>
      <c r="O30" s="585"/>
      <c r="P30" s="589"/>
      <c r="Q30" s="591"/>
      <c r="R30" s="587"/>
      <c r="S30" s="290" t="str">
        <f>$E$5</f>
        <v>資材購入</v>
      </c>
      <c r="T30" s="595" t="s">
        <v>117</v>
      </c>
      <c r="U30" s="595"/>
      <c r="V30" s="595"/>
      <c r="W30" s="589"/>
      <c r="X30" s="591"/>
      <c r="Y30" s="587"/>
      <c r="Z30" s="290" t="str">
        <f>$E$5</f>
        <v>資材購入</v>
      </c>
      <c r="AA30" s="595" t="s">
        <v>118</v>
      </c>
      <c r="AB30" s="595"/>
      <c r="AC30" s="595"/>
      <c r="AD30" s="589"/>
      <c r="AE30" s="591"/>
      <c r="AF30" s="587"/>
      <c r="AG30" s="290" t="str">
        <f>$E$5</f>
        <v>資材購入</v>
      </c>
      <c r="AH30" s="595" t="s">
        <v>83</v>
      </c>
      <c r="AI30" s="595"/>
      <c r="AJ30" s="595"/>
      <c r="AK30" s="589"/>
      <c r="AL30" s="591"/>
      <c r="AM30" s="587"/>
      <c r="AN30" s="290" t="str">
        <f>$E$5</f>
        <v>資材購入</v>
      </c>
      <c r="AO30" s="595" t="s">
        <v>84</v>
      </c>
      <c r="AP30" s="595"/>
      <c r="AQ30" s="595"/>
      <c r="AR30" s="589"/>
      <c r="AS30" s="591"/>
      <c r="AT30" s="587"/>
      <c r="AU30" s="609"/>
      <c r="AW30" s="609"/>
      <c r="AX30" s="609"/>
      <c r="AY30" s="609"/>
      <c r="AZ30" s="597"/>
      <c r="BA30" s="582"/>
      <c r="BB30" s="583" t="s">
        <v>119</v>
      </c>
      <c r="BC30" s="584"/>
      <c r="BD30" s="585"/>
      <c r="BE30" s="589"/>
      <c r="BF30" s="591"/>
      <c r="BG30" s="587"/>
      <c r="BH30" s="582"/>
      <c r="BI30" s="583" t="s">
        <v>120</v>
      </c>
      <c r="BJ30" s="584"/>
      <c r="BK30" s="585"/>
      <c r="BL30" s="589"/>
      <c r="BM30" s="591"/>
      <c r="BN30" s="587"/>
      <c r="BO30" s="582"/>
      <c r="BP30" s="583" t="s">
        <v>85</v>
      </c>
      <c r="BQ30" s="584"/>
      <c r="BR30" s="585"/>
      <c r="BS30" s="589"/>
      <c r="BT30" s="591"/>
      <c r="BU30" s="587"/>
      <c r="BV30" s="582"/>
      <c r="BW30" s="583" t="s">
        <v>86</v>
      </c>
      <c r="BX30" s="584"/>
      <c r="BY30" s="585"/>
      <c r="BZ30" s="589"/>
      <c r="CA30" s="591"/>
      <c r="CB30" s="587"/>
      <c r="CC30" s="582"/>
      <c r="CD30" s="583" t="s">
        <v>121</v>
      </c>
      <c r="CE30" s="584" t="str">
        <f>IF(AI30="","",AI30)</f>
        <v/>
      </c>
      <c r="CF30" s="585" t="str">
        <f>IF(AJ30="","",AJ30)</f>
        <v/>
      </c>
      <c r="CG30" s="589"/>
      <c r="CH30" s="591"/>
      <c r="CI30" s="587"/>
      <c r="CJ30" s="582"/>
      <c r="CK30" s="583" t="s">
        <v>122</v>
      </c>
      <c r="CL30" s="584" t="str">
        <f>IF(AP30="","",AP30)</f>
        <v/>
      </c>
      <c r="CM30" s="585" t="str">
        <f>IF(AQ30="","",AQ30)</f>
        <v/>
      </c>
      <c r="CN30" s="589"/>
      <c r="CO30" s="591"/>
      <c r="CP30" s="587"/>
      <c r="CQ30" s="609"/>
    </row>
    <row r="31" spans="1:95" ht="28.5" customHeight="1" x14ac:dyDescent="0.15">
      <c r="A31" s="257">
        <v>1</v>
      </c>
      <c r="B31" s="261" t="s">
        <v>94</v>
      </c>
      <c r="C31" s="261" t="s">
        <v>150</v>
      </c>
      <c r="D31" s="263">
        <v>40</v>
      </c>
      <c r="E31" s="278">
        <f t="shared" ref="E31:E39" si="22">F31-4</f>
        <v>45493</v>
      </c>
      <c r="F31" s="278">
        <v>45497</v>
      </c>
      <c r="G31" s="294" t="s">
        <v>17</v>
      </c>
      <c r="H31" s="295">
        <v>45498</v>
      </c>
      <c r="I31" s="305">
        <v>8</v>
      </c>
      <c r="J31" s="287">
        <f>$D31*I31/10</f>
        <v>32</v>
      </c>
      <c r="K31" s="306">
        <v>1</v>
      </c>
      <c r="L31" s="278">
        <f t="shared" ref="L31:L44" si="23">M31-4</f>
        <v>45513</v>
      </c>
      <c r="M31" s="278">
        <v>45517</v>
      </c>
      <c r="N31" s="294" t="s">
        <v>17</v>
      </c>
      <c r="O31" s="295">
        <v>45518</v>
      </c>
      <c r="P31" s="305">
        <v>4.5</v>
      </c>
      <c r="Q31" s="287">
        <f>$D31*P31/10</f>
        <v>18</v>
      </c>
      <c r="R31" s="306">
        <v>1</v>
      </c>
      <c r="S31" s="278">
        <f t="shared" ref="S31:S40" si="24">T31-4</f>
        <v>45515</v>
      </c>
      <c r="T31" s="278">
        <v>45519</v>
      </c>
      <c r="U31" s="294" t="s">
        <v>17</v>
      </c>
      <c r="V31" s="295">
        <v>45519</v>
      </c>
      <c r="W31" s="305">
        <v>4</v>
      </c>
      <c r="X31" s="287">
        <f>$D31*W31/10</f>
        <v>16</v>
      </c>
      <c r="Y31" s="306">
        <v>1</v>
      </c>
      <c r="Z31" s="278">
        <f t="shared" ref="Z31:Z40" si="25">AA31-4</f>
        <v>45522</v>
      </c>
      <c r="AA31" s="278">
        <v>45526</v>
      </c>
      <c r="AB31" s="294" t="s">
        <v>17</v>
      </c>
      <c r="AC31" s="295">
        <v>45526</v>
      </c>
      <c r="AD31" s="305">
        <v>1</v>
      </c>
      <c r="AE31" s="287">
        <f>$D31*AD31/10</f>
        <v>4</v>
      </c>
      <c r="AF31" s="306">
        <v>1</v>
      </c>
      <c r="AG31" s="278">
        <f t="shared" ref="AG31:AG40" si="26">AH31-4</f>
        <v>45529</v>
      </c>
      <c r="AH31" s="278">
        <v>45533</v>
      </c>
      <c r="AI31" s="294" t="s">
        <v>17</v>
      </c>
      <c r="AJ31" s="295">
        <v>45533</v>
      </c>
      <c r="AK31" s="305">
        <v>1</v>
      </c>
      <c r="AL31" s="287">
        <f>$D31*AK31/10</f>
        <v>4</v>
      </c>
      <c r="AM31" s="306">
        <v>1</v>
      </c>
      <c r="AN31" s="278">
        <f t="shared" ref="AN31" si="27">AO31-4</f>
        <v>45541</v>
      </c>
      <c r="AO31" s="278">
        <v>45545</v>
      </c>
      <c r="AP31" s="294" t="s">
        <v>17</v>
      </c>
      <c r="AQ31" s="295">
        <v>45545</v>
      </c>
      <c r="AR31" s="305">
        <v>2</v>
      </c>
      <c r="AS31" s="287">
        <f>$D31*AR31/10</f>
        <v>8</v>
      </c>
      <c r="AT31" s="306">
        <v>1</v>
      </c>
      <c r="AU31" s="257">
        <v>1</v>
      </c>
      <c r="AW31" s="257">
        <v>1</v>
      </c>
      <c r="AX31" s="272" t="str">
        <f t="shared" ref="AX31:AX46" si="28">IF(B31="","",B31)</f>
        <v>キャベツ</v>
      </c>
      <c r="AY31" s="272" t="str">
        <f t="shared" ref="AY31:AY46" si="29">IF(C31="","",C31)</f>
        <v>○○</v>
      </c>
      <c r="AZ31" s="273">
        <f t="shared" ref="AZ31:AZ46" si="30">D31</f>
        <v>40</v>
      </c>
      <c r="BA31" s="455"/>
      <c r="BB31" s="278"/>
      <c r="BC31" s="294" t="s">
        <v>17</v>
      </c>
      <c r="BD31" s="295"/>
      <c r="BE31" s="305"/>
      <c r="BF31" s="287">
        <f>$D31*BE31/10</f>
        <v>0</v>
      </c>
      <c r="BG31" s="307"/>
      <c r="BH31" s="455"/>
      <c r="BI31" s="278">
        <v>45544</v>
      </c>
      <c r="BJ31" s="294" t="s">
        <v>17</v>
      </c>
      <c r="BK31" s="295">
        <v>45544</v>
      </c>
      <c r="BL31" s="305">
        <v>2</v>
      </c>
      <c r="BM31" s="287">
        <f>$D31*BL31/10</f>
        <v>8</v>
      </c>
      <c r="BN31" s="307">
        <v>1</v>
      </c>
      <c r="BO31" s="455"/>
      <c r="BP31" s="278">
        <v>45558</v>
      </c>
      <c r="BQ31" s="294" t="s">
        <v>17</v>
      </c>
      <c r="BR31" s="295">
        <v>45558</v>
      </c>
      <c r="BS31" s="305">
        <v>2</v>
      </c>
      <c r="BT31" s="287">
        <f>$D31*BS31/10</f>
        <v>8</v>
      </c>
      <c r="BU31" s="307">
        <v>1</v>
      </c>
      <c r="BV31" s="455"/>
      <c r="BW31" s="278">
        <v>45581</v>
      </c>
      <c r="BX31" s="294" t="s">
        <v>17</v>
      </c>
      <c r="BY31" s="295">
        <v>45581</v>
      </c>
      <c r="BZ31" s="305">
        <v>2</v>
      </c>
      <c r="CA31" s="287">
        <f>$D31*BZ31/10</f>
        <v>8</v>
      </c>
      <c r="CB31" s="307">
        <v>1</v>
      </c>
      <c r="CC31" s="455"/>
      <c r="CD31" s="278">
        <v>45585</v>
      </c>
      <c r="CE31" s="294" t="s">
        <v>17</v>
      </c>
      <c r="CF31" s="295">
        <v>45590</v>
      </c>
      <c r="CG31" s="305">
        <v>8</v>
      </c>
      <c r="CH31" s="287">
        <f>$D31*CG31/10</f>
        <v>32</v>
      </c>
      <c r="CI31" s="306">
        <v>1</v>
      </c>
      <c r="CJ31" s="455"/>
      <c r="CK31" s="278"/>
      <c r="CL31" s="294" t="s">
        <v>17</v>
      </c>
      <c r="CM31" s="295"/>
      <c r="CN31" s="305"/>
      <c r="CO31" s="287">
        <f>$D31*CN31/10</f>
        <v>0</v>
      </c>
      <c r="CP31" s="306"/>
      <c r="CQ31" s="257">
        <v>1</v>
      </c>
    </row>
    <row r="32" spans="1:95" ht="28.5" customHeight="1" x14ac:dyDescent="0.15">
      <c r="A32" s="257">
        <v>2</v>
      </c>
      <c r="B32" s="261" t="s">
        <v>94</v>
      </c>
      <c r="C32" s="261" t="s">
        <v>151</v>
      </c>
      <c r="D32" s="263">
        <v>20</v>
      </c>
      <c r="E32" s="278">
        <f t="shared" si="22"/>
        <v>45510</v>
      </c>
      <c r="F32" s="278">
        <v>45514</v>
      </c>
      <c r="G32" s="294" t="s">
        <v>17</v>
      </c>
      <c r="H32" s="295">
        <v>45515</v>
      </c>
      <c r="I32" s="305">
        <v>8</v>
      </c>
      <c r="J32" s="287">
        <f t="shared" ref="J32:J46" si="31">$D32*I32/10</f>
        <v>16</v>
      </c>
      <c r="K32" s="306">
        <v>1</v>
      </c>
      <c r="L32" s="278"/>
      <c r="M32" s="278">
        <v>45543</v>
      </c>
      <c r="N32" s="294" t="s">
        <v>17</v>
      </c>
      <c r="O32" s="295">
        <v>45544</v>
      </c>
      <c r="P32" s="305">
        <v>4.5</v>
      </c>
      <c r="Q32" s="287">
        <f t="shared" ref="Q32:Q46" si="32">$D32*P32/10</f>
        <v>9</v>
      </c>
      <c r="R32" s="306">
        <v>1</v>
      </c>
      <c r="S32" s="278"/>
      <c r="T32" s="278">
        <v>45545</v>
      </c>
      <c r="U32" s="294" t="s">
        <v>17</v>
      </c>
      <c r="V32" s="295">
        <v>45545</v>
      </c>
      <c r="W32" s="305">
        <v>4</v>
      </c>
      <c r="X32" s="287">
        <f t="shared" ref="X32:X46" si="33">$D32*W32/10</f>
        <v>8</v>
      </c>
      <c r="Y32" s="306">
        <v>1</v>
      </c>
      <c r="Z32" s="278"/>
      <c r="AA32" s="278">
        <v>45552</v>
      </c>
      <c r="AB32" s="294" t="s">
        <v>17</v>
      </c>
      <c r="AC32" s="295">
        <v>45552</v>
      </c>
      <c r="AD32" s="305">
        <v>1</v>
      </c>
      <c r="AE32" s="287">
        <f t="shared" ref="AE32:AE46" si="34">$D32*AD32/10</f>
        <v>2</v>
      </c>
      <c r="AF32" s="306">
        <v>1</v>
      </c>
      <c r="AG32" s="278"/>
      <c r="AH32" s="278">
        <v>45559</v>
      </c>
      <c r="AI32" s="294" t="s">
        <v>17</v>
      </c>
      <c r="AJ32" s="295">
        <v>45559</v>
      </c>
      <c r="AK32" s="305">
        <v>1</v>
      </c>
      <c r="AL32" s="287">
        <f t="shared" ref="AL32:AL46" si="35">$D32*AK32/10</f>
        <v>2</v>
      </c>
      <c r="AM32" s="306">
        <v>1</v>
      </c>
      <c r="AN32" s="278"/>
      <c r="AO32" s="278">
        <v>45571</v>
      </c>
      <c r="AP32" s="294" t="s">
        <v>17</v>
      </c>
      <c r="AQ32" s="295">
        <v>45571</v>
      </c>
      <c r="AR32" s="305">
        <v>2</v>
      </c>
      <c r="AS32" s="287">
        <f t="shared" ref="AS32:AS46" si="36">$D32*AR32/10</f>
        <v>4</v>
      </c>
      <c r="AT32" s="306">
        <v>1</v>
      </c>
      <c r="AU32" s="257">
        <v>2</v>
      </c>
      <c r="AW32" s="257">
        <v>2</v>
      </c>
      <c r="AX32" s="272" t="str">
        <f t="shared" si="28"/>
        <v>キャベツ</v>
      </c>
      <c r="AY32" s="272" t="str">
        <f t="shared" si="29"/>
        <v>△△</v>
      </c>
      <c r="AZ32" s="273">
        <f t="shared" si="30"/>
        <v>20</v>
      </c>
      <c r="BA32" s="455"/>
      <c r="BB32" s="278"/>
      <c r="BC32" s="294" t="s">
        <v>17</v>
      </c>
      <c r="BD32" s="295"/>
      <c r="BE32" s="305"/>
      <c r="BF32" s="287">
        <f t="shared" ref="BF32:BF46" si="37">$D32*BE32/10</f>
        <v>0</v>
      </c>
      <c r="BG32" s="307"/>
      <c r="BH32" s="455"/>
      <c r="BI32" s="278">
        <v>45570</v>
      </c>
      <c r="BJ32" s="294" t="s">
        <v>17</v>
      </c>
      <c r="BK32" s="295">
        <v>45570</v>
      </c>
      <c r="BL32" s="305">
        <v>2</v>
      </c>
      <c r="BM32" s="287">
        <f t="shared" ref="BM32:BM46" si="38">$D32*BL32/10</f>
        <v>4</v>
      </c>
      <c r="BN32" s="307">
        <v>1</v>
      </c>
      <c r="BO32" s="455"/>
      <c r="BP32" s="278">
        <v>45584</v>
      </c>
      <c r="BQ32" s="294" t="s">
        <v>17</v>
      </c>
      <c r="BR32" s="295">
        <v>45584</v>
      </c>
      <c r="BS32" s="305">
        <v>2</v>
      </c>
      <c r="BT32" s="287">
        <f t="shared" ref="BT32:BT46" si="39">$D32*BS32/10</f>
        <v>4</v>
      </c>
      <c r="BU32" s="307">
        <v>1</v>
      </c>
      <c r="BV32" s="455"/>
      <c r="BW32" s="278">
        <v>45607</v>
      </c>
      <c r="BX32" s="294" t="s">
        <v>17</v>
      </c>
      <c r="BY32" s="295">
        <v>45607</v>
      </c>
      <c r="BZ32" s="305">
        <v>2</v>
      </c>
      <c r="CA32" s="287">
        <f t="shared" ref="CA32:CA46" si="40">$D32*BZ32/10</f>
        <v>4</v>
      </c>
      <c r="CB32" s="307">
        <v>1</v>
      </c>
      <c r="CC32" s="455"/>
      <c r="CD32" s="278">
        <v>45627</v>
      </c>
      <c r="CE32" s="294" t="s">
        <v>17</v>
      </c>
      <c r="CF32" s="295">
        <v>45632</v>
      </c>
      <c r="CG32" s="305">
        <v>8</v>
      </c>
      <c r="CH32" s="287">
        <f t="shared" ref="CH32:CH46" si="41">$D32*CG32/10</f>
        <v>16</v>
      </c>
      <c r="CI32" s="306">
        <v>1</v>
      </c>
      <c r="CJ32" s="455"/>
      <c r="CK32" s="278"/>
      <c r="CL32" s="294" t="s">
        <v>17</v>
      </c>
      <c r="CM32" s="295"/>
      <c r="CN32" s="305"/>
      <c r="CO32" s="287">
        <f t="shared" ref="CO32:CO46" si="42">$D32*CN32/10</f>
        <v>0</v>
      </c>
      <c r="CP32" s="306"/>
      <c r="CQ32" s="257">
        <v>2</v>
      </c>
    </row>
    <row r="33" spans="1:95" ht="28.5" customHeight="1" x14ac:dyDescent="0.15">
      <c r="A33" s="257">
        <v>3</v>
      </c>
      <c r="B33" s="261" t="s">
        <v>94</v>
      </c>
      <c r="C33" s="261" t="s">
        <v>152</v>
      </c>
      <c r="D33" s="263">
        <v>20</v>
      </c>
      <c r="E33" s="278">
        <f t="shared" si="22"/>
        <v>45520</v>
      </c>
      <c r="F33" s="278">
        <v>45524</v>
      </c>
      <c r="G33" s="294" t="s">
        <v>17</v>
      </c>
      <c r="H33" s="295">
        <v>45525</v>
      </c>
      <c r="I33" s="305">
        <v>8</v>
      </c>
      <c r="J33" s="287">
        <f t="shared" si="31"/>
        <v>16</v>
      </c>
      <c r="K33" s="306">
        <v>1</v>
      </c>
      <c r="L33" s="278"/>
      <c r="M33" s="278">
        <v>45553</v>
      </c>
      <c r="N33" s="294" t="s">
        <v>17</v>
      </c>
      <c r="O33" s="295">
        <v>45554</v>
      </c>
      <c r="P33" s="305">
        <v>4.5</v>
      </c>
      <c r="Q33" s="287">
        <f t="shared" si="32"/>
        <v>9</v>
      </c>
      <c r="R33" s="306">
        <v>1</v>
      </c>
      <c r="S33" s="278"/>
      <c r="T33" s="278">
        <v>45555</v>
      </c>
      <c r="U33" s="294" t="s">
        <v>17</v>
      </c>
      <c r="V33" s="295">
        <v>45555</v>
      </c>
      <c r="W33" s="305">
        <v>4</v>
      </c>
      <c r="X33" s="287">
        <f t="shared" si="33"/>
        <v>8</v>
      </c>
      <c r="Y33" s="306">
        <v>1</v>
      </c>
      <c r="Z33" s="278"/>
      <c r="AA33" s="278">
        <v>45562</v>
      </c>
      <c r="AB33" s="294" t="s">
        <v>17</v>
      </c>
      <c r="AC33" s="295">
        <v>45562</v>
      </c>
      <c r="AD33" s="305">
        <v>1</v>
      </c>
      <c r="AE33" s="287">
        <f t="shared" si="34"/>
        <v>2</v>
      </c>
      <c r="AF33" s="306">
        <v>1</v>
      </c>
      <c r="AG33" s="278"/>
      <c r="AH33" s="278">
        <v>45569</v>
      </c>
      <c r="AI33" s="294" t="s">
        <v>17</v>
      </c>
      <c r="AJ33" s="295">
        <v>45569</v>
      </c>
      <c r="AK33" s="305">
        <v>1</v>
      </c>
      <c r="AL33" s="287">
        <f t="shared" si="35"/>
        <v>2</v>
      </c>
      <c r="AM33" s="306">
        <v>1</v>
      </c>
      <c r="AN33" s="278"/>
      <c r="AO33" s="278">
        <v>45581</v>
      </c>
      <c r="AP33" s="294" t="s">
        <v>17</v>
      </c>
      <c r="AQ33" s="295">
        <v>45581</v>
      </c>
      <c r="AR33" s="305">
        <v>2</v>
      </c>
      <c r="AS33" s="287">
        <f t="shared" si="36"/>
        <v>4</v>
      </c>
      <c r="AT33" s="306">
        <v>1</v>
      </c>
      <c r="AU33" s="257">
        <v>3</v>
      </c>
      <c r="AW33" s="257">
        <v>3</v>
      </c>
      <c r="AX33" s="272" t="str">
        <f t="shared" si="28"/>
        <v>キャベツ</v>
      </c>
      <c r="AY33" s="272" t="str">
        <f t="shared" si="29"/>
        <v>○×△</v>
      </c>
      <c r="AZ33" s="273">
        <f t="shared" si="30"/>
        <v>20</v>
      </c>
      <c r="BA33" s="455"/>
      <c r="BB33" s="278"/>
      <c r="BC33" s="294" t="s">
        <v>17</v>
      </c>
      <c r="BD33" s="295"/>
      <c r="BE33" s="305"/>
      <c r="BF33" s="287">
        <f t="shared" si="37"/>
        <v>0</v>
      </c>
      <c r="BG33" s="307"/>
      <c r="BH33" s="455"/>
      <c r="BI33" s="278">
        <v>45580</v>
      </c>
      <c r="BJ33" s="294" t="s">
        <v>17</v>
      </c>
      <c r="BK33" s="295">
        <v>45580</v>
      </c>
      <c r="BL33" s="305">
        <v>2</v>
      </c>
      <c r="BM33" s="287">
        <f t="shared" si="38"/>
        <v>4</v>
      </c>
      <c r="BN33" s="307">
        <v>1</v>
      </c>
      <c r="BO33" s="455"/>
      <c r="BP33" s="278">
        <v>45594</v>
      </c>
      <c r="BQ33" s="294" t="s">
        <v>17</v>
      </c>
      <c r="BR33" s="295">
        <v>45594</v>
      </c>
      <c r="BS33" s="305">
        <v>2</v>
      </c>
      <c r="BT33" s="287">
        <f t="shared" si="39"/>
        <v>4</v>
      </c>
      <c r="BU33" s="307">
        <v>1</v>
      </c>
      <c r="BV33" s="455"/>
      <c r="BW33" s="278">
        <v>45617</v>
      </c>
      <c r="BX33" s="294" t="s">
        <v>17</v>
      </c>
      <c r="BY33" s="295">
        <v>45617</v>
      </c>
      <c r="BZ33" s="305">
        <v>2</v>
      </c>
      <c r="CA33" s="287">
        <f t="shared" si="40"/>
        <v>4</v>
      </c>
      <c r="CB33" s="307">
        <v>1</v>
      </c>
      <c r="CC33" s="455"/>
      <c r="CD33" s="278">
        <v>45636</v>
      </c>
      <c r="CE33" s="294" t="s">
        <v>17</v>
      </c>
      <c r="CF33" s="295">
        <v>45641</v>
      </c>
      <c r="CG33" s="305">
        <v>8</v>
      </c>
      <c r="CH33" s="287">
        <f t="shared" si="41"/>
        <v>16</v>
      </c>
      <c r="CI33" s="306">
        <v>1</v>
      </c>
      <c r="CJ33" s="455"/>
      <c r="CK33" s="278"/>
      <c r="CL33" s="294" t="s">
        <v>17</v>
      </c>
      <c r="CM33" s="295"/>
      <c r="CN33" s="305"/>
      <c r="CO33" s="287">
        <f t="shared" si="42"/>
        <v>0</v>
      </c>
      <c r="CP33" s="306"/>
      <c r="CQ33" s="257">
        <v>3</v>
      </c>
    </row>
    <row r="34" spans="1:95" ht="28.5" customHeight="1" x14ac:dyDescent="0.15">
      <c r="A34" s="257">
        <v>4</v>
      </c>
      <c r="B34" s="261" t="s">
        <v>94</v>
      </c>
      <c r="C34" s="261" t="s">
        <v>153</v>
      </c>
      <c r="D34" s="263">
        <v>20</v>
      </c>
      <c r="E34" s="278">
        <f t="shared" si="22"/>
        <v>45562</v>
      </c>
      <c r="F34" s="278">
        <v>45566</v>
      </c>
      <c r="G34" s="294" t="s">
        <v>17</v>
      </c>
      <c r="H34" s="295">
        <v>45567</v>
      </c>
      <c r="I34" s="305">
        <v>8</v>
      </c>
      <c r="J34" s="287">
        <f t="shared" si="31"/>
        <v>16</v>
      </c>
      <c r="K34" s="306">
        <v>1</v>
      </c>
      <c r="L34" s="278"/>
      <c r="M34" s="278">
        <v>45595</v>
      </c>
      <c r="N34" s="294" t="s">
        <v>17</v>
      </c>
      <c r="O34" s="295">
        <v>45596</v>
      </c>
      <c r="P34" s="305">
        <v>4.5</v>
      </c>
      <c r="Q34" s="287">
        <f t="shared" si="32"/>
        <v>9</v>
      </c>
      <c r="R34" s="306">
        <v>1</v>
      </c>
      <c r="S34" s="278"/>
      <c r="T34" s="278">
        <v>45597</v>
      </c>
      <c r="U34" s="294" t="s">
        <v>17</v>
      </c>
      <c r="V34" s="295">
        <v>45597</v>
      </c>
      <c r="W34" s="305">
        <v>4</v>
      </c>
      <c r="X34" s="287">
        <f t="shared" si="33"/>
        <v>8</v>
      </c>
      <c r="Y34" s="306">
        <v>1</v>
      </c>
      <c r="Z34" s="278"/>
      <c r="AA34" s="278">
        <v>45604</v>
      </c>
      <c r="AB34" s="294" t="s">
        <v>17</v>
      </c>
      <c r="AC34" s="295">
        <v>45604</v>
      </c>
      <c r="AD34" s="305">
        <v>1</v>
      </c>
      <c r="AE34" s="287">
        <f t="shared" si="34"/>
        <v>2</v>
      </c>
      <c r="AF34" s="306">
        <v>1</v>
      </c>
      <c r="AG34" s="278"/>
      <c r="AH34" s="278">
        <v>45611</v>
      </c>
      <c r="AI34" s="294" t="s">
        <v>17</v>
      </c>
      <c r="AJ34" s="295">
        <v>45611</v>
      </c>
      <c r="AK34" s="305">
        <v>1</v>
      </c>
      <c r="AL34" s="287">
        <f t="shared" si="35"/>
        <v>2</v>
      </c>
      <c r="AM34" s="306">
        <v>1</v>
      </c>
      <c r="AN34" s="278"/>
      <c r="AO34" s="278">
        <v>45623</v>
      </c>
      <c r="AP34" s="294" t="s">
        <v>17</v>
      </c>
      <c r="AQ34" s="295">
        <v>45623</v>
      </c>
      <c r="AR34" s="305">
        <v>2</v>
      </c>
      <c r="AS34" s="287">
        <f t="shared" si="36"/>
        <v>4</v>
      </c>
      <c r="AT34" s="306">
        <v>1</v>
      </c>
      <c r="AU34" s="257">
        <v>4</v>
      </c>
      <c r="AW34" s="257">
        <v>4</v>
      </c>
      <c r="AX34" s="272" t="str">
        <f t="shared" si="28"/>
        <v>キャベツ</v>
      </c>
      <c r="AY34" s="272" t="str">
        <f t="shared" si="29"/>
        <v>＊＊＊</v>
      </c>
      <c r="AZ34" s="273">
        <f t="shared" si="30"/>
        <v>20</v>
      </c>
      <c r="BA34" s="455"/>
      <c r="BB34" s="278"/>
      <c r="BC34" s="294" t="s">
        <v>17</v>
      </c>
      <c r="BD34" s="295"/>
      <c r="BE34" s="305"/>
      <c r="BF34" s="287">
        <f t="shared" si="37"/>
        <v>0</v>
      </c>
      <c r="BG34" s="307"/>
      <c r="BH34" s="455"/>
      <c r="BI34" s="278">
        <v>45622</v>
      </c>
      <c r="BJ34" s="294" t="s">
        <v>17</v>
      </c>
      <c r="BK34" s="295">
        <v>45622</v>
      </c>
      <c r="BL34" s="305">
        <v>2</v>
      </c>
      <c r="BM34" s="287">
        <f t="shared" si="38"/>
        <v>4</v>
      </c>
      <c r="BN34" s="307">
        <v>1</v>
      </c>
      <c r="BO34" s="455"/>
      <c r="BP34" s="278">
        <v>45636</v>
      </c>
      <c r="BQ34" s="294" t="s">
        <v>17</v>
      </c>
      <c r="BR34" s="295">
        <v>45636</v>
      </c>
      <c r="BS34" s="305">
        <v>2</v>
      </c>
      <c r="BT34" s="287">
        <f t="shared" si="39"/>
        <v>4</v>
      </c>
      <c r="BU34" s="307">
        <v>1</v>
      </c>
      <c r="BV34" s="455"/>
      <c r="BW34" s="278">
        <v>45659</v>
      </c>
      <c r="BX34" s="294" t="s">
        <v>17</v>
      </c>
      <c r="BY34" s="295">
        <v>45659</v>
      </c>
      <c r="BZ34" s="305">
        <v>2</v>
      </c>
      <c r="CA34" s="287">
        <f t="shared" si="40"/>
        <v>4</v>
      </c>
      <c r="CB34" s="307">
        <v>1</v>
      </c>
      <c r="CC34" s="455"/>
      <c r="CD34" s="278">
        <v>45392</v>
      </c>
      <c r="CE34" s="294" t="s">
        <v>17</v>
      </c>
      <c r="CF34" s="295">
        <v>45397</v>
      </c>
      <c r="CG34" s="305">
        <v>8</v>
      </c>
      <c r="CH34" s="287">
        <f t="shared" si="41"/>
        <v>16</v>
      </c>
      <c r="CI34" s="306">
        <v>1</v>
      </c>
      <c r="CJ34" s="455"/>
      <c r="CK34" s="278"/>
      <c r="CL34" s="294" t="s">
        <v>17</v>
      </c>
      <c r="CM34" s="295"/>
      <c r="CN34" s="305"/>
      <c r="CO34" s="287">
        <f t="shared" si="42"/>
        <v>0</v>
      </c>
      <c r="CP34" s="306"/>
      <c r="CQ34" s="257">
        <v>4</v>
      </c>
    </row>
    <row r="35" spans="1:95" ht="28.5" customHeight="1" x14ac:dyDescent="0.15">
      <c r="A35" s="257">
        <v>5</v>
      </c>
      <c r="B35" s="261" t="s">
        <v>94</v>
      </c>
      <c r="C35" s="261" t="s">
        <v>154</v>
      </c>
      <c r="D35" s="263">
        <v>20</v>
      </c>
      <c r="E35" s="278">
        <f t="shared" si="22"/>
        <v>45571</v>
      </c>
      <c r="F35" s="278">
        <v>45575</v>
      </c>
      <c r="G35" s="294" t="s">
        <v>17</v>
      </c>
      <c r="H35" s="295">
        <v>45576</v>
      </c>
      <c r="I35" s="305">
        <v>8</v>
      </c>
      <c r="J35" s="287">
        <f t="shared" si="31"/>
        <v>16</v>
      </c>
      <c r="K35" s="306">
        <v>1</v>
      </c>
      <c r="L35" s="278"/>
      <c r="M35" s="278">
        <v>45604</v>
      </c>
      <c r="N35" s="294" t="s">
        <v>17</v>
      </c>
      <c r="O35" s="295">
        <v>45605</v>
      </c>
      <c r="P35" s="305">
        <v>4.5</v>
      </c>
      <c r="Q35" s="287">
        <f t="shared" si="32"/>
        <v>9</v>
      </c>
      <c r="R35" s="306">
        <v>1</v>
      </c>
      <c r="S35" s="278"/>
      <c r="T35" s="278">
        <v>45606</v>
      </c>
      <c r="U35" s="294" t="s">
        <v>17</v>
      </c>
      <c r="V35" s="295">
        <v>45606</v>
      </c>
      <c r="W35" s="305">
        <v>4</v>
      </c>
      <c r="X35" s="287">
        <f t="shared" si="33"/>
        <v>8</v>
      </c>
      <c r="Y35" s="306">
        <v>1</v>
      </c>
      <c r="Z35" s="278"/>
      <c r="AA35" s="278">
        <v>45613</v>
      </c>
      <c r="AB35" s="294" t="s">
        <v>17</v>
      </c>
      <c r="AC35" s="295">
        <v>45613</v>
      </c>
      <c r="AD35" s="305">
        <v>1</v>
      </c>
      <c r="AE35" s="287">
        <f t="shared" si="34"/>
        <v>2</v>
      </c>
      <c r="AF35" s="306">
        <v>1</v>
      </c>
      <c r="AG35" s="278"/>
      <c r="AH35" s="278">
        <v>45620</v>
      </c>
      <c r="AI35" s="294" t="s">
        <v>17</v>
      </c>
      <c r="AJ35" s="295">
        <v>45620</v>
      </c>
      <c r="AK35" s="305">
        <v>1</v>
      </c>
      <c r="AL35" s="287">
        <f t="shared" si="35"/>
        <v>2</v>
      </c>
      <c r="AM35" s="306">
        <v>1</v>
      </c>
      <c r="AN35" s="278"/>
      <c r="AO35" s="278">
        <v>45632</v>
      </c>
      <c r="AP35" s="294" t="s">
        <v>17</v>
      </c>
      <c r="AQ35" s="295">
        <v>45632</v>
      </c>
      <c r="AR35" s="305">
        <v>2</v>
      </c>
      <c r="AS35" s="287">
        <f t="shared" si="36"/>
        <v>4</v>
      </c>
      <c r="AT35" s="306">
        <v>1</v>
      </c>
      <c r="AU35" s="257">
        <v>5</v>
      </c>
      <c r="AW35" s="257">
        <v>5</v>
      </c>
      <c r="AX35" s="272" t="str">
        <f t="shared" si="28"/>
        <v>キャベツ</v>
      </c>
      <c r="AY35" s="272" t="str">
        <f t="shared" si="29"/>
        <v>◎◎</v>
      </c>
      <c r="AZ35" s="273">
        <f t="shared" si="30"/>
        <v>20</v>
      </c>
      <c r="BA35" s="455"/>
      <c r="BB35" s="278"/>
      <c r="BC35" s="294" t="s">
        <v>17</v>
      </c>
      <c r="BD35" s="295"/>
      <c r="BE35" s="305"/>
      <c r="BF35" s="287">
        <f t="shared" si="37"/>
        <v>0</v>
      </c>
      <c r="BG35" s="307"/>
      <c r="BH35" s="455"/>
      <c r="BI35" s="278">
        <v>45631</v>
      </c>
      <c r="BJ35" s="294" t="s">
        <v>17</v>
      </c>
      <c r="BK35" s="295">
        <v>45631</v>
      </c>
      <c r="BL35" s="305">
        <v>2</v>
      </c>
      <c r="BM35" s="287">
        <f t="shared" si="38"/>
        <v>4</v>
      </c>
      <c r="BN35" s="307">
        <v>1</v>
      </c>
      <c r="BO35" s="455"/>
      <c r="BP35" s="278">
        <v>45645</v>
      </c>
      <c r="BQ35" s="294" t="s">
        <v>17</v>
      </c>
      <c r="BR35" s="295">
        <v>45645</v>
      </c>
      <c r="BS35" s="305">
        <v>2</v>
      </c>
      <c r="BT35" s="287">
        <f t="shared" si="39"/>
        <v>4</v>
      </c>
      <c r="BU35" s="307">
        <v>1</v>
      </c>
      <c r="BV35" s="455"/>
      <c r="BW35" s="278">
        <v>45668</v>
      </c>
      <c r="BX35" s="294" t="s">
        <v>17</v>
      </c>
      <c r="BY35" s="295">
        <v>45668</v>
      </c>
      <c r="BZ35" s="305">
        <v>2</v>
      </c>
      <c r="CA35" s="287">
        <f t="shared" si="40"/>
        <v>4</v>
      </c>
      <c r="CB35" s="307">
        <v>1</v>
      </c>
      <c r="CC35" s="455"/>
      <c r="CD35" s="278">
        <v>45413</v>
      </c>
      <c r="CE35" s="294" t="s">
        <v>17</v>
      </c>
      <c r="CF35" s="295">
        <v>45418</v>
      </c>
      <c r="CG35" s="305">
        <v>8</v>
      </c>
      <c r="CH35" s="287">
        <f t="shared" si="41"/>
        <v>16</v>
      </c>
      <c r="CI35" s="306">
        <v>1</v>
      </c>
      <c r="CJ35" s="455"/>
      <c r="CK35" s="278"/>
      <c r="CL35" s="294" t="s">
        <v>17</v>
      </c>
      <c r="CM35" s="295"/>
      <c r="CN35" s="305"/>
      <c r="CO35" s="287">
        <f t="shared" si="42"/>
        <v>0</v>
      </c>
      <c r="CP35" s="306"/>
      <c r="CQ35" s="257">
        <v>5</v>
      </c>
    </row>
    <row r="36" spans="1:95" ht="28.5" customHeight="1" x14ac:dyDescent="0.15">
      <c r="A36" s="257">
        <v>6</v>
      </c>
      <c r="B36" s="261" t="s">
        <v>94</v>
      </c>
      <c r="C36" s="261" t="s">
        <v>155</v>
      </c>
      <c r="D36" s="263">
        <v>20</v>
      </c>
      <c r="E36" s="278">
        <f t="shared" si="22"/>
        <v>45602</v>
      </c>
      <c r="F36" s="278">
        <v>45606</v>
      </c>
      <c r="G36" s="294" t="s">
        <v>17</v>
      </c>
      <c r="H36" s="295">
        <v>45607</v>
      </c>
      <c r="I36" s="305">
        <v>8</v>
      </c>
      <c r="J36" s="287">
        <f t="shared" si="31"/>
        <v>16</v>
      </c>
      <c r="K36" s="306">
        <v>1</v>
      </c>
      <c r="L36" s="278"/>
      <c r="M36" s="278">
        <v>45614</v>
      </c>
      <c r="N36" s="294" t="s">
        <v>17</v>
      </c>
      <c r="O36" s="295">
        <v>45615</v>
      </c>
      <c r="P36" s="305">
        <v>4.5</v>
      </c>
      <c r="Q36" s="287">
        <f t="shared" si="32"/>
        <v>9</v>
      </c>
      <c r="R36" s="306">
        <v>1</v>
      </c>
      <c r="S36" s="278"/>
      <c r="T36" s="278">
        <v>45616</v>
      </c>
      <c r="U36" s="294" t="s">
        <v>17</v>
      </c>
      <c r="V36" s="295">
        <v>45616</v>
      </c>
      <c r="W36" s="305">
        <v>4</v>
      </c>
      <c r="X36" s="287">
        <f t="shared" si="33"/>
        <v>8</v>
      </c>
      <c r="Y36" s="306">
        <v>1</v>
      </c>
      <c r="Z36" s="278"/>
      <c r="AA36" s="278">
        <v>45623</v>
      </c>
      <c r="AB36" s="294" t="s">
        <v>17</v>
      </c>
      <c r="AC36" s="295">
        <v>45623</v>
      </c>
      <c r="AD36" s="305">
        <v>1</v>
      </c>
      <c r="AE36" s="287">
        <f t="shared" si="34"/>
        <v>2</v>
      </c>
      <c r="AF36" s="306">
        <v>1</v>
      </c>
      <c r="AG36" s="278"/>
      <c r="AH36" s="278">
        <v>45630</v>
      </c>
      <c r="AI36" s="294" t="s">
        <v>17</v>
      </c>
      <c r="AJ36" s="295">
        <v>45630</v>
      </c>
      <c r="AK36" s="305">
        <v>1</v>
      </c>
      <c r="AL36" s="287">
        <f t="shared" si="35"/>
        <v>2</v>
      </c>
      <c r="AM36" s="306">
        <v>1</v>
      </c>
      <c r="AN36" s="278"/>
      <c r="AO36" s="278">
        <v>45642</v>
      </c>
      <c r="AP36" s="294" t="s">
        <v>17</v>
      </c>
      <c r="AQ36" s="295">
        <v>45642</v>
      </c>
      <c r="AR36" s="305">
        <v>2</v>
      </c>
      <c r="AS36" s="287">
        <f t="shared" si="36"/>
        <v>4</v>
      </c>
      <c r="AT36" s="306">
        <v>1</v>
      </c>
      <c r="AU36" s="257">
        <v>6</v>
      </c>
      <c r="AW36" s="257">
        <v>6</v>
      </c>
      <c r="AX36" s="272" t="str">
        <f t="shared" si="28"/>
        <v>キャベツ</v>
      </c>
      <c r="AY36" s="272" t="str">
        <f t="shared" si="29"/>
        <v>●●</v>
      </c>
      <c r="AZ36" s="273">
        <f t="shared" si="30"/>
        <v>20</v>
      </c>
      <c r="BA36" s="455"/>
      <c r="BB36" s="278"/>
      <c r="BC36" s="294" t="s">
        <v>17</v>
      </c>
      <c r="BD36" s="295"/>
      <c r="BE36" s="305"/>
      <c r="BF36" s="287">
        <f t="shared" si="37"/>
        <v>0</v>
      </c>
      <c r="BG36" s="307"/>
      <c r="BH36" s="455"/>
      <c r="BI36" s="278">
        <v>45641</v>
      </c>
      <c r="BJ36" s="294" t="s">
        <v>17</v>
      </c>
      <c r="BK36" s="295">
        <v>45641</v>
      </c>
      <c r="BL36" s="305">
        <v>2</v>
      </c>
      <c r="BM36" s="287">
        <f t="shared" si="38"/>
        <v>4</v>
      </c>
      <c r="BN36" s="307">
        <v>1</v>
      </c>
      <c r="BO36" s="455"/>
      <c r="BP36" s="278">
        <v>45655</v>
      </c>
      <c r="BQ36" s="294" t="s">
        <v>17</v>
      </c>
      <c r="BR36" s="295">
        <v>45655</v>
      </c>
      <c r="BS36" s="305">
        <v>2</v>
      </c>
      <c r="BT36" s="287">
        <f t="shared" si="39"/>
        <v>4</v>
      </c>
      <c r="BU36" s="307">
        <v>1</v>
      </c>
      <c r="BV36" s="455"/>
      <c r="BW36" s="278">
        <v>45678</v>
      </c>
      <c r="BX36" s="294" t="s">
        <v>17</v>
      </c>
      <c r="BY36" s="295">
        <v>45678</v>
      </c>
      <c r="BZ36" s="305">
        <v>2</v>
      </c>
      <c r="CA36" s="287">
        <f t="shared" si="40"/>
        <v>4</v>
      </c>
      <c r="CB36" s="307">
        <v>1</v>
      </c>
      <c r="CC36" s="455"/>
      <c r="CD36" s="278">
        <v>45432</v>
      </c>
      <c r="CE36" s="294" t="s">
        <v>17</v>
      </c>
      <c r="CF36" s="295">
        <v>45437</v>
      </c>
      <c r="CG36" s="305">
        <v>8</v>
      </c>
      <c r="CH36" s="287">
        <f t="shared" si="41"/>
        <v>16</v>
      </c>
      <c r="CI36" s="306">
        <v>1</v>
      </c>
      <c r="CJ36" s="455"/>
      <c r="CK36" s="278"/>
      <c r="CL36" s="294" t="s">
        <v>17</v>
      </c>
      <c r="CM36" s="295"/>
      <c r="CN36" s="305"/>
      <c r="CO36" s="287">
        <f t="shared" si="42"/>
        <v>0</v>
      </c>
      <c r="CP36" s="306"/>
      <c r="CQ36" s="257">
        <v>6</v>
      </c>
    </row>
    <row r="37" spans="1:95" ht="28.5" customHeight="1" x14ac:dyDescent="0.15">
      <c r="A37" s="257">
        <v>7</v>
      </c>
      <c r="B37" s="261" t="s">
        <v>101</v>
      </c>
      <c r="C37" s="261" t="s">
        <v>156</v>
      </c>
      <c r="D37" s="263">
        <v>20</v>
      </c>
      <c r="E37" s="278">
        <f t="shared" si="22"/>
        <v>45505</v>
      </c>
      <c r="F37" s="278">
        <v>45509</v>
      </c>
      <c r="G37" s="294" t="s">
        <v>17</v>
      </c>
      <c r="H37" s="295">
        <v>45510</v>
      </c>
      <c r="I37" s="305">
        <v>8</v>
      </c>
      <c r="J37" s="287">
        <f t="shared" si="31"/>
        <v>16</v>
      </c>
      <c r="K37" s="306">
        <v>1</v>
      </c>
      <c r="L37" s="278"/>
      <c r="M37" s="278">
        <v>45538</v>
      </c>
      <c r="N37" s="294" t="s">
        <v>17</v>
      </c>
      <c r="O37" s="295">
        <v>45539</v>
      </c>
      <c r="P37" s="305">
        <v>5.5</v>
      </c>
      <c r="Q37" s="287">
        <f t="shared" si="32"/>
        <v>11</v>
      </c>
      <c r="R37" s="306">
        <v>1</v>
      </c>
      <c r="S37" s="278"/>
      <c r="T37" s="278">
        <v>45540</v>
      </c>
      <c r="U37" s="294" t="s">
        <v>17</v>
      </c>
      <c r="V37" s="295">
        <v>45540</v>
      </c>
      <c r="W37" s="305">
        <v>4</v>
      </c>
      <c r="X37" s="287">
        <f t="shared" si="33"/>
        <v>8</v>
      </c>
      <c r="Y37" s="306">
        <v>1</v>
      </c>
      <c r="Z37" s="278"/>
      <c r="AA37" s="278">
        <v>45547</v>
      </c>
      <c r="AB37" s="294" t="s">
        <v>17</v>
      </c>
      <c r="AC37" s="295">
        <v>45547</v>
      </c>
      <c r="AD37" s="305">
        <v>1</v>
      </c>
      <c r="AE37" s="287">
        <f t="shared" si="34"/>
        <v>2</v>
      </c>
      <c r="AF37" s="306">
        <v>1</v>
      </c>
      <c r="AG37" s="278"/>
      <c r="AH37" s="278">
        <v>45554</v>
      </c>
      <c r="AI37" s="294" t="s">
        <v>17</v>
      </c>
      <c r="AJ37" s="295">
        <v>45554</v>
      </c>
      <c r="AK37" s="305">
        <v>1</v>
      </c>
      <c r="AL37" s="287">
        <f t="shared" si="35"/>
        <v>2</v>
      </c>
      <c r="AM37" s="306">
        <v>1</v>
      </c>
      <c r="AN37" s="278"/>
      <c r="AO37" s="278">
        <v>45566</v>
      </c>
      <c r="AP37" s="294" t="s">
        <v>17</v>
      </c>
      <c r="AQ37" s="295">
        <v>45566</v>
      </c>
      <c r="AR37" s="305">
        <v>2</v>
      </c>
      <c r="AS37" s="287">
        <f t="shared" si="36"/>
        <v>4</v>
      </c>
      <c r="AT37" s="306">
        <v>1</v>
      </c>
      <c r="AU37" s="257">
        <v>7</v>
      </c>
      <c r="AW37" s="257">
        <v>7</v>
      </c>
      <c r="AX37" s="272" t="str">
        <f t="shared" si="28"/>
        <v>ブロッコリー</v>
      </c>
      <c r="AY37" s="272" t="str">
        <f t="shared" si="29"/>
        <v>▽▽</v>
      </c>
      <c r="AZ37" s="273">
        <f t="shared" si="30"/>
        <v>20</v>
      </c>
      <c r="BA37" s="455"/>
      <c r="BB37" s="278"/>
      <c r="BC37" s="294" t="s">
        <v>17</v>
      </c>
      <c r="BD37" s="295"/>
      <c r="BE37" s="305"/>
      <c r="BF37" s="287">
        <f t="shared" si="37"/>
        <v>0</v>
      </c>
      <c r="BG37" s="307"/>
      <c r="BH37" s="455"/>
      <c r="BI37" s="278">
        <v>45565</v>
      </c>
      <c r="BJ37" s="294" t="s">
        <v>17</v>
      </c>
      <c r="BK37" s="295">
        <v>45565</v>
      </c>
      <c r="BL37" s="305">
        <v>2</v>
      </c>
      <c r="BM37" s="287">
        <f t="shared" si="38"/>
        <v>4</v>
      </c>
      <c r="BN37" s="307">
        <v>1</v>
      </c>
      <c r="BO37" s="455"/>
      <c r="BP37" s="278">
        <v>45579</v>
      </c>
      <c r="BQ37" s="294" t="s">
        <v>17</v>
      </c>
      <c r="BR37" s="295">
        <v>45579</v>
      </c>
      <c r="BS37" s="305">
        <v>2</v>
      </c>
      <c r="BT37" s="287">
        <f t="shared" si="39"/>
        <v>4</v>
      </c>
      <c r="BU37" s="307">
        <v>1</v>
      </c>
      <c r="BV37" s="455"/>
      <c r="BW37" s="278">
        <v>45602</v>
      </c>
      <c r="BX37" s="294" t="s">
        <v>17</v>
      </c>
      <c r="BY37" s="295">
        <v>45602</v>
      </c>
      <c r="BZ37" s="305">
        <v>2</v>
      </c>
      <c r="CA37" s="287">
        <f t="shared" si="40"/>
        <v>4</v>
      </c>
      <c r="CB37" s="307">
        <v>1</v>
      </c>
      <c r="CC37" s="455"/>
      <c r="CD37" s="278">
        <v>45601</v>
      </c>
      <c r="CE37" s="294" t="s">
        <v>17</v>
      </c>
      <c r="CF37" s="295">
        <v>45606</v>
      </c>
      <c r="CG37" s="305">
        <v>8</v>
      </c>
      <c r="CH37" s="287">
        <f t="shared" si="41"/>
        <v>16</v>
      </c>
      <c r="CI37" s="306">
        <v>1</v>
      </c>
      <c r="CJ37" s="455"/>
      <c r="CK37" s="278"/>
      <c r="CL37" s="294" t="s">
        <v>17</v>
      </c>
      <c r="CM37" s="295"/>
      <c r="CN37" s="305"/>
      <c r="CO37" s="287">
        <f t="shared" si="42"/>
        <v>0</v>
      </c>
      <c r="CP37" s="306"/>
      <c r="CQ37" s="257">
        <v>7</v>
      </c>
    </row>
    <row r="38" spans="1:95" ht="28.5" customHeight="1" x14ac:dyDescent="0.15">
      <c r="A38" s="257">
        <v>8</v>
      </c>
      <c r="B38" s="261" t="s">
        <v>101</v>
      </c>
      <c r="C38" s="261" t="s">
        <v>157</v>
      </c>
      <c r="D38" s="263">
        <v>20</v>
      </c>
      <c r="E38" s="278">
        <f t="shared" si="22"/>
        <v>45515</v>
      </c>
      <c r="F38" s="278">
        <v>45519</v>
      </c>
      <c r="G38" s="294" t="s">
        <v>17</v>
      </c>
      <c r="H38" s="295">
        <v>45520</v>
      </c>
      <c r="I38" s="305">
        <v>8</v>
      </c>
      <c r="J38" s="287">
        <f t="shared" si="31"/>
        <v>16</v>
      </c>
      <c r="K38" s="306">
        <v>1</v>
      </c>
      <c r="L38" s="278"/>
      <c r="M38" s="278">
        <v>45548</v>
      </c>
      <c r="N38" s="294" t="s">
        <v>17</v>
      </c>
      <c r="O38" s="295">
        <v>45549</v>
      </c>
      <c r="P38" s="305">
        <v>5.5</v>
      </c>
      <c r="Q38" s="287">
        <f t="shared" si="32"/>
        <v>11</v>
      </c>
      <c r="R38" s="306">
        <v>1</v>
      </c>
      <c r="S38" s="278"/>
      <c r="T38" s="278">
        <v>45550</v>
      </c>
      <c r="U38" s="294" t="s">
        <v>17</v>
      </c>
      <c r="V38" s="295">
        <v>45550</v>
      </c>
      <c r="W38" s="305">
        <v>4</v>
      </c>
      <c r="X38" s="287">
        <f t="shared" si="33"/>
        <v>8</v>
      </c>
      <c r="Y38" s="306">
        <v>1</v>
      </c>
      <c r="Z38" s="278"/>
      <c r="AA38" s="278">
        <v>45557</v>
      </c>
      <c r="AB38" s="294" t="s">
        <v>17</v>
      </c>
      <c r="AC38" s="295">
        <v>45557</v>
      </c>
      <c r="AD38" s="305">
        <v>1</v>
      </c>
      <c r="AE38" s="287">
        <f t="shared" si="34"/>
        <v>2</v>
      </c>
      <c r="AF38" s="306">
        <v>1</v>
      </c>
      <c r="AG38" s="278"/>
      <c r="AH38" s="278">
        <v>45564</v>
      </c>
      <c r="AI38" s="294" t="s">
        <v>17</v>
      </c>
      <c r="AJ38" s="295">
        <v>45564</v>
      </c>
      <c r="AK38" s="305">
        <v>1</v>
      </c>
      <c r="AL38" s="287">
        <f t="shared" si="35"/>
        <v>2</v>
      </c>
      <c r="AM38" s="306">
        <v>1</v>
      </c>
      <c r="AN38" s="278"/>
      <c r="AO38" s="278">
        <v>45576</v>
      </c>
      <c r="AP38" s="294" t="s">
        <v>17</v>
      </c>
      <c r="AQ38" s="295">
        <v>45576</v>
      </c>
      <c r="AR38" s="305">
        <v>2</v>
      </c>
      <c r="AS38" s="287">
        <f t="shared" si="36"/>
        <v>4</v>
      </c>
      <c r="AT38" s="306">
        <v>1</v>
      </c>
      <c r="AU38" s="257">
        <v>8</v>
      </c>
      <c r="AW38" s="257">
        <v>8</v>
      </c>
      <c r="AX38" s="272" t="str">
        <f t="shared" si="28"/>
        <v>ブロッコリー</v>
      </c>
      <c r="AY38" s="272" t="str">
        <f t="shared" si="29"/>
        <v>▲▲</v>
      </c>
      <c r="AZ38" s="273">
        <f t="shared" si="30"/>
        <v>20</v>
      </c>
      <c r="BA38" s="455"/>
      <c r="BB38" s="278"/>
      <c r="BC38" s="294" t="s">
        <v>17</v>
      </c>
      <c r="BD38" s="295"/>
      <c r="BE38" s="305"/>
      <c r="BF38" s="287">
        <f t="shared" si="37"/>
        <v>0</v>
      </c>
      <c r="BG38" s="307"/>
      <c r="BH38" s="455"/>
      <c r="BI38" s="278">
        <v>45575</v>
      </c>
      <c r="BJ38" s="294" t="s">
        <v>17</v>
      </c>
      <c r="BK38" s="295">
        <v>45575</v>
      </c>
      <c r="BL38" s="305">
        <v>2</v>
      </c>
      <c r="BM38" s="287">
        <f t="shared" si="38"/>
        <v>4</v>
      </c>
      <c r="BN38" s="307">
        <v>1</v>
      </c>
      <c r="BO38" s="455"/>
      <c r="BP38" s="278">
        <v>45589</v>
      </c>
      <c r="BQ38" s="294" t="s">
        <v>17</v>
      </c>
      <c r="BR38" s="295">
        <v>45589</v>
      </c>
      <c r="BS38" s="305">
        <v>2</v>
      </c>
      <c r="BT38" s="287">
        <f t="shared" si="39"/>
        <v>4</v>
      </c>
      <c r="BU38" s="307">
        <v>1</v>
      </c>
      <c r="BV38" s="455"/>
      <c r="BW38" s="278">
        <v>45612</v>
      </c>
      <c r="BX38" s="294" t="s">
        <v>17</v>
      </c>
      <c r="BY38" s="295">
        <v>45612</v>
      </c>
      <c r="BZ38" s="305">
        <v>2</v>
      </c>
      <c r="CA38" s="287">
        <f t="shared" si="40"/>
        <v>4</v>
      </c>
      <c r="CB38" s="307">
        <v>1</v>
      </c>
      <c r="CC38" s="455"/>
      <c r="CD38" s="278">
        <v>45641</v>
      </c>
      <c r="CE38" s="294" t="s">
        <v>17</v>
      </c>
      <c r="CF38" s="295">
        <v>45646</v>
      </c>
      <c r="CG38" s="305">
        <v>8</v>
      </c>
      <c r="CH38" s="287">
        <f t="shared" si="41"/>
        <v>16</v>
      </c>
      <c r="CI38" s="306">
        <v>1</v>
      </c>
      <c r="CJ38" s="455"/>
      <c r="CK38" s="278"/>
      <c r="CL38" s="294" t="s">
        <v>17</v>
      </c>
      <c r="CM38" s="295"/>
      <c r="CN38" s="305"/>
      <c r="CO38" s="287">
        <f t="shared" si="42"/>
        <v>0</v>
      </c>
      <c r="CP38" s="306"/>
      <c r="CQ38" s="257">
        <v>8</v>
      </c>
    </row>
    <row r="39" spans="1:95" ht="28.5" customHeight="1" x14ac:dyDescent="0.15">
      <c r="A39" s="257">
        <v>9</v>
      </c>
      <c r="B39" s="261" t="s">
        <v>101</v>
      </c>
      <c r="C39" s="261" t="s">
        <v>158</v>
      </c>
      <c r="D39" s="263">
        <v>20</v>
      </c>
      <c r="E39" s="278">
        <f t="shared" si="22"/>
        <v>45532</v>
      </c>
      <c r="F39" s="278">
        <v>45536</v>
      </c>
      <c r="G39" s="294" t="s">
        <v>17</v>
      </c>
      <c r="H39" s="295">
        <v>45537</v>
      </c>
      <c r="I39" s="305">
        <v>8</v>
      </c>
      <c r="J39" s="287">
        <f t="shared" si="31"/>
        <v>16</v>
      </c>
      <c r="K39" s="306">
        <v>1</v>
      </c>
      <c r="L39" s="278"/>
      <c r="M39" s="278">
        <v>45564</v>
      </c>
      <c r="N39" s="294" t="s">
        <v>17</v>
      </c>
      <c r="O39" s="295">
        <v>45565</v>
      </c>
      <c r="P39" s="305">
        <v>5.5</v>
      </c>
      <c r="Q39" s="287">
        <f t="shared" si="32"/>
        <v>11</v>
      </c>
      <c r="R39" s="306">
        <v>1</v>
      </c>
      <c r="S39" s="278"/>
      <c r="T39" s="278">
        <v>45566</v>
      </c>
      <c r="U39" s="294" t="s">
        <v>17</v>
      </c>
      <c r="V39" s="295">
        <v>45566</v>
      </c>
      <c r="W39" s="305">
        <v>4</v>
      </c>
      <c r="X39" s="287">
        <f t="shared" si="33"/>
        <v>8</v>
      </c>
      <c r="Y39" s="306">
        <v>1</v>
      </c>
      <c r="Z39" s="278"/>
      <c r="AA39" s="278">
        <v>45573</v>
      </c>
      <c r="AB39" s="294" t="s">
        <v>17</v>
      </c>
      <c r="AC39" s="295">
        <v>45573</v>
      </c>
      <c r="AD39" s="305">
        <v>1</v>
      </c>
      <c r="AE39" s="287">
        <f t="shared" si="34"/>
        <v>2</v>
      </c>
      <c r="AF39" s="306">
        <v>1</v>
      </c>
      <c r="AG39" s="278"/>
      <c r="AH39" s="278">
        <v>45580</v>
      </c>
      <c r="AI39" s="294" t="s">
        <v>17</v>
      </c>
      <c r="AJ39" s="295">
        <v>45580</v>
      </c>
      <c r="AK39" s="305">
        <v>1</v>
      </c>
      <c r="AL39" s="287">
        <f t="shared" si="35"/>
        <v>2</v>
      </c>
      <c r="AM39" s="306">
        <v>1</v>
      </c>
      <c r="AN39" s="278"/>
      <c r="AO39" s="278">
        <v>45592</v>
      </c>
      <c r="AP39" s="294" t="s">
        <v>17</v>
      </c>
      <c r="AQ39" s="295">
        <v>45592</v>
      </c>
      <c r="AR39" s="305">
        <v>2</v>
      </c>
      <c r="AS39" s="287">
        <f t="shared" si="36"/>
        <v>4</v>
      </c>
      <c r="AT39" s="306">
        <v>1</v>
      </c>
      <c r="AU39" s="257">
        <v>9</v>
      </c>
      <c r="AW39" s="257">
        <v>9</v>
      </c>
      <c r="AX39" s="272" t="str">
        <f t="shared" si="28"/>
        <v>ブロッコリー</v>
      </c>
      <c r="AY39" s="272" t="str">
        <f t="shared" si="29"/>
        <v>■■</v>
      </c>
      <c r="AZ39" s="273">
        <f t="shared" si="30"/>
        <v>20</v>
      </c>
      <c r="BA39" s="455"/>
      <c r="BB39" s="278"/>
      <c r="BC39" s="294" t="s">
        <v>17</v>
      </c>
      <c r="BD39" s="295"/>
      <c r="BE39" s="305"/>
      <c r="BF39" s="287">
        <f t="shared" si="37"/>
        <v>0</v>
      </c>
      <c r="BG39" s="307"/>
      <c r="BH39" s="455"/>
      <c r="BI39" s="278">
        <v>45591</v>
      </c>
      <c r="BJ39" s="294" t="s">
        <v>17</v>
      </c>
      <c r="BK39" s="295">
        <v>45591</v>
      </c>
      <c r="BL39" s="305">
        <v>2</v>
      </c>
      <c r="BM39" s="287">
        <f t="shared" si="38"/>
        <v>4</v>
      </c>
      <c r="BN39" s="307">
        <v>1</v>
      </c>
      <c r="BO39" s="455"/>
      <c r="BP39" s="278">
        <v>45605</v>
      </c>
      <c r="BQ39" s="294" t="s">
        <v>17</v>
      </c>
      <c r="BR39" s="295">
        <v>45605</v>
      </c>
      <c r="BS39" s="305">
        <v>2</v>
      </c>
      <c r="BT39" s="287">
        <f t="shared" si="39"/>
        <v>4</v>
      </c>
      <c r="BU39" s="307">
        <v>1</v>
      </c>
      <c r="BV39" s="455"/>
      <c r="BW39" s="278">
        <v>45628</v>
      </c>
      <c r="BX39" s="294" t="s">
        <v>17</v>
      </c>
      <c r="BY39" s="295">
        <v>45628</v>
      </c>
      <c r="BZ39" s="305">
        <v>2</v>
      </c>
      <c r="CA39" s="287">
        <f t="shared" si="40"/>
        <v>4</v>
      </c>
      <c r="CB39" s="307">
        <v>1</v>
      </c>
      <c r="CC39" s="455"/>
      <c r="CD39" s="278">
        <v>45306</v>
      </c>
      <c r="CE39" s="294" t="s">
        <v>17</v>
      </c>
      <c r="CF39" s="295">
        <v>45311</v>
      </c>
      <c r="CG39" s="305">
        <v>8</v>
      </c>
      <c r="CH39" s="287">
        <f t="shared" si="41"/>
        <v>16</v>
      </c>
      <c r="CI39" s="306">
        <v>1</v>
      </c>
      <c r="CJ39" s="455"/>
      <c r="CK39" s="278"/>
      <c r="CL39" s="294" t="s">
        <v>17</v>
      </c>
      <c r="CM39" s="295"/>
      <c r="CN39" s="305"/>
      <c r="CO39" s="287">
        <f t="shared" si="42"/>
        <v>0</v>
      </c>
      <c r="CP39" s="306"/>
      <c r="CQ39" s="257">
        <v>9</v>
      </c>
    </row>
    <row r="40" spans="1:95" ht="28.5" customHeight="1" x14ac:dyDescent="0.15">
      <c r="A40" s="257">
        <v>10</v>
      </c>
      <c r="B40" s="261" t="s">
        <v>105</v>
      </c>
      <c r="C40" s="261" t="s">
        <v>159</v>
      </c>
      <c r="D40" s="263">
        <v>40</v>
      </c>
      <c r="E40" s="274"/>
      <c r="F40" s="278"/>
      <c r="G40" s="294" t="s">
        <v>17</v>
      </c>
      <c r="H40" s="295"/>
      <c r="I40" s="305"/>
      <c r="J40" s="287">
        <f t="shared" si="31"/>
        <v>0</v>
      </c>
      <c r="K40" s="306"/>
      <c r="L40" s="278">
        <f t="shared" si="23"/>
        <v>45512</v>
      </c>
      <c r="M40" s="278">
        <v>45516</v>
      </c>
      <c r="N40" s="294" t="s">
        <v>17</v>
      </c>
      <c r="O40" s="295">
        <v>45517</v>
      </c>
      <c r="P40" s="305">
        <v>8</v>
      </c>
      <c r="Q40" s="287">
        <f t="shared" si="32"/>
        <v>32</v>
      </c>
      <c r="R40" s="306">
        <v>1</v>
      </c>
      <c r="S40" s="278">
        <f t="shared" si="24"/>
        <v>45515</v>
      </c>
      <c r="T40" s="278">
        <v>45519</v>
      </c>
      <c r="U40" s="294"/>
      <c r="V40" s="295">
        <v>45519</v>
      </c>
      <c r="W40" s="305">
        <v>4</v>
      </c>
      <c r="X40" s="287">
        <f t="shared" si="33"/>
        <v>16</v>
      </c>
      <c r="Y40" s="306">
        <v>1</v>
      </c>
      <c r="Z40" s="278">
        <f t="shared" si="25"/>
        <v>45546</v>
      </c>
      <c r="AA40" s="278">
        <v>45550</v>
      </c>
      <c r="AB40" s="294" t="s">
        <v>17</v>
      </c>
      <c r="AC40" s="295">
        <v>45550</v>
      </c>
      <c r="AD40" s="305">
        <v>4</v>
      </c>
      <c r="AE40" s="287">
        <f t="shared" si="34"/>
        <v>16</v>
      </c>
      <c r="AF40" s="306">
        <v>1</v>
      </c>
      <c r="AG40" s="278">
        <f t="shared" si="26"/>
        <v>45576</v>
      </c>
      <c r="AH40" s="278">
        <v>45580</v>
      </c>
      <c r="AI40" s="294" t="s">
        <v>17</v>
      </c>
      <c r="AJ40" s="295">
        <v>45580</v>
      </c>
      <c r="AK40" s="305">
        <v>5</v>
      </c>
      <c r="AL40" s="287">
        <f t="shared" si="35"/>
        <v>20</v>
      </c>
      <c r="AM40" s="306">
        <v>1</v>
      </c>
      <c r="AN40" s="278"/>
      <c r="AO40" s="278"/>
      <c r="AP40" s="294"/>
      <c r="AQ40" s="295"/>
      <c r="AR40" s="305"/>
      <c r="AS40" s="287">
        <f t="shared" si="36"/>
        <v>0</v>
      </c>
      <c r="AT40" s="306"/>
      <c r="AU40" s="257">
        <v>10</v>
      </c>
      <c r="AW40" s="257">
        <v>10</v>
      </c>
      <c r="AX40" s="272" t="str">
        <f t="shared" si="28"/>
        <v>ニンジン</v>
      </c>
      <c r="AY40" s="272" t="str">
        <f t="shared" si="29"/>
        <v>◇◇</v>
      </c>
      <c r="AZ40" s="273">
        <f t="shared" si="30"/>
        <v>40</v>
      </c>
      <c r="BA40" s="455"/>
      <c r="BB40" s="278"/>
      <c r="BC40" s="294" t="s">
        <v>17</v>
      </c>
      <c r="BD40" s="295"/>
      <c r="BE40" s="305"/>
      <c r="BF40" s="287">
        <f t="shared" si="37"/>
        <v>0</v>
      </c>
      <c r="BG40" s="307"/>
      <c r="BH40" s="455"/>
      <c r="BI40" s="278">
        <v>45528</v>
      </c>
      <c r="BJ40" s="294" t="s">
        <v>17</v>
      </c>
      <c r="BK40" s="295">
        <v>45528</v>
      </c>
      <c r="BL40" s="305">
        <v>1</v>
      </c>
      <c r="BM40" s="287">
        <f t="shared" si="38"/>
        <v>4</v>
      </c>
      <c r="BN40" s="307">
        <v>1</v>
      </c>
      <c r="BO40" s="455"/>
      <c r="BP40" s="278">
        <v>45545</v>
      </c>
      <c r="BQ40" s="294" t="s">
        <v>17</v>
      </c>
      <c r="BR40" s="295">
        <v>45545</v>
      </c>
      <c r="BS40" s="305">
        <v>1</v>
      </c>
      <c r="BT40" s="287">
        <f t="shared" si="39"/>
        <v>4</v>
      </c>
      <c r="BU40" s="307">
        <v>1</v>
      </c>
      <c r="BV40" s="455"/>
      <c r="BW40" s="278"/>
      <c r="BX40" s="294" t="s">
        <v>17</v>
      </c>
      <c r="BY40" s="295"/>
      <c r="BZ40" s="305"/>
      <c r="CA40" s="287">
        <f t="shared" si="40"/>
        <v>0</v>
      </c>
      <c r="CB40" s="307"/>
      <c r="CC40" s="455"/>
      <c r="CD40" s="278">
        <v>45611</v>
      </c>
      <c r="CE40" s="294" t="s">
        <v>17</v>
      </c>
      <c r="CF40" s="295">
        <v>45616</v>
      </c>
      <c r="CG40" s="305"/>
      <c r="CH40" s="287">
        <f t="shared" si="41"/>
        <v>0</v>
      </c>
      <c r="CI40" s="306"/>
      <c r="CJ40" s="455"/>
      <c r="CK40" s="278">
        <v>45505</v>
      </c>
      <c r="CL40" s="294" t="s">
        <v>17</v>
      </c>
      <c r="CM40" s="295">
        <v>45506</v>
      </c>
      <c r="CN40" s="305">
        <v>5.5</v>
      </c>
      <c r="CO40" s="287">
        <f t="shared" si="42"/>
        <v>22</v>
      </c>
      <c r="CP40" s="306"/>
      <c r="CQ40" s="257">
        <v>10</v>
      </c>
    </row>
    <row r="41" spans="1:95" ht="28.5" customHeight="1" x14ac:dyDescent="0.15">
      <c r="A41" s="257">
        <v>11</v>
      </c>
      <c r="B41" s="261" t="s">
        <v>105</v>
      </c>
      <c r="C41" s="261" t="s">
        <v>160</v>
      </c>
      <c r="D41" s="263">
        <v>40</v>
      </c>
      <c r="E41" s="274"/>
      <c r="F41" s="278"/>
      <c r="G41" s="294" t="s">
        <v>17</v>
      </c>
      <c r="H41" s="295"/>
      <c r="I41" s="305"/>
      <c r="J41" s="287">
        <f t="shared" si="31"/>
        <v>0</v>
      </c>
      <c r="K41" s="306"/>
      <c r="L41" s="278">
        <f t="shared" si="23"/>
        <v>45522</v>
      </c>
      <c r="M41" s="278">
        <v>45526</v>
      </c>
      <c r="N41" s="294" t="s">
        <v>17</v>
      </c>
      <c r="O41" s="295">
        <v>45527</v>
      </c>
      <c r="P41" s="305">
        <v>8</v>
      </c>
      <c r="Q41" s="287">
        <f t="shared" si="32"/>
        <v>32</v>
      </c>
      <c r="R41" s="306">
        <v>1</v>
      </c>
      <c r="S41" s="278"/>
      <c r="T41" s="278">
        <v>45529</v>
      </c>
      <c r="U41" s="294" t="s">
        <v>17</v>
      </c>
      <c r="V41" s="295">
        <v>45529</v>
      </c>
      <c r="W41" s="305">
        <v>4</v>
      </c>
      <c r="X41" s="287">
        <f t="shared" si="33"/>
        <v>16</v>
      </c>
      <c r="Y41" s="306">
        <v>1</v>
      </c>
      <c r="Z41" s="278"/>
      <c r="AA41" s="278">
        <v>45560</v>
      </c>
      <c r="AB41" s="294" t="s">
        <v>17</v>
      </c>
      <c r="AC41" s="295">
        <v>45560</v>
      </c>
      <c r="AD41" s="305">
        <v>4</v>
      </c>
      <c r="AE41" s="287">
        <f t="shared" si="34"/>
        <v>16</v>
      </c>
      <c r="AF41" s="306">
        <v>1</v>
      </c>
      <c r="AG41" s="278"/>
      <c r="AH41" s="278">
        <v>45590</v>
      </c>
      <c r="AI41" s="294" t="s">
        <v>17</v>
      </c>
      <c r="AJ41" s="295">
        <v>45590</v>
      </c>
      <c r="AK41" s="305">
        <v>5</v>
      </c>
      <c r="AL41" s="287">
        <f t="shared" si="35"/>
        <v>20</v>
      </c>
      <c r="AM41" s="306">
        <v>1</v>
      </c>
      <c r="AN41" s="278"/>
      <c r="AO41" s="278"/>
      <c r="AP41" s="294"/>
      <c r="AQ41" s="295"/>
      <c r="AR41" s="305"/>
      <c r="AS41" s="287">
        <f t="shared" si="36"/>
        <v>0</v>
      </c>
      <c r="AT41" s="306"/>
      <c r="AU41" s="257">
        <v>11</v>
      </c>
      <c r="AW41" s="257">
        <v>11</v>
      </c>
      <c r="AX41" s="272" t="str">
        <f t="shared" si="28"/>
        <v>ニンジン</v>
      </c>
      <c r="AY41" s="272" t="str">
        <f t="shared" si="29"/>
        <v>●×▲</v>
      </c>
      <c r="AZ41" s="273">
        <f t="shared" si="30"/>
        <v>40</v>
      </c>
      <c r="BA41" s="455"/>
      <c r="BB41" s="278"/>
      <c r="BC41" s="294" t="s">
        <v>17</v>
      </c>
      <c r="BD41" s="295"/>
      <c r="BE41" s="305"/>
      <c r="BF41" s="287">
        <f t="shared" si="37"/>
        <v>0</v>
      </c>
      <c r="BG41" s="307"/>
      <c r="BH41" s="455"/>
      <c r="BI41" s="278">
        <v>45538</v>
      </c>
      <c r="BJ41" s="294" t="s">
        <v>17</v>
      </c>
      <c r="BK41" s="295">
        <v>45538</v>
      </c>
      <c r="BL41" s="305">
        <v>1</v>
      </c>
      <c r="BM41" s="287">
        <f t="shared" si="38"/>
        <v>4</v>
      </c>
      <c r="BN41" s="307">
        <v>1</v>
      </c>
      <c r="BO41" s="455"/>
      <c r="BP41" s="278">
        <v>45555</v>
      </c>
      <c r="BQ41" s="294" t="s">
        <v>17</v>
      </c>
      <c r="BR41" s="295">
        <v>45555</v>
      </c>
      <c r="BS41" s="305">
        <v>1</v>
      </c>
      <c r="BT41" s="287">
        <f t="shared" si="39"/>
        <v>4</v>
      </c>
      <c r="BU41" s="307">
        <v>1</v>
      </c>
      <c r="BV41" s="455"/>
      <c r="BW41" s="278"/>
      <c r="BX41" s="294" t="s">
        <v>17</v>
      </c>
      <c r="BY41" s="295"/>
      <c r="BZ41" s="305"/>
      <c r="CA41" s="287">
        <f t="shared" si="40"/>
        <v>0</v>
      </c>
      <c r="CB41" s="307"/>
      <c r="CC41" s="455"/>
      <c r="CD41" s="278">
        <v>45641</v>
      </c>
      <c r="CE41" s="294" t="s">
        <v>17</v>
      </c>
      <c r="CF41" s="295">
        <v>45646</v>
      </c>
      <c r="CG41" s="305"/>
      <c r="CH41" s="287">
        <f t="shared" si="41"/>
        <v>0</v>
      </c>
      <c r="CI41" s="306"/>
      <c r="CJ41" s="455"/>
      <c r="CK41" s="278">
        <v>45515</v>
      </c>
      <c r="CL41" s="294" t="s">
        <v>17</v>
      </c>
      <c r="CM41" s="295">
        <v>45516</v>
      </c>
      <c r="CN41" s="305">
        <v>5.5</v>
      </c>
      <c r="CO41" s="287">
        <f t="shared" si="42"/>
        <v>22</v>
      </c>
      <c r="CP41" s="306">
        <v>0</v>
      </c>
      <c r="CQ41" s="257">
        <v>11</v>
      </c>
    </row>
    <row r="42" spans="1:95" ht="28.5" customHeight="1" x14ac:dyDescent="0.15">
      <c r="A42" s="257">
        <v>12</v>
      </c>
      <c r="B42" s="261" t="s">
        <v>105</v>
      </c>
      <c r="C42" s="261" t="s">
        <v>161</v>
      </c>
      <c r="D42" s="263">
        <v>40</v>
      </c>
      <c r="E42" s="274"/>
      <c r="F42" s="278"/>
      <c r="G42" s="294" t="s">
        <v>17</v>
      </c>
      <c r="H42" s="295"/>
      <c r="I42" s="305"/>
      <c r="J42" s="287">
        <f t="shared" si="31"/>
        <v>0</v>
      </c>
      <c r="K42" s="306"/>
      <c r="L42" s="278">
        <f t="shared" si="23"/>
        <v>45533</v>
      </c>
      <c r="M42" s="278">
        <v>45537</v>
      </c>
      <c r="N42" s="294" t="s">
        <v>17</v>
      </c>
      <c r="O42" s="295">
        <v>45538</v>
      </c>
      <c r="P42" s="305">
        <v>8</v>
      </c>
      <c r="Q42" s="287">
        <f t="shared" si="32"/>
        <v>32</v>
      </c>
      <c r="R42" s="306">
        <v>1</v>
      </c>
      <c r="S42" s="278"/>
      <c r="T42" s="278">
        <v>45540</v>
      </c>
      <c r="U42" s="294" t="s">
        <v>17</v>
      </c>
      <c r="V42" s="295">
        <v>45540</v>
      </c>
      <c r="W42" s="305">
        <v>4</v>
      </c>
      <c r="X42" s="287">
        <f t="shared" si="33"/>
        <v>16</v>
      </c>
      <c r="Y42" s="306">
        <v>1</v>
      </c>
      <c r="Z42" s="278"/>
      <c r="AA42" s="278">
        <v>45571</v>
      </c>
      <c r="AB42" s="294" t="s">
        <v>17</v>
      </c>
      <c r="AC42" s="295">
        <v>45571</v>
      </c>
      <c r="AD42" s="305">
        <v>4</v>
      </c>
      <c r="AE42" s="287">
        <f t="shared" si="34"/>
        <v>16</v>
      </c>
      <c r="AF42" s="306">
        <v>1</v>
      </c>
      <c r="AG42" s="278"/>
      <c r="AH42" s="278">
        <v>45601</v>
      </c>
      <c r="AI42" s="294" t="s">
        <v>17</v>
      </c>
      <c r="AJ42" s="295">
        <v>45601</v>
      </c>
      <c r="AK42" s="305">
        <v>5</v>
      </c>
      <c r="AL42" s="287">
        <f t="shared" si="35"/>
        <v>20</v>
      </c>
      <c r="AM42" s="306">
        <v>1</v>
      </c>
      <c r="AN42" s="278"/>
      <c r="AO42" s="278"/>
      <c r="AP42" s="294"/>
      <c r="AQ42" s="295"/>
      <c r="AR42" s="305"/>
      <c r="AS42" s="287">
        <f t="shared" si="36"/>
        <v>0</v>
      </c>
      <c r="AT42" s="306"/>
      <c r="AU42" s="257">
        <v>12</v>
      </c>
      <c r="AW42" s="257">
        <v>12</v>
      </c>
      <c r="AX42" s="272" t="str">
        <f t="shared" si="28"/>
        <v>ニンジン</v>
      </c>
      <c r="AY42" s="272" t="str">
        <f t="shared" si="29"/>
        <v>●◇▲</v>
      </c>
      <c r="AZ42" s="273">
        <f t="shared" si="30"/>
        <v>40</v>
      </c>
      <c r="BA42" s="455"/>
      <c r="BB42" s="278"/>
      <c r="BC42" s="294" t="s">
        <v>17</v>
      </c>
      <c r="BD42" s="295"/>
      <c r="BE42" s="305"/>
      <c r="BF42" s="287">
        <f t="shared" si="37"/>
        <v>0</v>
      </c>
      <c r="BG42" s="307"/>
      <c r="BH42" s="455"/>
      <c r="BI42" s="278">
        <v>45549</v>
      </c>
      <c r="BJ42" s="294" t="s">
        <v>17</v>
      </c>
      <c r="BK42" s="295">
        <v>45549</v>
      </c>
      <c r="BL42" s="305">
        <v>1</v>
      </c>
      <c r="BM42" s="287">
        <f t="shared" si="38"/>
        <v>4</v>
      </c>
      <c r="BN42" s="307">
        <v>1</v>
      </c>
      <c r="BO42" s="455"/>
      <c r="BP42" s="278">
        <v>45566</v>
      </c>
      <c r="BQ42" s="294" t="s">
        <v>17</v>
      </c>
      <c r="BR42" s="295">
        <v>45566</v>
      </c>
      <c r="BS42" s="305">
        <v>1</v>
      </c>
      <c r="BT42" s="287">
        <f t="shared" si="39"/>
        <v>4</v>
      </c>
      <c r="BU42" s="307">
        <v>1</v>
      </c>
      <c r="BV42" s="455"/>
      <c r="BW42" s="278"/>
      <c r="BX42" s="294" t="s">
        <v>17</v>
      </c>
      <c r="BY42" s="295"/>
      <c r="BZ42" s="305"/>
      <c r="CA42" s="287">
        <f t="shared" si="40"/>
        <v>0</v>
      </c>
      <c r="CB42" s="307"/>
      <c r="CC42" s="455"/>
      <c r="CD42" s="278">
        <v>45306</v>
      </c>
      <c r="CE42" s="294" t="s">
        <v>17</v>
      </c>
      <c r="CF42" s="295">
        <v>45311</v>
      </c>
      <c r="CG42" s="305"/>
      <c r="CH42" s="287">
        <f t="shared" si="41"/>
        <v>0</v>
      </c>
      <c r="CI42" s="306"/>
      <c r="CJ42" s="455"/>
      <c r="CK42" s="278">
        <v>45537</v>
      </c>
      <c r="CL42" s="294" t="s">
        <v>17</v>
      </c>
      <c r="CM42" s="295">
        <v>45538</v>
      </c>
      <c r="CN42" s="305">
        <v>5.5</v>
      </c>
      <c r="CO42" s="287">
        <f t="shared" si="42"/>
        <v>22</v>
      </c>
      <c r="CP42" s="306">
        <v>0</v>
      </c>
      <c r="CQ42" s="257">
        <v>12</v>
      </c>
    </row>
    <row r="43" spans="1:95" ht="28.5" customHeight="1" x14ac:dyDescent="0.15">
      <c r="A43" s="257">
        <v>13</v>
      </c>
      <c r="B43" s="261" t="s">
        <v>109</v>
      </c>
      <c r="C43" s="261" t="s">
        <v>162</v>
      </c>
      <c r="D43" s="263">
        <v>20</v>
      </c>
      <c r="E43" s="274"/>
      <c r="F43" s="278"/>
      <c r="G43" s="294" t="s">
        <v>17</v>
      </c>
      <c r="H43" s="295"/>
      <c r="I43" s="305"/>
      <c r="J43" s="287">
        <f t="shared" si="31"/>
        <v>0</v>
      </c>
      <c r="K43" s="306"/>
      <c r="L43" s="278">
        <f t="shared" si="23"/>
        <v>45522</v>
      </c>
      <c r="M43" s="278">
        <v>45526</v>
      </c>
      <c r="N43" s="294" t="s">
        <v>17</v>
      </c>
      <c r="O43" s="295">
        <v>45527</v>
      </c>
      <c r="P43" s="305">
        <v>8</v>
      </c>
      <c r="Q43" s="287">
        <f t="shared" si="32"/>
        <v>16</v>
      </c>
      <c r="R43" s="306">
        <v>1</v>
      </c>
      <c r="S43" s="278"/>
      <c r="T43" s="278">
        <v>45529</v>
      </c>
      <c r="U43" s="294" t="s">
        <v>17</v>
      </c>
      <c r="V43" s="295">
        <v>45529</v>
      </c>
      <c r="W43" s="305">
        <v>4</v>
      </c>
      <c r="X43" s="287">
        <f t="shared" si="33"/>
        <v>8</v>
      </c>
      <c r="Y43" s="306">
        <v>1</v>
      </c>
      <c r="Z43" s="278"/>
      <c r="AA43" s="278">
        <v>45560</v>
      </c>
      <c r="AB43" s="294" t="s">
        <v>17</v>
      </c>
      <c r="AC43" s="295">
        <v>45560</v>
      </c>
      <c r="AD43" s="305">
        <v>4</v>
      </c>
      <c r="AE43" s="287">
        <f t="shared" si="34"/>
        <v>8</v>
      </c>
      <c r="AF43" s="306">
        <v>1</v>
      </c>
      <c r="AG43" s="278"/>
      <c r="AH43" s="278">
        <v>45590</v>
      </c>
      <c r="AI43" s="294" t="s">
        <v>17</v>
      </c>
      <c r="AJ43" s="295">
        <v>45590</v>
      </c>
      <c r="AK43" s="305">
        <v>5</v>
      </c>
      <c r="AL43" s="287">
        <f t="shared" si="35"/>
        <v>10</v>
      </c>
      <c r="AM43" s="306">
        <v>1</v>
      </c>
      <c r="AN43" s="278"/>
      <c r="AO43" s="278"/>
      <c r="AP43" s="294"/>
      <c r="AQ43" s="295"/>
      <c r="AR43" s="305"/>
      <c r="AS43" s="287">
        <f t="shared" si="36"/>
        <v>0</v>
      </c>
      <c r="AT43" s="306"/>
      <c r="AU43" s="257">
        <v>13</v>
      </c>
      <c r="AW43" s="257">
        <v>13</v>
      </c>
      <c r="AX43" s="272" t="str">
        <f t="shared" si="28"/>
        <v>産直ニンジン</v>
      </c>
      <c r="AY43" s="272" t="str">
        <f t="shared" si="29"/>
        <v>▲▲◇</v>
      </c>
      <c r="AZ43" s="273">
        <f t="shared" si="30"/>
        <v>20</v>
      </c>
      <c r="BA43" s="455"/>
      <c r="BB43" s="278"/>
      <c r="BC43" s="294" t="s">
        <v>17</v>
      </c>
      <c r="BD43" s="295"/>
      <c r="BE43" s="305"/>
      <c r="BF43" s="287">
        <f t="shared" si="37"/>
        <v>0</v>
      </c>
      <c r="BG43" s="307"/>
      <c r="BH43" s="455"/>
      <c r="BI43" s="278">
        <v>45538</v>
      </c>
      <c r="BJ43" s="294" t="s">
        <v>17</v>
      </c>
      <c r="BK43" s="295">
        <v>45538</v>
      </c>
      <c r="BL43" s="305">
        <v>1</v>
      </c>
      <c r="BM43" s="287">
        <f t="shared" si="38"/>
        <v>2</v>
      </c>
      <c r="BN43" s="307">
        <v>1</v>
      </c>
      <c r="BO43" s="455"/>
      <c r="BP43" s="278">
        <v>45555</v>
      </c>
      <c r="BQ43" s="294" t="s">
        <v>17</v>
      </c>
      <c r="BR43" s="295">
        <v>45555</v>
      </c>
      <c r="BS43" s="305">
        <v>1</v>
      </c>
      <c r="BT43" s="287">
        <f t="shared" si="39"/>
        <v>2</v>
      </c>
      <c r="BU43" s="307">
        <v>1</v>
      </c>
      <c r="BV43" s="455"/>
      <c r="BW43" s="278"/>
      <c r="BX43" s="294" t="s">
        <v>17</v>
      </c>
      <c r="BY43" s="295"/>
      <c r="BZ43" s="305"/>
      <c r="CA43" s="287">
        <f t="shared" si="40"/>
        <v>0</v>
      </c>
      <c r="CB43" s="307"/>
      <c r="CC43" s="455"/>
      <c r="CD43" s="278"/>
      <c r="CE43" s="294" t="s">
        <v>17</v>
      </c>
      <c r="CF43" s="295"/>
      <c r="CG43" s="305"/>
      <c r="CH43" s="287">
        <f t="shared" si="41"/>
        <v>0</v>
      </c>
      <c r="CI43" s="306"/>
      <c r="CJ43" s="455"/>
      <c r="CK43" s="278">
        <v>45526</v>
      </c>
      <c r="CL43" s="294" t="s">
        <v>17</v>
      </c>
      <c r="CM43" s="295">
        <v>45527</v>
      </c>
      <c r="CN43" s="305">
        <v>5.5</v>
      </c>
      <c r="CO43" s="287">
        <f t="shared" si="42"/>
        <v>11</v>
      </c>
      <c r="CP43" s="306">
        <v>0</v>
      </c>
      <c r="CQ43" s="257">
        <v>13</v>
      </c>
    </row>
    <row r="44" spans="1:95" ht="28.5" customHeight="1" x14ac:dyDescent="0.15">
      <c r="A44" s="257">
        <v>14</v>
      </c>
      <c r="B44" s="261" t="s">
        <v>109</v>
      </c>
      <c r="C44" s="261" t="s">
        <v>162</v>
      </c>
      <c r="D44" s="263">
        <v>20</v>
      </c>
      <c r="E44" s="274"/>
      <c r="F44" s="278"/>
      <c r="G44" s="294" t="s">
        <v>17</v>
      </c>
      <c r="H44" s="295"/>
      <c r="I44" s="305"/>
      <c r="J44" s="287">
        <f t="shared" si="31"/>
        <v>0</v>
      </c>
      <c r="K44" s="306"/>
      <c r="L44" s="278">
        <f t="shared" si="23"/>
        <v>45533</v>
      </c>
      <c r="M44" s="278">
        <v>45537</v>
      </c>
      <c r="N44" s="294" t="s">
        <v>17</v>
      </c>
      <c r="O44" s="295">
        <v>45538</v>
      </c>
      <c r="P44" s="305">
        <v>8</v>
      </c>
      <c r="Q44" s="287">
        <f t="shared" si="32"/>
        <v>16</v>
      </c>
      <c r="R44" s="306">
        <v>1</v>
      </c>
      <c r="S44" s="278"/>
      <c r="T44" s="278">
        <v>45540</v>
      </c>
      <c r="U44" s="294" t="s">
        <v>17</v>
      </c>
      <c r="V44" s="295">
        <v>45540</v>
      </c>
      <c r="W44" s="305">
        <v>4</v>
      </c>
      <c r="X44" s="287">
        <f t="shared" si="33"/>
        <v>8</v>
      </c>
      <c r="Y44" s="306">
        <v>1</v>
      </c>
      <c r="Z44" s="278"/>
      <c r="AA44" s="278">
        <v>45571</v>
      </c>
      <c r="AB44" s="294" t="s">
        <v>17</v>
      </c>
      <c r="AC44" s="295">
        <v>45571</v>
      </c>
      <c r="AD44" s="305">
        <v>4</v>
      </c>
      <c r="AE44" s="287">
        <f t="shared" si="34"/>
        <v>8</v>
      </c>
      <c r="AF44" s="306">
        <v>1</v>
      </c>
      <c r="AG44" s="278"/>
      <c r="AH44" s="278">
        <v>45601</v>
      </c>
      <c r="AI44" s="294" t="s">
        <v>17</v>
      </c>
      <c r="AJ44" s="295">
        <v>45601</v>
      </c>
      <c r="AK44" s="305">
        <v>5</v>
      </c>
      <c r="AL44" s="287">
        <f t="shared" si="35"/>
        <v>10</v>
      </c>
      <c r="AM44" s="306">
        <v>1</v>
      </c>
      <c r="AN44" s="278"/>
      <c r="AO44" s="278"/>
      <c r="AP44" s="294"/>
      <c r="AQ44" s="295"/>
      <c r="AR44" s="305"/>
      <c r="AS44" s="287">
        <f t="shared" si="36"/>
        <v>0</v>
      </c>
      <c r="AT44" s="306"/>
      <c r="AU44" s="257">
        <v>14</v>
      </c>
      <c r="AW44" s="257">
        <v>14</v>
      </c>
      <c r="AX44" s="272" t="str">
        <f t="shared" si="28"/>
        <v>産直ニンジン</v>
      </c>
      <c r="AY44" s="272" t="str">
        <f t="shared" si="29"/>
        <v>▲▲◇</v>
      </c>
      <c r="AZ44" s="273">
        <f t="shared" si="30"/>
        <v>20</v>
      </c>
      <c r="BA44" s="455"/>
      <c r="BB44" s="278"/>
      <c r="BC44" s="294" t="s">
        <v>17</v>
      </c>
      <c r="BD44" s="295"/>
      <c r="BE44" s="305"/>
      <c r="BF44" s="287">
        <f t="shared" si="37"/>
        <v>0</v>
      </c>
      <c r="BG44" s="307"/>
      <c r="BH44" s="455"/>
      <c r="BI44" s="278">
        <v>45549</v>
      </c>
      <c r="BJ44" s="294" t="s">
        <v>17</v>
      </c>
      <c r="BK44" s="295">
        <v>45549</v>
      </c>
      <c r="BL44" s="305">
        <v>1</v>
      </c>
      <c r="BM44" s="287">
        <f t="shared" si="38"/>
        <v>2</v>
      </c>
      <c r="BN44" s="307">
        <v>1</v>
      </c>
      <c r="BO44" s="455"/>
      <c r="BP44" s="278">
        <v>45566</v>
      </c>
      <c r="BQ44" s="294" t="s">
        <v>17</v>
      </c>
      <c r="BR44" s="295">
        <v>45566</v>
      </c>
      <c r="BS44" s="305">
        <v>1</v>
      </c>
      <c r="BT44" s="287">
        <f t="shared" si="39"/>
        <v>2</v>
      </c>
      <c r="BU44" s="307">
        <v>1</v>
      </c>
      <c r="BV44" s="455"/>
      <c r="BW44" s="278"/>
      <c r="BX44" s="294" t="s">
        <v>17</v>
      </c>
      <c r="BY44" s="295"/>
      <c r="BZ44" s="305"/>
      <c r="CA44" s="287">
        <f t="shared" si="40"/>
        <v>0</v>
      </c>
      <c r="CB44" s="307"/>
      <c r="CC44" s="455"/>
      <c r="CD44" s="278"/>
      <c r="CE44" s="294" t="s">
        <v>17</v>
      </c>
      <c r="CF44" s="295"/>
      <c r="CG44" s="305"/>
      <c r="CH44" s="287">
        <f t="shared" si="41"/>
        <v>0</v>
      </c>
      <c r="CI44" s="306"/>
      <c r="CJ44" s="455"/>
      <c r="CK44" s="278">
        <v>45537</v>
      </c>
      <c r="CL44" s="294" t="s">
        <v>17</v>
      </c>
      <c r="CM44" s="295">
        <v>45538</v>
      </c>
      <c r="CN44" s="305">
        <v>5.5</v>
      </c>
      <c r="CO44" s="287">
        <f t="shared" si="42"/>
        <v>11</v>
      </c>
      <c r="CP44" s="306">
        <v>0</v>
      </c>
      <c r="CQ44" s="257">
        <v>14</v>
      </c>
    </row>
    <row r="45" spans="1:95" ht="28.5" customHeight="1" x14ac:dyDescent="0.15">
      <c r="A45" s="257">
        <v>15</v>
      </c>
      <c r="B45" s="261" t="s">
        <v>215</v>
      </c>
      <c r="C45" s="261" t="s">
        <v>163</v>
      </c>
      <c r="D45" s="263">
        <v>4</v>
      </c>
      <c r="E45" s="274"/>
      <c r="F45" s="278">
        <v>45387</v>
      </c>
      <c r="G45" s="294" t="s">
        <v>17</v>
      </c>
      <c r="H45" s="295">
        <v>45387</v>
      </c>
      <c r="I45" s="305"/>
      <c r="J45" s="287">
        <f t="shared" si="31"/>
        <v>0</v>
      </c>
      <c r="K45" s="306"/>
      <c r="L45" s="278"/>
      <c r="M45" s="278"/>
      <c r="N45" s="294"/>
      <c r="O45" s="295"/>
      <c r="P45" s="305"/>
      <c r="Q45" s="287">
        <f t="shared" si="32"/>
        <v>0</v>
      </c>
      <c r="R45" s="306"/>
      <c r="S45" s="278"/>
      <c r="T45" s="278">
        <v>45465</v>
      </c>
      <c r="U45" s="294" t="s">
        <v>17</v>
      </c>
      <c r="V45" s="295">
        <v>45476</v>
      </c>
      <c r="W45" s="305">
        <v>1</v>
      </c>
      <c r="X45" s="287">
        <f t="shared" si="33"/>
        <v>0.4</v>
      </c>
      <c r="Y45" s="306">
        <v>1</v>
      </c>
      <c r="Z45" s="278"/>
      <c r="AA45" s="278">
        <v>45555</v>
      </c>
      <c r="AB45" s="294" t="s">
        <v>17</v>
      </c>
      <c r="AC45" s="295">
        <v>45555</v>
      </c>
      <c r="AD45" s="305">
        <v>10</v>
      </c>
      <c r="AE45" s="287">
        <f t="shared" si="34"/>
        <v>4</v>
      </c>
      <c r="AF45" s="306">
        <v>1</v>
      </c>
      <c r="AG45" s="278"/>
      <c r="AH45" s="278">
        <v>45575</v>
      </c>
      <c r="AI45" s="294" t="s">
        <v>17</v>
      </c>
      <c r="AJ45" s="295">
        <v>45575</v>
      </c>
      <c r="AK45" s="305">
        <v>10</v>
      </c>
      <c r="AL45" s="287">
        <f t="shared" si="35"/>
        <v>4</v>
      </c>
      <c r="AM45" s="306">
        <v>1</v>
      </c>
      <c r="AN45" s="278"/>
      <c r="AO45" s="278">
        <v>45595</v>
      </c>
      <c r="AP45" s="294" t="s">
        <v>17</v>
      </c>
      <c r="AQ45" s="295">
        <v>45595</v>
      </c>
      <c r="AR45" s="305">
        <v>10</v>
      </c>
      <c r="AS45" s="287">
        <f t="shared" si="36"/>
        <v>4</v>
      </c>
      <c r="AT45" s="306">
        <v>1</v>
      </c>
      <c r="AU45" s="257">
        <v>15</v>
      </c>
      <c r="AW45" s="257">
        <v>15</v>
      </c>
      <c r="AX45" s="272" t="str">
        <f t="shared" si="28"/>
        <v>産直野菜</v>
      </c>
      <c r="AY45" s="272" t="str">
        <f t="shared" si="29"/>
        <v>◇◇●●</v>
      </c>
      <c r="AZ45" s="273">
        <f t="shared" si="30"/>
        <v>4</v>
      </c>
      <c r="BA45" s="455"/>
      <c r="BB45" s="278"/>
      <c r="BC45" s="294" t="s">
        <v>17</v>
      </c>
      <c r="BD45" s="295"/>
      <c r="BE45" s="305"/>
      <c r="BF45" s="287">
        <f t="shared" si="37"/>
        <v>0</v>
      </c>
      <c r="BG45" s="307"/>
      <c r="BH45" s="455"/>
      <c r="BI45" s="278">
        <v>45482</v>
      </c>
      <c r="BJ45" s="294" t="s">
        <v>17</v>
      </c>
      <c r="BK45" s="295">
        <v>45482</v>
      </c>
      <c r="BL45" s="305">
        <v>5</v>
      </c>
      <c r="BM45" s="287">
        <f t="shared" si="38"/>
        <v>2</v>
      </c>
      <c r="BN45" s="307">
        <v>1</v>
      </c>
      <c r="BO45" s="455"/>
      <c r="BP45" s="278">
        <v>45522</v>
      </c>
      <c r="BQ45" s="294" t="s">
        <v>17</v>
      </c>
      <c r="BR45" s="295">
        <v>45522</v>
      </c>
      <c r="BS45" s="305">
        <v>5</v>
      </c>
      <c r="BT45" s="287">
        <f t="shared" si="39"/>
        <v>2</v>
      </c>
      <c r="BU45" s="307">
        <v>1</v>
      </c>
      <c r="BV45" s="455"/>
      <c r="BW45" s="278"/>
      <c r="BX45" s="294" t="s">
        <v>17</v>
      </c>
      <c r="BY45" s="295"/>
      <c r="BZ45" s="305"/>
      <c r="CA45" s="287">
        <f t="shared" si="40"/>
        <v>0</v>
      </c>
      <c r="CB45" s="307"/>
      <c r="CC45" s="455"/>
      <c r="CD45" s="278">
        <v>45585</v>
      </c>
      <c r="CE45" s="294" t="s">
        <v>17</v>
      </c>
      <c r="CF45" s="295">
        <v>45590</v>
      </c>
      <c r="CG45" s="305"/>
      <c r="CH45" s="287">
        <f t="shared" si="41"/>
        <v>0</v>
      </c>
      <c r="CI45" s="306"/>
      <c r="CJ45" s="455"/>
      <c r="CK45" s="278"/>
      <c r="CL45" s="294" t="s">
        <v>17</v>
      </c>
      <c r="CM45" s="295"/>
      <c r="CN45" s="305"/>
      <c r="CO45" s="287">
        <f t="shared" si="42"/>
        <v>0</v>
      </c>
      <c r="CP45" s="306"/>
      <c r="CQ45" s="257">
        <v>15</v>
      </c>
    </row>
    <row r="46" spans="1:95" ht="28.5" customHeight="1" x14ac:dyDescent="0.15">
      <c r="A46" s="257">
        <v>16</v>
      </c>
      <c r="B46" s="261" t="s">
        <v>113</v>
      </c>
      <c r="C46" s="261" t="s">
        <v>164</v>
      </c>
      <c r="D46" s="263">
        <v>160</v>
      </c>
      <c r="E46" s="274"/>
      <c r="F46" s="278"/>
      <c r="G46" s="294" t="s">
        <v>17</v>
      </c>
      <c r="H46" s="295"/>
      <c r="I46" s="305"/>
      <c r="J46" s="287">
        <f t="shared" si="31"/>
        <v>0</v>
      </c>
      <c r="K46" s="306"/>
      <c r="L46" s="278"/>
      <c r="M46" s="278"/>
      <c r="N46" s="294"/>
      <c r="O46" s="295"/>
      <c r="P46" s="305"/>
      <c r="Q46" s="287">
        <f t="shared" si="32"/>
        <v>0</v>
      </c>
      <c r="R46" s="306"/>
      <c r="S46" s="278"/>
      <c r="T46" s="278"/>
      <c r="U46" s="294"/>
      <c r="V46" s="295"/>
      <c r="W46" s="305"/>
      <c r="X46" s="287">
        <f t="shared" si="33"/>
        <v>0</v>
      </c>
      <c r="Y46" s="306"/>
      <c r="Z46" s="278"/>
      <c r="AA46" s="278"/>
      <c r="AB46" s="294"/>
      <c r="AC46" s="295"/>
      <c r="AD46" s="305"/>
      <c r="AE46" s="287">
        <f t="shared" si="34"/>
        <v>0</v>
      </c>
      <c r="AF46" s="306"/>
      <c r="AG46" s="278"/>
      <c r="AH46" s="278"/>
      <c r="AI46" s="294"/>
      <c r="AJ46" s="295"/>
      <c r="AK46" s="305">
        <v>1</v>
      </c>
      <c r="AL46" s="287">
        <f t="shared" si="35"/>
        <v>16</v>
      </c>
      <c r="AM46" s="306">
        <v>1</v>
      </c>
      <c r="AN46" s="278"/>
      <c r="AO46" s="278">
        <v>45507</v>
      </c>
      <c r="AP46" s="294" t="s">
        <v>17</v>
      </c>
      <c r="AQ46" s="295">
        <v>45507</v>
      </c>
      <c r="AR46" s="305">
        <v>1</v>
      </c>
      <c r="AS46" s="287">
        <f t="shared" si="36"/>
        <v>16</v>
      </c>
      <c r="AT46" s="306">
        <v>1</v>
      </c>
      <c r="AU46" s="257">
        <v>16</v>
      </c>
      <c r="AW46" s="257">
        <v>16</v>
      </c>
      <c r="AX46" s="272" t="str">
        <f t="shared" si="28"/>
        <v>水稲</v>
      </c>
      <c r="AY46" s="272" t="str">
        <f t="shared" si="29"/>
        <v>■◇</v>
      </c>
      <c r="AZ46" s="273">
        <f t="shared" si="30"/>
        <v>160</v>
      </c>
      <c r="BA46" s="455"/>
      <c r="BB46" s="278">
        <v>45575</v>
      </c>
      <c r="BC46" s="294" t="s">
        <v>17</v>
      </c>
      <c r="BD46" s="295">
        <v>45575</v>
      </c>
      <c r="BE46" s="305">
        <v>1</v>
      </c>
      <c r="BF46" s="287">
        <f t="shared" si="37"/>
        <v>16</v>
      </c>
      <c r="BG46" s="307">
        <v>1</v>
      </c>
      <c r="BH46" s="455"/>
      <c r="BI46" s="278">
        <v>45511</v>
      </c>
      <c r="BJ46" s="294" t="s">
        <v>17</v>
      </c>
      <c r="BK46" s="295">
        <v>45511</v>
      </c>
      <c r="BL46" s="305">
        <v>0.5</v>
      </c>
      <c r="BM46" s="287">
        <f t="shared" si="38"/>
        <v>8</v>
      </c>
      <c r="BN46" s="307">
        <v>1</v>
      </c>
      <c r="BO46" s="455"/>
      <c r="BP46" s="278">
        <v>45514</v>
      </c>
      <c r="BQ46" s="294" t="s">
        <v>17</v>
      </c>
      <c r="BR46" s="295">
        <v>45514</v>
      </c>
      <c r="BS46" s="305">
        <v>0.5</v>
      </c>
      <c r="BT46" s="287">
        <f t="shared" si="39"/>
        <v>8</v>
      </c>
      <c r="BU46" s="307">
        <v>1</v>
      </c>
      <c r="BV46" s="455"/>
      <c r="BW46" s="278"/>
      <c r="BX46" s="294" t="s">
        <v>17</v>
      </c>
      <c r="BY46" s="295"/>
      <c r="BZ46" s="305"/>
      <c r="CA46" s="287">
        <f t="shared" si="40"/>
        <v>0</v>
      </c>
      <c r="CB46" s="307"/>
      <c r="CC46" s="455"/>
      <c r="CD46" s="278">
        <v>45577</v>
      </c>
      <c r="CE46" s="294" t="s">
        <v>17</v>
      </c>
      <c r="CF46" s="295">
        <v>45579</v>
      </c>
      <c r="CG46" s="305">
        <v>1.875</v>
      </c>
      <c r="CH46" s="287">
        <f t="shared" si="41"/>
        <v>30</v>
      </c>
      <c r="CI46" s="306">
        <v>1</v>
      </c>
      <c r="CJ46" s="455"/>
      <c r="CK46" s="278"/>
      <c r="CL46" s="294" t="s">
        <v>17</v>
      </c>
      <c r="CM46" s="295"/>
      <c r="CN46" s="305"/>
      <c r="CO46" s="287">
        <f t="shared" si="42"/>
        <v>0</v>
      </c>
      <c r="CP46" s="306"/>
      <c r="CQ46" s="257">
        <v>16</v>
      </c>
    </row>
  </sheetData>
  <mergeCells count="159">
    <mergeCell ref="CN29:CN30"/>
    <mergeCell ref="CO29:CO30"/>
    <mergeCell ref="CP29:CP30"/>
    <mergeCell ref="CQ29:CQ30"/>
    <mergeCell ref="BZ29:BZ30"/>
    <mergeCell ref="CA29:CA30"/>
    <mergeCell ref="CB29:CB30"/>
    <mergeCell ref="CG29:CG30"/>
    <mergeCell ref="CH29:CH30"/>
    <mergeCell ref="CI29:CI30"/>
    <mergeCell ref="CK29:CM29"/>
    <mergeCell ref="CO4:CO5"/>
    <mergeCell ref="CP4:CP5"/>
    <mergeCell ref="CQ4:CQ5"/>
    <mergeCell ref="AU4:AU5"/>
    <mergeCell ref="CH4:CH5"/>
    <mergeCell ref="CI4:CI5"/>
    <mergeCell ref="CN4:CN5"/>
    <mergeCell ref="BP30:BR30"/>
    <mergeCell ref="BW30:BY30"/>
    <mergeCell ref="CD30:CF30"/>
    <mergeCell ref="CK30:CM30"/>
    <mergeCell ref="BF29:BF30"/>
    <mergeCell ref="BG29:BG30"/>
    <mergeCell ref="BL29:BL30"/>
    <mergeCell ref="BM29:BM30"/>
    <mergeCell ref="BB29:BD29"/>
    <mergeCell ref="BI29:BK29"/>
    <mergeCell ref="BP29:BR29"/>
    <mergeCell ref="AU29:AU30"/>
    <mergeCell ref="AW29:AW30"/>
    <mergeCell ref="AX29:AX30"/>
    <mergeCell ref="AY29:AY30"/>
    <mergeCell ref="AZ29:AZ30"/>
    <mergeCell ref="BE29:BE30"/>
    <mergeCell ref="CG4:CG5"/>
    <mergeCell ref="AM4:AM5"/>
    <mergeCell ref="AR4:AR5"/>
    <mergeCell ref="AS4:AS5"/>
    <mergeCell ref="AT4:AT5"/>
    <mergeCell ref="BE4:BE5"/>
    <mergeCell ref="BF4:BF5"/>
    <mergeCell ref="Y4:Y5"/>
    <mergeCell ref="AD4:AD5"/>
    <mergeCell ref="AE4:AE5"/>
    <mergeCell ref="AF4:AF5"/>
    <mergeCell ref="AK4:AK5"/>
    <mergeCell ref="AL4:AL5"/>
    <mergeCell ref="BI5:BK5"/>
    <mergeCell ref="BP5:BR5"/>
    <mergeCell ref="CD5:CF5"/>
    <mergeCell ref="BN4:BN5"/>
    <mergeCell ref="BW5:BY5"/>
    <mergeCell ref="AO4:AQ4"/>
    <mergeCell ref="BT4:BT5"/>
    <mergeCell ref="BU4:BU5"/>
    <mergeCell ref="AG1:AT1"/>
    <mergeCell ref="A29:A30"/>
    <mergeCell ref="B29:B30"/>
    <mergeCell ref="C29:C30"/>
    <mergeCell ref="D29:D30"/>
    <mergeCell ref="I29:I30"/>
    <mergeCell ref="J29:J30"/>
    <mergeCell ref="CA4:CA5"/>
    <mergeCell ref="CB4:CB5"/>
    <mergeCell ref="AY27:BD27"/>
    <mergeCell ref="BB30:BD30"/>
    <mergeCell ref="BI30:BK30"/>
    <mergeCell ref="AS29:AS30"/>
    <mergeCell ref="AT29:AT30"/>
    <mergeCell ref="A4:A5"/>
    <mergeCell ref="B4:B5"/>
    <mergeCell ref="C4:C5"/>
    <mergeCell ref="D4:D5"/>
    <mergeCell ref="AW4:AW5"/>
    <mergeCell ref="AX4:AX5"/>
    <mergeCell ref="AY4:AY5"/>
    <mergeCell ref="X29:X30"/>
    <mergeCell ref="Y29:Y30"/>
    <mergeCell ref="AD29:AD30"/>
    <mergeCell ref="C2:H2"/>
    <mergeCell ref="C27:H27"/>
    <mergeCell ref="F29:H29"/>
    <mergeCell ref="M29:O29"/>
    <mergeCell ref="T29:V29"/>
    <mergeCell ref="AA29:AC29"/>
    <mergeCell ref="AH29:AJ29"/>
    <mergeCell ref="AO29:AQ29"/>
    <mergeCell ref="BB5:BD5"/>
    <mergeCell ref="F4:H4"/>
    <mergeCell ref="F5:H5"/>
    <mergeCell ref="M23:O23"/>
    <mergeCell ref="AE29:AE30"/>
    <mergeCell ref="AF29:AF30"/>
    <mergeCell ref="AK29:AK30"/>
    <mergeCell ref="AL29:AL30"/>
    <mergeCell ref="AM29:AM30"/>
    <mergeCell ref="AR29:AR30"/>
    <mergeCell ref="AY2:BD2"/>
    <mergeCell ref="W29:W30"/>
    <mergeCell ref="M4:O4"/>
    <mergeCell ref="T4:V4"/>
    <mergeCell ref="AA4:AC4"/>
    <mergeCell ref="AH4:AJ4"/>
    <mergeCell ref="BN29:BN30"/>
    <mergeCell ref="BZ4:BZ5"/>
    <mergeCell ref="T30:V30"/>
    <mergeCell ref="AA30:AC30"/>
    <mergeCell ref="AH30:AJ30"/>
    <mergeCell ref="AO30:AQ30"/>
    <mergeCell ref="K29:K30"/>
    <mergeCell ref="P29:P30"/>
    <mergeCell ref="Q29:Q30"/>
    <mergeCell ref="R29:R30"/>
    <mergeCell ref="BS29:BS30"/>
    <mergeCell ref="BT29:BT30"/>
    <mergeCell ref="BU29:BU30"/>
    <mergeCell ref="Q4:Q5"/>
    <mergeCell ref="R4:R5"/>
    <mergeCell ref="W4:W5"/>
    <mergeCell ref="X4:X5"/>
    <mergeCell ref="M5:O5"/>
    <mergeCell ref="T5:V5"/>
    <mergeCell ref="AA5:AC5"/>
    <mergeCell ref="AH5:AJ5"/>
    <mergeCell ref="AZ4:AZ5"/>
    <mergeCell ref="F30:H30"/>
    <mergeCell ref="M30:O30"/>
    <mergeCell ref="AO5:AQ5"/>
    <mergeCell ref="I4:I5"/>
    <mergeCell ref="J4:J5"/>
    <mergeCell ref="K4:K5"/>
    <mergeCell ref="P4:P5"/>
    <mergeCell ref="BB4:BD4"/>
    <mergeCell ref="BI4:BK4"/>
    <mergeCell ref="CC1:CP1"/>
    <mergeCell ref="CJ4:CJ5"/>
    <mergeCell ref="CC4:CC5"/>
    <mergeCell ref="BV4:BV5"/>
    <mergeCell ref="BO4:BO5"/>
    <mergeCell ref="BH4:BH5"/>
    <mergeCell ref="BA4:BA5"/>
    <mergeCell ref="BA29:BA30"/>
    <mergeCell ref="BH29:BH30"/>
    <mergeCell ref="BO29:BO30"/>
    <mergeCell ref="BV29:BV30"/>
    <mergeCell ref="CC29:CC30"/>
    <mergeCell ref="CJ29:CJ30"/>
    <mergeCell ref="CK5:CM5"/>
    <mergeCell ref="BG4:BG5"/>
    <mergeCell ref="BL4:BL5"/>
    <mergeCell ref="BM4:BM5"/>
    <mergeCell ref="BW29:BY29"/>
    <mergeCell ref="CD29:CF29"/>
    <mergeCell ref="BP4:BR4"/>
    <mergeCell ref="BW4:BY4"/>
    <mergeCell ref="CD4:CF4"/>
    <mergeCell ref="CK4:CM4"/>
    <mergeCell ref="BS4:BS5"/>
  </mergeCells>
  <phoneticPr fontId="1"/>
  <pageMargins left="0.7" right="0.7" top="0.75" bottom="0.75" header="0.3" footer="0.3"/>
  <pageSetup paperSize="9" scale="64" orientation="landscape" r:id="rId1"/>
  <headerFooter>
    <oddFooter>&amp;R&amp;A</oddFooter>
  </headerFooter>
  <rowBreaks count="1" manualBreakCount="1">
    <brk id="26" max="16383" man="1"/>
  </rowBreaks>
  <colBreaks count="1" manualBreakCount="1">
    <brk id="4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CCFFB-5F20-4A98-A84F-8DDA5297278E}">
  <dimension ref="A1:CQ46"/>
  <sheetViews>
    <sheetView view="pageBreakPreview" zoomScale="106" zoomScaleNormal="100" zoomScaleSheetLayoutView="106" workbookViewId="0">
      <selection activeCell="CC1" sqref="CC1:CP1"/>
    </sheetView>
  </sheetViews>
  <sheetFormatPr defaultColWidth="9.125" defaultRowHeight="12" x14ac:dyDescent="0.15"/>
  <cols>
    <col min="1" max="1" width="2.875" style="113" customWidth="1"/>
    <col min="2" max="2" width="5.625" style="207" customWidth="1"/>
    <col min="3" max="3" width="7.875" style="207" customWidth="1"/>
    <col min="4" max="4" width="4.375" style="113" customWidth="1"/>
    <col min="5" max="5" width="5.125" style="113" customWidth="1"/>
    <col min="6" max="6" width="5.25" style="113" customWidth="1"/>
    <col min="7" max="7" width="1.875" style="35" customWidth="1"/>
    <col min="8" max="8" width="5.25" style="113" customWidth="1"/>
    <col min="9" max="10" width="4.375" style="284" customWidth="1"/>
    <col min="11" max="11" width="4.125" style="113" customWidth="1"/>
    <col min="12" max="12" width="5.125" style="113" customWidth="1"/>
    <col min="13" max="13" width="5.25" style="113" customWidth="1"/>
    <col min="14" max="14" width="1.75" style="35" customWidth="1"/>
    <col min="15" max="15" width="5.25" style="113" customWidth="1"/>
    <col min="16" max="17" width="4.375" style="284" customWidth="1"/>
    <col min="18" max="18" width="4.125" style="113" customWidth="1"/>
    <col min="19" max="19" width="5.125" style="113" customWidth="1"/>
    <col min="20" max="20" width="5.25" style="113" customWidth="1"/>
    <col min="21" max="21" width="1.75" style="35" customWidth="1"/>
    <col min="22" max="22" width="5.25" style="113" customWidth="1"/>
    <col min="23" max="24" width="4.375" style="284" customWidth="1"/>
    <col min="25" max="25" width="4.125" style="113" customWidth="1"/>
    <col min="26" max="26" width="5.125" style="113" customWidth="1"/>
    <col min="27" max="27" width="5.25" style="113" customWidth="1"/>
    <col min="28" max="28" width="1.75" style="35" customWidth="1"/>
    <col min="29" max="29" width="5.25" style="113" customWidth="1"/>
    <col min="30" max="31" width="4.375" style="113" customWidth="1"/>
    <col min="32" max="32" width="4.125" style="113" customWidth="1"/>
    <col min="33" max="33" width="5.125" style="113" customWidth="1"/>
    <col min="34" max="34" width="5.25" style="113" customWidth="1"/>
    <col min="35" max="35" width="1.75" style="35" customWidth="1"/>
    <col min="36" max="36" width="5.25" style="113" customWidth="1"/>
    <col min="37" max="38" width="4.375" style="284" customWidth="1"/>
    <col min="39" max="39" width="4.125" style="113" customWidth="1"/>
    <col min="40" max="40" width="5.125" style="113" customWidth="1"/>
    <col min="41" max="41" width="5.25" style="113" customWidth="1"/>
    <col min="42" max="42" width="1.75" style="35" customWidth="1"/>
    <col min="43" max="43" width="5.25" style="113" customWidth="1"/>
    <col min="44" max="45" width="4.375" style="284" customWidth="1"/>
    <col min="46" max="46" width="4.125" style="113" customWidth="1"/>
    <col min="47" max="47" width="3.25" style="113" customWidth="1"/>
    <col min="48" max="48" width="1.75" style="113" customWidth="1"/>
    <col min="49" max="49" width="2.875" style="113" customWidth="1"/>
    <col min="50" max="50" width="5.625" style="207" customWidth="1"/>
    <col min="51" max="51" width="7.875" style="207" customWidth="1"/>
    <col min="52" max="52" width="4.375" style="113" customWidth="1"/>
    <col min="53" max="53" width="5.125" style="113" customWidth="1"/>
    <col min="54" max="54" width="5.25" style="113" customWidth="1"/>
    <col min="55" max="55" width="1.875" style="35" customWidth="1"/>
    <col min="56" max="56" width="5.25" style="113" customWidth="1"/>
    <col min="57" max="57" width="4.375" style="284" customWidth="1"/>
    <col min="58" max="58" width="4.375" style="113" customWidth="1"/>
    <col min="59" max="59" width="4.375" style="284" customWidth="1"/>
    <col min="60" max="60" width="5.125" style="113" customWidth="1"/>
    <col min="61" max="61" width="5.25" style="113" customWidth="1"/>
    <col min="62" max="62" width="1.75" style="35" customWidth="1"/>
    <col min="63" max="63" width="5.25" style="113" customWidth="1"/>
    <col min="64" max="65" width="4.375" style="113" customWidth="1"/>
    <col min="66" max="66" width="4.125" style="113" customWidth="1"/>
    <col min="67" max="67" width="5.125" style="113" customWidth="1"/>
    <col min="68" max="68" width="5.25" style="113" customWidth="1"/>
    <col min="69" max="69" width="1.75" style="35" customWidth="1"/>
    <col min="70" max="70" width="5.25" style="113" customWidth="1"/>
    <col min="71" max="72" width="4.375" style="113" customWidth="1"/>
    <col min="73" max="73" width="4.125" style="113" customWidth="1"/>
    <col min="74" max="74" width="5.125" style="113" customWidth="1"/>
    <col min="75" max="75" width="5.25" style="113" customWidth="1"/>
    <col min="76" max="76" width="1.75" style="35" customWidth="1"/>
    <col min="77" max="77" width="5.25" style="113" customWidth="1"/>
    <col min="78" max="79" width="4.375" style="113" customWidth="1"/>
    <col min="80" max="80" width="4.125" style="113" customWidth="1"/>
    <col min="81" max="81" width="5.125" style="113" customWidth="1"/>
    <col min="82" max="82" width="5.25" style="113" customWidth="1"/>
    <col min="83" max="83" width="1.75" style="35" customWidth="1"/>
    <col min="84" max="84" width="5.25" style="113" customWidth="1"/>
    <col min="85" max="86" width="4.375" style="113" customWidth="1"/>
    <col min="87" max="87" width="4.125" style="113" customWidth="1"/>
    <col min="88" max="88" width="5.125" style="113" customWidth="1"/>
    <col min="89" max="89" width="5.25" style="113" customWidth="1"/>
    <col min="90" max="90" width="1.75" style="35" customWidth="1"/>
    <col min="91" max="91" width="5.25" style="113" customWidth="1"/>
    <col min="92" max="93" width="4.375" style="113" customWidth="1"/>
    <col min="94" max="94" width="4.125" style="113" customWidth="1"/>
    <col min="95" max="95" width="3.25" style="113" customWidth="1"/>
    <col min="96" max="16384" width="9.125" style="113"/>
  </cols>
  <sheetData>
    <row r="1" spans="1:95" ht="28.5" customHeight="1" thickBot="1" x14ac:dyDescent="0.2">
      <c r="A1" s="113" t="s">
        <v>81</v>
      </c>
      <c r="L1" s="113" t="s">
        <v>135</v>
      </c>
      <c r="AG1" s="578" t="s">
        <v>92</v>
      </c>
      <c r="AH1" s="579"/>
      <c r="AI1" s="579"/>
      <c r="AJ1" s="579"/>
      <c r="AK1" s="579"/>
      <c r="AL1" s="579"/>
      <c r="AM1" s="579"/>
      <c r="AN1" s="579"/>
      <c r="AO1" s="579"/>
      <c r="AP1" s="579"/>
      <c r="AQ1" s="579"/>
      <c r="AR1" s="579"/>
      <c r="AS1" s="579"/>
      <c r="AT1" s="580"/>
      <c r="AW1" s="113" t="s">
        <v>81</v>
      </c>
      <c r="BH1" s="113" t="s">
        <v>135</v>
      </c>
      <c r="BL1" s="284"/>
      <c r="BM1" s="284"/>
      <c r="BS1" s="284"/>
      <c r="BT1" s="284"/>
      <c r="CC1" s="578" t="s">
        <v>92</v>
      </c>
      <c r="CD1" s="579"/>
      <c r="CE1" s="579"/>
      <c r="CF1" s="579"/>
      <c r="CG1" s="579"/>
      <c r="CH1" s="579"/>
      <c r="CI1" s="579"/>
      <c r="CJ1" s="579"/>
      <c r="CK1" s="579"/>
      <c r="CL1" s="579"/>
      <c r="CM1" s="579"/>
      <c r="CN1" s="579"/>
      <c r="CO1" s="579"/>
      <c r="CP1" s="580"/>
    </row>
    <row r="2" spans="1:95" ht="28.5" customHeight="1" x14ac:dyDescent="0.15">
      <c r="A2" s="256" t="s">
        <v>89</v>
      </c>
      <c r="C2" s="616"/>
      <c r="D2" s="616"/>
      <c r="E2" s="616"/>
      <c r="F2" s="616"/>
      <c r="G2" s="616"/>
      <c r="H2" s="616"/>
      <c r="J2" s="284" t="s">
        <v>75</v>
      </c>
      <c r="L2" s="113" t="s">
        <v>193</v>
      </c>
      <c r="Z2" s="207"/>
      <c r="AE2" s="207"/>
      <c r="AW2" s="256" t="s">
        <v>89</v>
      </c>
      <c r="AY2" s="617" t="str">
        <f>IF(C2="","",C2)</f>
        <v/>
      </c>
      <c r="AZ2" s="618"/>
      <c r="BA2" s="618"/>
      <c r="BB2" s="618"/>
      <c r="BC2" s="618"/>
      <c r="BD2" s="619"/>
      <c r="BE2" s="286"/>
      <c r="BF2" s="113" t="s">
        <v>76</v>
      </c>
      <c r="BG2" s="286"/>
      <c r="BH2" s="113" t="s">
        <v>193</v>
      </c>
      <c r="BL2" s="284"/>
      <c r="BM2" s="284"/>
      <c r="BS2" s="284"/>
      <c r="BT2" s="284"/>
      <c r="BV2" s="207"/>
      <c r="CA2" s="207"/>
      <c r="CG2" s="284"/>
      <c r="CH2" s="284"/>
      <c r="CN2" s="284"/>
      <c r="CO2" s="284"/>
    </row>
    <row r="3" spans="1:95" ht="8.25" customHeight="1" x14ac:dyDescent="0.15">
      <c r="A3" s="256"/>
      <c r="C3" s="293"/>
      <c r="D3" s="293"/>
      <c r="F3" s="293"/>
      <c r="G3" s="293"/>
      <c r="H3" s="293"/>
      <c r="I3" s="285"/>
      <c r="J3" s="285"/>
      <c r="P3" s="285"/>
      <c r="Q3" s="285"/>
      <c r="W3" s="285"/>
      <c r="X3" s="285"/>
      <c r="AK3" s="285"/>
      <c r="AL3" s="285"/>
      <c r="AR3" s="285"/>
      <c r="AS3" s="285"/>
      <c r="AW3" s="256"/>
      <c r="AY3" s="293"/>
      <c r="AZ3" s="293"/>
      <c r="BB3" s="293"/>
      <c r="BC3" s="293"/>
      <c r="BD3" s="293"/>
      <c r="BE3" s="285"/>
      <c r="BG3" s="285"/>
    </row>
    <row r="4" spans="1:95" s="256" customFormat="1" ht="28.5" customHeight="1" x14ac:dyDescent="0.15">
      <c r="A4" s="608" t="s">
        <v>5</v>
      </c>
      <c r="B4" s="608" t="s">
        <v>206</v>
      </c>
      <c r="C4" s="608" t="s">
        <v>123</v>
      </c>
      <c r="D4" s="586" t="s">
        <v>78</v>
      </c>
      <c r="E4" s="289" t="s">
        <v>93</v>
      </c>
      <c r="F4" s="599" t="s">
        <v>126</v>
      </c>
      <c r="G4" s="600"/>
      <c r="H4" s="601"/>
      <c r="I4" s="612" t="s">
        <v>79</v>
      </c>
      <c r="J4" s="614" t="s">
        <v>127</v>
      </c>
      <c r="K4" s="586" t="s">
        <v>128</v>
      </c>
      <c r="L4" s="289" t="s">
        <v>93</v>
      </c>
      <c r="M4" s="599" t="str">
        <f>$F$4</f>
        <v>作業と予定日</v>
      </c>
      <c r="N4" s="600"/>
      <c r="O4" s="601"/>
      <c r="P4" s="612" t="s">
        <v>79</v>
      </c>
      <c r="Q4" s="614" t="s">
        <v>127</v>
      </c>
      <c r="R4" s="586" t="s">
        <v>128</v>
      </c>
      <c r="S4" s="289" t="s">
        <v>93</v>
      </c>
      <c r="T4" s="599" t="str">
        <f>$F$4</f>
        <v>作業と予定日</v>
      </c>
      <c r="U4" s="600"/>
      <c r="V4" s="601"/>
      <c r="W4" s="612" t="s">
        <v>79</v>
      </c>
      <c r="X4" s="614" t="s">
        <v>127</v>
      </c>
      <c r="Y4" s="586" t="s">
        <v>128</v>
      </c>
      <c r="Z4" s="289" t="s">
        <v>93</v>
      </c>
      <c r="AA4" s="599" t="str">
        <f>$F$4</f>
        <v>作業と予定日</v>
      </c>
      <c r="AB4" s="600"/>
      <c r="AC4" s="601"/>
      <c r="AD4" s="612" t="s">
        <v>79</v>
      </c>
      <c r="AE4" s="614" t="s">
        <v>127</v>
      </c>
      <c r="AF4" s="586" t="s">
        <v>128</v>
      </c>
      <c r="AG4" s="289" t="s">
        <v>93</v>
      </c>
      <c r="AH4" s="599" t="str">
        <f>$F$4</f>
        <v>作業と予定日</v>
      </c>
      <c r="AI4" s="600"/>
      <c r="AJ4" s="601"/>
      <c r="AK4" s="612" t="s">
        <v>79</v>
      </c>
      <c r="AL4" s="614" t="s">
        <v>127</v>
      </c>
      <c r="AM4" s="586" t="s">
        <v>128</v>
      </c>
      <c r="AN4" s="289" t="s">
        <v>93</v>
      </c>
      <c r="AO4" s="599" t="str">
        <f>$F$4</f>
        <v>作業と予定日</v>
      </c>
      <c r="AP4" s="600"/>
      <c r="AQ4" s="601"/>
      <c r="AR4" s="612" t="s">
        <v>79</v>
      </c>
      <c r="AS4" s="614" t="s">
        <v>127</v>
      </c>
      <c r="AT4" s="586" t="s">
        <v>128</v>
      </c>
      <c r="AU4" s="608" t="s">
        <v>5</v>
      </c>
      <c r="AW4" s="608" t="s">
        <v>5</v>
      </c>
      <c r="AX4" s="608" t="s">
        <v>82</v>
      </c>
      <c r="AY4" s="608" t="s">
        <v>123</v>
      </c>
      <c r="AZ4" s="596" t="s">
        <v>4</v>
      </c>
      <c r="BA4" s="610" t="s">
        <v>194</v>
      </c>
      <c r="BB4" s="599" t="str">
        <f>$F$4</f>
        <v>作業と予定日</v>
      </c>
      <c r="BC4" s="600"/>
      <c r="BD4" s="601"/>
      <c r="BE4" s="612" t="s">
        <v>79</v>
      </c>
      <c r="BF4" s="614" t="s">
        <v>127</v>
      </c>
      <c r="BG4" s="586" t="s">
        <v>128</v>
      </c>
      <c r="BH4" s="610" t="s">
        <v>194</v>
      </c>
      <c r="BI4" s="599" t="str">
        <f>$F$4</f>
        <v>作業と予定日</v>
      </c>
      <c r="BJ4" s="600"/>
      <c r="BK4" s="601"/>
      <c r="BL4" s="612" t="s">
        <v>79</v>
      </c>
      <c r="BM4" s="614" t="s">
        <v>127</v>
      </c>
      <c r="BN4" s="586" t="s">
        <v>128</v>
      </c>
      <c r="BO4" s="610" t="s">
        <v>194</v>
      </c>
      <c r="BP4" s="599" t="str">
        <f>$F$4</f>
        <v>作業と予定日</v>
      </c>
      <c r="BQ4" s="600"/>
      <c r="BR4" s="601"/>
      <c r="BS4" s="612" t="s">
        <v>79</v>
      </c>
      <c r="BT4" s="614" t="s">
        <v>127</v>
      </c>
      <c r="BU4" s="586" t="s">
        <v>128</v>
      </c>
      <c r="BV4" s="610" t="s">
        <v>194</v>
      </c>
      <c r="BW4" s="599" t="str">
        <f>$F$4</f>
        <v>作業と予定日</v>
      </c>
      <c r="BX4" s="600"/>
      <c r="BY4" s="601"/>
      <c r="BZ4" s="612" t="s">
        <v>79</v>
      </c>
      <c r="CA4" s="614" t="s">
        <v>127</v>
      </c>
      <c r="CB4" s="586" t="s">
        <v>128</v>
      </c>
      <c r="CC4" s="610" t="s">
        <v>194</v>
      </c>
      <c r="CD4" s="599" t="str">
        <f>$F$4</f>
        <v>作業と予定日</v>
      </c>
      <c r="CE4" s="600"/>
      <c r="CF4" s="601"/>
      <c r="CG4" s="612" t="s">
        <v>79</v>
      </c>
      <c r="CH4" s="614" t="s">
        <v>127</v>
      </c>
      <c r="CI4" s="586" t="s">
        <v>128</v>
      </c>
      <c r="CJ4" s="610" t="s">
        <v>194</v>
      </c>
      <c r="CK4" s="599" t="str">
        <f>$F$4</f>
        <v>作業と予定日</v>
      </c>
      <c r="CL4" s="600"/>
      <c r="CM4" s="601"/>
      <c r="CN4" s="612" t="s">
        <v>79</v>
      </c>
      <c r="CO4" s="614" t="s">
        <v>127</v>
      </c>
      <c r="CP4" s="586" t="s">
        <v>128</v>
      </c>
      <c r="CQ4" s="608" t="s">
        <v>5</v>
      </c>
    </row>
    <row r="5" spans="1:95" s="256" customFormat="1" ht="39" customHeight="1" x14ac:dyDescent="0.15">
      <c r="A5" s="609"/>
      <c r="B5" s="609"/>
      <c r="C5" s="609"/>
      <c r="D5" s="597"/>
      <c r="E5" s="382"/>
      <c r="F5" s="599"/>
      <c r="G5" s="600"/>
      <c r="H5" s="601"/>
      <c r="I5" s="613"/>
      <c r="J5" s="615"/>
      <c r="K5" s="587"/>
      <c r="L5" s="382"/>
      <c r="M5" s="599"/>
      <c r="N5" s="600"/>
      <c r="O5" s="601"/>
      <c r="P5" s="613"/>
      <c r="Q5" s="615"/>
      <c r="R5" s="587"/>
      <c r="S5" s="382"/>
      <c r="T5" s="599"/>
      <c r="U5" s="600"/>
      <c r="V5" s="601"/>
      <c r="W5" s="613"/>
      <c r="X5" s="615"/>
      <c r="Y5" s="587"/>
      <c r="Z5" s="382"/>
      <c r="AA5" s="599"/>
      <c r="AB5" s="600"/>
      <c r="AC5" s="601"/>
      <c r="AD5" s="613"/>
      <c r="AE5" s="615"/>
      <c r="AF5" s="587"/>
      <c r="AG5" s="382"/>
      <c r="AH5" s="599"/>
      <c r="AI5" s="600"/>
      <c r="AJ5" s="601"/>
      <c r="AK5" s="613"/>
      <c r="AL5" s="615"/>
      <c r="AM5" s="587"/>
      <c r="AN5" s="382"/>
      <c r="AO5" s="599"/>
      <c r="AP5" s="600"/>
      <c r="AQ5" s="601"/>
      <c r="AR5" s="613"/>
      <c r="AS5" s="615"/>
      <c r="AT5" s="587"/>
      <c r="AU5" s="609"/>
      <c r="AW5" s="609"/>
      <c r="AX5" s="609"/>
      <c r="AY5" s="609"/>
      <c r="AZ5" s="597"/>
      <c r="BA5" s="611"/>
      <c r="BB5" s="599"/>
      <c r="BC5" s="600"/>
      <c r="BD5" s="601"/>
      <c r="BE5" s="613"/>
      <c r="BF5" s="615"/>
      <c r="BG5" s="587"/>
      <c r="BH5" s="611"/>
      <c r="BI5" s="599"/>
      <c r="BJ5" s="600"/>
      <c r="BK5" s="601"/>
      <c r="BL5" s="613"/>
      <c r="BM5" s="615"/>
      <c r="BN5" s="587"/>
      <c r="BO5" s="611"/>
      <c r="BP5" s="599"/>
      <c r="BQ5" s="600"/>
      <c r="BR5" s="601"/>
      <c r="BS5" s="613"/>
      <c r="BT5" s="615"/>
      <c r="BU5" s="587"/>
      <c r="BV5" s="611"/>
      <c r="BW5" s="599"/>
      <c r="BX5" s="600"/>
      <c r="BY5" s="601"/>
      <c r="BZ5" s="613"/>
      <c r="CA5" s="615"/>
      <c r="CB5" s="587"/>
      <c r="CC5" s="611"/>
      <c r="CD5" s="599"/>
      <c r="CE5" s="600"/>
      <c r="CF5" s="601"/>
      <c r="CG5" s="613"/>
      <c r="CH5" s="615"/>
      <c r="CI5" s="587"/>
      <c r="CJ5" s="611"/>
      <c r="CK5" s="599"/>
      <c r="CL5" s="600"/>
      <c r="CM5" s="601"/>
      <c r="CN5" s="613"/>
      <c r="CO5" s="615"/>
      <c r="CP5" s="587"/>
      <c r="CQ5" s="609"/>
    </row>
    <row r="6" spans="1:95" ht="28.5" customHeight="1" x14ac:dyDescent="0.15">
      <c r="A6" s="257">
        <v>1</v>
      </c>
      <c r="B6" s="383"/>
      <c r="C6" s="383"/>
      <c r="D6" s="257"/>
      <c r="E6" s="281"/>
      <c r="F6" s="281"/>
      <c r="G6" s="282" t="s">
        <v>17</v>
      </c>
      <c r="H6" s="283"/>
      <c r="I6" s="279"/>
      <c r="J6" s="456"/>
      <c r="K6" s="258"/>
      <c r="L6" s="281"/>
      <c r="M6" s="281"/>
      <c r="N6" s="282" t="s">
        <v>17</v>
      </c>
      <c r="O6" s="283"/>
      <c r="P6" s="279"/>
      <c r="Q6" s="456"/>
      <c r="R6" s="258"/>
      <c r="S6" s="281"/>
      <c r="T6" s="281"/>
      <c r="U6" s="282" t="s">
        <v>17</v>
      </c>
      <c r="V6" s="283"/>
      <c r="W6" s="279"/>
      <c r="X6" s="456"/>
      <c r="Y6" s="258"/>
      <c r="Z6" s="281"/>
      <c r="AA6" s="281"/>
      <c r="AB6" s="282" t="s">
        <v>17</v>
      </c>
      <c r="AC6" s="283"/>
      <c r="AD6" s="279"/>
      <c r="AE6" s="456"/>
      <c r="AF6" s="258"/>
      <c r="AG6" s="281"/>
      <c r="AH6" s="281"/>
      <c r="AI6" s="282" t="s">
        <v>17</v>
      </c>
      <c r="AJ6" s="283"/>
      <c r="AK6" s="279"/>
      <c r="AL6" s="456"/>
      <c r="AM6" s="280"/>
      <c r="AN6" s="281"/>
      <c r="AO6" s="281"/>
      <c r="AP6" s="282" t="s">
        <v>17</v>
      </c>
      <c r="AQ6" s="283"/>
      <c r="AR6" s="279"/>
      <c r="AS6" s="456"/>
      <c r="AT6" s="280"/>
      <c r="AU6" s="257">
        <v>1</v>
      </c>
      <c r="AW6" s="257">
        <v>1</v>
      </c>
      <c r="AX6" s="383" t="str">
        <f t="shared" ref="AX6:AX21" si="0">IF(B6="","",B6)</f>
        <v/>
      </c>
      <c r="AY6" s="383" t="str">
        <f t="shared" ref="AY6:AY21" si="1">IF(C6="","",C6)</f>
        <v/>
      </c>
      <c r="AZ6" s="257"/>
      <c r="BA6" s="447"/>
      <c r="BB6" s="281"/>
      <c r="BC6" s="282" t="s">
        <v>17</v>
      </c>
      <c r="BD6" s="283"/>
      <c r="BE6" s="279"/>
      <c r="BF6" s="456"/>
      <c r="BG6" s="258"/>
      <c r="BH6" s="447"/>
      <c r="BI6" s="281"/>
      <c r="BJ6" s="282" t="s">
        <v>17</v>
      </c>
      <c r="BK6" s="283"/>
      <c r="BL6" s="279"/>
      <c r="BM6" s="456"/>
      <c r="BN6" s="258"/>
      <c r="BO6" s="447"/>
      <c r="BP6" s="281"/>
      <c r="BQ6" s="282" t="s">
        <v>17</v>
      </c>
      <c r="BR6" s="283"/>
      <c r="BS6" s="279"/>
      <c r="BT6" s="456"/>
      <c r="BU6" s="258"/>
      <c r="BV6" s="447"/>
      <c r="BW6" s="281"/>
      <c r="BX6" s="282" t="s">
        <v>17</v>
      </c>
      <c r="BY6" s="283"/>
      <c r="BZ6" s="279"/>
      <c r="CA6" s="456"/>
      <c r="CB6" s="258"/>
      <c r="CC6" s="447"/>
      <c r="CD6" s="281"/>
      <c r="CE6" s="282" t="s">
        <v>17</v>
      </c>
      <c r="CF6" s="283"/>
      <c r="CG6" s="279"/>
      <c r="CH6" s="456"/>
      <c r="CI6" s="280"/>
      <c r="CJ6" s="447"/>
      <c r="CK6" s="281"/>
      <c r="CL6" s="282" t="s">
        <v>17</v>
      </c>
      <c r="CM6" s="283"/>
      <c r="CN6" s="279"/>
      <c r="CO6" s="456"/>
      <c r="CP6" s="280"/>
      <c r="CQ6" s="257">
        <v>1</v>
      </c>
    </row>
    <row r="7" spans="1:95" ht="28.5" customHeight="1" x14ac:dyDescent="0.15">
      <c r="A7" s="257">
        <v>2</v>
      </c>
      <c r="B7" s="383"/>
      <c r="C7" s="383"/>
      <c r="D7" s="257"/>
      <c r="E7" s="281"/>
      <c r="F7" s="281"/>
      <c r="G7" s="282" t="s">
        <v>17</v>
      </c>
      <c r="H7" s="283"/>
      <c r="I7" s="279"/>
      <c r="J7" s="456"/>
      <c r="K7" s="258"/>
      <c r="L7" s="281"/>
      <c r="M7" s="281"/>
      <c r="N7" s="282" t="s">
        <v>17</v>
      </c>
      <c r="O7" s="283"/>
      <c r="P7" s="279"/>
      <c r="Q7" s="456"/>
      <c r="R7" s="258"/>
      <c r="S7" s="281"/>
      <c r="T7" s="281"/>
      <c r="U7" s="282" t="s">
        <v>17</v>
      </c>
      <c r="V7" s="283"/>
      <c r="W7" s="279"/>
      <c r="X7" s="456"/>
      <c r="Y7" s="258"/>
      <c r="Z7" s="281"/>
      <c r="AA7" s="281"/>
      <c r="AB7" s="282" t="s">
        <v>17</v>
      </c>
      <c r="AC7" s="283"/>
      <c r="AD7" s="279"/>
      <c r="AE7" s="456"/>
      <c r="AF7" s="258"/>
      <c r="AG7" s="281"/>
      <c r="AH7" s="281"/>
      <c r="AI7" s="282" t="s">
        <v>17</v>
      </c>
      <c r="AJ7" s="283"/>
      <c r="AK7" s="279"/>
      <c r="AL7" s="456"/>
      <c r="AM7" s="280"/>
      <c r="AN7" s="281"/>
      <c r="AO7" s="281"/>
      <c r="AP7" s="282" t="s">
        <v>17</v>
      </c>
      <c r="AQ7" s="283"/>
      <c r="AR7" s="279"/>
      <c r="AS7" s="456"/>
      <c r="AT7" s="280"/>
      <c r="AU7" s="257">
        <v>2</v>
      </c>
      <c r="AW7" s="257">
        <v>2</v>
      </c>
      <c r="AX7" s="383" t="str">
        <f t="shared" si="0"/>
        <v/>
      </c>
      <c r="AY7" s="383" t="str">
        <f t="shared" si="1"/>
        <v/>
      </c>
      <c r="AZ7" s="257"/>
      <c r="BA7" s="447"/>
      <c r="BB7" s="281"/>
      <c r="BC7" s="282" t="s">
        <v>17</v>
      </c>
      <c r="BD7" s="283"/>
      <c r="BE7" s="279"/>
      <c r="BF7" s="456"/>
      <c r="BG7" s="258"/>
      <c r="BH7" s="447"/>
      <c r="BI7" s="281"/>
      <c r="BJ7" s="282" t="s">
        <v>17</v>
      </c>
      <c r="BK7" s="283"/>
      <c r="BL7" s="279"/>
      <c r="BM7" s="456"/>
      <c r="BN7" s="258"/>
      <c r="BO7" s="447"/>
      <c r="BP7" s="281"/>
      <c r="BQ7" s="282" t="s">
        <v>17</v>
      </c>
      <c r="BR7" s="283"/>
      <c r="BS7" s="279"/>
      <c r="BT7" s="456"/>
      <c r="BU7" s="258"/>
      <c r="BV7" s="447"/>
      <c r="BW7" s="281"/>
      <c r="BX7" s="282" t="s">
        <v>17</v>
      </c>
      <c r="BY7" s="283"/>
      <c r="BZ7" s="279"/>
      <c r="CA7" s="456"/>
      <c r="CB7" s="258"/>
      <c r="CC7" s="447"/>
      <c r="CD7" s="281"/>
      <c r="CE7" s="282" t="s">
        <v>17</v>
      </c>
      <c r="CF7" s="283"/>
      <c r="CG7" s="279"/>
      <c r="CH7" s="456"/>
      <c r="CI7" s="280"/>
      <c r="CJ7" s="447"/>
      <c r="CK7" s="281"/>
      <c r="CL7" s="282" t="s">
        <v>17</v>
      </c>
      <c r="CM7" s="283"/>
      <c r="CN7" s="279"/>
      <c r="CO7" s="456"/>
      <c r="CP7" s="280"/>
      <c r="CQ7" s="257">
        <v>2</v>
      </c>
    </row>
    <row r="8" spans="1:95" ht="28.5" customHeight="1" x14ac:dyDescent="0.15">
      <c r="A8" s="257">
        <v>3</v>
      </c>
      <c r="B8" s="383"/>
      <c r="C8" s="383"/>
      <c r="D8" s="257"/>
      <c r="E8" s="281"/>
      <c r="F8" s="281"/>
      <c r="G8" s="282" t="s">
        <v>17</v>
      </c>
      <c r="H8" s="283"/>
      <c r="I8" s="279"/>
      <c r="J8" s="456"/>
      <c r="K8" s="258"/>
      <c r="L8" s="281"/>
      <c r="M8" s="281"/>
      <c r="N8" s="282" t="s">
        <v>17</v>
      </c>
      <c r="O8" s="283"/>
      <c r="P8" s="279"/>
      <c r="Q8" s="456"/>
      <c r="R8" s="258"/>
      <c r="S8" s="281"/>
      <c r="T8" s="281"/>
      <c r="U8" s="282" t="s">
        <v>17</v>
      </c>
      <c r="V8" s="283"/>
      <c r="W8" s="279"/>
      <c r="X8" s="456"/>
      <c r="Y8" s="258"/>
      <c r="Z8" s="281"/>
      <c r="AA8" s="281"/>
      <c r="AB8" s="282" t="s">
        <v>17</v>
      </c>
      <c r="AC8" s="283"/>
      <c r="AD8" s="279"/>
      <c r="AE8" s="456"/>
      <c r="AF8" s="258"/>
      <c r="AG8" s="281"/>
      <c r="AH8" s="281"/>
      <c r="AI8" s="282" t="s">
        <v>17</v>
      </c>
      <c r="AJ8" s="283"/>
      <c r="AK8" s="279"/>
      <c r="AL8" s="456"/>
      <c r="AM8" s="280"/>
      <c r="AN8" s="281"/>
      <c r="AO8" s="281"/>
      <c r="AP8" s="282" t="s">
        <v>17</v>
      </c>
      <c r="AQ8" s="283"/>
      <c r="AR8" s="279"/>
      <c r="AS8" s="456"/>
      <c r="AT8" s="280"/>
      <c r="AU8" s="257">
        <v>3</v>
      </c>
      <c r="AW8" s="257">
        <v>3</v>
      </c>
      <c r="AX8" s="383" t="str">
        <f t="shared" si="0"/>
        <v/>
      </c>
      <c r="AY8" s="383" t="str">
        <f t="shared" si="1"/>
        <v/>
      </c>
      <c r="AZ8" s="257"/>
      <c r="BA8" s="447"/>
      <c r="BB8" s="281"/>
      <c r="BC8" s="282" t="s">
        <v>17</v>
      </c>
      <c r="BD8" s="283"/>
      <c r="BE8" s="279"/>
      <c r="BF8" s="456"/>
      <c r="BG8" s="258"/>
      <c r="BH8" s="447"/>
      <c r="BI8" s="281"/>
      <c r="BJ8" s="282" t="s">
        <v>17</v>
      </c>
      <c r="BK8" s="283"/>
      <c r="BL8" s="279"/>
      <c r="BM8" s="456"/>
      <c r="BN8" s="258"/>
      <c r="BO8" s="447"/>
      <c r="BP8" s="281"/>
      <c r="BQ8" s="282" t="s">
        <v>17</v>
      </c>
      <c r="BR8" s="283"/>
      <c r="BS8" s="279"/>
      <c r="BT8" s="456"/>
      <c r="BU8" s="258"/>
      <c r="BV8" s="447"/>
      <c r="BW8" s="281"/>
      <c r="BX8" s="282" t="s">
        <v>17</v>
      </c>
      <c r="BY8" s="283"/>
      <c r="BZ8" s="279"/>
      <c r="CA8" s="456"/>
      <c r="CB8" s="258"/>
      <c r="CC8" s="447"/>
      <c r="CD8" s="281"/>
      <c r="CE8" s="282" t="s">
        <v>17</v>
      </c>
      <c r="CF8" s="283"/>
      <c r="CG8" s="279"/>
      <c r="CH8" s="456"/>
      <c r="CI8" s="280"/>
      <c r="CJ8" s="447"/>
      <c r="CK8" s="281"/>
      <c r="CL8" s="282" t="s">
        <v>17</v>
      </c>
      <c r="CM8" s="283"/>
      <c r="CN8" s="279"/>
      <c r="CO8" s="456"/>
      <c r="CP8" s="280"/>
      <c r="CQ8" s="257">
        <v>3</v>
      </c>
    </row>
    <row r="9" spans="1:95" ht="28.5" customHeight="1" x14ac:dyDescent="0.15">
      <c r="A9" s="257">
        <v>4</v>
      </c>
      <c r="B9" s="383"/>
      <c r="C9" s="383"/>
      <c r="D9" s="257"/>
      <c r="E9" s="281"/>
      <c r="F9" s="281"/>
      <c r="G9" s="282" t="s">
        <v>17</v>
      </c>
      <c r="H9" s="283"/>
      <c r="I9" s="279"/>
      <c r="J9" s="456"/>
      <c r="K9" s="258"/>
      <c r="L9" s="281"/>
      <c r="M9" s="281"/>
      <c r="N9" s="282" t="s">
        <v>17</v>
      </c>
      <c r="O9" s="283"/>
      <c r="P9" s="279"/>
      <c r="Q9" s="456"/>
      <c r="R9" s="258"/>
      <c r="S9" s="281"/>
      <c r="T9" s="281"/>
      <c r="U9" s="282" t="s">
        <v>17</v>
      </c>
      <c r="V9" s="283"/>
      <c r="W9" s="279"/>
      <c r="X9" s="456"/>
      <c r="Y9" s="258"/>
      <c r="Z9" s="281"/>
      <c r="AA9" s="281"/>
      <c r="AB9" s="282" t="s">
        <v>17</v>
      </c>
      <c r="AC9" s="283"/>
      <c r="AD9" s="279"/>
      <c r="AE9" s="456"/>
      <c r="AF9" s="258"/>
      <c r="AG9" s="281"/>
      <c r="AH9" s="281"/>
      <c r="AI9" s="282" t="s">
        <v>17</v>
      </c>
      <c r="AJ9" s="283"/>
      <c r="AK9" s="279"/>
      <c r="AL9" s="456"/>
      <c r="AM9" s="280"/>
      <c r="AN9" s="281"/>
      <c r="AO9" s="281"/>
      <c r="AP9" s="282" t="s">
        <v>17</v>
      </c>
      <c r="AQ9" s="283"/>
      <c r="AR9" s="279"/>
      <c r="AS9" s="456"/>
      <c r="AT9" s="280"/>
      <c r="AU9" s="257">
        <v>4</v>
      </c>
      <c r="AW9" s="257">
        <v>4</v>
      </c>
      <c r="AX9" s="383" t="str">
        <f t="shared" si="0"/>
        <v/>
      </c>
      <c r="AY9" s="383" t="str">
        <f t="shared" si="1"/>
        <v/>
      </c>
      <c r="AZ9" s="257"/>
      <c r="BA9" s="447"/>
      <c r="BB9" s="281"/>
      <c r="BC9" s="282" t="s">
        <v>17</v>
      </c>
      <c r="BD9" s="283"/>
      <c r="BE9" s="279"/>
      <c r="BF9" s="456"/>
      <c r="BG9" s="258"/>
      <c r="BH9" s="447"/>
      <c r="BI9" s="281"/>
      <c r="BJ9" s="282" t="s">
        <v>17</v>
      </c>
      <c r="BK9" s="283"/>
      <c r="BL9" s="279"/>
      <c r="BM9" s="456"/>
      <c r="BN9" s="258"/>
      <c r="BO9" s="447"/>
      <c r="BP9" s="281"/>
      <c r="BQ9" s="282" t="s">
        <v>17</v>
      </c>
      <c r="BR9" s="283"/>
      <c r="BS9" s="279"/>
      <c r="BT9" s="456"/>
      <c r="BU9" s="258"/>
      <c r="BV9" s="447"/>
      <c r="BW9" s="281"/>
      <c r="BX9" s="282" t="s">
        <v>17</v>
      </c>
      <c r="BY9" s="283"/>
      <c r="BZ9" s="279"/>
      <c r="CA9" s="456"/>
      <c r="CB9" s="258"/>
      <c r="CC9" s="447"/>
      <c r="CD9" s="281"/>
      <c r="CE9" s="282" t="s">
        <v>17</v>
      </c>
      <c r="CF9" s="283"/>
      <c r="CG9" s="279"/>
      <c r="CH9" s="456"/>
      <c r="CI9" s="280"/>
      <c r="CJ9" s="447"/>
      <c r="CK9" s="281"/>
      <c r="CL9" s="282" t="s">
        <v>17</v>
      </c>
      <c r="CM9" s="283"/>
      <c r="CN9" s="279"/>
      <c r="CO9" s="456"/>
      <c r="CP9" s="280"/>
      <c r="CQ9" s="257">
        <v>4</v>
      </c>
    </row>
    <row r="10" spans="1:95" ht="28.5" customHeight="1" x14ac:dyDescent="0.15">
      <c r="A10" s="257">
        <v>5</v>
      </c>
      <c r="B10" s="383"/>
      <c r="C10" s="383"/>
      <c r="D10" s="257"/>
      <c r="E10" s="281"/>
      <c r="F10" s="281"/>
      <c r="G10" s="282" t="s">
        <v>17</v>
      </c>
      <c r="H10" s="283"/>
      <c r="I10" s="279"/>
      <c r="J10" s="456"/>
      <c r="K10" s="258"/>
      <c r="L10" s="281"/>
      <c r="M10" s="281"/>
      <c r="N10" s="282" t="s">
        <v>17</v>
      </c>
      <c r="O10" s="283"/>
      <c r="P10" s="279"/>
      <c r="Q10" s="456"/>
      <c r="R10" s="258"/>
      <c r="S10" s="281"/>
      <c r="T10" s="281"/>
      <c r="U10" s="282" t="s">
        <v>17</v>
      </c>
      <c r="V10" s="283"/>
      <c r="W10" s="279"/>
      <c r="X10" s="456"/>
      <c r="Y10" s="258"/>
      <c r="Z10" s="281"/>
      <c r="AA10" s="281"/>
      <c r="AB10" s="282" t="s">
        <v>17</v>
      </c>
      <c r="AC10" s="283"/>
      <c r="AD10" s="279"/>
      <c r="AE10" s="456"/>
      <c r="AF10" s="258"/>
      <c r="AG10" s="281"/>
      <c r="AH10" s="281"/>
      <c r="AI10" s="282" t="s">
        <v>17</v>
      </c>
      <c r="AJ10" s="283"/>
      <c r="AK10" s="279"/>
      <c r="AL10" s="456"/>
      <c r="AM10" s="280"/>
      <c r="AN10" s="281"/>
      <c r="AO10" s="281"/>
      <c r="AP10" s="282" t="s">
        <v>17</v>
      </c>
      <c r="AQ10" s="283"/>
      <c r="AR10" s="279"/>
      <c r="AS10" s="456"/>
      <c r="AT10" s="280"/>
      <c r="AU10" s="257">
        <v>5</v>
      </c>
      <c r="AW10" s="257">
        <v>5</v>
      </c>
      <c r="AX10" s="383" t="str">
        <f t="shared" si="0"/>
        <v/>
      </c>
      <c r="AY10" s="383" t="str">
        <f t="shared" si="1"/>
        <v/>
      </c>
      <c r="AZ10" s="257"/>
      <c r="BA10" s="447"/>
      <c r="BB10" s="281"/>
      <c r="BC10" s="282" t="s">
        <v>17</v>
      </c>
      <c r="BD10" s="283"/>
      <c r="BE10" s="279"/>
      <c r="BF10" s="456"/>
      <c r="BG10" s="258"/>
      <c r="BH10" s="447"/>
      <c r="BI10" s="281"/>
      <c r="BJ10" s="282" t="s">
        <v>17</v>
      </c>
      <c r="BK10" s="283"/>
      <c r="BL10" s="279"/>
      <c r="BM10" s="456"/>
      <c r="BN10" s="258"/>
      <c r="BO10" s="447"/>
      <c r="BP10" s="281"/>
      <c r="BQ10" s="282" t="s">
        <v>17</v>
      </c>
      <c r="BR10" s="283"/>
      <c r="BS10" s="279"/>
      <c r="BT10" s="456"/>
      <c r="BU10" s="258"/>
      <c r="BV10" s="447"/>
      <c r="BW10" s="281"/>
      <c r="BX10" s="282" t="s">
        <v>17</v>
      </c>
      <c r="BY10" s="283"/>
      <c r="BZ10" s="279"/>
      <c r="CA10" s="456"/>
      <c r="CB10" s="258"/>
      <c r="CC10" s="447"/>
      <c r="CD10" s="281"/>
      <c r="CE10" s="282" t="s">
        <v>17</v>
      </c>
      <c r="CF10" s="283"/>
      <c r="CG10" s="279"/>
      <c r="CH10" s="456"/>
      <c r="CI10" s="280"/>
      <c r="CJ10" s="447"/>
      <c r="CK10" s="281"/>
      <c r="CL10" s="282" t="s">
        <v>17</v>
      </c>
      <c r="CM10" s="283"/>
      <c r="CN10" s="279"/>
      <c r="CO10" s="456"/>
      <c r="CP10" s="280"/>
      <c r="CQ10" s="257">
        <v>5</v>
      </c>
    </row>
    <row r="11" spans="1:95" ht="28.5" customHeight="1" x14ac:dyDescent="0.15">
      <c r="A11" s="257">
        <v>6</v>
      </c>
      <c r="B11" s="383"/>
      <c r="C11" s="383"/>
      <c r="D11" s="257"/>
      <c r="E11" s="281"/>
      <c r="F11" s="281"/>
      <c r="G11" s="282" t="s">
        <v>17</v>
      </c>
      <c r="H11" s="283"/>
      <c r="I11" s="279"/>
      <c r="J11" s="456"/>
      <c r="K11" s="258"/>
      <c r="L11" s="281"/>
      <c r="M11" s="281"/>
      <c r="N11" s="282" t="s">
        <v>17</v>
      </c>
      <c r="O11" s="283"/>
      <c r="P11" s="279"/>
      <c r="Q11" s="456"/>
      <c r="R11" s="258"/>
      <c r="S11" s="281"/>
      <c r="T11" s="281"/>
      <c r="U11" s="282" t="s">
        <v>17</v>
      </c>
      <c r="V11" s="283"/>
      <c r="W11" s="279"/>
      <c r="X11" s="456"/>
      <c r="Y11" s="258"/>
      <c r="Z11" s="281"/>
      <c r="AA11" s="281"/>
      <c r="AB11" s="282" t="s">
        <v>17</v>
      </c>
      <c r="AC11" s="283"/>
      <c r="AD11" s="279"/>
      <c r="AE11" s="456"/>
      <c r="AF11" s="258"/>
      <c r="AG11" s="281"/>
      <c r="AH11" s="281"/>
      <c r="AI11" s="282" t="s">
        <v>17</v>
      </c>
      <c r="AJ11" s="283"/>
      <c r="AK11" s="279"/>
      <c r="AL11" s="456"/>
      <c r="AM11" s="280"/>
      <c r="AN11" s="281"/>
      <c r="AO11" s="281"/>
      <c r="AP11" s="282" t="s">
        <v>17</v>
      </c>
      <c r="AQ11" s="283"/>
      <c r="AR11" s="279"/>
      <c r="AS11" s="456"/>
      <c r="AT11" s="280"/>
      <c r="AU11" s="257">
        <v>6</v>
      </c>
      <c r="AW11" s="257">
        <v>6</v>
      </c>
      <c r="AX11" s="383" t="str">
        <f t="shared" si="0"/>
        <v/>
      </c>
      <c r="AY11" s="383" t="str">
        <f t="shared" si="1"/>
        <v/>
      </c>
      <c r="AZ11" s="257"/>
      <c r="BA11" s="447"/>
      <c r="BB11" s="281"/>
      <c r="BC11" s="282" t="s">
        <v>17</v>
      </c>
      <c r="BD11" s="283"/>
      <c r="BE11" s="279"/>
      <c r="BF11" s="456"/>
      <c r="BG11" s="258"/>
      <c r="BH11" s="447"/>
      <c r="BI11" s="281"/>
      <c r="BJ11" s="282" t="s">
        <v>17</v>
      </c>
      <c r="BK11" s="283"/>
      <c r="BL11" s="279"/>
      <c r="BM11" s="456"/>
      <c r="BN11" s="258"/>
      <c r="BO11" s="447"/>
      <c r="BP11" s="281"/>
      <c r="BQ11" s="282" t="s">
        <v>17</v>
      </c>
      <c r="BR11" s="283"/>
      <c r="BS11" s="279"/>
      <c r="BT11" s="456"/>
      <c r="BU11" s="258"/>
      <c r="BV11" s="447"/>
      <c r="BW11" s="281"/>
      <c r="BX11" s="282" t="s">
        <v>17</v>
      </c>
      <c r="BY11" s="283"/>
      <c r="BZ11" s="279"/>
      <c r="CA11" s="456"/>
      <c r="CB11" s="258"/>
      <c r="CC11" s="447"/>
      <c r="CD11" s="281"/>
      <c r="CE11" s="282" t="s">
        <v>17</v>
      </c>
      <c r="CF11" s="283"/>
      <c r="CG11" s="279"/>
      <c r="CH11" s="456"/>
      <c r="CI11" s="280"/>
      <c r="CJ11" s="447"/>
      <c r="CK11" s="281"/>
      <c r="CL11" s="282" t="s">
        <v>17</v>
      </c>
      <c r="CM11" s="283"/>
      <c r="CN11" s="279"/>
      <c r="CO11" s="456"/>
      <c r="CP11" s="280"/>
      <c r="CQ11" s="257">
        <v>6</v>
      </c>
    </row>
    <row r="12" spans="1:95" ht="28.5" customHeight="1" x14ac:dyDescent="0.15">
      <c r="A12" s="257">
        <v>7</v>
      </c>
      <c r="B12" s="383"/>
      <c r="C12" s="383"/>
      <c r="D12" s="257"/>
      <c r="E12" s="281"/>
      <c r="F12" s="281"/>
      <c r="G12" s="282" t="s">
        <v>17</v>
      </c>
      <c r="H12" s="283"/>
      <c r="I12" s="279"/>
      <c r="J12" s="456"/>
      <c r="K12" s="258"/>
      <c r="L12" s="281"/>
      <c r="M12" s="281"/>
      <c r="N12" s="282" t="s">
        <v>17</v>
      </c>
      <c r="O12" s="283"/>
      <c r="P12" s="279"/>
      <c r="Q12" s="456"/>
      <c r="R12" s="258"/>
      <c r="S12" s="281"/>
      <c r="T12" s="281"/>
      <c r="U12" s="282" t="s">
        <v>17</v>
      </c>
      <c r="V12" s="283"/>
      <c r="W12" s="279"/>
      <c r="X12" s="456"/>
      <c r="Y12" s="258"/>
      <c r="Z12" s="281"/>
      <c r="AA12" s="281"/>
      <c r="AB12" s="282" t="s">
        <v>17</v>
      </c>
      <c r="AC12" s="283"/>
      <c r="AD12" s="279"/>
      <c r="AE12" s="456"/>
      <c r="AF12" s="258"/>
      <c r="AG12" s="281"/>
      <c r="AH12" s="281"/>
      <c r="AI12" s="282" t="s">
        <v>17</v>
      </c>
      <c r="AJ12" s="283"/>
      <c r="AK12" s="279"/>
      <c r="AL12" s="456"/>
      <c r="AM12" s="280"/>
      <c r="AN12" s="281"/>
      <c r="AO12" s="281"/>
      <c r="AP12" s="282" t="s">
        <v>17</v>
      </c>
      <c r="AQ12" s="283"/>
      <c r="AR12" s="279"/>
      <c r="AS12" s="456"/>
      <c r="AT12" s="280"/>
      <c r="AU12" s="257">
        <v>7</v>
      </c>
      <c r="AW12" s="257">
        <v>7</v>
      </c>
      <c r="AX12" s="383" t="str">
        <f t="shared" si="0"/>
        <v/>
      </c>
      <c r="AY12" s="383" t="str">
        <f t="shared" si="1"/>
        <v/>
      </c>
      <c r="AZ12" s="257"/>
      <c r="BA12" s="447"/>
      <c r="BB12" s="281"/>
      <c r="BC12" s="282" t="s">
        <v>17</v>
      </c>
      <c r="BD12" s="283"/>
      <c r="BE12" s="279"/>
      <c r="BF12" s="456"/>
      <c r="BG12" s="258"/>
      <c r="BH12" s="447"/>
      <c r="BI12" s="281"/>
      <c r="BJ12" s="282" t="s">
        <v>17</v>
      </c>
      <c r="BK12" s="283"/>
      <c r="BL12" s="279"/>
      <c r="BM12" s="456"/>
      <c r="BN12" s="258"/>
      <c r="BO12" s="447"/>
      <c r="BP12" s="281"/>
      <c r="BQ12" s="282" t="s">
        <v>17</v>
      </c>
      <c r="BR12" s="283"/>
      <c r="BS12" s="279"/>
      <c r="BT12" s="456"/>
      <c r="BU12" s="258"/>
      <c r="BV12" s="447"/>
      <c r="BW12" s="281"/>
      <c r="BX12" s="282" t="s">
        <v>17</v>
      </c>
      <c r="BY12" s="283"/>
      <c r="BZ12" s="279"/>
      <c r="CA12" s="456"/>
      <c r="CB12" s="258"/>
      <c r="CC12" s="447"/>
      <c r="CD12" s="281"/>
      <c r="CE12" s="282" t="s">
        <v>17</v>
      </c>
      <c r="CF12" s="283"/>
      <c r="CG12" s="279"/>
      <c r="CH12" s="456"/>
      <c r="CI12" s="280"/>
      <c r="CJ12" s="447"/>
      <c r="CK12" s="281"/>
      <c r="CL12" s="282" t="s">
        <v>17</v>
      </c>
      <c r="CM12" s="283"/>
      <c r="CN12" s="279"/>
      <c r="CO12" s="456"/>
      <c r="CP12" s="280"/>
      <c r="CQ12" s="257">
        <v>7</v>
      </c>
    </row>
    <row r="13" spans="1:95" ht="28.5" customHeight="1" x14ac:dyDescent="0.15">
      <c r="A13" s="257">
        <v>8</v>
      </c>
      <c r="B13" s="383"/>
      <c r="C13" s="383"/>
      <c r="D13" s="257"/>
      <c r="E13" s="281"/>
      <c r="F13" s="281"/>
      <c r="G13" s="282" t="s">
        <v>17</v>
      </c>
      <c r="H13" s="283"/>
      <c r="I13" s="279"/>
      <c r="J13" s="456"/>
      <c r="K13" s="258"/>
      <c r="L13" s="281"/>
      <c r="M13" s="281"/>
      <c r="N13" s="282" t="s">
        <v>17</v>
      </c>
      <c r="O13" s="283"/>
      <c r="P13" s="279"/>
      <c r="Q13" s="456"/>
      <c r="R13" s="258"/>
      <c r="S13" s="281"/>
      <c r="T13" s="281"/>
      <c r="U13" s="282" t="s">
        <v>17</v>
      </c>
      <c r="V13" s="283"/>
      <c r="W13" s="279"/>
      <c r="X13" s="456"/>
      <c r="Y13" s="258"/>
      <c r="Z13" s="281"/>
      <c r="AA13" s="281"/>
      <c r="AB13" s="282" t="s">
        <v>17</v>
      </c>
      <c r="AC13" s="283"/>
      <c r="AD13" s="279"/>
      <c r="AE13" s="456"/>
      <c r="AF13" s="258"/>
      <c r="AG13" s="281"/>
      <c r="AH13" s="281"/>
      <c r="AI13" s="282" t="s">
        <v>17</v>
      </c>
      <c r="AJ13" s="283"/>
      <c r="AK13" s="279"/>
      <c r="AL13" s="456"/>
      <c r="AM13" s="280"/>
      <c r="AN13" s="281"/>
      <c r="AO13" s="281"/>
      <c r="AP13" s="282" t="s">
        <v>17</v>
      </c>
      <c r="AQ13" s="283"/>
      <c r="AR13" s="279"/>
      <c r="AS13" s="456"/>
      <c r="AT13" s="280"/>
      <c r="AU13" s="257">
        <v>8</v>
      </c>
      <c r="AW13" s="257">
        <v>8</v>
      </c>
      <c r="AX13" s="383" t="str">
        <f t="shared" si="0"/>
        <v/>
      </c>
      <c r="AY13" s="383" t="str">
        <f t="shared" si="1"/>
        <v/>
      </c>
      <c r="AZ13" s="257"/>
      <c r="BA13" s="447"/>
      <c r="BB13" s="281"/>
      <c r="BC13" s="282" t="s">
        <v>17</v>
      </c>
      <c r="BD13" s="283"/>
      <c r="BE13" s="279"/>
      <c r="BF13" s="456"/>
      <c r="BG13" s="258"/>
      <c r="BH13" s="447"/>
      <c r="BI13" s="281"/>
      <c r="BJ13" s="282" t="s">
        <v>17</v>
      </c>
      <c r="BK13" s="283"/>
      <c r="BL13" s="279"/>
      <c r="BM13" s="456"/>
      <c r="BN13" s="258"/>
      <c r="BO13" s="447"/>
      <c r="BP13" s="281"/>
      <c r="BQ13" s="282" t="s">
        <v>17</v>
      </c>
      <c r="BR13" s="283"/>
      <c r="BS13" s="279"/>
      <c r="BT13" s="456"/>
      <c r="BU13" s="258"/>
      <c r="BV13" s="447"/>
      <c r="BW13" s="281"/>
      <c r="BX13" s="282" t="s">
        <v>17</v>
      </c>
      <c r="BY13" s="283"/>
      <c r="BZ13" s="279"/>
      <c r="CA13" s="456"/>
      <c r="CB13" s="258"/>
      <c r="CC13" s="447"/>
      <c r="CD13" s="281"/>
      <c r="CE13" s="282" t="s">
        <v>17</v>
      </c>
      <c r="CF13" s="283"/>
      <c r="CG13" s="279"/>
      <c r="CH13" s="456"/>
      <c r="CI13" s="280"/>
      <c r="CJ13" s="447"/>
      <c r="CK13" s="281"/>
      <c r="CL13" s="282" t="s">
        <v>17</v>
      </c>
      <c r="CM13" s="283"/>
      <c r="CN13" s="279"/>
      <c r="CO13" s="456"/>
      <c r="CP13" s="280"/>
      <c r="CQ13" s="257">
        <v>8</v>
      </c>
    </row>
    <row r="14" spans="1:95" ht="28.5" customHeight="1" x14ac:dyDescent="0.15">
      <c r="A14" s="257">
        <v>9</v>
      </c>
      <c r="B14" s="383"/>
      <c r="C14" s="383"/>
      <c r="D14" s="257"/>
      <c r="E14" s="281"/>
      <c r="F14" s="281"/>
      <c r="G14" s="282" t="s">
        <v>17</v>
      </c>
      <c r="H14" s="283"/>
      <c r="I14" s="279"/>
      <c r="J14" s="456"/>
      <c r="K14" s="258"/>
      <c r="L14" s="281"/>
      <c r="M14" s="281"/>
      <c r="N14" s="282" t="s">
        <v>17</v>
      </c>
      <c r="O14" s="283"/>
      <c r="P14" s="279"/>
      <c r="Q14" s="456"/>
      <c r="R14" s="258"/>
      <c r="S14" s="281"/>
      <c r="T14" s="281"/>
      <c r="U14" s="282" t="s">
        <v>17</v>
      </c>
      <c r="V14" s="283"/>
      <c r="W14" s="279"/>
      <c r="X14" s="456"/>
      <c r="Y14" s="258"/>
      <c r="Z14" s="281"/>
      <c r="AA14" s="281"/>
      <c r="AB14" s="282" t="s">
        <v>17</v>
      </c>
      <c r="AC14" s="283"/>
      <c r="AD14" s="279"/>
      <c r="AE14" s="456"/>
      <c r="AF14" s="258"/>
      <c r="AG14" s="281"/>
      <c r="AH14" s="281"/>
      <c r="AI14" s="282" t="s">
        <v>17</v>
      </c>
      <c r="AJ14" s="283"/>
      <c r="AK14" s="279"/>
      <c r="AL14" s="456"/>
      <c r="AM14" s="280"/>
      <c r="AN14" s="281"/>
      <c r="AO14" s="281"/>
      <c r="AP14" s="282" t="s">
        <v>17</v>
      </c>
      <c r="AQ14" s="283"/>
      <c r="AR14" s="279"/>
      <c r="AS14" s="456"/>
      <c r="AT14" s="280"/>
      <c r="AU14" s="257">
        <v>9</v>
      </c>
      <c r="AW14" s="257">
        <v>9</v>
      </c>
      <c r="AX14" s="383" t="str">
        <f t="shared" si="0"/>
        <v/>
      </c>
      <c r="AY14" s="383" t="str">
        <f t="shared" si="1"/>
        <v/>
      </c>
      <c r="AZ14" s="257"/>
      <c r="BA14" s="447"/>
      <c r="BB14" s="281"/>
      <c r="BC14" s="282" t="s">
        <v>17</v>
      </c>
      <c r="BD14" s="283"/>
      <c r="BE14" s="279"/>
      <c r="BF14" s="456"/>
      <c r="BG14" s="258"/>
      <c r="BH14" s="447"/>
      <c r="BI14" s="281"/>
      <c r="BJ14" s="282" t="s">
        <v>17</v>
      </c>
      <c r="BK14" s="283"/>
      <c r="BL14" s="279"/>
      <c r="BM14" s="456"/>
      <c r="BN14" s="258"/>
      <c r="BO14" s="447"/>
      <c r="BP14" s="281"/>
      <c r="BQ14" s="282" t="s">
        <v>17</v>
      </c>
      <c r="BR14" s="283"/>
      <c r="BS14" s="279"/>
      <c r="BT14" s="456"/>
      <c r="BU14" s="258"/>
      <c r="BV14" s="447"/>
      <c r="BW14" s="281"/>
      <c r="BX14" s="282" t="s">
        <v>17</v>
      </c>
      <c r="BY14" s="283"/>
      <c r="BZ14" s="279"/>
      <c r="CA14" s="456"/>
      <c r="CB14" s="258"/>
      <c r="CC14" s="447"/>
      <c r="CD14" s="281"/>
      <c r="CE14" s="282" t="s">
        <v>17</v>
      </c>
      <c r="CF14" s="283"/>
      <c r="CG14" s="279"/>
      <c r="CH14" s="456"/>
      <c r="CI14" s="280"/>
      <c r="CJ14" s="447"/>
      <c r="CK14" s="281"/>
      <c r="CL14" s="282" t="s">
        <v>17</v>
      </c>
      <c r="CM14" s="283"/>
      <c r="CN14" s="279"/>
      <c r="CO14" s="456"/>
      <c r="CP14" s="280"/>
      <c r="CQ14" s="257">
        <v>9</v>
      </c>
    </row>
    <row r="15" spans="1:95" ht="28.5" customHeight="1" x14ac:dyDescent="0.15">
      <c r="A15" s="257">
        <v>10</v>
      </c>
      <c r="B15" s="383"/>
      <c r="C15" s="383"/>
      <c r="D15" s="257"/>
      <c r="E15" s="281"/>
      <c r="F15" s="281"/>
      <c r="G15" s="282" t="s">
        <v>17</v>
      </c>
      <c r="H15" s="283"/>
      <c r="I15" s="279"/>
      <c r="J15" s="456"/>
      <c r="K15" s="258"/>
      <c r="L15" s="281"/>
      <c r="M15" s="281"/>
      <c r="N15" s="282" t="s">
        <v>17</v>
      </c>
      <c r="O15" s="283"/>
      <c r="P15" s="279"/>
      <c r="Q15" s="456"/>
      <c r="R15" s="258"/>
      <c r="S15" s="281"/>
      <c r="T15" s="281"/>
      <c r="U15" s="282" t="s">
        <v>17</v>
      </c>
      <c r="V15" s="283"/>
      <c r="W15" s="279"/>
      <c r="X15" s="456"/>
      <c r="Y15" s="258"/>
      <c r="Z15" s="281"/>
      <c r="AA15" s="281"/>
      <c r="AB15" s="282" t="s">
        <v>17</v>
      </c>
      <c r="AC15" s="283"/>
      <c r="AD15" s="279"/>
      <c r="AE15" s="456"/>
      <c r="AF15" s="258"/>
      <c r="AG15" s="281"/>
      <c r="AH15" s="281"/>
      <c r="AI15" s="282" t="s">
        <v>17</v>
      </c>
      <c r="AJ15" s="283"/>
      <c r="AK15" s="279"/>
      <c r="AL15" s="456"/>
      <c r="AM15" s="280"/>
      <c r="AN15" s="281"/>
      <c r="AO15" s="281"/>
      <c r="AP15" s="282" t="s">
        <v>17</v>
      </c>
      <c r="AQ15" s="283"/>
      <c r="AR15" s="279"/>
      <c r="AS15" s="456"/>
      <c r="AT15" s="280"/>
      <c r="AU15" s="257">
        <v>10</v>
      </c>
      <c r="AW15" s="257">
        <v>10</v>
      </c>
      <c r="AX15" s="383" t="str">
        <f t="shared" si="0"/>
        <v/>
      </c>
      <c r="AY15" s="383" t="str">
        <f t="shared" si="1"/>
        <v/>
      </c>
      <c r="AZ15" s="257"/>
      <c r="BA15" s="447"/>
      <c r="BB15" s="281"/>
      <c r="BC15" s="282" t="s">
        <v>17</v>
      </c>
      <c r="BD15" s="283"/>
      <c r="BE15" s="279"/>
      <c r="BF15" s="456"/>
      <c r="BG15" s="258"/>
      <c r="BH15" s="447"/>
      <c r="BI15" s="281"/>
      <c r="BJ15" s="282" t="s">
        <v>17</v>
      </c>
      <c r="BK15" s="283"/>
      <c r="BL15" s="279"/>
      <c r="BM15" s="456"/>
      <c r="BN15" s="258"/>
      <c r="BO15" s="447"/>
      <c r="BP15" s="281"/>
      <c r="BQ15" s="282" t="s">
        <v>17</v>
      </c>
      <c r="BR15" s="283"/>
      <c r="BS15" s="279"/>
      <c r="BT15" s="456"/>
      <c r="BU15" s="258"/>
      <c r="BV15" s="447"/>
      <c r="BW15" s="281"/>
      <c r="BX15" s="282" t="s">
        <v>17</v>
      </c>
      <c r="BY15" s="283"/>
      <c r="BZ15" s="279"/>
      <c r="CA15" s="456"/>
      <c r="CB15" s="258"/>
      <c r="CC15" s="447"/>
      <c r="CD15" s="281"/>
      <c r="CE15" s="282" t="s">
        <v>17</v>
      </c>
      <c r="CF15" s="283"/>
      <c r="CG15" s="279"/>
      <c r="CH15" s="456"/>
      <c r="CI15" s="280"/>
      <c r="CJ15" s="447"/>
      <c r="CK15" s="281"/>
      <c r="CL15" s="282" t="s">
        <v>17</v>
      </c>
      <c r="CM15" s="283"/>
      <c r="CN15" s="279"/>
      <c r="CO15" s="456"/>
      <c r="CP15" s="280"/>
      <c r="CQ15" s="257">
        <v>10</v>
      </c>
    </row>
    <row r="16" spans="1:95" ht="28.5" customHeight="1" x14ac:dyDescent="0.15">
      <c r="A16" s="257">
        <v>11</v>
      </c>
      <c r="B16" s="383"/>
      <c r="C16" s="383"/>
      <c r="D16" s="257"/>
      <c r="E16" s="281"/>
      <c r="F16" s="281"/>
      <c r="G16" s="282" t="s">
        <v>17</v>
      </c>
      <c r="H16" s="283"/>
      <c r="I16" s="279"/>
      <c r="J16" s="456"/>
      <c r="K16" s="258"/>
      <c r="L16" s="281"/>
      <c r="M16" s="281"/>
      <c r="N16" s="282" t="s">
        <v>17</v>
      </c>
      <c r="O16" s="283"/>
      <c r="P16" s="279"/>
      <c r="Q16" s="456"/>
      <c r="R16" s="258"/>
      <c r="S16" s="281"/>
      <c r="T16" s="281"/>
      <c r="U16" s="282" t="s">
        <v>17</v>
      </c>
      <c r="V16" s="283"/>
      <c r="W16" s="279"/>
      <c r="X16" s="456"/>
      <c r="Y16" s="258"/>
      <c r="Z16" s="281"/>
      <c r="AA16" s="281"/>
      <c r="AB16" s="282" t="s">
        <v>17</v>
      </c>
      <c r="AC16" s="283"/>
      <c r="AD16" s="279"/>
      <c r="AE16" s="456"/>
      <c r="AF16" s="258"/>
      <c r="AG16" s="281"/>
      <c r="AH16" s="281"/>
      <c r="AI16" s="282" t="s">
        <v>17</v>
      </c>
      <c r="AJ16" s="283"/>
      <c r="AK16" s="279"/>
      <c r="AL16" s="456"/>
      <c r="AM16" s="280"/>
      <c r="AN16" s="281"/>
      <c r="AO16" s="281"/>
      <c r="AP16" s="282" t="s">
        <v>17</v>
      </c>
      <c r="AQ16" s="283"/>
      <c r="AR16" s="279"/>
      <c r="AS16" s="456"/>
      <c r="AT16" s="280"/>
      <c r="AU16" s="257">
        <v>11</v>
      </c>
      <c r="AW16" s="257">
        <v>11</v>
      </c>
      <c r="AX16" s="383" t="str">
        <f t="shared" si="0"/>
        <v/>
      </c>
      <c r="AY16" s="383" t="str">
        <f t="shared" si="1"/>
        <v/>
      </c>
      <c r="AZ16" s="257"/>
      <c r="BA16" s="447"/>
      <c r="BB16" s="281"/>
      <c r="BC16" s="282" t="s">
        <v>17</v>
      </c>
      <c r="BD16" s="283"/>
      <c r="BE16" s="279"/>
      <c r="BF16" s="456"/>
      <c r="BG16" s="258"/>
      <c r="BH16" s="447"/>
      <c r="BI16" s="281"/>
      <c r="BJ16" s="282" t="s">
        <v>17</v>
      </c>
      <c r="BK16" s="283"/>
      <c r="BL16" s="279"/>
      <c r="BM16" s="456"/>
      <c r="BN16" s="258"/>
      <c r="BO16" s="447"/>
      <c r="BP16" s="281"/>
      <c r="BQ16" s="282" t="s">
        <v>17</v>
      </c>
      <c r="BR16" s="283"/>
      <c r="BS16" s="279"/>
      <c r="BT16" s="456"/>
      <c r="BU16" s="258"/>
      <c r="BV16" s="447"/>
      <c r="BW16" s="281"/>
      <c r="BX16" s="282" t="s">
        <v>17</v>
      </c>
      <c r="BY16" s="283"/>
      <c r="BZ16" s="279"/>
      <c r="CA16" s="456"/>
      <c r="CB16" s="258"/>
      <c r="CC16" s="447"/>
      <c r="CD16" s="281"/>
      <c r="CE16" s="282" t="s">
        <v>17</v>
      </c>
      <c r="CF16" s="283"/>
      <c r="CG16" s="279"/>
      <c r="CH16" s="456"/>
      <c r="CI16" s="280"/>
      <c r="CJ16" s="447"/>
      <c r="CK16" s="281"/>
      <c r="CL16" s="282" t="s">
        <v>17</v>
      </c>
      <c r="CM16" s="283"/>
      <c r="CN16" s="279"/>
      <c r="CO16" s="456"/>
      <c r="CP16" s="280"/>
      <c r="CQ16" s="257">
        <v>11</v>
      </c>
    </row>
    <row r="17" spans="1:95" ht="28.5" customHeight="1" x14ac:dyDescent="0.15">
      <c r="A17" s="257">
        <v>12</v>
      </c>
      <c r="B17" s="383"/>
      <c r="C17" s="383"/>
      <c r="D17" s="257"/>
      <c r="E17" s="281"/>
      <c r="F17" s="281"/>
      <c r="G17" s="282" t="s">
        <v>17</v>
      </c>
      <c r="H17" s="283"/>
      <c r="I17" s="279"/>
      <c r="J17" s="456"/>
      <c r="K17" s="258"/>
      <c r="L17" s="281"/>
      <c r="M17" s="281"/>
      <c r="N17" s="282" t="s">
        <v>17</v>
      </c>
      <c r="O17" s="283"/>
      <c r="P17" s="279"/>
      <c r="Q17" s="456"/>
      <c r="R17" s="258"/>
      <c r="S17" s="281"/>
      <c r="T17" s="281"/>
      <c r="U17" s="282" t="s">
        <v>17</v>
      </c>
      <c r="V17" s="283"/>
      <c r="W17" s="279"/>
      <c r="X17" s="456"/>
      <c r="Y17" s="258"/>
      <c r="Z17" s="281"/>
      <c r="AA17" s="281"/>
      <c r="AB17" s="282" t="s">
        <v>17</v>
      </c>
      <c r="AC17" s="283"/>
      <c r="AD17" s="279"/>
      <c r="AE17" s="456"/>
      <c r="AF17" s="258"/>
      <c r="AG17" s="281"/>
      <c r="AH17" s="281"/>
      <c r="AI17" s="282" t="s">
        <v>17</v>
      </c>
      <c r="AJ17" s="283"/>
      <c r="AK17" s="279"/>
      <c r="AL17" s="456"/>
      <c r="AM17" s="280"/>
      <c r="AN17" s="281"/>
      <c r="AO17" s="281"/>
      <c r="AP17" s="282" t="s">
        <v>17</v>
      </c>
      <c r="AQ17" s="283"/>
      <c r="AR17" s="279"/>
      <c r="AS17" s="456"/>
      <c r="AT17" s="280"/>
      <c r="AU17" s="257">
        <v>12</v>
      </c>
      <c r="AW17" s="257">
        <v>12</v>
      </c>
      <c r="AX17" s="383" t="str">
        <f t="shared" si="0"/>
        <v/>
      </c>
      <c r="AY17" s="383" t="str">
        <f t="shared" si="1"/>
        <v/>
      </c>
      <c r="AZ17" s="257"/>
      <c r="BA17" s="447"/>
      <c r="BB17" s="281"/>
      <c r="BC17" s="282" t="s">
        <v>17</v>
      </c>
      <c r="BD17" s="283"/>
      <c r="BE17" s="279"/>
      <c r="BF17" s="456"/>
      <c r="BG17" s="258"/>
      <c r="BH17" s="447"/>
      <c r="BI17" s="281"/>
      <c r="BJ17" s="282" t="s">
        <v>17</v>
      </c>
      <c r="BK17" s="283"/>
      <c r="BL17" s="279"/>
      <c r="BM17" s="456"/>
      <c r="BN17" s="258"/>
      <c r="BO17" s="447"/>
      <c r="BP17" s="281"/>
      <c r="BQ17" s="282" t="s">
        <v>17</v>
      </c>
      <c r="BR17" s="283"/>
      <c r="BS17" s="279"/>
      <c r="BT17" s="456"/>
      <c r="BU17" s="258"/>
      <c r="BV17" s="447"/>
      <c r="BW17" s="281"/>
      <c r="BX17" s="282" t="s">
        <v>17</v>
      </c>
      <c r="BY17" s="283"/>
      <c r="BZ17" s="279"/>
      <c r="CA17" s="456"/>
      <c r="CB17" s="258"/>
      <c r="CC17" s="447"/>
      <c r="CD17" s="281"/>
      <c r="CE17" s="282" t="s">
        <v>17</v>
      </c>
      <c r="CF17" s="283"/>
      <c r="CG17" s="279"/>
      <c r="CH17" s="456"/>
      <c r="CI17" s="280"/>
      <c r="CJ17" s="447"/>
      <c r="CK17" s="281"/>
      <c r="CL17" s="282" t="s">
        <v>17</v>
      </c>
      <c r="CM17" s="283"/>
      <c r="CN17" s="279"/>
      <c r="CO17" s="456"/>
      <c r="CP17" s="280"/>
      <c r="CQ17" s="257">
        <v>12</v>
      </c>
    </row>
    <row r="18" spans="1:95" ht="28.5" customHeight="1" x14ac:dyDescent="0.15">
      <c r="A18" s="257">
        <v>13</v>
      </c>
      <c r="B18" s="383"/>
      <c r="C18" s="383"/>
      <c r="D18" s="257"/>
      <c r="E18" s="281"/>
      <c r="F18" s="281"/>
      <c r="G18" s="282" t="s">
        <v>17</v>
      </c>
      <c r="H18" s="283"/>
      <c r="I18" s="279"/>
      <c r="J18" s="456"/>
      <c r="K18" s="258"/>
      <c r="L18" s="281"/>
      <c r="M18" s="281"/>
      <c r="N18" s="282" t="s">
        <v>17</v>
      </c>
      <c r="O18" s="283"/>
      <c r="P18" s="279"/>
      <c r="Q18" s="456"/>
      <c r="R18" s="258"/>
      <c r="S18" s="281"/>
      <c r="T18" s="281"/>
      <c r="U18" s="282" t="s">
        <v>17</v>
      </c>
      <c r="V18" s="283"/>
      <c r="W18" s="279"/>
      <c r="X18" s="456"/>
      <c r="Y18" s="258"/>
      <c r="Z18" s="281"/>
      <c r="AA18" s="281"/>
      <c r="AB18" s="282" t="s">
        <v>17</v>
      </c>
      <c r="AC18" s="283"/>
      <c r="AD18" s="279"/>
      <c r="AE18" s="456"/>
      <c r="AF18" s="258"/>
      <c r="AG18" s="281"/>
      <c r="AH18" s="281"/>
      <c r="AI18" s="282" t="s">
        <v>17</v>
      </c>
      <c r="AJ18" s="283"/>
      <c r="AK18" s="279"/>
      <c r="AL18" s="456"/>
      <c r="AM18" s="280"/>
      <c r="AN18" s="281"/>
      <c r="AO18" s="281"/>
      <c r="AP18" s="282" t="s">
        <v>17</v>
      </c>
      <c r="AQ18" s="283"/>
      <c r="AR18" s="279"/>
      <c r="AS18" s="456"/>
      <c r="AT18" s="280"/>
      <c r="AU18" s="257">
        <v>13</v>
      </c>
      <c r="AW18" s="257">
        <v>13</v>
      </c>
      <c r="AX18" s="383" t="str">
        <f t="shared" si="0"/>
        <v/>
      </c>
      <c r="AY18" s="383" t="str">
        <f t="shared" si="1"/>
        <v/>
      </c>
      <c r="AZ18" s="257"/>
      <c r="BA18" s="447"/>
      <c r="BB18" s="281"/>
      <c r="BC18" s="282" t="s">
        <v>17</v>
      </c>
      <c r="BD18" s="283"/>
      <c r="BE18" s="279"/>
      <c r="BF18" s="456"/>
      <c r="BG18" s="258"/>
      <c r="BH18" s="447"/>
      <c r="BI18" s="281"/>
      <c r="BJ18" s="282" t="s">
        <v>17</v>
      </c>
      <c r="BK18" s="283"/>
      <c r="BL18" s="279"/>
      <c r="BM18" s="456"/>
      <c r="BN18" s="258"/>
      <c r="BO18" s="447"/>
      <c r="BP18" s="281"/>
      <c r="BQ18" s="282" t="s">
        <v>17</v>
      </c>
      <c r="BR18" s="283"/>
      <c r="BS18" s="279"/>
      <c r="BT18" s="456"/>
      <c r="BU18" s="258"/>
      <c r="BV18" s="447"/>
      <c r="BW18" s="281"/>
      <c r="BX18" s="282" t="s">
        <v>17</v>
      </c>
      <c r="BY18" s="283"/>
      <c r="BZ18" s="279"/>
      <c r="CA18" s="456"/>
      <c r="CB18" s="258"/>
      <c r="CC18" s="447"/>
      <c r="CD18" s="281"/>
      <c r="CE18" s="282" t="s">
        <v>17</v>
      </c>
      <c r="CF18" s="283"/>
      <c r="CG18" s="279"/>
      <c r="CH18" s="456"/>
      <c r="CI18" s="280"/>
      <c r="CJ18" s="447"/>
      <c r="CK18" s="281"/>
      <c r="CL18" s="282" t="s">
        <v>17</v>
      </c>
      <c r="CM18" s="283"/>
      <c r="CN18" s="279"/>
      <c r="CO18" s="456"/>
      <c r="CP18" s="280"/>
      <c r="CQ18" s="257">
        <v>13</v>
      </c>
    </row>
    <row r="19" spans="1:95" ht="28.5" customHeight="1" x14ac:dyDescent="0.15">
      <c r="A19" s="257">
        <v>14</v>
      </c>
      <c r="B19" s="383"/>
      <c r="C19" s="383"/>
      <c r="D19" s="257"/>
      <c r="E19" s="281"/>
      <c r="F19" s="281"/>
      <c r="G19" s="282" t="s">
        <v>17</v>
      </c>
      <c r="H19" s="283"/>
      <c r="I19" s="279"/>
      <c r="J19" s="456"/>
      <c r="K19" s="258"/>
      <c r="L19" s="281"/>
      <c r="M19" s="281"/>
      <c r="N19" s="282" t="s">
        <v>17</v>
      </c>
      <c r="O19" s="283"/>
      <c r="P19" s="279"/>
      <c r="Q19" s="456"/>
      <c r="R19" s="258"/>
      <c r="S19" s="281"/>
      <c r="T19" s="281"/>
      <c r="U19" s="282" t="s">
        <v>17</v>
      </c>
      <c r="V19" s="283"/>
      <c r="W19" s="279"/>
      <c r="X19" s="456"/>
      <c r="Y19" s="258"/>
      <c r="Z19" s="281"/>
      <c r="AA19" s="281"/>
      <c r="AB19" s="282" t="s">
        <v>17</v>
      </c>
      <c r="AC19" s="283"/>
      <c r="AD19" s="279"/>
      <c r="AE19" s="456"/>
      <c r="AF19" s="258"/>
      <c r="AG19" s="281"/>
      <c r="AH19" s="281"/>
      <c r="AI19" s="282" t="s">
        <v>17</v>
      </c>
      <c r="AJ19" s="283"/>
      <c r="AK19" s="279"/>
      <c r="AL19" s="456"/>
      <c r="AM19" s="280"/>
      <c r="AN19" s="281"/>
      <c r="AO19" s="281"/>
      <c r="AP19" s="282" t="s">
        <v>17</v>
      </c>
      <c r="AQ19" s="283"/>
      <c r="AR19" s="279"/>
      <c r="AS19" s="456"/>
      <c r="AT19" s="280"/>
      <c r="AU19" s="257">
        <v>14</v>
      </c>
      <c r="AW19" s="257">
        <v>14</v>
      </c>
      <c r="AX19" s="383" t="str">
        <f t="shared" si="0"/>
        <v/>
      </c>
      <c r="AY19" s="383" t="str">
        <f t="shared" si="1"/>
        <v/>
      </c>
      <c r="AZ19" s="257"/>
      <c r="BA19" s="447"/>
      <c r="BB19" s="281"/>
      <c r="BC19" s="282" t="s">
        <v>17</v>
      </c>
      <c r="BD19" s="283"/>
      <c r="BE19" s="279"/>
      <c r="BF19" s="456"/>
      <c r="BG19" s="258"/>
      <c r="BH19" s="447"/>
      <c r="BI19" s="281"/>
      <c r="BJ19" s="282" t="s">
        <v>17</v>
      </c>
      <c r="BK19" s="283"/>
      <c r="BL19" s="279"/>
      <c r="BM19" s="456"/>
      <c r="BN19" s="258"/>
      <c r="BO19" s="447"/>
      <c r="BP19" s="281"/>
      <c r="BQ19" s="282" t="s">
        <v>17</v>
      </c>
      <c r="BR19" s="283"/>
      <c r="BS19" s="279"/>
      <c r="BT19" s="456"/>
      <c r="BU19" s="258"/>
      <c r="BV19" s="447"/>
      <c r="BW19" s="281"/>
      <c r="BX19" s="282" t="s">
        <v>17</v>
      </c>
      <c r="BY19" s="283"/>
      <c r="BZ19" s="279"/>
      <c r="CA19" s="456"/>
      <c r="CB19" s="258"/>
      <c r="CC19" s="447"/>
      <c r="CD19" s="281"/>
      <c r="CE19" s="282" t="s">
        <v>17</v>
      </c>
      <c r="CF19" s="283"/>
      <c r="CG19" s="279"/>
      <c r="CH19" s="456"/>
      <c r="CI19" s="280"/>
      <c r="CJ19" s="447"/>
      <c r="CK19" s="281"/>
      <c r="CL19" s="282" t="s">
        <v>17</v>
      </c>
      <c r="CM19" s="283"/>
      <c r="CN19" s="279"/>
      <c r="CO19" s="456"/>
      <c r="CP19" s="280"/>
      <c r="CQ19" s="257">
        <v>14</v>
      </c>
    </row>
    <row r="20" spans="1:95" ht="28.5" customHeight="1" x14ac:dyDescent="0.15">
      <c r="A20" s="257">
        <v>15</v>
      </c>
      <c r="B20" s="383"/>
      <c r="C20" s="383"/>
      <c r="D20" s="257"/>
      <c r="E20" s="281"/>
      <c r="F20" s="281"/>
      <c r="G20" s="282" t="s">
        <v>17</v>
      </c>
      <c r="H20" s="283"/>
      <c r="I20" s="279"/>
      <c r="J20" s="456"/>
      <c r="K20" s="258"/>
      <c r="L20" s="281"/>
      <c r="M20" s="281"/>
      <c r="N20" s="282" t="s">
        <v>17</v>
      </c>
      <c r="O20" s="283"/>
      <c r="P20" s="279"/>
      <c r="Q20" s="456"/>
      <c r="R20" s="258"/>
      <c r="S20" s="281"/>
      <c r="T20" s="281"/>
      <c r="U20" s="282" t="s">
        <v>17</v>
      </c>
      <c r="V20" s="283"/>
      <c r="W20" s="279"/>
      <c r="X20" s="456"/>
      <c r="Y20" s="258"/>
      <c r="Z20" s="281"/>
      <c r="AA20" s="281"/>
      <c r="AB20" s="282" t="s">
        <v>17</v>
      </c>
      <c r="AC20" s="283"/>
      <c r="AD20" s="279"/>
      <c r="AE20" s="456"/>
      <c r="AF20" s="258"/>
      <c r="AG20" s="281"/>
      <c r="AH20" s="281"/>
      <c r="AI20" s="282" t="s">
        <v>17</v>
      </c>
      <c r="AJ20" s="283"/>
      <c r="AK20" s="279"/>
      <c r="AL20" s="456"/>
      <c r="AM20" s="280"/>
      <c r="AN20" s="281"/>
      <c r="AO20" s="281"/>
      <c r="AP20" s="282" t="s">
        <v>17</v>
      </c>
      <c r="AQ20" s="283"/>
      <c r="AR20" s="279"/>
      <c r="AS20" s="456"/>
      <c r="AT20" s="280"/>
      <c r="AU20" s="257">
        <v>15</v>
      </c>
      <c r="AW20" s="257">
        <v>15</v>
      </c>
      <c r="AX20" s="383" t="str">
        <f t="shared" si="0"/>
        <v/>
      </c>
      <c r="AY20" s="383" t="str">
        <f t="shared" si="1"/>
        <v/>
      </c>
      <c r="AZ20" s="257"/>
      <c r="BA20" s="447"/>
      <c r="BB20" s="281"/>
      <c r="BC20" s="282" t="s">
        <v>17</v>
      </c>
      <c r="BD20" s="283"/>
      <c r="BE20" s="279"/>
      <c r="BF20" s="456"/>
      <c r="BG20" s="258"/>
      <c r="BH20" s="447"/>
      <c r="BI20" s="281"/>
      <c r="BJ20" s="282" t="s">
        <v>17</v>
      </c>
      <c r="BK20" s="283"/>
      <c r="BL20" s="279"/>
      <c r="BM20" s="456"/>
      <c r="BN20" s="258"/>
      <c r="BO20" s="447"/>
      <c r="BP20" s="281"/>
      <c r="BQ20" s="282" t="s">
        <v>17</v>
      </c>
      <c r="BR20" s="283"/>
      <c r="BS20" s="279"/>
      <c r="BT20" s="456"/>
      <c r="BU20" s="258"/>
      <c r="BV20" s="447"/>
      <c r="BW20" s="281"/>
      <c r="BX20" s="282" t="s">
        <v>17</v>
      </c>
      <c r="BY20" s="283"/>
      <c r="BZ20" s="279"/>
      <c r="CA20" s="456"/>
      <c r="CB20" s="258"/>
      <c r="CC20" s="447"/>
      <c r="CD20" s="281"/>
      <c r="CE20" s="282" t="s">
        <v>17</v>
      </c>
      <c r="CF20" s="283"/>
      <c r="CG20" s="279"/>
      <c r="CH20" s="456"/>
      <c r="CI20" s="280"/>
      <c r="CJ20" s="447"/>
      <c r="CK20" s="281"/>
      <c r="CL20" s="282" t="s">
        <v>17</v>
      </c>
      <c r="CM20" s="283"/>
      <c r="CN20" s="279"/>
      <c r="CO20" s="456"/>
      <c r="CP20" s="280"/>
      <c r="CQ20" s="257">
        <v>15</v>
      </c>
    </row>
    <row r="21" spans="1:95" ht="28.5" customHeight="1" x14ac:dyDescent="0.15">
      <c r="A21" s="257">
        <v>16</v>
      </c>
      <c r="B21" s="383"/>
      <c r="C21" s="383"/>
      <c r="D21" s="257"/>
      <c r="E21" s="281"/>
      <c r="F21" s="281"/>
      <c r="G21" s="282" t="s">
        <v>17</v>
      </c>
      <c r="H21" s="283"/>
      <c r="I21" s="279"/>
      <c r="J21" s="456"/>
      <c r="K21" s="258"/>
      <c r="L21" s="281"/>
      <c r="M21" s="281"/>
      <c r="N21" s="282" t="s">
        <v>17</v>
      </c>
      <c r="O21" s="283"/>
      <c r="P21" s="279"/>
      <c r="Q21" s="456"/>
      <c r="R21" s="258"/>
      <c r="S21" s="281"/>
      <c r="T21" s="281"/>
      <c r="U21" s="282" t="s">
        <v>17</v>
      </c>
      <c r="V21" s="283"/>
      <c r="W21" s="279"/>
      <c r="X21" s="456"/>
      <c r="Y21" s="258"/>
      <c r="Z21" s="281"/>
      <c r="AA21" s="281"/>
      <c r="AB21" s="282" t="s">
        <v>17</v>
      </c>
      <c r="AC21" s="283"/>
      <c r="AD21" s="279"/>
      <c r="AE21" s="456"/>
      <c r="AF21" s="258"/>
      <c r="AG21" s="281"/>
      <c r="AH21" s="281"/>
      <c r="AI21" s="282" t="s">
        <v>17</v>
      </c>
      <c r="AJ21" s="283"/>
      <c r="AK21" s="279"/>
      <c r="AL21" s="456"/>
      <c r="AM21" s="280"/>
      <c r="AN21" s="281"/>
      <c r="AO21" s="281"/>
      <c r="AP21" s="282" t="s">
        <v>17</v>
      </c>
      <c r="AQ21" s="283"/>
      <c r="AR21" s="279"/>
      <c r="AS21" s="456"/>
      <c r="AT21" s="280"/>
      <c r="AU21" s="257">
        <v>16</v>
      </c>
      <c r="AW21" s="257">
        <v>16</v>
      </c>
      <c r="AX21" s="383" t="str">
        <f t="shared" si="0"/>
        <v/>
      </c>
      <c r="AY21" s="383" t="str">
        <f t="shared" si="1"/>
        <v/>
      </c>
      <c r="AZ21" s="257"/>
      <c r="BA21" s="447"/>
      <c r="BB21" s="281"/>
      <c r="BC21" s="282" t="s">
        <v>17</v>
      </c>
      <c r="BD21" s="283"/>
      <c r="BE21" s="279"/>
      <c r="BF21" s="456"/>
      <c r="BG21" s="258"/>
      <c r="BH21" s="447"/>
      <c r="BI21" s="281"/>
      <c r="BJ21" s="282" t="s">
        <v>17</v>
      </c>
      <c r="BK21" s="283"/>
      <c r="BL21" s="279"/>
      <c r="BM21" s="456"/>
      <c r="BN21" s="258"/>
      <c r="BO21" s="447"/>
      <c r="BP21" s="281"/>
      <c r="BQ21" s="282" t="s">
        <v>17</v>
      </c>
      <c r="BR21" s="283"/>
      <c r="BS21" s="279"/>
      <c r="BT21" s="456"/>
      <c r="BU21" s="258"/>
      <c r="BV21" s="447"/>
      <c r="BW21" s="281"/>
      <c r="BX21" s="282" t="s">
        <v>17</v>
      </c>
      <c r="BY21" s="283"/>
      <c r="BZ21" s="279"/>
      <c r="CA21" s="456"/>
      <c r="CB21" s="258"/>
      <c r="CC21" s="447"/>
      <c r="CD21" s="281"/>
      <c r="CE21" s="282" t="s">
        <v>17</v>
      </c>
      <c r="CF21" s="283"/>
      <c r="CG21" s="279"/>
      <c r="CH21" s="456"/>
      <c r="CI21" s="280"/>
      <c r="CJ21" s="447"/>
      <c r="CK21" s="281"/>
      <c r="CL21" s="282" t="s">
        <v>17</v>
      </c>
      <c r="CM21" s="283"/>
      <c r="CN21" s="279"/>
      <c r="CO21" s="456"/>
      <c r="CP21" s="280"/>
      <c r="CQ21" s="257">
        <v>16</v>
      </c>
    </row>
    <row r="22" spans="1:95" ht="28.5" customHeight="1" thickBot="1" x14ac:dyDescent="0.2">
      <c r="E22" s="259"/>
      <c r="F22" s="259"/>
      <c r="G22" s="260"/>
      <c r="H22" s="259"/>
      <c r="I22" s="286"/>
      <c r="J22" s="286"/>
      <c r="K22" s="259"/>
      <c r="L22" s="259"/>
      <c r="M22" s="259"/>
      <c r="N22" s="260"/>
      <c r="O22" s="259"/>
      <c r="P22" s="286"/>
      <c r="Q22" s="286"/>
      <c r="R22" s="259"/>
      <c r="S22" s="259"/>
      <c r="T22" s="259"/>
      <c r="U22" s="260"/>
      <c r="V22" s="259"/>
      <c r="W22" s="286"/>
      <c r="X22" s="286"/>
      <c r="Y22" s="259"/>
      <c r="Z22" s="259"/>
      <c r="AA22" s="259"/>
      <c r="AB22" s="260"/>
      <c r="AC22" s="259"/>
      <c r="AD22" s="259"/>
      <c r="AE22" s="259"/>
      <c r="AF22" s="259"/>
      <c r="AG22" s="259"/>
      <c r="AH22" s="259"/>
      <c r="AI22" s="260"/>
      <c r="AJ22" s="259"/>
      <c r="AK22" s="286"/>
      <c r="AL22" s="286"/>
      <c r="AM22" s="259"/>
      <c r="AN22" s="259"/>
      <c r="AO22" s="259"/>
      <c r="AP22" s="260"/>
      <c r="AQ22" s="259"/>
      <c r="AR22" s="286"/>
      <c r="AS22" s="286"/>
      <c r="AT22" s="259"/>
      <c r="BA22" s="259"/>
      <c r="BB22" s="259"/>
      <c r="BC22" s="260"/>
      <c r="BD22" s="259"/>
      <c r="BE22" s="286"/>
      <c r="BF22" s="259"/>
      <c r="BG22" s="286"/>
      <c r="BH22" s="259"/>
      <c r="BI22" s="259"/>
      <c r="BJ22" s="260"/>
      <c r="BK22" s="259"/>
      <c r="BL22" s="259"/>
      <c r="BM22" s="259"/>
      <c r="BN22" s="259"/>
      <c r="BO22" s="259"/>
      <c r="BP22" s="259"/>
      <c r="BQ22" s="260"/>
      <c r="BR22" s="259"/>
      <c r="BS22" s="259"/>
      <c r="BT22" s="259"/>
      <c r="BU22" s="259"/>
      <c r="BV22" s="259"/>
      <c r="BW22" s="259"/>
      <c r="BX22" s="260"/>
      <c r="BY22" s="259"/>
      <c r="BZ22" s="259"/>
      <c r="CA22" s="259"/>
      <c r="CB22" s="259"/>
      <c r="CC22" s="259"/>
      <c r="CD22" s="259"/>
      <c r="CE22" s="260"/>
      <c r="CF22" s="259"/>
      <c r="CG22" s="259"/>
      <c r="CH22" s="259"/>
      <c r="CI22" s="259"/>
      <c r="CJ22" s="259"/>
      <c r="CK22" s="259"/>
      <c r="CL22" s="260"/>
      <c r="CM22" s="259"/>
      <c r="CN22" s="259"/>
      <c r="CO22" s="259"/>
      <c r="CP22" s="259"/>
    </row>
    <row r="23" spans="1:95" ht="28.5" customHeight="1" thickBot="1" x14ac:dyDescent="0.2">
      <c r="A23" s="113" t="s">
        <v>165</v>
      </c>
      <c r="E23" s="259"/>
      <c r="F23" s="259"/>
      <c r="G23" s="260"/>
      <c r="H23" s="259" t="s">
        <v>166</v>
      </c>
      <c r="K23" s="259"/>
      <c r="L23" s="259"/>
      <c r="M23" s="578"/>
      <c r="N23" s="579"/>
      <c r="O23" s="580"/>
      <c r="S23" s="259"/>
      <c r="Z23" s="259"/>
      <c r="AG23" s="259"/>
      <c r="AN23" s="259"/>
      <c r="BA23" s="259"/>
      <c r="BB23" s="259"/>
      <c r="BC23" s="260"/>
      <c r="BD23" s="259"/>
      <c r="BE23" s="285"/>
      <c r="BF23" s="259"/>
      <c r="BG23" s="285"/>
      <c r="BH23" s="259"/>
      <c r="BO23" s="259"/>
      <c r="BV23" s="259"/>
      <c r="CC23" s="259"/>
      <c r="CJ23" s="259"/>
    </row>
    <row r="24" spans="1:95" ht="28.5" customHeight="1" x14ac:dyDescent="0.15">
      <c r="A24" s="457"/>
      <c r="B24" s="457"/>
      <c r="C24" s="457"/>
      <c r="D24" s="458"/>
      <c r="E24" s="433" t="s">
        <v>168</v>
      </c>
      <c r="F24" s="463"/>
      <c r="G24" s="464" t="s">
        <v>15</v>
      </c>
      <c r="H24" s="465"/>
      <c r="I24" s="462"/>
      <c r="J24" s="459"/>
      <c r="K24" s="460"/>
      <c r="L24" s="433" t="s">
        <v>169</v>
      </c>
      <c r="M24" s="467"/>
      <c r="N24" s="468" t="s">
        <v>15</v>
      </c>
      <c r="O24" s="466"/>
      <c r="P24" s="462"/>
      <c r="Q24" s="459"/>
      <c r="R24" s="460"/>
      <c r="S24" s="433" t="s">
        <v>170</v>
      </c>
      <c r="T24" s="463"/>
      <c r="U24" s="464" t="s">
        <v>15</v>
      </c>
      <c r="V24" s="465"/>
      <c r="W24" s="462"/>
      <c r="X24" s="459"/>
      <c r="Y24" s="460"/>
      <c r="Z24" s="433" t="s">
        <v>171</v>
      </c>
      <c r="AA24" s="463"/>
      <c r="AB24" s="464" t="s">
        <v>15</v>
      </c>
      <c r="AC24" s="465"/>
      <c r="AD24" s="462"/>
      <c r="AE24" s="459"/>
      <c r="AF24" s="460"/>
      <c r="AG24" s="433" t="s">
        <v>172</v>
      </c>
      <c r="AH24" s="463"/>
      <c r="AI24" s="464" t="s">
        <v>15</v>
      </c>
      <c r="AJ24" s="465"/>
      <c r="AK24" s="462"/>
      <c r="AL24" s="459"/>
      <c r="AM24" s="460"/>
      <c r="AN24" s="433" t="s">
        <v>173</v>
      </c>
      <c r="AO24" s="281"/>
      <c r="AP24" s="282" t="s">
        <v>15</v>
      </c>
      <c r="AQ24" s="283"/>
      <c r="AR24" s="462"/>
      <c r="AS24" s="459"/>
      <c r="AT24" s="461"/>
      <c r="AW24" s="180"/>
      <c r="AX24" s="180"/>
      <c r="AY24" s="180"/>
      <c r="BA24" s="441"/>
      <c r="BB24" s="259"/>
      <c r="BC24" s="260"/>
      <c r="BD24" s="259"/>
      <c r="BE24" s="285"/>
      <c r="BF24" s="441"/>
      <c r="BG24" s="285"/>
      <c r="BH24" s="441"/>
      <c r="BI24" s="259"/>
      <c r="BJ24" s="260"/>
      <c r="BK24" s="259"/>
      <c r="BL24" s="259"/>
      <c r="BM24" s="441"/>
      <c r="BN24" s="441"/>
      <c r="BO24" s="441"/>
      <c r="BP24" s="259"/>
      <c r="BQ24" s="260"/>
      <c r="BR24" s="259"/>
      <c r="BS24" s="259"/>
      <c r="BT24" s="441"/>
      <c r="BU24" s="441"/>
      <c r="BV24" s="441"/>
      <c r="BW24" s="259"/>
      <c r="BX24" s="260"/>
      <c r="BY24" s="259"/>
      <c r="BZ24" s="259"/>
      <c r="CA24" s="441"/>
      <c r="CB24" s="441"/>
      <c r="CC24" s="441"/>
      <c r="CD24" s="259"/>
      <c r="CE24" s="260"/>
      <c r="CF24" s="259"/>
      <c r="CG24" s="259"/>
      <c r="CH24" s="441"/>
      <c r="CI24" s="441"/>
      <c r="CJ24" s="441"/>
      <c r="CK24" s="259"/>
      <c r="CL24" s="260"/>
      <c r="CM24" s="259"/>
      <c r="CN24" s="259"/>
      <c r="CO24" s="441"/>
      <c r="CP24" s="441"/>
    </row>
    <row r="25" spans="1:95" ht="28.5" customHeight="1" x14ac:dyDescent="0.15">
      <c r="A25" s="457"/>
      <c r="B25" s="457"/>
      <c r="C25" s="457"/>
      <c r="D25" s="458"/>
      <c r="E25" s="433" t="s">
        <v>174</v>
      </c>
      <c r="F25" s="463"/>
      <c r="G25" s="464" t="s">
        <v>15</v>
      </c>
      <c r="H25" s="465"/>
      <c r="I25" s="462"/>
      <c r="J25" s="459"/>
      <c r="K25" s="460"/>
      <c r="L25" s="433" t="s">
        <v>175</v>
      </c>
      <c r="M25" s="463"/>
      <c r="N25" s="464" t="s">
        <v>15</v>
      </c>
      <c r="O25" s="465"/>
      <c r="P25" s="462"/>
      <c r="Q25" s="459"/>
      <c r="R25" s="460"/>
      <c r="S25" s="433" t="s">
        <v>176</v>
      </c>
      <c r="T25" s="463"/>
      <c r="U25" s="464" t="s">
        <v>15</v>
      </c>
      <c r="V25" s="465"/>
      <c r="W25" s="462"/>
      <c r="X25" s="459"/>
      <c r="Y25" s="460"/>
      <c r="Z25" s="433" t="s">
        <v>177</v>
      </c>
      <c r="AA25" s="463"/>
      <c r="AB25" s="464" t="s">
        <v>15</v>
      </c>
      <c r="AC25" s="465"/>
      <c r="AD25" s="462"/>
      <c r="AE25" s="459"/>
      <c r="AF25" s="460"/>
      <c r="AG25" s="433" t="s">
        <v>178</v>
      </c>
      <c r="AH25" s="463"/>
      <c r="AI25" s="464" t="s">
        <v>15</v>
      </c>
      <c r="AJ25" s="465"/>
      <c r="AK25" s="462"/>
      <c r="AL25" s="459"/>
      <c r="AM25" s="460"/>
      <c r="AN25" s="433" t="s">
        <v>179</v>
      </c>
      <c r="AO25" s="281"/>
      <c r="AP25" s="282" t="s">
        <v>15</v>
      </c>
      <c r="AQ25" s="283"/>
      <c r="AR25" s="462"/>
      <c r="AS25" s="459"/>
      <c r="AT25" s="461"/>
      <c r="AW25" s="180"/>
      <c r="AX25" s="180"/>
      <c r="AY25" s="180"/>
      <c r="BA25" s="441"/>
      <c r="BB25" s="259"/>
      <c r="BC25" s="260"/>
      <c r="BD25" s="259"/>
      <c r="BE25" s="285"/>
      <c r="BF25" s="441"/>
      <c r="BG25" s="285"/>
      <c r="BH25" s="441"/>
      <c r="BI25" s="259"/>
      <c r="BJ25" s="260"/>
      <c r="BK25" s="259"/>
      <c r="BL25" s="259"/>
      <c r="BM25" s="441"/>
      <c r="BN25" s="441"/>
      <c r="BO25" s="441"/>
      <c r="BP25" s="259"/>
      <c r="BQ25" s="260"/>
      <c r="BR25" s="259"/>
      <c r="BS25" s="259"/>
      <c r="BT25" s="441"/>
      <c r="BU25" s="441"/>
      <c r="BV25" s="441"/>
      <c r="BW25" s="259"/>
      <c r="BX25" s="260"/>
      <c r="BY25" s="259"/>
      <c r="BZ25" s="259"/>
      <c r="CA25" s="441"/>
      <c r="CB25" s="441"/>
      <c r="CC25" s="441"/>
      <c r="CD25" s="259"/>
      <c r="CE25" s="260"/>
      <c r="CF25" s="259"/>
      <c r="CG25" s="259"/>
      <c r="CH25" s="441"/>
      <c r="CI25" s="441"/>
      <c r="CJ25" s="441"/>
      <c r="CK25" s="259"/>
      <c r="CL25" s="260"/>
      <c r="CM25" s="259"/>
      <c r="CN25" s="259"/>
      <c r="CO25" s="441"/>
      <c r="CP25" s="441"/>
    </row>
    <row r="26" spans="1:95" x14ac:dyDescent="0.15">
      <c r="E26" s="259"/>
      <c r="F26" s="259"/>
      <c r="G26" s="260"/>
      <c r="H26" s="259"/>
      <c r="K26" s="259"/>
      <c r="L26" s="259"/>
      <c r="S26" s="259"/>
      <c r="Z26" s="259"/>
      <c r="AG26" s="259"/>
      <c r="AN26" s="259"/>
      <c r="BA26" s="259"/>
      <c r="BB26" s="259"/>
      <c r="BC26" s="260"/>
      <c r="BD26" s="259"/>
      <c r="BF26" s="259"/>
      <c r="BH26" s="259"/>
      <c r="BO26" s="259"/>
      <c r="BV26" s="259"/>
      <c r="CC26" s="259"/>
      <c r="CJ26" s="259"/>
    </row>
    <row r="27" spans="1:95" ht="28.5" customHeight="1" x14ac:dyDescent="0.15">
      <c r="A27" s="256" t="s">
        <v>90</v>
      </c>
      <c r="C27" s="616"/>
      <c r="D27" s="616"/>
      <c r="E27" s="616"/>
      <c r="F27" s="616"/>
      <c r="G27" s="616"/>
      <c r="H27" s="616"/>
      <c r="M27" s="113" t="s">
        <v>125</v>
      </c>
      <c r="AW27" s="256" t="s">
        <v>89</v>
      </c>
      <c r="AY27" s="617" t="str">
        <f>IF(C27="","",C27)</f>
        <v/>
      </c>
      <c r="AZ27" s="618"/>
      <c r="BA27" s="618"/>
      <c r="BB27" s="618"/>
      <c r="BC27" s="618"/>
      <c r="BD27" s="619"/>
    </row>
    <row r="28" spans="1:95" ht="8.25" customHeight="1" x14ac:dyDescent="0.15">
      <c r="A28" s="256"/>
      <c r="C28" s="293"/>
      <c r="D28" s="293"/>
      <c r="F28" s="293"/>
      <c r="G28" s="293"/>
      <c r="H28" s="293"/>
      <c r="I28" s="285"/>
      <c r="J28" s="285"/>
      <c r="P28" s="285"/>
      <c r="Q28" s="285"/>
      <c r="W28" s="285"/>
      <c r="X28" s="285"/>
      <c r="AK28" s="285"/>
      <c r="AL28" s="285"/>
      <c r="AR28" s="285"/>
      <c r="AS28" s="285"/>
      <c r="AW28" s="256"/>
      <c r="AY28" s="293"/>
      <c r="AZ28" s="293"/>
      <c r="BB28" s="293"/>
      <c r="BC28" s="293"/>
      <c r="BD28" s="293"/>
      <c r="BE28" s="285"/>
      <c r="BG28" s="285"/>
    </row>
    <row r="29" spans="1:95" s="256" customFormat="1" ht="28.5" customHeight="1" x14ac:dyDescent="0.15">
      <c r="A29" s="608" t="s">
        <v>5</v>
      </c>
      <c r="B29" s="608" t="s">
        <v>206</v>
      </c>
      <c r="C29" s="608" t="s">
        <v>123</v>
      </c>
      <c r="D29" s="586" t="s">
        <v>78</v>
      </c>
      <c r="E29" s="289" t="s">
        <v>93</v>
      </c>
      <c r="F29" s="599" t="s">
        <v>126</v>
      </c>
      <c r="G29" s="600"/>
      <c r="H29" s="601"/>
      <c r="I29" s="612" t="s">
        <v>79</v>
      </c>
      <c r="J29" s="614" t="s">
        <v>127</v>
      </c>
      <c r="K29" s="586" t="s">
        <v>128</v>
      </c>
      <c r="L29" s="289" t="s">
        <v>93</v>
      </c>
      <c r="M29" s="599" t="str">
        <f>$F$4</f>
        <v>作業と予定日</v>
      </c>
      <c r="N29" s="600"/>
      <c r="O29" s="601"/>
      <c r="P29" s="612" t="s">
        <v>79</v>
      </c>
      <c r="Q29" s="614" t="s">
        <v>127</v>
      </c>
      <c r="R29" s="586" t="s">
        <v>128</v>
      </c>
      <c r="S29" s="289" t="s">
        <v>93</v>
      </c>
      <c r="T29" s="599" t="str">
        <f>$F$4</f>
        <v>作業と予定日</v>
      </c>
      <c r="U29" s="600"/>
      <c r="V29" s="601"/>
      <c r="W29" s="612" t="s">
        <v>79</v>
      </c>
      <c r="X29" s="614" t="s">
        <v>127</v>
      </c>
      <c r="Y29" s="586" t="s">
        <v>128</v>
      </c>
      <c r="Z29" s="289" t="s">
        <v>93</v>
      </c>
      <c r="AA29" s="599" t="str">
        <f>$F$4</f>
        <v>作業と予定日</v>
      </c>
      <c r="AB29" s="600"/>
      <c r="AC29" s="601"/>
      <c r="AD29" s="612" t="s">
        <v>79</v>
      </c>
      <c r="AE29" s="614" t="s">
        <v>127</v>
      </c>
      <c r="AF29" s="586" t="s">
        <v>128</v>
      </c>
      <c r="AG29" s="289" t="s">
        <v>93</v>
      </c>
      <c r="AH29" s="599" t="str">
        <f>$F$4</f>
        <v>作業と予定日</v>
      </c>
      <c r="AI29" s="600"/>
      <c r="AJ29" s="601"/>
      <c r="AK29" s="612" t="s">
        <v>79</v>
      </c>
      <c r="AL29" s="614" t="s">
        <v>127</v>
      </c>
      <c r="AM29" s="586" t="s">
        <v>128</v>
      </c>
      <c r="AN29" s="289" t="s">
        <v>93</v>
      </c>
      <c r="AO29" s="599" t="str">
        <f>$F$4</f>
        <v>作業と予定日</v>
      </c>
      <c r="AP29" s="600"/>
      <c r="AQ29" s="601"/>
      <c r="AR29" s="612" t="s">
        <v>79</v>
      </c>
      <c r="AS29" s="614" t="s">
        <v>127</v>
      </c>
      <c r="AT29" s="586" t="s">
        <v>128</v>
      </c>
      <c r="AU29" s="608" t="s">
        <v>5</v>
      </c>
      <c r="AW29" s="608" t="s">
        <v>5</v>
      </c>
      <c r="AX29" s="608" t="s">
        <v>82</v>
      </c>
      <c r="AY29" s="608" t="s">
        <v>123</v>
      </c>
      <c r="AZ29" s="596" t="s">
        <v>4</v>
      </c>
      <c r="BA29" s="610" t="s">
        <v>194</v>
      </c>
      <c r="BB29" s="599" t="str">
        <f>$F$4</f>
        <v>作業と予定日</v>
      </c>
      <c r="BC29" s="600"/>
      <c r="BD29" s="601"/>
      <c r="BE29" s="612" t="s">
        <v>79</v>
      </c>
      <c r="BF29" s="614" t="s">
        <v>127</v>
      </c>
      <c r="BG29" s="586" t="s">
        <v>128</v>
      </c>
      <c r="BH29" s="610" t="s">
        <v>194</v>
      </c>
      <c r="BI29" s="599" t="str">
        <f>$F$4</f>
        <v>作業と予定日</v>
      </c>
      <c r="BJ29" s="600"/>
      <c r="BK29" s="601"/>
      <c r="BL29" s="612" t="s">
        <v>79</v>
      </c>
      <c r="BM29" s="614" t="s">
        <v>127</v>
      </c>
      <c r="BN29" s="586" t="s">
        <v>128</v>
      </c>
      <c r="BO29" s="610" t="s">
        <v>194</v>
      </c>
      <c r="BP29" s="599" t="str">
        <f>$F$4</f>
        <v>作業と予定日</v>
      </c>
      <c r="BQ29" s="600"/>
      <c r="BR29" s="601"/>
      <c r="BS29" s="612" t="s">
        <v>79</v>
      </c>
      <c r="BT29" s="614" t="s">
        <v>127</v>
      </c>
      <c r="BU29" s="586" t="s">
        <v>128</v>
      </c>
      <c r="BV29" s="610" t="s">
        <v>194</v>
      </c>
      <c r="BW29" s="599" t="str">
        <f>$F$4</f>
        <v>作業と予定日</v>
      </c>
      <c r="BX29" s="600"/>
      <c r="BY29" s="601"/>
      <c r="BZ29" s="612" t="s">
        <v>79</v>
      </c>
      <c r="CA29" s="614" t="s">
        <v>127</v>
      </c>
      <c r="CB29" s="586" t="s">
        <v>128</v>
      </c>
      <c r="CC29" s="610" t="s">
        <v>194</v>
      </c>
      <c r="CD29" s="599" t="str">
        <f>$F$4</f>
        <v>作業と予定日</v>
      </c>
      <c r="CE29" s="600"/>
      <c r="CF29" s="601"/>
      <c r="CG29" s="612" t="s">
        <v>79</v>
      </c>
      <c r="CH29" s="614" t="s">
        <v>127</v>
      </c>
      <c r="CI29" s="586" t="s">
        <v>128</v>
      </c>
      <c r="CJ29" s="610" t="s">
        <v>194</v>
      </c>
      <c r="CK29" s="599" t="str">
        <f>$F$4</f>
        <v>作業と予定日</v>
      </c>
      <c r="CL29" s="600"/>
      <c r="CM29" s="601"/>
      <c r="CN29" s="612" t="s">
        <v>79</v>
      </c>
      <c r="CO29" s="614" t="s">
        <v>127</v>
      </c>
      <c r="CP29" s="586" t="s">
        <v>128</v>
      </c>
      <c r="CQ29" s="608" t="s">
        <v>5</v>
      </c>
    </row>
    <row r="30" spans="1:95" s="256" customFormat="1" ht="39" customHeight="1" x14ac:dyDescent="0.15">
      <c r="A30" s="609"/>
      <c r="B30" s="609"/>
      <c r="C30" s="609"/>
      <c r="D30" s="597"/>
      <c r="E30" s="382"/>
      <c r="F30" s="599"/>
      <c r="G30" s="600"/>
      <c r="H30" s="601"/>
      <c r="I30" s="613"/>
      <c r="J30" s="615"/>
      <c r="K30" s="587"/>
      <c r="L30" s="382"/>
      <c r="M30" s="599"/>
      <c r="N30" s="600"/>
      <c r="O30" s="601"/>
      <c r="P30" s="613"/>
      <c r="Q30" s="615"/>
      <c r="R30" s="587"/>
      <c r="S30" s="382"/>
      <c r="T30" s="599"/>
      <c r="U30" s="600"/>
      <c r="V30" s="601"/>
      <c r="W30" s="613"/>
      <c r="X30" s="615"/>
      <c r="Y30" s="587"/>
      <c r="Z30" s="382"/>
      <c r="AA30" s="599"/>
      <c r="AB30" s="600"/>
      <c r="AC30" s="601"/>
      <c r="AD30" s="613"/>
      <c r="AE30" s="615"/>
      <c r="AF30" s="587"/>
      <c r="AG30" s="382"/>
      <c r="AH30" s="599"/>
      <c r="AI30" s="600"/>
      <c r="AJ30" s="601"/>
      <c r="AK30" s="613"/>
      <c r="AL30" s="615"/>
      <c r="AM30" s="587"/>
      <c r="AN30" s="382"/>
      <c r="AO30" s="599"/>
      <c r="AP30" s="600"/>
      <c r="AQ30" s="601"/>
      <c r="AR30" s="613"/>
      <c r="AS30" s="615"/>
      <c r="AT30" s="587"/>
      <c r="AU30" s="609"/>
      <c r="AW30" s="609"/>
      <c r="AX30" s="609"/>
      <c r="AY30" s="609"/>
      <c r="AZ30" s="597"/>
      <c r="BA30" s="611"/>
      <c r="BB30" s="599"/>
      <c r="BC30" s="600"/>
      <c r="BD30" s="601"/>
      <c r="BE30" s="613"/>
      <c r="BF30" s="615"/>
      <c r="BG30" s="587"/>
      <c r="BH30" s="611"/>
      <c r="BI30" s="599"/>
      <c r="BJ30" s="600"/>
      <c r="BK30" s="601"/>
      <c r="BL30" s="613"/>
      <c r="BM30" s="615"/>
      <c r="BN30" s="587"/>
      <c r="BO30" s="611"/>
      <c r="BP30" s="599"/>
      <c r="BQ30" s="600"/>
      <c r="BR30" s="601"/>
      <c r="BS30" s="613"/>
      <c r="BT30" s="615"/>
      <c r="BU30" s="587"/>
      <c r="BV30" s="611"/>
      <c r="BW30" s="599"/>
      <c r="BX30" s="600"/>
      <c r="BY30" s="601"/>
      <c r="BZ30" s="613"/>
      <c r="CA30" s="615"/>
      <c r="CB30" s="587"/>
      <c r="CC30" s="611"/>
      <c r="CD30" s="599"/>
      <c r="CE30" s="600"/>
      <c r="CF30" s="601"/>
      <c r="CG30" s="613"/>
      <c r="CH30" s="615"/>
      <c r="CI30" s="587"/>
      <c r="CJ30" s="611"/>
      <c r="CK30" s="599"/>
      <c r="CL30" s="600"/>
      <c r="CM30" s="601"/>
      <c r="CN30" s="613"/>
      <c r="CO30" s="615"/>
      <c r="CP30" s="587"/>
      <c r="CQ30" s="609"/>
    </row>
    <row r="31" spans="1:95" ht="28.5" customHeight="1" x14ac:dyDescent="0.15">
      <c r="A31" s="257">
        <v>1</v>
      </c>
      <c r="B31" s="383"/>
      <c r="C31" s="383"/>
      <c r="D31" s="257"/>
      <c r="E31" s="281"/>
      <c r="F31" s="281"/>
      <c r="G31" s="282" t="s">
        <v>17</v>
      </c>
      <c r="H31" s="283"/>
      <c r="I31" s="279"/>
      <c r="J31" s="456"/>
      <c r="K31" s="258"/>
      <c r="L31" s="281"/>
      <c r="M31" s="281"/>
      <c r="N31" s="282" t="s">
        <v>17</v>
      </c>
      <c r="O31" s="283"/>
      <c r="P31" s="279"/>
      <c r="Q31" s="456"/>
      <c r="R31" s="258"/>
      <c r="S31" s="281"/>
      <c r="T31" s="281"/>
      <c r="U31" s="282" t="s">
        <v>17</v>
      </c>
      <c r="V31" s="283"/>
      <c r="W31" s="279"/>
      <c r="X31" s="456"/>
      <c r="Y31" s="258"/>
      <c r="Z31" s="281"/>
      <c r="AA31" s="281"/>
      <c r="AB31" s="282" t="s">
        <v>17</v>
      </c>
      <c r="AC31" s="283"/>
      <c r="AD31" s="279"/>
      <c r="AE31" s="456"/>
      <c r="AF31" s="258"/>
      <c r="AG31" s="281"/>
      <c r="AH31" s="281"/>
      <c r="AI31" s="282" t="s">
        <v>17</v>
      </c>
      <c r="AJ31" s="283"/>
      <c r="AK31" s="279"/>
      <c r="AL31" s="456"/>
      <c r="AM31" s="280"/>
      <c r="AN31" s="281"/>
      <c r="AO31" s="281"/>
      <c r="AP31" s="282" t="s">
        <v>17</v>
      </c>
      <c r="AQ31" s="283"/>
      <c r="AR31" s="279"/>
      <c r="AS31" s="456"/>
      <c r="AT31" s="280"/>
      <c r="AU31" s="257">
        <v>1</v>
      </c>
      <c r="AW31" s="257">
        <v>1</v>
      </c>
      <c r="AX31" s="383" t="str">
        <f t="shared" ref="AX31:AX46" si="2">IF(B31="","",B31)</f>
        <v/>
      </c>
      <c r="AY31" s="383" t="str">
        <f t="shared" ref="AY31:AY46" si="3">IF(C31="","",C31)</f>
        <v/>
      </c>
      <c r="AZ31" s="257"/>
      <c r="BA31" s="447"/>
      <c r="BB31" s="281"/>
      <c r="BC31" s="282" t="s">
        <v>17</v>
      </c>
      <c r="BD31" s="283"/>
      <c r="BE31" s="279"/>
      <c r="BF31" s="456"/>
      <c r="BG31" s="258"/>
      <c r="BH31" s="447"/>
      <c r="BI31" s="281"/>
      <c r="BJ31" s="282" t="s">
        <v>17</v>
      </c>
      <c r="BK31" s="283"/>
      <c r="BL31" s="279"/>
      <c r="BM31" s="456"/>
      <c r="BN31" s="258"/>
      <c r="BO31" s="447"/>
      <c r="BP31" s="281"/>
      <c r="BQ31" s="282" t="s">
        <v>17</v>
      </c>
      <c r="BR31" s="283"/>
      <c r="BS31" s="279"/>
      <c r="BT31" s="456"/>
      <c r="BU31" s="258"/>
      <c r="BV31" s="447"/>
      <c r="BW31" s="281"/>
      <c r="BX31" s="282" t="s">
        <v>17</v>
      </c>
      <c r="BY31" s="283"/>
      <c r="BZ31" s="279"/>
      <c r="CA31" s="456"/>
      <c r="CB31" s="258"/>
      <c r="CC31" s="447"/>
      <c r="CD31" s="281"/>
      <c r="CE31" s="282" t="s">
        <v>17</v>
      </c>
      <c r="CF31" s="283"/>
      <c r="CG31" s="279"/>
      <c r="CH31" s="456"/>
      <c r="CI31" s="280"/>
      <c r="CJ31" s="447"/>
      <c r="CK31" s="281"/>
      <c r="CL31" s="282" t="s">
        <v>17</v>
      </c>
      <c r="CM31" s="283"/>
      <c r="CN31" s="279"/>
      <c r="CO31" s="456"/>
      <c r="CP31" s="280"/>
      <c r="CQ31" s="257">
        <v>1</v>
      </c>
    </row>
    <row r="32" spans="1:95" ht="28.5" customHeight="1" x14ac:dyDescent="0.15">
      <c r="A32" s="257">
        <v>2</v>
      </c>
      <c r="B32" s="383"/>
      <c r="C32" s="383"/>
      <c r="D32" s="257"/>
      <c r="E32" s="281"/>
      <c r="F32" s="281"/>
      <c r="G32" s="282" t="s">
        <v>17</v>
      </c>
      <c r="H32" s="283"/>
      <c r="I32" s="279"/>
      <c r="J32" s="456"/>
      <c r="K32" s="258"/>
      <c r="L32" s="281"/>
      <c r="M32" s="281"/>
      <c r="N32" s="282" t="s">
        <v>17</v>
      </c>
      <c r="O32" s="283"/>
      <c r="P32" s="279"/>
      <c r="Q32" s="456"/>
      <c r="R32" s="258"/>
      <c r="S32" s="281"/>
      <c r="T32" s="281"/>
      <c r="U32" s="282" t="s">
        <v>17</v>
      </c>
      <c r="V32" s="283"/>
      <c r="W32" s="279"/>
      <c r="X32" s="456"/>
      <c r="Y32" s="258"/>
      <c r="Z32" s="281"/>
      <c r="AA32" s="281"/>
      <c r="AB32" s="282" t="s">
        <v>17</v>
      </c>
      <c r="AC32" s="283"/>
      <c r="AD32" s="279"/>
      <c r="AE32" s="456"/>
      <c r="AF32" s="258"/>
      <c r="AG32" s="281"/>
      <c r="AH32" s="281"/>
      <c r="AI32" s="282" t="s">
        <v>17</v>
      </c>
      <c r="AJ32" s="283"/>
      <c r="AK32" s="279"/>
      <c r="AL32" s="456"/>
      <c r="AM32" s="280"/>
      <c r="AN32" s="281"/>
      <c r="AO32" s="281"/>
      <c r="AP32" s="282" t="s">
        <v>17</v>
      </c>
      <c r="AQ32" s="283"/>
      <c r="AR32" s="279"/>
      <c r="AS32" s="456"/>
      <c r="AT32" s="280"/>
      <c r="AU32" s="257">
        <v>2</v>
      </c>
      <c r="AW32" s="257">
        <v>2</v>
      </c>
      <c r="AX32" s="383" t="str">
        <f t="shared" si="2"/>
        <v/>
      </c>
      <c r="AY32" s="383" t="str">
        <f t="shared" si="3"/>
        <v/>
      </c>
      <c r="AZ32" s="257"/>
      <c r="BA32" s="447"/>
      <c r="BB32" s="281"/>
      <c r="BC32" s="282" t="s">
        <v>17</v>
      </c>
      <c r="BD32" s="283"/>
      <c r="BE32" s="279"/>
      <c r="BF32" s="456"/>
      <c r="BG32" s="258"/>
      <c r="BH32" s="447"/>
      <c r="BI32" s="281"/>
      <c r="BJ32" s="282" t="s">
        <v>17</v>
      </c>
      <c r="BK32" s="283"/>
      <c r="BL32" s="279"/>
      <c r="BM32" s="456"/>
      <c r="BN32" s="258"/>
      <c r="BO32" s="447"/>
      <c r="BP32" s="281"/>
      <c r="BQ32" s="282" t="s">
        <v>17</v>
      </c>
      <c r="BR32" s="283"/>
      <c r="BS32" s="279"/>
      <c r="BT32" s="456"/>
      <c r="BU32" s="258"/>
      <c r="BV32" s="447"/>
      <c r="BW32" s="281"/>
      <c r="BX32" s="282" t="s">
        <v>17</v>
      </c>
      <c r="BY32" s="283"/>
      <c r="BZ32" s="279"/>
      <c r="CA32" s="456"/>
      <c r="CB32" s="258"/>
      <c r="CC32" s="447"/>
      <c r="CD32" s="281"/>
      <c r="CE32" s="282" t="s">
        <v>17</v>
      </c>
      <c r="CF32" s="283"/>
      <c r="CG32" s="279"/>
      <c r="CH32" s="456"/>
      <c r="CI32" s="280"/>
      <c r="CJ32" s="447"/>
      <c r="CK32" s="281"/>
      <c r="CL32" s="282" t="s">
        <v>17</v>
      </c>
      <c r="CM32" s="283"/>
      <c r="CN32" s="279"/>
      <c r="CO32" s="456"/>
      <c r="CP32" s="280"/>
      <c r="CQ32" s="257">
        <v>2</v>
      </c>
    </row>
    <row r="33" spans="1:95" ht="28.5" customHeight="1" x14ac:dyDescent="0.15">
      <c r="A33" s="257">
        <v>3</v>
      </c>
      <c r="B33" s="383"/>
      <c r="C33" s="383"/>
      <c r="D33" s="257"/>
      <c r="E33" s="281"/>
      <c r="F33" s="281"/>
      <c r="G33" s="282" t="s">
        <v>17</v>
      </c>
      <c r="H33" s="283"/>
      <c r="I33" s="279"/>
      <c r="J33" s="456"/>
      <c r="K33" s="258"/>
      <c r="L33" s="281"/>
      <c r="M33" s="281"/>
      <c r="N33" s="282" t="s">
        <v>17</v>
      </c>
      <c r="O33" s="283"/>
      <c r="P33" s="279"/>
      <c r="Q33" s="456"/>
      <c r="R33" s="258"/>
      <c r="S33" s="281"/>
      <c r="T33" s="281"/>
      <c r="U33" s="282" t="s">
        <v>17</v>
      </c>
      <c r="V33" s="283"/>
      <c r="W33" s="279"/>
      <c r="X33" s="456"/>
      <c r="Y33" s="258"/>
      <c r="Z33" s="281"/>
      <c r="AA33" s="281"/>
      <c r="AB33" s="282" t="s">
        <v>17</v>
      </c>
      <c r="AC33" s="283"/>
      <c r="AD33" s="279"/>
      <c r="AE33" s="456"/>
      <c r="AF33" s="258"/>
      <c r="AG33" s="281"/>
      <c r="AH33" s="281"/>
      <c r="AI33" s="282" t="s">
        <v>17</v>
      </c>
      <c r="AJ33" s="283"/>
      <c r="AK33" s="279"/>
      <c r="AL33" s="456"/>
      <c r="AM33" s="280"/>
      <c r="AN33" s="281"/>
      <c r="AO33" s="281"/>
      <c r="AP33" s="282" t="s">
        <v>17</v>
      </c>
      <c r="AQ33" s="283"/>
      <c r="AR33" s="279"/>
      <c r="AS33" s="456"/>
      <c r="AT33" s="280"/>
      <c r="AU33" s="257">
        <v>3</v>
      </c>
      <c r="AW33" s="257">
        <v>3</v>
      </c>
      <c r="AX33" s="383" t="str">
        <f t="shared" si="2"/>
        <v/>
      </c>
      <c r="AY33" s="383" t="str">
        <f t="shared" si="3"/>
        <v/>
      </c>
      <c r="AZ33" s="257"/>
      <c r="BA33" s="447"/>
      <c r="BB33" s="281"/>
      <c r="BC33" s="282" t="s">
        <v>17</v>
      </c>
      <c r="BD33" s="283"/>
      <c r="BE33" s="279"/>
      <c r="BF33" s="456"/>
      <c r="BG33" s="258"/>
      <c r="BH33" s="447"/>
      <c r="BI33" s="281"/>
      <c r="BJ33" s="282" t="s">
        <v>17</v>
      </c>
      <c r="BK33" s="283"/>
      <c r="BL33" s="279"/>
      <c r="BM33" s="456"/>
      <c r="BN33" s="258"/>
      <c r="BO33" s="447"/>
      <c r="BP33" s="281"/>
      <c r="BQ33" s="282" t="s">
        <v>17</v>
      </c>
      <c r="BR33" s="283"/>
      <c r="BS33" s="279"/>
      <c r="BT33" s="456"/>
      <c r="BU33" s="258"/>
      <c r="BV33" s="447"/>
      <c r="BW33" s="281"/>
      <c r="BX33" s="282" t="s">
        <v>17</v>
      </c>
      <c r="BY33" s="283"/>
      <c r="BZ33" s="279"/>
      <c r="CA33" s="456"/>
      <c r="CB33" s="258"/>
      <c r="CC33" s="447"/>
      <c r="CD33" s="281"/>
      <c r="CE33" s="282" t="s">
        <v>17</v>
      </c>
      <c r="CF33" s="283"/>
      <c r="CG33" s="279"/>
      <c r="CH33" s="456"/>
      <c r="CI33" s="280"/>
      <c r="CJ33" s="447"/>
      <c r="CK33" s="281"/>
      <c r="CL33" s="282" t="s">
        <v>17</v>
      </c>
      <c r="CM33" s="283"/>
      <c r="CN33" s="279"/>
      <c r="CO33" s="456"/>
      <c r="CP33" s="280"/>
      <c r="CQ33" s="257">
        <v>3</v>
      </c>
    </row>
    <row r="34" spans="1:95" ht="28.5" customHeight="1" x14ac:dyDescent="0.15">
      <c r="A34" s="257">
        <v>4</v>
      </c>
      <c r="B34" s="383"/>
      <c r="C34" s="383"/>
      <c r="D34" s="257"/>
      <c r="E34" s="281"/>
      <c r="F34" s="281"/>
      <c r="G34" s="282" t="s">
        <v>17</v>
      </c>
      <c r="H34" s="283"/>
      <c r="I34" s="279"/>
      <c r="J34" s="456"/>
      <c r="K34" s="258"/>
      <c r="L34" s="281"/>
      <c r="M34" s="281"/>
      <c r="N34" s="282" t="s">
        <v>17</v>
      </c>
      <c r="O34" s="283"/>
      <c r="P34" s="279"/>
      <c r="Q34" s="456"/>
      <c r="R34" s="258"/>
      <c r="S34" s="281"/>
      <c r="T34" s="281"/>
      <c r="U34" s="282" t="s">
        <v>17</v>
      </c>
      <c r="V34" s="283"/>
      <c r="W34" s="279"/>
      <c r="X34" s="456"/>
      <c r="Y34" s="258"/>
      <c r="Z34" s="281"/>
      <c r="AA34" s="281"/>
      <c r="AB34" s="282" t="s">
        <v>17</v>
      </c>
      <c r="AC34" s="283"/>
      <c r="AD34" s="279"/>
      <c r="AE34" s="456"/>
      <c r="AF34" s="258"/>
      <c r="AG34" s="281"/>
      <c r="AH34" s="281"/>
      <c r="AI34" s="282" t="s">
        <v>17</v>
      </c>
      <c r="AJ34" s="283"/>
      <c r="AK34" s="279"/>
      <c r="AL34" s="456"/>
      <c r="AM34" s="280"/>
      <c r="AN34" s="281"/>
      <c r="AO34" s="281"/>
      <c r="AP34" s="282" t="s">
        <v>17</v>
      </c>
      <c r="AQ34" s="283"/>
      <c r="AR34" s="279"/>
      <c r="AS34" s="456"/>
      <c r="AT34" s="280"/>
      <c r="AU34" s="257">
        <v>4</v>
      </c>
      <c r="AW34" s="257">
        <v>4</v>
      </c>
      <c r="AX34" s="383" t="str">
        <f t="shared" si="2"/>
        <v/>
      </c>
      <c r="AY34" s="383" t="str">
        <f t="shared" si="3"/>
        <v/>
      </c>
      <c r="AZ34" s="257"/>
      <c r="BA34" s="447"/>
      <c r="BB34" s="281"/>
      <c r="BC34" s="282" t="s">
        <v>17</v>
      </c>
      <c r="BD34" s="283"/>
      <c r="BE34" s="279"/>
      <c r="BF34" s="456"/>
      <c r="BG34" s="258"/>
      <c r="BH34" s="447"/>
      <c r="BI34" s="281"/>
      <c r="BJ34" s="282" t="s">
        <v>17</v>
      </c>
      <c r="BK34" s="283"/>
      <c r="BL34" s="279"/>
      <c r="BM34" s="456"/>
      <c r="BN34" s="258"/>
      <c r="BO34" s="447"/>
      <c r="BP34" s="281"/>
      <c r="BQ34" s="282" t="s">
        <v>17</v>
      </c>
      <c r="BR34" s="283"/>
      <c r="BS34" s="279"/>
      <c r="BT34" s="456"/>
      <c r="BU34" s="258"/>
      <c r="BV34" s="447"/>
      <c r="BW34" s="281"/>
      <c r="BX34" s="282" t="s">
        <v>17</v>
      </c>
      <c r="BY34" s="283"/>
      <c r="BZ34" s="279"/>
      <c r="CA34" s="456"/>
      <c r="CB34" s="258"/>
      <c r="CC34" s="447"/>
      <c r="CD34" s="281"/>
      <c r="CE34" s="282" t="s">
        <v>17</v>
      </c>
      <c r="CF34" s="283"/>
      <c r="CG34" s="279"/>
      <c r="CH34" s="456"/>
      <c r="CI34" s="280"/>
      <c r="CJ34" s="447"/>
      <c r="CK34" s="281"/>
      <c r="CL34" s="282" t="s">
        <v>17</v>
      </c>
      <c r="CM34" s="283"/>
      <c r="CN34" s="279"/>
      <c r="CO34" s="456"/>
      <c r="CP34" s="280"/>
      <c r="CQ34" s="257">
        <v>4</v>
      </c>
    </row>
    <row r="35" spans="1:95" ht="28.5" customHeight="1" x14ac:dyDescent="0.15">
      <c r="A35" s="257">
        <v>5</v>
      </c>
      <c r="B35" s="383"/>
      <c r="C35" s="383"/>
      <c r="D35" s="257"/>
      <c r="E35" s="281"/>
      <c r="F35" s="281"/>
      <c r="G35" s="282" t="s">
        <v>17</v>
      </c>
      <c r="H35" s="283"/>
      <c r="I35" s="279"/>
      <c r="J35" s="456"/>
      <c r="K35" s="258"/>
      <c r="L35" s="281"/>
      <c r="M35" s="281"/>
      <c r="N35" s="282" t="s">
        <v>17</v>
      </c>
      <c r="O35" s="283"/>
      <c r="P35" s="279"/>
      <c r="Q35" s="456"/>
      <c r="R35" s="258"/>
      <c r="S35" s="281"/>
      <c r="T35" s="281"/>
      <c r="U35" s="282" t="s">
        <v>17</v>
      </c>
      <c r="V35" s="283"/>
      <c r="W35" s="279"/>
      <c r="X35" s="456"/>
      <c r="Y35" s="258"/>
      <c r="Z35" s="281"/>
      <c r="AA35" s="281"/>
      <c r="AB35" s="282" t="s">
        <v>17</v>
      </c>
      <c r="AC35" s="283"/>
      <c r="AD35" s="279"/>
      <c r="AE35" s="456"/>
      <c r="AF35" s="258"/>
      <c r="AG35" s="281"/>
      <c r="AH35" s="281"/>
      <c r="AI35" s="282" t="s">
        <v>17</v>
      </c>
      <c r="AJ35" s="283"/>
      <c r="AK35" s="279"/>
      <c r="AL35" s="456"/>
      <c r="AM35" s="280"/>
      <c r="AN35" s="281"/>
      <c r="AO35" s="281"/>
      <c r="AP35" s="282" t="s">
        <v>17</v>
      </c>
      <c r="AQ35" s="283"/>
      <c r="AR35" s="279"/>
      <c r="AS35" s="456"/>
      <c r="AT35" s="280"/>
      <c r="AU35" s="257">
        <v>5</v>
      </c>
      <c r="AW35" s="257">
        <v>5</v>
      </c>
      <c r="AX35" s="383" t="str">
        <f t="shared" si="2"/>
        <v/>
      </c>
      <c r="AY35" s="383" t="str">
        <f t="shared" si="3"/>
        <v/>
      </c>
      <c r="AZ35" s="257"/>
      <c r="BA35" s="447"/>
      <c r="BB35" s="281"/>
      <c r="BC35" s="282" t="s">
        <v>17</v>
      </c>
      <c r="BD35" s="283"/>
      <c r="BE35" s="279"/>
      <c r="BF35" s="456"/>
      <c r="BG35" s="258"/>
      <c r="BH35" s="447"/>
      <c r="BI35" s="281"/>
      <c r="BJ35" s="282" t="s">
        <v>17</v>
      </c>
      <c r="BK35" s="283"/>
      <c r="BL35" s="279"/>
      <c r="BM35" s="456"/>
      <c r="BN35" s="258"/>
      <c r="BO35" s="447"/>
      <c r="BP35" s="281"/>
      <c r="BQ35" s="282" t="s">
        <v>17</v>
      </c>
      <c r="BR35" s="283"/>
      <c r="BS35" s="279"/>
      <c r="BT35" s="456"/>
      <c r="BU35" s="258"/>
      <c r="BV35" s="447"/>
      <c r="BW35" s="281"/>
      <c r="BX35" s="282" t="s">
        <v>17</v>
      </c>
      <c r="BY35" s="283"/>
      <c r="BZ35" s="279"/>
      <c r="CA35" s="456"/>
      <c r="CB35" s="258"/>
      <c r="CC35" s="447"/>
      <c r="CD35" s="281"/>
      <c r="CE35" s="282" t="s">
        <v>17</v>
      </c>
      <c r="CF35" s="283"/>
      <c r="CG35" s="279"/>
      <c r="CH35" s="456"/>
      <c r="CI35" s="280"/>
      <c r="CJ35" s="447"/>
      <c r="CK35" s="281"/>
      <c r="CL35" s="282" t="s">
        <v>17</v>
      </c>
      <c r="CM35" s="283"/>
      <c r="CN35" s="279"/>
      <c r="CO35" s="456"/>
      <c r="CP35" s="280"/>
      <c r="CQ35" s="257">
        <v>5</v>
      </c>
    </row>
    <row r="36" spans="1:95" ht="28.5" customHeight="1" x14ac:dyDescent="0.15">
      <c r="A36" s="257">
        <v>6</v>
      </c>
      <c r="B36" s="383"/>
      <c r="C36" s="383"/>
      <c r="D36" s="257"/>
      <c r="E36" s="281"/>
      <c r="F36" s="281"/>
      <c r="G36" s="282" t="s">
        <v>17</v>
      </c>
      <c r="H36" s="283"/>
      <c r="I36" s="279"/>
      <c r="J36" s="456"/>
      <c r="K36" s="258"/>
      <c r="L36" s="281"/>
      <c r="M36" s="281"/>
      <c r="N36" s="282" t="s">
        <v>17</v>
      </c>
      <c r="O36" s="283"/>
      <c r="P36" s="279"/>
      <c r="Q36" s="456"/>
      <c r="R36" s="258"/>
      <c r="S36" s="281"/>
      <c r="T36" s="281"/>
      <c r="U36" s="282" t="s">
        <v>17</v>
      </c>
      <c r="V36" s="283"/>
      <c r="W36" s="279"/>
      <c r="X36" s="456"/>
      <c r="Y36" s="258"/>
      <c r="Z36" s="281"/>
      <c r="AA36" s="281"/>
      <c r="AB36" s="282" t="s">
        <v>17</v>
      </c>
      <c r="AC36" s="283"/>
      <c r="AD36" s="279"/>
      <c r="AE36" s="456"/>
      <c r="AF36" s="258"/>
      <c r="AG36" s="281"/>
      <c r="AH36" s="281"/>
      <c r="AI36" s="282" t="s">
        <v>17</v>
      </c>
      <c r="AJ36" s="283"/>
      <c r="AK36" s="279"/>
      <c r="AL36" s="456"/>
      <c r="AM36" s="280"/>
      <c r="AN36" s="281"/>
      <c r="AO36" s="281"/>
      <c r="AP36" s="282" t="s">
        <v>17</v>
      </c>
      <c r="AQ36" s="283"/>
      <c r="AR36" s="279"/>
      <c r="AS36" s="456"/>
      <c r="AT36" s="280"/>
      <c r="AU36" s="257">
        <v>6</v>
      </c>
      <c r="AW36" s="257">
        <v>6</v>
      </c>
      <c r="AX36" s="383" t="str">
        <f t="shared" si="2"/>
        <v/>
      </c>
      <c r="AY36" s="383" t="str">
        <f t="shared" si="3"/>
        <v/>
      </c>
      <c r="AZ36" s="257"/>
      <c r="BA36" s="447"/>
      <c r="BB36" s="281"/>
      <c r="BC36" s="282" t="s">
        <v>17</v>
      </c>
      <c r="BD36" s="283"/>
      <c r="BE36" s="279"/>
      <c r="BF36" s="456"/>
      <c r="BG36" s="258"/>
      <c r="BH36" s="447"/>
      <c r="BI36" s="281"/>
      <c r="BJ36" s="282" t="s">
        <v>17</v>
      </c>
      <c r="BK36" s="283"/>
      <c r="BL36" s="279"/>
      <c r="BM36" s="456"/>
      <c r="BN36" s="258"/>
      <c r="BO36" s="447"/>
      <c r="BP36" s="281"/>
      <c r="BQ36" s="282" t="s">
        <v>17</v>
      </c>
      <c r="BR36" s="283"/>
      <c r="BS36" s="279"/>
      <c r="BT36" s="456"/>
      <c r="BU36" s="258"/>
      <c r="BV36" s="447"/>
      <c r="BW36" s="281"/>
      <c r="BX36" s="282" t="s">
        <v>17</v>
      </c>
      <c r="BY36" s="283"/>
      <c r="BZ36" s="279"/>
      <c r="CA36" s="456"/>
      <c r="CB36" s="258"/>
      <c r="CC36" s="447"/>
      <c r="CD36" s="281"/>
      <c r="CE36" s="282" t="s">
        <v>17</v>
      </c>
      <c r="CF36" s="283"/>
      <c r="CG36" s="279"/>
      <c r="CH36" s="456"/>
      <c r="CI36" s="280"/>
      <c r="CJ36" s="447"/>
      <c r="CK36" s="281"/>
      <c r="CL36" s="282" t="s">
        <v>17</v>
      </c>
      <c r="CM36" s="283"/>
      <c r="CN36" s="279"/>
      <c r="CO36" s="456"/>
      <c r="CP36" s="280"/>
      <c r="CQ36" s="257">
        <v>6</v>
      </c>
    </row>
    <row r="37" spans="1:95" ht="28.5" customHeight="1" x14ac:dyDescent="0.15">
      <c r="A37" s="257">
        <v>7</v>
      </c>
      <c r="B37" s="383"/>
      <c r="C37" s="383"/>
      <c r="D37" s="257"/>
      <c r="E37" s="281"/>
      <c r="F37" s="281"/>
      <c r="G37" s="282" t="s">
        <v>17</v>
      </c>
      <c r="H37" s="283"/>
      <c r="I37" s="279"/>
      <c r="J37" s="456"/>
      <c r="K37" s="258"/>
      <c r="L37" s="281"/>
      <c r="M37" s="281"/>
      <c r="N37" s="282" t="s">
        <v>17</v>
      </c>
      <c r="O37" s="283"/>
      <c r="P37" s="279"/>
      <c r="Q37" s="456"/>
      <c r="R37" s="258"/>
      <c r="S37" s="281"/>
      <c r="T37" s="281"/>
      <c r="U37" s="282" t="s">
        <v>17</v>
      </c>
      <c r="V37" s="283"/>
      <c r="W37" s="279"/>
      <c r="X37" s="456"/>
      <c r="Y37" s="258"/>
      <c r="Z37" s="281"/>
      <c r="AA37" s="281"/>
      <c r="AB37" s="282" t="s">
        <v>17</v>
      </c>
      <c r="AC37" s="283"/>
      <c r="AD37" s="279"/>
      <c r="AE37" s="456"/>
      <c r="AF37" s="258"/>
      <c r="AG37" s="281"/>
      <c r="AH37" s="281"/>
      <c r="AI37" s="282" t="s">
        <v>17</v>
      </c>
      <c r="AJ37" s="283"/>
      <c r="AK37" s="279"/>
      <c r="AL37" s="456"/>
      <c r="AM37" s="280"/>
      <c r="AN37" s="281"/>
      <c r="AO37" s="281"/>
      <c r="AP37" s="282" t="s">
        <v>17</v>
      </c>
      <c r="AQ37" s="283"/>
      <c r="AR37" s="279"/>
      <c r="AS37" s="456"/>
      <c r="AT37" s="280"/>
      <c r="AU37" s="257">
        <v>7</v>
      </c>
      <c r="AW37" s="257">
        <v>7</v>
      </c>
      <c r="AX37" s="383" t="str">
        <f t="shared" si="2"/>
        <v/>
      </c>
      <c r="AY37" s="383" t="str">
        <f t="shared" si="3"/>
        <v/>
      </c>
      <c r="AZ37" s="257"/>
      <c r="BA37" s="447"/>
      <c r="BB37" s="281"/>
      <c r="BC37" s="282" t="s">
        <v>17</v>
      </c>
      <c r="BD37" s="283"/>
      <c r="BE37" s="279"/>
      <c r="BF37" s="456"/>
      <c r="BG37" s="258"/>
      <c r="BH37" s="447"/>
      <c r="BI37" s="281"/>
      <c r="BJ37" s="282" t="s">
        <v>17</v>
      </c>
      <c r="BK37" s="283"/>
      <c r="BL37" s="279"/>
      <c r="BM37" s="456"/>
      <c r="BN37" s="258"/>
      <c r="BO37" s="447"/>
      <c r="BP37" s="281"/>
      <c r="BQ37" s="282" t="s">
        <v>17</v>
      </c>
      <c r="BR37" s="283"/>
      <c r="BS37" s="279"/>
      <c r="BT37" s="456"/>
      <c r="BU37" s="258"/>
      <c r="BV37" s="447"/>
      <c r="BW37" s="281"/>
      <c r="BX37" s="282" t="s">
        <v>17</v>
      </c>
      <c r="BY37" s="283"/>
      <c r="BZ37" s="279"/>
      <c r="CA37" s="456"/>
      <c r="CB37" s="258"/>
      <c r="CC37" s="447"/>
      <c r="CD37" s="281"/>
      <c r="CE37" s="282" t="s">
        <v>17</v>
      </c>
      <c r="CF37" s="283"/>
      <c r="CG37" s="279"/>
      <c r="CH37" s="456"/>
      <c r="CI37" s="280"/>
      <c r="CJ37" s="447"/>
      <c r="CK37" s="281"/>
      <c r="CL37" s="282" t="s">
        <v>17</v>
      </c>
      <c r="CM37" s="283"/>
      <c r="CN37" s="279"/>
      <c r="CO37" s="456"/>
      <c r="CP37" s="280"/>
      <c r="CQ37" s="257">
        <v>7</v>
      </c>
    </row>
    <row r="38" spans="1:95" ht="28.5" customHeight="1" x14ac:dyDescent="0.15">
      <c r="A38" s="257">
        <v>8</v>
      </c>
      <c r="B38" s="383"/>
      <c r="C38" s="383"/>
      <c r="D38" s="257"/>
      <c r="E38" s="281"/>
      <c r="F38" s="281"/>
      <c r="G38" s="282" t="s">
        <v>17</v>
      </c>
      <c r="H38" s="283"/>
      <c r="I38" s="279"/>
      <c r="J38" s="456"/>
      <c r="K38" s="258"/>
      <c r="L38" s="281"/>
      <c r="M38" s="281"/>
      <c r="N38" s="282" t="s">
        <v>17</v>
      </c>
      <c r="O38" s="283"/>
      <c r="P38" s="279"/>
      <c r="Q38" s="456"/>
      <c r="R38" s="258"/>
      <c r="S38" s="281"/>
      <c r="T38" s="281"/>
      <c r="U38" s="282" t="s">
        <v>17</v>
      </c>
      <c r="V38" s="283"/>
      <c r="W38" s="279"/>
      <c r="X38" s="456"/>
      <c r="Y38" s="258"/>
      <c r="Z38" s="281"/>
      <c r="AA38" s="281"/>
      <c r="AB38" s="282" t="s">
        <v>17</v>
      </c>
      <c r="AC38" s="283"/>
      <c r="AD38" s="279"/>
      <c r="AE38" s="456"/>
      <c r="AF38" s="258"/>
      <c r="AG38" s="281"/>
      <c r="AH38" s="281"/>
      <c r="AI38" s="282" t="s">
        <v>17</v>
      </c>
      <c r="AJ38" s="283"/>
      <c r="AK38" s="279"/>
      <c r="AL38" s="456"/>
      <c r="AM38" s="280"/>
      <c r="AN38" s="281"/>
      <c r="AO38" s="281"/>
      <c r="AP38" s="282" t="s">
        <v>17</v>
      </c>
      <c r="AQ38" s="283"/>
      <c r="AR38" s="279"/>
      <c r="AS38" s="456"/>
      <c r="AT38" s="280"/>
      <c r="AU38" s="257">
        <v>8</v>
      </c>
      <c r="AW38" s="257">
        <v>8</v>
      </c>
      <c r="AX38" s="383" t="str">
        <f t="shared" si="2"/>
        <v/>
      </c>
      <c r="AY38" s="383" t="str">
        <f t="shared" si="3"/>
        <v/>
      </c>
      <c r="AZ38" s="257"/>
      <c r="BA38" s="447"/>
      <c r="BB38" s="281"/>
      <c r="BC38" s="282" t="s">
        <v>17</v>
      </c>
      <c r="BD38" s="283"/>
      <c r="BE38" s="279"/>
      <c r="BF38" s="456"/>
      <c r="BG38" s="258"/>
      <c r="BH38" s="447"/>
      <c r="BI38" s="281"/>
      <c r="BJ38" s="282" t="s">
        <v>17</v>
      </c>
      <c r="BK38" s="283"/>
      <c r="BL38" s="279"/>
      <c r="BM38" s="456"/>
      <c r="BN38" s="258"/>
      <c r="BO38" s="447"/>
      <c r="BP38" s="281"/>
      <c r="BQ38" s="282" t="s">
        <v>17</v>
      </c>
      <c r="BR38" s="283"/>
      <c r="BS38" s="279"/>
      <c r="BT38" s="456"/>
      <c r="BU38" s="258"/>
      <c r="BV38" s="447"/>
      <c r="BW38" s="281"/>
      <c r="BX38" s="282" t="s">
        <v>17</v>
      </c>
      <c r="BY38" s="283"/>
      <c r="BZ38" s="279"/>
      <c r="CA38" s="456"/>
      <c r="CB38" s="258"/>
      <c r="CC38" s="447"/>
      <c r="CD38" s="281"/>
      <c r="CE38" s="282" t="s">
        <v>17</v>
      </c>
      <c r="CF38" s="283"/>
      <c r="CG38" s="279"/>
      <c r="CH38" s="456"/>
      <c r="CI38" s="280"/>
      <c r="CJ38" s="447"/>
      <c r="CK38" s="281"/>
      <c r="CL38" s="282" t="s">
        <v>17</v>
      </c>
      <c r="CM38" s="283"/>
      <c r="CN38" s="279"/>
      <c r="CO38" s="456"/>
      <c r="CP38" s="280"/>
      <c r="CQ38" s="257">
        <v>8</v>
      </c>
    </row>
    <row r="39" spans="1:95" ht="28.5" customHeight="1" x14ac:dyDescent="0.15">
      <c r="A39" s="257">
        <v>9</v>
      </c>
      <c r="B39" s="383"/>
      <c r="C39" s="383"/>
      <c r="D39" s="257"/>
      <c r="E39" s="281"/>
      <c r="F39" s="281"/>
      <c r="G39" s="282" t="s">
        <v>17</v>
      </c>
      <c r="H39" s="283"/>
      <c r="I39" s="279"/>
      <c r="J39" s="456"/>
      <c r="K39" s="258"/>
      <c r="L39" s="281"/>
      <c r="M39" s="281"/>
      <c r="N39" s="282" t="s">
        <v>17</v>
      </c>
      <c r="O39" s="283"/>
      <c r="P39" s="279"/>
      <c r="Q39" s="456"/>
      <c r="R39" s="258"/>
      <c r="S39" s="281"/>
      <c r="T39" s="281"/>
      <c r="U39" s="282" t="s">
        <v>17</v>
      </c>
      <c r="V39" s="283"/>
      <c r="W39" s="279"/>
      <c r="X39" s="456"/>
      <c r="Y39" s="258"/>
      <c r="Z39" s="281"/>
      <c r="AA39" s="281"/>
      <c r="AB39" s="282" t="s">
        <v>17</v>
      </c>
      <c r="AC39" s="283"/>
      <c r="AD39" s="279"/>
      <c r="AE39" s="456"/>
      <c r="AF39" s="258"/>
      <c r="AG39" s="281"/>
      <c r="AH39" s="281"/>
      <c r="AI39" s="282" t="s">
        <v>17</v>
      </c>
      <c r="AJ39" s="283"/>
      <c r="AK39" s="279"/>
      <c r="AL39" s="456"/>
      <c r="AM39" s="280"/>
      <c r="AN39" s="281"/>
      <c r="AO39" s="281"/>
      <c r="AP39" s="282" t="s">
        <v>17</v>
      </c>
      <c r="AQ39" s="283"/>
      <c r="AR39" s="279"/>
      <c r="AS39" s="456"/>
      <c r="AT39" s="280"/>
      <c r="AU39" s="257">
        <v>9</v>
      </c>
      <c r="AW39" s="257">
        <v>9</v>
      </c>
      <c r="AX39" s="383" t="str">
        <f t="shared" si="2"/>
        <v/>
      </c>
      <c r="AY39" s="383" t="str">
        <f t="shared" si="3"/>
        <v/>
      </c>
      <c r="AZ39" s="257"/>
      <c r="BA39" s="447"/>
      <c r="BB39" s="281"/>
      <c r="BC39" s="282" t="s">
        <v>17</v>
      </c>
      <c r="BD39" s="283"/>
      <c r="BE39" s="279"/>
      <c r="BF39" s="456"/>
      <c r="BG39" s="258"/>
      <c r="BH39" s="447"/>
      <c r="BI39" s="281"/>
      <c r="BJ39" s="282" t="s">
        <v>17</v>
      </c>
      <c r="BK39" s="283"/>
      <c r="BL39" s="279"/>
      <c r="BM39" s="456"/>
      <c r="BN39" s="258"/>
      <c r="BO39" s="447"/>
      <c r="BP39" s="281"/>
      <c r="BQ39" s="282" t="s">
        <v>17</v>
      </c>
      <c r="BR39" s="283"/>
      <c r="BS39" s="279"/>
      <c r="BT39" s="456"/>
      <c r="BU39" s="258"/>
      <c r="BV39" s="447"/>
      <c r="BW39" s="281"/>
      <c r="BX39" s="282" t="s">
        <v>17</v>
      </c>
      <c r="BY39" s="283"/>
      <c r="BZ39" s="279"/>
      <c r="CA39" s="456"/>
      <c r="CB39" s="258"/>
      <c r="CC39" s="447"/>
      <c r="CD39" s="281"/>
      <c r="CE39" s="282" t="s">
        <v>17</v>
      </c>
      <c r="CF39" s="283"/>
      <c r="CG39" s="279"/>
      <c r="CH39" s="456"/>
      <c r="CI39" s="280"/>
      <c r="CJ39" s="447"/>
      <c r="CK39" s="281"/>
      <c r="CL39" s="282" t="s">
        <v>17</v>
      </c>
      <c r="CM39" s="283"/>
      <c r="CN39" s="279"/>
      <c r="CO39" s="456"/>
      <c r="CP39" s="280"/>
      <c r="CQ39" s="257">
        <v>9</v>
      </c>
    </row>
    <row r="40" spans="1:95" ht="28.5" customHeight="1" x14ac:dyDescent="0.15">
      <c r="A40" s="257">
        <v>10</v>
      </c>
      <c r="B40" s="383"/>
      <c r="C40" s="383"/>
      <c r="D40" s="257"/>
      <c r="E40" s="281"/>
      <c r="F40" s="281"/>
      <c r="G40" s="282" t="s">
        <v>17</v>
      </c>
      <c r="H40" s="283"/>
      <c r="I40" s="279"/>
      <c r="J40" s="456"/>
      <c r="K40" s="258"/>
      <c r="L40" s="281"/>
      <c r="M40" s="281"/>
      <c r="N40" s="282" t="s">
        <v>17</v>
      </c>
      <c r="O40" s="283"/>
      <c r="P40" s="279"/>
      <c r="Q40" s="456"/>
      <c r="R40" s="258"/>
      <c r="S40" s="281"/>
      <c r="T40" s="281"/>
      <c r="U40" s="282" t="s">
        <v>17</v>
      </c>
      <c r="V40" s="283"/>
      <c r="W40" s="279"/>
      <c r="X40" s="456"/>
      <c r="Y40" s="258"/>
      <c r="Z40" s="281"/>
      <c r="AA40" s="281"/>
      <c r="AB40" s="282" t="s">
        <v>17</v>
      </c>
      <c r="AC40" s="283"/>
      <c r="AD40" s="279"/>
      <c r="AE40" s="456"/>
      <c r="AF40" s="258"/>
      <c r="AG40" s="281"/>
      <c r="AH40" s="281"/>
      <c r="AI40" s="282" t="s">
        <v>17</v>
      </c>
      <c r="AJ40" s="283"/>
      <c r="AK40" s="279"/>
      <c r="AL40" s="456"/>
      <c r="AM40" s="280"/>
      <c r="AN40" s="281"/>
      <c r="AO40" s="281"/>
      <c r="AP40" s="282" t="s">
        <v>17</v>
      </c>
      <c r="AQ40" s="283"/>
      <c r="AR40" s="279"/>
      <c r="AS40" s="456"/>
      <c r="AT40" s="280"/>
      <c r="AU40" s="257">
        <v>10</v>
      </c>
      <c r="AW40" s="257">
        <v>10</v>
      </c>
      <c r="AX40" s="383" t="str">
        <f t="shared" si="2"/>
        <v/>
      </c>
      <c r="AY40" s="383" t="str">
        <f t="shared" si="3"/>
        <v/>
      </c>
      <c r="AZ40" s="257"/>
      <c r="BA40" s="447"/>
      <c r="BB40" s="281"/>
      <c r="BC40" s="282" t="s">
        <v>17</v>
      </c>
      <c r="BD40" s="283"/>
      <c r="BE40" s="279"/>
      <c r="BF40" s="456"/>
      <c r="BG40" s="258"/>
      <c r="BH40" s="447"/>
      <c r="BI40" s="281"/>
      <c r="BJ40" s="282" t="s">
        <v>17</v>
      </c>
      <c r="BK40" s="283"/>
      <c r="BL40" s="279"/>
      <c r="BM40" s="456"/>
      <c r="BN40" s="258"/>
      <c r="BO40" s="447"/>
      <c r="BP40" s="281"/>
      <c r="BQ40" s="282" t="s">
        <v>17</v>
      </c>
      <c r="BR40" s="283"/>
      <c r="BS40" s="279"/>
      <c r="BT40" s="456"/>
      <c r="BU40" s="258"/>
      <c r="BV40" s="447"/>
      <c r="BW40" s="281"/>
      <c r="BX40" s="282" t="s">
        <v>17</v>
      </c>
      <c r="BY40" s="283"/>
      <c r="BZ40" s="279"/>
      <c r="CA40" s="456"/>
      <c r="CB40" s="258"/>
      <c r="CC40" s="447"/>
      <c r="CD40" s="281"/>
      <c r="CE40" s="282" t="s">
        <v>17</v>
      </c>
      <c r="CF40" s="283"/>
      <c r="CG40" s="279"/>
      <c r="CH40" s="456"/>
      <c r="CI40" s="280"/>
      <c r="CJ40" s="447"/>
      <c r="CK40" s="281"/>
      <c r="CL40" s="282" t="s">
        <v>17</v>
      </c>
      <c r="CM40" s="283"/>
      <c r="CN40" s="279"/>
      <c r="CO40" s="456"/>
      <c r="CP40" s="280"/>
      <c r="CQ40" s="257">
        <v>10</v>
      </c>
    </row>
    <row r="41" spans="1:95" ht="28.5" customHeight="1" x14ac:dyDescent="0.15">
      <c r="A41" s="257">
        <v>11</v>
      </c>
      <c r="B41" s="383"/>
      <c r="C41" s="383"/>
      <c r="D41" s="257"/>
      <c r="E41" s="281"/>
      <c r="F41" s="281"/>
      <c r="G41" s="282" t="s">
        <v>17</v>
      </c>
      <c r="H41" s="283"/>
      <c r="I41" s="279"/>
      <c r="J41" s="456"/>
      <c r="K41" s="258"/>
      <c r="L41" s="281"/>
      <c r="M41" s="281"/>
      <c r="N41" s="282" t="s">
        <v>17</v>
      </c>
      <c r="O41" s="283"/>
      <c r="P41" s="279"/>
      <c r="Q41" s="456"/>
      <c r="R41" s="258"/>
      <c r="S41" s="281"/>
      <c r="T41" s="281"/>
      <c r="U41" s="282" t="s">
        <v>17</v>
      </c>
      <c r="V41" s="283"/>
      <c r="W41" s="279"/>
      <c r="X41" s="456"/>
      <c r="Y41" s="258"/>
      <c r="Z41" s="281"/>
      <c r="AA41" s="281"/>
      <c r="AB41" s="282" t="s">
        <v>17</v>
      </c>
      <c r="AC41" s="283"/>
      <c r="AD41" s="279"/>
      <c r="AE41" s="456"/>
      <c r="AF41" s="258"/>
      <c r="AG41" s="281"/>
      <c r="AH41" s="281"/>
      <c r="AI41" s="282" t="s">
        <v>17</v>
      </c>
      <c r="AJ41" s="283"/>
      <c r="AK41" s="279"/>
      <c r="AL41" s="456"/>
      <c r="AM41" s="280"/>
      <c r="AN41" s="281"/>
      <c r="AO41" s="281"/>
      <c r="AP41" s="282" t="s">
        <v>17</v>
      </c>
      <c r="AQ41" s="283"/>
      <c r="AR41" s="279"/>
      <c r="AS41" s="456"/>
      <c r="AT41" s="280"/>
      <c r="AU41" s="257">
        <v>11</v>
      </c>
      <c r="AW41" s="257">
        <v>11</v>
      </c>
      <c r="AX41" s="383" t="str">
        <f t="shared" si="2"/>
        <v/>
      </c>
      <c r="AY41" s="383" t="str">
        <f t="shared" si="3"/>
        <v/>
      </c>
      <c r="AZ41" s="257"/>
      <c r="BA41" s="447"/>
      <c r="BB41" s="281"/>
      <c r="BC41" s="282" t="s">
        <v>17</v>
      </c>
      <c r="BD41" s="283"/>
      <c r="BE41" s="279"/>
      <c r="BF41" s="456"/>
      <c r="BG41" s="258"/>
      <c r="BH41" s="447"/>
      <c r="BI41" s="281"/>
      <c r="BJ41" s="282" t="s">
        <v>17</v>
      </c>
      <c r="BK41" s="283"/>
      <c r="BL41" s="279"/>
      <c r="BM41" s="456"/>
      <c r="BN41" s="258"/>
      <c r="BO41" s="447"/>
      <c r="BP41" s="281"/>
      <c r="BQ41" s="282" t="s">
        <v>17</v>
      </c>
      <c r="BR41" s="283"/>
      <c r="BS41" s="279"/>
      <c r="BT41" s="456"/>
      <c r="BU41" s="258"/>
      <c r="BV41" s="447"/>
      <c r="BW41" s="281"/>
      <c r="BX41" s="282" t="s">
        <v>17</v>
      </c>
      <c r="BY41" s="283"/>
      <c r="BZ41" s="279"/>
      <c r="CA41" s="456"/>
      <c r="CB41" s="258"/>
      <c r="CC41" s="447"/>
      <c r="CD41" s="281"/>
      <c r="CE41" s="282" t="s">
        <v>17</v>
      </c>
      <c r="CF41" s="283"/>
      <c r="CG41" s="279"/>
      <c r="CH41" s="456"/>
      <c r="CI41" s="280"/>
      <c r="CJ41" s="447"/>
      <c r="CK41" s="281"/>
      <c r="CL41" s="282" t="s">
        <v>17</v>
      </c>
      <c r="CM41" s="283"/>
      <c r="CN41" s="279"/>
      <c r="CO41" s="456"/>
      <c r="CP41" s="280"/>
      <c r="CQ41" s="257">
        <v>11</v>
      </c>
    </row>
    <row r="42" spans="1:95" ht="28.5" customHeight="1" x14ac:dyDescent="0.15">
      <c r="A42" s="257">
        <v>12</v>
      </c>
      <c r="B42" s="383"/>
      <c r="C42" s="383"/>
      <c r="D42" s="257"/>
      <c r="E42" s="281"/>
      <c r="F42" s="281"/>
      <c r="G42" s="282" t="s">
        <v>17</v>
      </c>
      <c r="H42" s="283"/>
      <c r="I42" s="279"/>
      <c r="J42" s="456"/>
      <c r="K42" s="258"/>
      <c r="L42" s="281"/>
      <c r="M42" s="281"/>
      <c r="N42" s="282" t="s">
        <v>17</v>
      </c>
      <c r="O42" s="283"/>
      <c r="P42" s="279"/>
      <c r="Q42" s="456"/>
      <c r="R42" s="258"/>
      <c r="S42" s="281"/>
      <c r="T42" s="281"/>
      <c r="U42" s="282" t="s">
        <v>17</v>
      </c>
      <c r="V42" s="283"/>
      <c r="W42" s="279"/>
      <c r="X42" s="456"/>
      <c r="Y42" s="258"/>
      <c r="Z42" s="281"/>
      <c r="AA42" s="281"/>
      <c r="AB42" s="282" t="s">
        <v>17</v>
      </c>
      <c r="AC42" s="283"/>
      <c r="AD42" s="279"/>
      <c r="AE42" s="456"/>
      <c r="AF42" s="258"/>
      <c r="AG42" s="281"/>
      <c r="AH42" s="281"/>
      <c r="AI42" s="282" t="s">
        <v>17</v>
      </c>
      <c r="AJ42" s="283"/>
      <c r="AK42" s="279"/>
      <c r="AL42" s="456"/>
      <c r="AM42" s="280"/>
      <c r="AN42" s="281"/>
      <c r="AO42" s="281"/>
      <c r="AP42" s="282" t="s">
        <v>17</v>
      </c>
      <c r="AQ42" s="283"/>
      <c r="AR42" s="279"/>
      <c r="AS42" s="456"/>
      <c r="AT42" s="280"/>
      <c r="AU42" s="257">
        <v>12</v>
      </c>
      <c r="AW42" s="257">
        <v>12</v>
      </c>
      <c r="AX42" s="383" t="str">
        <f t="shared" si="2"/>
        <v/>
      </c>
      <c r="AY42" s="383" t="str">
        <f t="shared" si="3"/>
        <v/>
      </c>
      <c r="AZ42" s="257"/>
      <c r="BA42" s="447"/>
      <c r="BB42" s="281"/>
      <c r="BC42" s="282" t="s">
        <v>17</v>
      </c>
      <c r="BD42" s="283"/>
      <c r="BE42" s="279"/>
      <c r="BF42" s="456"/>
      <c r="BG42" s="258"/>
      <c r="BH42" s="447"/>
      <c r="BI42" s="281"/>
      <c r="BJ42" s="282" t="s">
        <v>17</v>
      </c>
      <c r="BK42" s="283"/>
      <c r="BL42" s="279"/>
      <c r="BM42" s="456"/>
      <c r="BN42" s="258"/>
      <c r="BO42" s="447"/>
      <c r="BP42" s="281"/>
      <c r="BQ42" s="282" t="s">
        <v>17</v>
      </c>
      <c r="BR42" s="283"/>
      <c r="BS42" s="279"/>
      <c r="BT42" s="456"/>
      <c r="BU42" s="258"/>
      <c r="BV42" s="447"/>
      <c r="BW42" s="281"/>
      <c r="BX42" s="282" t="s">
        <v>17</v>
      </c>
      <c r="BY42" s="283"/>
      <c r="BZ42" s="279"/>
      <c r="CA42" s="456"/>
      <c r="CB42" s="258"/>
      <c r="CC42" s="447"/>
      <c r="CD42" s="281"/>
      <c r="CE42" s="282" t="s">
        <v>17</v>
      </c>
      <c r="CF42" s="283"/>
      <c r="CG42" s="279"/>
      <c r="CH42" s="456"/>
      <c r="CI42" s="280"/>
      <c r="CJ42" s="447"/>
      <c r="CK42" s="281"/>
      <c r="CL42" s="282" t="s">
        <v>17</v>
      </c>
      <c r="CM42" s="283"/>
      <c r="CN42" s="279"/>
      <c r="CO42" s="456"/>
      <c r="CP42" s="280"/>
      <c r="CQ42" s="257">
        <v>12</v>
      </c>
    </row>
    <row r="43" spans="1:95" ht="28.5" customHeight="1" x14ac:dyDescent="0.15">
      <c r="A43" s="257">
        <v>13</v>
      </c>
      <c r="B43" s="383"/>
      <c r="C43" s="383"/>
      <c r="D43" s="257"/>
      <c r="E43" s="281"/>
      <c r="F43" s="281"/>
      <c r="G43" s="282" t="s">
        <v>17</v>
      </c>
      <c r="H43" s="283"/>
      <c r="I43" s="279"/>
      <c r="J43" s="456"/>
      <c r="K43" s="258"/>
      <c r="L43" s="281"/>
      <c r="M43" s="281"/>
      <c r="N43" s="282" t="s">
        <v>17</v>
      </c>
      <c r="O43" s="283"/>
      <c r="P43" s="279"/>
      <c r="Q43" s="456"/>
      <c r="R43" s="258"/>
      <c r="S43" s="281"/>
      <c r="T43" s="281"/>
      <c r="U43" s="282" t="s">
        <v>17</v>
      </c>
      <c r="V43" s="283"/>
      <c r="W43" s="279"/>
      <c r="X43" s="456"/>
      <c r="Y43" s="258"/>
      <c r="Z43" s="281"/>
      <c r="AA43" s="281"/>
      <c r="AB43" s="282" t="s">
        <v>17</v>
      </c>
      <c r="AC43" s="283"/>
      <c r="AD43" s="279"/>
      <c r="AE43" s="456"/>
      <c r="AF43" s="258"/>
      <c r="AG43" s="281"/>
      <c r="AH43" s="281"/>
      <c r="AI43" s="282" t="s">
        <v>17</v>
      </c>
      <c r="AJ43" s="283"/>
      <c r="AK43" s="279"/>
      <c r="AL43" s="456"/>
      <c r="AM43" s="280"/>
      <c r="AN43" s="281"/>
      <c r="AO43" s="281"/>
      <c r="AP43" s="282" t="s">
        <v>17</v>
      </c>
      <c r="AQ43" s="283"/>
      <c r="AR43" s="279"/>
      <c r="AS43" s="456"/>
      <c r="AT43" s="280"/>
      <c r="AU43" s="257">
        <v>13</v>
      </c>
      <c r="AW43" s="257">
        <v>13</v>
      </c>
      <c r="AX43" s="383" t="str">
        <f t="shared" si="2"/>
        <v/>
      </c>
      <c r="AY43" s="383" t="str">
        <f t="shared" si="3"/>
        <v/>
      </c>
      <c r="AZ43" s="257"/>
      <c r="BA43" s="447"/>
      <c r="BB43" s="281"/>
      <c r="BC43" s="282" t="s">
        <v>17</v>
      </c>
      <c r="BD43" s="283"/>
      <c r="BE43" s="279"/>
      <c r="BF43" s="456"/>
      <c r="BG43" s="258"/>
      <c r="BH43" s="447"/>
      <c r="BI43" s="281"/>
      <c r="BJ43" s="282" t="s">
        <v>17</v>
      </c>
      <c r="BK43" s="283"/>
      <c r="BL43" s="279"/>
      <c r="BM43" s="456"/>
      <c r="BN43" s="258"/>
      <c r="BO43" s="447"/>
      <c r="BP43" s="281"/>
      <c r="BQ43" s="282" t="s">
        <v>17</v>
      </c>
      <c r="BR43" s="283"/>
      <c r="BS43" s="279"/>
      <c r="BT43" s="456"/>
      <c r="BU43" s="258"/>
      <c r="BV43" s="447"/>
      <c r="BW43" s="281"/>
      <c r="BX43" s="282" t="s">
        <v>17</v>
      </c>
      <c r="BY43" s="283"/>
      <c r="BZ43" s="279"/>
      <c r="CA43" s="456"/>
      <c r="CB43" s="258"/>
      <c r="CC43" s="447"/>
      <c r="CD43" s="281"/>
      <c r="CE43" s="282" t="s">
        <v>17</v>
      </c>
      <c r="CF43" s="283"/>
      <c r="CG43" s="279"/>
      <c r="CH43" s="456"/>
      <c r="CI43" s="280"/>
      <c r="CJ43" s="447"/>
      <c r="CK43" s="281"/>
      <c r="CL43" s="282" t="s">
        <v>17</v>
      </c>
      <c r="CM43" s="283"/>
      <c r="CN43" s="279"/>
      <c r="CO43" s="456"/>
      <c r="CP43" s="280"/>
      <c r="CQ43" s="257">
        <v>13</v>
      </c>
    </row>
    <row r="44" spans="1:95" ht="28.5" customHeight="1" x14ac:dyDescent="0.15">
      <c r="A44" s="257">
        <v>14</v>
      </c>
      <c r="B44" s="383"/>
      <c r="C44" s="383"/>
      <c r="D44" s="257"/>
      <c r="E44" s="281"/>
      <c r="F44" s="281"/>
      <c r="G44" s="282" t="s">
        <v>17</v>
      </c>
      <c r="H44" s="283"/>
      <c r="I44" s="279"/>
      <c r="J44" s="456"/>
      <c r="K44" s="258"/>
      <c r="L44" s="281"/>
      <c r="M44" s="281"/>
      <c r="N44" s="282" t="s">
        <v>17</v>
      </c>
      <c r="O44" s="283"/>
      <c r="P44" s="279"/>
      <c r="Q44" s="456"/>
      <c r="R44" s="258"/>
      <c r="S44" s="281"/>
      <c r="T44" s="281"/>
      <c r="U44" s="282" t="s">
        <v>17</v>
      </c>
      <c r="V44" s="283"/>
      <c r="W44" s="279"/>
      <c r="X44" s="456"/>
      <c r="Y44" s="258"/>
      <c r="Z44" s="281"/>
      <c r="AA44" s="281"/>
      <c r="AB44" s="282" t="s">
        <v>17</v>
      </c>
      <c r="AC44" s="283"/>
      <c r="AD44" s="279"/>
      <c r="AE44" s="456"/>
      <c r="AF44" s="258"/>
      <c r="AG44" s="281"/>
      <c r="AH44" s="281"/>
      <c r="AI44" s="282" t="s">
        <v>17</v>
      </c>
      <c r="AJ44" s="283"/>
      <c r="AK44" s="279"/>
      <c r="AL44" s="456"/>
      <c r="AM44" s="280"/>
      <c r="AN44" s="281"/>
      <c r="AO44" s="281"/>
      <c r="AP44" s="282" t="s">
        <v>17</v>
      </c>
      <c r="AQ44" s="283"/>
      <c r="AR44" s="279"/>
      <c r="AS44" s="456"/>
      <c r="AT44" s="280"/>
      <c r="AU44" s="257">
        <v>14</v>
      </c>
      <c r="AW44" s="257">
        <v>14</v>
      </c>
      <c r="AX44" s="383" t="str">
        <f t="shared" si="2"/>
        <v/>
      </c>
      <c r="AY44" s="383" t="str">
        <f t="shared" si="3"/>
        <v/>
      </c>
      <c r="AZ44" s="257"/>
      <c r="BA44" s="447"/>
      <c r="BB44" s="281"/>
      <c r="BC44" s="282" t="s">
        <v>17</v>
      </c>
      <c r="BD44" s="283"/>
      <c r="BE44" s="279"/>
      <c r="BF44" s="456"/>
      <c r="BG44" s="258"/>
      <c r="BH44" s="447"/>
      <c r="BI44" s="281"/>
      <c r="BJ44" s="282" t="s">
        <v>17</v>
      </c>
      <c r="BK44" s="283"/>
      <c r="BL44" s="279"/>
      <c r="BM44" s="456"/>
      <c r="BN44" s="258"/>
      <c r="BO44" s="447"/>
      <c r="BP44" s="281"/>
      <c r="BQ44" s="282" t="s">
        <v>17</v>
      </c>
      <c r="BR44" s="283"/>
      <c r="BS44" s="279"/>
      <c r="BT44" s="456"/>
      <c r="BU44" s="258"/>
      <c r="BV44" s="447"/>
      <c r="BW44" s="281"/>
      <c r="BX44" s="282" t="s">
        <v>17</v>
      </c>
      <c r="BY44" s="283"/>
      <c r="BZ44" s="279"/>
      <c r="CA44" s="456"/>
      <c r="CB44" s="258"/>
      <c r="CC44" s="447"/>
      <c r="CD44" s="281"/>
      <c r="CE44" s="282" t="s">
        <v>17</v>
      </c>
      <c r="CF44" s="283"/>
      <c r="CG44" s="279"/>
      <c r="CH44" s="456"/>
      <c r="CI44" s="280"/>
      <c r="CJ44" s="447"/>
      <c r="CK44" s="281"/>
      <c r="CL44" s="282" t="s">
        <v>17</v>
      </c>
      <c r="CM44" s="283"/>
      <c r="CN44" s="279"/>
      <c r="CO44" s="456"/>
      <c r="CP44" s="280"/>
      <c r="CQ44" s="257">
        <v>14</v>
      </c>
    </row>
    <row r="45" spans="1:95" ht="28.5" customHeight="1" x14ac:dyDescent="0.15">
      <c r="A45" s="257">
        <v>15</v>
      </c>
      <c r="B45" s="383"/>
      <c r="C45" s="383"/>
      <c r="D45" s="257"/>
      <c r="E45" s="281"/>
      <c r="F45" s="281"/>
      <c r="G45" s="282" t="s">
        <v>17</v>
      </c>
      <c r="H45" s="283"/>
      <c r="I45" s="279"/>
      <c r="J45" s="456"/>
      <c r="K45" s="258"/>
      <c r="L45" s="281"/>
      <c r="M45" s="281"/>
      <c r="N45" s="282" t="s">
        <v>17</v>
      </c>
      <c r="O45" s="283"/>
      <c r="P45" s="279"/>
      <c r="Q45" s="456"/>
      <c r="R45" s="258"/>
      <c r="S45" s="281"/>
      <c r="T45" s="281"/>
      <c r="U45" s="282" t="s">
        <v>17</v>
      </c>
      <c r="V45" s="283"/>
      <c r="W45" s="279"/>
      <c r="X45" s="456"/>
      <c r="Y45" s="258"/>
      <c r="Z45" s="281"/>
      <c r="AA45" s="281"/>
      <c r="AB45" s="282" t="s">
        <v>17</v>
      </c>
      <c r="AC45" s="283"/>
      <c r="AD45" s="279"/>
      <c r="AE45" s="456"/>
      <c r="AF45" s="258"/>
      <c r="AG45" s="281"/>
      <c r="AH45" s="281"/>
      <c r="AI45" s="282" t="s">
        <v>17</v>
      </c>
      <c r="AJ45" s="283"/>
      <c r="AK45" s="279"/>
      <c r="AL45" s="456"/>
      <c r="AM45" s="280"/>
      <c r="AN45" s="281"/>
      <c r="AO45" s="281"/>
      <c r="AP45" s="282" t="s">
        <v>17</v>
      </c>
      <c r="AQ45" s="283"/>
      <c r="AR45" s="279"/>
      <c r="AS45" s="456"/>
      <c r="AT45" s="280"/>
      <c r="AU45" s="257">
        <v>15</v>
      </c>
      <c r="AW45" s="257">
        <v>15</v>
      </c>
      <c r="AX45" s="383" t="str">
        <f t="shared" si="2"/>
        <v/>
      </c>
      <c r="AY45" s="383" t="str">
        <f t="shared" si="3"/>
        <v/>
      </c>
      <c r="AZ45" s="257"/>
      <c r="BA45" s="447"/>
      <c r="BB45" s="281"/>
      <c r="BC45" s="282" t="s">
        <v>17</v>
      </c>
      <c r="BD45" s="283"/>
      <c r="BE45" s="279"/>
      <c r="BF45" s="456"/>
      <c r="BG45" s="258"/>
      <c r="BH45" s="447"/>
      <c r="BI45" s="281"/>
      <c r="BJ45" s="282" t="s">
        <v>17</v>
      </c>
      <c r="BK45" s="283"/>
      <c r="BL45" s="279"/>
      <c r="BM45" s="456"/>
      <c r="BN45" s="258"/>
      <c r="BO45" s="447"/>
      <c r="BP45" s="281"/>
      <c r="BQ45" s="282" t="s">
        <v>17</v>
      </c>
      <c r="BR45" s="283"/>
      <c r="BS45" s="279"/>
      <c r="BT45" s="456"/>
      <c r="BU45" s="258"/>
      <c r="BV45" s="447"/>
      <c r="BW45" s="281"/>
      <c r="BX45" s="282" t="s">
        <v>17</v>
      </c>
      <c r="BY45" s="283"/>
      <c r="BZ45" s="279"/>
      <c r="CA45" s="456"/>
      <c r="CB45" s="258"/>
      <c r="CC45" s="447"/>
      <c r="CD45" s="281"/>
      <c r="CE45" s="282" t="s">
        <v>17</v>
      </c>
      <c r="CF45" s="283"/>
      <c r="CG45" s="279"/>
      <c r="CH45" s="456"/>
      <c r="CI45" s="280"/>
      <c r="CJ45" s="447"/>
      <c r="CK45" s="281"/>
      <c r="CL45" s="282" t="s">
        <v>17</v>
      </c>
      <c r="CM45" s="283"/>
      <c r="CN45" s="279"/>
      <c r="CO45" s="456"/>
      <c r="CP45" s="280"/>
      <c r="CQ45" s="257">
        <v>15</v>
      </c>
    </row>
    <row r="46" spans="1:95" ht="28.5" customHeight="1" x14ac:dyDescent="0.15">
      <c r="A46" s="257">
        <v>16</v>
      </c>
      <c r="B46" s="383"/>
      <c r="C46" s="383"/>
      <c r="D46" s="257"/>
      <c r="E46" s="281"/>
      <c r="F46" s="281"/>
      <c r="G46" s="282" t="s">
        <v>17</v>
      </c>
      <c r="H46" s="283"/>
      <c r="I46" s="279"/>
      <c r="J46" s="456"/>
      <c r="K46" s="258"/>
      <c r="L46" s="281"/>
      <c r="M46" s="281"/>
      <c r="N46" s="282" t="s">
        <v>17</v>
      </c>
      <c r="O46" s="283"/>
      <c r="P46" s="279"/>
      <c r="Q46" s="456"/>
      <c r="R46" s="258"/>
      <c r="S46" s="281"/>
      <c r="T46" s="281"/>
      <c r="U46" s="282" t="s">
        <v>17</v>
      </c>
      <c r="V46" s="283"/>
      <c r="W46" s="279"/>
      <c r="X46" s="456"/>
      <c r="Y46" s="258"/>
      <c r="Z46" s="281"/>
      <c r="AA46" s="281"/>
      <c r="AB46" s="282" t="s">
        <v>17</v>
      </c>
      <c r="AC46" s="283"/>
      <c r="AD46" s="279"/>
      <c r="AE46" s="456"/>
      <c r="AF46" s="258"/>
      <c r="AG46" s="281"/>
      <c r="AH46" s="281"/>
      <c r="AI46" s="282" t="s">
        <v>17</v>
      </c>
      <c r="AJ46" s="283"/>
      <c r="AK46" s="279"/>
      <c r="AL46" s="456"/>
      <c r="AM46" s="280"/>
      <c r="AN46" s="281"/>
      <c r="AO46" s="281"/>
      <c r="AP46" s="282" t="s">
        <v>17</v>
      </c>
      <c r="AQ46" s="283"/>
      <c r="AR46" s="279"/>
      <c r="AS46" s="456"/>
      <c r="AT46" s="280"/>
      <c r="AU46" s="257">
        <v>16</v>
      </c>
      <c r="AW46" s="257">
        <v>16</v>
      </c>
      <c r="AX46" s="383" t="str">
        <f t="shared" si="2"/>
        <v/>
      </c>
      <c r="AY46" s="383" t="str">
        <f t="shared" si="3"/>
        <v/>
      </c>
      <c r="AZ46" s="257"/>
      <c r="BA46" s="447"/>
      <c r="BB46" s="281"/>
      <c r="BC46" s="282" t="s">
        <v>17</v>
      </c>
      <c r="BD46" s="283"/>
      <c r="BE46" s="279"/>
      <c r="BF46" s="456"/>
      <c r="BG46" s="258"/>
      <c r="BH46" s="447"/>
      <c r="BI46" s="281"/>
      <c r="BJ46" s="282" t="s">
        <v>17</v>
      </c>
      <c r="BK46" s="283"/>
      <c r="BL46" s="279"/>
      <c r="BM46" s="456"/>
      <c r="BN46" s="258"/>
      <c r="BO46" s="447"/>
      <c r="BP46" s="281"/>
      <c r="BQ46" s="282" t="s">
        <v>17</v>
      </c>
      <c r="BR46" s="283"/>
      <c r="BS46" s="279"/>
      <c r="BT46" s="456"/>
      <c r="BU46" s="258"/>
      <c r="BV46" s="447"/>
      <c r="BW46" s="281"/>
      <c r="BX46" s="282" t="s">
        <v>17</v>
      </c>
      <c r="BY46" s="283"/>
      <c r="BZ46" s="279"/>
      <c r="CA46" s="456"/>
      <c r="CB46" s="258"/>
      <c r="CC46" s="447"/>
      <c r="CD46" s="281"/>
      <c r="CE46" s="282" t="s">
        <v>17</v>
      </c>
      <c r="CF46" s="283"/>
      <c r="CG46" s="279"/>
      <c r="CH46" s="456"/>
      <c r="CI46" s="280"/>
      <c r="CJ46" s="447"/>
      <c r="CK46" s="281"/>
      <c r="CL46" s="282" t="s">
        <v>17</v>
      </c>
      <c r="CM46" s="283"/>
      <c r="CN46" s="279"/>
      <c r="CO46" s="456"/>
      <c r="CP46" s="280"/>
      <c r="CQ46" s="257">
        <v>16</v>
      </c>
    </row>
  </sheetData>
  <mergeCells count="159">
    <mergeCell ref="CP29:CP30"/>
    <mergeCell ref="CQ29:CQ30"/>
    <mergeCell ref="F30:H30"/>
    <mergeCell ref="M30:O30"/>
    <mergeCell ref="T30:V30"/>
    <mergeCell ref="AA30:AC30"/>
    <mergeCell ref="AH30:AJ30"/>
    <mergeCell ref="AO30:AQ30"/>
    <mergeCell ref="BB30:BD30"/>
    <mergeCell ref="BI30:BK30"/>
    <mergeCell ref="CG29:CG30"/>
    <mergeCell ref="CH29:CH30"/>
    <mergeCell ref="CI29:CI30"/>
    <mergeCell ref="CK29:CM29"/>
    <mergeCell ref="CN29:CN30"/>
    <mergeCell ref="CO29:CO30"/>
    <mergeCell ref="CK30:CM30"/>
    <mergeCell ref="BU29:BU30"/>
    <mergeCell ref="BW29:BY29"/>
    <mergeCell ref="BZ29:BZ30"/>
    <mergeCell ref="CA29:CA30"/>
    <mergeCell ref="CB29:CB30"/>
    <mergeCell ref="CD29:CF29"/>
    <mergeCell ref="BW30:BY30"/>
    <mergeCell ref="CD30:CF30"/>
    <mergeCell ref="BL29:BL30"/>
    <mergeCell ref="BM29:BM30"/>
    <mergeCell ref="BN29:BN30"/>
    <mergeCell ref="BP29:BR29"/>
    <mergeCell ref="BS29:BS30"/>
    <mergeCell ref="BT29:BT30"/>
    <mergeCell ref="BP30:BR30"/>
    <mergeCell ref="AZ29:AZ30"/>
    <mergeCell ref="BB29:BD29"/>
    <mergeCell ref="BE29:BE30"/>
    <mergeCell ref="BF29:BF30"/>
    <mergeCell ref="BG29:BG30"/>
    <mergeCell ref="BI29:BK29"/>
    <mergeCell ref="BA29:BA30"/>
    <mergeCell ref="BH29:BH30"/>
    <mergeCell ref="BO29:BO30"/>
    <mergeCell ref="BV29:BV30"/>
    <mergeCell ref="CC29:CC30"/>
    <mergeCell ref="AT29:AT30"/>
    <mergeCell ref="AU29:AU30"/>
    <mergeCell ref="AW29:AW30"/>
    <mergeCell ref="AX29:AX30"/>
    <mergeCell ref="AY29:AY30"/>
    <mergeCell ref="AH29:AJ29"/>
    <mergeCell ref="AK29:AK30"/>
    <mergeCell ref="AL29:AL30"/>
    <mergeCell ref="AM29:AM30"/>
    <mergeCell ref="AO29:AQ29"/>
    <mergeCell ref="AR29:AR30"/>
    <mergeCell ref="CB4:CB5"/>
    <mergeCell ref="C27:H27"/>
    <mergeCell ref="AY27:BD27"/>
    <mergeCell ref="A29:A30"/>
    <mergeCell ref="B29:B30"/>
    <mergeCell ref="C29:C30"/>
    <mergeCell ref="D29:D30"/>
    <mergeCell ref="F29:H29"/>
    <mergeCell ref="I29:I30"/>
    <mergeCell ref="J29:J30"/>
    <mergeCell ref="K29:K30"/>
    <mergeCell ref="X29:X30"/>
    <mergeCell ref="Y29:Y30"/>
    <mergeCell ref="AA29:AC29"/>
    <mergeCell ref="AD29:AD30"/>
    <mergeCell ref="AE29:AE30"/>
    <mergeCell ref="AF29:AF30"/>
    <mergeCell ref="M29:O29"/>
    <mergeCell ref="P29:P30"/>
    <mergeCell ref="Q29:Q30"/>
    <mergeCell ref="R29:R30"/>
    <mergeCell ref="T29:V29"/>
    <mergeCell ref="W29:W30"/>
    <mergeCell ref="AS29:AS30"/>
    <mergeCell ref="BP5:BR5"/>
    <mergeCell ref="CO4:CO5"/>
    <mergeCell ref="CP4:CP5"/>
    <mergeCell ref="CQ4:CQ5"/>
    <mergeCell ref="F5:H5"/>
    <mergeCell ref="M5:O5"/>
    <mergeCell ref="T5:V5"/>
    <mergeCell ref="AA5:AC5"/>
    <mergeCell ref="AH5:AJ5"/>
    <mergeCell ref="AO5:AQ5"/>
    <mergeCell ref="BB5:BD5"/>
    <mergeCell ref="CD4:CF4"/>
    <mergeCell ref="CG4:CG5"/>
    <mergeCell ref="CH4:CH5"/>
    <mergeCell ref="CI4:CI5"/>
    <mergeCell ref="CK4:CM4"/>
    <mergeCell ref="CN4:CN5"/>
    <mergeCell ref="CD5:CF5"/>
    <mergeCell ref="CK5:CM5"/>
    <mergeCell ref="BT4:BT5"/>
    <mergeCell ref="BU4:BU5"/>
    <mergeCell ref="BW4:BY4"/>
    <mergeCell ref="BZ4:BZ5"/>
    <mergeCell ref="CA4:CA5"/>
    <mergeCell ref="C2:H2"/>
    <mergeCell ref="AY2:BD2"/>
    <mergeCell ref="AF4:AF5"/>
    <mergeCell ref="AH4:AJ4"/>
    <mergeCell ref="AK4:AK5"/>
    <mergeCell ref="AL4:AL5"/>
    <mergeCell ref="AM4:AM5"/>
    <mergeCell ref="AO4:AQ4"/>
    <mergeCell ref="W4:W5"/>
    <mergeCell ref="X4:X5"/>
    <mergeCell ref="Y4:Y5"/>
    <mergeCell ref="AA4:AC4"/>
    <mergeCell ref="AD4:AD5"/>
    <mergeCell ref="AE4:AE5"/>
    <mergeCell ref="AY4:AY5"/>
    <mergeCell ref="AZ4:AZ5"/>
    <mergeCell ref="BB4:BD4"/>
    <mergeCell ref="AR4:AR5"/>
    <mergeCell ref="AS4:AS5"/>
    <mergeCell ref="AT4:AT5"/>
    <mergeCell ref="AU4:AU5"/>
    <mergeCell ref="AW4:AW5"/>
    <mergeCell ref="AX4:AX5"/>
    <mergeCell ref="BI5:BK5"/>
    <mergeCell ref="A4:A5"/>
    <mergeCell ref="B4:B5"/>
    <mergeCell ref="C4:C5"/>
    <mergeCell ref="D4:D5"/>
    <mergeCell ref="F4:H4"/>
    <mergeCell ref="I4:I5"/>
    <mergeCell ref="J4:J5"/>
    <mergeCell ref="K4:K5"/>
    <mergeCell ref="M4:O4"/>
    <mergeCell ref="CJ29:CJ30"/>
    <mergeCell ref="M23:O23"/>
    <mergeCell ref="AG1:AT1"/>
    <mergeCell ref="CC1:CP1"/>
    <mergeCell ref="BA4:BA5"/>
    <mergeCell ref="BH4:BH5"/>
    <mergeCell ref="BO4:BO5"/>
    <mergeCell ref="BV4:BV5"/>
    <mergeCell ref="CC4:CC5"/>
    <mergeCell ref="CJ4:CJ5"/>
    <mergeCell ref="P4:P5"/>
    <mergeCell ref="Q4:Q5"/>
    <mergeCell ref="R4:R5"/>
    <mergeCell ref="T4:V4"/>
    <mergeCell ref="BE4:BE5"/>
    <mergeCell ref="BF4:BF5"/>
    <mergeCell ref="BG4:BG5"/>
    <mergeCell ref="BW5:BY5"/>
    <mergeCell ref="BI4:BK4"/>
    <mergeCell ref="BL4:BL5"/>
    <mergeCell ref="BM4:BM5"/>
    <mergeCell ref="BN4:BN5"/>
    <mergeCell ref="BP4:BR4"/>
    <mergeCell ref="BS4:BS5"/>
  </mergeCells>
  <phoneticPr fontId="1"/>
  <pageMargins left="0.7" right="0.7" top="0.75" bottom="0.75" header="0.3" footer="0.3"/>
  <pageSetup paperSize="9" scale="64" orientation="landscape" r:id="rId1"/>
  <headerFooter>
    <oddFooter>&amp;R&amp;A</oddFooter>
  </headerFooter>
  <rowBreaks count="1" manualBreakCount="1">
    <brk id="26" max="16383" man="1"/>
  </rowBreaks>
  <colBreaks count="1" manualBreakCount="1">
    <brk id="4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B104B-ADCD-49DD-90B7-650D709FBBEB}">
  <dimension ref="A1:CQ26"/>
  <sheetViews>
    <sheetView view="pageBreakPreview" topLeftCell="AU1" zoomScale="106" zoomScaleNormal="69" zoomScaleSheetLayoutView="106" workbookViewId="0">
      <selection activeCell="CD13" sqref="CD13"/>
    </sheetView>
  </sheetViews>
  <sheetFormatPr defaultColWidth="9.125" defaultRowHeight="12" x14ac:dyDescent="0.15"/>
  <cols>
    <col min="1" max="1" width="2.875" style="113" customWidth="1"/>
    <col min="2" max="2" width="5.625" style="207" customWidth="1"/>
    <col min="3" max="3" width="7.875" style="207" customWidth="1"/>
    <col min="4" max="4" width="4.375" style="113" customWidth="1"/>
    <col min="5" max="5" width="5.125" style="113" customWidth="1"/>
    <col min="6" max="6" width="5.25" style="113" customWidth="1"/>
    <col min="7" max="7" width="1.875" style="35" customWidth="1"/>
    <col min="8" max="8" width="5.25" style="113" customWidth="1"/>
    <col min="9" max="10" width="4.375" style="284" customWidth="1"/>
    <col min="11" max="11" width="4.125" style="113" customWidth="1"/>
    <col min="12" max="12" width="5.125" style="113" customWidth="1"/>
    <col min="13" max="13" width="5.25" style="113" customWidth="1"/>
    <col min="14" max="14" width="1.75" style="35" customWidth="1"/>
    <col min="15" max="15" width="5.25" style="113" customWidth="1"/>
    <col min="16" max="17" width="4.375" style="284" customWidth="1"/>
    <col min="18" max="18" width="4.125" style="113" customWidth="1"/>
    <col min="19" max="19" width="5.125" style="113" customWidth="1"/>
    <col min="20" max="20" width="5.25" style="113" customWidth="1"/>
    <col min="21" max="21" width="1.75" style="35" customWidth="1"/>
    <col min="22" max="22" width="5.25" style="113" customWidth="1"/>
    <col min="23" max="24" width="4.375" style="284" customWidth="1"/>
    <col min="25" max="25" width="4.125" style="113" customWidth="1"/>
    <col min="26" max="26" width="5.125" style="113" customWidth="1"/>
    <col min="27" max="27" width="5.25" style="113" customWidth="1"/>
    <col min="28" max="28" width="1.75" style="35" customWidth="1"/>
    <col min="29" max="29" width="5.25" style="113" customWidth="1"/>
    <col min="30" max="31" width="4.375" style="113" customWidth="1"/>
    <col min="32" max="32" width="4.125" style="113" customWidth="1"/>
    <col min="33" max="33" width="5.125" style="113" customWidth="1"/>
    <col min="34" max="34" width="5.25" style="113" customWidth="1"/>
    <col min="35" max="35" width="1.75" style="35" customWidth="1"/>
    <col min="36" max="36" width="5.25" style="113" customWidth="1"/>
    <col min="37" max="38" width="4.375" style="284" customWidth="1"/>
    <col min="39" max="39" width="4.125" style="113" customWidth="1"/>
    <col min="40" max="40" width="5.125" style="113" customWidth="1"/>
    <col min="41" max="41" width="5.25" style="113" customWidth="1"/>
    <col min="42" max="42" width="1.75" style="35" customWidth="1"/>
    <col min="43" max="43" width="5.25" style="113" customWidth="1"/>
    <col min="44" max="45" width="4.375" style="284" customWidth="1"/>
    <col min="46" max="46" width="4.125" style="113" customWidth="1"/>
    <col min="47" max="47" width="3.25" style="113" customWidth="1"/>
    <col min="48" max="48" width="1.75" style="113" customWidth="1"/>
    <col min="49" max="49" width="2.875" style="113" customWidth="1"/>
    <col min="50" max="50" width="5.625" style="207" customWidth="1"/>
    <col min="51" max="51" width="7.875" style="207" customWidth="1"/>
    <col min="52" max="52" width="4.375" style="113" customWidth="1"/>
    <col min="53" max="53" width="5.125" style="113" customWidth="1"/>
    <col min="54" max="54" width="5.25" style="113" customWidth="1"/>
    <col min="55" max="55" width="1.875" style="35" customWidth="1"/>
    <col min="56" max="56" width="5.25" style="113" customWidth="1"/>
    <col min="57" max="57" width="4.375" style="284" customWidth="1"/>
    <col min="58" max="58" width="4.375" style="113" customWidth="1"/>
    <col min="59" max="59" width="4.375" style="284" customWidth="1"/>
    <col min="60" max="60" width="5.125" style="113" customWidth="1"/>
    <col min="61" max="61" width="5.25" style="113" customWidth="1"/>
    <col min="62" max="62" width="1.75" style="35" customWidth="1"/>
    <col min="63" max="63" width="5.25" style="113" customWidth="1"/>
    <col min="64" max="65" width="4.375" style="113" customWidth="1"/>
    <col min="66" max="66" width="4.125" style="113" customWidth="1"/>
    <col min="67" max="67" width="5.125" style="113" customWidth="1"/>
    <col min="68" max="68" width="5.25" style="113" customWidth="1"/>
    <col min="69" max="69" width="1.75" style="35" customWidth="1"/>
    <col min="70" max="70" width="5.25" style="113" customWidth="1"/>
    <col min="71" max="72" width="4.375" style="113" customWidth="1"/>
    <col min="73" max="73" width="4.125" style="113" customWidth="1"/>
    <col min="74" max="74" width="5.125" style="113" customWidth="1"/>
    <col min="75" max="75" width="5.25" style="113" customWidth="1"/>
    <col min="76" max="76" width="1.75" style="35" customWidth="1"/>
    <col min="77" max="77" width="5.25" style="113" customWidth="1"/>
    <col min="78" max="79" width="4.375" style="113" customWidth="1"/>
    <col min="80" max="80" width="4.125" style="113" customWidth="1"/>
    <col min="81" max="81" width="5.125" style="113" customWidth="1"/>
    <col min="82" max="82" width="5.25" style="113" customWidth="1"/>
    <col min="83" max="83" width="1.75" style="35" customWidth="1"/>
    <col min="84" max="84" width="5.25" style="113" customWidth="1"/>
    <col min="85" max="86" width="4.375" style="113" customWidth="1"/>
    <col min="87" max="87" width="4.125" style="113" customWidth="1"/>
    <col min="88" max="88" width="5.125" style="113" customWidth="1"/>
    <col min="89" max="89" width="5.25" style="113" customWidth="1"/>
    <col min="90" max="90" width="1.75" style="35" customWidth="1"/>
    <col min="91" max="91" width="5.25" style="113" customWidth="1"/>
    <col min="92" max="93" width="4.375" style="113" customWidth="1"/>
    <col min="94" max="94" width="4.125" style="113" customWidth="1"/>
    <col min="95" max="95" width="3.25" style="113" customWidth="1"/>
    <col min="96" max="16384" width="9.125" style="113"/>
  </cols>
  <sheetData>
    <row r="1" spans="1:95" ht="28.5" customHeight="1" thickBot="1" x14ac:dyDescent="0.2">
      <c r="A1" s="113" t="s">
        <v>199</v>
      </c>
      <c r="M1" s="452" t="s">
        <v>195</v>
      </c>
      <c r="N1" s="113"/>
      <c r="P1" s="113"/>
      <c r="Q1" s="113"/>
      <c r="R1" s="35"/>
      <c r="U1" s="113"/>
      <c r="V1" s="453" t="s">
        <v>196</v>
      </c>
      <c r="W1" s="113"/>
      <c r="X1" s="35"/>
      <c r="Z1" s="454" t="s">
        <v>197</v>
      </c>
      <c r="AB1" s="113"/>
      <c r="AD1" s="35"/>
      <c r="AE1" s="113" t="s">
        <v>198</v>
      </c>
      <c r="AG1" s="207"/>
      <c r="AH1" s="207"/>
      <c r="AI1" s="207"/>
      <c r="AJ1" s="207"/>
      <c r="AK1" s="207"/>
      <c r="AL1" s="207"/>
      <c r="AM1" s="207"/>
      <c r="AN1" s="207"/>
      <c r="AO1" s="207"/>
      <c r="AP1" s="207"/>
      <c r="AQ1" s="207"/>
      <c r="AR1" s="207"/>
      <c r="AS1" s="207"/>
      <c r="AT1" s="207"/>
      <c r="AW1" s="113" t="s">
        <v>81</v>
      </c>
      <c r="BH1" s="113" t="s">
        <v>135</v>
      </c>
      <c r="BL1" s="284"/>
      <c r="BM1" s="284"/>
      <c r="BS1" s="284"/>
      <c r="BT1" s="284"/>
      <c r="CC1" s="620" t="s">
        <v>92</v>
      </c>
      <c r="CD1" s="621"/>
      <c r="CE1" s="621"/>
      <c r="CF1" s="621"/>
      <c r="CG1" s="621"/>
      <c r="CH1" s="621"/>
      <c r="CI1" s="621"/>
      <c r="CJ1" s="621"/>
      <c r="CK1" s="621"/>
      <c r="CL1" s="621"/>
      <c r="CM1" s="621"/>
      <c r="CN1" s="621"/>
      <c r="CO1" s="621"/>
      <c r="CP1" s="622"/>
    </row>
    <row r="2" spans="1:95" ht="28.5" customHeight="1" x14ac:dyDescent="0.15">
      <c r="A2" s="256" t="s">
        <v>89</v>
      </c>
      <c r="C2" s="598" t="s">
        <v>74</v>
      </c>
      <c r="D2" s="598"/>
      <c r="E2" s="598"/>
      <c r="F2" s="598"/>
      <c r="G2" s="598"/>
      <c r="H2" s="598"/>
      <c r="J2" s="284" t="s">
        <v>75</v>
      </c>
      <c r="N2" s="113"/>
      <c r="P2" s="113"/>
      <c r="Q2" s="113"/>
      <c r="U2" s="113"/>
      <c r="W2" s="113"/>
      <c r="X2" s="113"/>
      <c r="AB2" s="113"/>
      <c r="AE2" s="113" t="s">
        <v>200</v>
      </c>
      <c r="AH2" s="286"/>
      <c r="AI2" s="286"/>
      <c r="AJ2" s="259"/>
      <c r="AK2" s="259"/>
      <c r="AL2" s="259"/>
      <c r="AW2" s="256" t="s">
        <v>89</v>
      </c>
      <c r="AY2" s="605" t="str">
        <f>IF(C2="","",C2)</f>
        <v>露地野菜Ａ</v>
      </c>
      <c r="AZ2" s="606"/>
      <c r="BA2" s="606"/>
      <c r="BB2" s="606"/>
      <c r="BC2" s="606"/>
      <c r="BD2" s="607"/>
      <c r="BF2" s="113" t="s">
        <v>76</v>
      </c>
      <c r="BH2" s="113" t="s">
        <v>193</v>
      </c>
      <c r="BL2" s="284"/>
      <c r="BM2" s="284"/>
      <c r="BS2" s="284"/>
      <c r="BT2" s="284"/>
      <c r="BV2" s="207"/>
      <c r="CA2" s="207"/>
      <c r="CG2" s="284"/>
      <c r="CH2" s="284"/>
      <c r="CN2" s="284"/>
      <c r="CO2" s="284"/>
    </row>
    <row r="3" spans="1:95" ht="8.25" customHeight="1" x14ac:dyDescent="0.15">
      <c r="A3" s="256"/>
      <c r="C3" s="293"/>
      <c r="D3" s="293"/>
      <c r="F3" s="293"/>
      <c r="G3" s="293"/>
      <c r="H3" s="293"/>
      <c r="I3" s="285"/>
      <c r="J3" s="285"/>
      <c r="P3" s="285"/>
      <c r="Q3" s="285"/>
      <c r="W3" s="285"/>
      <c r="X3" s="285"/>
      <c r="AK3" s="285"/>
      <c r="AL3" s="285"/>
      <c r="AR3" s="285"/>
      <c r="AS3" s="285"/>
      <c r="AW3" s="256"/>
      <c r="AY3" s="293"/>
      <c r="AZ3" s="293"/>
      <c r="BB3" s="293"/>
      <c r="BC3" s="293"/>
      <c r="BD3" s="293"/>
      <c r="BE3" s="285"/>
      <c r="BG3" s="285"/>
    </row>
    <row r="4" spans="1:95" s="256" customFormat="1" ht="28.5" customHeight="1" x14ac:dyDescent="0.15">
      <c r="A4" s="608" t="s">
        <v>5</v>
      </c>
      <c r="B4" s="608" t="s">
        <v>206</v>
      </c>
      <c r="C4" s="608" t="s">
        <v>123</v>
      </c>
      <c r="D4" s="596" t="s">
        <v>4</v>
      </c>
      <c r="E4" s="289" t="s">
        <v>93</v>
      </c>
      <c r="F4" s="599" t="s">
        <v>126</v>
      </c>
      <c r="G4" s="600"/>
      <c r="H4" s="601"/>
      <c r="I4" s="588" t="s">
        <v>79</v>
      </c>
      <c r="J4" s="590" t="s">
        <v>127</v>
      </c>
      <c r="K4" s="586" t="s">
        <v>128</v>
      </c>
      <c r="L4" s="289" t="s">
        <v>93</v>
      </c>
      <c r="M4" s="592" t="str">
        <f>$F$4</f>
        <v>作業と予定日</v>
      </c>
      <c r="N4" s="593"/>
      <c r="O4" s="594"/>
      <c r="P4" s="588" t="s">
        <v>79</v>
      </c>
      <c r="Q4" s="590" t="s">
        <v>127</v>
      </c>
      <c r="R4" s="586" t="s">
        <v>128</v>
      </c>
      <c r="S4" s="289" t="s">
        <v>93</v>
      </c>
      <c r="T4" s="592" t="str">
        <f>$F$4</f>
        <v>作業と予定日</v>
      </c>
      <c r="U4" s="593"/>
      <c r="V4" s="594"/>
      <c r="W4" s="588" t="s">
        <v>79</v>
      </c>
      <c r="X4" s="590" t="s">
        <v>127</v>
      </c>
      <c r="Y4" s="586" t="s">
        <v>128</v>
      </c>
      <c r="Z4" s="289" t="s">
        <v>93</v>
      </c>
      <c r="AA4" s="592" t="str">
        <f>$F$4</f>
        <v>作業と予定日</v>
      </c>
      <c r="AB4" s="593"/>
      <c r="AC4" s="594"/>
      <c r="AD4" s="588" t="s">
        <v>79</v>
      </c>
      <c r="AE4" s="590" t="s">
        <v>127</v>
      </c>
      <c r="AF4" s="586" t="s">
        <v>128</v>
      </c>
      <c r="AG4" s="289" t="s">
        <v>93</v>
      </c>
      <c r="AH4" s="592" t="str">
        <f>$F$4</f>
        <v>作業と予定日</v>
      </c>
      <c r="AI4" s="593"/>
      <c r="AJ4" s="594"/>
      <c r="AK4" s="588" t="s">
        <v>79</v>
      </c>
      <c r="AL4" s="590" t="s">
        <v>127</v>
      </c>
      <c r="AM4" s="586" t="s">
        <v>128</v>
      </c>
      <c r="AN4" s="289" t="s">
        <v>93</v>
      </c>
      <c r="AO4" s="592" t="str">
        <f>$F$4</f>
        <v>作業と予定日</v>
      </c>
      <c r="AP4" s="593"/>
      <c r="AQ4" s="594"/>
      <c r="AR4" s="588" t="s">
        <v>79</v>
      </c>
      <c r="AS4" s="590" t="s">
        <v>127</v>
      </c>
      <c r="AT4" s="586" t="s">
        <v>128</v>
      </c>
      <c r="AU4" s="608" t="s">
        <v>5</v>
      </c>
      <c r="AW4" s="608" t="s">
        <v>5</v>
      </c>
      <c r="AX4" s="608" t="s">
        <v>82</v>
      </c>
      <c r="AY4" s="608" t="s">
        <v>123</v>
      </c>
      <c r="AZ4" s="596" t="s">
        <v>4</v>
      </c>
      <c r="BA4" s="581" t="s">
        <v>194</v>
      </c>
      <c r="BB4" s="592" t="str">
        <f>$F$4</f>
        <v>作業と予定日</v>
      </c>
      <c r="BC4" s="593"/>
      <c r="BD4" s="594"/>
      <c r="BE4" s="588" t="s">
        <v>79</v>
      </c>
      <c r="BF4" s="590" t="s">
        <v>127</v>
      </c>
      <c r="BG4" s="586" t="s">
        <v>128</v>
      </c>
      <c r="BH4" s="581" t="s">
        <v>194</v>
      </c>
      <c r="BI4" s="592" t="str">
        <f>$F$4</f>
        <v>作業と予定日</v>
      </c>
      <c r="BJ4" s="593"/>
      <c r="BK4" s="594"/>
      <c r="BL4" s="588" t="s">
        <v>79</v>
      </c>
      <c r="BM4" s="590" t="s">
        <v>127</v>
      </c>
      <c r="BN4" s="586" t="s">
        <v>128</v>
      </c>
      <c r="BO4" s="581" t="s">
        <v>194</v>
      </c>
      <c r="BP4" s="592" t="str">
        <f>$F$4</f>
        <v>作業と予定日</v>
      </c>
      <c r="BQ4" s="593"/>
      <c r="BR4" s="594"/>
      <c r="BS4" s="588" t="s">
        <v>79</v>
      </c>
      <c r="BT4" s="590" t="s">
        <v>127</v>
      </c>
      <c r="BU4" s="586" t="s">
        <v>128</v>
      </c>
      <c r="BV4" s="581" t="s">
        <v>194</v>
      </c>
      <c r="BW4" s="592" t="str">
        <f>$F$4</f>
        <v>作業と予定日</v>
      </c>
      <c r="BX4" s="593"/>
      <c r="BY4" s="594"/>
      <c r="BZ4" s="588" t="s">
        <v>79</v>
      </c>
      <c r="CA4" s="590" t="s">
        <v>127</v>
      </c>
      <c r="CB4" s="586" t="s">
        <v>128</v>
      </c>
      <c r="CC4" s="581" t="s">
        <v>194</v>
      </c>
      <c r="CD4" s="592" t="str">
        <f>$F$4</f>
        <v>作業と予定日</v>
      </c>
      <c r="CE4" s="593"/>
      <c r="CF4" s="594"/>
      <c r="CG4" s="588" t="s">
        <v>79</v>
      </c>
      <c r="CH4" s="590" t="s">
        <v>127</v>
      </c>
      <c r="CI4" s="586" t="s">
        <v>128</v>
      </c>
      <c r="CJ4" s="581" t="s">
        <v>194</v>
      </c>
      <c r="CK4" s="592" t="str">
        <f>$F$4</f>
        <v>作業と予定日</v>
      </c>
      <c r="CL4" s="593"/>
      <c r="CM4" s="594"/>
      <c r="CN4" s="588" t="s">
        <v>79</v>
      </c>
      <c r="CO4" s="590" t="s">
        <v>127</v>
      </c>
      <c r="CP4" s="586" t="s">
        <v>128</v>
      </c>
      <c r="CQ4" s="608" t="s">
        <v>5</v>
      </c>
    </row>
    <row r="5" spans="1:95" s="256" customFormat="1" ht="39" customHeight="1" x14ac:dyDescent="0.15">
      <c r="A5" s="609"/>
      <c r="B5" s="609"/>
      <c r="C5" s="609"/>
      <c r="D5" s="597"/>
      <c r="E5" s="288" t="s">
        <v>114</v>
      </c>
      <c r="F5" s="583" t="s">
        <v>115</v>
      </c>
      <c r="G5" s="584"/>
      <c r="H5" s="585"/>
      <c r="I5" s="589"/>
      <c r="J5" s="591"/>
      <c r="K5" s="587"/>
      <c r="L5" s="290" t="str">
        <f>$E$5</f>
        <v>資材購入</v>
      </c>
      <c r="M5" s="583" t="s">
        <v>116</v>
      </c>
      <c r="N5" s="584"/>
      <c r="O5" s="585"/>
      <c r="P5" s="589"/>
      <c r="Q5" s="591"/>
      <c r="R5" s="587"/>
      <c r="S5" s="290" t="str">
        <f>$E$5</f>
        <v>資材購入</v>
      </c>
      <c r="T5" s="595" t="s">
        <v>117</v>
      </c>
      <c r="U5" s="595"/>
      <c r="V5" s="595"/>
      <c r="W5" s="589"/>
      <c r="X5" s="591"/>
      <c r="Y5" s="587"/>
      <c r="Z5" s="290" t="str">
        <f>$E$5</f>
        <v>資材購入</v>
      </c>
      <c r="AA5" s="595" t="s">
        <v>118</v>
      </c>
      <c r="AB5" s="595"/>
      <c r="AC5" s="595"/>
      <c r="AD5" s="589"/>
      <c r="AE5" s="591"/>
      <c r="AF5" s="587"/>
      <c r="AG5" s="290" t="str">
        <f>$E$5</f>
        <v>資材購入</v>
      </c>
      <c r="AH5" s="595" t="s">
        <v>83</v>
      </c>
      <c r="AI5" s="595"/>
      <c r="AJ5" s="595"/>
      <c r="AK5" s="589"/>
      <c r="AL5" s="591"/>
      <c r="AM5" s="587"/>
      <c r="AN5" s="290" t="str">
        <f>$E$5</f>
        <v>資材購入</v>
      </c>
      <c r="AO5" s="595" t="s">
        <v>84</v>
      </c>
      <c r="AP5" s="595"/>
      <c r="AQ5" s="595"/>
      <c r="AR5" s="589"/>
      <c r="AS5" s="591"/>
      <c r="AT5" s="587"/>
      <c r="AU5" s="609"/>
      <c r="AW5" s="609"/>
      <c r="AX5" s="609"/>
      <c r="AY5" s="609"/>
      <c r="AZ5" s="597"/>
      <c r="BA5" s="582"/>
      <c r="BB5" s="583" t="s">
        <v>119</v>
      </c>
      <c r="BC5" s="584"/>
      <c r="BD5" s="585"/>
      <c r="BE5" s="589"/>
      <c r="BF5" s="591"/>
      <c r="BG5" s="587"/>
      <c r="BH5" s="582"/>
      <c r="BI5" s="583" t="s">
        <v>120</v>
      </c>
      <c r="BJ5" s="584"/>
      <c r="BK5" s="585"/>
      <c r="BL5" s="589"/>
      <c r="BM5" s="591"/>
      <c r="BN5" s="587"/>
      <c r="BO5" s="582"/>
      <c r="BP5" s="583" t="s">
        <v>85</v>
      </c>
      <c r="BQ5" s="584"/>
      <c r="BR5" s="585"/>
      <c r="BS5" s="589"/>
      <c r="BT5" s="591"/>
      <c r="BU5" s="587"/>
      <c r="BV5" s="582"/>
      <c r="BW5" s="583" t="s">
        <v>86</v>
      </c>
      <c r="BX5" s="584"/>
      <c r="BY5" s="585"/>
      <c r="BZ5" s="589"/>
      <c r="CA5" s="591"/>
      <c r="CB5" s="587"/>
      <c r="CC5" s="582"/>
      <c r="CD5" s="583" t="s">
        <v>121</v>
      </c>
      <c r="CE5" s="584" t="str">
        <f>IF(AI5="","",AI5)</f>
        <v/>
      </c>
      <c r="CF5" s="585" t="str">
        <f>IF(AJ5="","",AJ5)</f>
        <v/>
      </c>
      <c r="CG5" s="589"/>
      <c r="CH5" s="591"/>
      <c r="CI5" s="587"/>
      <c r="CJ5" s="582"/>
      <c r="CK5" s="583" t="s">
        <v>122</v>
      </c>
      <c r="CL5" s="584" t="str">
        <f>IF(AP5="","",AP5)</f>
        <v/>
      </c>
      <c r="CM5" s="585" t="str">
        <f>IF(AQ5="","",AQ5)</f>
        <v/>
      </c>
      <c r="CN5" s="589"/>
      <c r="CO5" s="591"/>
      <c r="CP5" s="587"/>
      <c r="CQ5" s="609"/>
    </row>
    <row r="6" spans="1:95" ht="28.5" customHeight="1" x14ac:dyDescent="0.15">
      <c r="A6" s="257">
        <v>1</v>
      </c>
      <c r="B6" s="261" t="s">
        <v>94</v>
      </c>
      <c r="C6" s="261" t="s">
        <v>95</v>
      </c>
      <c r="D6" s="263">
        <v>20</v>
      </c>
      <c r="E6" s="278">
        <f t="shared" ref="E6:E14" si="0">F6-4</f>
        <v>45493</v>
      </c>
      <c r="F6" s="278">
        <v>45497</v>
      </c>
      <c r="G6" s="294" t="s">
        <v>17</v>
      </c>
      <c r="H6" s="295">
        <v>45498</v>
      </c>
      <c r="I6" s="305">
        <v>8</v>
      </c>
      <c r="J6" s="287">
        <f>$D6*I6/10</f>
        <v>16</v>
      </c>
      <c r="K6" s="306">
        <v>1</v>
      </c>
      <c r="L6" s="278">
        <f t="shared" ref="L6" si="1">M6-4</f>
        <v>45513</v>
      </c>
      <c r="M6" s="278">
        <v>45517</v>
      </c>
      <c r="N6" s="294" t="s">
        <v>17</v>
      </c>
      <c r="O6" s="295">
        <v>45518</v>
      </c>
      <c r="P6" s="305">
        <v>4.5</v>
      </c>
      <c r="Q6" s="287">
        <f>$D6*P6/10</f>
        <v>9</v>
      </c>
      <c r="R6" s="306">
        <v>1</v>
      </c>
      <c r="S6" s="278">
        <f t="shared" ref="S6:S19" si="2">T6-4</f>
        <v>45515</v>
      </c>
      <c r="T6" s="278">
        <v>45519</v>
      </c>
      <c r="U6" s="294" t="s">
        <v>17</v>
      </c>
      <c r="V6" s="295">
        <v>45519</v>
      </c>
      <c r="W6" s="305">
        <v>4</v>
      </c>
      <c r="X6" s="287">
        <f>$D6*W6/10</f>
        <v>8</v>
      </c>
      <c r="Y6" s="306">
        <v>1</v>
      </c>
      <c r="Z6" s="278">
        <f t="shared" ref="Z6:Z19" si="3">AA6-4</f>
        <v>45522</v>
      </c>
      <c r="AA6" s="278">
        <v>45526</v>
      </c>
      <c r="AB6" s="294" t="s">
        <v>17</v>
      </c>
      <c r="AC6" s="295">
        <v>45526</v>
      </c>
      <c r="AD6" s="305">
        <v>1</v>
      </c>
      <c r="AE6" s="287">
        <f>$D6*AD6/10</f>
        <v>2</v>
      </c>
      <c r="AF6" s="306">
        <v>1</v>
      </c>
      <c r="AG6" s="278">
        <f t="shared" ref="AG6:AG20" si="4">AH6-4</f>
        <v>45529</v>
      </c>
      <c r="AH6" s="278">
        <v>45533</v>
      </c>
      <c r="AI6" s="294" t="s">
        <v>17</v>
      </c>
      <c r="AJ6" s="295">
        <v>45533</v>
      </c>
      <c r="AK6" s="305">
        <v>1</v>
      </c>
      <c r="AL6" s="287">
        <f>$D6*AK6/10</f>
        <v>2</v>
      </c>
      <c r="AM6" s="306">
        <v>1</v>
      </c>
      <c r="AN6" s="278">
        <f t="shared" ref="AN6" si="5">AO6-4</f>
        <v>45541</v>
      </c>
      <c r="AO6" s="278">
        <v>45545</v>
      </c>
      <c r="AP6" s="294" t="s">
        <v>17</v>
      </c>
      <c r="AQ6" s="295">
        <v>45545</v>
      </c>
      <c r="AR6" s="305">
        <v>2</v>
      </c>
      <c r="AS6" s="287">
        <f>$D6*AR6/10</f>
        <v>4</v>
      </c>
      <c r="AT6" s="306">
        <v>1</v>
      </c>
      <c r="AU6" s="257">
        <v>1</v>
      </c>
      <c r="AW6" s="257">
        <v>1</v>
      </c>
      <c r="AX6" s="272" t="str">
        <f t="shared" ref="AX6:AY21" si="6">IF(B6="","",B6)</f>
        <v>キャベツ</v>
      </c>
      <c r="AY6" s="272" t="str">
        <f t="shared" si="6"/>
        <v>錦秋</v>
      </c>
      <c r="AZ6" s="273">
        <f t="shared" ref="AZ6:AZ21" si="7">D6</f>
        <v>20</v>
      </c>
      <c r="BA6" s="455"/>
      <c r="BB6" s="278"/>
      <c r="BC6" s="294" t="s">
        <v>17</v>
      </c>
      <c r="BD6" s="295"/>
      <c r="BE6" s="305"/>
      <c r="BF6" s="287">
        <f>$D6*BE6/10</f>
        <v>0</v>
      </c>
      <c r="BG6" s="307"/>
      <c r="BH6" s="455"/>
      <c r="BI6" s="278">
        <v>45544</v>
      </c>
      <c r="BJ6" s="294" t="s">
        <v>17</v>
      </c>
      <c r="BK6" s="295">
        <v>45544</v>
      </c>
      <c r="BL6" s="305">
        <v>2</v>
      </c>
      <c r="BM6" s="287">
        <f>$D6*BL6/10</f>
        <v>4</v>
      </c>
      <c r="BN6" s="307">
        <v>1</v>
      </c>
      <c r="BO6" s="455"/>
      <c r="BP6" s="278">
        <v>45558</v>
      </c>
      <c r="BQ6" s="294" t="s">
        <v>17</v>
      </c>
      <c r="BR6" s="295">
        <v>45558</v>
      </c>
      <c r="BS6" s="305">
        <v>2</v>
      </c>
      <c r="BT6" s="287">
        <f>$D6*BS6/10</f>
        <v>4</v>
      </c>
      <c r="BU6" s="307">
        <v>1</v>
      </c>
      <c r="BV6" s="455"/>
      <c r="BW6" s="278">
        <v>45581</v>
      </c>
      <c r="BX6" s="294" t="s">
        <v>17</v>
      </c>
      <c r="BY6" s="295">
        <v>45581</v>
      </c>
      <c r="BZ6" s="305">
        <v>2</v>
      </c>
      <c r="CA6" s="287">
        <f>$D6*BZ6/10</f>
        <v>4</v>
      </c>
      <c r="CB6" s="307">
        <v>1</v>
      </c>
      <c r="CC6" s="455"/>
      <c r="CD6" s="278">
        <v>45585</v>
      </c>
      <c r="CE6" s="294" t="s">
        <v>17</v>
      </c>
      <c r="CF6" s="295">
        <v>45590</v>
      </c>
      <c r="CG6" s="305">
        <v>8</v>
      </c>
      <c r="CH6" s="287">
        <f>$D6*CG6/10</f>
        <v>16</v>
      </c>
      <c r="CI6" s="306">
        <v>1</v>
      </c>
      <c r="CJ6" s="455"/>
      <c r="CK6" s="278"/>
      <c r="CL6" s="294" t="s">
        <v>17</v>
      </c>
      <c r="CM6" s="295"/>
      <c r="CN6" s="305"/>
      <c r="CO6" s="287">
        <f>$D6*CN6/10</f>
        <v>0</v>
      </c>
      <c r="CP6" s="306"/>
      <c r="CQ6" s="257">
        <v>1</v>
      </c>
    </row>
    <row r="7" spans="1:95" ht="28.5" customHeight="1" x14ac:dyDescent="0.15">
      <c r="A7" s="257">
        <v>2</v>
      </c>
      <c r="B7" s="261" t="s">
        <v>94</v>
      </c>
      <c r="C7" s="261" t="s">
        <v>96</v>
      </c>
      <c r="D7" s="263">
        <v>10</v>
      </c>
      <c r="E7" s="278">
        <f t="shared" si="0"/>
        <v>45510</v>
      </c>
      <c r="F7" s="278">
        <v>45514</v>
      </c>
      <c r="G7" s="294" t="s">
        <v>17</v>
      </c>
      <c r="H7" s="448">
        <f>F7+1</f>
        <v>45515</v>
      </c>
      <c r="I7" s="450">
        <f>I$6</f>
        <v>8</v>
      </c>
      <c r="J7" s="287">
        <f t="shared" ref="J7:J21" si="8">$D7*I7/10</f>
        <v>8</v>
      </c>
      <c r="K7" s="306">
        <v>1</v>
      </c>
      <c r="L7" s="278"/>
      <c r="M7" s="449">
        <f>(T7-$T$6)+$M$6</f>
        <v>45543</v>
      </c>
      <c r="N7" s="294" t="s">
        <v>17</v>
      </c>
      <c r="O7" s="448">
        <f>M7+1</f>
        <v>45544</v>
      </c>
      <c r="P7" s="450">
        <f>P$6</f>
        <v>4.5</v>
      </c>
      <c r="Q7" s="287">
        <f t="shared" ref="Q7:Q21" si="9">$D7*P7/10</f>
        <v>4.5</v>
      </c>
      <c r="R7" s="306">
        <v>1</v>
      </c>
      <c r="S7" s="278"/>
      <c r="T7" s="278">
        <v>45545</v>
      </c>
      <c r="U7" s="294" t="s">
        <v>17</v>
      </c>
      <c r="V7" s="448">
        <f>T7</f>
        <v>45545</v>
      </c>
      <c r="W7" s="450">
        <f>W$6</f>
        <v>4</v>
      </c>
      <c r="X7" s="287">
        <f t="shared" ref="X7:X21" si="10">$D7*W7/10</f>
        <v>4</v>
      </c>
      <c r="Y7" s="306">
        <v>1</v>
      </c>
      <c r="Z7" s="278"/>
      <c r="AA7" s="449">
        <f>($T7-$T$6)+AA$6</f>
        <v>45552</v>
      </c>
      <c r="AB7" s="294" t="s">
        <v>17</v>
      </c>
      <c r="AC7" s="448">
        <f>AA7</f>
        <v>45552</v>
      </c>
      <c r="AD7" s="450">
        <f>AD$6</f>
        <v>1</v>
      </c>
      <c r="AE7" s="287">
        <f t="shared" ref="AE7:AE21" si="11">$D7*AD7/10</f>
        <v>1</v>
      </c>
      <c r="AF7" s="306">
        <v>1</v>
      </c>
      <c r="AG7" s="278"/>
      <c r="AH7" s="449">
        <f>($T7-$T$6)+AH$6</f>
        <v>45559</v>
      </c>
      <c r="AI7" s="294" t="s">
        <v>17</v>
      </c>
      <c r="AJ7" s="448">
        <f>AH7</f>
        <v>45559</v>
      </c>
      <c r="AK7" s="450">
        <f>AK$6</f>
        <v>1</v>
      </c>
      <c r="AL7" s="287">
        <f t="shared" ref="AL7:AL21" si="12">$D7*AK7/10</f>
        <v>1</v>
      </c>
      <c r="AM7" s="306">
        <v>1</v>
      </c>
      <c r="AN7" s="278"/>
      <c r="AO7" s="449">
        <f>($T7-$T$6)+AO$6</f>
        <v>45571</v>
      </c>
      <c r="AP7" s="294" t="s">
        <v>17</v>
      </c>
      <c r="AQ7" s="448">
        <f>AO7</f>
        <v>45571</v>
      </c>
      <c r="AR7" s="450">
        <f>AR$6</f>
        <v>2</v>
      </c>
      <c r="AS7" s="287">
        <f t="shared" ref="AS7:AS21" si="13">$D7*AR7/10</f>
        <v>2</v>
      </c>
      <c r="AT7" s="306">
        <v>1</v>
      </c>
      <c r="AU7" s="257">
        <v>2</v>
      </c>
      <c r="AW7" s="257">
        <v>2</v>
      </c>
      <c r="AX7" s="272" t="str">
        <f t="shared" si="6"/>
        <v>キャベツ</v>
      </c>
      <c r="AY7" s="272" t="str">
        <f t="shared" si="6"/>
        <v>しぶき２号</v>
      </c>
      <c r="AZ7" s="273">
        <f t="shared" si="7"/>
        <v>10</v>
      </c>
      <c r="BA7" s="455"/>
      <c r="BB7" s="278"/>
      <c r="BC7" s="294" t="s">
        <v>17</v>
      </c>
      <c r="BD7" s="295"/>
      <c r="BE7" s="305"/>
      <c r="BF7" s="287">
        <f t="shared" ref="BF7:BF21" si="14">$D7*BE7/10</f>
        <v>0</v>
      </c>
      <c r="BG7" s="307"/>
      <c r="BH7" s="455"/>
      <c r="BI7" s="449">
        <f>($T7-$T$6)+BI$6</f>
        <v>45570</v>
      </c>
      <c r="BJ7" s="294" t="s">
        <v>17</v>
      </c>
      <c r="BK7" s="448">
        <f>BI7</f>
        <v>45570</v>
      </c>
      <c r="BL7" s="450">
        <f>BL$6</f>
        <v>2</v>
      </c>
      <c r="BM7" s="287">
        <f t="shared" ref="BM7:BM21" si="15">$D7*BL7/10</f>
        <v>2</v>
      </c>
      <c r="BN7" s="307">
        <v>1</v>
      </c>
      <c r="BO7" s="455"/>
      <c r="BP7" s="449">
        <f>($T7-$T$6)+BP$6</f>
        <v>45584</v>
      </c>
      <c r="BQ7" s="294" t="s">
        <v>17</v>
      </c>
      <c r="BR7" s="448">
        <f>BP7</f>
        <v>45584</v>
      </c>
      <c r="BS7" s="450">
        <f>BS$6</f>
        <v>2</v>
      </c>
      <c r="BT7" s="287">
        <f t="shared" ref="BT7:BT21" si="16">$D7*BS7/10</f>
        <v>2</v>
      </c>
      <c r="BU7" s="307">
        <v>1</v>
      </c>
      <c r="BV7" s="455"/>
      <c r="BW7" s="449">
        <f>($T7-$T$6)+BW$6</f>
        <v>45607</v>
      </c>
      <c r="BX7" s="294" t="s">
        <v>17</v>
      </c>
      <c r="BY7" s="448">
        <f>BW7</f>
        <v>45607</v>
      </c>
      <c r="BZ7" s="450">
        <f>BZ$6</f>
        <v>2</v>
      </c>
      <c r="CA7" s="287">
        <f t="shared" ref="CA7:CA21" si="17">$D7*BZ7/10</f>
        <v>2</v>
      </c>
      <c r="CB7" s="307">
        <v>1</v>
      </c>
      <c r="CC7" s="455"/>
      <c r="CD7" s="278">
        <v>45627</v>
      </c>
      <c r="CE7" s="294" t="s">
        <v>15</v>
      </c>
      <c r="CF7" s="451">
        <f>CD7+5</f>
        <v>45632</v>
      </c>
      <c r="CG7" s="450">
        <f>CG$6</f>
        <v>8</v>
      </c>
      <c r="CH7" s="287">
        <f t="shared" ref="CH7:CH21" si="18">$D7*CG7/10</f>
        <v>8</v>
      </c>
      <c r="CI7" s="306">
        <v>1</v>
      </c>
      <c r="CJ7" s="455"/>
      <c r="CK7" s="278"/>
      <c r="CL7" s="294" t="s">
        <v>17</v>
      </c>
      <c r="CM7" s="295"/>
      <c r="CN7" s="305"/>
      <c r="CO7" s="287">
        <f t="shared" ref="CO7:CO21" si="19">$D7*CN7/10</f>
        <v>0</v>
      </c>
      <c r="CP7" s="306"/>
      <c r="CQ7" s="257">
        <v>2</v>
      </c>
    </row>
    <row r="8" spans="1:95" ht="28.5" customHeight="1" x14ac:dyDescent="0.15">
      <c r="A8" s="257">
        <v>3</v>
      </c>
      <c r="B8" s="261" t="s">
        <v>94</v>
      </c>
      <c r="C8" s="261" t="s">
        <v>97</v>
      </c>
      <c r="D8" s="263">
        <v>5</v>
      </c>
      <c r="E8" s="278"/>
      <c r="F8" s="278">
        <v>45524</v>
      </c>
      <c r="G8" s="294" t="s">
        <v>17</v>
      </c>
      <c r="H8" s="448">
        <f t="shared" ref="H8:H14" si="20">F8+1</f>
        <v>45525</v>
      </c>
      <c r="I8" s="450">
        <f t="shared" ref="I8:I14" si="21">I$6</f>
        <v>8</v>
      </c>
      <c r="J8" s="287">
        <f t="shared" si="8"/>
        <v>4</v>
      </c>
      <c r="K8" s="306">
        <v>1</v>
      </c>
      <c r="L8" s="278"/>
      <c r="M8" s="449">
        <f t="shared" ref="M8:M14" si="22">(T8-$T$6)+$M$6</f>
        <v>45553</v>
      </c>
      <c r="N8" s="294" t="s">
        <v>17</v>
      </c>
      <c r="O8" s="448">
        <f t="shared" ref="O8:O19" si="23">M8+1</f>
        <v>45554</v>
      </c>
      <c r="P8" s="450">
        <f t="shared" ref="P8:P14" si="24">P$6</f>
        <v>4.5</v>
      </c>
      <c r="Q8" s="287">
        <f t="shared" si="9"/>
        <v>2.25</v>
      </c>
      <c r="R8" s="306">
        <v>1</v>
      </c>
      <c r="S8" s="278"/>
      <c r="T8" s="278">
        <v>45555</v>
      </c>
      <c r="U8" s="294" t="s">
        <v>17</v>
      </c>
      <c r="V8" s="448">
        <f t="shared" ref="V8:V14" si="25">T8</f>
        <v>45555</v>
      </c>
      <c r="W8" s="450">
        <f t="shared" ref="W8:W14" si="26">W$6</f>
        <v>4</v>
      </c>
      <c r="X8" s="287">
        <f t="shared" si="10"/>
        <v>2</v>
      </c>
      <c r="Y8" s="306">
        <v>1</v>
      </c>
      <c r="Z8" s="278"/>
      <c r="AA8" s="449">
        <f t="shared" ref="AA8:AA14" si="27">($T8-$T$6)+AA$6</f>
        <v>45562</v>
      </c>
      <c r="AB8" s="294" t="s">
        <v>17</v>
      </c>
      <c r="AC8" s="448">
        <f t="shared" ref="AC8:AC14" si="28">AA8</f>
        <v>45562</v>
      </c>
      <c r="AD8" s="450">
        <f t="shared" ref="AD8:AD14" si="29">AD$6</f>
        <v>1</v>
      </c>
      <c r="AE8" s="287">
        <f t="shared" si="11"/>
        <v>0.5</v>
      </c>
      <c r="AF8" s="306">
        <v>1</v>
      </c>
      <c r="AG8" s="278"/>
      <c r="AH8" s="449">
        <f t="shared" ref="AH8:AH14" si="30">($T8-$T$6)+AH$6</f>
        <v>45569</v>
      </c>
      <c r="AI8" s="294" t="s">
        <v>17</v>
      </c>
      <c r="AJ8" s="448">
        <f t="shared" ref="AJ8:AJ14" si="31">AH8</f>
        <v>45569</v>
      </c>
      <c r="AK8" s="450">
        <f t="shared" ref="AK8:AK14" si="32">AK$6</f>
        <v>1</v>
      </c>
      <c r="AL8" s="287">
        <f t="shared" si="12"/>
        <v>0.5</v>
      </c>
      <c r="AM8" s="306">
        <v>1</v>
      </c>
      <c r="AN8" s="278"/>
      <c r="AO8" s="449">
        <f t="shared" ref="AO8:AO14" si="33">($T8-$T$6)+AO$6</f>
        <v>45581</v>
      </c>
      <c r="AP8" s="294" t="s">
        <v>17</v>
      </c>
      <c r="AQ8" s="448">
        <f t="shared" ref="AQ8:AQ14" si="34">AO8</f>
        <v>45581</v>
      </c>
      <c r="AR8" s="450">
        <f t="shared" ref="AR8:AR14" si="35">AR$6</f>
        <v>2</v>
      </c>
      <c r="AS8" s="287">
        <f t="shared" si="13"/>
        <v>1</v>
      </c>
      <c r="AT8" s="306">
        <v>1</v>
      </c>
      <c r="AU8" s="257">
        <v>3</v>
      </c>
      <c r="AW8" s="257">
        <v>3</v>
      </c>
      <c r="AX8" s="272" t="str">
        <f t="shared" si="6"/>
        <v>キャベツ</v>
      </c>
      <c r="AY8" s="272" t="str">
        <f t="shared" si="6"/>
        <v>冬どり錦秋</v>
      </c>
      <c r="AZ8" s="273">
        <f t="shared" si="7"/>
        <v>5</v>
      </c>
      <c r="BA8" s="455"/>
      <c r="BB8" s="278"/>
      <c r="BC8" s="294" t="s">
        <v>17</v>
      </c>
      <c r="BD8" s="295"/>
      <c r="BE8" s="305"/>
      <c r="BF8" s="287">
        <f t="shared" si="14"/>
        <v>0</v>
      </c>
      <c r="BG8" s="307"/>
      <c r="BH8" s="455"/>
      <c r="BI8" s="449">
        <f t="shared" ref="BI8:BI14" si="36">($T8-$T$6)+BI$6</f>
        <v>45580</v>
      </c>
      <c r="BJ8" s="294" t="s">
        <v>17</v>
      </c>
      <c r="BK8" s="448">
        <f t="shared" ref="BK8:BK14" si="37">BI8</f>
        <v>45580</v>
      </c>
      <c r="BL8" s="450">
        <f t="shared" ref="BL8:BL14" si="38">BL$6</f>
        <v>2</v>
      </c>
      <c r="BM8" s="287">
        <f t="shared" si="15"/>
        <v>1</v>
      </c>
      <c r="BN8" s="307">
        <v>1</v>
      </c>
      <c r="BO8" s="455"/>
      <c r="BP8" s="449">
        <f t="shared" ref="BP8:BP14" si="39">($T8-$T$6)+BP$6</f>
        <v>45594</v>
      </c>
      <c r="BQ8" s="294" t="s">
        <v>17</v>
      </c>
      <c r="BR8" s="448">
        <f t="shared" ref="BR8:BR14" si="40">BP8</f>
        <v>45594</v>
      </c>
      <c r="BS8" s="450">
        <f t="shared" ref="BS8:BS14" si="41">BS$6</f>
        <v>2</v>
      </c>
      <c r="BT8" s="287">
        <f t="shared" si="16"/>
        <v>1</v>
      </c>
      <c r="BU8" s="307">
        <v>1</v>
      </c>
      <c r="BV8" s="455"/>
      <c r="BW8" s="449">
        <f t="shared" ref="BW8:BW14" si="42">($T8-$T$6)+BW$6</f>
        <v>45617</v>
      </c>
      <c r="BX8" s="294" t="s">
        <v>17</v>
      </c>
      <c r="BY8" s="448">
        <f t="shared" ref="BY8:BY14" si="43">BW8</f>
        <v>45617</v>
      </c>
      <c r="BZ8" s="450">
        <f t="shared" ref="BZ8:BZ14" si="44">BZ$6</f>
        <v>2</v>
      </c>
      <c r="CA8" s="287">
        <f t="shared" si="17"/>
        <v>1</v>
      </c>
      <c r="CB8" s="307">
        <v>1</v>
      </c>
      <c r="CC8" s="455"/>
      <c r="CD8" s="278">
        <v>45636</v>
      </c>
      <c r="CE8" s="294" t="s">
        <v>15</v>
      </c>
      <c r="CF8" s="451">
        <f t="shared" ref="CF8:CF14" si="45">CD8+5</f>
        <v>45641</v>
      </c>
      <c r="CG8" s="450">
        <f t="shared" ref="CG8:CG14" si="46">CG$6</f>
        <v>8</v>
      </c>
      <c r="CH8" s="287">
        <f t="shared" si="18"/>
        <v>4</v>
      </c>
      <c r="CI8" s="306">
        <v>1</v>
      </c>
      <c r="CJ8" s="455"/>
      <c r="CK8" s="278"/>
      <c r="CL8" s="294" t="s">
        <v>17</v>
      </c>
      <c r="CM8" s="295"/>
      <c r="CN8" s="305"/>
      <c r="CO8" s="287">
        <f t="shared" si="19"/>
        <v>0</v>
      </c>
      <c r="CP8" s="306"/>
      <c r="CQ8" s="257">
        <v>3</v>
      </c>
    </row>
    <row r="9" spans="1:95" ht="28.5" customHeight="1" x14ac:dyDescent="0.15">
      <c r="A9" s="257">
        <v>4</v>
      </c>
      <c r="B9" s="261" t="s">
        <v>94</v>
      </c>
      <c r="C9" s="261" t="s">
        <v>98</v>
      </c>
      <c r="D9" s="263">
        <v>5</v>
      </c>
      <c r="E9" s="278"/>
      <c r="F9" s="278">
        <v>45566</v>
      </c>
      <c r="G9" s="294" t="s">
        <v>17</v>
      </c>
      <c r="H9" s="448">
        <f t="shared" si="20"/>
        <v>45567</v>
      </c>
      <c r="I9" s="450">
        <f t="shared" si="21"/>
        <v>8</v>
      </c>
      <c r="J9" s="287">
        <f t="shared" si="8"/>
        <v>4</v>
      </c>
      <c r="K9" s="306">
        <v>1</v>
      </c>
      <c r="L9" s="278"/>
      <c r="M9" s="449">
        <f t="shared" si="22"/>
        <v>45595</v>
      </c>
      <c r="N9" s="294" t="s">
        <v>17</v>
      </c>
      <c r="O9" s="448">
        <f t="shared" si="23"/>
        <v>45596</v>
      </c>
      <c r="P9" s="450">
        <f t="shared" si="24"/>
        <v>4.5</v>
      </c>
      <c r="Q9" s="287">
        <f t="shared" si="9"/>
        <v>2.25</v>
      </c>
      <c r="R9" s="306">
        <v>1</v>
      </c>
      <c r="S9" s="278"/>
      <c r="T9" s="278">
        <v>45597</v>
      </c>
      <c r="U9" s="294" t="s">
        <v>17</v>
      </c>
      <c r="V9" s="448">
        <f t="shared" si="25"/>
        <v>45597</v>
      </c>
      <c r="W9" s="450">
        <f t="shared" si="26"/>
        <v>4</v>
      </c>
      <c r="X9" s="287">
        <f t="shared" si="10"/>
        <v>2</v>
      </c>
      <c r="Y9" s="306">
        <v>1</v>
      </c>
      <c r="Z9" s="278"/>
      <c r="AA9" s="449">
        <f t="shared" si="27"/>
        <v>45604</v>
      </c>
      <c r="AB9" s="294" t="s">
        <v>17</v>
      </c>
      <c r="AC9" s="448">
        <f t="shared" si="28"/>
        <v>45604</v>
      </c>
      <c r="AD9" s="450">
        <f t="shared" si="29"/>
        <v>1</v>
      </c>
      <c r="AE9" s="287">
        <f t="shared" si="11"/>
        <v>0.5</v>
      </c>
      <c r="AF9" s="306">
        <v>1</v>
      </c>
      <c r="AG9" s="278"/>
      <c r="AH9" s="449">
        <f t="shared" si="30"/>
        <v>45611</v>
      </c>
      <c r="AI9" s="294" t="s">
        <v>17</v>
      </c>
      <c r="AJ9" s="448">
        <f t="shared" si="31"/>
        <v>45611</v>
      </c>
      <c r="AK9" s="450">
        <f t="shared" si="32"/>
        <v>1</v>
      </c>
      <c r="AL9" s="287">
        <f t="shared" si="12"/>
        <v>0.5</v>
      </c>
      <c r="AM9" s="306">
        <v>1</v>
      </c>
      <c r="AN9" s="278"/>
      <c r="AO9" s="449">
        <f t="shared" si="33"/>
        <v>45623</v>
      </c>
      <c r="AP9" s="294" t="s">
        <v>17</v>
      </c>
      <c r="AQ9" s="448">
        <f t="shared" si="34"/>
        <v>45623</v>
      </c>
      <c r="AR9" s="450">
        <f t="shared" si="35"/>
        <v>2</v>
      </c>
      <c r="AS9" s="287">
        <f t="shared" si="13"/>
        <v>1</v>
      </c>
      <c r="AT9" s="306">
        <v>1</v>
      </c>
      <c r="AU9" s="257">
        <v>4</v>
      </c>
      <c r="AW9" s="257">
        <v>4</v>
      </c>
      <c r="AX9" s="272" t="str">
        <f t="shared" si="6"/>
        <v>キャベツ</v>
      </c>
      <c r="AY9" s="272" t="str">
        <f t="shared" si="6"/>
        <v>石井極早生732</v>
      </c>
      <c r="AZ9" s="273">
        <f t="shared" si="7"/>
        <v>5</v>
      </c>
      <c r="BA9" s="455"/>
      <c r="BB9" s="278"/>
      <c r="BC9" s="294" t="s">
        <v>17</v>
      </c>
      <c r="BD9" s="295"/>
      <c r="BE9" s="305"/>
      <c r="BF9" s="287">
        <f t="shared" si="14"/>
        <v>0</v>
      </c>
      <c r="BG9" s="307"/>
      <c r="BH9" s="455"/>
      <c r="BI9" s="449">
        <f t="shared" si="36"/>
        <v>45622</v>
      </c>
      <c r="BJ9" s="294" t="s">
        <v>17</v>
      </c>
      <c r="BK9" s="448">
        <f t="shared" si="37"/>
        <v>45622</v>
      </c>
      <c r="BL9" s="450">
        <f t="shared" si="38"/>
        <v>2</v>
      </c>
      <c r="BM9" s="287">
        <f t="shared" si="15"/>
        <v>1</v>
      </c>
      <c r="BN9" s="307">
        <v>1</v>
      </c>
      <c r="BO9" s="455"/>
      <c r="BP9" s="449">
        <f t="shared" si="39"/>
        <v>45636</v>
      </c>
      <c r="BQ9" s="294" t="s">
        <v>17</v>
      </c>
      <c r="BR9" s="448">
        <f t="shared" si="40"/>
        <v>45636</v>
      </c>
      <c r="BS9" s="450">
        <f t="shared" si="41"/>
        <v>2</v>
      </c>
      <c r="BT9" s="287">
        <f t="shared" si="16"/>
        <v>1</v>
      </c>
      <c r="BU9" s="307">
        <v>1</v>
      </c>
      <c r="BV9" s="455"/>
      <c r="BW9" s="449">
        <f t="shared" si="42"/>
        <v>45659</v>
      </c>
      <c r="BX9" s="294" t="s">
        <v>17</v>
      </c>
      <c r="BY9" s="448">
        <f t="shared" si="43"/>
        <v>45659</v>
      </c>
      <c r="BZ9" s="450">
        <f t="shared" si="44"/>
        <v>2</v>
      </c>
      <c r="CA9" s="287">
        <f t="shared" si="17"/>
        <v>1</v>
      </c>
      <c r="CB9" s="307">
        <v>1</v>
      </c>
      <c r="CC9" s="455"/>
      <c r="CD9" s="278">
        <v>45392</v>
      </c>
      <c r="CE9" s="294" t="s">
        <v>15</v>
      </c>
      <c r="CF9" s="451">
        <f t="shared" si="45"/>
        <v>45397</v>
      </c>
      <c r="CG9" s="450">
        <f t="shared" si="46"/>
        <v>8</v>
      </c>
      <c r="CH9" s="287">
        <f t="shared" si="18"/>
        <v>4</v>
      </c>
      <c r="CI9" s="306">
        <v>1</v>
      </c>
      <c r="CJ9" s="455"/>
      <c r="CK9" s="278"/>
      <c r="CL9" s="294" t="s">
        <v>17</v>
      </c>
      <c r="CM9" s="295"/>
      <c r="CN9" s="305"/>
      <c r="CO9" s="287">
        <f t="shared" si="19"/>
        <v>0</v>
      </c>
      <c r="CP9" s="306"/>
      <c r="CQ9" s="257">
        <v>4</v>
      </c>
    </row>
    <row r="10" spans="1:95" ht="28.5" customHeight="1" x14ac:dyDescent="0.15">
      <c r="A10" s="257">
        <v>5</v>
      </c>
      <c r="B10" s="261" t="s">
        <v>94</v>
      </c>
      <c r="C10" s="261" t="s">
        <v>99</v>
      </c>
      <c r="D10" s="263">
        <v>10</v>
      </c>
      <c r="E10" s="278"/>
      <c r="F10" s="278">
        <v>45575</v>
      </c>
      <c r="G10" s="294" t="s">
        <v>17</v>
      </c>
      <c r="H10" s="448">
        <f t="shared" si="20"/>
        <v>45576</v>
      </c>
      <c r="I10" s="450">
        <f t="shared" si="21"/>
        <v>8</v>
      </c>
      <c r="J10" s="287">
        <f t="shared" si="8"/>
        <v>8</v>
      </c>
      <c r="K10" s="306">
        <v>1</v>
      </c>
      <c r="L10" s="278"/>
      <c r="M10" s="449">
        <f t="shared" si="22"/>
        <v>45604</v>
      </c>
      <c r="N10" s="294" t="s">
        <v>17</v>
      </c>
      <c r="O10" s="448">
        <f t="shared" si="23"/>
        <v>45605</v>
      </c>
      <c r="P10" s="450">
        <f t="shared" si="24"/>
        <v>4.5</v>
      </c>
      <c r="Q10" s="287">
        <f t="shared" si="9"/>
        <v>4.5</v>
      </c>
      <c r="R10" s="306">
        <v>1</v>
      </c>
      <c r="S10" s="278"/>
      <c r="T10" s="278">
        <v>45606</v>
      </c>
      <c r="U10" s="294" t="s">
        <v>17</v>
      </c>
      <c r="V10" s="448">
        <f t="shared" si="25"/>
        <v>45606</v>
      </c>
      <c r="W10" s="450">
        <f t="shared" si="26"/>
        <v>4</v>
      </c>
      <c r="X10" s="287">
        <f t="shared" si="10"/>
        <v>4</v>
      </c>
      <c r="Y10" s="306">
        <v>1</v>
      </c>
      <c r="Z10" s="278"/>
      <c r="AA10" s="449">
        <f t="shared" si="27"/>
        <v>45613</v>
      </c>
      <c r="AB10" s="294" t="s">
        <v>17</v>
      </c>
      <c r="AC10" s="448">
        <f t="shared" si="28"/>
        <v>45613</v>
      </c>
      <c r="AD10" s="450">
        <f t="shared" si="29"/>
        <v>1</v>
      </c>
      <c r="AE10" s="287">
        <f t="shared" si="11"/>
        <v>1</v>
      </c>
      <c r="AF10" s="306">
        <v>1</v>
      </c>
      <c r="AG10" s="278"/>
      <c r="AH10" s="449">
        <f t="shared" si="30"/>
        <v>45620</v>
      </c>
      <c r="AI10" s="294" t="s">
        <v>17</v>
      </c>
      <c r="AJ10" s="448">
        <f t="shared" si="31"/>
        <v>45620</v>
      </c>
      <c r="AK10" s="450">
        <f t="shared" si="32"/>
        <v>1</v>
      </c>
      <c r="AL10" s="287">
        <f t="shared" si="12"/>
        <v>1</v>
      </c>
      <c r="AM10" s="306">
        <v>1</v>
      </c>
      <c r="AN10" s="278"/>
      <c r="AO10" s="449">
        <f t="shared" si="33"/>
        <v>45632</v>
      </c>
      <c r="AP10" s="294" t="s">
        <v>17</v>
      </c>
      <c r="AQ10" s="448">
        <f t="shared" si="34"/>
        <v>45632</v>
      </c>
      <c r="AR10" s="450">
        <f t="shared" si="35"/>
        <v>2</v>
      </c>
      <c r="AS10" s="287">
        <f t="shared" si="13"/>
        <v>2</v>
      </c>
      <c r="AT10" s="306">
        <v>1</v>
      </c>
      <c r="AU10" s="257">
        <v>5</v>
      </c>
      <c r="AW10" s="257">
        <v>5</v>
      </c>
      <c r="AX10" s="272" t="str">
        <f t="shared" si="6"/>
        <v>キャベツ</v>
      </c>
      <c r="AY10" s="272" t="str">
        <f t="shared" si="6"/>
        <v>若女将</v>
      </c>
      <c r="AZ10" s="273">
        <f t="shared" si="7"/>
        <v>10</v>
      </c>
      <c r="BA10" s="455"/>
      <c r="BB10" s="278"/>
      <c r="BC10" s="294" t="s">
        <v>17</v>
      </c>
      <c r="BD10" s="295"/>
      <c r="BE10" s="305"/>
      <c r="BF10" s="287">
        <f t="shared" si="14"/>
        <v>0</v>
      </c>
      <c r="BG10" s="307"/>
      <c r="BH10" s="455"/>
      <c r="BI10" s="449">
        <f t="shared" si="36"/>
        <v>45631</v>
      </c>
      <c r="BJ10" s="294" t="s">
        <v>17</v>
      </c>
      <c r="BK10" s="448">
        <f t="shared" si="37"/>
        <v>45631</v>
      </c>
      <c r="BL10" s="450">
        <f t="shared" si="38"/>
        <v>2</v>
      </c>
      <c r="BM10" s="287">
        <f t="shared" si="15"/>
        <v>2</v>
      </c>
      <c r="BN10" s="307">
        <v>1</v>
      </c>
      <c r="BO10" s="455"/>
      <c r="BP10" s="449">
        <f t="shared" si="39"/>
        <v>45645</v>
      </c>
      <c r="BQ10" s="294" t="s">
        <v>17</v>
      </c>
      <c r="BR10" s="448">
        <f t="shared" si="40"/>
        <v>45645</v>
      </c>
      <c r="BS10" s="450">
        <f t="shared" si="41"/>
        <v>2</v>
      </c>
      <c r="BT10" s="287">
        <f t="shared" si="16"/>
        <v>2</v>
      </c>
      <c r="BU10" s="307">
        <v>1</v>
      </c>
      <c r="BV10" s="455"/>
      <c r="BW10" s="449">
        <f t="shared" si="42"/>
        <v>45668</v>
      </c>
      <c r="BX10" s="294" t="s">
        <v>17</v>
      </c>
      <c r="BY10" s="448">
        <f t="shared" si="43"/>
        <v>45668</v>
      </c>
      <c r="BZ10" s="450">
        <f t="shared" si="44"/>
        <v>2</v>
      </c>
      <c r="CA10" s="287">
        <f t="shared" si="17"/>
        <v>2</v>
      </c>
      <c r="CB10" s="307">
        <v>1</v>
      </c>
      <c r="CC10" s="455"/>
      <c r="CD10" s="278">
        <v>45413</v>
      </c>
      <c r="CE10" s="294" t="s">
        <v>15</v>
      </c>
      <c r="CF10" s="451">
        <f t="shared" si="45"/>
        <v>45418</v>
      </c>
      <c r="CG10" s="450">
        <f t="shared" si="46"/>
        <v>8</v>
      </c>
      <c r="CH10" s="287">
        <f t="shared" si="18"/>
        <v>8</v>
      </c>
      <c r="CI10" s="306">
        <v>1</v>
      </c>
      <c r="CJ10" s="455"/>
      <c r="CK10" s="278"/>
      <c r="CL10" s="294" t="s">
        <v>17</v>
      </c>
      <c r="CM10" s="295"/>
      <c r="CN10" s="305"/>
      <c r="CO10" s="287">
        <f t="shared" si="19"/>
        <v>0</v>
      </c>
      <c r="CP10" s="306"/>
      <c r="CQ10" s="257">
        <v>5</v>
      </c>
    </row>
    <row r="11" spans="1:95" ht="28.5" customHeight="1" x14ac:dyDescent="0.15">
      <c r="A11" s="257">
        <v>6</v>
      </c>
      <c r="B11" s="261" t="s">
        <v>94</v>
      </c>
      <c r="C11" s="261" t="s">
        <v>100</v>
      </c>
      <c r="D11" s="263">
        <v>10</v>
      </c>
      <c r="E11" s="278">
        <f t="shared" si="0"/>
        <v>45602</v>
      </c>
      <c r="F11" s="278">
        <v>45606</v>
      </c>
      <c r="G11" s="294" t="s">
        <v>17</v>
      </c>
      <c r="H11" s="448">
        <f t="shared" si="20"/>
        <v>45607</v>
      </c>
      <c r="I11" s="450">
        <f t="shared" si="21"/>
        <v>8</v>
      </c>
      <c r="J11" s="287">
        <f t="shared" si="8"/>
        <v>8</v>
      </c>
      <c r="K11" s="306">
        <v>1</v>
      </c>
      <c r="L11" s="278"/>
      <c r="M11" s="449">
        <f t="shared" si="22"/>
        <v>45614</v>
      </c>
      <c r="N11" s="294" t="s">
        <v>17</v>
      </c>
      <c r="O11" s="448">
        <f t="shared" si="23"/>
        <v>45615</v>
      </c>
      <c r="P11" s="450">
        <f t="shared" si="24"/>
        <v>4.5</v>
      </c>
      <c r="Q11" s="287">
        <f t="shared" si="9"/>
        <v>4.5</v>
      </c>
      <c r="R11" s="306">
        <v>1</v>
      </c>
      <c r="S11" s="278"/>
      <c r="T11" s="278">
        <v>45616</v>
      </c>
      <c r="U11" s="294" t="s">
        <v>17</v>
      </c>
      <c r="V11" s="448">
        <f t="shared" si="25"/>
        <v>45616</v>
      </c>
      <c r="W11" s="450">
        <f t="shared" si="26"/>
        <v>4</v>
      </c>
      <c r="X11" s="287">
        <f t="shared" si="10"/>
        <v>4</v>
      </c>
      <c r="Y11" s="306">
        <v>1</v>
      </c>
      <c r="Z11" s="278"/>
      <c r="AA11" s="449">
        <f t="shared" si="27"/>
        <v>45623</v>
      </c>
      <c r="AB11" s="294" t="s">
        <v>17</v>
      </c>
      <c r="AC11" s="448">
        <f t="shared" si="28"/>
        <v>45623</v>
      </c>
      <c r="AD11" s="450">
        <f t="shared" si="29"/>
        <v>1</v>
      </c>
      <c r="AE11" s="287">
        <f t="shared" si="11"/>
        <v>1</v>
      </c>
      <c r="AF11" s="306">
        <v>1</v>
      </c>
      <c r="AG11" s="278"/>
      <c r="AH11" s="449">
        <f t="shared" si="30"/>
        <v>45630</v>
      </c>
      <c r="AI11" s="294" t="s">
        <v>17</v>
      </c>
      <c r="AJ11" s="448">
        <f t="shared" si="31"/>
        <v>45630</v>
      </c>
      <c r="AK11" s="450">
        <f t="shared" si="32"/>
        <v>1</v>
      </c>
      <c r="AL11" s="287">
        <f t="shared" si="12"/>
        <v>1</v>
      </c>
      <c r="AM11" s="306">
        <v>1</v>
      </c>
      <c r="AN11" s="278"/>
      <c r="AO11" s="449">
        <f t="shared" si="33"/>
        <v>45642</v>
      </c>
      <c r="AP11" s="294" t="s">
        <v>17</v>
      </c>
      <c r="AQ11" s="448">
        <f t="shared" si="34"/>
        <v>45642</v>
      </c>
      <c r="AR11" s="450">
        <f t="shared" si="35"/>
        <v>2</v>
      </c>
      <c r="AS11" s="287">
        <f t="shared" si="13"/>
        <v>2</v>
      </c>
      <c r="AT11" s="306">
        <v>1</v>
      </c>
      <c r="AU11" s="257">
        <v>6</v>
      </c>
      <c r="AW11" s="257">
        <v>6</v>
      </c>
      <c r="AX11" s="272" t="str">
        <f t="shared" si="6"/>
        <v>キャベツ</v>
      </c>
      <c r="AY11" s="272" t="str">
        <f t="shared" si="6"/>
        <v>石井中生</v>
      </c>
      <c r="AZ11" s="273">
        <f t="shared" si="7"/>
        <v>10</v>
      </c>
      <c r="BA11" s="455"/>
      <c r="BB11" s="278"/>
      <c r="BC11" s="294" t="s">
        <v>17</v>
      </c>
      <c r="BD11" s="295"/>
      <c r="BE11" s="305"/>
      <c r="BF11" s="287">
        <f t="shared" si="14"/>
        <v>0</v>
      </c>
      <c r="BG11" s="307"/>
      <c r="BH11" s="455"/>
      <c r="BI11" s="449">
        <f t="shared" si="36"/>
        <v>45641</v>
      </c>
      <c r="BJ11" s="294" t="s">
        <v>17</v>
      </c>
      <c r="BK11" s="448">
        <f t="shared" si="37"/>
        <v>45641</v>
      </c>
      <c r="BL11" s="450">
        <f t="shared" si="38"/>
        <v>2</v>
      </c>
      <c r="BM11" s="287">
        <f t="shared" si="15"/>
        <v>2</v>
      </c>
      <c r="BN11" s="307">
        <v>1</v>
      </c>
      <c r="BO11" s="455"/>
      <c r="BP11" s="449">
        <f t="shared" si="39"/>
        <v>45655</v>
      </c>
      <c r="BQ11" s="294" t="s">
        <v>17</v>
      </c>
      <c r="BR11" s="448">
        <f t="shared" si="40"/>
        <v>45655</v>
      </c>
      <c r="BS11" s="450">
        <f t="shared" si="41"/>
        <v>2</v>
      </c>
      <c r="BT11" s="287">
        <f t="shared" si="16"/>
        <v>2</v>
      </c>
      <c r="BU11" s="307">
        <v>1</v>
      </c>
      <c r="BV11" s="455"/>
      <c r="BW11" s="449">
        <f t="shared" si="42"/>
        <v>45678</v>
      </c>
      <c r="BX11" s="294" t="s">
        <v>17</v>
      </c>
      <c r="BY11" s="448">
        <f t="shared" si="43"/>
        <v>45678</v>
      </c>
      <c r="BZ11" s="450">
        <f t="shared" si="44"/>
        <v>2</v>
      </c>
      <c r="CA11" s="287">
        <f t="shared" si="17"/>
        <v>2</v>
      </c>
      <c r="CB11" s="307">
        <v>1</v>
      </c>
      <c r="CC11" s="455"/>
      <c r="CD11" s="278">
        <v>45432</v>
      </c>
      <c r="CE11" s="294" t="s">
        <v>15</v>
      </c>
      <c r="CF11" s="451">
        <f t="shared" si="45"/>
        <v>45437</v>
      </c>
      <c r="CG11" s="450">
        <f t="shared" si="46"/>
        <v>8</v>
      </c>
      <c r="CH11" s="287">
        <f t="shared" si="18"/>
        <v>8</v>
      </c>
      <c r="CI11" s="306">
        <v>1</v>
      </c>
      <c r="CJ11" s="455"/>
      <c r="CK11" s="278"/>
      <c r="CL11" s="294" t="s">
        <v>17</v>
      </c>
      <c r="CM11" s="295"/>
      <c r="CN11" s="305"/>
      <c r="CO11" s="287">
        <f t="shared" si="19"/>
        <v>0</v>
      </c>
      <c r="CP11" s="306"/>
      <c r="CQ11" s="257">
        <v>6</v>
      </c>
    </row>
    <row r="12" spans="1:95" ht="28.5" customHeight="1" x14ac:dyDescent="0.15">
      <c r="A12" s="257">
        <v>7</v>
      </c>
      <c r="B12" s="261" t="s">
        <v>101</v>
      </c>
      <c r="C12" s="261" t="s">
        <v>102</v>
      </c>
      <c r="D12" s="263">
        <v>10</v>
      </c>
      <c r="E12" s="278">
        <f t="shared" si="0"/>
        <v>45505</v>
      </c>
      <c r="F12" s="278">
        <v>45509</v>
      </c>
      <c r="G12" s="294" t="s">
        <v>17</v>
      </c>
      <c r="H12" s="448">
        <f t="shared" si="20"/>
        <v>45510</v>
      </c>
      <c r="I12" s="450">
        <f t="shared" si="21"/>
        <v>8</v>
      </c>
      <c r="J12" s="287">
        <f t="shared" si="8"/>
        <v>8</v>
      </c>
      <c r="K12" s="306">
        <v>1</v>
      </c>
      <c r="L12" s="278"/>
      <c r="M12" s="449">
        <f t="shared" si="22"/>
        <v>45538</v>
      </c>
      <c r="N12" s="294" t="s">
        <v>17</v>
      </c>
      <c r="O12" s="448">
        <f t="shared" si="23"/>
        <v>45539</v>
      </c>
      <c r="P12" s="450">
        <f t="shared" si="24"/>
        <v>4.5</v>
      </c>
      <c r="Q12" s="287">
        <f t="shared" si="9"/>
        <v>4.5</v>
      </c>
      <c r="R12" s="306">
        <v>1</v>
      </c>
      <c r="S12" s="278"/>
      <c r="T12" s="278">
        <v>45540</v>
      </c>
      <c r="U12" s="294" t="s">
        <v>17</v>
      </c>
      <c r="V12" s="448">
        <f t="shared" si="25"/>
        <v>45540</v>
      </c>
      <c r="W12" s="450">
        <f t="shared" si="26"/>
        <v>4</v>
      </c>
      <c r="X12" s="287">
        <f t="shared" si="10"/>
        <v>4</v>
      </c>
      <c r="Y12" s="306">
        <v>1</v>
      </c>
      <c r="Z12" s="278"/>
      <c r="AA12" s="449">
        <f t="shared" si="27"/>
        <v>45547</v>
      </c>
      <c r="AB12" s="294" t="s">
        <v>17</v>
      </c>
      <c r="AC12" s="448">
        <f t="shared" si="28"/>
        <v>45547</v>
      </c>
      <c r="AD12" s="450">
        <f t="shared" si="29"/>
        <v>1</v>
      </c>
      <c r="AE12" s="287">
        <f t="shared" si="11"/>
        <v>1</v>
      </c>
      <c r="AF12" s="306">
        <v>1</v>
      </c>
      <c r="AG12" s="278"/>
      <c r="AH12" s="449">
        <f t="shared" si="30"/>
        <v>45554</v>
      </c>
      <c r="AI12" s="294" t="s">
        <v>17</v>
      </c>
      <c r="AJ12" s="448">
        <f t="shared" si="31"/>
        <v>45554</v>
      </c>
      <c r="AK12" s="450">
        <f t="shared" si="32"/>
        <v>1</v>
      </c>
      <c r="AL12" s="287">
        <f t="shared" si="12"/>
        <v>1</v>
      </c>
      <c r="AM12" s="306">
        <v>1</v>
      </c>
      <c r="AN12" s="278"/>
      <c r="AO12" s="449">
        <f t="shared" si="33"/>
        <v>45566</v>
      </c>
      <c r="AP12" s="294" t="s">
        <v>17</v>
      </c>
      <c r="AQ12" s="448">
        <f t="shared" si="34"/>
        <v>45566</v>
      </c>
      <c r="AR12" s="450">
        <f t="shared" si="35"/>
        <v>2</v>
      </c>
      <c r="AS12" s="287">
        <f t="shared" si="13"/>
        <v>2</v>
      </c>
      <c r="AT12" s="306">
        <v>1</v>
      </c>
      <c r="AU12" s="257">
        <v>7</v>
      </c>
      <c r="AW12" s="257">
        <v>7</v>
      </c>
      <c r="AX12" s="272" t="str">
        <f t="shared" si="6"/>
        <v>ブロッコリー</v>
      </c>
      <c r="AY12" s="272" t="str">
        <f t="shared" si="6"/>
        <v>おはよう</v>
      </c>
      <c r="AZ12" s="273">
        <f t="shared" si="7"/>
        <v>10</v>
      </c>
      <c r="BA12" s="455"/>
      <c r="BB12" s="278"/>
      <c r="BC12" s="294" t="s">
        <v>17</v>
      </c>
      <c r="BD12" s="295"/>
      <c r="BE12" s="305"/>
      <c r="BF12" s="287">
        <f t="shared" si="14"/>
        <v>0</v>
      </c>
      <c r="BG12" s="307"/>
      <c r="BH12" s="455"/>
      <c r="BI12" s="449">
        <f t="shared" si="36"/>
        <v>45565</v>
      </c>
      <c r="BJ12" s="294" t="s">
        <v>17</v>
      </c>
      <c r="BK12" s="448">
        <f t="shared" si="37"/>
        <v>45565</v>
      </c>
      <c r="BL12" s="450">
        <f t="shared" si="38"/>
        <v>2</v>
      </c>
      <c r="BM12" s="287">
        <f t="shared" si="15"/>
        <v>2</v>
      </c>
      <c r="BN12" s="307">
        <v>1</v>
      </c>
      <c r="BO12" s="455"/>
      <c r="BP12" s="449">
        <f t="shared" si="39"/>
        <v>45579</v>
      </c>
      <c r="BQ12" s="294" t="s">
        <v>17</v>
      </c>
      <c r="BR12" s="448">
        <f t="shared" si="40"/>
        <v>45579</v>
      </c>
      <c r="BS12" s="450">
        <f t="shared" si="41"/>
        <v>2</v>
      </c>
      <c r="BT12" s="287">
        <f t="shared" si="16"/>
        <v>2</v>
      </c>
      <c r="BU12" s="307">
        <v>1</v>
      </c>
      <c r="BV12" s="455"/>
      <c r="BW12" s="449">
        <f t="shared" si="42"/>
        <v>45602</v>
      </c>
      <c r="BX12" s="294" t="s">
        <v>17</v>
      </c>
      <c r="BY12" s="448">
        <f t="shared" si="43"/>
        <v>45602</v>
      </c>
      <c r="BZ12" s="450">
        <f t="shared" si="44"/>
        <v>2</v>
      </c>
      <c r="CA12" s="287">
        <f t="shared" si="17"/>
        <v>2</v>
      </c>
      <c r="CB12" s="307">
        <v>1</v>
      </c>
      <c r="CC12" s="455"/>
      <c r="CD12" s="278">
        <v>45621</v>
      </c>
      <c r="CE12" s="294" t="s">
        <v>15</v>
      </c>
      <c r="CF12" s="451">
        <f t="shared" si="45"/>
        <v>45626</v>
      </c>
      <c r="CG12" s="450">
        <f t="shared" si="46"/>
        <v>8</v>
      </c>
      <c r="CH12" s="287">
        <f t="shared" si="18"/>
        <v>8</v>
      </c>
      <c r="CI12" s="306">
        <v>1</v>
      </c>
      <c r="CJ12" s="455"/>
      <c r="CK12" s="278"/>
      <c r="CL12" s="294" t="s">
        <v>17</v>
      </c>
      <c r="CM12" s="295"/>
      <c r="CN12" s="305"/>
      <c r="CO12" s="287">
        <f t="shared" si="19"/>
        <v>0</v>
      </c>
      <c r="CP12" s="306"/>
      <c r="CQ12" s="257">
        <v>7</v>
      </c>
    </row>
    <row r="13" spans="1:95" ht="28.5" customHeight="1" x14ac:dyDescent="0.15">
      <c r="A13" s="257">
        <v>8</v>
      </c>
      <c r="B13" s="261" t="s">
        <v>101</v>
      </c>
      <c r="C13" s="261" t="s">
        <v>103</v>
      </c>
      <c r="D13" s="263">
        <v>20</v>
      </c>
      <c r="E13" s="278">
        <f t="shared" si="0"/>
        <v>45515</v>
      </c>
      <c r="F13" s="278">
        <v>45519</v>
      </c>
      <c r="G13" s="294" t="s">
        <v>17</v>
      </c>
      <c r="H13" s="448">
        <f t="shared" si="20"/>
        <v>45520</v>
      </c>
      <c r="I13" s="450">
        <f t="shared" si="21"/>
        <v>8</v>
      </c>
      <c r="J13" s="287">
        <f t="shared" si="8"/>
        <v>16</v>
      </c>
      <c r="K13" s="306">
        <v>1</v>
      </c>
      <c r="L13" s="278"/>
      <c r="M13" s="449">
        <f t="shared" si="22"/>
        <v>45548</v>
      </c>
      <c r="N13" s="294" t="s">
        <v>17</v>
      </c>
      <c r="O13" s="448">
        <f t="shared" si="23"/>
        <v>45549</v>
      </c>
      <c r="P13" s="450">
        <f t="shared" si="24"/>
        <v>4.5</v>
      </c>
      <c r="Q13" s="287">
        <f t="shared" si="9"/>
        <v>9</v>
      </c>
      <c r="R13" s="306">
        <v>1</v>
      </c>
      <c r="S13" s="278"/>
      <c r="T13" s="278">
        <v>45550</v>
      </c>
      <c r="U13" s="294" t="s">
        <v>17</v>
      </c>
      <c r="V13" s="448">
        <f t="shared" si="25"/>
        <v>45550</v>
      </c>
      <c r="W13" s="450">
        <f t="shared" si="26"/>
        <v>4</v>
      </c>
      <c r="X13" s="287">
        <f t="shared" si="10"/>
        <v>8</v>
      </c>
      <c r="Y13" s="306">
        <v>1</v>
      </c>
      <c r="Z13" s="278"/>
      <c r="AA13" s="449">
        <f>($T13-$T$6)+AA$6</f>
        <v>45557</v>
      </c>
      <c r="AB13" s="294" t="s">
        <v>17</v>
      </c>
      <c r="AC13" s="448">
        <f t="shared" si="28"/>
        <v>45557</v>
      </c>
      <c r="AD13" s="450">
        <f t="shared" si="29"/>
        <v>1</v>
      </c>
      <c r="AE13" s="287">
        <f t="shared" si="11"/>
        <v>2</v>
      </c>
      <c r="AF13" s="306">
        <v>1</v>
      </c>
      <c r="AG13" s="278"/>
      <c r="AH13" s="449">
        <f t="shared" si="30"/>
        <v>45564</v>
      </c>
      <c r="AI13" s="294" t="s">
        <v>17</v>
      </c>
      <c r="AJ13" s="448">
        <f t="shared" si="31"/>
        <v>45564</v>
      </c>
      <c r="AK13" s="450">
        <f t="shared" si="32"/>
        <v>1</v>
      </c>
      <c r="AL13" s="287">
        <f t="shared" si="12"/>
        <v>2</v>
      </c>
      <c r="AM13" s="306">
        <v>1</v>
      </c>
      <c r="AN13" s="278"/>
      <c r="AO13" s="449">
        <f t="shared" si="33"/>
        <v>45576</v>
      </c>
      <c r="AP13" s="294" t="s">
        <v>17</v>
      </c>
      <c r="AQ13" s="448">
        <f t="shared" si="34"/>
        <v>45576</v>
      </c>
      <c r="AR13" s="450">
        <f t="shared" si="35"/>
        <v>2</v>
      </c>
      <c r="AS13" s="287">
        <f t="shared" si="13"/>
        <v>4</v>
      </c>
      <c r="AT13" s="306">
        <v>1</v>
      </c>
      <c r="AU13" s="257">
        <v>8</v>
      </c>
      <c r="AW13" s="257">
        <v>8</v>
      </c>
      <c r="AX13" s="272" t="str">
        <f t="shared" si="6"/>
        <v>ブロッコリー</v>
      </c>
      <c r="AY13" s="272" t="str">
        <f t="shared" si="6"/>
        <v>こんにちは</v>
      </c>
      <c r="AZ13" s="273">
        <f t="shared" si="7"/>
        <v>20</v>
      </c>
      <c r="BA13" s="455"/>
      <c r="BB13" s="278"/>
      <c r="BC13" s="294" t="s">
        <v>17</v>
      </c>
      <c r="BD13" s="295"/>
      <c r="BE13" s="305"/>
      <c r="BF13" s="287">
        <f t="shared" si="14"/>
        <v>0</v>
      </c>
      <c r="BG13" s="307"/>
      <c r="BH13" s="455"/>
      <c r="BI13" s="449">
        <f t="shared" si="36"/>
        <v>45575</v>
      </c>
      <c r="BJ13" s="294" t="s">
        <v>17</v>
      </c>
      <c r="BK13" s="448">
        <f t="shared" si="37"/>
        <v>45575</v>
      </c>
      <c r="BL13" s="450">
        <f t="shared" si="38"/>
        <v>2</v>
      </c>
      <c r="BM13" s="287">
        <f t="shared" si="15"/>
        <v>4</v>
      </c>
      <c r="BN13" s="307">
        <v>1</v>
      </c>
      <c r="BO13" s="455"/>
      <c r="BP13" s="449">
        <f t="shared" si="39"/>
        <v>45589</v>
      </c>
      <c r="BQ13" s="294" t="s">
        <v>17</v>
      </c>
      <c r="BR13" s="448">
        <f t="shared" si="40"/>
        <v>45589</v>
      </c>
      <c r="BS13" s="450">
        <f t="shared" si="41"/>
        <v>2</v>
      </c>
      <c r="BT13" s="287">
        <f t="shared" si="16"/>
        <v>4</v>
      </c>
      <c r="BU13" s="307">
        <v>1</v>
      </c>
      <c r="BV13" s="455"/>
      <c r="BW13" s="449">
        <f t="shared" si="42"/>
        <v>45612</v>
      </c>
      <c r="BX13" s="294" t="s">
        <v>17</v>
      </c>
      <c r="BY13" s="448">
        <f t="shared" si="43"/>
        <v>45612</v>
      </c>
      <c r="BZ13" s="450">
        <f t="shared" si="44"/>
        <v>2</v>
      </c>
      <c r="CA13" s="287">
        <f t="shared" si="17"/>
        <v>4</v>
      </c>
      <c r="CB13" s="307">
        <v>1</v>
      </c>
      <c r="CC13" s="455"/>
      <c r="CD13" s="278">
        <v>45641</v>
      </c>
      <c r="CE13" s="294" t="s">
        <v>15</v>
      </c>
      <c r="CF13" s="451">
        <f t="shared" si="45"/>
        <v>45646</v>
      </c>
      <c r="CG13" s="450">
        <f t="shared" si="46"/>
        <v>8</v>
      </c>
      <c r="CH13" s="287">
        <f t="shared" si="18"/>
        <v>16</v>
      </c>
      <c r="CI13" s="306">
        <v>1</v>
      </c>
      <c r="CJ13" s="455"/>
      <c r="CK13" s="278"/>
      <c r="CL13" s="294" t="s">
        <v>17</v>
      </c>
      <c r="CM13" s="295"/>
      <c r="CN13" s="305"/>
      <c r="CO13" s="287">
        <f t="shared" si="19"/>
        <v>0</v>
      </c>
      <c r="CP13" s="306"/>
      <c r="CQ13" s="257">
        <v>8</v>
      </c>
    </row>
    <row r="14" spans="1:95" ht="28.5" customHeight="1" x14ac:dyDescent="0.15">
      <c r="A14" s="257">
        <v>9</v>
      </c>
      <c r="B14" s="261" t="s">
        <v>101</v>
      </c>
      <c r="C14" s="261" t="s">
        <v>104</v>
      </c>
      <c r="D14" s="263">
        <v>20</v>
      </c>
      <c r="E14" s="278">
        <f t="shared" si="0"/>
        <v>45532</v>
      </c>
      <c r="F14" s="278">
        <v>45536</v>
      </c>
      <c r="G14" s="294" t="s">
        <v>17</v>
      </c>
      <c r="H14" s="448">
        <f t="shared" si="20"/>
        <v>45537</v>
      </c>
      <c r="I14" s="450">
        <f t="shared" si="21"/>
        <v>8</v>
      </c>
      <c r="J14" s="287">
        <f t="shared" si="8"/>
        <v>16</v>
      </c>
      <c r="K14" s="306">
        <v>1</v>
      </c>
      <c r="L14" s="278"/>
      <c r="M14" s="449">
        <f t="shared" si="22"/>
        <v>45564</v>
      </c>
      <c r="N14" s="294" t="s">
        <v>17</v>
      </c>
      <c r="O14" s="448">
        <f t="shared" si="23"/>
        <v>45565</v>
      </c>
      <c r="P14" s="450">
        <f t="shared" si="24"/>
        <v>4.5</v>
      </c>
      <c r="Q14" s="287">
        <f t="shared" si="9"/>
        <v>9</v>
      </c>
      <c r="R14" s="306">
        <v>1</v>
      </c>
      <c r="S14" s="278"/>
      <c r="T14" s="278">
        <v>45566</v>
      </c>
      <c r="U14" s="294" t="s">
        <v>17</v>
      </c>
      <c r="V14" s="448">
        <f t="shared" si="25"/>
        <v>45566</v>
      </c>
      <c r="W14" s="450">
        <f t="shared" si="26"/>
        <v>4</v>
      </c>
      <c r="X14" s="287">
        <f t="shared" si="10"/>
        <v>8</v>
      </c>
      <c r="Y14" s="306">
        <v>1</v>
      </c>
      <c r="Z14" s="278"/>
      <c r="AA14" s="449">
        <f t="shared" si="27"/>
        <v>45573</v>
      </c>
      <c r="AB14" s="294" t="s">
        <v>17</v>
      </c>
      <c r="AC14" s="448">
        <f t="shared" si="28"/>
        <v>45573</v>
      </c>
      <c r="AD14" s="450">
        <f t="shared" si="29"/>
        <v>1</v>
      </c>
      <c r="AE14" s="287">
        <f t="shared" si="11"/>
        <v>2</v>
      </c>
      <c r="AF14" s="306">
        <v>1</v>
      </c>
      <c r="AG14" s="278"/>
      <c r="AH14" s="449">
        <f t="shared" si="30"/>
        <v>45580</v>
      </c>
      <c r="AI14" s="294" t="s">
        <v>17</v>
      </c>
      <c r="AJ14" s="448">
        <f t="shared" si="31"/>
        <v>45580</v>
      </c>
      <c r="AK14" s="450">
        <f t="shared" si="32"/>
        <v>1</v>
      </c>
      <c r="AL14" s="287">
        <f t="shared" si="12"/>
        <v>2</v>
      </c>
      <c r="AM14" s="306">
        <v>1</v>
      </c>
      <c r="AN14" s="278"/>
      <c r="AO14" s="449">
        <f t="shared" si="33"/>
        <v>45592</v>
      </c>
      <c r="AP14" s="294" t="s">
        <v>17</v>
      </c>
      <c r="AQ14" s="448">
        <f t="shared" si="34"/>
        <v>45592</v>
      </c>
      <c r="AR14" s="450">
        <f t="shared" si="35"/>
        <v>2</v>
      </c>
      <c r="AS14" s="287">
        <f t="shared" si="13"/>
        <v>4</v>
      </c>
      <c r="AT14" s="306">
        <v>1</v>
      </c>
      <c r="AU14" s="257">
        <v>9</v>
      </c>
      <c r="AW14" s="257">
        <v>9</v>
      </c>
      <c r="AX14" s="272" t="str">
        <f t="shared" si="6"/>
        <v>ブロッコリー</v>
      </c>
      <c r="AY14" s="272" t="str">
        <f t="shared" si="6"/>
        <v>はつみらい</v>
      </c>
      <c r="AZ14" s="273">
        <f t="shared" si="7"/>
        <v>20</v>
      </c>
      <c r="BA14" s="455"/>
      <c r="BB14" s="278"/>
      <c r="BC14" s="294" t="s">
        <v>17</v>
      </c>
      <c r="BD14" s="295"/>
      <c r="BE14" s="305"/>
      <c r="BF14" s="287">
        <f t="shared" si="14"/>
        <v>0</v>
      </c>
      <c r="BG14" s="307"/>
      <c r="BH14" s="455"/>
      <c r="BI14" s="449">
        <f t="shared" si="36"/>
        <v>45591</v>
      </c>
      <c r="BJ14" s="294" t="s">
        <v>17</v>
      </c>
      <c r="BK14" s="448">
        <f t="shared" si="37"/>
        <v>45591</v>
      </c>
      <c r="BL14" s="450">
        <f t="shared" si="38"/>
        <v>2</v>
      </c>
      <c r="BM14" s="287">
        <f t="shared" si="15"/>
        <v>4</v>
      </c>
      <c r="BN14" s="307">
        <v>1</v>
      </c>
      <c r="BO14" s="455"/>
      <c r="BP14" s="449">
        <f t="shared" si="39"/>
        <v>45605</v>
      </c>
      <c r="BQ14" s="294" t="s">
        <v>17</v>
      </c>
      <c r="BR14" s="448">
        <f t="shared" si="40"/>
        <v>45605</v>
      </c>
      <c r="BS14" s="450">
        <f t="shared" si="41"/>
        <v>2</v>
      </c>
      <c r="BT14" s="287">
        <f t="shared" si="16"/>
        <v>4</v>
      </c>
      <c r="BU14" s="307">
        <v>1</v>
      </c>
      <c r="BV14" s="455"/>
      <c r="BW14" s="449">
        <f t="shared" si="42"/>
        <v>45628</v>
      </c>
      <c r="BX14" s="294" t="s">
        <v>17</v>
      </c>
      <c r="BY14" s="448">
        <f t="shared" si="43"/>
        <v>45628</v>
      </c>
      <c r="BZ14" s="450">
        <f t="shared" si="44"/>
        <v>2</v>
      </c>
      <c r="CA14" s="287">
        <f t="shared" si="17"/>
        <v>4</v>
      </c>
      <c r="CB14" s="307">
        <v>1</v>
      </c>
      <c r="CC14" s="455"/>
      <c r="CD14" s="278">
        <v>45306</v>
      </c>
      <c r="CE14" s="294" t="s">
        <v>15</v>
      </c>
      <c r="CF14" s="451">
        <f t="shared" si="45"/>
        <v>45311</v>
      </c>
      <c r="CG14" s="450">
        <f t="shared" si="46"/>
        <v>8</v>
      </c>
      <c r="CH14" s="287">
        <f t="shared" si="18"/>
        <v>16</v>
      </c>
      <c r="CI14" s="306">
        <v>1</v>
      </c>
      <c r="CJ14" s="455"/>
      <c r="CK14" s="278"/>
      <c r="CL14" s="294" t="s">
        <v>17</v>
      </c>
      <c r="CM14" s="295"/>
      <c r="CN14" s="305"/>
      <c r="CO14" s="287">
        <f t="shared" si="19"/>
        <v>0</v>
      </c>
      <c r="CP14" s="306"/>
      <c r="CQ14" s="257">
        <v>9</v>
      </c>
    </row>
    <row r="15" spans="1:95" ht="28.5" customHeight="1" x14ac:dyDescent="0.15">
      <c r="A15" s="257">
        <v>10</v>
      </c>
      <c r="B15" s="261" t="s">
        <v>105</v>
      </c>
      <c r="C15" s="261" t="s">
        <v>106</v>
      </c>
      <c r="D15" s="263">
        <v>30</v>
      </c>
      <c r="E15" s="274"/>
      <c r="F15" s="278"/>
      <c r="G15" s="294" t="s">
        <v>17</v>
      </c>
      <c r="H15" s="295"/>
      <c r="I15" s="305"/>
      <c r="J15" s="287">
        <f t="shared" si="8"/>
        <v>0</v>
      </c>
      <c r="K15" s="306"/>
      <c r="L15" s="278"/>
      <c r="M15" s="278">
        <v>45516</v>
      </c>
      <c r="N15" s="294" t="s">
        <v>17</v>
      </c>
      <c r="O15" s="295">
        <v>45517</v>
      </c>
      <c r="P15" s="305">
        <v>8</v>
      </c>
      <c r="Q15" s="287">
        <f t="shared" si="9"/>
        <v>24</v>
      </c>
      <c r="R15" s="306">
        <v>1</v>
      </c>
      <c r="S15" s="278">
        <f t="shared" si="2"/>
        <v>45515</v>
      </c>
      <c r="T15" s="278">
        <v>45519</v>
      </c>
      <c r="U15" s="294" t="s">
        <v>17</v>
      </c>
      <c r="V15" s="295">
        <v>45519</v>
      </c>
      <c r="W15" s="305">
        <v>4</v>
      </c>
      <c r="X15" s="287">
        <f t="shared" si="10"/>
        <v>12</v>
      </c>
      <c r="Y15" s="306">
        <v>1</v>
      </c>
      <c r="Z15" s="278">
        <f t="shared" si="3"/>
        <v>45546</v>
      </c>
      <c r="AA15" s="278">
        <v>45550</v>
      </c>
      <c r="AB15" s="294" t="s">
        <v>17</v>
      </c>
      <c r="AC15" s="295">
        <v>45550</v>
      </c>
      <c r="AD15" s="305">
        <v>4</v>
      </c>
      <c r="AE15" s="287">
        <f t="shared" si="11"/>
        <v>12</v>
      </c>
      <c r="AF15" s="306">
        <v>1</v>
      </c>
      <c r="AG15" s="278">
        <f t="shared" si="4"/>
        <v>45576</v>
      </c>
      <c r="AH15" s="278">
        <v>45580</v>
      </c>
      <c r="AI15" s="294" t="s">
        <v>17</v>
      </c>
      <c r="AJ15" s="295">
        <v>45580</v>
      </c>
      <c r="AK15" s="305">
        <v>5</v>
      </c>
      <c r="AL15" s="287">
        <f t="shared" si="12"/>
        <v>15</v>
      </c>
      <c r="AM15" s="306">
        <v>1</v>
      </c>
      <c r="AN15" s="278"/>
      <c r="AO15" s="278"/>
      <c r="AP15" s="294"/>
      <c r="AQ15" s="295"/>
      <c r="AR15" s="305"/>
      <c r="AS15" s="287">
        <f t="shared" si="13"/>
        <v>0</v>
      </c>
      <c r="AT15" s="306"/>
      <c r="AU15" s="257">
        <v>10</v>
      </c>
      <c r="AW15" s="257">
        <v>10</v>
      </c>
      <c r="AX15" s="272" t="str">
        <f t="shared" si="6"/>
        <v>ニンジン</v>
      </c>
      <c r="AY15" s="272" t="str">
        <f t="shared" si="6"/>
        <v>ニンジンA</v>
      </c>
      <c r="AZ15" s="273">
        <f t="shared" si="7"/>
        <v>30</v>
      </c>
      <c r="BA15" s="455"/>
      <c r="BB15" s="278"/>
      <c r="BC15" s="294" t="s">
        <v>17</v>
      </c>
      <c r="BD15" s="295"/>
      <c r="BE15" s="305"/>
      <c r="BF15" s="287">
        <f t="shared" si="14"/>
        <v>0</v>
      </c>
      <c r="BG15" s="307"/>
      <c r="BH15" s="455"/>
      <c r="BI15" s="278">
        <v>45528</v>
      </c>
      <c r="BJ15" s="294" t="s">
        <v>17</v>
      </c>
      <c r="BK15" s="295">
        <v>45528</v>
      </c>
      <c r="BL15" s="305">
        <v>1</v>
      </c>
      <c r="BM15" s="287">
        <f t="shared" si="15"/>
        <v>3</v>
      </c>
      <c r="BN15" s="307">
        <v>1</v>
      </c>
      <c r="BO15" s="455"/>
      <c r="BP15" s="278">
        <v>45545</v>
      </c>
      <c r="BQ15" s="294" t="s">
        <v>17</v>
      </c>
      <c r="BR15" s="295">
        <v>45545</v>
      </c>
      <c r="BS15" s="305">
        <v>1</v>
      </c>
      <c r="BT15" s="287">
        <f t="shared" si="16"/>
        <v>3</v>
      </c>
      <c r="BU15" s="307">
        <v>1</v>
      </c>
      <c r="BV15" s="455"/>
      <c r="BW15" s="278"/>
      <c r="BX15" s="294" t="s">
        <v>17</v>
      </c>
      <c r="BY15" s="295"/>
      <c r="BZ15" s="305"/>
      <c r="CA15" s="287">
        <f t="shared" si="17"/>
        <v>0</v>
      </c>
      <c r="CB15" s="307"/>
      <c r="CC15" s="455"/>
      <c r="CD15" s="278">
        <v>45611</v>
      </c>
      <c r="CE15" s="294" t="s">
        <v>17</v>
      </c>
      <c r="CF15" s="295">
        <v>45616</v>
      </c>
      <c r="CG15" s="305">
        <f>3*4*10</f>
        <v>120</v>
      </c>
      <c r="CH15" s="287">
        <f t="shared" si="18"/>
        <v>360</v>
      </c>
      <c r="CI15" s="306"/>
      <c r="CJ15" s="455"/>
      <c r="CK15" s="278">
        <v>45505</v>
      </c>
      <c r="CL15" s="294" t="s">
        <v>17</v>
      </c>
      <c r="CM15" s="295">
        <v>45506</v>
      </c>
      <c r="CN15" s="305">
        <v>5.5</v>
      </c>
      <c r="CO15" s="287">
        <f t="shared" si="19"/>
        <v>16.5</v>
      </c>
      <c r="CP15" s="306"/>
      <c r="CQ15" s="257">
        <v>10</v>
      </c>
    </row>
    <row r="16" spans="1:95" ht="28.5" customHeight="1" x14ac:dyDescent="0.15">
      <c r="A16" s="257">
        <v>11</v>
      </c>
      <c r="B16" s="261" t="s">
        <v>105</v>
      </c>
      <c r="C16" s="261" t="s">
        <v>107</v>
      </c>
      <c r="D16" s="263">
        <v>20</v>
      </c>
      <c r="E16" s="274"/>
      <c r="F16" s="278"/>
      <c r="G16" s="294" t="s">
        <v>17</v>
      </c>
      <c r="H16" s="295"/>
      <c r="I16" s="305"/>
      <c r="J16" s="287">
        <f t="shared" si="8"/>
        <v>0</v>
      </c>
      <c r="K16" s="306"/>
      <c r="L16" s="278"/>
      <c r="M16" s="449">
        <f>($T16-$T$15)+M$15</f>
        <v>45526</v>
      </c>
      <c r="N16" s="294" t="s">
        <v>17</v>
      </c>
      <c r="O16" s="448">
        <f t="shared" si="23"/>
        <v>45527</v>
      </c>
      <c r="P16" s="450">
        <f>P$15</f>
        <v>8</v>
      </c>
      <c r="Q16" s="287">
        <f t="shared" si="9"/>
        <v>16</v>
      </c>
      <c r="R16" s="306">
        <v>1</v>
      </c>
      <c r="S16" s="278">
        <f t="shared" si="2"/>
        <v>45525</v>
      </c>
      <c r="T16" s="278">
        <v>45529</v>
      </c>
      <c r="U16" s="294" t="s">
        <v>17</v>
      </c>
      <c r="V16" s="448">
        <f>T16</f>
        <v>45529</v>
      </c>
      <c r="W16" s="450">
        <f>W$15</f>
        <v>4</v>
      </c>
      <c r="X16" s="287">
        <f t="shared" si="10"/>
        <v>8</v>
      </c>
      <c r="Y16" s="306">
        <v>1</v>
      </c>
      <c r="Z16" s="278">
        <f t="shared" si="3"/>
        <v>45556</v>
      </c>
      <c r="AA16" s="449">
        <f>($T16-$T$15)+AA$15</f>
        <v>45560</v>
      </c>
      <c r="AB16" s="294" t="s">
        <v>17</v>
      </c>
      <c r="AC16" s="448">
        <f>AA16</f>
        <v>45560</v>
      </c>
      <c r="AD16" s="450">
        <f>AD$15</f>
        <v>4</v>
      </c>
      <c r="AE16" s="287">
        <f t="shared" si="11"/>
        <v>8</v>
      </c>
      <c r="AF16" s="306">
        <v>1</v>
      </c>
      <c r="AG16" s="278">
        <f t="shared" si="4"/>
        <v>45586</v>
      </c>
      <c r="AH16" s="449">
        <f>($T16-$T$15)+AH$15</f>
        <v>45590</v>
      </c>
      <c r="AI16" s="294" t="s">
        <v>17</v>
      </c>
      <c r="AJ16" s="448">
        <f>AH16</f>
        <v>45590</v>
      </c>
      <c r="AK16" s="450">
        <f>AK$15</f>
        <v>5</v>
      </c>
      <c r="AL16" s="287">
        <f t="shared" si="12"/>
        <v>10</v>
      </c>
      <c r="AM16" s="306">
        <v>1</v>
      </c>
      <c r="AN16" s="278"/>
      <c r="AO16" s="278"/>
      <c r="AP16" s="294"/>
      <c r="AQ16" s="295"/>
      <c r="AR16" s="305"/>
      <c r="AS16" s="287">
        <f t="shared" si="13"/>
        <v>0</v>
      </c>
      <c r="AT16" s="306"/>
      <c r="AU16" s="257">
        <v>11</v>
      </c>
      <c r="AW16" s="257">
        <v>11</v>
      </c>
      <c r="AX16" s="272" t="str">
        <f t="shared" si="6"/>
        <v>ニンジン</v>
      </c>
      <c r="AY16" s="272" t="str">
        <f t="shared" si="6"/>
        <v>ニンジンB</v>
      </c>
      <c r="AZ16" s="273">
        <f t="shared" si="7"/>
        <v>20</v>
      </c>
      <c r="BA16" s="455"/>
      <c r="BB16" s="278"/>
      <c r="BC16" s="294" t="s">
        <v>17</v>
      </c>
      <c r="BD16" s="295"/>
      <c r="BE16" s="305"/>
      <c r="BF16" s="287">
        <f t="shared" si="14"/>
        <v>0</v>
      </c>
      <c r="BG16" s="307"/>
      <c r="BH16" s="455"/>
      <c r="BI16" s="449">
        <f>($T16-$T$15)+BI$15</f>
        <v>45538</v>
      </c>
      <c r="BJ16" s="294" t="s">
        <v>17</v>
      </c>
      <c r="BK16" s="448">
        <f>BI16</f>
        <v>45538</v>
      </c>
      <c r="BL16" s="450">
        <f>BL$15</f>
        <v>1</v>
      </c>
      <c r="BM16" s="287">
        <f t="shared" si="15"/>
        <v>2</v>
      </c>
      <c r="BN16" s="307">
        <v>1</v>
      </c>
      <c r="BO16" s="455"/>
      <c r="BP16" s="449">
        <f>($T16-$T$15)+BP$15</f>
        <v>45555</v>
      </c>
      <c r="BQ16" s="294" t="s">
        <v>17</v>
      </c>
      <c r="BR16" s="448">
        <f>BP16</f>
        <v>45555</v>
      </c>
      <c r="BS16" s="450">
        <f>BS$15</f>
        <v>1</v>
      </c>
      <c r="BT16" s="287">
        <f t="shared" si="16"/>
        <v>2</v>
      </c>
      <c r="BU16" s="307">
        <v>1</v>
      </c>
      <c r="BV16" s="455"/>
      <c r="BW16" s="278"/>
      <c r="BX16" s="294" t="s">
        <v>17</v>
      </c>
      <c r="BY16" s="295"/>
      <c r="BZ16" s="305"/>
      <c r="CA16" s="287">
        <f t="shared" si="17"/>
        <v>0</v>
      </c>
      <c r="CB16" s="307"/>
      <c r="CC16" s="455"/>
      <c r="CD16" s="278">
        <v>45641</v>
      </c>
      <c r="CE16" s="294" t="s">
        <v>17</v>
      </c>
      <c r="CF16" s="295">
        <v>45646</v>
      </c>
      <c r="CG16" s="305">
        <f t="shared" ref="CG16:CG17" si="47">3*4*10</f>
        <v>120</v>
      </c>
      <c r="CH16" s="287">
        <f t="shared" si="18"/>
        <v>240</v>
      </c>
      <c r="CI16" s="306"/>
      <c r="CJ16" s="455"/>
      <c r="CK16" s="449">
        <f>($T16-$T$15)+CK$15</f>
        <v>45515</v>
      </c>
      <c r="CL16" s="294" t="s">
        <v>17</v>
      </c>
      <c r="CM16" s="448">
        <f>CK16</f>
        <v>45515</v>
      </c>
      <c r="CN16" s="450">
        <f>CN$15</f>
        <v>5.5</v>
      </c>
      <c r="CO16" s="287">
        <f t="shared" si="19"/>
        <v>11</v>
      </c>
      <c r="CP16" s="306">
        <v>0</v>
      </c>
      <c r="CQ16" s="257">
        <v>11</v>
      </c>
    </row>
    <row r="17" spans="1:95" ht="28.5" customHeight="1" x14ac:dyDescent="0.15">
      <c r="A17" s="257">
        <v>12</v>
      </c>
      <c r="B17" s="261" t="s">
        <v>105</v>
      </c>
      <c r="C17" s="261" t="s">
        <v>108</v>
      </c>
      <c r="D17" s="263">
        <v>10</v>
      </c>
      <c r="E17" s="274"/>
      <c r="F17" s="278"/>
      <c r="G17" s="294" t="s">
        <v>17</v>
      </c>
      <c r="H17" s="295"/>
      <c r="I17" s="305"/>
      <c r="J17" s="287">
        <f t="shared" si="8"/>
        <v>0</v>
      </c>
      <c r="K17" s="306"/>
      <c r="L17" s="278"/>
      <c r="M17" s="449">
        <f t="shared" ref="M17:M19" si="48">($T17-$T$15)+M$15</f>
        <v>45537</v>
      </c>
      <c r="N17" s="294" t="s">
        <v>17</v>
      </c>
      <c r="O17" s="448">
        <f t="shared" si="23"/>
        <v>45538</v>
      </c>
      <c r="P17" s="450">
        <f>P$15</f>
        <v>8</v>
      </c>
      <c r="Q17" s="287">
        <f t="shared" si="9"/>
        <v>8</v>
      </c>
      <c r="R17" s="306">
        <v>1</v>
      </c>
      <c r="S17" s="278">
        <f t="shared" si="2"/>
        <v>45536</v>
      </c>
      <c r="T17" s="278">
        <v>45540</v>
      </c>
      <c r="U17" s="294" t="s">
        <v>17</v>
      </c>
      <c r="V17" s="448">
        <f t="shared" ref="V17:V19" si="49">T17</f>
        <v>45540</v>
      </c>
      <c r="W17" s="450">
        <f t="shared" ref="W17:W19" si="50">W$15</f>
        <v>4</v>
      </c>
      <c r="X17" s="287">
        <f t="shared" si="10"/>
        <v>4</v>
      </c>
      <c r="Y17" s="306">
        <v>1</v>
      </c>
      <c r="Z17" s="278">
        <f t="shared" si="3"/>
        <v>45567</v>
      </c>
      <c r="AA17" s="449">
        <f>($T17-$T$15)+AA$15</f>
        <v>45571</v>
      </c>
      <c r="AB17" s="294" t="s">
        <v>17</v>
      </c>
      <c r="AC17" s="448">
        <f t="shared" ref="AC17:AC19" si="51">AA17</f>
        <v>45571</v>
      </c>
      <c r="AD17" s="450">
        <f t="shared" ref="AD17:AD19" si="52">AD$15</f>
        <v>4</v>
      </c>
      <c r="AE17" s="287">
        <f t="shared" si="11"/>
        <v>4</v>
      </c>
      <c r="AF17" s="306">
        <v>1</v>
      </c>
      <c r="AG17" s="278">
        <f t="shared" si="4"/>
        <v>45597</v>
      </c>
      <c r="AH17" s="449">
        <f t="shared" ref="AH17:AH19" si="53">($T17-$T$15)+AH$15</f>
        <v>45601</v>
      </c>
      <c r="AI17" s="294" t="s">
        <v>17</v>
      </c>
      <c r="AJ17" s="448">
        <f t="shared" ref="AJ17:AJ19" si="54">AH17</f>
        <v>45601</v>
      </c>
      <c r="AK17" s="450">
        <f t="shared" ref="AK17:AK19" si="55">AK$15</f>
        <v>5</v>
      </c>
      <c r="AL17" s="287">
        <f t="shared" si="12"/>
        <v>5</v>
      </c>
      <c r="AM17" s="306">
        <v>1</v>
      </c>
      <c r="AN17" s="278"/>
      <c r="AO17" s="278"/>
      <c r="AP17" s="294"/>
      <c r="AQ17" s="295"/>
      <c r="AR17" s="305"/>
      <c r="AS17" s="287">
        <f t="shared" si="13"/>
        <v>0</v>
      </c>
      <c r="AT17" s="306"/>
      <c r="AU17" s="257">
        <v>12</v>
      </c>
      <c r="AW17" s="257">
        <v>12</v>
      </c>
      <c r="AX17" s="272" t="str">
        <f t="shared" si="6"/>
        <v>ニンジン</v>
      </c>
      <c r="AY17" s="272" t="str">
        <f t="shared" si="6"/>
        <v>ニンジンC</v>
      </c>
      <c r="AZ17" s="273">
        <f t="shared" si="7"/>
        <v>10</v>
      </c>
      <c r="BA17" s="455"/>
      <c r="BB17" s="278"/>
      <c r="BC17" s="294" t="s">
        <v>17</v>
      </c>
      <c r="BD17" s="295"/>
      <c r="BE17" s="305"/>
      <c r="BF17" s="287">
        <f t="shared" si="14"/>
        <v>0</v>
      </c>
      <c r="BG17" s="307"/>
      <c r="BH17" s="455"/>
      <c r="BI17" s="449">
        <f t="shared" ref="BI17:BI19" si="56">($T17-$T$15)+BI$15</f>
        <v>45549</v>
      </c>
      <c r="BJ17" s="294" t="s">
        <v>17</v>
      </c>
      <c r="BK17" s="448">
        <f t="shared" ref="BK17:BK19" si="57">BI17</f>
        <v>45549</v>
      </c>
      <c r="BL17" s="450">
        <f t="shared" ref="BL17:BL19" si="58">BL$15</f>
        <v>1</v>
      </c>
      <c r="BM17" s="287">
        <f t="shared" si="15"/>
        <v>1</v>
      </c>
      <c r="BN17" s="307">
        <v>1</v>
      </c>
      <c r="BO17" s="455"/>
      <c r="BP17" s="449">
        <f t="shared" ref="BP17:BP19" si="59">($T17-$T$15)+BP$15</f>
        <v>45566</v>
      </c>
      <c r="BQ17" s="294" t="s">
        <v>17</v>
      </c>
      <c r="BR17" s="448">
        <f t="shared" ref="BR17:BR19" si="60">BP17</f>
        <v>45566</v>
      </c>
      <c r="BS17" s="450">
        <f t="shared" ref="BS17:BS19" si="61">BS$15</f>
        <v>1</v>
      </c>
      <c r="BT17" s="287">
        <f t="shared" si="16"/>
        <v>1</v>
      </c>
      <c r="BU17" s="307">
        <v>1</v>
      </c>
      <c r="BV17" s="455"/>
      <c r="BW17" s="278"/>
      <c r="BX17" s="294" t="s">
        <v>17</v>
      </c>
      <c r="BY17" s="295"/>
      <c r="BZ17" s="305"/>
      <c r="CA17" s="287">
        <f t="shared" si="17"/>
        <v>0</v>
      </c>
      <c r="CB17" s="307"/>
      <c r="CC17" s="455"/>
      <c r="CD17" s="278">
        <v>45306</v>
      </c>
      <c r="CE17" s="294" t="s">
        <v>17</v>
      </c>
      <c r="CF17" s="295">
        <v>45311</v>
      </c>
      <c r="CG17" s="305">
        <f t="shared" si="47"/>
        <v>120</v>
      </c>
      <c r="CH17" s="287">
        <f t="shared" si="18"/>
        <v>120</v>
      </c>
      <c r="CI17" s="306"/>
      <c r="CJ17" s="455"/>
      <c r="CK17" s="449">
        <f t="shared" ref="CK17:CK19" si="62">($T17-$T$15)+CK$15</f>
        <v>45526</v>
      </c>
      <c r="CL17" s="294" t="s">
        <v>17</v>
      </c>
      <c r="CM17" s="448">
        <f t="shared" ref="CM17:CM19" si="63">CK17</f>
        <v>45526</v>
      </c>
      <c r="CN17" s="450">
        <f t="shared" ref="CN17:CN19" si="64">CN$15</f>
        <v>5.5</v>
      </c>
      <c r="CO17" s="287">
        <f t="shared" si="19"/>
        <v>5.5</v>
      </c>
      <c r="CP17" s="306">
        <v>0</v>
      </c>
      <c r="CQ17" s="257">
        <v>12</v>
      </c>
    </row>
    <row r="18" spans="1:95" ht="28.5" customHeight="1" x14ac:dyDescent="0.15">
      <c r="A18" s="257">
        <v>13</v>
      </c>
      <c r="B18" s="261" t="s">
        <v>109</v>
      </c>
      <c r="C18" s="261" t="s">
        <v>110</v>
      </c>
      <c r="D18" s="263">
        <v>10</v>
      </c>
      <c r="E18" s="274"/>
      <c r="F18" s="278"/>
      <c r="G18" s="294" t="s">
        <v>17</v>
      </c>
      <c r="H18" s="295"/>
      <c r="I18" s="305"/>
      <c r="J18" s="287">
        <f t="shared" si="8"/>
        <v>0</v>
      </c>
      <c r="K18" s="306"/>
      <c r="L18" s="278"/>
      <c r="M18" s="449">
        <f t="shared" si="48"/>
        <v>45526</v>
      </c>
      <c r="N18" s="294" t="s">
        <v>17</v>
      </c>
      <c r="O18" s="448">
        <f t="shared" si="23"/>
        <v>45527</v>
      </c>
      <c r="P18" s="450">
        <f t="shared" ref="P18:P19" si="65">P$15</f>
        <v>8</v>
      </c>
      <c r="Q18" s="287">
        <f t="shared" si="9"/>
        <v>8</v>
      </c>
      <c r="R18" s="306">
        <v>1</v>
      </c>
      <c r="S18" s="278">
        <f t="shared" si="2"/>
        <v>45525</v>
      </c>
      <c r="T18" s="278">
        <v>45529</v>
      </c>
      <c r="U18" s="294" t="s">
        <v>17</v>
      </c>
      <c r="V18" s="448">
        <f t="shared" si="49"/>
        <v>45529</v>
      </c>
      <c r="W18" s="450">
        <f t="shared" si="50"/>
        <v>4</v>
      </c>
      <c r="X18" s="287">
        <f t="shared" si="10"/>
        <v>4</v>
      </c>
      <c r="Y18" s="306">
        <v>1</v>
      </c>
      <c r="Z18" s="278">
        <f t="shared" si="3"/>
        <v>45556</v>
      </c>
      <c r="AA18" s="449">
        <f>($T18-$T$15)+AA$15</f>
        <v>45560</v>
      </c>
      <c r="AB18" s="294" t="s">
        <v>17</v>
      </c>
      <c r="AC18" s="448">
        <f t="shared" si="51"/>
        <v>45560</v>
      </c>
      <c r="AD18" s="450">
        <f t="shared" si="52"/>
        <v>4</v>
      </c>
      <c r="AE18" s="287">
        <f t="shared" si="11"/>
        <v>4</v>
      </c>
      <c r="AF18" s="306">
        <v>1</v>
      </c>
      <c r="AG18" s="278">
        <f t="shared" si="4"/>
        <v>45586</v>
      </c>
      <c r="AH18" s="449">
        <f t="shared" si="53"/>
        <v>45590</v>
      </c>
      <c r="AI18" s="294" t="s">
        <v>17</v>
      </c>
      <c r="AJ18" s="448">
        <f t="shared" si="54"/>
        <v>45590</v>
      </c>
      <c r="AK18" s="450">
        <f t="shared" si="55"/>
        <v>5</v>
      </c>
      <c r="AL18" s="287">
        <f t="shared" si="12"/>
        <v>5</v>
      </c>
      <c r="AM18" s="306">
        <v>1</v>
      </c>
      <c r="AN18" s="278"/>
      <c r="AO18" s="278"/>
      <c r="AP18" s="294"/>
      <c r="AQ18" s="295"/>
      <c r="AR18" s="305"/>
      <c r="AS18" s="287">
        <f t="shared" si="13"/>
        <v>0</v>
      </c>
      <c r="AT18" s="306"/>
      <c r="AU18" s="257">
        <v>13</v>
      </c>
      <c r="AW18" s="257">
        <v>13</v>
      </c>
      <c r="AX18" s="272" t="str">
        <f t="shared" si="6"/>
        <v>産直ニンジン</v>
      </c>
      <c r="AY18" s="272" t="str">
        <f t="shared" si="6"/>
        <v>寿八寸Ａ</v>
      </c>
      <c r="AZ18" s="273">
        <f t="shared" si="7"/>
        <v>10</v>
      </c>
      <c r="BA18" s="455"/>
      <c r="BB18" s="278"/>
      <c r="BC18" s="294" t="s">
        <v>17</v>
      </c>
      <c r="BD18" s="295"/>
      <c r="BE18" s="305"/>
      <c r="BF18" s="287">
        <f t="shared" si="14"/>
        <v>0</v>
      </c>
      <c r="BG18" s="307"/>
      <c r="BH18" s="455"/>
      <c r="BI18" s="449">
        <f t="shared" si="56"/>
        <v>45538</v>
      </c>
      <c r="BJ18" s="294" t="s">
        <v>17</v>
      </c>
      <c r="BK18" s="448">
        <f t="shared" si="57"/>
        <v>45538</v>
      </c>
      <c r="BL18" s="450">
        <f t="shared" si="58"/>
        <v>1</v>
      </c>
      <c r="BM18" s="287">
        <f t="shared" si="15"/>
        <v>1</v>
      </c>
      <c r="BN18" s="307">
        <v>1</v>
      </c>
      <c r="BO18" s="455"/>
      <c r="BP18" s="449">
        <f t="shared" si="59"/>
        <v>45555</v>
      </c>
      <c r="BQ18" s="294" t="s">
        <v>17</v>
      </c>
      <c r="BR18" s="448">
        <f t="shared" si="60"/>
        <v>45555</v>
      </c>
      <c r="BS18" s="450">
        <f t="shared" si="61"/>
        <v>1</v>
      </c>
      <c r="BT18" s="287">
        <f t="shared" si="16"/>
        <v>1</v>
      </c>
      <c r="BU18" s="307">
        <v>1</v>
      </c>
      <c r="BV18" s="455"/>
      <c r="BW18" s="278"/>
      <c r="BX18" s="294" t="s">
        <v>17</v>
      </c>
      <c r="BY18" s="295"/>
      <c r="BZ18" s="305"/>
      <c r="CA18" s="287">
        <f t="shared" si="17"/>
        <v>0</v>
      </c>
      <c r="CB18" s="307"/>
      <c r="CC18" s="455"/>
      <c r="CD18" s="278"/>
      <c r="CE18" s="294" t="s">
        <v>17</v>
      </c>
      <c r="CF18" s="295"/>
      <c r="CG18" s="305"/>
      <c r="CH18" s="287">
        <f t="shared" si="18"/>
        <v>0</v>
      </c>
      <c r="CI18" s="306"/>
      <c r="CJ18" s="455"/>
      <c r="CK18" s="449">
        <f t="shared" si="62"/>
        <v>45515</v>
      </c>
      <c r="CL18" s="294" t="s">
        <v>17</v>
      </c>
      <c r="CM18" s="448">
        <f t="shared" si="63"/>
        <v>45515</v>
      </c>
      <c r="CN18" s="450">
        <f t="shared" si="64"/>
        <v>5.5</v>
      </c>
      <c r="CO18" s="287">
        <f t="shared" si="19"/>
        <v>5.5</v>
      </c>
      <c r="CP18" s="306">
        <v>0</v>
      </c>
      <c r="CQ18" s="257">
        <v>13</v>
      </c>
    </row>
    <row r="19" spans="1:95" ht="28.5" customHeight="1" x14ac:dyDescent="0.15">
      <c r="A19" s="257">
        <v>14</v>
      </c>
      <c r="B19" s="261" t="s">
        <v>109</v>
      </c>
      <c r="C19" s="261" t="s">
        <v>111</v>
      </c>
      <c r="D19" s="263">
        <v>10</v>
      </c>
      <c r="E19" s="274"/>
      <c r="F19" s="278"/>
      <c r="G19" s="294" t="s">
        <v>17</v>
      </c>
      <c r="H19" s="295"/>
      <c r="I19" s="305"/>
      <c r="J19" s="287">
        <f t="shared" si="8"/>
        <v>0</v>
      </c>
      <c r="K19" s="306"/>
      <c r="L19" s="278"/>
      <c r="M19" s="449">
        <f t="shared" si="48"/>
        <v>45537</v>
      </c>
      <c r="N19" s="294" t="s">
        <v>17</v>
      </c>
      <c r="O19" s="448">
        <f t="shared" si="23"/>
        <v>45538</v>
      </c>
      <c r="P19" s="450">
        <f t="shared" si="65"/>
        <v>8</v>
      </c>
      <c r="Q19" s="287">
        <f t="shared" si="9"/>
        <v>8</v>
      </c>
      <c r="R19" s="306">
        <v>1</v>
      </c>
      <c r="S19" s="278">
        <f t="shared" si="2"/>
        <v>45536</v>
      </c>
      <c r="T19" s="278">
        <v>45540</v>
      </c>
      <c r="U19" s="294" t="s">
        <v>17</v>
      </c>
      <c r="V19" s="448">
        <f t="shared" si="49"/>
        <v>45540</v>
      </c>
      <c r="W19" s="450">
        <f t="shared" si="50"/>
        <v>4</v>
      </c>
      <c r="X19" s="287">
        <f t="shared" si="10"/>
        <v>4</v>
      </c>
      <c r="Y19" s="306">
        <v>1</v>
      </c>
      <c r="Z19" s="278">
        <f t="shared" si="3"/>
        <v>45567</v>
      </c>
      <c r="AA19" s="449">
        <f>($T19-$T$15)+AA$15</f>
        <v>45571</v>
      </c>
      <c r="AB19" s="294" t="s">
        <v>17</v>
      </c>
      <c r="AC19" s="448">
        <f t="shared" si="51"/>
        <v>45571</v>
      </c>
      <c r="AD19" s="450">
        <f t="shared" si="52"/>
        <v>4</v>
      </c>
      <c r="AE19" s="287">
        <f t="shared" si="11"/>
        <v>4</v>
      </c>
      <c r="AF19" s="306">
        <v>1</v>
      </c>
      <c r="AG19" s="278">
        <f t="shared" si="4"/>
        <v>45597</v>
      </c>
      <c r="AH19" s="449">
        <f t="shared" si="53"/>
        <v>45601</v>
      </c>
      <c r="AI19" s="294" t="s">
        <v>17</v>
      </c>
      <c r="AJ19" s="448">
        <f t="shared" si="54"/>
        <v>45601</v>
      </c>
      <c r="AK19" s="450">
        <f t="shared" si="55"/>
        <v>5</v>
      </c>
      <c r="AL19" s="287">
        <f t="shared" si="12"/>
        <v>5</v>
      </c>
      <c r="AM19" s="306">
        <v>1</v>
      </c>
      <c r="AN19" s="278"/>
      <c r="AO19" s="278"/>
      <c r="AP19" s="294"/>
      <c r="AQ19" s="295"/>
      <c r="AR19" s="305"/>
      <c r="AS19" s="287">
        <f t="shared" si="13"/>
        <v>0</v>
      </c>
      <c r="AT19" s="306"/>
      <c r="AU19" s="257">
        <v>14</v>
      </c>
      <c r="AW19" s="257">
        <v>14</v>
      </c>
      <c r="AX19" s="272" t="str">
        <f t="shared" si="6"/>
        <v>産直ニンジン</v>
      </c>
      <c r="AY19" s="272" t="str">
        <f t="shared" si="6"/>
        <v>寿八寸Ｂ・Ｃ</v>
      </c>
      <c r="AZ19" s="273">
        <f t="shared" si="7"/>
        <v>10</v>
      </c>
      <c r="BA19" s="455"/>
      <c r="BB19" s="278"/>
      <c r="BC19" s="294" t="s">
        <v>17</v>
      </c>
      <c r="BD19" s="295"/>
      <c r="BE19" s="305"/>
      <c r="BF19" s="287">
        <f t="shared" si="14"/>
        <v>0</v>
      </c>
      <c r="BG19" s="307"/>
      <c r="BH19" s="455"/>
      <c r="BI19" s="449">
        <f t="shared" si="56"/>
        <v>45549</v>
      </c>
      <c r="BJ19" s="294" t="s">
        <v>17</v>
      </c>
      <c r="BK19" s="448">
        <f t="shared" si="57"/>
        <v>45549</v>
      </c>
      <c r="BL19" s="450">
        <f t="shared" si="58"/>
        <v>1</v>
      </c>
      <c r="BM19" s="287">
        <f t="shared" si="15"/>
        <v>1</v>
      </c>
      <c r="BN19" s="307">
        <v>1</v>
      </c>
      <c r="BO19" s="455"/>
      <c r="BP19" s="449">
        <f t="shared" si="59"/>
        <v>45566</v>
      </c>
      <c r="BQ19" s="294" t="s">
        <v>17</v>
      </c>
      <c r="BR19" s="448">
        <f t="shared" si="60"/>
        <v>45566</v>
      </c>
      <c r="BS19" s="450">
        <f t="shared" si="61"/>
        <v>1</v>
      </c>
      <c r="BT19" s="287">
        <f t="shared" si="16"/>
        <v>1</v>
      </c>
      <c r="BU19" s="307">
        <v>1</v>
      </c>
      <c r="BV19" s="455"/>
      <c r="BW19" s="278"/>
      <c r="BX19" s="294" t="s">
        <v>17</v>
      </c>
      <c r="BY19" s="295"/>
      <c r="BZ19" s="305"/>
      <c r="CA19" s="287">
        <f t="shared" si="17"/>
        <v>0</v>
      </c>
      <c r="CB19" s="307"/>
      <c r="CC19" s="455"/>
      <c r="CD19" s="278"/>
      <c r="CE19" s="294" t="s">
        <v>17</v>
      </c>
      <c r="CF19" s="295"/>
      <c r="CG19" s="305"/>
      <c r="CH19" s="287">
        <f t="shared" si="18"/>
        <v>0</v>
      </c>
      <c r="CI19" s="306"/>
      <c r="CJ19" s="455"/>
      <c r="CK19" s="449">
        <f t="shared" si="62"/>
        <v>45526</v>
      </c>
      <c r="CL19" s="294" t="s">
        <v>17</v>
      </c>
      <c r="CM19" s="448">
        <f t="shared" si="63"/>
        <v>45526</v>
      </c>
      <c r="CN19" s="450">
        <f t="shared" si="64"/>
        <v>5.5</v>
      </c>
      <c r="CO19" s="287">
        <f t="shared" si="19"/>
        <v>5.5</v>
      </c>
      <c r="CP19" s="306">
        <v>0</v>
      </c>
      <c r="CQ19" s="257">
        <v>14</v>
      </c>
    </row>
    <row r="20" spans="1:95" ht="28.5" customHeight="1" x14ac:dyDescent="0.15">
      <c r="A20" s="257">
        <v>15</v>
      </c>
      <c r="B20" s="261" t="s">
        <v>112</v>
      </c>
      <c r="C20" s="261" t="s">
        <v>112</v>
      </c>
      <c r="D20" s="263">
        <v>2</v>
      </c>
      <c r="E20" s="274"/>
      <c r="F20" s="278">
        <v>45387</v>
      </c>
      <c r="G20" s="294" t="s">
        <v>17</v>
      </c>
      <c r="H20" s="295">
        <v>45387</v>
      </c>
      <c r="I20" s="305"/>
      <c r="J20" s="287">
        <f t="shared" si="8"/>
        <v>0</v>
      </c>
      <c r="K20" s="306"/>
      <c r="L20" s="278"/>
      <c r="M20" s="278"/>
      <c r="N20" s="294"/>
      <c r="O20" s="295"/>
      <c r="P20" s="305"/>
      <c r="Q20" s="287">
        <f t="shared" si="9"/>
        <v>0</v>
      </c>
      <c r="R20" s="306"/>
      <c r="S20" s="278"/>
      <c r="T20" s="278">
        <v>45465</v>
      </c>
      <c r="U20" s="294" t="s">
        <v>17</v>
      </c>
      <c r="V20" s="295">
        <v>45476</v>
      </c>
      <c r="W20" s="305">
        <v>1</v>
      </c>
      <c r="X20" s="287">
        <f t="shared" si="10"/>
        <v>0.2</v>
      </c>
      <c r="Y20" s="306">
        <v>1</v>
      </c>
      <c r="Z20" s="278"/>
      <c r="AA20" s="278">
        <v>45555</v>
      </c>
      <c r="AB20" s="294" t="s">
        <v>17</v>
      </c>
      <c r="AC20" s="295">
        <v>45555</v>
      </c>
      <c r="AD20" s="305">
        <v>10</v>
      </c>
      <c r="AE20" s="287">
        <f t="shared" si="11"/>
        <v>2</v>
      </c>
      <c r="AF20" s="306">
        <v>1</v>
      </c>
      <c r="AG20" s="278">
        <f t="shared" si="4"/>
        <v>45571</v>
      </c>
      <c r="AH20" s="278">
        <v>45575</v>
      </c>
      <c r="AI20" s="294" t="s">
        <v>17</v>
      </c>
      <c r="AJ20" s="295">
        <v>45575</v>
      </c>
      <c r="AK20" s="305">
        <v>10</v>
      </c>
      <c r="AL20" s="287">
        <f t="shared" si="12"/>
        <v>2</v>
      </c>
      <c r="AM20" s="306">
        <v>1</v>
      </c>
      <c r="AN20" s="278"/>
      <c r="AO20" s="278">
        <v>45595</v>
      </c>
      <c r="AP20" s="294" t="s">
        <v>17</v>
      </c>
      <c r="AQ20" s="295">
        <v>45595</v>
      </c>
      <c r="AR20" s="305">
        <v>10</v>
      </c>
      <c r="AS20" s="287">
        <f t="shared" si="13"/>
        <v>2</v>
      </c>
      <c r="AT20" s="306">
        <v>1</v>
      </c>
      <c r="AU20" s="257">
        <v>15</v>
      </c>
      <c r="AW20" s="257">
        <v>15</v>
      </c>
      <c r="AX20" s="272" t="str">
        <f t="shared" si="6"/>
        <v>リーキ</v>
      </c>
      <c r="AY20" s="272" t="str">
        <f t="shared" si="6"/>
        <v>リーキ</v>
      </c>
      <c r="AZ20" s="273">
        <f t="shared" si="7"/>
        <v>2</v>
      </c>
      <c r="BA20" s="455"/>
      <c r="BB20" s="278"/>
      <c r="BC20" s="294" t="s">
        <v>17</v>
      </c>
      <c r="BD20" s="295"/>
      <c r="BE20" s="305"/>
      <c r="BF20" s="287">
        <f t="shared" si="14"/>
        <v>0</v>
      </c>
      <c r="BG20" s="307"/>
      <c r="BH20" s="455"/>
      <c r="BI20" s="278">
        <v>45482</v>
      </c>
      <c r="BJ20" s="294" t="s">
        <v>17</v>
      </c>
      <c r="BK20" s="295">
        <v>45482</v>
      </c>
      <c r="BL20" s="305">
        <v>5</v>
      </c>
      <c r="BM20" s="287">
        <f t="shared" si="15"/>
        <v>1</v>
      </c>
      <c r="BN20" s="307">
        <v>1</v>
      </c>
      <c r="BO20" s="455"/>
      <c r="BP20" s="278">
        <v>45522</v>
      </c>
      <c r="BQ20" s="294" t="s">
        <v>17</v>
      </c>
      <c r="BR20" s="295">
        <v>45522</v>
      </c>
      <c r="BS20" s="305">
        <v>5</v>
      </c>
      <c r="BT20" s="287">
        <f t="shared" si="16"/>
        <v>1</v>
      </c>
      <c r="BU20" s="307">
        <v>1</v>
      </c>
      <c r="BV20" s="455"/>
      <c r="BW20" s="278"/>
      <c r="BX20" s="294" t="s">
        <v>17</v>
      </c>
      <c r="BY20" s="295"/>
      <c r="BZ20" s="305"/>
      <c r="CA20" s="287">
        <f t="shared" si="17"/>
        <v>0</v>
      </c>
      <c r="CB20" s="307"/>
      <c r="CC20" s="455"/>
      <c r="CD20" s="278">
        <v>45585</v>
      </c>
      <c r="CE20" s="294" t="s">
        <v>17</v>
      </c>
      <c r="CF20" s="295">
        <v>45590</v>
      </c>
      <c r="CG20" s="305">
        <v>10</v>
      </c>
      <c r="CH20" s="287">
        <f t="shared" si="18"/>
        <v>2</v>
      </c>
      <c r="CI20" s="306"/>
      <c r="CJ20" s="455"/>
      <c r="CK20" s="278"/>
      <c r="CL20" s="294" t="s">
        <v>17</v>
      </c>
      <c r="CM20" s="295"/>
      <c r="CN20" s="305"/>
      <c r="CO20" s="287">
        <f t="shared" si="19"/>
        <v>0</v>
      </c>
      <c r="CP20" s="306"/>
      <c r="CQ20" s="257">
        <v>15</v>
      </c>
    </row>
    <row r="21" spans="1:95" ht="28.5" customHeight="1" x14ac:dyDescent="0.15">
      <c r="A21" s="257">
        <v>16</v>
      </c>
      <c r="B21" s="261" t="s">
        <v>113</v>
      </c>
      <c r="C21" s="261" t="s">
        <v>18</v>
      </c>
      <c r="D21" s="263">
        <v>80</v>
      </c>
      <c r="E21" s="274"/>
      <c r="F21" s="278"/>
      <c r="G21" s="294" t="s">
        <v>17</v>
      </c>
      <c r="H21" s="295"/>
      <c r="I21" s="305"/>
      <c r="J21" s="287">
        <f t="shared" si="8"/>
        <v>0</v>
      </c>
      <c r="K21" s="306"/>
      <c r="L21" s="278"/>
      <c r="M21" s="278"/>
      <c r="N21" s="294"/>
      <c r="O21" s="295"/>
      <c r="P21" s="305"/>
      <c r="Q21" s="287">
        <f t="shared" si="9"/>
        <v>0</v>
      </c>
      <c r="R21" s="306"/>
      <c r="S21" s="278"/>
      <c r="T21" s="278"/>
      <c r="U21" s="294"/>
      <c r="V21" s="295"/>
      <c r="W21" s="305"/>
      <c r="X21" s="287">
        <f t="shared" si="10"/>
        <v>0</v>
      </c>
      <c r="Y21" s="306"/>
      <c r="Z21" s="278"/>
      <c r="AA21" s="278"/>
      <c r="AB21" s="294"/>
      <c r="AC21" s="295"/>
      <c r="AD21" s="305"/>
      <c r="AE21" s="287">
        <f t="shared" si="11"/>
        <v>0</v>
      </c>
      <c r="AF21" s="306"/>
      <c r="AG21" s="278"/>
      <c r="AH21" s="278"/>
      <c r="AI21" s="294"/>
      <c r="AJ21" s="295"/>
      <c r="AK21" s="305">
        <v>1</v>
      </c>
      <c r="AL21" s="287">
        <f t="shared" si="12"/>
        <v>8</v>
      </c>
      <c r="AM21" s="306">
        <v>1</v>
      </c>
      <c r="AN21" s="278"/>
      <c r="AO21" s="278">
        <v>45507</v>
      </c>
      <c r="AP21" s="294" t="s">
        <v>17</v>
      </c>
      <c r="AQ21" s="295">
        <v>45507</v>
      </c>
      <c r="AR21" s="305">
        <v>1</v>
      </c>
      <c r="AS21" s="287">
        <f t="shared" si="13"/>
        <v>8</v>
      </c>
      <c r="AT21" s="306">
        <v>1</v>
      </c>
      <c r="AU21" s="257">
        <v>16</v>
      </c>
      <c r="AW21" s="257">
        <v>16</v>
      </c>
      <c r="AX21" s="272" t="str">
        <f t="shared" si="6"/>
        <v>水稲</v>
      </c>
      <c r="AY21" s="272" t="str">
        <f t="shared" si="6"/>
        <v>あいちのかおり</v>
      </c>
      <c r="AZ21" s="273">
        <f t="shared" si="7"/>
        <v>80</v>
      </c>
      <c r="BA21" s="455"/>
      <c r="BB21" s="278">
        <v>45575</v>
      </c>
      <c r="BC21" s="294" t="s">
        <v>17</v>
      </c>
      <c r="BD21" s="295">
        <v>45575</v>
      </c>
      <c r="BE21" s="305">
        <v>1</v>
      </c>
      <c r="BF21" s="287">
        <f t="shared" si="14"/>
        <v>8</v>
      </c>
      <c r="BG21" s="307">
        <v>1</v>
      </c>
      <c r="BH21" s="455"/>
      <c r="BI21" s="278">
        <v>45511</v>
      </c>
      <c r="BJ21" s="294" t="s">
        <v>17</v>
      </c>
      <c r="BK21" s="295">
        <v>45511</v>
      </c>
      <c r="BL21" s="305">
        <v>0.5</v>
      </c>
      <c r="BM21" s="287">
        <f t="shared" si="15"/>
        <v>4</v>
      </c>
      <c r="BN21" s="307">
        <v>1</v>
      </c>
      <c r="BO21" s="455"/>
      <c r="BP21" s="278">
        <v>45514</v>
      </c>
      <c r="BQ21" s="294" t="s">
        <v>17</v>
      </c>
      <c r="BR21" s="295">
        <v>45514</v>
      </c>
      <c r="BS21" s="305">
        <v>0.5</v>
      </c>
      <c r="BT21" s="287">
        <f t="shared" si="16"/>
        <v>4</v>
      </c>
      <c r="BU21" s="307">
        <v>1</v>
      </c>
      <c r="BV21" s="455"/>
      <c r="BW21" s="278"/>
      <c r="BX21" s="294" t="s">
        <v>17</v>
      </c>
      <c r="BY21" s="295"/>
      <c r="BZ21" s="305"/>
      <c r="CA21" s="287">
        <f t="shared" si="17"/>
        <v>0</v>
      </c>
      <c r="CB21" s="307"/>
      <c r="CC21" s="455"/>
      <c r="CD21" s="278">
        <v>45577</v>
      </c>
      <c r="CE21" s="294" t="s">
        <v>17</v>
      </c>
      <c r="CF21" s="295">
        <v>45579</v>
      </c>
      <c r="CG21" s="305">
        <v>1.875</v>
      </c>
      <c r="CH21" s="287">
        <f t="shared" si="18"/>
        <v>15</v>
      </c>
      <c r="CI21" s="306">
        <v>1</v>
      </c>
      <c r="CJ21" s="455"/>
      <c r="CK21" s="278"/>
      <c r="CL21" s="294" t="s">
        <v>17</v>
      </c>
      <c r="CM21" s="295"/>
      <c r="CN21" s="305"/>
      <c r="CO21" s="287">
        <f t="shared" si="19"/>
        <v>0</v>
      </c>
      <c r="CP21" s="306"/>
      <c r="CQ21" s="257">
        <v>16</v>
      </c>
    </row>
    <row r="22" spans="1:95" ht="28.5" customHeight="1" thickBot="1" x14ac:dyDescent="0.2">
      <c r="B22" s="113"/>
      <c r="C22" s="113"/>
      <c r="G22" s="113"/>
      <c r="I22" s="113"/>
      <c r="J22" s="113"/>
      <c r="N22" s="113"/>
      <c r="P22" s="113"/>
      <c r="Q22" s="113"/>
      <c r="U22" s="113"/>
      <c r="W22" s="113"/>
      <c r="X22" s="113"/>
      <c r="AB22" s="260"/>
      <c r="AC22" s="259"/>
      <c r="AD22" s="259"/>
      <c r="AE22" s="259"/>
      <c r="AF22" s="259"/>
      <c r="AG22" s="259"/>
      <c r="AH22" s="259"/>
      <c r="AI22" s="260"/>
      <c r="AJ22" s="259"/>
      <c r="AK22" s="286"/>
      <c r="AL22" s="286"/>
      <c r="AM22" s="259"/>
      <c r="AN22" s="259"/>
      <c r="AO22" s="259"/>
      <c r="AP22" s="260"/>
      <c r="AQ22" s="259"/>
      <c r="AR22" s="286"/>
      <c r="AS22" s="286"/>
      <c r="AT22" s="259"/>
      <c r="BA22" s="259"/>
      <c r="BB22" s="259"/>
      <c r="BC22" s="260"/>
      <c r="BD22" s="259"/>
      <c r="BE22" s="286"/>
      <c r="BF22" s="259"/>
      <c r="BG22" s="286"/>
      <c r="BH22" s="259"/>
      <c r="BI22" s="259"/>
      <c r="BJ22" s="260"/>
      <c r="BK22" s="259"/>
      <c r="BL22" s="259"/>
      <c r="BM22" s="259"/>
      <c r="BN22" s="259"/>
      <c r="BO22" s="259"/>
      <c r="BP22" s="259"/>
      <c r="BQ22" s="260"/>
      <c r="BR22" s="259"/>
      <c r="BS22" s="259"/>
      <c r="BT22" s="259"/>
      <c r="BU22" s="259"/>
      <c r="BV22" s="259"/>
      <c r="BW22" s="259"/>
      <c r="BX22" s="260"/>
      <c r="BY22" s="259"/>
      <c r="BZ22" s="259"/>
      <c r="CA22" s="259"/>
      <c r="CB22" s="259"/>
      <c r="CC22" s="259"/>
      <c r="CD22" s="259"/>
      <c r="CE22" s="260"/>
      <c r="CF22" s="259"/>
      <c r="CG22" s="259"/>
      <c r="CH22" s="259"/>
      <c r="CI22" s="259"/>
      <c r="CJ22" s="259"/>
      <c r="CK22" s="259"/>
      <c r="CL22" s="260"/>
      <c r="CM22" s="259"/>
      <c r="CN22" s="259"/>
      <c r="CO22" s="259"/>
      <c r="CP22" s="259"/>
    </row>
    <row r="23" spans="1:95" ht="28.5" customHeight="1" thickBot="1" x14ac:dyDescent="0.2">
      <c r="A23" s="113" t="s">
        <v>165</v>
      </c>
      <c r="E23" s="259"/>
      <c r="F23" s="259"/>
      <c r="G23" s="260"/>
      <c r="H23" s="259" t="s">
        <v>166</v>
      </c>
      <c r="K23" s="259"/>
      <c r="L23" s="259"/>
      <c r="M23" s="602" t="s">
        <v>167</v>
      </c>
      <c r="N23" s="603"/>
      <c r="O23" s="604"/>
      <c r="S23" s="259"/>
      <c r="Z23" s="259"/>
      <c r="AG23" s="259"/>
      <c r="AN23" s="259"/>
      <c r="BA23" s="259"/>
      <c r="BB23" s="259"/>
      <c r="BC23" s="260"/>
      <c r="BD23" s="259"/>
      <c r="BE23" s="285"/>
      <c r="BF23" s="259"/>
      <c r="BG23" s="285"/>
      <c r="BH23" s="259"/>
      <c r="BO23" s="259"/>
      <c r="BV23" s="259"/>
      <c r="CC23" s="259"/>
      <c r="CJ23" s="259"/>
    </row>
    <row r="24" spans="1:95" ht="28.5" customHeight="1" x14ac:dyDescent="0.15">
      <c r="A24" s="31"/>
      <c r="B24" s="31"/>
      <c r="C24" s="31"/>
      <c r="D24" s="257"/>
      <c r="E24" s="433" t="s">
        <v>168</v>
      </c>
      <c r="F24" s="434">
        <v>45540</v>
      </c>
      <c r="G24" s="435" t="s">
        <v>15</v>
      </c>
      <c r="H24" s="436">
        <v>45544</v>
      </c>
      <c r="I24" s="443">
        <v>5</v>
      </c>
      <c r="J24" s="444">
        <f>I24</f>
        <v>5</v>
      </c>
      <c r="K24" s="437"/>
      <c r="L24" s="433" t="s">
        <v>169</v>
      </c>
      <c r="M24" s="438">
        <v>45555</v>
      </c>
      <c r="N24" s="439" t="s">
        <v>15</v>
      </c>
      <c r="O24" s="440">
        <v>45559</v>
      </c>
      <c r="P24" s="443">
        <v>5</v>
      </c>
      <c r="Q24" s="444">
        <f>P24</f>
        <v>5</v>
      </c>
      <c r="R24" s="437"/>
      <c r="S24" s="433" t="s">
        <v>170</v>
      </c>
      <c r="T24" s="434">
        <v>45566</v>
      </c>
      <c r="U24" s="435" t="s">
        <v>15</v>
      </c>
      <c r="V24" s="436">
        <v>45569</v>
      </c>
      <c r="W24" s="443">
        <v>5</v>
      </c>
      <c r="X24" s="444">
        <f>W24</f>
        <v>5</v>
      </c>
      <c r="Y24" s="437"/>
      <c r="Z24" s="433" t="s">
        <v>171</v>
      </c>
      <c r="AA24" s="434"/>
      <c r="AB24" s="435" t="s">
        <v>15</v>
      </c>
      <c r="AC24" s="436"/>
      <c r="AD24" s="443"/>
      <c r="AE24" s="444">
        <f>AD24</f>
        <v>0</v>
      </c>
      <c r="AF24" s="437"/>
      <c r="AG24" s="433" t="s">
        <v>172</v>
      </c>
      <c r="AH24" s="434"/>
      <c r="AI24" s="435" t="s">
        <v>15</v>
      </c>
      <c r="AJ24" s="436"/>
      <c r="AK24" s="443"/>
      <c r="AL24" s="444">
        <f>AK24</f>
        <v>0</v>
      </c>
      <c r="AM24" s="437"/>
      <c r="AN24" s="433" t="s">
        <v>173</v>
      </c>
      <c r="AO24" s="278"/>
      <c r="AP24" s="294" t="s">
        <v>15</v>
      </c>
      <c r="AQ24" s="295"/>
      <c r="AR24" s="443"/>
      <c r="AS24" s="444">
        <f>AR24</f>
        <v>0</v>
      </c>
      <c r="AT24" s="258"/>
      <c r="AW24" s="180"/>
      <c r="AX24" s="180"/>
      <c r="AY24" s="180"/>
      <c r="BA24" s="441"/>
      <c r="BB24" s="259"/>
      <c r="BC24" s="260"/>
      <c r="BD24" s="259"/>
      <c r="BE24" s="285"/>
      <c r="BF24" s="441"/>
      <c r="BG24" s="285"/>
      <c r="BH24" s="441"/>
      <c r="BI24" s="259"/>
      <c r="BJ24" s="260"/>
      <c r="BK24" s="259"/>
      <c r="BL24" s="259"/>
      <c r="BM24" s="441"/>
      <c r="BN24" s="441"/>
      <c r="BO24" s="441"/>
      <c r="BP24" s="259"/>
      <c r="BQ24" s="260"/>
      <c r="BR24" s="259"/>
      <c r="BS24" s="259"/>
      <c r="BT24" s="441"/>
      <c r="BU24" s="441"/>
      <c r="BV24" s="441"/>
      <c r="BW24" s="259"/>
      <c r="BX24" s="260"/>
      <c r="BY24" s="259"/>
      <c r="BZ24" s="259"/>
      <c r="CA24" s="441"/>
      <c r="CB24" s="441"/>
      <c r="CC24" s="441"/>
      <c r="CD24" s="259"/>
      <c r="CE24" s="260"/>
      <c r="CF24" s="259"/>
      <c r="CG24" s="259"/>
      <c r="CH24" s="441"/>
      <c r="CI24" s="441"/>
      <c r="CJ24" s="441"/>
      <c r="CK24" s="259"/>
      <c r="CL24" s="260"/>
      <c r="CM24" s="259"/>
      <c r="CN24" s="259"/>
      <c r="CO24" s="441"/>
      <c r="CP24" s="441"/>
    </row>
    <row r="25" spans="1:95" ht="28.5" customHeight="1" x14ac:dyDescent="0.15">
      <c r="A25" s="31"/>
      <c r="B25" s="31"/>
      <c r="C25" s="31"/>
      <c r="D25" s="257"/>
      <c r="E25" s="433" t="s">
        <v>174</v>
      </c>
      <c r="F25" s="434"/>
      <c r="G25" s="435" t="s">
        <v>15</v>
      </c>
      <c r="H25" s="436"/>
      <c r="I25" s="443"/>
      <c r="J25" s="444">
        <f>I25</f>
        <v>0</v>
      </c>
      <c r="K25" s="437"/>
      <c r="L25" s="433" t="s">
        <v>175</v>
      </c>
      <c r="M25" s="434"/>
      <c r="N25" s="435" t="s">
        <v>15</v>
      </c>
      <c r="O25" s="436"/>
      <c r="P25" s="443"/>
      <c r="Q25" s="444">
        <f>P25</f>
        <v>0</v>
      </c>
      <c r="R25" s="437"/>
      <c r="S25" s="433" t="s">
        <v>176</v>
      </c>
      <c r="T25" s="434"/>
      <c r="U25" s="435" t="s">
        <v>15</v>
      </c>
      <c r="V25" s="436"/>
      <c r="W25" s="443"/>
      <c r="X25" s="444">
        <f>W25</f>
        <v>0</v>
      </c>
      <c r="Y25" s="437"/>
      <c r="Z25" s="433" t="s">
        <v>177</v>
      </c>
      <c r="AA25" s="434"/>
      <c r="AB25" s="435" t="s">
        <v>15</v>
      </c>
      <c r="AC25" s="436"/>
      <c r="AD25" s="443"/>
      <c r="AE25" s="444">
        <f>AD25</f>
        <v>0</v>
      </c>
      <c r="AF25" s="437"/>
      <c r="AG25" s="433" t="s">
        <v>178</v>
      </c>
      <c r="AH25" s="434"/>
      <c r="AI25" s="435" t="s">
        <v>15</v>
      </c>
      <c r="AJ25" s="436"/>
      <c r="AK25" s="443"/>
      <c r="AL25" s="444">
        <f>AK25</f>
        <v>0</v>
      </c>
      <c r="AM25" s="437"/>
      <c r="AN25" s="433" t="s">
        <v>179</v>
      </c>
      <c r="AO25" s="278"/>
      <c r="AP25" s="294" t="s">
        <v>15</v>
      </c>
      <c r="AQ25" s="295"/>
      <c r="AR25" s="443"/>
      <c r="AS25" s="444">
        <f>AR25</f>
        <v>0</v>
      </c>
      <c r="AT25" s="258"/>
      <c r="AW25" s="180"/>
      <c r="AX25" s="180"/>
      <c r="AY25" s="180"/>
      <c r="BA25" s="441"/>
      <c r="BB25" s="259"/>
      <c r="BC25" s="260"/>
      <c r="BD25" s="259"/>
      <c r="BE25" s="285"/>
      <c r="BF25" s="441"/>
      <c r="BG25" s="285"/>
      <c r="BH25" s="441"/>
      <c r="BI25" s="259"/>
      <c r="BJ25" s="260"/>
      <c r="BK25" s="259"/>
      <c r="BL25" s="259"/>
      <c r="BM25" s="441"/>
      <c r="BN25" s="441"/>
      <c r="BO25" s="441"/>
      <c r="BP25" s="259"/>
      <c r="BQ25" s="260"/>
      <c r="BR25" s="259"/>
      <c r="BS25" s="259"/>
      <c r="BT25" s="441"/>
      <c r="BU25" s="441"/>
      <c r="BV25" s="441"/>
      <c r="BW25" s="259"/>
      <c r="BX25" s="260"/>
      <c r="BY25" s="259"/>
      <c r="BZ25" s="259"/>
      <c r="CA25" s="441"/>
      <c r="CB25" s="441"/>
      <c r="CC25" s="441"/>
      <c r="CD25" s="259"/>
      <c r="CE25" s="260"/>
      <c r="CF25" s="259"/>
      <c r="CG25" s="259"/>
      <c r="CH25" s="441"/>
      <c r="CI25" s="441"/>
      <c r="CJ25" s="441"/>
      <c r="CK25" s="259"/>
      <c r="CL25" s="260"/>
      <c r="CM25" s="259"/>
      <c r="CN25" s="259"/>
      <c r="CO25" s="441"/>
      <c r="CP25" s="441"/>
    </row>
    <row r="26" spans="1:95" x14ac:dyDescent="0.15">
      <c r="E26" s="259"/>
      <c r="F26" s="259"/>
      <c r="G26" s="260"/>
      <c r="H26" s="259"/>
      <c r="K26" s="259"/>
      <c r="L26" s="259"/>
      <c r="S26" s="259"/>
      <c r="Z26" s="259"/>
      <c r="AG26" s="259"/>
      <c r="AN26" s="259"/>
      <c r="BA26" s="259"/>
      <c r="BB26" s="259"/>
      <c r="BC26" s="260"/>
      <c r="BD26" s="259"/>
      <c r="BF26" s="259"/>
      <c r="BH26" s="259"/>
      <c r="BO26" s="259"/>
      <c r="BV26" s="259"/>
      <c r="CC26" s="259"/>
      <c r="CJ26" s="259"/>
    </row>
  </sheetData>
  <mergeCells count="80">
    <mergeCell ref="A4:A5"/>
    <mergeCell ref="B4:B5"/>
    <mergeCell ref="C4:C5"/>
    <mergeCell ref="D4:D5"/>
    <mergeCell ref="F4:H4"/>
    <mergeCell ref="F5:H5"/>
    <mergeCell ref="AK4:AK5"/>
    <mergeCell ref="AL4:AL5"/>
    <mergeCell ref="AM4:AM5"/>
    <mergeCell ref="CC1:CP1"/>
    <mergeCell ref="C2:H2"/>
    <mergeCell ref="AY2:BD2"/>
    <mergeCell ref="I4:I5"/>
    <mergeCell ref="T4:V4"/>
    <mergeCell ref="W4:W5"/>
    <mergeCell ref="X4:X5"/>
    <mergeCell ref="Y4:Y5"/>
    <mergeCell ref="AA4:AC4"/>
    <mergeCell ref="AW4:AW5"/>
    <mergeCell ref="AE4:AE5"/>
    <mergeCell ref="AO4:AQ4"/>
    <mergeCell ref="AR4:AR5"/>
    <mergeCell ref="AS4:AS5"/>
    <mergeCell ref="AT4:AT5"/>
    <mergeCell ref="AU4:AU5"/>
    <mergeCell ref="BP4:BR4"/>
    <mergeCell ref="BI5:BK5"/>
    <mergeCell ref="BP5:BR5"/>
    <mergeCell ref="AX4:AX5"/>
    <mergeCell ref="AY4:AY5"/>
    <mergeCell ref="AZ4:AZ5"/>
    <mergeCell ref="BB4:BD4"/>
    <mergeCell ref="BE4:BE5"/>
    <mergeCell ref="BF4:BF5"/>
    <mergeCell ref="BB5:BD5"/>
    <mergeCell ref="BG4:BG5"/>
    <mergeCell ref="BI4:BK4"/>
    <mergeCell ref="BL4:BL5"/>
    <mergeCell ref="T5:V5"/>
    <mergeCell ref="AA5:AC5"/>
    <mergeCell ref="AH5:AJ5"/>
    <mergeCell ref="AD4:AD5"/>
    <mergeCell ref="R4:R5"/>
    <mergeCell ref="AF4:AF5"/>
    <mergeCell ref="AH4:AJ4"/>
    <mergeCell ref="J4:J5"/>
    <mergeCell ref="K4:K5"/>
    <mergeCell ref="M4:O4"/>
    <mergeCell ref="P4:P5"/>
    <mergeCell ref="Q4:Q5"/>
    <mergeCell ref="M5:O5"/>
    <mergeCell ref="M23:O23"/>
    <mergeCell ref="CN4:CN5"/>
    <mergeCell ref="CO4:CO5"/>
    <mergeCell ref="CP4:CP5"/>
    <mergeCell ref="CQ4:CQ5"/>
    <mergeCell ref="AO5:AQ5"/>
    <mergeCell ref="CB4:CB5"/>
    <mergeCell ref="CD4:CF4"/>
    <mergeCell ref="CG4:CG5"/>
    <mergeCell ref="CH4:CH5"/>
    <mergeCell ref="CI4:CI5"/>
    <mergeCell ref="CK4:CM4"/>
    <mergeCell ref="CD5:CF5"/>
    <mergeCell ref="CK5:CM5"/>
    <mergeCell ref="BS4:BS5"/>
    <mergeCell ref="BT4:BT5"/>
    <mergeCell ref="CJ4:CJ5"/>
    <mergeCell ref="BA4:BA5"/>
    <mergeCell ref="BH4:BH5"/>
    <mergeCell ref="BO4:BO5"/>
    <mergeCell ref="BV4:BV5"/>
    <mergeCell ref="CC4:CC5"/>
    <mergeCell ref="CA4:CA5"/>
    <mergeCell ref="BW5:BY5"/>
    <mergeCell ref="BM4:BM5"/>
    <mergeCell ref="BN4:BN5"/>
    <mergeCell ref="BU4:BU5"/>
    <mergeCell ref="BW4:BY4"/>
    <mergeCell ref="BZ4:BZ5"/>
  </mergeCells>
  <phoneticPr fontId="1"/>
  <pageMargins left="0.7" right="0.7" top="0.75" bottom="0.75" header="0.3" footer="0.3"/>
  <pageSetup paperSize="9" scale="63" orientation="landscape" r:id="rId1"/>
  <headerFooter>
    <oddFooter>&amp;R&amp;A</oddFooter>
  </headerFooter>
  <colBreaks count="1" manualBreakCount="1">
    <brk id="48" max="2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540"/>
  <sheetViews>
    <sheetView view="pageBreakPreview" zoomScaleNormal="100" zoomScaleSheetLayoutView="100" workbookViewId="0">
      <selection activeCell="A5" sqref="A5"/>
    </sheetView>
  </sheetViews>
  <sheetFormatPr defaultRowHeight="13.5" x14ac:dyDescent="0.15"/>
  <cols>
    <col min="1" max="1" width="26.625" style="2" customWidth="1"/>
    <col min="2" max="2" width="15.75" style="2" customWidth="1"/>
    <col min="3" max="3" width="10.625" style="2" customWidth="1"/>
    <col min="4" max="4" width="6.125" style="2" customWidth="1"/>
    <col min="5" max="5" width="4.5" style="2" customWidth="1"/>
    <col min="6" max="6" width="6.125" style="2" customWidth="1"/>
    <col min="7" max="7" width="11.125" style="2" customWidth="1"/>
    <col min="8" max="8" width="6.75" style="2" customWidth="1"/>
    <col min="9" max="9" width="5.875" customWidth="1"/>
    <col min="10" max="21" width="3.25" customWidth="1"/>
    <col min="22" max="22" width="11.375" customWidth="1"/>
    <col min="23" max="23" width="25.5" customWidth="1"/>
    <col min="24" max="24" width="35.5" customWidth="1"/>
    <col min="25" max="25" width="9.125" style="2" customWidth="1"/>
    <col min="26" max="27" width="9" customWidth="1"/>
    <col min="28" max="30" width="2.875" customWidth="1"/>
    <col min="31" max="33" width="6.125" customWidth="1"/>
    <col min="34" max="34" width="9" customWidth="1"/>
    <col min="35" max="35" width="5.5" style="34" customWidth="1"/>
    <col min="36" max="45" width="3.75" customWidth="1"/>
  </cols>
  <sheetData>
    <row r="1" spans="1:35" ht="30" customHeight="1" x14ac:dyDescent="0.15">
      <c r="A1" s="308">
        <f>②元データ!C63</f>
        <v>2024</v>
      </c>
      <c r="B1" s="60" t="s">
        <v>146</v>
      </c>
      <c r="C1" s="309" t="str">
        <f>②元データ!$G$7&amp;②元データ!$C$7</f>
        <v>露地野菜Ａ計画</v>
      </c>
      <c r="D1" s="309"/>
      <c r="E1" s="308"/>
      <c r="F1" s="60"/>
      <c r="G1" s="206"/>
      <c r="H1" s="89"/>
      <c r="J1" s="255"/>
      <c r="U1" s="108"/>
      <c r="V1" s="635" t="s">
        <v>19</v>
      </c>
      <c r="W1" s="635"/>
      <c r="X1" s="635"/>
      <c r="Y1" s="635"/>
      <c r="Z1" s="635"/>
      <c r="AA1" s="635"/>
      <c r="AB1" s="635"/>
      <c r="AC1" s="635"/>
      <c r="AD1" s="635"/>
    </row>
    <row r="2" spans="1:35" ht="18.75" customHeight="1" x14ac:dyDescent="0.15">
      <c r="A2" s="60"/>
      <c r="B2" s="60"/>
      <c r="C2" s="193"/>
      <c r="D2" s="193"/>
      <c r="E2" s="60"/>
      <c r="F2" s="60"/>
      <c r="G2" s="89" t="str">
        <f>②元データ!$B$33</f>
        <v>作業①</v>
      </c>
      <c r="H2" s="89"/>
      <c r="J2" s="255"/>
      <c r="U2" s="108"/>
      <c r="V2" s="184"/>
      <c r="W2" s="184"/>
      <c r="X2" s="184"/>
      <c r="Y2" s="184"/>
      <c r="Z2" s="184"/>
      <c r="AA2" s="184"/>
      <c r="AB2" s="184"/>
      <c r="AC2" s="184"/>
      <c r="AD2" s="184"/>
      <c r="AH2" s="2" t="str">
        <f>②元データ!$B$33</f>
        <v>作業①</v>
      </c>
    </row>
    <row r="3" spans="1:35" ht="18" customHeight="1" x14ac:dyDescent="0.15">
      <c r="A3" s="303" t="str">
        <f>②元データ!$B$14</f>
        <v>品目・品種等</v>
      </c>
      <c r="B3" s="109" t="s">
        <v>40</v>
      </c>
      <c r="C3" s="304" t="str">
        <f>IF(②元データ!$N$36="","",②元データ!$N$36)</f>
        <v>資材購入</v>
      </c>
      <c r="D3" s="626" t="str">
        <f>"本年"&amp;②元データ!$G$7&amp;②元データ!$C$7</f>
        <v>本年露地野菜Ａ計画</v>
      </c>
      <c r="E3" s="627"/>
      <c r="F3" s="628"/>
      <c r="G3" s="12" t="s">
        <v>4</v>
      </c>
      <c r="H3" s="12" t="s">
        <v>79</v>
      </c>
      <c r="J3" s="637"/>
      <c r="K3" s="637"/>
      <c r="L3" s="637"/>
      <c r="M3" s="637"/>
      <c r="N3" s="637"/>
      <c r="O3" s="637"/>
      <c r="P3" s="637"/>
      <c r="Q3" s="637"/>
      <c r="R3" s="637"/>
      <c r="S3" s="637"/>
      <c r="T3" s="637"/>
      <c r="V3" s="13" t="s">
        <v>136</v>
      </c>
      <c r="W3" s="13" t="s">
        <v>137</v>
      </c>
      <c r="X3" s="13" t="s">
        <v>138</v>
      </c>
      <c r="Y3" s="12" t="str">
        <f>A3</f>
        <v>品目・品種等</v>
      </c>
      <c r="Z3" s="12" t="str">
        <f>B3</f>
        <v>作業</v>
      </c>
      <c r="AA3" s="12" t="str">
        <f>C3</f>
        <v>資材購入</v>
      </c>
      <c r="AB3" s="623"/>
      <c r="AC3" s="624"/>
      <c r="AD3" s="625"/>
      <c r="AE3" s="623" t="str">
        <f>D3</f>
        <v>本年露地野菜Ａ計画</v>
      </c>
      <c r="AF3" s="624"/>
      <c r="AG3" s="625"/>
      <c r="AH3" s="12" t="str">
        <f>G3</f>
        <v>面積</v>
      </c>
      <c r="AI3" s="70" t="s">
        <v>79</v>
      </c>
    </row>
    <row r="4" spans="1:35" ht="18" customHeight="1" x14ac:dyDescent="0.15">
      <c r="A4" s="271" t="str">
        <f>IF(③予定日及び時間!$B$6="","",③予定日及び時間!$B$6&amp;"・"&amp;③予定日及び時間!$C$6)</f>
        <v>キャベツ・錦秋</v>
      </c>
      <c r="B4" s="271" t="str">
        <f>IF(③予定日及び時間!$F$5="","",③予定日及び時間!$F$5)</f>
        <v>播種</v>
      </c>
      <c r="C4" s="291">
        <f>IF(③予定日及び時間!E6="","",③予定日及び時間!E6)</f>
        <v>45493</v>
      </c>
      <c r="D4" s="300">
        <f>IF(③予定日及び時間!F6="","",③予定日及び時間!F6)</f>
        <v>45497</v>
      </c>
      <c r="E4" s="302" t="str">
        <f>IF(③予定日及び時間!G6="","",③予定日及び時間!G6)</f>
        <v>～</v>
      </c>
      <c r="F4" s="301">
        <f>IF(③予定日及び時間!H6="","",③予定日及び時間!H6)</f>
        <v>45498</v>
      </c>
      <c r="G4" s="296">
        <f>IF(③予定日及び時間!$D$6="","",③予定日及び時間!$D$6)*100</f>
        <v>2000</v>
      </c>
      <c r="H4" s="271">
        <f>IF(③予定日及び時間!J6="","",③予定日及び時間!J6)</f>
        <v>16</v>
      </c>
      <c r="I4">
        <v>1</v>
      </c>
      <c r="J4" s="637"/>
      <c r="K4" s="637"/>
      <c r="L4" s="637"/>
      <c r="M4" s="637"/>
      <c r="N4" s="637"/>
      <c r="O4" s="637"/>
      <c r="P4" s="637"/>
      <c r="Q4" s="637"/>
      <c r="R4" s="637"/>
      <c r="S4" s="637"/>
      <c r="T4" s="637"/>
      <c r="V4" s="13" t="str">
        <f t="shared" ref="V4:V35" si="0">IF(Y4="","",$AH$2&amp;"・"&amp;Z4)</f>
        <v>作業①・播種</v>
      </c>
      <c r="W4" s="70" t="str">
        <f t="shared" ref="W4:W47" si="1">IF(A4="","",Y4&amp;"・"&amp;V4)</f>
        <v>キャベツ・錦秋・作業①・播種</v>
      </c>
      <c r="X4" s="70" t="str">
        <f>IF(A4="","",W4&amp;"・"&amp;②元データ!$G$7)</f>
        <v>キャベツ・錦秋・作業①・播種・露地野菜Ａ</v>
      </c>
      <c r="Y4" s="12" t="str">
        <f t="shared" ref="Y4:Y47" si="2">IF(A4="","",A4)</f>
        <v>キャベツ・錦秋</v>
      </c>
      <c r="Z4" s="12" t="str">
        <f t="shared" ref="Z4:Z47" si="3">IF(B4="","",B4)</f>
        <v>播種</v>
      </c>
      <c r="AA4" s="61">
        <f t="shared" ref="AA4:AA47" si="4">IF(C4="","",C4)</f>
        <v>45493</v>
      </c>
      <c r="AB4" s="629" t="s">
        <v>124</v>
      </c>
      <c r="AC4" s="630"/>
      <c r="AD4" s="631"/>
      <c r="AE4" s="62">
        <f>IF(D4="","",D4)</f>
        <v>45497</v>
      </c>
      <c r="AF4" s="66" t="str">
        <f t="shared" ref="AF4:AI4" si="5">IF(E4="","",E4)</f>
        <v>～</v>
      </c>
      <c r="AG4" s="63">
        <f t="shared" si="5"/>
        <v>45498</v>
      </c>
      <c r="AH4" s="12">
        <f t="shared" si="5"/>
        <v>2000</v>
      </c>
      <c r="AI4" s="12">
        <f t="shared" si="5"/>
        <v>16</v>
      </c>
    </row>
    <row r="5" spans="1:35" ht="18" customHeight="1" x14ac:dyDescent="0.15">
      <c r="A5" s="271" t="str">
        <f>IF(③予定日及び時間!$B$7="","",③予定日及び時間!$B$7&amp;"・"&amp;③予定日及び時間!$C$7)</f>
        <v>キャベツ・しぶき２号</v>
      </c>
      <c r="B5" s="271" t="str">
        <f>IF(③予定日及び時間!$F$5="","",③予定日及び時間!$F$5)</f>
        <v>播種</v>
      </c>
      <c r="C5" s="291">
        <f>IF(③予定日及び時間!E7="","",③予定日及び時間!E7)</f>
        <v>45510</v>
      </c>
      <c r="D5" s="300">
        <f>IF(③予定日及び時間!F7="","",③予定日及び時間!F7)</f>
        <v>45514</v>
      </c>
      <c r="E5" s="302" t="str">
        <f>IF(③予定日及び時間!G7="","",③予定日及び時間!G7)</f>
        <v>～</v>
      </c>
      <c r="F5" s="301">
        <f>IF(③予定日及び時間!H7="","",③予定日及び時間!H7)</f>
        <v>45515</v>
      </c>
      <c r="G5" s="292">
        <f>IF(③予定日及び時間!$D$7="","",③予定日及び時間!$D$7)*100</f>
        <v>1000</v>
      </c>
      <c r="H5" s="271">
        <f>IF(③予定日及び時間!J7="","",③予定日及び時間!J7)</f>
        <v>8</v>
      </c>
      <c r="I5">
        <v>2</v>
      </c>
      <c r="J5" s="246"/>
      <c r="K5" s="246"/>
      <c r="L5" s="247"/>
      <c r="M5" s="69"/>
      <c r="N5" s="2"/>
      <c r="O5" s="69"/>
      <c r="P5" s="69"/>
      <c r="Q5" s="2"/>
      <c r="R5" s="69"/>
      <c r="S5" s="86"/>
      <c r="T5" s="86"/>
      <c r="V5" s="13" t="str">
        <f t="shared" si="0"/>
        <v>作業①・播種</v>
      </c>
      <c r="W5" s="70" t="str">
        <f t="shared" si="1"/>
        <v>キャベツ・しぶき２号・作業①・播種</v>
      </c>
      <c r="X5" s="70" t="str">
        <f>IF(A5="","",W5&amp;"・"&amp;②元データ!$G$7)</f>
        <v>キャベツ・しぶき２号・作業①・播種・露地野菜Ａ</v>
      </c>
      <c r="Y5" s="12" t="str">
        <f t="shared" si="2"/>
        <v>キャベツ・しぶき２号</v>
      </c>
      <c r="Z5" s="12" t="str">
        <f t="shared" si="3"/>
        <v>播種</v>
      </c>
      <c r="AA5" s="61">
        <f t="shared" si="4"/>
        <v>45510</v>
      </c>
      <c r="AB5" s="629"/>
      <c r="AC5" s="630"/>
      <c r="AD5" s="631"/>
      <c r="AE5" s="62">
        <f t="shared" ref="AE5:AE47" si="6">IF(D5="","",D5)</f>
        <v>45514</v>
      </c>
      <c r="AF5" s="66" t="str">
        <f t="shared" ref="AF5:AF47" si="7">IF(E5="","",E5)</f>
        <v>～</v>
      </c>
      <c r="AG5" s="63">
        <f t="shared" ref="AG5:AG47" si="8">IF(F5="","",F5)</f>
        <v>45515</v>
      </c>
      <c r="AH5" s="12">
        <f t="shared" ref="AH5:AH47" si="9">IF(G5="","",G5)</f>
        <v>1000</v>
      </c>
      <c r="AI5" s="12">
        <f t="shared" ref="AI5:AI52" si="10">IF(H5="","",H5)</f>
        <v>8</v>
      </c>
    </row>
    <row r="6" spans="1:35" ht="18" customHeight="1" x14ac:dyDescent="0.15">
      <c r="A6" s="271" t="str">
        <f>IF(③予定日及び時間!$B$8="","",③予定日及び時間!$B$8&amp;"・"&amp;③予定日及び時間!$C$8)</f>
        <v>キャベツ・冬どり錦秋</v>
      </c>
      <c r="B6" s="271" t="str">
        <f>IF(③予定日及び時間!$F$5="","",③予定日及び時間!$F$5)</f>
        <v>播種</v>
      </c>
      <c r="C6" s="291" t="str">
        <f>IF(③予定日及び時間!E8="","",③予定日及び時間!E8)</f>
        <v/>
      </c>
      <c r="D6" s="300">
        <f>IF(③予定日及び時間!F8="","",③予定日及び時間!F8)</f>
        <v>45524</v>
      </c>
      <c r="E6" s="302" t="str">
        <f>IF(③予定日及び時間!G8="","",③予定日及び時間!G8)</f>
        <v>～</v>
      </c>
      <c r="F6" s="301">
        <f>IF(③予定日及び時間!H8="","",③予定日及び時間!H8)</f>
        <v>45525</v>
      </c>
      <c r="G6" s="292">
        <f>IF(③予定日及び時間!$D$8="","",③予定日及び時間!$D$8)*100</f>
        <v>500</v>
      </c>
      <c r="H6" s="271">
        <f>IF(③予定日及び時間!J8="","",③予定日及び時間!J8)</f>
        <v>4</v>
      </c>
      <c r="I6">
        <v>3</v>
      </c>
      <c r="V6" s="13" t="str">
        <f t="shared" si="0"/>
        <v>作業①・播種</v>
      </c>
      <c r="W6" s="70" t="str">
        <f t="shared" si="1"/>
        <v>キャベツ・冬どり錦秋・作業①・播種</v>
      </c>
      <c r="X6" s="70" t="str">
        <f>IF(A6="","",W6&amp;"・"&amp;②元データ!$G$7)</f>
        <v>キャベツ・冬どり錦秋・作業①・播種・露地野菜Ａ</v>
      </c>
      <c r="Y6" s="12" t="str">
        <f t="shared" si="2"/>
        <v>キャベツ・冬どり錦秋</v>
      </c>
      <c r="Z6" s="12" t="str">
        <f t="shared" si="3"/>
        <v>播種</v>
      </c>
      <c r="AA6" s="61" t="str">
        <f t="shared" si="4"/>
        <v/>
      </c>
      <c r="AB6" s="629"/>
      <c r="AC6" s="630"/>
      <c r="AD6" s="631"/>
      <c r="AE6" s="62">
        <f t="shared" si="6"/>
        <v>45524</v>
      </c>
      <c r="AF6" s="66" t="str">
        <f t="shared" si="7"/>
        <v>～</v>
      </c>
      <c r="AG6" s="63">
        <f t="shared" si="8"/>
        <v>45525</v>
      </c>
      <c r="AH6" s="12">
        <f t="shared" si="9"/>
        <v>500</v>
      </c>
      <c r="AI6" s="12">
        <f t="shared" si="10"/>
        <v>4</v>
      </c>
    </row>
    <row r="7" spans="1:35" ht="18" customHeight="1" x14ac:dyDescent="0.15">
      <c r="A7" s="271" t="str">
        <f>IF(③予定日及び時間!$B$9="","",③予定日及び時間!$B$9&amp;"・"&amp;③予定日及び時間!$C$9)</f>
        <v>キャベツ・石井極早生732</v>
      </c>
      <c r="B7" s="271" t="str">
        <f>IF(③予定日及び時間!$F$5="","",③予定日及び時間!$F$5)</f>
        <v>播種</v>
      </c>
      <c r="C7" s="291" t="str">
        <f>IF(③予定日及び時間!E9="","",③予定日及び時間!E9)</f>
        <v/>
      </c>
      <c r="D7" s="300">
        <f>IF(③予定日及び時間!F9="","",③予定日及び時間!F9)</f>
        <v>45566</v>
      </c>
      <c r="E7" s="302" t="str">
        <f>IF(③予定日及び時間!G9="","",③予定日及び時間!G9)</f>
        <v>～</v>
      </c>
      <c r="F7" s="301">
        <f>IF(③予定日及び時間!H9="","",③予定日及び時間!H9)</f>
        <v>45567</v>
      </c>
      <c r="G7" s="292">
        <f>IF(③予定日及び時間!$D$9="","",③予定日及び時間!$D$9)*100</f>
        <v>500</v>
      </c>
      <c r="H7" s="271">
        <f>IF(③予定日及び時間!J9="","",③予定日及び時間!J9)</f>
        <v>4</v>
      </c>
      <c r="I7">
        <v>4</v>
      </c>
      <c r="V7" s="13" t="str">
        <f t="shared" si="0"/>
        <v>作業①・播種</v>
      </c>
      <c r="W7" s="70" t="str">
        <f t="shared" si="1"/>
        <v>キャベツ・石井極早生732・作業①・播種</v>
      </c>
      <c r="X7" s="70" t="str">
        <f>IF(A7="","",W7&amp;"・"&amp;②元データ!$G$7)</f>
        <v>キャベツ・石井極早生732・作業①・播種・露地野菜Ａ</v>
      </c>
      <c r="Y7" s="12" t="str">
        <f t="shared" si="2"/>
        <v>キャベツ・石井極早生732</v>
      </c>
      <c r="Z7" s="12" t="str">
        <f t="shared" si="3"/>
        <v>播種</v>
      </c>
      <c r="AA7" s="61" t="str">
        <f t="shared" si="4"/>
        <v/>
      </c>
      <c r="AB7" s="629"/>
      <c r="AC7" s="630"/>
      <c r="AD7" s="631"/>
      <c r="AE7" s="62">
        <f t="shared" si="6"/>
        <v>45566</v>
      </c>
      <c r="AF7" s="66" t="str">
        <f t="shared" si="7"/>
        <v>～</v>
      </c>
      <c r="AG7" s="63">
        <f t="shared" si="8"/>
        <v>45567</v>
      </c>
      <c r="AH7" s="12">
        <f t="shared" si="9"/>
        <v>500</v>
      </c>
      <c r="AI7" s="12">
        <f t="shared" si="10"/>
        <v>4</v>
      </c>
    </row>
    <row r="8" spans="1:35" ht="18" customHeight="1" x14ac:dyDescent="0.15">
      <c r="A8" s="271" t="str">
        <f>IF(③予定日及び時間!$B$10="","",③予定日及び時間!$B$10&amp;"・"&amp;③予定日及び時間!$C$10)</f>
        <v>キャベツ・若女将</v>
      </c>
      <c r="B8" s="271" t="str">
        <f>IF(③予定日及び時間!$F$5="","",③予定日及び時間!$F$5)</f>
        <v>播種</v>
      </c>
      <c r="C8" s="291" t="str">
        <f>IF(③予定日及び時間!E10="","",③予定日及び時間!E10)</f>
        <v/>
      </c>
      <c r="D8" s="300">
        <f>IF(③予定日及び時間!F10="","",③予定日及び時間!F10)</f>
        <v>45575</v>
      </c>
      <c r="E8" s="302" t="str">
        <f>IF(③予定日及び時間!G10="","",③予定日及び時間!G10)</f>
        <v>～</v>
      </c>
      <c r="F8" s="301">
        <f>IF(③予定日及び時間!H10="","",③予定日及び時間!H10)</f>
        <v>45576</v>
      </c>
      <c r="G8" s="292">
        <f>IF(③予定日及び時間!$D$10="","",③予定日及び時間!$D$10)*100</f>
        <v>1000</v>
      </c>
      <c r="H8" s="271">
        <f>IF(③予定日及び時間!J10="","",③予定日及び時間!J10)</f>
        <v>8</v>
      </c>
      <c r="I8">
        <v>5</v>
      </c>
      <c r="V8" s="13" t="str">
        <f t="shared" si="0"/>
        <v>作業①・播種</v>
      </c>
      <c r="W8" s="70" t="str">
        <f t="shared" si="1"/>
        <v>キャベツ・若女将・作業①・播種</v>
      </c>
      <c r="X8" s="70" t="str">
        <f>IF(A8="","",W8&amp;"・"&amp;②元データ!$G$7)</f>
        <v>キャベツ・若女将・作業①・播種・露地野菜Ａ</v>
      </c>
      <c r="Y8" s="12" t="str">
        <f t="shared" si="2"/>
        <v>キャベツ・若女将</v>
      </c>
      <c r="Z8" s="12" t="str">
        <f t="shared" si="3"/>
        <v>播種</v>
      </c>
      <c r="AA8" s="61" t="str">
        <f t="shared" si="4"/>
        <v/>
      </c>
      <c r="AB8" s="629"/>
      <c r="AC8" s="630"/>
      <c r="AD8" s="631"/>
      <c r="AE8" s="62">
        <f t="shared" si="6"/>
        <v>45575</v>
      </c>
      <c r="AF8" s="66" t="str">
        <f t="shared" si="7"/>
        <v>～</v>
      </c>
      <c r="AG8" s="63">
        <f t="shared" si="8"/>
        <v>45576</v>
      </c>
      <c r="AH8" s="12">
        <f t="shared" si="9"/>
        <v>1000</v>
      </c>
      <c r="AI8" s="12">
        <f t="shared" si="10"/>
        <v>8</v>
      </c>
    </row>
    <row r="9" spans="1:35" ht="18" customHeight="1" x14ac:dyDescent="0.15">
      <c r="A9" s="271" t="str">
        <f>IF(③予定日及び時間!$B$11="","",③予定日及び時間!$B$11&amp;"・"&amp;③予定日及び時間!$C$11)</f>
        <v>キャベツ・石井中生</v>
      </c>
      <c r="B9" s="271" t="str">
        <f>IF(③予定日及び時間!$F$5="","",③予定日及び時間!$F$5)</f>
        <v>播種</v>
      </c>
      <c r="C9" s="291">
        <f>IF(③予定日及び時間!E11="","",③予定日及び時間!E11)</f>
        <v>45602</v>
      </c>
      <c r="D9" s="300">
        <f>IF(③予定日及び時間!F11="","",③予定日及び時間!F11)</f>
        <v>45606</v>
      </c>
      <c r="E9" s="302" t="str">
        <f>IF(③予定日及び時間!G11="","",③予定日及び時間!G11)</f>
        <v>～</v>
      </c>
      <c r="F9" s="301">
        <f>IF(③予定日及び時間!H11="","",③予定日及び時間!H11)</f>
        <v>45607</v>
      </c>
      <c r="G9" s="292">
        <f>IF(③予定日及び時間!$D$11="","",③予定日及び時間!$D$11)*100</f>
        <v>1000</v>
      </c>
      <c r="H9" s="271">
        <f>IF(③予定日及び時間!J11="","",③予定日及び時間!J11)</f>
        <v>8</v>
      </c>
      <c r="I9">
        <v>6</v>
      </c>
      <c r="J9" s="636"/>
      <c r="K9" s="636"/>
      <c r="L9" s="636"/>
      <c r="Q9" s="67"/>
      <c r="V9" s="13" t="str">
        <f t="shared" si="0"/>
        <v>作業①・播種</v>
      </c>
      <c r="W9" s="70" t="str">
        <f t="shared" si="1"/>
        <v>キャベツ・石井中生・作業①・播種</v>
      </c>
      <c r="X9" s="70" t="str">
        <f>IF(A9="","",W9&amp;"・"&amp;②元データ!$G$7)</f>
        <v>キャベツ・石井中生・作業①・播種・露地野菜Ａ</v>
      </c>
      <c r="Y9" s="12" t="str">
        <f t="shared" si="2"/>
        <v>キャベツ・石井中生</v>
      </c>
      <c r="Z9" s="12" t="str">
        <f t="shared" si="3"/>
        <v>播種</v>
      </c>
      <c r="AA9" s="61">
        <f t="shared" si="4"/>
        <v>45602</v>
      </c>
      <c r="AB9" s="629"/>
      <c r="AC9" s="630"/>
      <c r="AD9" s="631"/>
      <c r="AE9" s="62">
        <f t="shared" si="6"/>
        <v>45606</v>
      </c>
      <c r="AF9" s="66" t="str">
        <f t="shared" si="7"/>
        <v>～</v>
      </c>
      <c r="AG9" s="63">
        <f t="shared" si="8"/>
        <v>45607</v>
      </c>
      <c r="AH9" s="12">
        <f t="shared" si="9"/>
        <v>1000</v>
      </c>
      <c r="AI9" s="12">
        <f t="shared" si="10"/>
        <v>8</v>
      </c>
    </row>
    <row r="10" spans="1:35" ht="18" customHeight="1" x14ac:dyDescent="0.15">
      <c r="A10" s="271" t="str">
        <f>IF(③予定日及び時間!$B$12="","",③予定日及び時間!$B$12&amp;"・"&amp;③予定日及び時間!$C$12)</f>
        <v>ブロッコリー・おはよう</v>
      </c>
      <c r="B10" s="271" t="str">
        <f>IF(③予定日及び時間!$F$5="","",③予定日及び時間!$F$5)</f>
        <v>播種</v>
      </c>
      <c r="C10" s="291">
        <f>IF(③予定日及び時間!E12="","",③予定日及び時間!E12)</f>
        <v>45505</v>
      </c>
      <c r="D10" s="300">
        <f>IF(③予定日及び時間!F12="","",③予定日及び時間!F12)</f>
        <v>45509</v>
      </c>
      <c r="E10" s="302" t="str">
        <f>IF(③予定日及び時間!G12="","",③予定日及び時間!G12)</f>
        <v>～</v>
      </c>
      <c r="F10" s="301">
        <f>IF(③予定日及び時間!H12="","",③予定日及び時間!H12)</f>
        <v>45510</v>
      </c>
      <c r="G10" s="292">
        <f>IF(③予定日及び時間!$D$12="","",③予定日及び時間!$D$12)*100</f>
        <v>1000</v>
      </c>
      <c r="H10" s="271">
        <f>IF(③予定日及び時間!J12="","",③予定日及び時間!J12)</f>
        <v>8</v>
      </c>
      <c r="I10">
        <v>7</v>
      </c>
      <c r="V10" s="13" t="str">
        <f t="shared" si="0"/>
        <v>作業①・播種</v>
      </c>
      <c r="W10" s="70" t="str">
        <f t="shared" si="1"/>
        <v>ブロッコリー・おはよう・作業①・播種</v>
      </c>
      <c r="X10" s="70" t="str">
        <f>IF(A10="","",W10&amp;"・"&amp;②元データ!$G$7)</f>
        <v>ブロッコリー・おはよう・作業①・播種・露地野菜Ａ</v>
      </c>
      <c r="Y10" s="12" t="str">
        <f t="shared" si="2"/>
        <v>ブロッコリー・おはよう</v>
      </c>
      <c r="Z10" s="12" t="str">
        <f t="shared" si="3"/>
        <v>播種</v>
      </c>
      <c r="AA10" s="61">
        <f t="shared" si="4"/>
        <v>45505</v>
      </c>
      <c r="AB10" s="629"/>
      <c r="AC10" s="630"/>
      <c r="AD10" s="631"/>
      <c r="AE10" s="62">
        <f t="shared" si="6"/>
        <v>45509</v>
      </c>
      <c r="AF10" s="66" t="str">
        <f t="shared" si="7"/>
        <v>～</v>
      </c>
      <c r="AG10" s="63">
        <f t="shared" si="8"/>
        <v>45510</v>
      </c>
      <c r="AH10" s="12">
        <f t="shared" si="9"/>
        <v>1000</v>
      </c>
      <c r="AI10" s="12">
        <f t="shared" si="10"/>
        <v>8</v>
      </c>
    </row>
    <row r="11" spans="1:35" ht="18" customHeight="1" x14ac:dyDescent="0.15">
      <c r="A11" s="271" t="str">
        <f>IF(③予定日及び時間!$B$13="","",③予定日及び時間!$B$13&amp;"・"&amp;③予定日及び時間!$C$13)</f>
        <v>ブロッコリー・こんにちは</v>
      </c>
      <c r="B11" s="271" t="str">
        <f>IF(③予定日及び時間!$F$5="","",③予定日及び時間!$F$5)</f>
        <v>播種</v>
      </c>
      <c r="C11" s="291">
        <f>IF(③予定日及び時間!E13="","",③予定日及び時間!E13)</f>
        <v>45515</v>
      </c>
      <c r="D11" s="300">
        <f>IF(③予定日及び時間!F13="","",③予定日及び時間!F13)</f>
        <v>45519</v>
      </c>
      <c r="E11" s="302" t="str">
        <f>IF(③予定日及び時間!G13="","",③予定日及び時間!G13)</f>
        <v>～</v>
      </c>
      <c r="F11" s="301">
        <f>IF(③予定日及び時間!H13="","",③予定日及び時間!H13)</f>
        <v>45520</v>
      </c>
      <c r="G11" s="292">
        <f>IF(③予定日及び時間!$D$13="","",③予定日及び時間!$D$13)*100</f>
        <v>2000</v>
      </c>
      <c r="H11" s="271">
        <f>IF(③予定日及び時間!J13="","",③予定日及び時間!J13)</f>
        <v>16</v>
      </c>
      <c r="I11">
        <v>8</v>
      </c>
      <c r="V11" s="13" t="str">
        <f t="shared" si="0"/>
        <v>作業①・播種</v>
      </c>
      <c r="W11" s="70" t="str">
        <f t="shared" si="1"/>
        <v>ブロッコリー・こんにちは・作業①・播種</v>
      </c>
      <c r="X11" s="70" t="str">
        <f>IF(A11="","",W11&amp;"・"&amp;②元データ!$G$7)</f>
        <v>ブロッコリー・こんにちは・作業①・播種・露地野菜Ａ</v>
      </c>
      <c r="Y11" s="12" t="str">
        <f t="shared" si="2"/>
        <v>ブロッコリー・こんにちは</v>
      </c>
      <c r="Z11" s="12" t="str">
        <f t="shared" si="3"/>
        <v>播種</v>
      </c>
      <c r="AA11" s="61">
        <f t="shared" si="4"/>
        <v>45515</v>
      </c>
      <c r="AB11" s="629"/>
      <c r="AC11" s="630"/>
      <c r="AD11" s="631"/>
      <c r="AE11" s="62">
        <f t="shared" si="6"/>
        <v>45519</v>
      </c>
      <c r="AF11" s="66" t="str">
        <f t="shared" si="7"/>
        <v>～</v>
      </c>
      <c r="AG11" s="63">
        <f t="shared" si="8"/>
        <v>45520</v>
      </c>
      <c r="AH11" s="12">
        <f t="shared" si="9"/>
        <v>2000</v>
      </c>
      <c r="AI11" s="12">
        <f t="shared" si="10"/>
        <v>16</v>
      </c>
    </row>
    <row r="12" spans="1:35" ht="18" customHeight="1" x14ac:dyDescent="0.15">
      <c r="A12" s="271" t="str">
        <f>IF(③予定日及び時間!$B$14="","",③予定日及び時間!$B$14&amp;"・"&amp;③予定日及び時間!$C$14)</f>
        <v>ブロッコリー・はつみらい</v>
      </c>
      <c r="B12" s="271" t="str">
        <f>IF(③予定日及び時間!$F$5="","",③予定日及び時間!$F$5)</f>
        <v>播種</v>
      </c>
      <c r="C12" s="291">
        <f>IF(③予定日及び時間!E14="","",③予定日及び時間!E14)</f>
        <v>45532</v>
      </c>
      <c r="D12" s="300">
        <f>IF(③予定日及び時間!F14="","",③予定日及び時間!F14)</f>
        <v>45536</v>
      </c>
      <c r="E12" s="302" t="str">
        <f>IF(③予定日及び時間!G14="","",③予定日及び時間!G14)</f>
        <v>～</v>
      </c>
      <c r="F12" s="301">
        <f>IF(③予定日及び時間!H14="","",③予定日及び時間!H14)</f>
        <v>45537</v>
      </c>
      <c r="G12" s="292">
        <f>IF(③予定日及び時間!$D$14="","",③予定日及び時間!$D$14)*100</f>
        <v>2000</v>
      </c>
      <c r="H12" s="271">
        <f>IF(③予定日及び時間!J14="","",③予定日及び時間!J14)</f>
        <v>16</v>
      </c>
      <c r="I12">
        <v>9</v>
      </c>
      <c r="V12" s="13" t="str">
        <f t="shared" si="0"/>
        <v>作業①・播種</v>
      </c>
      <c r="W12" s="70" t="str">
        <f t="shared" si="1"/>
        <v>ブロッコリー・はつみらい・作業①・播種</v>
      </c>
      <c r="X12" s="70" t="str">
        <f>IF(A12="","",W12&amp;"・"&amp;②元データ!$G$7)</f>
        <v>ブロッコリー・はつみらい・作業①・播種・露地野菜Ａ</v>
      </c>
      <c r="Y12" s="12" t="str">
        <f t="shared" si="2"/>
        <v>ブロッコリー・はつみらい</v>
      </c>
      <c r="Z12" s="12" t="str">
        <f t="shared" si="3"/>
        <v>播種</v>
      </c>
      <c r="AA12" s="61">
        <f t="shared" si="4"/>
        <v>45532</v>
      </c>
      <c r="AB12" s="629"/>
      <c r="AC12" s="630"/>
      <c r="AD12" s="631"/>
      <c r="AE12" s="62">
        <f t="shared" si="6"/>
        <v>45536</v>
      </c>
      <c r="AF12" s="66" t="str">
        <f t="shared" si="7"/>
        <v>～</v>
      </c>
      <c r="AG12" s="63">
        <f t="shared" si="8"/>
        <v>45537</v>
      </c>
      <c r="AH12" s="12">
        <f t="shared" si="9"/>
        <v>2000</v>
      </c>
      <c r="AI12" s="12">
        <f t="shared" si="10"/>
        <v>16</v>
      </c>
    </row>
    <row r="13" spans="1:35" ht="18" customHeight="1" x14ac:dyDescent="0.15">
      <c r="A13" s="271" t="str">
        <f>IF(③予定日及び時間!$B$15="","",③予定日及び時間!$B$15&amp;"・"&amp;③予定日及び時間!$C$15)</f>
        <v>ニンジン・ニンジンA</v>
      </c>
      <c r="B13" s="271" t="str">
        <f>IF(③予定日及び時間!$F$5="","",③予定日及び時間!$F$5)</f>
        <v>播種</v>
      </c>
      <c r="C13" s="291" t="str">
        <f>IF(③予定日及び時間!E15="","",③予定日及び時間!E15)</f>
        <v/>
      </c>
      <c r="D13" s="300" t="str">
        <f>IF(③予定日及び時間!F15="","",③予定日及び時間!F15)</f>
        <v/>
      </c>
      <c r="E13" s="302" t="str">
        <f>IF(③予定日及び時間!G15="","",③予定日及び時間!G15)</f>
        <v>～</v>
      </c>
      <c r="F13" s="301" t="str">
        <f>IF(③予定日及び時間!H15="","",③予定日及び時間!H15)</f>
        <v/>
      </c>
      <c r="G13" s="292">
        <f>IF(③予定日及び時間!$D$15="","",③予定日及び時間!$D$15)*100</f>
        <v>3000</v>
      </c>
      <c r="H13" s="271">
        <f>IF(③予定日及び時間!J15="","",③予定日及び時間!J15)</f>
        <v>0</v>
      </c>
      <c r="I13">
        <v>10</v>
      </c>
      <c r="V13" s="13" t="str">
        <f t="shared" si="0"/>
        <v>作業①・播種</v>
      </c>
      <c r="W13" s="70" t="str">
        <f t="shared" si="1"/>
        <v>ニンジン・ニンジンA・作業①・播種</v>
      </c>
      <c r="X13" s="70" t="str">
        <f>IF(A13="","",W13&amp;"・"&amp;②元データ!$G$7)</f>
        <v>ニンジン・ニンジンA・作業①・播種・露地野菜Ａ</v>
      </c>
      <c r="Y13" s="12" t="str">
        <f t="shared" si="2"/>
        <v>ニンジン・ニンジンA</v>
      </c>
      <c r="Z13" s="12" t="str">
        <f t="shared" si="3"/>
        <v>播種</v>
      </c>
      <c r="AA13" s="61" t="str">
        <f t="shared" si="4"/>
        <v/>
      </c>
      <c r="AB13" s="629"/>
      <c r="AC13" s="630"/>
      <c r="AD13" s="631"/>
      <c r="AE13" s="62" t="str">
        <f t="shared" si="6"/>
        <v/>
      </c>
      <c r="AF13" s="66" t="str">
        <f t="shared" si="7"/>
        <v>～</v>
      </c>
      <c r="AG13" s="63" t="str">
        <f t="shared" si="8"/>
        <v/>
      </c>
      <c r="AH13" s="12">
        <f t="shared" si="9"/>
        <v>3000</v>
      </c>
      <c r="AI13" s="12">
        <f t="shared" si="10"/>
        <v>0</v>
      </c>
    </row>
    <row r="14" spans="1:35" ht="18" customHeight="1" x14ac:dyDescent="0.15">
      <c r="A14" s="271" t="str">
        <f>IF(③予定日及び時間!$B$16="","",③予定日及び時間!$B$16&amp;"・"&amp;③予定日及び時間!$C$16)</f>
        <v>ニンジン・ニンジンB</v>
      </c>
      <c r="B14" s="271" t="str">
        <f>IF(③予定日及び時間!$F$5="","",③予定日及び時間!$F$5)</f>
        <v>播種</v>
      </c>
      <c r="C14" s="291" t="str">
        <f>IF(③予定日及び時間!E16="","",③予定日及び時間!E16)</f>
        <v/>
      </c>
      <c r="D14" s="300" t="str">
        <f>IF(③予定日及び時間!F16="","",③予定日及び時間!F16)</f>
        <v/>
      </c>
      <c r="E14" s="302" t="str">
        <f>IF(③予定日及び時間!G16="","",③予定日及び時間!G16)</f>
        <v>～</v>
      </c>
      <c r="F14" s="301" t="str">
        <f>IF(③予定日及び時間!H16="","",③予定日及び時間!H16)</f>
        <v/>
      </c>
      <c r="G14" s="292">
        <f>IF(③予定日及び時間!$D$16="","",③予定日及び時間!$D$16)*100</f>
        <v>2000</v>
      </c>
      <c r="H14" s="271">
        <f>IF(③予定日及び時間!J16="","",③予定日及び時間!J16)</f>
        <v>0</v>
      </c>
      <c r="I14">
        <v>11</v>
      </c>
      <c r="V14" s="13" t="str">
        <f t="shared" si="0"/>
        <v>作業①・播種</v>
      </c>
      <c r="W14" s="70" t="str">
        <f t="shared" si="1"/>
        <v>ニンジン・ニンジンB・作業①・播種</v>
      </c>
      <c r="X14" s="70" t="str">
        <f>IF(A14="","",W14&amp;"・"&amp;②元データ!$G$7)</f>
        <v>ニンジン・ニンジンB・作業①・播種・露地野菜Ａ</v>
      </c>
      <c r="Y14" s="12" t="str">
        <f t="shared" si="2"/>
        <v>ニンジン・ニンジンB</v>
      </c>
      <c r="Z14" s="12" t="str">
        <f t="shared" si="3"/>
        <v>播種</v>
      </c>
      <c r="AA14" s="61" t="str">
        <f t="shared" si="4"/>
        <v/>
      </c>
      <c r="AB14" s="629"/>
      <c r="AC14" s="630"/>
      <c r="AD14" s="631"/>
      <c r="AE14" s="62" t="str">
        <f t="shared" si="6"/>
        <v/>
      </c>
      <c r="AF14" s="66" t="str">
        <f t="shared" si="7"/>
        <v>～</v>
      </c>
      <c r="AG14" s="63" t="str">
        <f t="shared" si="8"/>
        <v/>
      </c>
      <c r="AH14" s="12">
        <f t="shared" si="9"/>
        <v>2000</v>
      </c>
      <c r="AI14" s="12">
        <f t="shared" si="10"/>
        <v>0</v>
      </c>
    </row>
    <row r="15" spans="1:35" ht="18" customHeight="1" x14ac:dyDescent="0.15">
      <c r="A15" s="271" t="str">
        <f>IF(③予定日及び時間!$B$17="","",③予定日及び時間!$B$17&amp;"・"&amp;③予定日及び時間!$C$17)</f>
        <v>ニンジン・ニンジンC</v>
      </c>
      <c r="B15" s="271" t="str">
        <f>IF(③予定日及び時間!$F$5="","",③予定日及び時間!$F$5)</f>
        <v>播種</v>
      </c>
      <c r="C15" s="291" t="str">
        <f>IF(③予定日及び時間!E17="","",③予定日及び時間!E17)</f>
        <v/>
      </c>
      <c r="D15" s="300" t="str">
        <f>IF(③予定日及び時間!F17="","",③予定日及び時間!F17)</f>
        <v/>
      </c>
      <c r="E15" s="302" t="str">
        <f>IF(③予定日及び時間!G17="","",③予定日及び時間!G17)</f>
        <v>～</v>
      </c>
      <c r="F15" s="301" t="str">
        <f>IF(③予定日及び時間!H17="","",③予定日及び時間!H17)</f>
        <v/>
      </c>
      <c r="G15" s="292">
        <f>IF(③予定日及び時間!$D$17="","",③予定日及び時間!$D$17)*100</f>
        <v>1000</v>
      </c>
      <c r="H15" s="271">
        <f>IF(③予定日及び時間!J17="","",③予定日及び時間!J17)</f>
        <v>0</v>
      </c>
      <c r="I15">
        <v>12</v>
      </c>
      <c r="V15" s="13" t="str">
        <f t="shared" si="0"/>
        <v>作業①・播種</v>
      </c>
      <c r="W15" s="70" t="str">
        <f t="shared" si="1"/>
        <v>ニンジン・ニンジンC・作業①・播種</v>
      </c>
      <c r="X15" s="70" t="str">
        <f>IF(A15="","",W15&amp;"・"&amp;②元データ!$G$7)</f>
        <v>ニンジン・ニンジンC・作業①・播種・露地野菜Ａ</v>
      </c>
      <c r="Y15" s="12" t="str">
        <f t="shared" si="2"/>
        <v>ニンジン・ニンジンC</v>
      </c>
      <c r="Z15" s="12" t="str">
        <f t="shared" si="3"/>
        <v>播種</v>
      </c>
      <c r="AA15" s="61" t="str">
        <f t="shared" si="4"/>
        <v/>
      </c>
      <c r="AB15" s="629"/>
      <c r="AC15" s="630"/>
      <c r="AD15" s="631"/>
      <c r="AE15" s="62" t="str">
        <f t="shared" si="6"/>
        <v/>
      </c>
      <c r="AF15" s="66" t="str">
        <f t="shared" si="7"/>
        <v>～</v>
      </c>
      <c r="AG15" s="63" t="str">
        <f t="shared" si="8"/>
        <v/>
      </c>
      <c r="AH15" s="12">
        <f t="shared" si="9"/>
        <v>1000</v>
      </c>
      <c r="AI15" s="12">
        <f t="shared" si="10"/>
        <v>0</v>
      </c>
    </row>
    <row r="16" spans="1:35" ht="18" customHeight="1" x14ac:dyDescent="0.15">
      <c r="A16" s="271" t="str">
        <f>IF(③予定日及び時間!$B$18="","",③予定日及び時間!$B$18&amp;"・"&amp;③予定日及び時間!$C$18)</f>
        <v>産直ニンジン・寿八寸Ａ</v>
      </c>
      <c r="B16" s="271" t="str">
        <f>IF(③予定日及び時間!$F$5="","",③予定日及び時間!$F$5)</f>
        <v>播種</v>
      </c>
      <c r="C16" s="291" t="str">
        <f>IF(③予定日及び時間!E18="","",③予定日及び時間!E18)</f>
        <v/>
      </c>
      <c r="D16" s="300" t="str">
        <f>IF(③予定日及び時間!F18="","",③予定日及び時間!F18)</f>
        <v/>
      </c>
      <c r="E16" s="302" t="str">
        <f>IF(③予定日及び時間!G18="","",③予定日及び時間!G18)</f>
        <v>～</v>
      </c>
      <c r="F16" s="301" t="str">
        <f>IF(③予定日及び時間!H18="","",③予定日及び時間!H18)</f>
        <v/>
      </c>
      <c r="G16" s="292">
        <f>IF(③予定日及び時間!$D$18="","",③予定日及び時間!$D$18)*100</f>
        <v>1000</v>
      </c>
      <c r="H16" s="271">
        <f>IF(③予定日及び時間!J18="","",③予定日及び時間!J18)</f>
        <v>0</v>
      </c>
      <c r="I16">
        <v>13</v>
      </c>
      <c r="V16" s="13" t="str">
        <f t="shared" si="0"/>
        <v>作業①・播種</v>
      </c>
      <c r="W16" s="70" t="str">
        <f t="shared" si="1"/>
        <v>産直ニンジン・寿八寸Ａ・作業①・播種</v>
      </c>
      <c r="X16" s="70" t="str">
        <f>IF(A16="","",W16&amp;"・"&amp;②元データ!$G$7)</f>
        <v>産直ニンジン・寿八寸Ａ・作業①・播種・露地野菜Ａ</v>
      </c>
      <c r="Y16" s="12" t="str">
        <f t="shared" si="2"/>
        <v>産直ニンジン・寿八寸Ａ</v>
      </c>
      <c r="Z16" s="12" t="str">
        <f t="shared" si="3"/>
        <v>播種</v>
      </c>
      <c r="AA16" s="61" t="str">
        <f t="shared" si="4"/>
        <v/>
      </c>
      <c r="AB16" s="629"/>
      <c r="AC16" s="630"/>
      <c r="AD16" s="631"/>
      <c r="AE16" s="62" t="str">
        <f t="shared" si="6"/>
        <v/>
      </c>
      <c r="AF16" s="66" t="str">
        <f t="shared" si="7"/>
        <v>～</v>
      </c>
      <c r="AG16" s="63" t="str">
        <f t="shared" si="8"/>
        <v/>
      </c>
      <c r="AH16" s="12">
        <f t="shared" si="9"/>
        <v>1000</v>
      </c>
      <c r="AI16" s="12">
        <f t="shared" si="10"/>
        <v>0</v>
      </c>
    </row>
    <row r="17" spans="1:35" ht="18" customHeight="1" x14ac:dyDescent="0.15">
      <c r="A17" s="271" t="str">
        <f>IF(③予定日及び時間!$B$19="","",③予定日及び時間!$B$19&amp;"・"&amp;③予定日及び時間!$C$19)</f>
        <v>産直ニンジン・寿八寸Ｂ・Ｃ</v>
      </c>
      <c r="B17" s="271" t="str">
        <f>IF(③予定日及び時間!$F$5="","",③予定日及び時間!$F$5)</f>
        <v>播種</v>
      </c>
      <c r="C17" s="291" t="str">
        <f>IF(③予定日及び時間!E19="","",③予定日及び時間!E19)</f>
        <v/>
      </c>
      <c r="D17" s="300" t="str">
        <f>IF(③予定日及び時間!F19="","",③予定日及び時間!F19)</f>
        <v/>
      </c>
      <c r="E17" s="302" t="str">
        <f>IF(③予定日及び時間!G19="","",③予定日及び時間!G19)</f>
        <v>～</v>
      </c>
      <c r="F17" s="301" t="str">
        <f>IF(③予定日及び時間!H19="","",③予定日及び時間!H19)</f>
        <v/>
      </c>
      <c r="G17" s="292">
        <f>IF(③予定日及び時間!$D$19="","",③予定日及び時間!$D$19)*100</f>
        <v>1000</v>
      </c>
      <c r="H17" s="271">
        <f>IF(③予定日及び時間!J19="","",③予定日及び時間!J19)</f>
        <v>0</v>
      </c>
      <c r="I17">
        <v>14</v>
      </c>
      <c r="V17" s="13" t="str">
        <f t="shared" si="0"/>
        <v>作業①・播種</v>
      </c>
      <c r="W17" s="70" t="str">
        <f t="shared" si="1"/>
        <v>産直ニンジン・寿八寸Ｂ・Ｃ・作業①・播種</v>
      </c>
      <c r="X17" s="70" t="str">
        <f>IF(A17="","",W17&amp;"・"&amp;②元データ!$G$7)</f>
        <v>産直ニンジン・寿八寸Ｂ・Ｃ・作業①・播種・露地野菜Ａ</v>
      </c>
      <c r="Y17" s="12" t="str">
        <f t="shared" si="2"/>
        <v>産直ニンジン・寿八寸Ｂ・Ｃ</v>
      </c>
      <c r="Z17" s="12" t="str">
        <f t="shared" si="3"/>
        <v>播種</v>
      </c>
      <c r="AA17" s="61" t="str">
        <f t="shared" si="4"/>
        <v/>
      </c>
      <c r="AB17" s="629"/>
      <c r="AC17" s="630"/>
      <c r="AD17" s="631"/>
      <c r="AE17" s="62" t="str">
        <f t="shared" si="6"/>
        <v/>
      </c>
      <c r="AF17" s="66" t="str">
        <f t="shared" si="7"/>
        <v>～</v>
      </c>
      <c r="AG17" s="63" t="str">
        <f t="shared" si="8"/>
        <v/>
      </c>
      <c r="AH17" s="12">
        <f t="shared" si="9"/>
        <v>1000</v>
      </c>
      <c r="AI17" s="12">
        <f t="shared" si="10"/>
        <v>0</v>
      </c>
    </row>
    <row r="18" spans="1:35" ht="18" customHeight="1" x14ac:dyDescent="0.15">
      <c r="A18" s="271" t="str">
        <f>IF(③予定日及び時間!$B$20="","",③予定日及び時間!$B$20&amp;"・"&amp;③予定日及び時間!$C$20)</f>
        <v>産直・他野菜</v>
      </c>
      <c r="B18" s="271" t="str">
        <f>IF(③予定日及び時間!$F$5="","",③予定日及び時間!$F$5)</f>
        <v>播種</v>
      </c>
      <c r="C18" s="291" t="str">
        <f>IF(③予定日及び時間!E20="","",③予定日及び時間!E20)</f>
        <v/>
      </c>
      <c r="D18" s="300">
        <f>IF(③予定日及び時間!F20="","",③予定日及び時間!F20)</f>
        <v>45387</v>
      </c>
      <c r="E18" s="302" t="str">
        <f>IF(③予定日及び時間!G20="","",③予定日及び時間!G20)</f>
        <v>～</v>
      </c>
      <c r="F18" s="301">
        <f>IF(③予定日及び時間!H20="","",③予定日及び時間!H20)</f>
        <v>45387</v>
      </c>
      <c r="G18" s="292">
        <f>IF(③予定日及び時間!$D$20="","",③予定日及び時間!$D$20)*100</f>
        <v>200</v>
      </c>
      <c r="H18" s="271">
        <f>IF(③予定日及び時間!J20="","",③予定日及び時間!J20)</f>
        <v>0</v>
      </c>
      <c r="I18">
        <v>15</v>
      </c>
      <c r="V18" s="13" t="str">
        <f t="shared" si="0"/>
        <v>作業①・播種</v>
      </c>
      <c r="W18" s="70" t="str">
        <f t="shared" si="1"/>
        <v>産直・他野菜・作業①・播種</v>
      </c>
      <c r="X18" s="70" t="str">
        <f>IF(A18="","",W18&amp;"・"&amp;②元データ!$G$7)</f>
        <v>産直・他野菜・作業①・播種・露地野菜Ａ</v>
      </c>
      <c r="Y18" s="12" t="str">
        <f t="shared" si="2"/>
        <v>産直・他野菜</v>
      </c>
      <c r="Z18" s="12" t="str">
        <f t="shared" si="3"/>
        <v>播種</v>
      </c>
      <c r="AA18" s="61" t="str">
        <f t="shared" si="4"/>
        <v/>
      </c>
      <c r="AB18" s="629"/>
      <c r="AC18" s="630"/>
      <c r="AD18" s="631"/>
      <c r="AE18" s="62">
        <f t="shared" si="6"/>
        <v>45387</v>
      </c>
      <c r="AF18" s="66" t="str">
        <f t="shared" si="7"/>
        <v>～</v>
      </c>
      <c r="AG18" s="63">
        <f t="shared" si="8"/>
        <v>45387</v>
      </c>
      <c r="AH18" s="12">
        <f t="shared" si="9"/>
        <v>200</v>
      </c>
      <c r="AI18" s="12">
        <f t="shared" si="10"/>
        <v>0</v>
      </c>
    </row>
    <row r="19" spans="1:35" ht="18" customHeight="1" x14ac:dyDescent="0.15">
      <c r="A19" s="271" t="str">
        <f>IF(③予定日及び時間!$B$21="","",③予定日及び時間!$B$21&amp;"・"&amp;③予定日及び時間!$C$21)</f>
        <v>水稲・あいちのかおり</v>
      </c>
      <c r="B19" s="271" t="str">
        <f>IF(③予定日及び時間!$F$5="","",③予定日及び時間!$F$5)</f>
        <v>播種</v>
      </c>
      <c r="C19" s="291" t="str">
        <f>IF(③予定日及び時間!E21="","",③予定日及び時間!E21)</f>
        <v/>
      </c>
      <c r="D19" s="300" t="str">
        <f>IF(③予定日及び時間!F21="","",③予定日及び時間!F21)</f>
        <v/>
      </c>
      <c r="E19" s="302" t="str">
        <f>IF(③予定日及び時間!G21="","",③予定日及び時間!G21)</f>
        <v>～</v>
      </c>
      <c r="F19" s="301" t="str">
        <f>IF(③予定日及び時間!H21="","",③予定日及び時間!H21)</f>
        <v/>
      </c>
      <c r="G19" s="292">
        <f>IF(③予定日及び時間!$D$21="","",③予定日及び時間!$D$21)*100</f>
        <v>8000</v>
      </c>
      <c r="H19" s="271">
        <f>IF(③予定日及び時間!J21="","",③予定日及び時間!J21)</f>
        <v>0</v>
      </c>
      <c r="I19">
        <v>16</v>
      </c>
      <c r="V19" s="13" t="str">
        <f t="shared" si="0"/>
        <v>作業①・播種</v>
      </c>
      <c r="W19" s="70" t="str">
        <f t="shared" si="1"/>
        <v>水稲・あいちのかおり・作業①・播種</v>
      </c>
      <c r="X19" s="70" t="str">
        <f>IF(A19="","",W19&amp;"・"&amp;②元データ!$G$7)</f>
        <v>水稲・あいちのかおり・作業①・播種・露地野菜Ａ</v>
      </c>
      <c r="Y19" s="12" t="str">
        <f t="shared" si="2"/>
        <v>水稲・あいちのかおり</v>
      </c>
      <c r="Z19" s="12" t="str">
        <f t="shared" si="3"/>
        <v>播種</v>
      </c>
      <c r="AA19" s="61" t="str">
        <f t="shared" si="4"/>
        <v/>
      </c>
      <c r="AB19" s="632"/>
      <c r="AC19" s="633"/>
      <c r="AD19" s="634"/>
      <c r="AE19" s="62" t="str">
        <f t="shared" si="6"/>
        <v/>
      </c>
      <c r="AF19" s="66" t="str">
        <f t="shared" si="7"/>
        <v>～</v>
      </c>
      <c r="AG19" s="63" t="str">
        <f t="shared" si="8"/>
        <v/>
      </c>
      <c r="AH19" s="12">
        <f t="shared" si="9"/>
        <v>8000</v>
      </c>
      <c r="AI19" s="12">
        <f t="shared" si="10"/>
        <v>0</v>
      </c>
    </row>
    <row r="20" spans="1:35" ht="18" customHeight="1" x14ac:dyDescent="0.15">
      <c r="A20" s="271" t="str">
        <f>IF(③予定日及び時間!$B$6="","",③予定日及び時間!$B$6&amp;"・"&amp;③予定日及び時間!$C$6)</f>
        <v>キャベツ・錦秋</v>
      </c>
      <c r="B20" s="271" t="str">
        <f>IF(③予定日及び時間!$M$5="","",③予定日及び時間!$M$5)</f>
        <v>耕起・施肥</v>
      </c>
      <c r="C20" s="291">
        <f>IF(③予定日及び時間!L6="","",③予定日及び時間!L6)</f>
        <v>45513</v>
      </c>
      <c r="D20" s="300">
        <f>IF(③予定日及び時間!M6="","",③予定日及び時間!M6)</f>
        <v>45517</v>
      </c>
      <c r="E20" s="302" t="str">
        <f>IF(③予定日及び時間!N6="","",③予定日及び時間!N6)</f>
        <v>～</v>
      </c>
      <c r="F20" s="301">
        <f>IF(③予定日及び時間!O6="","",③予定日及び時間!O6)</f>
        <v>45518</v>
      </c>
      <c r="G20" s="296">
        <f>IF(③予定日及び時間!$D$6="","",③予定日及び時間!$D$6)*100</f>
        <v>2000</v>
      </c>
      <c r="H20" s="271">
        <f>IF(③予定日及び時間!Q6="","",③予定日及び時間!Q6)</f>
        <v>9</v>
      </c>
      <c r="I20">
        <v>1</v>
      </c>
      <c r="V20" s="13" t="str">
        <f t="shared" si="0"/>
        <v>作業①・耕起・施肥</v>
      </c>
      <c r="W20" s="70" t="str">
        <f t="shared" si="1"/>
        <v>キャベツ・錦秋・作業①・耕起・施肥</v>
      </c>
      <c r="X20" s="70" t="str">
        <f>IF(A20="","",W20&amp;"・"&amp;②元データ!$G$7)</f>
        <v>キャベツ・錦秋・作業①・耕起・施肥・露地野菜Ａ</v>
      </c>
      <c r="Y20" s="12" t="str">
        <f t="shared" si="2"/>
        <v>キャベツ・錦秋</v>
      </c>
      <c r="Z20" s="12" t="str">
        <f t="shared" si="3"/>
        <v>耕起・施肥</v>
      </c>
      <c r="AA20" s="61">
        <f t="shared" si="4"/>
        <v>45513</v>
      </c>
      <c r="AB20" s="629" t="s">
        <v>124</v>
      </c>
      <c r="AC20" s="630"/>
      <c r="AD20" s="631"/>
      <c r="AE20" s="62">
        <f t="shared" si="6"/>
        <v>45517</v>
      </c>
      <c r="AF20" s="66" t="str">
        <f t="shared" si="7"/>
        <v>～</v>
      </c>
      <c r="AG20" s="63">
        <f t="shared" si="8"/>
        <v>45518</v>
      </c>
      <c r="AH20" s="12">
        <f t="shared" si="9"/>
        <v>2000</v>
      </c>
      <c r="AI20" s="12">
        <f t="shared" si="10"/>
        <v>9</v>
      </c>
    </row>
    <row r="21" spans="1:35" ht="18" customHeight="1" x14ac:dyDescent="0.15">
      <c r="A21" s="271" t="str">
        <f>IF(③予定日及び時間!$B$7="","",③予定日及び時間!$B$7&amp;"・"&amp;③予定日及び時間!$C$7)</f>
        <v>キャベツ・しぶき２号</v>
      </c>
      <c r="B21" s="271" t="str">
        <f>IF(③予定日及び時間!$M$5="","",③予定日及び時間!$M$5)</f>
        <v>耕起・施肥</v>
      </c>
      <c r="C21" s="291" t="str">
        <f>IF(③予定日及び時間!L7="","",③予定日及び時間!L7)</f>
        <v/>
      </c>
      <c r="D21" s="300">
        <f>IF(③予定日及び時間!M7="","",③予定日及び時間!M7)</f>
        <v>45543</v>
      </c>
      <c r="E21" s="302" t="str">
        <f>IF(③予定日及び時間!N7="","",③予定日及び時間!N7)</f>
        <v>～</v>
      </c>
      <c r="F21" s="301">
        <f>IF(③予定日及び時間!O7="","",③予定日及び時間!O7)</f>
        <v>45544</v>
      </c>
      <c r="G21" s="292">
        <f>IF(③予定日及び時間!$D$7="","",③予定日及び時間!$D$7)*100</f>
        <v>1000</v>
      </c>
      <c r="H21" s="271">
        <f>IF(③予定日及び時間!Q7="","",③予定日及び時間!Q7)</f>
        <v>4.5</v>
      </c>
      <c r="I21">
        <v>2</v>
      </c>
      <c r="V21" s="13" t="str">
        <f t="shared" si="0"/>
        <v>作業①・耕起・施肥</v>
      </c>
      <c r="W21" s="70" t="str">
        <f t="shared" si="1"/>
        <v>キャベツ・しぶき２号・作業①・耕起・施肥</v>
      </c>
      <c r="X21" s="70" t="str">
        <f>IF(A21="","",W21&amp;"・"&amp;②元データ!$G$7)</f>
        <v>キャベツ・しぶき２号・作業①・耕起・施肥・露地野菜Ａ</v>
      </c>
      <c r="Y21" s="12" t="str">
        <f t="shared" si="2"/>
        <v>キャベツ・しぶき２号</v>
      </c>
      <c r="Z21" s="12" t="str">
        <f t="shared" si="3"/>
        <v>耕起・施肥</v>
      </c>
      <c r="AA21" s="61" t="str">
        <f t="shared" si="4"/>
        <v/>
      </c>
      <c r="AB21" s="629"/>
      <c r="AC21" s="630"/>
      <c r="AD21" s="631"/>
      <c r="AE21" s="62">
        <f t="shared" si="6"/>
        <v>45543</v>
      </c>
      <c r="AF21" s="66" t="str">
        <f t="shared" si="7"/>
        <v>～</v>
      </c>
      <c r="AG21" s="63">
        <f t="shared" si="8"/>
        <v>45544</v>
      </c>
      <c r="AH21" s="12">
        <f t="shared" si="9"/>
        <v>1000</v>
      </c>
      <c r="AI21" s="12">
        <f t="shared" si="10"/>
        <v>4.5</v>
      </c>
    </row>
    <row r="22" spans="1:35" ht="18" customHeight="1" x14ac:dyDescent="0.15">
      <c r="A22" s="271" t="str">
        <f>IF(③予定日及び時間!$B$8="","",③予定日及び時間!$B$8&amp;"・"&amp;③予定日及び時間!$C$8)</f>
        <v>キャベツ・冬どり錦秋</v>
      </c>
      <c r="B22" s="271" t="str">
        <f>IF(③予定日及び時間!$M$5="","",③予定日及び時間!$M$5)</f>
        <v>耕起・施肥</v>
      </c>
      <c r="C22" s="291" t="str">
        <f>IF(③予定日及び時間!L8="","",③予定日及び時間!L8)</f>
        <v/>
      </c>
      <c r="D22" s="300">
        <f>IF(③予定日及び時間!M8="","",③予定日及び時間!M8)</f>
        <v>45553</v>
      </c>
      <c r="E22" s="302" t="str">
        <f>IF(③予定日及び時間!N8="","",③予定日及び時間!N8)</f>
        <v>～</v>
      </c>
      <c r="F22" s="301">
        <f>IF(③予定日及び時間!O8="","",③予定日及び時間!O8)</f>
        <v>45554</v>
      </c>
      <c r="G22" s="292">
        <f>IF(③予定日及び時間!$D$8="","",③予定日及び時間!$D$8)*100</f>
        <v>500</v>
      </c>
      <c r="H22" s="271">
        <f>IF(③予定日及び時間!Q8="","",③予定日及び時間!Q8)</f>
        <v>2.25</v>
      </c>
      <c r="I22">
        <v>3</v>
      </c>
      <c r="V22" s="13" t="str">
        <f t="shared" si="0"/>
        <v>作業①・耕起・施肥</v>
      </c>
      <c r="W22" s="70" t="str">
        <f t="shared" si="1"/>
        <v>キャベツ・冬どり錦秋・作業①・耕起・施肥</v>
      </c>
      <c r="X22" s="70" t="str">
        <f>IF(A22="","",W22&amp;"・"&amp;②元データ!$G$7)</f>
        <v>キャベツ・冬どり錦秋・作業①・耕起・施肥・露地野菜Ａ</v>
      </c>
      <c r="Y22" s="12" t="str">
        <f t="shared" si="2"/>
        <v>キャベツ・冬どり錦秋</v>
      </c>
      <c r="Z22" s="12" t="str">
        <f t="shared" si="3"/>
        <v>耕起・施肥</v>
      </c>
      <c r="AA22" s="61" t="str">
        <f t="shared" si="4"/>
        <v/>
      </c>
      <c r="AB22" s="629"/>
      <c r="AC22" s="630"/>
      <c r="AD22" s="631"/>
      <c r="AE22" s="62">
        <f t="shared" si="6"/>
        <v>45553</v>
      </c>
      <c r="AF22" s="66" t="str">
        <f t="shared" si="7"/>
        <v>～</v>
      </c>
      <c r="AG22" s="63">
        <f t="shared" si="8"/>
        <v>45554</v>
      </c>
      <c r="AH22" s="12">
        <f t="shared" si="9"/>
        <v>500</v>
      </c>
      <c r="AI22" s="12">
        <f t="shared" si="10"/>
        <v>2.25</v>
      </c>
    </row>
    <row r="23" spans="1:35" ht="18" customHeight="1" x14ac:dyDescent="0.15">
      <c r="A23" s="271" t="str">
        <f>IF(③予定日及び時間!$B$9="","",③予定日及び時間!$B$9&amp;"・"&amp;③予定日及び時間!$C$9)</f>
        <v>キャベツ・石井極早生732</v>
      </c>
      <c r="B23" s="271" t="str">
        <f>IF(③予定日及び時間!$M$5="","",③予定日及び時間!$M$5)</f>
        <v>耕起・施肥</v>
      </c>
      <c r="C23" s="291" t="str">
        <f>IF(③予定日及び時間!L9="","",③予定日及び時間!L9)</f>
        <v/>
      </c>
      <c r="D23" s="300">
        <f>IF(③予定日及び時間!M9="","",③予定日及び時間!M9)</f>
        <v>45595</v>
      </c>
      <c r="E23" s="302" t="str">
        <f>IF(③予定日及び時間!N9="","",③予定日及び時間!N9)</f>
        <v>～</v>
      </c>
      <c r="F23" s="301">
        <f>IF(③予定日及び時間!O9="","",③予定日及び時間!O9)</f>
        <v>45596</v>
      </c>
      <c r="G23" s="292">
        <f>IF(③予定日及び時間!$D$9="","",③予定日及び時間!$D$9)*100</f>
        <v>500</v>
      </c>
      <c r="H23" s="271">
        <f>IF(③予定日及び時間!Q9="","",③予定日及び時間!Q9)</f>
        <v>2.25</v>
      </c>
      <c r="I23">
        <v>4</v>
      </c>
      <c r="V23" s="13" t="str">
        <f t="shared" si="0"/>
        <v>作業①・耕起・施肥</v>
      </c>
      <c r="W23" s="70" t="str">
        <f t="shared" si="1"/>
        <v>キャベツ・石井極早生732・作業①・耕起・施肥</v>
      </c>
      <c r="X23" s="70" t="str">
        <f>IF(A23="","",W23&amp;"・"&amp;②元データ!$G$7)</f>
        <v>キャベツ・石井極早生732・作業①・耕起・施肥・露地野菜Ａ</v>
      </c>
      <c r="Y23" s="12" t="str">
        <f t="shared" si="2"/>
        <v>キャベツ・石井極早生732</v>
      </c>
      <c r="Z23" s="12" t="str">
        <f t="shared" si="3"/>
        <v>耕起・施肥</v>
      </c>
      <c r="AA23" s="61" t="str">
        <f t="shared" si="4"/>
        <v/>
      </c>
      <c r="AB23" s="629"/>
      <c r="AC23" s="630"/>
      <c r="AD23" s="631"/>
      <c r="AE23" s="62">
        <f t="shared" si="6"/>
        <v>45595</v>
      </c>
      <c r="AF23" s="66" t="str">
        <f t="shared" si="7"/>
        <v>～</v>
      </c>
      <c r="AG23" s="63">
        <f t="shared" si="8"/>
        <v>45596</v>
      </c>
      <c r="AH23" s="12">
        <f t="shared" si="9"/>
        <v>500</v>
      </c>
      <c r="AI23" s="12">
        <f t="shared" si="10"/>
        <v>2.25</v>
      </c>
    </row>
    <row r="24" spans="1:35" ht="18" customHeight="1" x14ac:dyDescent="0.15">
      <c r="A24" s="271" t="str">
        <f>IF(③予定日及び時間!$B$10="","",③予定日及び時間!$B$10&amp;"・"&amp;③予定日及び時間!$C$10)</f>
        <v>キャベツ・若女将</v>
      </c>
      <c r="B24" s="271" t="str">
        <f>IF(③予定日及び時間!$M$5="","",③予定日及び時間!$M$5)</f>
        <v>耕起・施肥</v>
      </c>
      <c r="C24" s="291" t="str">
        <f>IF(③予定日及び時間!L10="","",③予定日及び時間!L10)</f>
        <v/>
      </c>
      <c r="D24" s="300">
        <f>IF(③予定日及び時間!M10="","",③予定日及び時間!M10)</f>
        <v>45604</v>
      </c>
      <c r="E24" s="302" t="str">
        <f>IF(③予定日及び時間!N10="","",③予定日及び時間!N10)</f>
        <v>～</v>
      </c>
      <c r="F24" s="301">
        <f>IF(③予定日及び時間!O10="","",③予定日及び時間!O10)</f>
        <v>45605</v>
      </c>
      <c r="G24" s="292">
        <f>IF(③予定日及び時間!$D$10="","",③予定日及び時間!$D$10)*100</f>
        <v>1000</v>
      </c>
      <c r="H24" s="271">
        <f>IF(③予定日及び時間!Q10="","",③予定日及び時間!Q10)</f>
        <v>4.5</v>
      </c>
      <c r="I24">
        <v>5</v>
      </c>
      <c r="V24" s="13" t="str">
        <f t="shared" si="0"/>
        <v>作業①・耕起・施肥</v>
      </c>
      <c r="W24" s="70" t="str">
        <f t="shared" si="1"/>
        <v>キャベツ・若女将・作業①・耕起・施肥</v>
      </c>
      <c r="X24" s="70" t="str">
        <f>IF(A24="","",W24&amp;"・"&amp;②元データ!$G$7)</f>
        <v>キャベツ・若女将・作業①・耕起・施肥・露地野菜Ａ</v>
      </c>
      <c r="Y24" s="12" t="str">
        <f t="shared" si="2"/>
        <v>キャベツ・若女将</v>
      </c>
      <c r="Z24" s="12" t="str">
        <f t="shared" si="3"/>
        <v>耕起・施肥</v>
      </c>
      <c r="AA24" s="61" t="str">
        <f t="shared" si="4"/>
        <v/>
      </c>
      <c r="AB24" s="629"/>
      <c r="AC24" s="630"/>
      <c r="AD24" s="631"/>
      <c r="AE24" s="62">
        <f t="shared" si="6"/>
        <v>45604</v>
      </c>
      <c r="AF24" s="66" t="str">
        <f t="shared" si="7"/>
        <v>～</v>
      </c>
      <c r="AG24" s="63">
        <f t="shared" si="8"/>
        <v>45605</v>
      </c>
      <c r="AH24" s="12">
        <f t="shared" si="9"/>
        <v>1000</v>
      </c>
      <c r="AI24" s="12">
        <f t="shared" si="10"/>
        <v>4.5</v>
      </c>
    </row>
    <row r="25" spans="1:35" ht="18" customHeight="1" x14ac:dyDescent="0.15">
      <c r="A25" s="271" t="str">
        <f>IF(③予定日及び時間!$B$11="","",③予定日及び時間!$B$11&amp;"・"&amp;③予定日及び時間!$C$11)</f>
        <v>キャベツ・石井中生</v>
      </c>
      <c r="B25" s="271" t="str">
        <f>IF(③予定日及び時間!$M$5="","",③予定日及び時間!$M$5)</f>
        <v>耕起・施肥</v>
      </c>
      <c r="C25" s="291" t="str">
        <f>IF(③予定日及び時間!L11="","",③予定日及び時間!L11)</f>
        <v/>
      </c>
      <c r="D25" s="300">
        <f>IF(③予定日及び時間!M11="","",③予定日及び時間!M11)</f>
        <v>45614</v>
      </c>
      <c r="E25" s="302" t="str">
        <f>IF(③予定日及び時間!N11="","",③予定日及び時間!N11)</f>
        <v>～</v>
      </c>
      <c r="F25" s="301">
        <f>IF(③予定日及び時間!O11="","",③予定日及び時間!O11)</f>
        <v>45615</v>
      </c>
      <c r="G25" s="292">
        <f>IF(③予定日及び時間!$D$11="","",③予定日及び時間!$D$11)*100</f>
        <v>1000</v>
      </c>
      <c r="H25" s="271">
        <f>IF(③予定日及び時間!Q11="","",③予定日及び時間!Q11)</f>
        <v>4.5</v>
      </c>
      <c r="I25">
        <v>6</v>
      </c>
      <c r="V25" s="13" t="str">
        <f t="shared" si="0"/>
        <v>作業①・耕起・施肥</v>
      </c>
      <c r="W25" s="70" t="str">
        <f t="shared" si="1"/>
        <v>キャベツ・石井中生・作業①・耕起・施肥</v>
      </c>
      <c r="X25" s="70" t="str">
        <f>IF(A25="","",W25&amp;"・"&amp;②元データ!$G$7)</f>
        <v>キャベツ・石井中生・作業①・耕起・施肥・露地野菜Ａ</v>
      </c>
      <c r="Y25" s="12" t="str">
        <f t="shared" si="2"/>
        <v>キャベツ・石井中生</v>
      </c>
      <c r="Z25" s="12" t="str">
        <f t="shared" si="3"/>
        <v>耕起・施肥</v>
      </c>
      <c r="AA25" s="61" t="str">
        <f t="shared" si="4"/>
        <v/>
      </c>
      <c r="AB25" s="629"/>
      <c r="AC25" s="630"/>
      <c r="AD25" s="631"/>
      <c r="AE25" s="62">
        <f t="shared" si="6"/>
        <v>45614</v>
      </c>
      <c r="AF25" s="66" t="str">
        <f t="shared" si="7"/>
        <v>～</v>
      </c>
      <c r="AG25" s="63">
        <f t="shared" si="8"/>
        <v>45615</v>
      </c>
      <c r="AH25" s="12">
        <f t="shared" si="9"/>
        <v>1000</v>
      </c>
      <c r="AI25" s="12">
        <f t="shared" si="10"/>
        <v>4.5</v>
      </c>
    </row>
    <row r="26" spans="1:35" ht="18" customHeight="1" x14ac:dyDescent="0.15">
      <c r="A26" s="271" t="str">
        <f>IF(③予定日及び時間!$B$12="","",③予定日及び時間!$B$12&amp;"・"&amp;③予定日及び時間!$C$12)</f>
        <v>ブロッコリー・おはよう</v>
      </c>
      <c r="B26" s="271" t="str">
        <f>IF(③予定日及び時間!$M$5="","",③予定日及び時間!$M$5)</f>
        <v>耕起・施肥</v>
      </c>
      <c r="C26" s="291" t="str">
        <f>IF(③予定日及び時間!L12="","",③予定日及び時間!L12)</f>
        <v/>
      </c>
      <c r="D26" s="300">
        <f>IF(③予定日及び時間!M12="","",③予定日及び時間!M12)</f>
        <v>45538</v>
      </c>
      <c r="E26" s="302" t="str">
        <f>IF(③予定日及び時間!N12="","",③予定日及び時間!N12)</f>
        <v>～</v>
      </c>
      <c r="F26" s="301">
        <f>IF(③予定日及び時間!O12="","",③予定日及び時間!O12)</f>
        <v>45539</v>
      </c>
      <c r="G26" s="292">
        <f>IF(③予定日及び時間!$D$12="","",③予定日及び時間!$D$12)*100</f>
        <v>1000</v>
      </c>
      <c r="H26" s="271">
        <f>IF(③予定日及び時間!Q12="","",③予定日及び時間!Q12)</f>
        <v>5.5</v>
      </c>
      <c r="I26">
        <v>7</v>
      </c>
      <c r="V26" s="13" t="str">
        <f t="shared" si="0"/>
        <v>作業①・耕起・施肥</v>
      </c>
      <c r="W26" s="70" t="str">
        <f t="shared" si="1"/>
        <v>ブロッコリー・おはよう・作業①・耕起・施肥</v>
      </c>
      <c r="X26" s="70" t="str">
        <f>IF(A26="","",W26&amp;"・"&amp;②元データ!$G$7)</f>
        <v>ブロッコリー・おはよう・作業①・耕起・施肥・露地野菜Ａ</v>
      </c>
      <c r="Y26" s="12" t="str">
        <f t="shared" si="2"/>
        <v>ブロッコリー・おはよう</v>
      </c>
      <c r="Z26" s="12" t="str">
        <f t="shared" si="3"/>
        <v>耕起・施肥</v>
      </c>
      <c r="AA26" s="61" t="str">
        <f t="shared" si="4"/>
        <v/>
      </c>
      <c r="AB26" s="629"/>
      <c r="AC26" s="630"/>
      <c r="AD26" s="631"/>
      <c r="AE26" s="62">
        <f t="shared" si="6"/>
        <v>45538</v>
      </c>
      <c r="AF26" s="66" t="str">
        <f t="shared" si="7"/>
        <v>～</v>
      </c>
      <c r="AG26" s="63">
        <f t="shared" si="8"/>
        <v>45539</v>
      </c>
      <c r="AH26" s="12">
        <f t="shared" si="9"/>
        <v>1000</v>
      </c>
      <c r="AI26" s="12">
        <f t="shared" si="10"/>
        <v>5.5</v>
      </c>
    </row>
    <row r="27" spans="1:35" ht="18" customHeight="1" x14ac:dyDescent="0.15">
      <c r="A27" s="271" t="str">
        <f>IF(③予定日及び時間!$B$13="","",③予定日及び時間!$B$13&amp;"・"&amp;③予定日及び時間!$C$13)</f>
        <v>ブロッコリー・こんにちは</v>
      </c>
      <c r="B27" s="271" t="str">
        <f>IF(③予定日及び時間!$M$5="","",③予定日及び時間!$M$5)</f>
        <v>耕起・施肥</v>
      </c>
      <c r="C27" s="291" t="str">
        <f>IF(③予定日及び時間!L13="","",③予定日及び時間!L13)</f>
        <v/>
      </c>
      <c r="D27" s="300">
        <f>IF(③予定日及び時間!M13="","",③予定日及び時間!M13)</f>
        <v>45548</v>
      </c>
      <c r="E27" s="302" t="str">
        <f>IF(③予定日及び時間!N13="","",③予定日及び時間!N13)</f>
        <v>～</v>
      </c>
      <c r="F27" s="301">
        <f>IF(③予定日及び時間!O13="","",③予定日及び時間!O13)</f>
        <v>45549</v>
      </c>
      <c r="G27" s="292">
        <f>IF(③予定日及び時間!$D$13="","",③予定日及び時間!$D$13)*100</f>
        <v>2000</v>
      </c>
      <c r="H27" s="271">
        <f>IF(③予定日及び時間!Q13="","",③予定日及び時間!Q13)</f>
        <v>11</v>
      </c>
      <c r="I27">
        <v>8</v>
      </c>
      <c r="V27" s="13" t="str">
        <f t="shared" si="0"/>
        <v>作業①・耕起・施肥</v>
      </c>
      <c r="W27" s="70" t="str">
        <f t="shared" si="1"/>
        <v>ブロッコリー・こんにちは・作業①・耕起・施肥</v>
      </c>
      <c r="X27" s="70" t="str">
        <f>IF(A27="","",W27&amp;"・"&amp;②元データ!$G$7)</f>
        <v>ブロッコリー・こんにちは・作業①・耕起・施肥・露地野菜Ａ</v>
      </c>
      <c r="Y27" s="12" t="str">
        <f t="shared" si="2"/>
        <v>ブロッコリー・こんにちは</v>
      </c>
      <c r="Z27" s="12" t="str">
        <f t="shared" si="3"/>
        <v>耕起・施肥</v>
      </c>
      <c r="AA27" s="61" t="str">
        <f t="shared" si="4"/>
        <v/>
      </c>
      <c r="AB27" s="629"/>
      <c r="AC27" s="630"/>
      <c r="AD27" s="631"/>
      <c r="AE27" s="62">
        <f t="shared" si="6"/>
        <v>45548</v>
      </c>
      <c r="AF27" s="66" t="str">
        <f t="shared" si="7"/>
        <v>～</v>
      </c>
      <c r="AG27" s="63">
        <f t="shared" si="8"/>
        <v>45549</v>
      </c>
      <c r="AH27" s="12">
        <f t="shared" si="9"/>
        <v>2000</v>
      </c>
      <c r="AI27" s="12">
        <f t="shared" si="10"/>
        <v>11</v>
      </c>
    </row>
    <row r="28" spans="1:35" ht="18" customHeight="1" x14ac:dyDescent="0.15">
      <c r="A28" s="271" t="str">
        <f>IF(③予定日及び時間!$B$14="","",③予定日及び時間!$B$14&amp;"・"&amp;③予定日及び時間!$C$14)</f>
        <v>ブロッコリー・はつみらい</v>
      </c>
      <c r="B28" s="271" t="str">
        <f>IF(③予定日及び時間!$M$5="","",③予定日及び時間!$M$5)</f>
        <v>耕起・施肥</v>
      </c>
      <c r="C28" s="291" t="str">
        <f>IF(③予定日及び時間!L14="","",③予定日及び時間!L14)</f>
        <v/>
      </c>
      <c r="D28" s="300">
        <f>IF(③予定日及び時間!M14="","",③予定日及び時間!M14)</f>
        <v>45564</v>
      </c>
      <c r="E28" s="302" t="str">
        <f>IF(③予定日及び時間!N14="","",③予定日及び時間!N14)</f>
        <v>～</v>
      </c>
      <c r="F28" s="301">
        <f>IF(③予定日及び時間!O14="","",③予定日及び時間!O14)</f>
        <v>45565</v>
      </c>
      <c r="G28" s="292">
        <f>IF(③予定日及び時間!$D$14="","",③予定日及び時間!$D$14)*100</f>
        <v>2000</v>
      </c>
      <c r="H28" s="271">
        <f>IF(③予定日及び時間!Q14="","",③予定日及び時間!Q14)</f>
        <v>11</v>
      </c>
      <c r="I28">
        <v>9</v>
      </c>
      <c r="V28" s="13" t="str">
        <f t="shared" si="0"/>
        <v>作業①・耕起・施肥</v>
      </c>
      <c r="W28" s="70" t="str">
        <f t="shared" si="1"/>
        <v>ブロッコリー・はつみらい・作業①・耕起・施肥</v>
      </c>
      <c r="X28" s="70" t="str">
        <f>IF(A28="","",W28&amp;"・"&amp;②元データ!$G$7)</f>
        <v>ブロッコリー・はつみらい・作業①・耕起・施肥・露地野菜Ａ</v>
      </c>
      <c r="Y28" s="12" t="str">
        <f t="shared" si="2"/>
        <v>ブロッコリー・はつみらい</v>
      </c>
      <c r="Z28" s="12" t="str">
        <f t="shared" si="3"/>
        <v>耕起・施肥</v>
      </c>
      <c r="AA28" s="61" t="str">
        <f t="shared" si="4"/>
        <v/>
      </c>
      <c r="AB28" s="629"/>
      <c r="AC28" s="630"/>
      <c r="AD28" s="631"/>
      <c r="AE28" s="62">
        <f t="shared" si="6"/>
        <v>45564</v>
      </c>
      <c r="AF28" s="66" t="str">
        <f t="shared" si="7"/>
        <v>～</v>
      </c>
      <c r="AG28" s="63">
        <f t="shared" si="8"/>
        <v>45565</v>
      </c>
      <c r="AH28" s="12">
        <f t="shared" si="9"/>
        <v>2000</v>
      </c>
      <c r="AI28" s="12">
        <f t="shared" si="10"/>
        <v>11</v>
      </c>
    </row>
    <row r="29" spans="1:35" ht="18" customHeight="1" x14ac:dyDescent="0.15">
      <c r="A29" s="271" t="str">
        <f>IF(③予定日及び時間!$B$15="","",③予定日及び時間!$B$15&amp;"・"&amp;③予定日及び時間!$C$15)</f>
        <v>ニンジン・ニンジンA</v>
      </c>
      <c r="B29" s="271" t="str">
        <f>IF(③予定日及び時間!$M$5="","",③予定日及び時間!$M$5)</f>
        <v>耕起・施肥</v>
      </c>
      <c r="C29" s="291" t="str">
        <f>IF(③予定日及び時間!L15="","",③予定日及び時間!L15)</f>
        <v/>
      </c>
      <c r="D29" s="300">
        <f>IF(③予定日及び時間!M15="","",③予定日及び時間!M15)</f>
        <v>45516</v>
      </c>
      <c r="E29" s="302" t="str">
        <f>IF(③予定日及び時間!N15="","",③予定日及び時間!N15)</f>
        <v>～</v>
      </c>
      <c r="F29" s="301">
        <f>IF(③予定日及び時間!O15="","",③予定日及び時間!O15)</f>
        <v>45517</v>
      </c>
      <c r="G29" s="292">
        <f>IF(③予定日及び時間!$D$15="","",③予定日及び時間!$D$15)*100</f>
        <v>3000</v>
      </c>
      <c r="H29" s="271">
        <f>IF(③予定日及び時間!Q15="","",③予定日及び時間!Q15)</f>
        <v>24</v>
      </c>
      <c r="I29">
        <v>10</v>
      </c>
      <c r="V29" s="13" t="str">
        <f t="shared" si="0"/>
        <v>作業①・耕起・施肥</v>
      </c>
      <c r="W29" s="70" t="str">
        <f t="shared" si="1"/>
        <v>ニンジン・ニンジンA・作業①・耕起・施肥</v>
      </c>
      <c r="X29" s="70" t="str">
        <f>IF(A29="","",W29&amp;"・"&amp;②元データ!$G$7)</f>
        <v>ニンジン・ニンジンA・作業①・耕起・施肥・露地野菜Ａ</v>
      </c>
      <c r="Y29" s="12" t="str">
        <f t="shared" si="2"/>
        <v>ニンジン・ニンジンA</v>
      </c>
      <c r="Z29" s="12" t="str">
        <f t="shared" si="3"/>
        <v>耕起・施肥</v>
      </c>
      <c r="AA29" s="61" t="str">
        <f t="shared" si="4"/>
        <v/>
      </c>
      <c r="AB29" s="629"/>
      <c r="AC29" s="630"/>
      <c r="AD29" s="631"/>
      <c r="AE29" s="62">
        <f t="shared" si="6"/>
        <v>45516</v>
      </c>
      <c r="AF29" s="66" t="str">
        <f t="shared" si="7"/>
        <v>～</v>
      </c>
      <c r="AG29" s="63">
        <f t="shared" si="8"/>
        <v>45517</v>
      </c>
      <c r="AH29" s="12">
        <f t="shared" si="9"/>
        <v>3000</v>
      </c>
      <c r="AI29" s="12">
        <f t="shared" si="10"/>
        <v>24</v>
      </c>
    </row>
    <row r="30" spans="1:35" ht="18" customHeight="1" x14ac:dyDescent="0.15">
      <c r="A30" s="271" t="str">
        <f>IF(③予定日及び時間!$B$16="","",③予定日及び時間!$B$16&amp;"・"&amp;③予定日及び時間!$C$16)</f>
        <v>ニンジン・ニンジンB</v>
      </c>
      <c r="B30" s="271" t="str">
        <f>IF(③予定日及び時間!$M$5="","",③予定日及び時間!$M$5)</f>
        <v>耕起・施肥</v>
      </c>
      <c r="C30" s="291" t="str">
        <f>IF(③予定日及び時間!L16="","",③予定日及び時間!L16)</f>
        <v/>
      </c>
      <c r="D30" s="300">
        <f>IF(③予定日及び時間!M16="","",③予定日及び時間!M16)</f>
        <v>45526</v>
      </c>
      <c r="E30" s="302" t="str">
        <f>IF(③予定日及び時間!N16="","",③予定日及び時間!N16)</f>
        <v>～</v>
      </c>
      <c r="F30" s="301">
        <f>IF(③予定日及び時間!O16="","",③予定日及び時間!O16)</f>
        <v>45527</v>
      </c>
      <c r="G30" s="292">
        <f>IF(③予定日及び時間!$D$16="","",③予定日及び時間!$D$16)*100</f>
        <v>2000</v>
      </c>
      <c r="H30" s="271">
        <f>IF(③予定日及び時間!Q16="","",③予定日及び時間!Q16)</f>
        <v>16</v>
      </c>
      <c r="I30">
        <v>11</v>
      </c>
      <c r="V30" s="13" t="str">
        <f t="shared" si="0"/>
        <v>作業①・耕起・施肥</v>
      </c>
      <c r="W30" s="70" t="str">
        <f t="shared" si="1"/>
        <v>ニンジン・ニンジンB・作業①・耕起・施肥</v>
      </c>
      <c r="X30" s="70" t="str">
        <f>IF(A30="","",W30&amp;"・"&amp;②元データ!$G$7)</f>
        <v>ニンジン・ニンジンB・作業①・耕起・施肥・露地野菜Ａ</v>
      </c>
      <c r="Y30" s="12" t="str">
        <f t="shared" si="2"/>
        <v>ニンジン・ニンジンB</v>
      </c>
      <c r="Z30" s="12" t="str">
        <f t="shared" si="3"/>
        <v>耕起・施肥</v>
      </c>
      <c r="AA30" s="61" t="str">
        <f t="shared" si="4"/>
        <v/>
      </c>
      <c r="AB30" s="629"/>
      <c r="AC30" s="630"/>
      <c r="AD30" s="631"/>
      <c r="AE30" s="62">
        <f t="shared" si="6"/>
        <v>45526</v>
      </c>
      <c r="AF30" s="66" t="str">
        <f t="shared" si="7"/>
        <v>～</v>
      </c>
      <c r="AG30" s="63">
        <f t="shared" si="8"/>
        <v>45527</v>
      </c>
      <c r="AH30" s="12">
        <f t="shared" si="9"/>
        <v>2000</v>
      </c>
      <c r="AI30" s="12">
        <f t="shared" si="10"/>
        <v>16</v>
      </c>
    </row>
    <row r="31" spans="1:35" ht="18" customHeight="1" x14ac:dyDescent="0.15">
      <c r="A31" s="271" t="str">
        <f>IF(③予定日及び時間!$B$17="","",③予定日及び時間!$B$17&amp;"・"&amp;③予定日及び時間!$C$17)</f>
        <v>ニンジン・ニンジンC</v>
      </c>
      <c r="B31" s="271" t="str">
        <f>IF(③予定日及び時間!$M$5="","",③予定日及び時間!$M$5)</f>
        <v>耕起・施肥</v>
      </c>
      <c r="C31" s="291" t="str">
        <f>IF(③予定日及び時間!L17="","",③予定日及び時間!L17)</f>
        <v/>
      </c>
      <c r="D31" s="300">
        <f>IF(③予定日及び時間!M17="","",③予定日及び時間!M17)</f>
        <v>45537</v>
      </c>
      <c r="E31" s="302" t="str">
        <f>IF(③予定日及び時間!N17="","",③予定日及び時間!N17)</f>
        <v>～</v>
      </c>
      <c r="F31" s="301">
        <f>IF(③予定日及び時間!O17="","",③予定日及び時間!O17)</f>
        <v>45538</v>
      </c>
      <c r="G31" s="292">
        <f>IF(③予定日及び時間!$D$17="","",③予定日及び時間!$D$17)*100</f>
        <v>1000</v>
      </c>
      <c r="H31" s="271">
        <f>IF(③予定日及び時間!Q17="","",③予定日及び時間!Q17)</f>
        <v>8</v>
      </c>
      <c r="I31">
        <v>12</v>
      </c>
      <c r="V31" s="13" t="str">
        <f t="shared" si="0"/>
        <v>作業①・耕起・施肥</v>
      </c>
      <c r="W31" s="70" t="str">
        <f t="shared" si="1"/>
        <v>ニンジン・ニンジンC・作業①・耕起・施肥</v>
      </c>
      <c r="X31" s="70" t="str">
        <f>IF(A31="","",W31&amp;"・"&amp;②元データ!$G$7)</f>
        <v>ニンジン・ニンジンC・作業①・耕起・施肥・露地野菜Ａ</v>
      </c>
      <c r="Y31" s="12" t="str">
        <f t="shared" si="2"/>
        <v>ニンジン・ニンジンC</v>
      </c>
      <c r="Z31" s="12" t="str">
        <f t="shared" si="3"/>
        <v>耕起・施肥</v>
      </c>
      <c r="AA31" s="61" t="str">
        <f t="shared" si="4"/>
        <v/>
      </c>
      <c r="AB31" s="629"/>
      <c r="AC31" s="630"/>
      <c r="AD31" s="631"/>
      <c r="AE31" s="62">
        <f t="shared" si="6"/>
        <v>45537</v>
      </c>
      <c r="AF31" s="66" t="str">
        <f t="shared" si="7"/>
        <v>～</v>
      </c>
      <c r="AG31" s="63">
        <f t="shared" si="8"/>
        <v>45538</v>
      </c>
      <c r="AH31" s="12">
        <f t="shared" si="9"/>
        <v>1000</v>
      </c>
      <c r="AI31" s="12">
        <f t="shared" si="10"/>
        <v>8</v>
      </c>
    </row>
    <row r="32" spans="1:35" ht="18" customHeight="1" x14ac:dyDescent="0.15">
      <c r="A32" s="271" t="str">
        <f>IF(③予定日及び時間!$B$18="","",③予定日及び時間!$B$18&amp;"・"&amp;③予定日及び時間!$C$18)</f>
        <v>産直ニンジン・寿八寸Ａ</v>
      </c>
      <c r="B32" s="271" t="str">
        <f>IF(③予定日及び時間!$M$5="","",③予定日及び時間!$M$5)</f>
        <v>耕起・施肥</v>
      </c>
      <c r="C32" s="291" t="str">
        <f>IF(③予定日及び時間!L18="","",③予定日及び時間!L18)</f>
        <v/>
      </c>
      <c r="D32" s="300">
        <f>IF(③予定日及び時間!M18="","",③予定日及び時間!M18)</f>
        <v>45526</v>
      </c>
      <c r="E32" s="302" t="str">
        <f>IF(③予定日及び時間!N18="","",③予定日及び時間!N18)</f>
        <v>～</v>
      </c>
      <c r="F32" s="301">
        <f>IF(③予定日及び時間!O18="","",③予定日及び時間!O18)</f>
        <v>45527</v>
      </c>
      <c r="G32" s="292">
        <f>IF(③予定日及び時間!$D$18="","",③予定日及び時間!$D$18)*100</f>
        <v>1000</v>
      </c>
      <c r="H32" s="271">
        <f>IF(③予定日及び時間!Q18="","",③予定日及び時間!Q18)</f>
        <v>8</v>
      </c>
      <c r="I32">
        <v>13</v>
      </c>
      <c r="V32" s="13" t="str">
        <f t="shared" si="0"/>
        <v>作業①・耕起・施肥</v>
      </c>
      <c r="W32" s="70" t="str">
        <f t="shared" si="1"/>
        <v>産直ニンジン・寿八寸Ａ・作業①・耕起・施肥</v>
      </c>
      <c r="X32" s="70" t="str">
        <f>IF(A32="","",W32&amp;"・"&amp;②元データ!$G$7)</f>
        <v>産直ニンジン・寿八寸Ａ・作業①・耕起・施肥・露地野菜Ａ</v>
      </c>
      <c r="Y32" s="12" t="str">
        <f t="shared" si="2"/>
        <v>産直ニンジン・寿八寸Ａ</v>
      </c>
      <c r="Z32" s="12" t="str">
        <f t="shared" si="3"/>
        <v>耕起・施肥</v>
      </c>
      <c r="AA32" s="61" t="str">
        <f t="shared" si="4"/>
        <v/>
      </c>
      <c r="AB32" s="629"/>
      <c r="AC32" s="630"/>
      <c r="AD32" s="631"/>
      <c r="AE32" s="62">
        <f t="shared" si="6"/>
        <v>45526</v>
      </c>
      <c r="AF32" s="66" t="str">
        <f t="shared" si="7"/>
        <v>～</v>
      </c>
      <c r="AG32" s="63">
        <f t="shared" si="8"/>
        <v>45527</v>
      </c>
      <c r="AH32" s="12">
        <f t="shared" si="9"/>
        <v>1000</v>
      </c>
      <c r="AI32" s="12">
        <f t="shared" si="10"/>
        <v>8</v>
      </c>
    </row>
    <row r="33" spans="1:35" ht="18" customHeight="1" x14ac:dyDescent="0.15">
      <c r="A33" s="271" t="str">
        <f>IF(③予定日及び時間!$B$19="","",③予定日及び時間!$B$19&amp;"・"&amp;③予定日及び時間!$C$19)</f>
        <v>産直ニンジン・寿八寸Ｂ・Ｃ</v>
      </c>
      <c r="B33" s="271" t="str">
        <f>IF(③予定日及び時間!$M$5="","",③予定日及び時間!$M$5)</f>
        <v>耕起・施肥</v>
      </c>
      <c r="C33" s="291" t="str">
        <f>IF(③予定日及び時間!L19="","",③予定日及び時間!L19)</f>
        <v/>
      </c>
      <c r="D33" s="300">
        <f>IF(③予定日及び時間!M19="","",③予定日及び時間!M19)</f>
        <v>45537</v>
      </c>
      <c r="E33" s="302" t="str">
        <f>IF(③予定日及び時間!N19="","",③予定日及び時間!N19)</f>
        <v>～</v>
      </c>
      <c r="F33" s="301">
        <f>IF(③予定日及び時間!O19="","",③予定日及び時間!O19)</f>
        <v>45538</v>
      </c>
      <c r="G33" s="292">
        <f>IF(③予定日及び時間!$D$19="","",③予定日及び時間!$D$19)*100</f>
        <v>1000</v>
      </c>
      <c r="H33" s="271">
        <f>IF(③予定日及び時間!Q19="","",③予定日及び時間!Q19)</f>
        <v>8</v>
      </c>
      <c r="I33">
        <v>14</v>
      </c>
      <c r="V33" s="13" t="str">
        <f t="shared" si="0"/>
        <v>作業①・耕起・施肥</v>
      </c>
      <c r="W33" s="70" t="str">
        <f t="shared" si="1"/>
        <v>産直ニンジン・寿八寸Ｂ・Ｃ・作業①・耕起・施肥</v>
      </c>
      <c r="X33" s="70" t="str">
        <f>IF(A33="","",W33&amp;"・"&amp;②元データ!$G$7)</f>
        <v>産直ニンジン・寿八寸Ｂ・Ｃ・作業①・耕起・施肥・露地野菜Ａ</v>
      </c>
      <c r="Y33" s="12" t="str">
        <f t="shared" si="2"/>
        <v>産直ニンジン・寿八寸Ｂ・Ｃ</v>
      </c>
      <c r="Z33" s="12" t="str">
        <f t="shared" si="3"/>
        <v>耕起・施肥</v>
      </c>
      <c r="AA33" s="61" t="str">
        <f t="shared" si="4"/>
        <v/>
      </c>
      <c r="AB33" s="629"/>
      <c r="AC33" s="630"/>
      <c r="AD33" s="631"/>
      <c r="AE33" s="62">
        <f t="shared" si="6"/>
        <v>45537</v>
      </c>
      <c r="AF33" s="66" t="str">
        <f t="shared" si="7"/>
        <v>～</v>
      </c>
      <c r="AG33" s="63">
        <f t="shared" si="8"/>
        <v>45538</v>
      </c>
      <c r="AH33" s="12">
        <f t="shared" si="9"/>
        <v>1000</v>
      </c>
      <c r="AI33" s="12">
        <f t="shared" si="10"/>
        <v>8</v>
      </c>
    </row>
    <row r="34" spans="1:35" ht="18" customHeight="1" x14ac:dyDescent="0.15">
      <c r="A34" s="271" t="str">
        <f>IF(③予定日及び時間!$B$20="","",③予定日及び時間!$B$20&amp;"・"&amp;③予定日及び時間!$C$20)</f>
        <v>産直・他野菜</v>
      </c>
      <c r="B34" s="271" t="str">
        <f>IF(③予定日及び時間!$M$5="","",③予定日及び時間!$M$5)</f>
        <v>耕起・施肥</v>
      </c>
      <c r="C34" s="291" t="str">
        <f>IF(③予定日及び時間!L20="","",③予定日及び時間!L20)</f>
        <v/>
      </c>
      <c r="D34" s="300" t="str">
        <f>IF(③予定日及び時間!M20="","",③予定日及び時間!M20)</f>
        <v/>
      </c>
      <c r="E34" s="302" t="str">
        <f>IF(③予定日及び時間!N20="","",③予定日及び時間!N20)</f>
        <v/>
      </c>
      <c r="F34" s="301" t="str">
        <f>IF(③予定日及び時間!O20="","",③予定日及び時間!O20)</f>
        <v/>
      </c>
      <c r="G34" s="292">
        <f>IF(③予定日及び時間!$D$20="","",③予定日及び時間!$D$20)*100</f>
        <v>200</v>
      </c>
      <c r="H34" s="271">
        <f>IF(③予定日及び時間!Q20="","",③予定日及び時間!Q20)</f>
        <v>0</v>
      </c>
      <c r="I34">
        <v>15</v>
      </c>
      <c r="V34" s="13" t="str">
        <f t="shared" si="0"/>
        <v>作業①・耕起・施肥</v>
      </c>
      <c r="W34" s="70" t="str">
        <f t="shared" si="1"/>
        <v>産直・他野菜・作業①・耕起・施肥</v>
      </c>
      <c r="X34" s="70" t="str">
        <f>IF(A34="","",W34&amp;"・"&amp;②元データ!$G$7)</f>
        <v>産直・他野菜・作業①・耕起・施肥・露地野菜Ａ</v>
      </c>
      <c r="Y34" s="12" t="str">
        <f t="shared" si="2"/>
        <v>産直・他野菜</v>
      </c>
      <c r="Z34" s="12" t="str">
        <f t="shared" si="3"/>
        <v>耕起・施肥</v>
      </c>
      <c r="AA34" s="61" t="str">
        <f t="shared" si="4"/>
        <v/>
      </c>
      <c r="AB34" s="629"/>
      <c r="AC34" s="630"/>
      <c r="AD34" s="631"/>
      <c r="AE34" s="62" t="str">
        <f t="shared" si="6"/>
        <v/>
      </c>
      <c r="AF34" s="66" t="str">
        <f t="shared" si="7"/>
        <v/>
      </c>
      <c r="AG34" s="63" t="str">
        <f t="shared" si="8"/>
        <v/>
      </c>
      <c r="AH34" s="12">
        <f t="shared" si="9"/>
        <v>200</v>
      </c>
      <c r="AI34" s="12">
        <f t="shared" si="10"/>
        <v>0</v>
      </c>
    </row>
    <row r="35" spans="1:35" ht="18" customHeight="1" x14ac:dyDescent="0.15">
      <c r="A35" s="271" t="str">
        <f>IF(③予定日及び時間!$B$21="","",③予定日及び時間!$B$21&amp;"・"&amp;③予定日及び時間!$C$21)</f>
        <v>水稲・あいちのかおり</v>
      </c>
      <c r="B35" s="271" t="str">
        <f>IF(③予定日及び時間!$M$5="","",③予定日及び時間!$M$5)</f>
        <v>耕起・施肥</v>
      </c>
      <c r="C35" s="291" t="str">
        <f>IF(③予定日及び時間!L21="","",③予定日及び時間!L21)</f>
        <v/>
      </c>
      <c r="D35" s="300" t="str">
        <f>IF(③予定日及び時間!M21="","",③予定日及び時間!M21)</f>
        <v/>
      </c>
      <c r="E35" s="302" t="str">
        <f>IF(③予定日及び時間!N21="","",③予定日及び時間!N21)</f>
        <v/>
      </c>
      <c r="F35" s="301" t="str">
        <f>IF(③予定日及び時間!O21="","",③予定日及び時間!O21)</f>
        <v/>
      </c>
      <c r="G35" s="292">
        <f>IF(③予定日及び時間!$D$21="","",③予定日及び時間!$D$21)*100</f>
        <v>8000</v>
      </c>
      <c r="H35" s="271">
        <f>IF(③予定日及び時間!Q21="","",③予定日及び時間!Q21)</f>
        <v>0</v>
      </c>
      <c r="I35">
        <v>16</v>
      </c>
      <c r="V35" s="13" t="str">
        <f t="shared" si="0"/>
        <v>作業①・耕起・施肥</v>
      </c>
      <c r="W35" s="70" t="str">
        <f t="shared" si="1"/>
        <v>水稲・あいちのかおり・作業①・耕起・施肥</v>
      </c>
      <c r="X35" s="70" t="str">
        <f>IF(A35="","",W35&amp;"・"&amp;②元データ!$G$7)</f>
        <v>水稲・あいちのかおり・作業①・耕起・施肥・露地野菜Ａ</v>
      </c>
      <c r="Y35" s="12" t="str">
        <f t="shared" si="2"/>
        <v>水稲・あいちのかおり</v>
      </c>
      <c r="Z35" s="12" t="str">
        <f t="shared" si="3"/>
        <v>耕起・施肥</v>
      </c>
      <c r="AA35" s="61" t="str">
        <f t="shared" si="4"/>
        <v/>
      </c>
      <c r="AB35" s="632"/>
      <c r="AC35" s="633"/>
      <c r="AD35" s="634"/>
      <c r="AE35" s="62" t="str">
        <f t="shared" si="6"/>
        <v/>
      </c>
      <c r="AF35" s="66" t="str">
        <f t="shared" si="7"/>
        <v/>
      </c>
      <c r="AG35" s="63" t="str">
        <f t="shared" si="8"/>
        <v/>
      </c>
      <c r="AH35" s="12">
        <f t="shared" si="9"/>
        <v>8000</v>
      </c>
      <c r="AI35" s="12">
        <f t="shared" si="10"/>
        <v>0</v>
      </c>
    </row>
    <row r="36" spans="1:35" ht="18" customHeight="1" x14ac:dyDescent="0.15">
      <c r="A36" s="271" t="str">
        <f>IF(③予定日及び時間!$B$6="","",③予定日及び時間!$B$6&amp;"・"&amp;③予定日及び時間!$C$6)</f>
        <v>キャベツ・錦秋</v>
      </c>
      <c r="B36" s="271" t="str">
        <f>IF(③予定日及び時間!$T$5="","",③予定日及び時間!$T$5)</f>
        <v>定植</v>
      </c>
      <c r="C36" s="291">
        <f>IF(③予定日及び時間!S6="","",③予定日及び時間!S6)</f>
        <v>45515</v>
      </c>
      <c r="D36" s="300">
        <f>IF(③予定日及び時間!T6="","",③予定日及び時間!T6)</f>
        <v>45519</v>
      </c>
      <c r="E36" s="302" t="str">
        <f>IF(③予定日及び時間!U6="","",③予定日及び時間!U6)</f>
        <v>～</v>
      </c>
      <c r="F36" s="301">
        <f>IF(③予定日及び時間!V6="","",③予定日及び時間!V6)</f>
        <v>45519</v>
      </c>
      <c r="G36" s="296">
        <f>IF(③予定日及び時間!$D$6="","",③予定日及び時間!$D$6)*100</f>
        <v>2000</v>
      </c>
      <c r="H36" s="271">
        <f>IF(③予定日及び時間!X6="","",③予定日及び時間!X6)</f>
        <v>8</v>
      </c>
      <c r="I36">
        <v>1</v>
      </c>
      <c r="V36" s="13" t="str">
        <f t="shared" ref="V36:V67" si="11">IF(Y36="","",$AH$2&amp;"・"&amp;Z36)</f>
        <v>作業①・定植</v>
      </c>
      <c r="W36" s="70" t="str">
        <f t="shared" si="1"/>
        <v>キャベツ・錦秋・作業①・定植</v>
      </c>
      <c r="X36" s="70" t="str">
        <f>IF(A36="","",W36&amp;"・"&amp;②元データ!$G$7)</f>
        <v>キャベツ・錦秋・作業①・定植・露地野菜Ａ</v>
      </c>
      <c r="Y36" s="12" t="str">
        <f t="shared" si="2"/>
        <v>キャベツ・錦秋</v>
      </c>
      <c r="Z36" s="12" t="str">
        <f t="shared" si="3"/>
        <v>定植</v>
      </c>
      <c r="AA36" s="61">
        <f t="shared" si="4"/>
        <v>45515</v>
      </c>
      <c r="AB36" s="629" t="s">
        <v>124</v>
      </c>
      <c r="AC36" s="630"/>
      <c r="AD36" s="631"/>
      <c r="AE36" s="62">
        <f t="shared" si="6"/>
        <v>45519</v>
      </c>
      <c r="AF36" s="66" t="str">
        <f t="shared" si="7"/>
        <v>～</v>
      </c>
      <c r="AG36" s="63">
        <f t="shared" si="8"/>
        <v>45519</v>
      </c>
      <c r="AH36" s="12">
        <f t="shared" si="9"/>
        <v>2000</v>
      </c>
      <c r="AI36" s="12">
        <f t="shared" si="10"/>
        <v>8</v>
      </c>
    </row>
    <row r="37" spans="1:35" ht="18" customHeight="1" x14ac:dyDescent="0.15">
      <c r="A37" s="271" t="str">
        <f>IF(③予定日及び時間!$B$7="","",③予定日及び時間!$B$7&amp;"・"&amp;③予定日及び時間!$C$7)</f>
        <v>キャベツ・しぶき２号</v>
      </c>
      <c r="B37" s="271" t="str">
        <f>IF(③予定日及び時間!$T$5="","",③予定日及び時間!$T$5)</f>
        <v>定植</v>
      </c>
      <c r="C37" s="291" t="str">
        <f>IF(③予定日及び時間!S7="","",③予定日及び時間!S7)</f>
        <v/>
      </c>
      <c r="D37" s="300">
        <f>IF(③予定日及び時間!T7="","",③予定日及び時間!T7)</f>
        <v>45545</v>
      </c>
      <c r="E37" s="302" t="str">
        <f>IF(③予定日及び時間!U7="","",③予定日及び時間!U7)</f>
        <v>～</v>
      </c>
      <c r="F37" s="301">
        <f>IF(③予定日及び時間!V7="","",③予定日及び時間!V7)</f>
        <v>45545</v>
      </c>
      <c r="G37" s="292">
        <f>IF(③予定日及び時間!$D$7="","",③予定日及び時間!$D$7)*100</f>
        <v>1000</v>
      </c>
      <c r="H37" s="271">
        <f>IF(③予定日及び時間!X7="","",③予定日及び時間!X7)</f>
        <v>4</v>
      </c>
      <c r="I37">
        <v>2</v>
      </c>
      <c r="V37" s="13" t="str">
        <f t="shared" si="11"/>
        <v>作業①・定植</v>
      </c>
      <c r="W37" s="70" t="str">
        <f t="shared" si="1"/>
        <v>キャベツ・しぶき２号・作業①・定植</v>
      </c>
      <c r="X37" s="70" t="str">
        <f>IF(A37="","",W37&amp;"・"&amp;②元データ!$G$7)</f>
        <v>キャベツ・しぶき２号・作業①・定植・露地野菜Ａ</v>
      </c>
      <c r="Y37" s="12" t="str">
        <f t="shared" si="2"/>
        <v>キャベツ・しぶき２号</v>
      </c>
      <c r="Z37" s="12" t="str">
        <f t="shared" si="3"/>
        <v>定植</v>
      </c>
      <c r="AA37" s="61" t="str">
        <f t="shared" si="4"/>
        <v/>
      </c>
      <c r="AB37" s="629"/>
      <c r="AC37" s="630"/>
      <c r="AD37" s="631"/>
      <c r="AE37" s="62">
        <f t="shared" si="6"/>
        <v>45545</v>
      </c>
      <c r="AF37" s="66" t="str">
        <f t="shared" si="7"/>
        <v>～</v>
      </c>
      <c r="AG37" s="63">
        <f t="shared" si="8"/>
        <v>45545</v>
      </c>
      <c r="AH37" s="12">
        <f t="shared" si="9"/>
        <v>1000</v>
      </c>
      <c r="AI37" s="12">
        <f t="shared" si="10"/>
        <v>4</v>
      </c>
    </row>
    <row r="38" spans="1:35" ht="18" customHeight="1" x14ac:dyDescent="0.15">
      <c r="A38" s="271" t="str">
        <f>IF(③予定日及び時間!$B$8="","",③予定日及び時間!$B$8&amp;"・"&amp;③予定日及び時間!$C$8)</f>
        <v>キャベツ・冬どり錦秋</v>
      </c>
      <c r="B38" s="271" t="str">
        <f>IF(③予定日及び時間!$T$5="","",③予定日及び時間!$T$5)</f>
        <v>定植</v>
      </c>
      <c r="C38" s="291" t="str">
        <f>IF(③予定日及び時間!S8="","",③予定日及び時間!S8)</f>
        <v/>
      </c>
      <c r="D38" s="300">
        <f>IF(③予定日及び時間!T8="","",③予定日及び時間!T8)</f>
        <v>45555</v>
      </c>
      <c r="E38" s="302" t="str">
        <f>IF(③予定日及び時間!U8="","",③予定日及び時間!U8)</f>
        <v>～</v>
      </c>
      <c r="F38" s="301">
        <f>IF(③予定日及び時間!V8="","",③予定日及び時間!V8)</f>
        <v>45555</v>
      </c>
      <c r="G38" s="292">
        <f>IF(③予定日及び時間!$D$8="","",③予定日及び時間!$D$8)*100</f>
        <v>500</v>
      </c>
      <c r="H38" s="271">
        <f>IF(③予定日及び時間!X8="","",③予定日及び時間!X8)</f>
        <v>2</v>
      </c>
      <c r="I38">
        <v>3</v>
      </c>
      <c r="V38" s="13" t="str">
        <f t="shared" si="11"/>
        <v>作業①・定植</v>
      </c>
      <c r="W38" s="70" t="str">
        <f t="shared" si="1"/>
        <v>キャベツ・冬どり錦秋・作業①・定植</v>
      </c>
      <c r="X38" s="70" t="str">
        <f>IF(A38="","",W38&amp;"・"&amp;②元データ!$G$7)</f>
        <v>キャベツ・冬どり錦秋・作業①・定植・露地野菜Ａ</v>
      </c>
      <c r="Y38" s="12" t="str">
        <f t="shared" si="2"/>
        <v>キャベツ・冬どり錦秋</v>
      </c>
      <c r="Z38" s="12" t="str">
        <f t="shared" si="3"/>
        <v>定植</v>
      </c>
      <c r="AA38" s="61" t="str">
        <f t="shared" si="4"/>
        <v/>
      </c>
      <c r="AB38" s="629"/>
      <c r="AC38" s="630"/>
      <c r="AD38" s="631"/>
      <c r="AE38" s="62">
        <f t="shared" si="6"/>
        <v>45555</v>
      </c>
      <c r="AF38" s="66" t="str">
        <f t="shared" si="7"/>
        <v>～</v>
      </c>
      <c r="AG38" s="63">
        <f t="shared" si="8"/>
        <v>45555</v>
      </c>
      <c r="AH38" s="12">
        <f t="shared" si="9"/>
        <v>500</v>
      </c>
      <c r="AI38" s="12">
        <f t="shared" si="10"/>
        <v>2</v>
      </c>
    </row>
    <row r="39" spans="1:35" ht="18" customHeight="1" x14ac:dyDescent="0.15">
      <c r="A39" s="271" t="str">
        <f>IF(③予定日及び時間!$B$9="","",③予定日及び時間!$B$9&amp;"・"&amp;③予定日及び時間!$C$9)</f>
        <v>キャベツ・石井極早生732</v>
      </c>
      <c r="B39" s="271" t="str">
        <f>IF(③予定日及び時間!$T$5="","",③予定日及び時間!$T$5)</f>
        <v>定植</v>
      </c>
      <c r="C39" s="291" t="str">
        <f>IF(③予定日及び時間!S9="","",③予定日及び時間!S9)</f>
        <v/>
      </c>
      <c r="D39" s="300">
        <f>IF(③予定日及び時間!T9="","",③予定日及び時間!T9)</f>
        <v>45597</v>
      </c>
      <c r="E39" s="302" t="str">
        <f>IF(③予定日及び時間!U9="","",③予定日及び時間!U9)</f>
        <v>～</v>
      </c>
      <c r="F39" s="301">
        <f>IF(③予定日及び時間!V9="","",③予定日及び時間!V9)</f>
        <v>45597</v>
      </c>
      <c r="G39" s="292">
        <f>IF(③予定日及び時間!$D$9="","",③予定日及び時間!$D$9)*100</f>
        <v>500</v>
      </c>
      <c r="H39" s="271">
        <f>IF(③予定日及び時間!X9="","",③予定日及び時間!X9)</f>
        <v>2</v>
      </c>
      <c r="I39">
        <v>4</v>
      </c>
      <c r="V39" s="13" t="str">
        <f t="shared" si="11"/>
        <v>作業①・定植</v>
      </c>
      <c r="W39" s="70" t="str">
        <f t="shared" si="1"/>
        <v>キャベツ・石井極早生732・作業①・定植</v>
      </c>
      <c r="X39" s="70" t="str">
        <f>IF(A39="","",W39&amp;"・"&amp;②元データ!$G$7)</f>
        <v>キャベツ・石井極早生732・作業①・定植・露地野菜Ａ</v>
      </c>
      <c r="Y39" s="12" t="str">
        <f t="shared" si="2"/>
        <v>キャベツ・石井極早生732</v>
      </c>
      <c r="Z39" s="12" t="str">
        <f t="shared" si="3"/>
        <v>定植</v>
      </c>
      <c r="AA39" s="61" t="str">
        <f t="shared" si="4"/>
        <v/>
      </c>
      <c r="AB39" s="629"/>
      <c r="AC39" s="630"/>
      <c r="AD39" s="631"/>
      <c r="AE39" s="62">
        <f t="shared" si="6"/>
        <v>45597</v>
      </c>
      <c r="AF39" s="66" t="str">
        <f t="shared" si="7"/>
        <v>～</v>
      </c>
      <c r="AG39" s="63">
        <f t="shared" si="8"/>
        <v>45597</v>
      </c>
      <c r="AH39" s="12">
        <f t="shared" si="9"/>
        <v>500</v>
      </c>
      <c r="AI39" s="12">
        <f t="shared" si="10"/>
        <v>2</v>
      </c>
    </row>
    <row r="40" spans="1:35" ht="18" customHeight="1" x14ac:dyDescent="0.15">
      <c r="A40" s="271" t="str">
        <f>IF(③予定日及び時間!$B$10="","",③予定日及び時間!$B$10&amp;"・"&amp;③予定日及び時間!$C$10)</f>
        <v>キャベツ・若女将</v>
      </c>
      <c r="B40" s="271" t="str">
        <f>IF(③予定日及び時間!$T$5="","",③予定日及び時間!$T$5)</f>
        <v>定植</v>
      </c>
      <c r="C40" s="291" t="str">
        <f>IF(③予定日及び時間!S10="","",③予定日及び時間!S10)</f>
        <v/>
      </c>
      <c r="D40" s="300">
        <f>IF(③予定日及び時間!T10="","",③予定日及び時間!T10)</f>
        <v>45606</v>
      </c>
      <c r="E40" s="302" t="str">
        <f>IF(③予定日及び時間!U10="","",③予定日及び時間!U10)</f>
        <v>～</v>
      </c>
      <c r="F40" s="301">
        <f>IF(③予定日及び時間!V10="","",③予定日及び時間!V10)</f>
        <v>45606</v>
      </c>
      <c r="G40" s="292">
        <f>IF(③予定日及び時間!$D$10="","",③予定日及び時間!$D$10)*100</f>
        <v>1000</v>
      </c>
      <c r="H40" s="271">
        <f>IF(③予定日及び時間!X10="","",③予定日及び時間!X10)</f>
        <v>4</v>
      </c>
      <c r="I40">
        <v>5</v>
      </c>
      <c r="V40" s="13" t="str">
        <f t="shared" si="11"/>
        <v>作業①・定植</v>
      </c>
      <c r="W40" s="70" t="str">
        <f t="shared" si="1"/>
        <v>キャベツ・若女将・作業①・定植</v>
      </c>
      <c r="X40" s="70" t="str">
        <f>IF(A40="","",W40&amp;"・"&amp;②元データ!$G$7)</f>
        <v>キャベツ・若女将・作業①・定植・露地野菜Ａ</v>
      </c>
      <c r="Y40" s="12" t="str">
        <f t="shared" si="2"/>
        <v>キャベツ・若女将</v>
      </c>
      <c r="Z40" s="12" t="str">
        <f t="shared" si="3"/>
        <v>定植</v>
      </c>
      <c r="AA40" s="61" t="str">
        <f t="shared" si="4"/>
        <v/>
      </c>
      <c r="AB40" s="629"/>
      <c r="AC40" s="630"/>
      <c r="AD40" s="631"/>
      <c r="AE40" s="62">
        <f t="shared" si="6"/>
        <v>45606</v>
      </c>
      <c r="AF40" s="66" t="str">
        <f t="shared" si="7"/>
        <v>～</v>
      </c>
      <c r="AG40" s="63">
        <f t="shared" si="8"/>
        <v>45606</v>
      </c>
      <c r="AH40" s="12">
        <f t="shared" si="9"/>
        <v>1000</v>
      </c>
      <c r="AI40" s="12">
        <f t="shared" si="10"/>
        <v>4</v>
      </c>
    </row>
    <row r="41" spans="1:35" ht="18" customHeight="1" x14ac:dyDescent="0.15">
      <c r="A41" s="271" t="str">
        <f>IF(③予定日及び時間!$B$11="","",③予定日及び時間!$B$11&amp;"・"&amp;③予定日及び時間!$C$11)</f>
        <v>キャベツ・石井中生</v>
      </c>
      <c r="B41" s="271" t="str">
        <f>IF(③予定日及び時間!$T$5="","",③予定日及び時間!$T$5)</f>
        <v>定植</v>
      </c>
      <c r="C41" s="291" t="str">
        <f>IF(③予定日及び時間!S11="","",③予定日及び時間!S11)</f>
        <v/>
      </c>
      <c r="D41" s="300">
        <f>IF(③予定日及び時間!T11="","",③予定日及び時間!T11)</f>
        <v>45616</v>
      </c>
      <c r="E41" s="302" t="str">
        <f>IF(③予定日及び時間!U11="","",③予定日及び時間!U11)</f>
        <v>～</v>
      </c>
      <c r="F41" s="301">
        <f>IF(③予定日及び時間!V11="","",③予定日及び時間!V11)</f>
        <v>45616</v>
      </c>
      <c r="G41" s="292">
        <f>IF(③予定日及び時間!$D$11="","",③予定日及び時間!$D$11)*100</f>
        <v>1000</v>
      </c>
      <c r="H41" s="271">
        <f>IF(③予定日及び時間!X11="","",③予定日及び時間!X11)</f>
        <v>4</v>
      </c>
      <c r="I41">
        <v>6</v>
      </c>
      <c r="V41" s="13" t="str">
        <f t="shared" si="11"/>
        <v>作業①・定植</v>
      </c>
      <c r="W41" s="70" t="str">
        <f t="shared" si="1"/>
        <v>キャベツ・石井中生・作業①・定植</v>
      </c>
      <c r="X41" s="70" t="str">
        <f>IF(A41="","",W41&amp;"・"&amp;②元データ!$G$7)</f>
        <v>キャベツ・石井中生・作業①・定植・露地野菜Ａ</v>
      </c>
      <c r="Y41" s="12" t="str">
        <f t="shared" si="2"/>
        <v>キャベツ・石井中生</v>
      </c>
      <c r="Z41" s="12" t="str">
        <f t="shared" si="3"/>
        <v>定植</v>
      </c>
      <c r="AA41" s="61" t="str">
        <f t="shared" si="4"/>
        <v/>
      </c>
      <c r="AB41" s="629"/>
      <c r="AC41" s="630"/>
      <c r="AD41" s="631"/>
      <c r="AE41" s="62">
        <f t="shared" si="6"/>
        <v>45616</v>
      </c>
      <c r="AF41" s="66" t="str">
        <f t="shared" si="7"/>
        <v>～</v>
      </c>
      <c r="AG41" s="63">
        <f t="shared" si="8"/>
        <v>45616</v>
      </c>
      <c r="AH41" s="12">
        <f t="shared" si="9"/>
        <v>1000</v>
      </c>
      <c r="AI41" s="12">
        <f t="shared" si="10"/>
        <v>4</v>
      </c>
    </row>
    <row r="42" spans="1:35" ht="18" customHeight="1" x14ac:dyDescent="0.15">
      <c r="A42" s="271" t="str">
        <f>IF(③予定日及び時間!$B$12="","",③予定日及び時間!$B$12&amp;"・"&amp;③予定日及び時間!$C$12)</f>
        <v>ブロッコリー・おはよう</v>
      </c>
      <c r="B42" s="271" t="str">
        <f>IF(③予定日及び時間!$T$5="","",③予定日及び時間!$T$5)</f>
        <v>定植</v>
      </c>
      <c r="C42" s="291" t="str">
        <f>IF(③予定日及び時間!S12="","",③予定日及び時間!S12)</f>
        <v/>
      </c>
      <c r="D42" s="300">
        <f>IF(③予定日及び時間!T12="","",③予定日及び時間!T12)</f>
        <v>45540</v>
      </c>
      <c r="E42" s="302" t="str">
        <f>IF(③予定日及び時間!U12="","",③予定日及び時間!U12)</f>
        <v>～</v>
      </c>
      <c r="F42" s="301">
        <f>IF(③予定日及び時間!V12="","",③予定日及び時間!V12)</f>
        <v>45540</v>
      </c>
      <c r="G42" s="292">
        <f>IF(③予定日及び時間!$D$12="","",③予定日及び時間!$D$12)*100</f>
        <v>1000</v>
      </c>
      <c r="H42" s="271">
        <f>IF(③予定日及び時間!X12="","",③予定日及び時間!X12)</f>
        <v>4</v>
      </c>
      <c r="I42">
        <v>7</v>
      </c>
      <c r="V42" s="13" t="str">
        <f t="shared" si="11"/>
        <v>作業①・定植</v>
      </c>
      <c r="W42" s="70" t="str">
        <f t="shared" si="1"/>
        <v>ブロッコリー・おはよう・作業①・定植</v>
      </c>
      <c r="X42" s="70" t="str">
        <f>IF(A42="","",W42&amp;"・"&amp;②元データ!$G$7)</f>
        <v>ブロッコリー・おはよう・作業①・定植・露地野菜Ａ</v>
      </c>
      <c r="Y42" s="12" t="str">
        <f t="shared" si="2"/>
        <v>ブロッコリー・おはよう</v>
      </c>
      <c r="Z42" s="12" t="str">
        <f t="shared" si="3"/>
        <v>定植</v>
      </c>
      <c r="AA42" s="61" t="str">
        <f t="shared" si="4"/>
        <v/>
      </c>
      <c r="AB42" s="629"/>
      <c r="AC42" s="630"/>
      <c r="AD42" s="631"/>
      <c r="AE42" s="62">
        <f t="shared" si="6"/>
        <v>45540</v>
      </c>
      <c r="AF42" s="66" t="str">
        <f t="shared" si="7"/>
        <v>～</v>
      </c>
      <c r="AG42" s="63">
        <f t="shared" si="8"/>
        <v>45540</v>
      </c>
      <c r="AH42" s="12">
        <f t="shared" si="9"/>
        <v>1000</v>
      </c>
      <c r="AI42" s="12">
        <f t="shared" si="10"/>
        <v>4</v>
      </c>
    </row>
    <row r="43" spans="1:35" ht="18" customHeight="1" x14ac:dyDescent="0.15">
      <c r="A43" s="271" t="str">
        <f>IF(③予定日及び時間!$B$13="","",③予定日及び時間!$B$13&amp;"・"&amp;③予定日及び時間!$C$13)</f>
        <v>ブロッコリー・こんにちは</v>
      </c>
      <c r="B43" s="271" t="str">
        <f>IF(③予定日及び時間!$T$5="","",③予定日及び時間!$T$5)</f>
        <v>定植</v>
      </c>
      <c r="C43" s="291" t="str">
        <f>IF(③予定日及び時間!S13="","",③予定日及び時間!S13)</f>
        <v/>
      </c>
      <c r="D43" s="300">
        <f>IF(③予定日及び時間!T13="","",③予定日及び時間!T13)</f>
        <v>45550</v>
      </c>
      <c r="E43" s="302" t="str">
        <f>IF(③予定日及び時間!U13="","",③予定日及び時間!U13)</f>
        <v>～</v>
      </c>
      <c r="F43" s="301">
        <f>IF(③予定日及び時間!V13="","",③予定日及び時間!V13)</f>
        <v>45550</v>
      </c>
      <c r="G43" s="292">
        <f>IF(③予定日及び時間!$D$13="","",③予定日及び時間!$D$13)*100</f>
        <v>2000</v>
      </c>
      <c r="H43" s="271">
        <f>IF(③予定日及び時間!X13="","",③予定日及び時間!X13)</f>
        <v>8</v>
      </c>
      <c r="I43">
        <v>8</v>
      </c>
      <c r="V43" s="13" t="str">
        <f t="shared" si="11"/>
        <v>作業①・定植</v>
      </c>
      <c r="W43" s="70" t="str">
        <f t="shared" si="1"/>
        <v>ブロッコリー・こんにちは・作業①・定植</v>
      </c>
      <c r="X43" s="70" t="str">
        <f>IF(A43="","",W43&amp;"・"&amp;②元データ!$G$7)</f>
        <v>ブロッコリー・こんにちは・作業①・定植・露地野菜Ａ</v>
      </c>
      <c r="Y43" s="12" t="str">
        <f t="shared" si="2"/>
        <v>ブロッコリー・こんにちは</v>
      </c>
      <c r="Z43" s="12" t="str">
        <f t="shared" si="3"/>
        <v>定植</v>
      </c>
      <c r="AA43" s="61" t="str">
        <f t="shared" si="4"/>
        <v/>
      </c>
      <c r="AB43" s="629"/>
      <c r="AC43" s="630"/>
      <c r="AD43" s="631"/>
      <c r="AE43" s="62">
        <f t="shared" si="6"/>
        <v>45550</v>
      </c>
      <c r="AF43" s="66" t="str">
        <f t="shared" si="7"/>
        <v>～</v>
      </c>
      <c r="AG43" s="63">
        <f t="shared" si="8"/>
        <v>45550</v>
      </c>
      <c r="AH43" s="12">
        <f t="shared" si="9"/>
        <v>2000</v>
      </c>
      <c r="AI43" s="12">
        <f t="shared" si="10"/>
        <v>8</v>
      </c>
    </row>
    <row r="44" spans="1:35" ht="18" customHeight="1" x14ac:dyDescent="0.15">
      <c r="A44" s="271" t="str">
        <f>IF(③予定日及び時間!$B$14="","",③予定日及び時間!$B$14&amp;"・"&amp;③予定日及び時間!$C$14)</f>
        <v>ブロッコリー・はつみらい</v>
      </c>
      <c r="B44" s="271" t="str">
        <f>IF(③予定日及び時間!$T$5="","",③予定日及び時間!$T$5)</f>
        <v>定植</v>
      </c>
      <c r="C44" s="291" t="str">
        <f>IF(③予定日及び時間!S14="","",③予定日及び時間!S14)</f>
        <v/>
      </c>
      <c r="D44" s="300">
        <f>IF(③予定日及び時間!T14="","",③予定日及び時間!T14)</f>
        <v>45566</v>
      </c>
      <c r="E44" s="302" t="str">
        <f>IF(③予定日及び時間!U14="","",③予定日及び時間!U14)</f>
        <v>～</v>
      </c>
      <c r="F44" s="301">
        <f>IF(③予定日及び時間!V14="","",③予定日及び時間!V14)</f>
        <v>45566</v>
      </c>
      <c r="G44" s="292">
        <f>IF(③予定日及び時間!$D$14="","",③予定日及び時間!$D$14)*100</f>
        <v>2000</v>
      </c>
      <c r="H44" s="271">
        <f>IF(③予定日及び時間!X14="","",③予定日及び時間!X14)</f>
        <v>8</v>
      </c>
      <c r="I44">
        <v>9</v>
      </c>
      <c r="V44" s="13" t="str">
        <f t="shared" si="11"/>
        <v>作業①・定植</v>
      </c>
      <c r="W44" s="70" t="str">
        <f t="shared" si="1"/>
        <v>ブロッコリー・はつみらい・作業①・定植</v>
      </c>
      <c r="X44" s="70" t="str">
        <f>IF(A44="","",W44&amp;"・"&amp;②元データ!$G$7)</f>
        <v>ブロッコリー・はつみらい・作業①・定植・露地野菜Ａ</v>
      </c>
      <c r="Y44" s="12" t="str">
        <f t="shared" si="2"/>
        <v>ブロッコリー・はつみらい</v>
      </c>
      <c r="Z44" s="12" t="str">
        <f t="shared" si="3"/>
        <v>定植</v>
      </c>
      <c r="AA44" s="61" t="str">
        <f t="shared" si="4"/>
        <v/>
      </c>
      <c r="AB44" s="629"/>
      <c r="AC44" s="630"/>
      <c r="AD44" s="631"/>
      <c r="AE44" s="62">
        <f t="shared" si="6"/>
        <v>45566</v>
      </c>
      <c r="AF44" s="66" t="str">
        <f t="shared" si="7"/>
        <v>～</v>
      </c>
      <c r="AG44" s="63">
        <f t="shared" si="8"/>
        <v>45566</v>
      </c>
      <c r="AH44" s="12">
        <f t="shared" si="9"/>
        <v>2000</v>
      </c>
      <c r="AI44" s="12">
        <f t="shared" si="10"/>
        <v>8</v>
      </c>
    </row>
    <row r="45" spans="1:35" ht="18" customHeight="1" x14ac:dyDescent="0.15">
      <c r="A45" s="271" t="str">
        <f>IF(③予定日及び時間!$B$15="","",③予定日及び時間!$B$15&amp;"・"&amp;③予定日及び時間!$C$15)</f>
        <v>ニンジン・ニンジンA</v>
      </c>
      <c r="B45" s="271" t="str">
        <f>IF(③予定日及び時間!$T$5="","",③予定日及び時間!$T$5)</f>
        <v>定植</v>
      </c>
      <c r="C45" s="291">
        <f>IF(③予定日及び時間!S15="","",③予定日及び時間!S15)</f>
        <v>45515</v>
      </c>
      <c r="D45" s="300">
        <f>IF(③予定日及び時間!T15="","",③予定日及び時間!T15)</f>
        <v>45519</v>
      </c>
      <c r="E45" s="302" t="str">
        <f>IF(③予定日及び時間!U15="","",③予定日及び時間!U15)</f>
        <v/>
      </c>
      <c r="F45" s="301">
        <f>IF(③予定日及び時間!V15="","",③予定日及び時間!V15)</f>
        <v>45519</v>
      </c>
      <c r="G45" s="292">
        <f>IF(③予定日及び時間!$D$15="","",③予定日及び時間!$D$15)*100</f>
        <v>3000</v>
      </c>
      <c r="H45" s="271">
        <f>IF(③予定日及び時間!X15="","",③予定日及び時間!X15)</f>
        <v>12</v>
      </c>
      <c r="I45">
        <v>10</v>
      </c>
      <c r="V45" s="13" t="str">
        <f t="shared" si="11"/>
        <v>作業①・定植</v>
      </c>
      <c r="W45" s="70" t="str">
        <f t="shared" si="1"/>
        <v>ニンジン・ニンジンA・作業①・定植</v>
      </c>
      <c r="X45" s="70" t="str">
        <f>IF(A45="","",W45&amp;"・"&amp;②元データ!$G$7)</f>
        <v>ニンジン・ニンジンA・作業①・定植・露地野菜Ａ</v>
      </c>
      <c r="Y45" s="12" t="str">
        <f t="shared" si="2"/>
        <v>ニンジン・ニンジンA</v>
      </c>
      <c r="Z45" s="12" t="str">
        <f t="shared" si="3"/>
        <v>定植</v>
      </c>
      <c r="AA45" s="61">
        <f t="shared" si="4"/>
        <v>45515</v>
      </c>
      <c r="AB45" s="629"/>
      <c r="AC45" s="630"/>
      <c r="AD45" s="631"/>
      <c r="AE45" s="62">
        <f t="shared" si="6"/>
        <v>45519</v>
      </c>
      <c r="AF45" s="66" t="str">
        <f t="shared" si="7"/>
        <v/>
      </c>
      <c r="AG45" s="63">
        <f t="shared" si="8"/>
        <v>45519</v>
      </c>
      <c r="AH45" s="12">
        <f t="shared" si="9"/>
        <v>3000</v>
      </c>
      <c r="AI45" s="12">
        <f t="shared" si="10"/>
        <v>12</v>
      </c>
    </row>
    <row r="46" spans="1:35" x14ac:dyDescent="0.15">
      <c r="A46" s="271" t="str">
        <f>IF(③予定日及び時間!$B$16="","",③予定日及び時間!$B$16&amp;"・"&amp;③予定日及び時間!$C$16)</f>
        <v>ニンジン・ニンジンB</v>
      </c>
      <c r="B46" s="271" t="str">
        <f>IF(③予定日及び時間!$T$5="","",③予定日及び時間!$T$5)</f>
        <v>定植</v>
      </c>
      <c r="C46" s="291">
        <f>IF(③予定日及び時間!S16="","",③予定日及び時間!S16)</f>
        <v>45525</v>
      </c>
      <c r="D46" s="300">
        <f>IF(③予定日及び時間!T16="","",③予定日及び時間!T16)</f>
        <v>45529</v>
      </c>
      <c r="E46" s="302" t="str">
        <f>IF(③予定日及び時間!U16="","",③予定日及び時間!U16)</f>
        <v>～</v>
      </c>
      <c r="F46" s="301">
        <f>IF(③予定日及び時間!V16="","",③予定日及び時間!V16)</f>
        <v>45529</v>
      </c>
      <c r="G46" s="292">
        <f>IF(③予定日及び時間!$D$16="","",③予定日及び時間!$D$16)*100</f>
        <v>2000</v>
      </c>
      <c r="H46" s="271">
        <f>IF(③予定日及び時間!X16="","",③予定日及び時間!X16)</f>
        <v>8</v>
      </c>
      <c r="I46">
        <v>11</v>
      </c>
      <c r="V46" s="13" t="str">
        <f t="shared" si="11"/>
        <v>作業①・定植</v>
      </c>
      <c r="W46" s="70" t="str">
        <f t="shared" si="1"/>
        <v>ニンジン・ニンジンB・作業①・定植</v>
      </c>
      <c r="X46" s="70" t="str">
        <f>IF(A46="","",W46&amp;"・"&amp;②元データ!$G$7)</f>
        <v>ニンジン・ニンジンB・作業①・定植・露地野菜Ａ</v>
      </c>
      <c r="Y46" s="12" t="str">
        <f t="shared" si="2"/>
        <v>ニンジン・ニンジンB</v>
      </c>
      <c r="Z46" s="12" t="str">
        <f t="shared" si="3"/>
        <v>定植</v>
      </c>
      <c r="AA46" s="61">
        <f t="shared" si="4"/>
        <v>45525</v>
      </c>
      <c r="AB46" s="629"/>
      <c r="AC46" s="630"/>
      <c r="AD46" s="631"/>
      <c r="AE46" s="62">
        <f t="shared" si="6"/>
        <v>45529</v>
      </c>
      <c r="AF46" s="66" t="str">
        <f t="shared" si="7"/>
        <v>～</v>
      </c>
      <c r="AG46" s="63">
        <f t="shared" si="8"/>
        <v>45529</v>
      </c>
      <c r="AH46" s="12">
        <f t="shared" si="9"/>
        <v>2000</v>
      </c>
      <c r="AI46" s="12">
        <f t="shared" si="10"/>
        <v>8</v>
      </c>
    </row>
    <row r="47" spans="1:35" ht="18" customHeight="1" x14ac:dyDescent="0.15">
      <c r="A47" s="271" t="str">
        <f>IF(③予定日及び時間!$B$17="","",③予定日及び時間!$B$17&amp;"・"&amp;③予定日及び時間!$C$17)</f>
        <v>ニンジン・ニンジンC</v>
      </c>
      <c r="B47" s="271" t="str">
        <f>IF(③予定日及び時間!$T$5="","",③予定日及び時間!$T$5)</f>
        <v>定植</v>
      </c>
      <c r="C47" s="291">
        <f>IF(③予定日及び時間!S17="","",③予定日及び時間!S17)</f>
        <v>45536</v>
      </c>
      <c r="D47" s="300">
        <f>IF(③予定日及び時間!T17="","",③予定日及び時間!T17)</f>
        <v>45540</v>
      </c>
      <c r="E47" s="302" t="str">
        <f>IF(③予定日及び時間!U17="","",③予定日及び時間!U17)</f>
        <v>～</v>
      </c>
      <c r="F47" s="301">
        <f>IF(③予定日及び時間!V17="","",③予定日及び時間!V17)</f>
        <v>45540</v>
      </c>
      <c r="G47" s="292">
        <f>IF(③予定日及び時間!$D$17="","",③予定日及び時間!$D$17)*100</f>
        <v>1000</v>
      </c>
      <c r="H47" s="271">
        <f>IF(③予定日及び時間!X17="","",③予定日及び時間!X17)</f>
        <v>4</v>
      </c>
      <c r="I47">
        <v>12</v>
      </c>
      <c r="V47" s="13" t="str">
        <f t="shared" si="11"/>
        <v>作業①・定植</v>
      </c>
      <c r="W47" s="70" t="str">
        <f t="shared" si="1"/>
        <v>ニンジン・ニンジンC・作業①・定植</v>
      </c>
      <c r="X47" s="70" t="str">
        <f>IF(A47="","",W47&amp;"・"&amp;②元データ!$G$7)</f>
        <v>ニンジン・ニンジンC・作業①・定植・露地野菜Ａ</v>
      </c>
      <c r="Y47" s="12" t="str">
        <f t="shared" si="2"/>
        <v>ニンジン・ニンジンC</v>
      </c>
      <c r="Z47" s="12" t="str">
        <f t="shared" si="3"/>
        <v>定植</v>
      </c>
      <c r="AA47" s="61">
        <f t="shared" si="4"/>
        <v>45536</v>
      </c>
      <c r="AB47" s="629"/>
      <c r="AC47" s="630"/>
      <c r="AD47" s="631"/>
      <c r="AE47" s="62">
        <f t="shared" si="6"/>
        <v>45540</v>
      </c>
      <c r="AF47" s="66" t="str">
        <f t="shared" si="7"/>
        <v>～</v>
      </c>
      <c r="AG47" s="63">
        <f t="shared" si="8"/>
        <v>45540</v>
      </c>
      <c r="AH47" s="12">
        <f t="shared" si="9"/>
        <v>1000</v>
      </c>
      <c r="AI47" s="12">
        <f t="shared" si="10"/>
        <v>4</v>
      </c>
    </row>
    <row r="48" spans="1:35" ht="18" customHeight="1" x14ac:dyDescent="0.15">
      <c r="A48" s="271" t="str">
        <f>IF(③予定日及び時間!$B$18="","",③予定日及び時間!$B$18&amp;"・"&amp;③予定日及び時間!$C$18)</f>
        <v>産直ニンジン・寿八寸Ａ</v>
      </c>
      <c r="B48" s="271" t="str">
        <f>IF(③予定日及び時間!$T$5="","",③予定日及び時間!$T$5)</f>
        <v>定植</v>
      </c>
      <c r="C48" s="291">
        <f>IF(③予定日及び時間!S18="","",③予定日及び時間!S18)</f>
        <v>45525</v>
      </c>
      <c r="D48" s="300">
        <f>IF(③予定日及び時間!T18="","",③予定日及び時間!T18)</f>
        <v>45529</v>
      </c>
      <c r="E48" s="302" t="str">
        <f>IF(③予定日及び時間!U18="","",③予定日及び時間!U18)</f>
        <v>～</v>
      </c>
      <c r="F48" s="301">
        <f>IF(③予定日及び時間!V18="","",③予定日及び時間!V18)</f>
        <v>45529</v>
      </c>
      <c r="G48" s="292">
        <f>IF(③予定日及び時間!$D$18="","",③予定日及び時間!$D$18)*100</f>
        <v>1000</v>
      </c>
      <c r="H48" s="271">
        <f>IF(③予定日及び時間!X18="","",③予定日及び時間!X18)</f>
        <v>4</v>
      </c>
      <c r="I48">
        <v>13</v>
      </c>
      <c r="V48" s="13" t="str">
        <f t="shared" si="11"/>
        <v>作業①・定植</v>
      </c>
      <c r="W48" s="70" t="str">
        <f t="shared" ref="W48:W51" si="12">IF(A48="","",Y48&amp;"・"&amp;V48)</f>
        <v>産直ニンジン・寿八寸Ａ・作業①・定植</v>
      </c>
      <c r="X48" s="70" t="str">
        <f>IF(A48="","",W48&amp;"・"&amp;②元データ!$G$7)</f>
        <v>産直ニンジン・寿八寸Ａ・作業①・定植・露地野菜Ａ</v>
      </c>
      <c r="Y48" s="12" t="str">
        <f t="shared" ref="Y48:Y51" si="13">IF(A48="","",A48)</f>
        <v>産直ニンジン・寿八寸Ａ</v>
      </c>
      <c r="Z48" s="12" t="str">
        <f t="shared" ref="Z48:Z51" si="14">IF(B48="","",B48)</f>
        <v>定植</v>
      </c>
      <c r="AA48" s="61">
        <f t="shared" ref="AA48:AA51" si="15">IF(C48="","",C48)</f>
        <v>45525</v>
      </c>
      <c r="AB48" s="629"/>
      <c r="AC48" s="630"/>
      <c r="AD48" s="631"/>
      <c r="AE48" s="62">
        <f t="shared" ref="AE48:AE51" si="16">IF(D48="","",D48)</f>
        <v>45529</v>
      </c>
      <c r="AF48" s="66" t="str">
        <f t="shared" ref="AF48:AF51" si="17">IF(E48="","",E48)</f>
        <v>～</v>
      </c>
      <c r="AG48" s="63">
        <f t="shared" ref="AG48:AG51" si="18">IF(F48="","",F48)</f>
        <v>45529</v>
      </c>
      <c r="AH48" s="12">
        <f t="shared" ref="AH48:AH51" si="19">IF(G48="","",G48)</f>
        <v>1000</v>
      </c>
      <c r="AI48" s="12">
        <f t="shared" ref="AI48:AI51" si="20">IF(H48="","",H48)</f>
        <v>4</v>
      </c>
    </row>
    <row r="49" spans="1:35" ht="18" customHeight="1" x14ac:dyDescent="0.15">
      <c r="A49" s="271" t="str">
        <f>IF(③予定日及び時間!$B$19="","",③予定日及び時間!$B$19&amp;"・"&amp;③予定日及び時間!$C$19)</f>
        <v>産直ニンジン・寿八寸Ｂ・Ｃ</v>
      </c>
      <c r="B49" s="271" t="str">
        <f>IF(③予定日及び時間!$T$5="","",③予定日及び時間!$T$5)</f>
        <v>定植</v>
      </c>
      <c r="C49" s="291">
        <f>IF(③予定日及び時間!S19="","",③予定日及び時間!S19)</f>
        <v>45536</v>
      </c>
      <c r="D49" s="300">
        <f>IF(③予定日及び時間!T19="","",③予定日及び時間!T19)</f>
        <v>45540</v>
      </c>
      <c r="E49" s="302" t="str">
        <f>IF(③予定日及び時間!U19="","",③予定日及び時間!U19)</f>
        <v>～</v>
      </c>
      <c r="F49" s="301">
        <f>IF(③予定日及び時間!V19="","",③予定日及び時間!V19)</f>
        <v>45540</v>
      </c>
      <c r="G49" s="292">
        <f>IF(③予定日及び時間!$D$19="","",③予定日及び時間!$D$19)*100</f>
        <v>1000</v>
      </c>
      <c r="H49" s="271">
        <f>IF(③予定日及び時間!X19="","",③予定日及び時間!X19)</f>
        <v>4</v>
      </c>
      <c r="I49">
        <v>14</v>
      </c>
      <c r="V49" s="13" t="str">
        <f t="shared" si="11"/>
        <v>作業①・定植</v>
      </c>
      <c r="W49" s="70" t="str">
        <f t="shared" si="12"/>
        <v>産直ニンジン・寿八寸Ｂ・Ｃ・作業①・定植</v>
      </c>
      <c r="X49" s="70" t="str">
        <f>IF(A49="","",W49&amp;"・"&amp;②元データ!$G$7)</f>
        <v>産直ニンジン・寿八寸Ｂ・Ｃ・作業①・定植・露地野菜Ａ</v>
      </c>
      <c r="Y49" s="12" t="str">
        <f t="shared" si="13"/>
        <v>産直ニンジン・寿八寸Ｂ・Ｃ</v>
      </c>
      <c r="Z49" s="12" t="str">
        <f t="shared" si="14"/>
        <v>定植</v>
      </c>
      <c r="AA49" s="61">
        <f t="shared" si="15"/>
        <v>45536</v>
      </c>
      <c r="AB49" s="629"/>
      <c r="AC49" s="630"/>
      <c r="AD49" s="631"/>
      <c r="AE49" s="62">
        <f t="shared" si="16"/>
        <v>45540</v>
      </c>
      <c r="AF49" s="66" t="str">
        <f t="shared" si="17"/>
        <v>～</v>
      </c>
      <c r="AG49" s="63">
        <f t="shared" si="18"/>
        <v>45540</v>
      </c>
      <c r="AH49" s="12">
        <f t="shared" si="19"/>
        <v>1000</v>
      </c>
      <c r="AI49" s="12">
        <f t="shared" si="20"/>
        <v>4</v>
      </c>
    </row>
    <row r="50" spans="1:35" ht="18" customHeight="1" x14ac:dyDescent="0.15">
      <c r="A50" s="271" t="str">
        <f>IF(③予定日及び時間!$B$20="","",③予定日及び時間!$B$20&amp;"・"&amp;③予定日及び時間!$C$20)</f>
        <v>産直・他野菜</v>
      </c>
      <c r="B50" s="271" t="str">
        <f>IF(③予定日及び時間!$T$5="","",③予定日及び時間!$T$5)</f>
        <v>定植</v>
      </c>
      <c r="C50" s="291" t="str">
        <f>IF(③予定日及び時間!S20="","",③予定日及び時間!S20)</f>
        <v/>
      </c>
      <c r="D50" s="300">
        <f>IF(③予定日及び時間!T20="","",③予定日及び時間!T20)</f>
        <v>45465</v>
      </c>
      <c r="E50" s="302" t="str">
        <f>IF(③予定日及び時間!U20="","",③予定日及び時間!U20)</f>
        <v>～</v>
      </c>
      <c r="F50" s="301">
        <f>IF(③予定日及び時間!V20="","",③予定日及び時間!V20)</f>
        <v>45476</v>
      </c>
      <c r="G50" s="292">
        <f>IF(③予定日及び時間!$D$20="","",③予定日及び時間!$D$20)*100</f>
        <v>200</v>
      </c>
      <c r="H50" s="271">
        <f>IF(③予定日及び時間!X20="","",③予定日及び時間!X20)</f>
        <v>0.2</v>
      </c>
      <c r="I50">
        <v>15</v>
      </c>
      <c r="V50" s="13" t="str">
        <f t="shared" si="11"/>
        <v>作業①・定植</v>
      </c>
      <c r="W50" s="70" t="str">
        <f t="shared" si="12"/>
        <v>産直・他野菜・作業①・定植</v>
      </c>
      <c r="X50" s="70" t="str">
        <f>IF(A50="","",W50&amp;"・"&amp;②元データ!$G$7)</f>
        <v>産直・他野菜・作業①・定植・露地野菜Ａ</v>
      </c>
      <c r="Y50" s="12" t="str">
        <f t="shared" si="13"/>
        <v>産直・他野菜</v>
      </c>
      <c r="Z50" s="12" t="str">
        <f t="shared" si="14"/>
        <v>定植</v>
      </c>
      <c r="AA50" s="61" t="str">
        <f t="shared" si="15"/>
        <v/>
      </c>
      <c r="AB50" s="629"/>
      <c r="AC50" s="630"/>
      <c r="AD50" s="631"/>
      <c r="AE50" s="62">
        <f t="shared" si="16"/>
        <v>45465</v>
      </c>
      <c r="AF50" s="66" t="str">
        <f t="shared" si="17"/>
        <v>～</v>
      </c>
      <c r="AG50" s="63">
        <f t="shared" si="18"/>
        <v>45476</v>
      </c>
      <c r="AH50" s="12">
        <f t="shared" si="19"/>
        <v>200</v>
      </c>
      <c r="AI50" s="12">
        <f t="shared" si="20"/>
        <v>0.2</v>
      </c>
    </row>
    <row r="51" spans="1:35" ht="18" customHeight="1" x14ac:dyDescent="0.15">
      <c r="A51" s="271" t="str">
        <f>IF(③予定日及び時間!$B$21="","",③予定日及び時間!$B$21&amp;"・"&amp;③予定日及び時間!$C$21)</f>
        <v>水稲・あいちのかおり</v>
      </c>
      <c r="B51" s="271" t="str">
        <f>IF(③予定日及び時間!$T$5="","",③予定日及び時間!$T$5)</f>
        <v>定植</v>
      </c>
      <c r="C51" s="291" t="str">
        <f>IF(③予定日及び時間!S21="","",③予定日及び時間!S21)</f>
        <v/>
      </c>
      <c r="D51" s="300" t="str">
        <f>IF(③予定日及び時間!T21="","",③予定日及び時間!T21)</f>
        <v/>
      </c>
      <c r="E51" s="302" t="str">
        <f>IF(③予定日及び時間!U21="","",③予定日及び時間!U21)</f>
        <v/>
      </c>
      <c r="F51" s="301" t="str">
        <f>IF(③予定日及び時間!V21="","",③予定日及び時間!V21)</f>
        <v/>
      </c>
      <c r="G51" s="292">
        <f>IF(③予定日及び時間!$D$21="","",③予定日及び時間!$D$21)*100</f>
        <v>8000</v>
      </c>
      <c r="H51" s="271">
        <f>IF(③予定日及び時間!X21="","",③予定日及び時間!X21)</f>
        <v>0</v>
      </c>
      <c r="I51">
        <v>16</v>
      </c>
      <c r="V51" s="13" t="str">
        <f t="shared" si="11"/>
        <v>作業①・定植</v>
      </c>
      <c r="W51" s="70" t="str">
        <f t="shared" si="12"/>
        <v>水稲・あいちのかおり・作業①・定植</v>
      </c>
      <c r="X51" s="70" t="str">
        <f>IF(A51="","",W51&amp;"・"&amp;②元データ!$G$7)</f>
        <v>水稲・あいちのかおり・作業①・定植・露地野菜Ａ</v>
      </c>
      <c r="Y51" s="12" t="str">
        <f t="shared" si="13"/>
        <v>水稲・あいちのかおり</v>
      </c>
      <c r="Z51" s="12" t="str">
        <f t="shared" si="14"/>
        <v>定植</v>
      </c>
      <c r="AA51" s="61" t="str">
        <f t="shared" si="15"/>
        <v/>
      </c>
      <c r="AB51" s="632"/>
      <c r="AC51" s="633"/>
      <c r="AD51" s="634"/>
      <c r="AE51" s="62" t="str">
        <f t="shared" si="16"/>
        <v/>
      </c>
      <c r="AF51" s="66" t="str">
        <f t="shared" si="17"/>
        <v/>
      </c>
      <c r="AG51" s="63" t="str">
        <f t="shared" si="18"/>
        <v/>
      </c>
      <c r="AH51" s="12">
        <f t="shared" si="19"/>
        <v>8000</v>
      </c>
      <c r="AI51" s="12">
        <f t="shared" si="20"/>
        <v>0</v>
      </c>
    </row>
    <row r="52" spans="1:35" ht="18" customHeight="1" x14ac:dyDescent="0.15">
      <c r="A52" s="271" t="str">
        <f>IF(③予定日及び時間!$B$6="","",③予定日及び時間!$B$6&amp;"・"&amp;③予定日及び時間!$C$6)</f>
        <v>キャベツ・錦秋</v>
      </c>
      <c r="B52" s="271" t="str">
        <f>IF(③予定日及び時間!$AA$5="","",③予定日及び時間!$AA$5)</f>
        <v>追肥・中耕</v>
      </c>
      <c r="C52" s="291">
        <f>IF(③予定日及び時間!Z6="","",③予定日及び時間!Z6)</f>
        <v>45522</v>
      </c>
      <c r="D52" s="300">
        <f>IF(③予定日及び時間!AA6="","",③予定日及び時間!AA6)</f>
        <v>45526</v>
      </c>
      <c r="E52" s="302" t="str">
        <f>IF(③予定日及び時間!AB6="","",③予定日及び時間!AB6)</f>
        <v>～</v>
      </c>
      <c r="F52" s="301">
        <f>IF(③予定日及び時間!AC6="","",③予定日及び時間!AC6)</f>
        <v>45526</v>
      </c>
      <c r="G52" s="296">
        <f>IF(③予定日及び時間!$D$6="","",③予定日及び時間!$D$6)*100</f>
        <v>2000</v>
      </c>
      <c r="H52" s="271">
        <f>IF(③予定日及び時間!AE6="","",③予定日及び時間!AE6)</f>
        <v>2</v>
      </c>
      <c r="I52">
        <v>1</v>
      </c>
      <c r="V52" s="13" t="str">
        <f t="shared" si="11"/>
        <v>作業①・追肥・中耕</v>
      </c>
      <c r="W52" s="70" t="str">
        <f t="shared" ref="W52:W95" si="21">IF(A52="","",Y52&amp;"・"&amp;V52)</f>
        <v>キャベツ・錦秋・作業①・追肥・中耕</v>
      </c>
      <c r="X52" s="70" t="str">
        <f>IF(A52="","",W52&amp;"・"&amp;②元データ!$G$7)</f>
        <v>キャベツ・錦秋・作業①・追肥・中耕・露地野菜Ａ</v>
      </c>
      <c r="Y52" s="12" t="str">
        <f t="shared" ref="Y52:Y95" si="22">IF(A52="","",A52)</f>
        <v>キャベツ・錦秋</v>
      </c>
      <c r="Z52" s="12" t="str">
        <f t="shared" ref="Z52:Z95" si="23">IF(B52="","",B52)</f>
        <v>追肥・中耕</v>
      </c>
      <c r="AA52" s="61">
        <f t="shared" ref="AA52:AA95" si="24">IF(C52="","",C52)</f>
        <v>45522</v>
      </c>
      <c r="AB52" s="629" t="s">
        <v>124</v>
      </c>
      <c r="AC52" s="630"/>
      <c r="AD52" s="631"/>
      <c r="AE52" s="62">
        <f>IF(D52="","",D52)</f>
        <v>45526</v>
      </c>
      <c r="AF52" s="66" t="str">
        <f t="shared" ref="AF52:AF95" si="25">IF(E52="","",E52)</f>
        <v>～</v>
      </c>
      <c r="AG52" s="63">
        <f t="shared" ref="AG52:AG95" si="26">IF(F52="","",F52)</f>
        <v>45526</v>
      </c>
      <c r="AH52" s="12">
        <f t="shared" ref="AH52:AH95" si="27">IF(G52="","",G52)</f>
        <v>2000</v>
      </c>
      <c r="AI52" s="12">
        <f t="shared" si="10"/>
        <v>2</v>
      </c>
    </row>
    <row r="53" spans="1:35" ht="18" customHeight="1" x14ac:dyDescent="0.15">
      <c r="A53" s="271" t="str">
        <f>IF(③予定日及び時間!$B$7="","",③予定日及び時間!$B$7&amp;"・"&amp;③予定日及び時間!$C$7)</f>
        <v>キャベツ・しぶき２号</v>
      </c>
      <c r="B53" s="271" t="str">
        <f>IF(③予定日及び時間!$AA$5="","",③予定日及び時間!$AA$5)</f>
        <v>追肥・中耕</v>
      </c>
      <c r="C53" s="291" t="str">
        <f>IF(③予定日及び時間!Z7="","",③予定日及び時間!Z7)</f>
        <v/>
      </c>
      <c r="D53" s="300">
        <f>IF(③予定日及び時間!AA7="","",③予定日及び時間!AA7)</f>
        <v>45552</v>
      </c>
      <c r="E53" s="302" t="str">
        <f>IF(③予定日及び時間!AB7="","",③予定日及び時間!AB7)</f>
        <v>～</v>
      </c>
      <c r="F53" s="301">
        <f>IF(③予定日及び時間!AC7="","",③予定日及び時間!AC7)</f>
        <v>45552</v>
      </c>
      <c r="G53" s="292">
        <f>IF(③予定日及び時間!$D$7="","",③予定日及び時間!$D$7)*100</f>
        <v>1000</v>
      </c>
      <c r="H53" s="271">
        <f>IF(③予定日及び時間!AE7="","",③予定日及び時間!AE7)</f>
        <v>1</v>
      </c>
      <c r="I53">
        <v>2</v>
      </c>
      <c r="J53" s="246"/>
      <c r="K53" s="246"/>
      <c r="L53" s="247"/>
      <c r="M53" s="69"/>
      <c r="N53" s="2"/>
      <c r="O53" s="69"/>
      <c r="P53" s="69"/>
      <c r="Q53" s="2"/>
      <c r="R53" s="69"/>
      <c r="S53" s="86"/>
      <c r="T53" s="86"/>
      <c r="V53" s="13" t="str">
        <f t="shared" si="11"/>
        <v>作業①・追肥・中耕</v>
      </c>
      <c r="W53" s="70" t="str">
        <f t="shared" si="21"/>
        <v>キャベツ・しぶき２号・作業①・追肥・中耕</v>
      </c>
      <c r="X53" s="70" t="str">
        <f>IF(A53="","",W53&amp;"・"&amp;②元データ!$G$7)</f>
        <v>キャベツ・しぶき２号・作業①・追肥・中耕・露地野菜Ａ</v>
      </c>
      <c r="Y53" s="12" t="str">
        <f t="shared" si="22"/>
        <v>キャベツ・しぶき２号</v>
      </c>
      <c r="Z53" s="12" t="str">
        <f t="shared" si="23"/>
        <v>追肥・中耕</v>
      </c>
      <c r="AA53" s="61" t="str">
        <f t="shared" si="24"/>
        <v/>
      </c>
      <c r="AB53" s="629"/>
      <c r="AC53" s="630"/>
      <c r="AD53" s="631"/>
      <c r="AE53" s="62">
        <f t="shared" ref="AE53:AE95" si="28">IF(D53="","",D53)</f>
        <v>45552</v>
      </c>
      <c r="AF53" s="66" t="str">
        <f t="shared" si="25"/>
        <v>～</v>
      </c>
      <c r="AG53" s="63">
        <f t="shared" si="26"/>
        <v>45552</v>
      </c>
      <c r="AH53" s="12">
        <f t="shared" si="27"/>
        <v>1000</v>
      </c>
      <c r="AI53" s="12">
        <f t="shared" ref="AI53:AI95" si="29">IF(H53="","",H53)</f>
        <v>1</v>
      </c>
    </row>
    <row r="54" spans="1:35" ht="18" customHeight="1" x14ac:dyDescent="0.15">
      <c r="A54" s="271" t="str">
        <f>IF(③予定日及び時間!$B$8="","",③予定日及び時間!$B$8&amp;"・"&amp;③予定日及び時間!$C$8)</f>
        <v>キャベツ・冬どり錦秋</v>
      </c>
      <c r="B54" s="271" t="str">
        <f>IF(③予定日及び時間!$AA$5="","",③予定日及び時間!$AA$5)</f>
        <v>追肥・中耕</v>
      </c>
      <c r="C54" s="291" t="str">
        <f>IF(③予定日及び時間!Z8="","",③予定日及び時間!Z8)</f>
        <v/>
      </c>
      <c r="D54" s="300">
        <f>IF(③予定日及び時間!AA8="","",③予定日及び時間!AA8)</f>
        <v>45562</v>
      </c>
      <c r="E54" s="302" t="str">
        <f>IF(③予定日及び時間!AB8="","",③予定日及び時間!AB8)</f>
        <v>～</v>
      </c>
      <c r="F54" s="301">
        <f>IF(③予定日及び時間!AC8="","",③予定日及び時間!AC8)</f>
        <v>45562</v>
      </c>
      <c r="G54" s="292">
        <f>IF(③予定日及び時間!$D$8="","",③予定日及び時間!$D$8)*100</f>
        <v>500</v>
      </c>
      <c r="H54" s="271">
        <f>IF(③予定日及び時間!AE8="","",③予定日及び時間!AE8)</f>
        <v>0.5</v>
      </c>
      <c r="I54">
        <v>3</v>
      </c>
      <c r="V54" s="13" t="str">
        <f t="shared" si="11"/>
        <v>作業①・追肥・中耕</v>
      </c>
      <c r="W54" s="70" t="str">
        <f t="shared" si="21"/>
        <v>キャベツ・冬どり錦秋・作業①・追肥・中耕</v>
      </c>
      <c r="X54" s="70" t="str">
        <f>IF(A54="","",W54&amp;"・"&amp;②元データ!$G$7)</f>
        <v>キャベツ・冬どり錦秋・作業①・追肥・中耕・露地野菜Ａ</v>
      </c>
      <c r="Y54" s="12" t="str">
        <f t="shared" si="22"/>
        <v>キャベツ・冬どり錦秋</v>
      </c>
      <c r="Z54" s="12" t="str">
        <f t="shared" si="23"/>
        <v>追肥・中耕</v>
      </c>
      <c r="AA54" s="61" t="str">
        <f t="shared" si="24"/>
        <v/>
      </c>
      <c r="AB54" s="629"/>
      <c r="AC54" s="630"/>
      <c r="AD54" s="631"/>
      <c r="AE54" s="62">
        <f t="shared" si="28"/>
        <v>45562</v>
      </c>
      <c r="AF54" s="66" t="str">
        <f t="shared" si="25"/>
        <v>～</v>
      </c>
      <c r="AG54" s="63">
        <f t="shared" si="26"/>
        <v>45562</v>
      </c>
      <c r="AH54" s="12">
        <f t="shared" si="27"/>
        <v>500</v>
      </c>
      <c r="AI54" s="12">
        <f t="shared" si="29"/>
        <v>0.5</v>
      </c>
    </row>
    <row r="55" spans="1:35" ht="18" customHeight="1" x14ac:dyDescent="0.15">
      <c r="A55" s="271" t="str">
        <f>IF(③予定日及び時間!$B$9="","",③予定日及び時間!$B$9&amp;"・"&amp;③予定日及び時間!$C$9)</f>
        <v>キャベツ・石井極早生732</v>
      </c>
      <c r="B55" s="271" t="str">
        <f>IF(③予定日及び時間!$AA$5="","",③予定日及び時間!$AA$5)</f>
        <v>追肥・中耕</v>
      </c>
      <c r="C55" s="291" t="str">
        <f>IF(③予定日及び時間!Z9="","",③予定日及び時間!Z9)</f>
        <v/>
      </c>
      <c r="D55" s="300">
        <f>IF(③予定日及び時間!AA9="","",③予定日及び時間!AA9)</f>
        <v>45604</v>
      </c>
      <c r="E55" s="302" t="str">
        <f>IF(③予定日及び時間!AB9="","",③予定日及び時間!AB9)</f>
        <v>～</v>
      </c>
      <c r="F55" s="301">
        <f>IF(③予定日及び時間!AC9="","",③予定日及び時間!AC9)</f>
        <v>45604</v>
      </c>
      <c r="G55" s="292">
        <f>IF(③予定日及び時間!$D$9="","",③予定日及び時間!$D$9)*100</f>
        <v>500</v>
      </c>
      <c r="H55" s="271">
        <f>IF(③予定日及び時間!AE9="","",③予定日及び時間!AE9)</f>
        <v>0.5</v>
      </c>
      <c r="I55">
        <v>4</v>
      </c>
      <c r="V55" s="13" t="str">
        <f t="shared" si="11"/>
        <v>作業①・追肥・中耕</v>
      </c>
      <c r="W55" s="70" t="str">
        <f t="shared" si="21"/>
        <v>キャベツ・石井極早生732・作業①・追肥・中耕</v>
      </c>
      <c r="X55" s="70" t="str">
        <f>IF(A55="","",W55&amp;"・"&amp;②元データ!$G$7)</f>
        <v>キャベツ・石井極早生732・作業①・追肥・中耕・露地野菜Ａ</v>
      </c>
      <c r="Y55" s="12" t="str">
        <f t="shared" si="22"/>
        <v>キャベツ・石井極早生732</v>
      </c>
      <c r="Z55" s="12" t="str">
        <f t="shared" si="23"/>
        <v>追肥・中耕</v>
      </c>
      <c r="AA55" s="61" t="str">
        <f t="shared" si="24"/>
        <v/>
      </c>
      <c r="AB55" s="629"/>
      <c r="AC55" s="630"/>
      <c r="AD55" s="631"/>
      <c r="AE55" s="62">
        <f t="shared" si="28"/>
        <v>45604</v>
      </c>
      <c r="AF55" s="66" t="str">
        <f t="shared" si="25"/>
        <v>～</v>
      </c>
      <c r="AG55" s="63">
        <f t="shared" si="26"/>
        <v>45604</v>
      </c>
      <c r="AH55" s="12">
        <f t="shared" si="27"/>
        <v>500</v>
      </c>
      <c r="AI55" s="12">
        <f t="shared" si="29"/>
        <v>0.5</v>
      </c>
    </row>
    <row r="56" spans="1:35" ht="18" customHeight="1" x14ac:dyDescent="0.15">
      <c r="A56" s="271" t="str">
        <f>IF(③予定日及び時間!$B$10="","",③予定日及び時間!$B$10&amp;"・"&amp;③予定日及び時間!$C$10)</f>
        <v>キャベツ・若女将</v>
      </c>
      <c r="B56" s="271" t="str">
        <f>IF(③予定日及び時間!$AA$5="","",③予定日及び時間!$AA$5)</f>
        <v>追肥・中耕</v>
      </c>
      <c r="C56" s="291" t="str">
        <f>IF(③予定日及び時間!Z10="","",③予定日及び時間!Z10)</f>
        <v/>
      </c>
      <c r="D56" s="300">
        <f>IF(③予定日及び時間!AA10="","",③予定日及び時間!AA10)</f>
        <v>45613</v>
      </c>
      <c r="E56" s="302" t="str">
        <f>IF(③予定日及び時間!AB10="","",③予定日及び時間!AB10)</f>
        <v>～</v>
      </c>
      <c r="F56" s="301">
        <f>IF(③予定日及び時間!AC10="","",③予定日及び時間!AC10)</f>
        <v>45613</v>
      </c>
      <c r="G56" s="292">
        <f>IF(③予定日及び時間!$D$10="","",③予定日及び時間!$D$10)*100</f>
        <v>1000</v>
      </c>
      <c r="H56" s="271">
        <f>IF(③予定日及び時間!AE10="","",③予定日及び時間!AE10)</f>
        <v>1</v>
      </c>
      <c r="I56">
        <v>5</v>
      </c>
      <c r="V56" s="13" t="str">
        <f t="shared" si="11"/>
        <v>作業①・追肥・中耕</v>
      </c>
      <c r="W56" s="70" t="str">
        <f t="shared" si="21"/>
        <v>キャベツ・若女将・作業①・追肥・中耕</v>
      </c>
      <c r="X56" s="70" t="str">
        <f>IF(A56="","",W56&amp;"・"&amp;②元データ!$G$7)</f>
        <v>キャベツ・若女将・作業①・追肥・中耕・露地野菜Ａ</v>
      </c>
      <c r="Y56" s="12" t="str">
        <f t="shared" si="22"/>
        <v>キャベツ・若女将</v>
      </c>
      <c r="Z56" s="12" t="str">
        <f t="shared" si="23"/>
        <v>追肥・中耕</v>
      </c>
      <c r="AA56" s="61" t="str">
        <f t="shared" si="24"/>
        <v/>
      </c>
      <c r="AB56" s="629"/>
      <c r="AC56" s="630"/>
      <c r="AD56" s="631"/>
      <c r="AE56" s="62">
        <f t="shared" si="28"/>
        <v>45613</v>
      </c>
      <c r="AF56" s="66" t="str">
        <f t="shared" si="25"/>
        <v>～</v>
      </c>
      <c r="AG56" s="63">
        <f t="shared" si="26"/>
        <v>45613</v>
      </c>
      <c r="AH56" s="12">
        <f t="shared" si="27"/>
        <v>1000</v>
      </c>
      <c r="AI56" s="12">
        <f t="shared" si="29"/>
        <v>1</v>
      </c>
    </row>
    <row r="57" spans="1:35" ht="18" customHeight="1" x14ac:dyDescent="0.15">
      <c r="A57" s="271" t="str">
        <f>IF(③予定日及び時間!$B$11="","",③予定日及び時間!$B$11&amp;"・"&amp;③予定日及び時間!$C$11)</f>
        <v>キャベツ・石井中生</v>
      </c>
      <c r="B57" s="271" t="str">
        <f>IF(③予定日及び時間!$AA$5="","",③予定日及び時間!$AA$5)</f>
        <v>追肥・中耕</v>
      </c>
      <c r="C57" s="291" t="str">
        <f>IF(③予定日及び時間!Z11="","",③予定日及び時間!Z11)</f>
        <v/>
      </c>
      <c r="D57" s="300">
        <f>IF(③予定日及び時間!AA11="","",③予定日及び時間!AA11)</f>
        <v>45623</v>
      </c>
      <c r="E57" s="302" t="str">
        <f>IF(③予定日及び時間!AB11="","",③予定日及び時間!AB11)</f>
        <v>～</v>
      </c>
      <c r="F57" s="301">
        <f>IF(③予定日及び時間!AC11="","",③予定日及び時間!AC11)</f>
        <v>45623</v>
      </c>
      <c r="G57" s="292">
        <f>IF(③予定日及び時間!$D$11="","",③予定日及び時間!$D$11)*100</f>
        <v>1000</v>
      </c>
      <c r="H57" s="271">
        <f>IF(③予定日及び時間!AE11="","",③予定日及び時間!AE11)</f>
        <v>1</v>
      </c>
      <c r="I57">
        <v>6</v>
      </c>
      <c r="J57" s="636"/>
      <c r="K57" s="636"/>
      <c r="L57" s="636"/>
      <c r="Q57" s="67"/>
      <c r="V57" s="13" t="str">
        <f t="shared" si="11"/>
        <v>作業①・追肥・中耕</v>
      </c>
      <c r="W57" s="70" t="str">
        <f t="shared" si="21"/>
        <v>キャベツ・石井中生・作業①・追肥・中耕</v>
      </c>
      <c r="X57" s="70" t="str">
        <f>IF(A57="","",W57&amp;"・"&amp;②元データ!$G$7)</f>
        <v>キャベツ・石井中生・作業①・追肥・中耕・露地野菜Ａ</v>
      </c>
      <c r="Y57" s="12" t="str">
        <f t="shared" si="22"/>
        <v>キャベツ・石井中生</v>
      </c>
      <c r="Z57" s="12" t="str">
        <f t="shared" si="23"/>
        <v>追肥・中耕</v>
      </c>
      <c r="AA57" s="61" t="str">
        <f t="shared" si="24"/>
        <v/>
      </c>
      <c r="AB57" s="629"/>
      <c r="AC57" s="630"/>
      <c r="AD57" s="631"/>
      <c r="AE57" s="62">
        <f t="shared" si="28"/>
        <v>45623</v>
      </c>
      <c r="AF57" s="66" t="str">
        <f t="shared" si="25"/>
        <v>～</v>
      </c>
      <c r="AG57" s="63">
        <f t="shared" si="26"/>
        <v>45623</v>
      </c>
      <c r="AH57" s="12">
        <f t="shared" si="27"/>
        <v>1000</v>
      </c>
      <c r="AI57" s="12">
        <f t="shared" si="29"/>
        <v>1</v>
      </c>
    </row>
    <row r="58" spans="1:35" ht="18" customHeight="1" x14ac:dyDescent="0.15">
      <c r="A58" s="271" t="str">
        <f>IF(③予定日及び時間!$B$12="","",③予定日及び時間!$B$12&amp;"・"&amp;③予定日及び時間!$C$12)</f>
        <v>ブロッコリー・おはよう</v>
      </c>
      <c r="B58" s="271" t="str">
        <f>IF(③予定日及び時間!$AA$5="","",③予定日及び時間!$AA$5)</f>
        <v>追肥・中耕</v>
      </c>
      <c r="C58" s="291" t="str">
        <f>IF(③予定日及び時間!Z12="","",③予定日及び時間!Z12)</f>
        <v/>
      </c>
      <c r="D58" s="300">
        <f>IF(③予定日及び時間!AA12="","",③予定日及び時間!AA12)</f>
        <v>45547</v>
      </c>
      <c r="E58" s="302" t="str">
        <f>IF(③予定日及び時間!AB12="","",③予定日及び時間!AB12)</f>
        <v>～</v>
      </c>
      <c r="F58" s="301">
        <f>IF(③予定日及び時間!AC12="","",③予定日及び時間!AC12)</f>
        <v>45547</v>
      </c>
      <c r="G58" s="292">
        <f>IF(③予定日及び時間!$D$12="","",③予定日及び時間!$D$12)*100</f>
        <v>1000</v>
      </c>
      <c r="H58" s="271">
        <f>IF(③予定日及び時間!AE12="","",③予定日及び時間!AE12)</f>
        <v>1</v>
      </c>
      <c r="I58">
        <v>7</v>
      </c>
      <c r="V58" s="13" t="str">
        <f t="shared" si="11"/>
        <v>作業①・追肥・中耕</v>
      </c>
      <c r="W58" s="70" t="str">
        <f t="shared" si="21"/>
        <v>ブロッコリー・おはよう・作業①・追肥・中耕</v>
      </c>
      <c r="X58" s="70" t="str">
        <f>IF(A58="","",W58&amp;"・"&amp;②元データ!$G$7)</f>
        <v>ブロッコリー・おはよう・作業①・追肥・中耕・露地野菜Ａ</v>
      </c>
      <c r="Y58" s="12" t="str">
        <f t="shared" si="22"/>
        <v>ブロッコリー・おはよう</v>
      </c>
      <c r="Z58" s="12" t="str">
        <f t="shared" si="23"/>
        <v>追肥・中耕</v>
      </c>
      <c r="AA58" s="61" t="str">
        <f t="shared" si="24"/>
        <v/>
      </c>
      <c r="AB58" s="629"/>
      <c r="AC58" s="630"/>
      <c r="AD58" s="631"/>
      <c r="AE58" s="62">
        <f t="shared" si="28"/>
        <v>45547</v>
      </c>
      <c r="AF58" s="66" t="str">
        <f t="shared" si="25"/>
        <v>～</v>
      </c>
      <c r="AG58" s="63">
        <f t="shared" si="26"/>
        <v>45547</v>
      </c>
      <c r="AH58" s="12">
        <f t="shared" si="27"/>
        <v>1000</v>
      </c>
      <c r="AI58" s="12">
        <f t="shared" si="29"/>
        <v>1</v>
      </c>
    </row>
    <row r="59" spans="1:35" ht="18" customHeight="1" x14ac:dyDescent="0.15">
      <c r="A59" s="271" t="str">
        <f>IF(③予定日及び時間!$B$13="","",③予定日及び時間!$B$13&amp;"・"&amp;③予定日及び時間!$C$13)</f>
        <v>ブロッコリー・こんにちは</v>
      </c>
      <c r="B59" s="271" t="str">
        <f>IF(③予定日及び時間!$AA$5="","",③予定日及び時間!$AA$5)</f>
        <v>追肥・中耕</v>
      </c>
      <c r="C59" s="291" t="str">
        <f>IF(③予定日及び時間!Z13="","",③予定日及び時間!Z13)</f>
        <v/>
      </c>
      <c r="D59" s="300">
        <f>IF(③予定日及び時間!AA13="","",③予定日及び時間!AA13)</f>
        <v>45557</v>
      </c>
      <c r="E59" s="302" t="str">
        <f>IF(③予定日及び時間!AB13="","",③予定日及び時間!AB13)</f>
        <v>～</v>
      </c>
      <c r="F59" s="301">
        <f>IF(③予定日及び時間!AC13="","",③予定日及び時間!AC13)</f>
        <v>45557</v>
      </c>
      <c r="G59" s="292">
        <f>IF(③予定日及び時間!$D$13="","",③予定日及び時間!$D$13)*100</f>
        <v>2000</v>
      </c>
      <c r="H59" s="271">
        <f>IF(③予定日及び時間!AE13="","",③予定日及び時間!AE13)</f>
        <v>2</v>
      </c>
      <c r="I59">
        <v>8</v>
      </c>
      <c r="V59" s="13" t="str">
        <f t="shared" si="11"/>
        <v>作業①・追肥・中耕</v>
      </c>
      <c r="W59" s="70" t="str">
        <f t="shared" si="21"/>
        <v>ブロッコリー・こんにちは・作業①・追肥・中耕</v>
      </c>
      <c r="X59" s="70" t="str">
        <f>IF(A59="","",W59&amp;"・"&amp;②元データ!$G$7)</f>
        <v>ブロッコリー・こんにちは・作業①・追肥・中耕・露地野菜Ａ</v>
      </c>
      <c r="Y59" s="12" t="str">
        <f t="shared" si="22"/>
        <v>ブロッコリー・こんにちは</v>
      </c>
      <c r="Z59" s="12" t="str">
        <f t="shared" si="23"/>
        <v>追肥・中耕</v>
      </c>
      <c r="AA59" s="61" t="str">
        <f t="shared" si="24"/>
        <v/>
      </c>
      <c r="AB59" s="629"/>
      <c r="AC59" s="630"/>
      <c r="AD59" s="631"/>
      <c r="AE59" s="62">
        <f t="shared" si="28"/>
        <v>45557</v>
      </c>
      <c r="AF59" s="66" t="str">
        <f t="shared" si="25"/>
        <v>～</v>
      </c>
      <c r="AG59" s="63">
        <f t="shared" si="26"/>
        <v>45557</v>
      </c>
      <c r="AH59" s="12">
        <f t="shared" si="27"/>
        <v>2000</v>
      </c>
      <c r="AI59" s="12">
        <f t="shared" si="29"/>
        <v>2</v>
      </c>
    </row>
    <row r="60" spans="1:35" ht="18" customHeight="1" x14ac:dyDescent="0.15">
      <c r="A60" s="271" t="str">
        <f>IF(③予定日及び時間!$B$14="","",③予定日及び時間!$B$14&amp;"・"&amp;③予定日及び時間!$C$14)</f>
        <v>ブロッコリー・はつみらい</v>
      </c>
      <c r="B60" s="271" t="str">
        <f>IF(③予定日及び時間!$AA$5="","",③予定日及び時間!$AA$5)</f>
        <v>追肥・中耕</v>
      </c>
      <c r="C60" s="291" t="str">
        <f>IF(③予定日及び時間!Z14="","",③予定日及び時間!Z14)</f>
        <v/>
      </c>
      <c r="D60" s="300">
        <f>IF(③予定日及び時間!AA14="","",③予定日及び時間!AA14)</f>
        <v>45573</v>
      </c>
      <c r="E60" s="302" t="str">
        <f>IF(③予定日及び時間!AB14="","",③予定日及び時間!AB14)</f>
        <v>～</v>
      </c>
      <c r="F60" s="301">
        <f>IF(③予定日及び時間!AC14="","",③予定日及び時間!AC14)</f>
        <v>45573</v>
      </c>
      <c r="G60" s="292">
        <f>IF(③予定日及び時間!$D$14="","",③予定日及び時間!$D$14)*100</f>
        <v>2000</v>
      </c>
      <c r="H60" s="271">
        <f>IF(③予定日及び時間!AE14="","",③予定日及び時間!AE14)</f>
        <v>2</v>
      </c>
      <c r="I60">
        <v>9</v>
      </c>
      <c r="V60" s="13" t="str">
        <f t="shared" si="11"/>
        <v>作業①・追肥・中耕</v>
      </c>
      <c r="W60" s="70" t="str">
        <f t="shared" si="21"/>
        <v>ブロッコリー・はつみらい・作業①・追肥・中耕</v>
      </c>
      <c r="X60" s="70" t="str">
        <f>IF(A60="","",W60&amp;"・"&amp;②元データ!$G$7)</f>
        <v>ブロッコリー・はつみらい・作業①・追肥・中耕・露地野菜Ａ</v>
      </c>
      <c r="Y60" s="12" t="str">
        <f t="shared" si="22"/>
        <v>ブロッコリー・はつみらい</v>
      </c>
      <c r="Z60" s="12" t="str">
        <f t="shared" si="23"/>
        <v>追肥・中耕</v>
      </c>
      <c r="AA60" s="61" t="str">
        <f t="shared" si="24"/>
        <v/>
      </c>
      <c r="AB60" s="629"/>
      <c r="AC60" s="630"/>
      <c r="AD60" s="631"/>
      <c r="AE60" s="62">
        <f t="shared" si="28"/>
        <v>45573</v>
      </c>
      <c r="AF60" s="66" t="str">
        <f t="shared" si="25"/>
        <v>～</v>
      </c>
      <c r="AG60" s="63">
        <f t="shared" si="26"/>
        <v>45573</v>
      </c>
      <c r="AH60" s="12">
        <f t="shared" si="27"/>
        <v>2000</v>
      </c>
      <c r="AI60" s="12">
        <f t="shared" si="29"/>
        <v>2</v>
      </c>
    </row>
    <row r="61" spans="1:35" ht="18" customHeight="1" x14ac:dyDescent="0.15">
      <c r="A61" s="271" t="str">
        <f>IF(③予定日及び時間!$B$15="","",③予定日及び時間!$B$15&amp;"・"&amp;③予定日及び時間!$C$15)</f>
        <v>ニンジン・ニンジンA</v>
      </c>
      <c r="B61" s="271" t="str">
        <f>IF(③予定日及び時間!$AA$5="","",③予定日及び時間!$AA$5)</f>
        <v>追肥・中耕</v>
      </c>
      <c r="C61" s="291">
        <f>IF(③予定日及び時間!Z15="","",③予定日及び時間!Z15)</f>
        <v>45546</v>
      </c>
      <c r="D61" s="300">
        <f>IF(③予定日及び時間!AA15="","",③予定日及び時間!AA15)</f>
        <v>45550</v>
      </c>
      <c r="E61" s="302" t="str">
        <f>IF(③予定日及び時間!AB15="","",③予定日及び時間!AB15)</f>
        <v>～</v>
      </c>
      <c r="F61" s="301">
        <f>IF(③予定日及び時間!AC15="","",③予定日及び時間!AC15)</f>
        <v>45550</v>
      </c>
      <c r="G61" s="292">
        <f>IF(③予定日及び時間!$D$15="","",③予定日及び時間!$D$15)*100</f>
        <v>3000</v>
      </c>
      <c r="H61" s="271">
        <f>IF(③予定日及び時間!AE15="","",③予定日及び時間!AE15)</f>
        <v>12</v>
      </c>
      <c r="I61">
        <v>10</v>
      </c>
      <c r="V61" s="13" t="str">
        <f t="shared" si="11"/>
        <v>作業①・追肥・中耕</v>
      </c>
      <c r="W61" s="70" t="str">
        <f t="shared" si="21"/>
        <v>ニンジン・ニンジンA・作業①・追肥・中耕</v>
      </c>
      <c r="X61" s="70" t="str">
        <f>IF(A61="","",W61&amp;"・"&amp;②元データ!$G$7)</f>
        <v>ニンジン・ニンジンA・作業①・追肥・中耕・露地野菜Ａ</v>
      </c>
      <c r="Y61" s="12" t="str">
        <f t="shared" si="22"/>
        <v>ニンジン・ニンジンA</v>
      </c>
      <c r="Z61" s="12" t="str">
        <f t="shared" si="23"/>
        <v>追肥・中耕</v>
      </c>
      <c r="AA61" s="61">
        <f t="shared" si="24"/>
        <v>45546</v>
      </c>
      <c r="AB61" s="629"/>
      <c r="AC61" s="630"/>
      <c r="AD61" s="631"/>
      <c r="AE61" s="62">
        <f t="shared" si="28"/>
        <v>45550</v>
      </c>
      <c r="AF61" s="66" t="str">
        <f t="shared" si="25"/>
        <v>～</v>
      </c>
      <c r="AG61" s="63">
        <f t="shared" si="26"/>
        <v>45550</v>
      </c>
      <c r="AH61" s="12">
        <f t="shared" si="27"/>
        <v>3000</v>
      </c>
      <c r="AI61" s="12">
        <f t="shared" si="29"/>
        <v>12</v>
      </c>
    </row>
    <row r="62" spans="1:35" ht="18" customHeight="1" x14ac:dyDescent="0.15">
      <c r="A62" s="271" t="str">
        <f>IF(③予定日及び時間!$B$16="","",③予定日及び時間!$B$16&amp;"・"&amp;③予定日及び時間!$C$16)</f>
        <v>ニンジン・ニンジンB</v>
      </c>
      <c r="B62" s="271" t="str">
        <f>IF(③予定日及び時間!$AA$5="","",③予定日及び時間!$AA$5)</f>
        <v>追肥・中耕</v>
      </c>
      <c r="C62" s="291">
        <f>IF(③予定日及び時間!Z16="","",③予定日及び時間!Z16)</f>
        <v>45556</v>
      </c>
      <c r="D62" s="300">
        <f>IF(③予定日及び時間!AA16="","",③予定日及び時間!AA16)</f>
        <v>45560</v>
      </c>
      <c r="E62" s="302" t="str">
        <f>IF(③予定日及び時間!AB16="","",③予定日及び時間!AB16)</f>
        <v>～</v>
      </c>
      <c r="F62" s="301">
        <f>IF(③予定日及び時間!AC16="","",③予定日及び時間!AC16)</f>
        <v>45560</v>
      </c>
      <c r="G62" s="292">
        <f>IF(③予定日及び時間!$D$16="","",③予定日及び時間!$D$16)*100</f>
        <v>2000</v>
      </c>
      <c r="H62" s="271">
        <f>IF(③予定日及び時間!AE16="","",③予定日及び時間!AE16)</f>
        <v>8</v>
      </c>
      <c r="I62">
        <v>11</v>
      </c>
      <c r="V62" s="13" t="str">
        <f t="shared" si="11"/>
        <v>作業①・追肥・中耕</v>
      </c>
      <c r="W62" s="70" t="str">
        <f t="shared" si="21"/>
        <v>ニンジン・ニンジンB・作業①・追肥・中耕</v>
      </c>
      <c r="X62" s="70" t="str">
        <f>IF(A62="","",W62&amp;"・"&amp;②元データ!$G$7)</f>
        <v>ニンジン・ニンジンB・作業①・追肥・中耕・露地野菜Ａ</v>
      </c>
      <c r="Y62" s="12" t="str">
        <f t="shared" si="22"/>
        <v>ニンジン・ニンジンB</v>
      </c>
      <c r="Z62" s="12" t="str">
        <f t="shared" si="23"/>
        <v>追肥・中耕</v>
      </c>
      <c r="AA62" s="61">
        <f t="shared" si="24"/>
        <v>45556</v>
      </c>
      <c r="AB62" s="629"/>
      <c r="AC62" s="630"/>
      <c r="AD62" s="631"/>
      <c r="AE62" s="62">
        <f t="shared" si="28"/>
        <v>45560</v>
      </c>
      <c r="AF62" s="66" t="str">
        <f t="shared" si="25"/>
        <v>～</v>
      </c>
      <c r="AG62" s="63">
        <f t="shared" si="26"/>
        <v>45560</v>
      </c>
      <c r="AH62" s="12">
        <f t="shared" si="27"/>
        <v>2000</v>
      </c>
      <c r="AI62" s="12">
        <f t="shared" si="29"/>
        <v>8</v>
      </c>
    </row>
    <row r="63" spans="1:35" ht="18" customHeight="1" x14ac:dyDescent="0.15">
      <c r="A63" s="271" t="str">
        <f>IF(③予定日及び時間!$B$17="","",③予定日及び時間!$B$17&amp;"・"&amp;③予定日及び時間!$C$17)</f>
        <v>ニンジン・ニンジンC</v>
      </c>
      <c r="B63" s="271" t="str">
        <f>IF(③予定日及び時間!$AA$5="","",③予定日及び時間!$AA$5)</f>
        <v>追肥・中耕</v>
      </c>
      <c r="C63" s="291">
        <f>IF(③予定日及び時間!Z17="","",③予定日及び時間!Z17)</f>
        <v>45567</v>
      </c>
      <c r="D63" s="300">
        <f>IF(③予定日及び時間!AA17="","",③予定日及び時間!AA17)</f>
        <v>45571</v>
      </c>
      <c r="E63" s="302" t="str">
        <f>IF(③予定日及び時間!AB17="","",③予定日及び時間!AB17)</f>
        <v>～</v>
      </c>
      <c r="F63" s="301">
        <f>IF(③予定日及び時間!AC17="","",③予定日及び時間!AC17)</f>
        <v>45571</v>
      </c>
      <c r="G63" s="292">
        <f>IF(③予定日及び時間!$D$17="","",③予定日及び時間!$D$17)*100</f>
        <v>1000</v>
      </c>
      <c r="H63" s="271">
        <f>IF(③予定日及び時間!AE17="","",③予定日及び時間!AE17)</f>
        <v>4</v>
      </c>
      <c r="I63">
        <v>12</v>
      </c>
      <c r="V63" s="13" t="str">
        <f t="shared" si="11"/>
        <v>作業①・追肥・中耕</v>
      </c>
      <c r="W63" s="70" t="str">
        <f t="shared" si="21"/>
        <v>ニンジン・ニンジンC・作業①・追肥・中耕</v>
      </c>
      <c r="X63" s="70" t="str">
        <f>IF(A63="","",W63&amp;"・"&amp;②元データ!$G$7)</f>
        <v>ニンジン・ニンジンC・作業①・追肥・中耕・露地野菜Ａ</v>
      </c>
      <c r="Y63" s="12" t="str">
        <f t="shared" si="22"/>
        <v>ニンジン・ニンジンC</v>
      </c>
      <c r="Z63" s="12" t="str">
        <f t="shared" si="23"/>
        <v>追肥・中耕</v>
      </c>
      <c r="AA63" s="61">
        <f t="shared" si="24"/>
        <v>45567</v>
      </c>
      <c r="AB63" s="629"/>
      <c r="AC63" s="630"/>
      <c r="AD63" s="631"/>
      <c r="AE63" s="62">
        <f t="shared" si="28"/>
        <v>45571</v>
      </c>
      <c r="AF63" s="66" t="str">
        <f t="shared" si="25"/>
        <v>～</v>
      </c>
      <c r="AG63" s="63">
        <f t="shared" si="26"/>
        <v>45571</v>
      </c>
      <c r="AH63" s="12">
        <f t="shared" si="27"/>
        <v>1000</v>
      </c>
      <c r="AI63" s="12">
        <f t="shared" si="29"/>
        <v>4</v>
      </c>
    </row>
    <row r="64" spans="1:35" ht="18" customHeight="1" x14ac:dyDescent="0.15">
      <c r="A64" s="271" t="str">
        <f>IF(③予定日及び時間!$B$18="","",③予定日及び時間!$B$18&amp;"・"&amp;③予定日及び時間!$C$18)</f>
        <v>産直ニンジン・寿八寸Ａ</v>
      </c>
      <c r="B64" s="271" t="str">
        <f>IF(③予定日及び時間!$AA$5="","",③予定日及び時間!$AA$5)</f>
        <v>追肥・中耕</v>
      </c>
      <c r="C64" s="291">
        <f>IF(③予定日及び時間!Z18="","",③予定日及び時間!Z18)</f>
        <v>45556</v>
      </c>
      <c r="D64" s="300">
        <f>IF(③予定日及び時間!AA18="","",③予定日及び時間!AA18)</f>
        <v>45560</v>
      </c>
      <c r="E64" s="302" t="str">
        <f>IF(③予定日及び時間!AB18="","",③予定日及び時間!AB18)</f>
        <v>～</v>
      </c>
      <c r="F64" s="301">
        <f>IF(③予定日及び時間!AC18="","",③予定日及び時間!AC18)</f>
        <v>45560</v>
      </c>
      <c r="G64" s="292">
        <f>IF(③予定日及び時間!$D$18="","",③予定日及び時間!$D$18)*100</f>
        <v>1000</v>
      </c>
      <c r="H64" s="271">
        <f>IF(③予定日及び時間!AE18="","",③予定日及び時間!AE18)</f>
        <v>4</v>
      </c>
      <c r="I64">
        <v>13</v>
      </c>
      <c r="V64" s="13" t="str">
        <f t="shared" si="11"/>
        <v>作業①・追肥・中耕</v>
      </c>
      <c r="W64" s="70" t="str">
        <f t="shared" si="21"/>
        <v>産直ニンジン・寿八寸Ａ・作業①・追肥・中耕</v>
      </c>
      <c r="X64" s="70" t="str">
        <f>IF(A64="","",W64&amp;"・"&amp;②元データ!$G$7)</f>
        <v>産直ニンジン・寿八寸Ａ・作業①・追肥・中耕・露地野菜Ａ</v>
      </c>
      <c r="Y64" s="12" t="str">
        <f t="shared" si="22"/>
        <v>産直ニンジン・寿八寸Ａ</v>
      </c>
      <c r="Z64" s="12" t="str">
        <f t="shared" si="23"/>
        <v>追肥・中耕</v>
      </c>
      <c r="AA64" s="61">
        <f t="shared" si="24"/>
        <v>45556</v>
      </c>
      <c r="AB64" s="629"/>
      <c r="AC64" s="630"/>
      <c r="AD64" s="631"/>
      <c r="AE64" s="62">
        <f t="shared" si="28"/>
        <v>45560</v>
      </c>
      <c r="AF64" s="66" t="str">
        <f t="shared" si="25"/>
        <v>～</v>
      </c>
      <c r="AG64" s="63">
        <f t="shared" si="26"/>
        <v>45560</v>
      </c>
      <c r="AH64" s="12">
        <f t="shared" si="27"/>
        <v>1000</v>
      </c>
      <c r="AI64" s="12">
        <f t="shared" si="29"/>
        <v>4</v>
      </c>
    </row>
    <row r="65" spans="1:35" ht="18" customHeight="1" x14ac:dyDescent="0.15">
      <c r="A65" s="271" t="str">
        <f>IF(③予定日及び時間!$B$19="","",③予定日及び時間!$B$19&amp;"・"&amp;③予定日及び時間!$C$19)</f>
        <v>産直ニンジン・寿八寸Ｂ・Ｃ</v>
      </c>
      <c r="B65" s="271" t="str">
        <f>IF(③予定日及び時間!$AA$5="","",③予定日及び時間!$AA$5)</f>
        <v>追肥・中耕</v>
      </c>
      <c r="C65" s="291">
        <f>IF(③予定日及び時間!Z19="","",③予定日及び時間!Z19)</f>
        <v>45567</v>
      </c>
      <c r="D65" s="300">
        <f>IF(③予定日及び時間!AA19="","",③予定日及び時間!AA19)</f>
        <v>45571</v>
      </c>
      <c r="E65" s="302" t="str">
        <f>IF(③予定日及び時間!AB19="","",③予定日及び時間!AB19)</f>
        <v>～</v>
      </c>
      <c r="F65" s="301">
        <f>IF(③予定日及び時間!AC19="","",③予定日及び時間!AC19)</f>
        <v>45571</v>
      </c>
      <c r="G65" s="292">
        <f>IF(③予定日及び時間!$D$19="","",③予定日及び時間!$D$19)*100</f>
        <v>1000</v>
      </c>
      <c r="H65" s="271">
        <f>IF(③予定日及び時間!AE19="","",③予定日及び時間!AE19)</f>
        <v>4</v>
      </c>
      <c r="I65">
        <v>14</v>
      </c>
      <c r="V65" s="13" t="str">
        <f t="shared" si="11"/>
        <v>作業①・追肥・中耕</v>
      </c>
      <c r="W65" s="70" t="str">
        <f t="shared" si="21"/>
        <v>産直ニンジン・寿八寸Ｂ・Ｃ・作業①・追肥・中耕</v>
      </c>
      <c r="X65" s="70" t="str">
        <f>IF(A65="","",W65&amp;"・"&amp;②元データ!$G$7)</f>
        <v>産直ニンジン・寿八寸Ｂ・Ｃ・作業①・追肥・中耕・露地野菜Ａ</v>
      </c>
      <c r="Y65" s="12" t="str">
        <f t="shared" si="22"/>
        <v>産直ニンジン・寿八寸Ｂ・Ｃ</v>
      </c>
      <c r="Z65" s="12" t="str">
        <f t="shared" si="23"/>
        <v>追肥・中耕</v>
      </c>
      <c r="AA65" s="61">
        <f t="shared" si="24"/>
        <v>45567</v>
      </c>
      <c r="AB65" s="629"/>
      <c r="AC65" s="630"/>
      <c r="AD65" s="631"/>
      <c r="AE65" s="62">
        <f t="shared" si="28"/>
        <v>45571</v>
      </c>
      <c r="AF65" s="66" t="str">
        <f t="shared" si="25"/>
        <v>～</v>
      </c>
      <c r="AG65" s="63">
        <f t="shared" si="26"/>
        <v>45571</v>
      </c>
      <c r="AH65" s="12">
        <f t="shared" si="27"/>
        <v>1000</v>
      </c>
      <c r="AI65" s="12">
        <f t="shared" si="29"/>
        <v>4</v>
      </c>
    </row>
    <row r="66" spans="1:35" ht="18" customHeight="1" x14ac:dyDescent="0.15">
      <c r="A66" s="271" t="str">
        <f>IF(③予定日及び時間!$B$20="","",③予定日及び時間!$B$20&amp;"・"&amp;③予定日及び時間!$C$20)</f>
        <v>産直・他野菜</v>
      </c>
      <c r="B66" s="271" t="str">
        <f>IF(③予定日及び時間!$AA$5="","",③予定日及び時間!$AA$5)</f>
        <v>追肥・中耕</v>
      </c>
      <c r="C66" s="291" t="str">
        <f>IF(③予定日及び時間!Z20="","",③予定日及び時間!Z20)</f>
        <v/>
      </c>
      <c r="D66" s="300">
        <f>IF(③予定日及び時間!AA20="","",③予定日及び時間!AA20)</f>
        <v>45555</v>
      </c>
      <c r="E66" s="302" t="str">
        <f>IF(③予定日及び時間!AB20="","",③予定日及び時間!AB20)</f>
        <v>～</v>
      </c>
      <c r="F66" s="301">
        <f>IF(③予定日及び時間!AC20="","",③予定日及び時間!AC20)</f>
        <v>45555</v>
      </c>
      <c r="G66" s="292">
        <f>IF(③予定日及び時間!$D$20="","",③予定日及び時間!$D$20)*100</f>
        <v>200</v>
      </c>
      <c r="H66" s="271">
        <f>IF(③予定日及び時間!AE20="","",③予定日及び時間!AE20)</f>
        <v>2</v>
      </c>
      <c r="I66">
        <v>15</v>
      </c>
      <c r="V66" s="13" t="str">
        <f t="shared" si="11"/>
        <v>作業①・追肥・中耕</v>
      </c>
      <c r="W66" s="70" t="str">
        <f t="shared" si="21"/>
        <v>産直・他野菜・作業①・追肥・中耕</v>
      </c>
      <c r="X66" s="70" t="str">
        <f>IF(A66="","",W66&amp;"・"&amp;②元データ!$G$7)</f>
        <v>産直・他野菜・作業①・追肥・中耕・露地野菜Ａ</v>
      </c>
      <c r="Y66" s="12" t="str">
        <f t="shared" si="22"/>
        <v>産直・他野菜</v>
      </c>
      <c r="Z66" s="12" t="str">
        <f t="shared" si="23"/>
        <v>追肥・中耕</v>
      </c>
      <c r="AA66" s="61" t="str">
        <f t="shared" si="24"/>
        <v/>
      </c>
      <c r="AB66" s="629"/>
      <c r="AC66" s="630"/>
      <c r="AD66" s="631"/>
      <c r="AE66" s="62">
        <f t="shared" si="28"/>
        <v>45555</v>
      </c>
      <c r="AF66" s="66" t="str">
        <f t="shared" si="25"/>
        <v>～</v>
      </c>
      <c r="AG66" s="63">
        <f t="shared" si="26"/>
        <v>45555</v>
      </c>
      <c r="AH66" s="12">
        <f t="shared" si="27"/>
        <v>200</v>
      </c>
      <c r="AI66" s="12">
        <f t="shared" si="29"/>
        <v>2</v>
      </c>
    </row>
    <row r="67" spans="1:35" ht="18" customHeight="1" x14ac:dyDescent="0.15">
      <c r="A67" s="271" t="str">
        <f>IF(③予定日及び時間!$B$21="","",③予定日及び時間!$B$21&amp;"・"&amp;③予定日及び時間!$C$21)</f>
        <v>水稲・あいちのかおり</v>
      </c>
      <c r="B67" s="271" t="str">
        <f>IF(③予定日及び時間!$AA$5="","",③予定日及び時間!$AA$5)</f>
        <v>追肥・中耕</v>
      </c>
      <c r="C67" s="291" t="str">
        <f>IF(③予定日及び時間!Z21="","",③予定日及び時間!Z21)</f>
        <v/>
      </c>
      <c r="D67" s="300" t="str">
        <f>IF(③予定日及び時間!AA21="","",③予定日及び時間!AA21)</f>
        <v/>
      </c>
      <c r="E67" s="302" t="str">
        <f>IF(③予定日及び時間!AB21="","",③予定日及び時間!AB21)</f>
        <v/>
      </c>
      <c r="F67" s="301" t="str">
        <f>IF(③予定日及び時間!AC21="","",③予定日及び時間!AC21)</f>
        <v/>
      </c>
      <c r="G67" s="292">
        <f>IF(③予定日及び時間!$D$21="","",③予定日及び時間!$D$21)*100</f>
        <v>8000</v>
      </c>
      <c r="H67" s="271">
        <f>IF(③予定日及び時間!AE21="","",③予定日及び時間!AE21)</f>
        <v>0</v>
      </c>
      <c r="I67">
        <v>16</v>
      </c>
      <c r="V67" s="13" t="str">
        <f t="shared" si="11"/>
        <v>作業①・追肥・中耕</v>
      </c>
      <c r="W67" s="70" t="str">
        <f t="shared" si="21"/>
        <v>水稲・あいちのかおり・作業①・追肥・中耕</v>
      </c>
      <c r="X67" s="70" t="str">
        <f>IF(A67="","",W67&amp;"・"&amp;②元データ!$G$7)</f>
        <v>水稲・あいちのかおり・作業①・追肥・中耕・露地野菜Ａ</v>
      </c>
      <c r="Y67" s="12" t="str">
        <f t="shared" si="22"/>
        <v>水稲・あいちのかおり</v>
      </c>
      <c r="Z67" s="12" t="str">
        <f t="shared" si="23"/>
        <v>追肥・中耕</v>
      </c>
      <c r="AA67" s="61" t="str">
        <f t="shared" si="24"/>
        <v/>
      </c>
      <c r="AB67" s="632"/>
      <c r="AC67" s="633"/>
      <c r="AD67" s="634"/>
      <c r="AE67" s="62" t="str">
        <f t="shared" si="28"/>
        <v/>
      </c>
      <c r="AF67" s="66" t="str">
        <f t="shared" si="25"/>
        <v/>
      </c>
      <c r="AG67" s="63" t="str">
        <f t="shared" si="26"/>
        <v/>
      </c>
      <c r="AH67" s="12">
        <f t="shared" si="27"/>
        <v>8000</v>
      </c>
      <c r="AI67" s="12">
        <f t="shared" si="29"/>
        <v>0</v>
      </c>
    </row>
    <row r="68" spans="1:35" ht="18" customHeight="1" x14ac:dyDescent="0.15">
      <c r="A68" s="271" t="str">
        <f>IF(③予定日及び時間!$B$6="","",③予定日及び時間!$B$6&amp;"・"&amp;③予定日及び時間!$C$6)</f>
        <v>キャベツ・錦秋</v>
      </c>
      <c r="B68" s="271" t="str">
        <f>IF(③予定日及び時間!$AH$5="","",③予定日及び時間!$AH$5)</f>
        <v>中耕・除草1</v>
      </c>
      <c r="C68" s="291">
        <f>IF(③予定日及び時間!AG6="","",③予定日及び時間!AG6)</f>
        <v>45529</v>
      </c>
      <c r="D68" s="300">
        <f>IF(③予定日及び時間!AH6="","",③予定日及び時間!AH6)</f>
        <v>45533</v>
      </c>
      <c r="E68" s="302" t="str">
        <f>IF(③予定日及び時間!AI6="","",③予定日及び時間!AI6)</f>
        <v>～</v>
      </c>
      <c r="F68" s="301">
        <f>IF(③予定日及び時間!AJ6="","",③予定日及び時間!AJ6)</f>
        <v>45533</v>
      </c>
      <c r="G68" s="296">
        <f>IF(③予定日及び時間!$D$6="","",③予定日及び時間!$D$6)*100</f>
        <v>2000</v>
      </c>
      <c r="H68" s="271">
        <f>IF(③予定日及び時間!AL6="","",③予定日及び時間!AL6)</f>
        <v>2</v>
      </c>
      <c r="I68">
        <v>1</v>
      </c>
      <c r="V68" s="13" t="str">
        <f t="shared" ref="V68:V99" si="30">IF(Y68="","",$AH$2&amp;"・"&amp;Z68)</f>
        <v>作業①・中耕・除草1</v>
      </c>
      <c r="W68" s="70" t="str">
        <f t="shared" si="21"/>
        <v>キャベツ・錦秋・作業①・中耕・除草1</v>
      </c>
      <c r="X68" s="70" t="str">
        <f>IF(A68="","",W68&amp;"・"&amp;②元データ!$G$7)</f>
        <v>キャベツ・錦秋・作業①・中耕・除草1・露地野菜Ａ</v>
      </c>
      <c r="Y68" s="12" t="str">
        <f t="shared" si="22"/>
        <v>キャベツ・錦秋</v>
      </c>
      <c r="Z68" s="12" t="str">
        <f t="shared" si="23"/>
        <v>中耕・除草1</v>
      </c>
      <c r="AA68" s="61">
        <f t="shared" si="24"/>
        <v>45529</v>
      </c>
      <c r="AB68" s="629" t="s">
        <v>124</v>
      </c>
      <c r="AC68" s="630"/>
      <c r="AD68" s="631"/>
      <c r="AE68" s="62">
        <f t="shared" si="28"/>
        <v>45533</v>
      </c>
      <c r="AF68" s="66" t="str">
        <f t="shared" si="25"/>
        <v>～</v>
      </c>
      <c r="AG68" s="63">
        <f t="shared" si="26"/>
        <v>45533</v>
      </c>
      <c r="AH68" s="12">
        <f t="shared" si="27"/>
        <v>2000</v>
      </c>
      <c r="AI68" s="12">
        <f t="shared" si="29"/>
        <v>2</v>
      </c>
    </row>
    <row r="69" spans="1:35" ht="18" customHeight="1" x14ac:dyDescent="0.15">
      <c r="A69" s="271" t="str">
        <f>IF(③予定日及び時間!$B$7="","",③予定日及び時間!$B$7&amp;"・"&amp;③予定日及び時間!$C$7)</f>
        <v>キャベツ・しぶき２号</v>
      </c>
      <c r="B69" s="271" t="str">
        <f>IF(③予定日及び時間!$AH$5="","",③予定日及び時間!$AH$5)</f>
        <v>中耕・除草1</v>
      </c>
      <c r="C69" s="291" t="str">
        <f>IF(③予定日及び時間!AG7="","",③予定日及び時間!AG7)</f>
        <v/>
      </c>
      <c r="D69" s="300">
        <f>IF(③予定日及び時間!AH7="","",③予定日及び時間!AH7)</f>
        <v>45559</v>
      </c>
      <c r="E69" s="302" t="str">
        <f>IF(③予定日及び時間!AI7="","",③予定日及び時間!AI7)</f>
        <v>～</v>
      </c>
      <c r="F69" s="301">
        <f>IF(③予定日及び時間!AJ7="","",③予定日及び時間!AJ7)</f>
        <v>45559</v>
      </c>
      <c r="G69" s="292">
        <f>IF(③予定日及び時間!$D$7="","",③予定日及び時間!$D$7)*100</f>
        <v>1000</v>
      </c>
      <c r="H69" s="271">
        <f>IF(③予定日及び時間!AL7="","",③予定日及び時間!AL7)</f>
        <v>1</v>
      </c>
      <c r="I69">
        <v>2</v>
      </c>
      <c r="V69" s="13" t="str">
        <f t="shared" si="30"/>
        <v>作業①・中耕・除草1</v>
      </c>
      <c r="W69" s="70" t="str">
        <f t="shared" si="21"/>
        <v>キャベツ・しぶき２号・作業①・中耕・除草1</v>
      </c>
      <c r="X69" s="70" t="str">
        <f>IF(A69="","",W69&amp;"・"&amp;②元データ!$G$7)</f>
        <v>キャベツ・しぶき２号・作業①・中耕・除草1・露地野菜Ａ</v>
      </c>
      <c r="Y69" s="12" t="str">
        <f t="shared" si="22"/>
        <v>キャベツ・しぶき２号</v>
      </c>
      <c r="Z69" s="12" t="str">
        <f t="shared" si="23"/>
        <v>中耕・除草1</v>
      </c>
      <c r="AA69" s="61" t="str">
        <f t="shared" si="24"/>
        <v/>
      </c>
      <c r="AB69" s="629"/>
      <c r="AC69" s="630"/>
      <c r="AD69" s="631"/>
      <c r="AE69" s="62">
        <f t="shared" si="28"/>
        <v>45559</v>
      </c>
      <c r="AF69" s="66" t="str">
        <f t="shared" si="25"/>
        <v>～</v>
      </c>
      <c r="AG69" s="63">
        <f t="shared" si="26"/>
        <v>45559</v>
      </c>
      <c r="AH69" s="12">
        <f t="shared" si="27"/>
        <v>1000</v>
      </c>
      <c r="AI69" s="12">
        <f t="shared" si="29"/>
        <v>1</v>
      </c>
    </row>
    <row r="70" spans="1:35" ht="18" customHeight="1" x14ac:dyDescent="0.15">
      <c r="A70" s="271" t="str">
        <f>IF(③予定日及び時間!$B$8="","",③予定日及び時間!$B$8&amp;"・"&amp;③予定日及び時間!$C$8)</f>
        <v>キャベツ・冬どり錦秋</v>
      </c>
      <c r="B70" s="271" t="str">
        <f>IF(③予定日及び時間!$AH$5="","",③予定日及び時間!$AH$5)</f>
        <v>中耕・除草1</v>
      </c>
      <c r="C70" s="291" t="str">
        <f>IF(③予定日及び時間!AG8="","",③予定日及び時間!AG8)</f>
        <v/>
      </c>
      <c r="D70" s="300">
        <f>IF(③予定日及び時間!AH8="","",③予定日及び時間!AH8)</f>
        <v>45569</v>
      </c>
      <c r="E70" s="302" t="str">
        <f>IF(③予定日及び時間!AI8="","",③予定日及び時間!AI8)</f>
        <v>～</v>
      </c>
      <c r="F70" s="301">
        <f>IF(③予定日及び時間!AJ8="","",③予定日及び時間!AJ8)</f>
        <v>45569</v>
      </c>
      <c r="G70" s="292">
        <f>IF(③予定日及び時間!$D$8="","",③予定日及び時間!$D$8)*100</f>
        <v>500</v>
      </c>
      <c r="H70" s="271">
        <f>IF(③予定日及び時間!AL8="","",③予定日及び時間!AL8)</f>
        <v>0.5</v>
      </c>
      <c r="I70">
        <v>3</v>
      </c>
      <c r="V70" s="13" t="str">
        <f t="shared" si="30"/>
        <v>作業①・中耕・除草1</v>
      </c>
      <c r="W70" s="70" t="str">
        <f t="shared" si="21"/>
        <v>キャベツ・冬どり錦秋・作業①・中耕・除草1</v>
      </c>
      <c r="X70" s="70" t="str">
        <f>IF(A70="","",W70&amp;"・"&amp;②元データ!$G$7)</f>
        <v>キャベツ・冬どり錦秋・作業①・中耕・除草1・露地野菜Ａ</v>
      </c>
      <c r="Y70" s="12" t="str">
        <f t="shared" si="22"/>
        <v>キャベツ・冬どり錦秋</v>
      </c>
      <c r="Z70" s="12" t="str">
        <f t="shared" si="23"/>
        <v>中耕・除草1</v>
      </c>
      <c r="AA70" s="61" t="str">
        <f t="shared" si="24"/>
        <v/>
      </c>
      <c r="AB70" s="629"/>
      <c r="AC70" s="630"/>
      <c r="AD70" s="631"/>
      <c r="AE70" s="62">
        <f t="shared" si="28"/>
        <v>45569</v>
      </c>
      <c r="AF70" s="66" t="str">
        <f t="shared" si="25"/>
        <v>～</v>
      </c>
      <c r="AG70" s="63">
        <f t="shared" si="26"/>
        <v>45569</v>
      </c>
      <c r="AH70" s="12">
        <f t="shared" si="27"/>
        <v>500</v>
      </c>
      <c r="AI70" s="12">
        <f t="shared" si="29"/>
        <v>0.5</v>
      </c>
    </row>
    <row r="71" spans="1:35" ht="18" customHeight="1" x14ac:dyDescent="0.15">
      <c r="A71" s="271" t="str">
        <f>IF(③予定日及び時間!$B$9="","",③予定日及び時間!$B$9&amp;"・"&amp;③予定日及び時間!$C$9)</f>
        <v>キャベツ・石井極早生732</v>
      </c>
      <c r="B71" s="271" t="str">
        <f>IF(③予定日及び時間!$AH$5="","",③予定日及び時間!$AH$5)</f>
        <v>中耕・除草1</v>
      </c>
      <c r="C71" s="291" t="str">
        <f>IF(③予定日及び時間!AG9="","",③予定日及び時間!AG9)</f>
        <v/>
      </c>
      <c r="D71" s="300">
        <f>IF(③予定日及び時間!AH9="","",③予定日及び時間!AH9)</f>
        <v>45611</v>
      </c>
      <c r="E71" s="302" t="str">
        <f>IF(③予定日及び時間!AI9="","",③予定日及び時間!AI9)</f>
        <v>～</v>
      </c>
      <c r="F71" s="301">
        <f>IF(③予定日及び時間!AJ9="","",③予定日及び時間!AJ9)</f>
        <v>45611</v>
      </c>
      <c r="G71" s="292">
        <f>IF(③予定日及び時間!$D$9="","",③予定日及び時間!$D$9)*100</f>
        <v>500</v>
      </c>
      <c r="H71" s="271">
        <f>IF(③予定日及び時間!AL9="","",③予定日及び時間!AL9)</f>
        <v>0.5</v>
      </c>
      <c r="I71">
        <v>4</v>
      </c>
      <c r="V71" s="13" t="str">
        <f t="shared" si="30"/>
        <v>作業①・中耕・除草1</v>
      </c>
      <c r="W71" s="70" t="str">
        <f t="shared" si="21"/>
        <v>キャベツ・石井極早生732・作業①・中耕・除草1</v>
      </c>
      <c r="X71" s="70" t="str">
        <f>IF(A71="","",W71&amp;"・"&amp;②元データ!$G$7)</f>
        <v>キャベツ・石井極早生732・作業①・中耕・除草1・露地野菜Ａ</v>
      </c>
      <c r="Y71" s="12" t="str">
        <f t="shared" si="22"/>
        <v>キャベツ・石井極早生732</v>
      </c>
      <c r="Z71" s="12" t="str">
        <f t="shared" si="23"/>
        <v>中耕・除草1</v>
      </c>
      <c r="AA71" s="61" t="str">
        <f t="shared" si="24"/>
        <v/>
      </c>
      <c r="AB71" s="629"/>
      <c r="AC71" s="630"/>
      <c r="AD71" s="631"/>
      <c r="AE71" s="62">
        <f t="shared" si="28"/>
        <v>45611</v>
      </c>
      <c r="AF71" s="66" t="str">
        <f t="shared" si="25"/>
        <v>～</v>
      </c>
      <c r="AG71" s="63">
        <f t="shared" si="26"/>
        <v>45611</v>
      </c>
      <c r="AH71" s="12">
        <f t="shared" si="27"/>
        <v>500</v>
      </c>
      <c r="AI71" s="12">
        <f t="shared" si="29"/>
        <v>0.5</v>
      </c>
    </row>
    <row r="72" spans="1:35" ht="18" customHeight="1" x14ac:dyDescent="0.15">
      <c r="A72" s="271" t="str">
        <f>IF(③予定日及び時間!$B$10="","",③予定日及び時間!$B$10&amp;"・"&amp;③予定日及び時間!$C$10)</f>
        <v>キャベツ・若女将</v>
      </c>
      <c r="B72" s="271" t="str">
        <f>IF(③予定日及び時間!$AH$5="","",③予定日及び時間!$AH$5)</f>
        <v>中耕・除草1</v>
      </c>
      <c r="C72" s="291" t="str">
        <f>IF(③予定日及び時間!AG10="","",③予定日及び時間!AG10)</f>
        <v/>
      </c>
      <c r="D72" s="300">
        <f>IF(③予定日及び時間!AH10="","",③予定日及び時間!AH10)</f>
        <v>45620</v>
      </c>
      <c r="E72" s="302" t="str">
        <f>IF(③予定日及び時間!AI10="","",③予定日及び時間!AI10)</f>
        <v>～</v>
      </c>
      <c r="F72" s="301">
        <f>IF(③予定日及び時間!AJ10="","",③予定日及び時間!AJ10)</f>
        <v>45620</v>
      </c>
      <c r="G72" s="292">
        <f>IF(③予定日及び時間!$D$10="","",③予定日及び時間!$D$10)*100</f>
        <v>1000</v>
      </c>
      <c r="H72" s="271">
        <f>IF(③予定日及び時間!AL10="","",③予定日及び時間!AL10)</f>
        <v>1</v>
      </c>
      <c r="I72">
        <v>5</v>
      </c>
      <c r="V72" s="13" t="str">
        <f t="shared" si="30"/>
        <v>作業①・中耕・除草1</v>
      </c>
      <c r="W72" s="70" t="str">
        <f t="shared" si="21"/>
        <v>キャベツ・若女将・作業①・中耕・除草1</v>
      </c>
      <c r="X72" s="70" t="str">
        <f>IF(A72="","",W72&amp;"・"&amp;②元データ!$G$7)</f>
        <v>キャベツ・若女将・作業①・中耕・除草1・露地野菜Ａ</v>
      </c>
      <c r="Y72" s="12" t="str">
        <f t="shared" si="22"/>
        <v>キャベツ・若女将</v>
      </c>
      <c r="Z72" s="12" t="str">
        <f t="shared" si="23"/>
        <v>中耕・除草1</v>
      </c>
      <c r="AA72" s="61" t="str">
        <f t="shared" si="24"/>
        <v/>
      </c>
      <c r="AB72" s="629"/>
      <c r="AC72" s="630"/>
      <c r="AD72" s="631"/>
      <c r="AE72" s="62">
        <f t="shared" si="28"/>
        <v>45620</v>
      </c>
      <c r="AF72" s="66" t="str">
        <f t="shared" si="25"/>
        <v>～</v>
      </c>
      <c r="AG72" s="63">
        <f t="shared" si="26"/>
        <v>45620</v>
      </c>
      <c r="AH72" s="12">
        <f t="shared" si="27"/>
        <v>1000</v>
      </c>
      <c r="AI72" s="12">
        <f t="shared" si="29"/>
        <v>1</v>
      </c>
    </row>
    <row r="73" spans="1:35" ht="18" customHeight="1" x14ac:dyDescent="0.15">
      <c r="A73" s="271" t="str">
        <f>IF(③予定日及び時間!$B$11="","",③予定日及び時間!$B$11&amp;"・"&amp;③予定日及び時間!$C$11)</f>
        <v>キャベツ・石井中生</v>
      </c>
      <c r="B73" s="271" t="str">
        <f>IF(③予定日及び時間!$AH$5="","",③予定日及び時間!$AH$5)</f>
        <v>中耕・除草1</v>
      </c>
      <c r="C73" s="291" t="str">
        <f>IF(③予定日及び時間!AG11="","",③予定日及び時間!AG11)</f>
        <v/>
      </c>
      <c r="D73" s="300">
        <f>IF(③予定日及び時間!AH11="","",③予定日及び時間!AH11)</f>
        <v>45630</v>
      </c>
      <c r="E73" s="302" t="str">
        <f>IF(③予定日及び時間!AI11="","",③予定日及び時間!AI11)</f>
        <v>～</v>
      </c>
      <c r="F73" s="301">
        <f>IF(③予定日及び時間!AJ11="","",③予定日及び時間!AJ11)</f>
        <v>45630</v>
      </c>
      <c r="G73" s="292">
        <f>IF(③予定日及び時間!$D$11="","",③予定日及び時間!$D$11)*100</f>
        <v>1000</v>
      </c>
      <c r="H73" s="271">
        <f>IF(③予定日及び時間!AL11="","",③予定日及び時間!AL11)</f>
        <v>1</v>
      </c>
      <c r="I73">
        <v>6</v>
      </c>
      <c r="V73" s="13" t="str">
        <f t="shared" si="30"/>
        <v>作業①・中耕・除草1</v>
      </c>
      <c r="W73" s="70" t="str">
        <f t="shared" si="21"/>
        <v>キャベツ・石井中生・作業①・中耕・除草1</v>
      </c>
      <c r="X73" s="70" t="str">
        <f>IF(A73="","",W73&amp;"・"&amp;②元データ!$G$7)</f>
        <v>キャベツ・石井中生・作業①・中耕・除草1・露地野菜Ａ</v>
      </c>
      <c r="Y73" s="12" t="str">
        <f t="shared" si="22"/>
        <v>キャベツ・石井中生</v>
      </c>
      <c r="Z73" s="12" t="str">
        <f t="shared" si="23"/>
        <v>中耕・除草1</v>
      </c>
      <c r="AA73" s="61" t="str">
        <f t="shared" si="24"/>
        <v/>
      </c>
      <c r="AB73" s="629"/>
      <c r="AC73" s="630"/>
      <c r="AD73" s="631"/>
      <c r="AE73" s="62">
        <f t="shared" si="28"/>
        <v>45630</v>
      </c>
      <c r="AF73" s="66" t="str">
        <f t="shared" si="25"/>
        <v>～</v>
      </c>
      <c r="AG73" s="63">
        <f t="shared" si="26"/>
        <v>45630</v>
      </c>
      <c r="AH73" s="12">
        <f t="shared" si="27"/>
        <v>1000</v>
      </c>
      <c r="AI73" s="12">
        <f t="shared" si="29"/>
        <v>1</v>
      </c>
    </row>
    <row r="74" spans="1:35" ht="18" customHeight="1" x14ac:dyDescent="0.15">
      <c r="A74" s="271" t="str">
        <f>IF(③予定日及び時間!$B$12="","",③予定日及び時間!$B$12&amp;"・"&amp;③予定日及び時間!$C$12)</f>
        <v>ブロッコリー・おはよう</v>
      </c>
      <c r="B74" s="271" t="str">
        <f>IF(③予定日及び時間!$AH$5="","",③予定日及び時間!$AH$5)</f>
        <v>中耕・除草1</v>
      </c>
      <c r="C74" s="291" t="str">
        <f>IF(③予定日及び時間!AG12="","",③予定日及び時間!AG12)</f>
        <v/>
      </c>
      <c r="D74" s="300">
        <f>IF(③予定日及び時間!AH12="","",③予定日及び時間!AH12)</f>
        <v>45554</v>
      </c>
      <c r="E74" s="302" t="str">
        <f>IF(③予定日及び時間!AI12="","",③予定日及び時間!AI12)</f>
        <v>～</v>
      </c>
      <c r="F74" s="301">
        <f>IF(③予定日及び時間!AJ12="","",③予定日及び時間!AJ12)</f>
        <v>45554</v>
      </c>
      <c r="G74" s="292">
        <f>IF(③予定日及び時間!$D$12="","",③予定日及び時間!$D$12)*100</f>
        <v>1000</v>
      </c>
      <c r="H74" s="271">
        <f>IF(③予定日及び時間!AL12="","",③予定日及び時間!AL12)</f>
        <v>1</v>
      </c>
      <c r="I74">
        <v>7</v>
      </c>
      <c r="V74" s="13" t="str">
        <f t="shared" si="30"/>
        <v>作業①・中耕・除草1</v>
      </c>
      <c r="W74" s="70" t="str">
        <f t="shared" si="21"/>
        <v>ブロッコリー・おはよう・作業①・中耕・除草1</v>
      </c>
      <c r="X74" s="70" t="str">
        <f>IF(A74="","",W74&amp;"・"&amp;②元データ!$G$7)</f>
        <v>ブロッコリー・おはよう・作業①・中耕・除草1・露地野菜Ａ</v>
      </c>
      <c r="Y74" s="12" t="str">
        <f t="shared" si="22"/>
        <v>ブロッコリー・おはよう</v>
      </c>
      <c r="Z74" s="12" t="str">
        <f t="shared" si="23"/>
        <v>中耕・除草1</v>
      </c>
      <c r="AA74" s="61" t="str">
        <f t="shared" si="24"/>
        <v/>
      </c>
      <c r="AB74" s="629"/>
      <c r="AC74" s="630"/>
      <c r="AD74" s="631"/>
      <c r="AE74" s="62">
        <f t="shared" si="28"/>
        <v>45554</v>
      </c>
      <c r="AF74" s="66" t="str">
        <f t="shared" si="25"/>
        <v>～</v>
      </c>
      <c r="AG74" s="63">
        <f t="shared" si="26"/>
        <v>45554</v>
      </c>
      <c r="AH74" s="12">
        <f t="shared" si="27"/>
        <v>1000</v>
      </c>
      <c r="AI74" s="12">
        <f t="shared" si="29"/>
        <v>1</v>
      </c>
    </row>
    <row r="75" spans="1:35" ht="18" customHeight="1" x14ac:dyDescent="0.15">
      <c r="A75" s="271" t="str">
        <f>IF(③予定日及び時間!$B$13="","",③予定日及び時間!$B$13&amp;"・"&amp;③予定日及び時間!$C$13)</f>
        <v>ブロッコリー・こんにちは</v>
      </c>
      <c r="B75" s="271" t="str">
        <f>IF(③予定日及び時間!$AH$5="","",③予定日及び時間!$AH$5)</f>
        <v>中耕・除草1</v>
      </c>
      <c r="C75" s="291" t="str">
        <f>IF(③予定日及び時間!AG13="","",③予定日及び時間!AG13)</f>
        <v/>
      </c>
      <c r="D75" s="300">
        <f>IF(③予定日及び時間!AH13="","",③予定日及び時間!AH13)</f>
        <v>45564</v>
      </c>
      <c r="E75" s="302" t="str">
        <f>IF(③予定日及び時間!AI13="","",③予定日及び時間!AI13)</f>
        <v>～</v>
      </c>
      <c r="F75" s="301">
        <f>IF(③予定日及び時間!AJ13="","",③予定日及び時間!AJ13)</f>
        <v>45564</v>
      </c>
      <c r="G75" s="292">
        <f>IF(③予定日及び時間!$D$13="","",③予定日及び時間!$D$13)*100</f>
        <v>2000</v>
      </c>
      <c r="H75" s="271">
        <f>IF(③予定日及び時間!AL13="","",③予定日及び時間!AL13)</f>
        <v>2</v>
      </c>
      <c r="I75">
        <v>8</v>
      </c>
      <c r="V75" s="13" t="str">
        <f t="shared" si="30"/>
        <v>作業①・中耕・除草1</v>
      </c>
      <c r="W75" s="70" t="str">
        <f t="shared" si="21"/>
        <v>ブロッコリー・こんにちは・作業①・中耕・除草1</v>
      </c>
      <c r="X75" s="70" t="str">
        <f>IF(A75="","",W75&amp;"・"&amp;②元データ!$G$7)</f>
        <v>ブロッコリー・こんにちは・作業①・中耕・除草1・露地野菜Ａ</v>
      </c>
      <c r="Y75" s="12" t="str">
        <f t="shared" si="22"/>
        <v>ブロッコリー・こんにちは</v>
      </c>
      <c r="Z75" s="12" t="str">
        <f t="shared" si="23"/>
        <v>中耕・除草1</v>
      </c>
      <c r="AA75" s="61" t="str">
        <f t="shared" si="24"/>
        <v/>
      </c>
      <c r="AB75" s="629"/>
      <c r="AC75" s="630"/>
      <c r="AD75" s="631"/>
      <c r="AE75" s="62">
        <f t="shared" si="28"/>
        <v>45564</v>
      </c>
      <c r="AF75" s="66" t="str">
        <f t="shared" si="25"/>
        <v>～</v>
      </c>
      <c r="AG75" s="63">
        <f t="shared" si="26"/>
        <v>45564</v>
      </c>
      <c r="AH75" s="12">
        <f t="shared" si="27"/>
        <v>2000</v>
      </c>
      <c r="AI75" s="12">
        <f t="shared" si="29"/>
        <v>2</v>
      </c>
    </row>
    <row r="76" spans="1:35" ht="18" customHeight="1" x14ac:dyDescent="0.15">
      <c r="A76" s="271" t="str">
        <f>IF(③予定日及び時間!$B$14="","",③予定日及び時間!$B$14&amp;"・"&amp;③予定日及び時間!$C$14)</f>
        <v>ブロッコリー・はつみらい</v>
      </c>
      <c r="B76" s="271" t="str">
        <f>IF(③予定日及び時間!$AH$5="","",③予定日及び時間!$AH$5)</f>
        <v>中耕・除草1</v>
      </c>
      <c r="C76" s="291" t="str">
        <f>IF(③予定日及び時間!AG14="","",③予定日及び時間!AG14)</f>
        <v/>
      </c>
      <c r="D76" s="300">
        <f>IF(③予定日及び時間!AH14="","",③予定日及び時間!AH14)</f>
        <v>45580</v>
      </c>
      <c r="E76" s="302" t="str">
        <f>IF(③予定日及び時間!AI14="","",③予定日及び時間!AI14)</f>
        <v>～</v>
      </c>
      <c r="F76" s="301">
        <f>IF(③予定日及び時間!AJ14="","",③予定日及び時間!AJ14)</f>
        <v>45580</v>
      </c>
      <c r="G76" s="292">
        <f>IF(③予定日及び時間!$D$14="","",③予定日及び時間!$D$14)*100</f>
        <v>2000</v>
      </c>
      <c r="H76" s="271">
        <f>IF(③予定日及び時間!AL14="","",③予定日及び時間!AL14)</f>
        <v>2</v>
      </c>
      <c r="I76">
        <v>9</v>
      </c>
      <c r="V76" s="13" t="str">
        <f t="shared" si="30"/>
        <v>作業①・中耕・除草1</v>
      </c>
      <c r="W76" s="70" t="str">
        <f t="shared" si="21"/>
        <v>ブロッコリー・はつみらい・作業①・中耕・除草1</v>
      </c>
      <c r="X76" s="70" t="str">
        <f>IF(A76="","",W76&amp;"・"&amp;②元データ!$G$7)</f>
        <v>ブロッコリー・はつみらい・作業①・中耕・除草1・露地野菜Ａ</v>
      </c>
      <c r="Y76" s="12" t="str">
        <f t="shared" si="22"/>
        <v>ブロッコリー・はつみらい</v>
      </c>
      <c r="Z76" s="12" t="str">
        <f t="shared" si="23"/>
        <v>中耕・除草1</v>
      </c>
      <c r="AA76" s="61" t="str">
        <f t="shared" si="24"/>
        <v/>
      </c>
      <c r="AB76" s="629"/>
      <c r="AC76" s="630"/>
      <c r="AD76" s="631"/>
      <c r="AE76" s="62">
        <f t="shared" si="28"/>
        <v>45580</v>
      </c>
      <c r="AF76" s="66" t="str">
        <f t="shared" si="25"/>
        <v>～</v>
      </c>
      <c r="AG76" s="63">
        <f t="shared" si="26"/>
        <v>45580</v>
      </c>
      <c r="AH76" s="12">
        <f t="shared" si="27"/>
        <v>2000</v>
      </c>
      <c r="AI76" s="12">
        <f t="shared" si="29"/>
        <v>2</v>
      </c>
    </row>
    <row r="77" spans="1:35" ht="18" customHeight="1" x14ac:dyDescent="0.15">
      <c r="A77" s="271" t="str">
        <f>IF(③予定日及び時間!$B$15="","",③予定日及び時間!$B$15&amp;"・"&amp;③予定日及び時間!$C$15)</f>
        <v>ニンジン・ニンジンA</v>
      </c>
      <c r="B77" s="271" t="str">
        <f>IF(③予定日及び時間!$AH$5="","",③予定日及び時間!$AH$5)</f>
        <v>中耕・除草1</v>
      </c>
      <c r="C77" s="291">
        <f>IF(③予定日及び時間!AG15="","",③予定日及び時間!AG15)</f>
        <v>45576</v>
      </c>
      <c r="D77" s="300">
        <f>IF(③予定日及び時間!AH15="","",③予定日及び時間!AH15)</f>
        <v>45580</v>
      </c>
      <c r="E77" s="302" t="str">
        <f>IF(③予定日及び時間!AI15="","",③予定日及び時間!AI15)</f>
        <v>～</v>
      </c>
      <c r="F77" s="301">
        <f>IF(③予定日及び時間!AJ15="","",③予定日及び時間!AJ15)</f>
        <v>45580</v>
      </c>
      <c r="G77" s="292">
        <f>IF(③予定日及び時間!$D$15="","",③予定日及び時間!$D$15)*100</f>
        <v>3000</v>
      </c>
      <c r="H77" s="271">
        <f>IF(③予定日及び時間!AL15="","",③予定日及び時間!AL15)</f>
        <v>15</v>
      </c>
      <c r="I77">
        <v>10</v>
      </c>
      <c r="V77" s="13" t="str">
        <f t="shared" si="30"/>
        <v>作業①・中耕・除草1</v>
      </c>
      <c r="W77" s="70" t="str">
        <f t="shared" si="21"/>
        <v>ニンジン・ニンジンA・作業①・中耕・除草1</v>
      </c>
      <c r="X77" s="70" t="str">
        <f>IF(A77="","",W77&amp;"・"&amp;②元データ!$G$7)</f>
        <v>ニンジン・ニンジンA・作業①・中耕・除草1・露地野菜Ａ</v>
      </c>
      <c r="Y77" s="12" t="str">
        <f t="shared" si="22"/>
        <v>ニンジン・ニンジンA</v>
      </c>
      <c r="Z77" s="12" t="str">
        <f t="shared" si="23"/>
        <v>中耕・除草1</v>
      </c>
      <c r="AA77" s="61">
        <f t="shared" si="24"/>
        <v>45576</v>
      </c>
      <c r="AB77" s="629"/>
      <c r="AC77" s="630"/>
      <c r="AD77" s="631"/>
      <c r="AE77" s="62">
        <f t="shared" si="28"/>
        <v>45580</v>
      </c>
      <c r="AF77" s="66" t="str">
        <f t="shared" si="25"/>
        <v>～</v>
      </c>
      <c r="AG77" s="63">
        <f t="shared" si="26"/>
        <v>45580</v>
      </c>
      <c r="AH77" s="12">
        <f t="shared" si="27"/>
        <v>3000</v>
      </c>
      <c r="AI77" s="12">
        <f t="shared" si="29"/>
        <v>15</v>
      </c>
    </row>
    <row r="78" spans="1:35" ht="18" customHeight="1" x14ac:dyDescent="0.15">
      <c r="A78" s="271" t="str">
        <f>IF(③予定日及び時間!$B$16="","",③予定日及び時間!$B$16&amp;"・"&amp;③予定日及び時間!$C$16)</f>
        <v>ニンジン・ニンジンB</v>
      </c>
      <c r="B78" s="271" t="str">
        <f>IF(③予定日及び時間!$AH$5="","",③予定日及び時間!$AH$5)</f>
        <v>中耕・除草1</v>
      </c>
      <c r="C78" s="291">
        <f>IF(③予定日及び時間!AG16="","",③予定日及び時間!AG16)</f>
        <v>45586</v>
      </c>
      <c r="D78" s="300">
        <f>IF(③予定日及び時間!AH16="","",③予定日及び時間!AH16)</f>
        <v>45590</v>
      </c>
      <c r="E78" s="302" t="str">
        <f>IF(③予定日及び時間!AI16="","",③予定日及び時間!AI16)</f>
        <v>～</v>
      </c>
      <c r="F78" s="301">
        <f>IF(③予定日及び時間!AJ16="","",③予定日及び時間!AJ16)</f>
        <v>45590</v>
      </c>
      <c r="G78" s="292">
        <f>IF(③予定日及び時間!$D$16="","",③予定日及び時間!$D$16)*100</f>
        <v>2000</v>
      </c>
      <c r="H78" s="271">
        <f>IF(③予定日及び時間!AL16="","",③予定日及び時間!AL16)</f>
        <v>10</v>
      </c>
      <c r="I78">
        <v>11</v>
      </c>
      <c r="V78" s="13" t="str">
        <f t="shared" si="30"/>
        <v>作業①・中耕・除草1</v>
      </c>
      <c r="W78" s="70" t="str">
        <f t="shared" si="21"/>
        <v>ニンジン・ニンジンB・作業①・中耕・除草1</v>
      </c>
      <c r="X78" s="70" t="str">
        <f>IF(A78="","",W78&amp;"・"&amp;②元データ!$G$7)</f>
        <v>ニンジン・ニンジンB・作業①・中耕・除草1・露地野菜Ａ</v>
      </c>
      <c r="Y78" s="12" t="str">
        <f t="shared" si="22"/>
        <v>ニンジン・ニンジンB</v>
      </c>
      <c r="Z78" s="12" t="str">
        <f t="shared" si="23"/>
        <v>中耕・除草1</v>
      </c>
      <c r="AA78" s="61">
        <f t="shared" si="24"/>
        <v>45586</v>
      </c>
      <c r="AB78" s="629"/>
      <c r="AC78" s="630"/>
      <c r="AD78" s="631"/>
      <c r="AE78" s="62">
        <f t="shared" si="28"/>
        <v>45590</v>
      </c>
      <c r="AF78" s="66" t="str">
        <f t="shared" si="25"/>
        <v>～</v>
      </c>
      <c r="AG78" s="63">
        <f t="shared" si="26"/>
        <v>45590</v>
      </c>
      <c r="AH78" s="12">
        <f t="shared" si="27"/>
        <v>2000</v>
      </c>
      <c r="AI78" s="12">
        <f t="shared" si="29"/>
        <v>10</v>
      </c>
    </row>
    <row r="79" spans="1:35" ht="18" customHeight="1" x14ac:dyDescent="0.15">
      <c r="A79" s="271" t="str">
        <f>IF(③予定日及び時間!$B$17="","",③予定日及び時間!$B$17&amp;"・"&amp;③予定日及び時間!$C$17)</f>
        <v>ニンジン・ニンジンC</v>
      </c>
      <c r="B79" s="271" t="str">
        <f>IF(③予定日及び時間!$AH$5="","",③予定日及び時間!$AH$5)</f>
        <v>中耕・除草1</v>
      </c>
      <c r="C79" s="291">
        <f>IF(③予定日及び時間!AG17="","",③予定日及び時間!AG17)</f>
        <v>45597</v>
      </c>
      <c r="D79" s="300">
        <f>IF(③予定日及び時間!AH17="","",③予定日及び時間!AH17)</f>
        <v>45601</v>
      </c>
      <c r="E79" s="302" t="str">
        <f>IF(③予定日及び時間!AI17="","",③予定日及び時間!AI17)</f>
        <v>～</v>
      </c>
      <c r="F79" s="301">
        <f>IF(③予定日及び時間!AJ17="","",③予定日及び時間!AJ17)</f>
        <v>45601</v>
      </c>
      <c r="G79" s="292">
        <f>IF(③予定日及び時間!$D$17="","",③予定日及び時間!$D$17)*100</f>
        <v>1000</v>
      </c>
      <c r="H79" s="271">
        <f>IF(③予定日及び時間!AL17="","",③予定日及び時間!AL17)</f>
        <v>5</v>
      </c>
      <c r="I79">
        <v>12</v>
      </c>
      <c r="V79" s="13" t="str">
        <f t="shared" si="30"/>
        <v>作業①・中耕・除草1</v>
      </c>
      <c r="W79" s="70" t="str">
        <f t="shared" si="21"/>
        <v>ニンジン・ニンジンC・作業①・中耕・除草1</v>
      </c>
      <c r="X79" s="70" t="str">
        <f>IF(A79="","",W79&amp;"・"&amp;②元データ!$G$7)</f>
        <v>ニンジン・ニンジンC・作業①・中耕・除草1・露地野菜Ａ</v>
      </c>
      <c r="Y79" s="12" t="str">
        <f t="shared" si="22"/>
        <v>ニンジン・ニンジンC</v>
      </c>
      <c r="Z79" s="12" t="str">
        <f t="shared" si="23"/>
        <v>中耕・除草1</v>
      </c>
      <c r="AA79" s="61">
        <f t="shared" si="24"/>
        <v>45597</v>
      </c>
      <c r="AB79" s="629"/>
      <c r="AC79" s="630"/>
      <c r="AD79" s="631"/>
      <c r="AE79" s="62">
        <f t="shared" si="28"/>
        <v>45601</v>
      </c>
      <c r="AF79" s="66" t="str">
        <f t="shared" si="25"/>
        <v>～</v>
      </c>
      <c r="AG79" s="63">
        <f t="shared" si="26"/>
        <v>45601</v>
      </c>
      <c r="AH79" s="12">
        <f t="shared" si="27"/>
        <v>1000</v>
      </c>
      <c r="AI79" s="12">
        <f t="shared" si="29"/>
        <v>5</v>
      </c>
    </row>
    <row r="80" spans="1:35" ht="18" customHeight="1" x14ac:dyDescent="0.15">
      <c r="A80" s="271" t="str">
        <f>IF(③予定日及び時間!$B$18="","",③予定日及び時間!$B$18&amp;"・"&amp;③予定日及び時間!$C$18)</f>
        <v>産直ニンジン・寿八寸Ａ</v>
      </c>
      <c r="B80" s="271" t="str">
        <f>IF(③予定日及び時間!$AH$5="","",③予定日及び時間!$AH$5)</f>
        <v>中耕・除草1</v>
      </c>
      <c r="C80" s="291">
        <f>IF(③予定日及び時間!AG18="","",③予定日及び時間!AG18)</f>
        <v>45586</v>
      </c>
      <c r="D80" s="300">
        <f>IF(③予定日及び時間!AH18="","",③予定日及び時間!AH18)</f>
        <v>45590</v>
      </c>
      <c r="E80" s="302" t="str">
        <f>IF(③予定日及び時間!AI18="","",③予定日及び時間!AI18)</f>
        <v>～</v>
      </c>
      <c r="F80" s="301">
        <f>IF(③予定日及び時間!AJ18="","",③予定日及び時間!AJ18)</f>
        <v>45590</v>
      </c>
      <c r="G80" s="292">
        <f>IF(③予定日及び時間!$D$18="","",③予定日及び時間!$D$18)*100</f>
        <v>1000</v>
      </c>
      <c r="H80" s="271">
        <f>IF(③予定日及び時間!AL18="","",③予定日及び時間!AL18)</f>
        <v>5</v>
      </c>
      <c r="I80">
        <v>13</v>
      </c>
      <c r="V80" s="13" t="str">
        <f t="shared" si="30"/>
        <v>作業①・中耕・除草1</v>
      </c>
      <c r="W80" s="70" t="str">
        <f t="shared" si="21"/>
        <v>産直ニンジン・寿八寸Ａ・作業①・中耕・除草1</v>
      </c>
      <c r="X80" s="70" t="str">
        <f>IF(A80="","",W80&amp;"・"&amp;②元データ!$G$7)</f>
        <v>産直ニンジン・寿八寸Ａ・作業①・中耕・除草1・露地野菜Ａ</v>
      </c>
      <c r="Y80" s="12" t="str">
        <f t="shared" si="22"/>
        <v>産直ニンジン・寿八寸Ａ</v>
      </c>
      <c r="Z80" s="12" t="str">
        <f t="shared" si="23"/>
        <v>中耕・除草1</v>
      </c>
      <c r="AA80" s="61">
        <f t="shared" si="24"/>
        <v>45586</v>
      </c>
      <c r="AB80" s="629"/>
      <c r="AC80" s="630"/>
      <c r="AD80" s="631"/>
      <c r="AE80" s="62">
        <f t="shared" si="28"/>
        <v>45590</v>
      </c>
      <c r="AF80" s="66" t="str">
        <f t="shared" si="25"/>
        <v>～</v>
      </c>
      <c r="AG80" s="63">
        <f t="shared" si="26"/>
        <v>45590</v>
      </c>
      <c r="AH80" s="12">
        <f t="shared" si="27"/>
        <v>1000</v>
      </c>
      <c r="AI80" s="12">
        <f t="shared" si="29"/>
        <v>5</v>
      </c>
    </row>
    <row r="81" spans="1:35" ht="18" customHeight="1" x14ac:dyDescent="0.15">
      <c r="A81" s="271" t="str">
        <f>IF(③予定日及び時間!$B$19="","",③予定日及び時間!$B$19&amp;"・"&amp;③予定日及び時間!$C$19)</f>
        <v>産直ニンジン・寿八寸Ｂ・Ｃ</v>
      </c>
      <c r="B81" s="271" t="str">
        <f>IF(③予定日及び時間!$AH$5="","",③予定日及び時間!$AH$5)</f>
        <v>中耕・除草1</v>
      </c>
      <c r="C81" s="291">
        <f>IF(③予定日及び時間!AG19="","",③予定日及び時間!AG19)</f>
        <v>45597</v>
      </c>
      <c r="D81" s="300">
        <f>IF(③予定日及び時間!AH19="","",③予定日及び時間!AH19)</f>
        <v>45601</v>
      </c>
      <c r="E81" s="302" t="str">
        <f>IF(③予定日及び時間!AI19="","",③予定日及び時間!AI19)</f>
        <v>～</v>
      </c>
      <c r="F81" s="301">
        <f>IF(③予定日及び時間!AJ19="","",③予定日及び時間!AJ19)</f>
        <v>45601</v>
      </c>
      <c r="G81" s="292">
        <f>IF(③予定日及び時間!$D$19="","",③予定日及び時間!$D$19)*100</f>
        <v>1000</v>
      </c>
      <c r="H81" s="271">
        <f>IF(③予定日及び時間!AL19="","",③予定日及び時間!AL19)</f>
        <v>5</v>
      </c>
      <c r="I81">
        <v>14</v>
      </c>
      <c r="V81" s="13" t="str">
        <f t="shared" si="30"/>
        <v>作業①・中耕・除草1</v>
      </c>
      <c r="W81" s="70" t="str">
        <f t="shared" si="21"/>
        <v>産直ニンジン・寿八寸Ｂ・Ｃ・作業①・中耕・除草1</v>
      </c>
      <c r="X81" s="70" t="str">
        <f>IF(A81="","",W81&amp;"・"&amp;②元データ!$G$7)</f>
        <v>産直ニンジン・寿八寸Ｂ・Ｃ・作業①・中耕・除草1・露地野菜Ａ</v>
      </c>
      <c r="Y81" s="12" t="str">
        <f t="shared" si="22"/>
        <v>産直ニンジン・寿八寸Ｂ・Ｃ</v>
      </c>
      <c r="Z81" s="12" t="str">
        <f t="shared" si="23"/>
        <v>中耕・除草1</v>
      </c>
      <c r="AA81" s="61">
        <f t="shared" si="24"/>
        <v>45597</v>
      </c>
      <c r="AB81" s="629"/>
      <c r="AC81" s="630"/>
      <c r="AD81" s="631"/>
      <c r="AE81" s="62">
        <f t="shared" si="28"/>
        <v>45601</v>
      </c>
      <c r="AF81" s="66" t="str">
        <f t="shared" si="25"/>
        <v>～</v>
      </c>
      <c r="AG81" s="63">
        <f t="shared" si="26"/>
        <v>45601</v>
      </c>
      <c r="AH81" s="12">
        <f t="shared" si="27"/>
        <v>1000</v>
      </c>
      <c r="AI81" s="12">
        <f t="shared" si="29"/>
        <v>5</v>
      </c>
    </row>
    <row r="82" spans="1:35" ht="18" customHeight="1" x14ac:dyDescent="0.15">
      <c r="A82" s="271" t="str">
        <f>IF(③予定日及び時間!$B$20="","",③予定日及び時間!$B$20&amp;"・"&amp;③予定日及び時間!$C$20)</f>
        <v>産直・他野菜</v>
      </c>
      <c r="B82" s="271" t="str">
        <f>IF(③予定日及び時間!$AH$5="","",③予定日及び時間!$AH$5)</f>
        <v>中耕・除草1</v>
      </c>
      <c r="C82" s="291">
        <f>IF(③予定日及び時間!AG20="","",③予定日及び時間!AG20)</f>
        <v>45571</v>
      </c>
      <c r="D82" s="300">
        <f>IF(③予定日及び時間!AH20="","",③予定日及び時間!AH20)</f>
        <v>45575</v>
      </c>
      <c r="E82" s="302" t="str">
        <f>IF(③予定日及び時間!AI20="","",③予定日及び時間!AI20)</f>
        <v>～</v>
      </c>
      <c r="F82" s="301">
        <f>IF(③予定日及び時間!AJ20="","",③予定日及び時間!AJ20)</f>
        <v>45575</v>
      </c>
      <c r="G82" s="292">
        <f>IF(③予定日及び時間!$D$20="","",③予定日及び時間!$D$20)*100</f>
        <v>200</v>
      </c>
      <c r="H82" s="271">
        <f>IF(③予定日及び時間!AL20="","",③予定日及び時間!AL20)</f>
        <v>2</v>
      </c>
      <c r="I82">
        <v>15</v>
      </c>
      <c r="V82" s="13" t="str">
        <f t="shared" si="30"/>
        <v>作業①・中耕・除草1</v>
      </c>
      <c r="W82" s="70" t="str">
        <f t="shared" si="21"/>
        <v>産直・他野菜・作業①・中耕・除草1</v>
      </c>
      <c r="X82" s="70" t="str">
        <f>IF(A82="","",W82&amp;"・"&amp;②元データ!$G$7)</f>
        <v>産直・他野菜・作業①・中耕・除草1・露地野菜Ａ</v>
      </c>
      <c r="Y82" s="12" t="str">
        <f t="shared" si="22"/>
        <v>産直・他野菜</v>
      </c>
      <c r="Z82" s="12" t="str">
        <f t="shared" si="23"/>
        <v>中耕・除草1</v>
      </c>
      <c r="AA82" s="61">
        <f t="shared" si="24"/>
        <v>45571</v>
      </c>
      <c r="AB82" s="629"/>
      <c r="AC82" s="630"/>
      <c r="AD82" s="631"/>
      <c r="AE82" s="62">
        <f t="shared" si="28"/>
        <v>45575</v>
      </c>
      <c r="AF82" s="66" t="str">
        <f t="shared" si="25"/>
        <v>～</v>
      </c>
      <c r="AG82" s="63">
        <f t="shared" si="26"/>
        <v>45575</v>
      </c>
      <c r="AH82" s="12">
        <f t="shared" si="27"/>
        <v>200</v>
      </c>
      <c r="AI82" s="12">
        <f t="shared" si="29"/>
        <v>2</v>
      </c>
    </row>
    <row r="83" spans="1:35" ht="18" customHeight="1" x14ac:dyDescent="0.15">
      <c r="A83" s="271" t="str">
        <f>IF(③予定日及び時間!$B$21="","",③予定日及び時間!$B$21&amp;"・"&amp;③予定日及び時間!$C$21)</f>
        <v>水稲・あいちのかおり</v>
      </c>
      <c r="B83" s="271" t="str">
        <f>IF(③予定日及び時間!$AH$5="","",③予定日及び時間!$AH$5)</f>
        <v>中耕・除草1</v>
      </c>
      <c r="C83" s="291" t="str">
        <f>IF(③予定日及び時間!AG21="","",③予定日及び時間!AG21)</f>
        <v/>
      </c>
      <c r="D83" s="300" t="str">
        <f>IF(③予定日及び時間!AH21="","",③予定日及び時間!AH21)</f>
        <v/>
      </c>
      <c r="E83" s="302" t="str">
        <f>IF(③予定日及び時間!AI21="","",③予定日及び時間!AI21)</f>
        <v/>
      </c>
      <c r="F83" s="301" t="str">
        <f>IF(③予定日及び時間!AJ21="","",③予定日及び時間!AJ21)</f>
        <v/>
      </c>
      <c r="G83" s="292">
        <f>IF(③予定日及び時間!$D$21="","",③予定日及び時間!$D$21)*100</f>
        <v>8000</v>
      </c>
      <c r="H83" s="271">
        <f>IF(③予定日及び時間!AL21="","",③予定日及び時間!AL21)</f>
        <v>8</v>
      </c>
      <c r="I83">
        <v>16</v>
      </c>
      <c r="V83" s="13" t="str">
        <f t="shared" si="30"/>
        <v>作業①・中耕・除草1</v>
      </c>
      <c r="W83" s="70" t="str">
        <f t="shared" si="21"/>
        <v>水稲・あいちのかおり・作業①・中耕・除草1</v>
      </c>
      <c r="X83" s="70" t="str">
        <f>IF(A83="","",W83&amp;"・"&amp;②元データ!$G$7)</f>
        <v>水稲・あいちのかおり・作業①・中耕・除草1・露地野菜Ａ</v>
      </c>
      <c r="Y83" s="12" t="str">
        <f t="shared" si="22"/>
        <v>水稲・あいちのかおり</v>
      </c>
      <c r="Z83" s="12" t="str">
        <f t="shared" si="23"/>
        <v>中耕・除草1</v>
      </c>
      <c r="AA83" s="61" t="str">
        <f t="shared" si="24"/>
        <v/>
      </c>
      <c r="AB83" s="632"/>
      <c r="AC83" s="633"/>
      <c r="AD83" s="634"/>
      <c r="AE83" s="62" t="str">
        <f t="shared" si="28"/>
        <v/>
      </c>
      <c r="AF83" s="66" t="str">
        <f t="shared" si="25"/>
        <v/>
      </c>
      <c r="AG83" s="63" t="str">
        <f t="shared" si="26"/>
        <v/>
      </c>
      <c r="AH83" s="12">
        <f t="shared" si="27"/>
        <v>8000</v>
      </c>
      <c r="AI83" s="12">
        <f t="shared" si="29"/>
        <v>8</v>
      </c>
    </row>
    <row r="84" spans="1:35" ht="18" customHeight="1" x14ac:dyDescent="0.15">
      <c r="A84" s="271" t="str">
        <f>IF(③予定日及び時間!$B$6="","",③予定日及び時間!$B$6&amp;"・"&amp;③予定日及び時間!$C$6)</f>
        <v>キャベツ・錦秋</v>
      </c>
      <c r="B84" s="271" t="str">
        <f>IF(③予定日及び時間!$AO$5="","",③予定日及び時間!$AO$5)</f>
        <v>中耕・除草2</v>
      </c>
      <c r="C84" s="291">
        <f>IF(③予定日及び時間!AN6="","",③予定日及び時間!AN6)</f>
        <v>45541</v>
      </c>
      <c r="D84" s="300">
        <f>IF(③予定日及び時間!AO6="","",③予定日及び時間!AO6)</f>
        <v>45545</v>
      </c>
      <c r="E84" s="302" t="str">
        <f>IF(③予定日及び時間!AP6="","",③予定日及び時間!AP6)</f>
        <v>～</v>
      </c>
      <c r="F84" s="301">
        <f>IF(③予定日及び時間!AQ6="","",③予定日及び時間!AQ6)</f>
        <v>45545</v>
      </c>
      <c r="G84" s="296">
        <f>IF(③予定日及び時間!$D$6="","",③予定日及び時間!$D$6)*100</f>
        <v>2000</v>
      </c>
      <c r="H84" s="271">
        <f>IF(③予定日及び時間!AS6="","",③予定日及び時間!AS6)</f>
        <v>4</v>
      </c>
      <c r="I84">
        <v>1</v>
      </c>
      <c r="V84" s="13" t="str">
        <f t="shared" si="30"/>
        <v>作業①・中耕・除草2</v>
      </c>
      <c r="W84" s="70" t="str">
        <f t="shared" si="21"/>
        <v>キャベツ・錦秋・作業①・中耕・除草2</v>
      </c>
      <c r="X84" s="70" t="str">
        <f>IF(A84="","",W84&amp;"・"&amp;②元データ!$G$7)</f>
        <v>キャベツ・錦秋・作業①・中耕・除草2・露地野菜Ａ</v>
      </c>
      <c r="Y84" s="12" t="str">
        <f t="shared" si="22"/>
        <v>キャベツ・錦秋</v>
      </c>
      <c r="Z84" s="12" t="str">
        <f t="shared" si="23"/>
        <v>中耕・除草2</v>
      </c>
      <c r="AA84" s="61">
        <f t="shared" si="24"/>
        <v>45541</v>
      </c>
      <c r="AB84" s="629" t="s">
        <v>124</v>
      </c>
      <c r="AC84" s="630"/>
      <c r="AD84" s="631"/>
      <c r="AE84" s="62">
        <f t="shared" si="28"/>
        <v>45545</v>
      </c>
      <c r="AF84" s="66" t="str">
        <f t="shared" si="25"/>
        <v>～</v>
      </c>
      <c r="AG84" s="63">
        <f t="shared" si="26"/>
        <v>45545</v>
      </c>
      <c r="AH84" s="12">
        <f t="shared" si="27"/>
        <v>2000</v>
      </c>
      <c r="AI84" s="12">
        <f t="shared" si="29"/>
        <v>4</v>
      </c>
    </row>
    <row r="85" spans="1:35" ht="18" customHeight="1" x14ac:dyDescent="0.15">
      <c r="A85" s="271" t="str">
        <f>IF(③予定日及び時間!$B$7="","",③予定日及び時間!$B$7&amp;"・"&amp;③予定日及び時間!$C$7)</f>
        <v>キャベツ・しぶき２号</v>
      </c>
      <c r="B85" s="271" t="str">
        <f>IF(③予定日及び時間!$AO$5="","",③予定日及び時間!$AO$5)</f>
        <v>中耕・除草2</v>
      </c>
      <c r="C85" s="291" t="str">
        <f>IF(③予定日及び時間!AN7="","",③予定日及び時間!AN7)</f>
        <v/>
      </c>
      <c r="D85" s="300">
        <f>IF(③予定日及び時間!AO7="","",③予定日及び時間!AO7)</f>
        <v>45571</v>
      </c>
      <c r="E85" s="302" t="str">
        <f>IF(③予定日及び時間!AP7="","",③予定日及び時間!AP7)</f>
        <v>～</v>
      </c>
      <c r="F85" s="301">
        <f>IF(③予定日及び時間!AQ7="","",③予定日及び時間!AQ7)</f>
        <v>45571</v>
      </c>
      <c r="G85" s="292">
        <f>IF(③予定日及び時間!$D$7="","",③予定日及び時間!$D$7)*100</f>
        <v>1000</v>
      </c>
      <c r="H85" s="271">
        <f>IF(③予定日及び時間!AS7="","",③予定日及び時間!AS7)</f>
        <v>2</v>
      </c>
      <c r="I85">
        <v>2</v>
      </c>
      <c r="V85" s="13" t="str">
        <f t="shared" si="30"/>
        <v>作業①・中耕・除草2</v>
      </c>
      <c r="W85" s="70" t="str">
        <f t="shared" si="21"/>
        <v>キャベツ・しぶき２号・作業①・中耕・除草2</v>
      </c>
      <c r="X85" s="70" t="str">
        <f>IF(A85="","",W85&amp;"・"&amp;②元データ!$G$7)</f>
        <v>キャベツ・しぶき２号・作業①・中耕・除草2・露地野菜Ａ</v>
      </c>
      <c r="Y85" s="12" t="str">
        <f t="shared" si="22"/>
        <v>キャベツ・しぶき２号</v>
      </c>
      <c r="Z85" s="12" t="str">
        <f t="shared" si="23"/>
        <v>中耕・除草2</v>
      </c>
      <c r="AA85" s="61" t="str">
        <f t="shared" si="24"/>
        <v/>
      </c>
      <c r="AB85" s="629"/>
      <c r="AC85" s="630"/>
      <c r="AD85" s="631"/>
      <c r="AE85" s="62">
        <f t="shared" si="28"/>
        <v>45571</v>
      </c>
      <c r="AF85" s="66" t="str">
        <f t="shared" si="25"/>
        <v>～</v>
      </c>
      <c r="AG85" s="63">
        <f t="shared" si="26"/>
        <v>45571</v>
      </c>
      <c r="AH85" s="12">
        <f t="shared" si="27"/>
        <v>1000</v>
      </c>
      <c r="AI85" s="12">
        <f t="shared" si="29"/>
        <v>2</v>
      </c>
    </row>
    <row r="86" spans="1:35" ht="18" customHeight="1" x14ac:dyDescent="0.15">
      <c r="A86" s="271" t="str">
        <f>IF(③予定日及び時間!$B$8="","",③予定日及び時間!$B$8&amp;"・"&amp;③予定日及び時間!$C$8)</f>
        <v>キャベツ・冬どり錦秋</v>
      </c>
      <c r="B86" s="271" t="str">
        <f>IF(③予定日及び時間!$AO$5="","",③予定日及び時間!$AO$5)</f>
        <v>中耕・除草2</v>
      </c>
      <c r="C86" s="291" t="str">
        <f>IF(③予定日及び時間!AN8="","",③予定日及び時間!AN8)</f>
        <v/>
      </c>
      <c r="D86" s="300">
        <f>IF(③予定日及び時間!AO8="","",③予定日及び時間!AO8)</f>
        <v>45581</v>
      </c>
      <c r="E86" s="302" t="str">
        <f>IF(③予定日及び時間!AP8="","",③予定日及び時間!AP8)</f>
        <v>～</v>
      </c>
      <c r="F86" s="301">
        <f>IF(③予定日及び時間!AQ8="","",③予定日及び時間!AQ8)</f>
        <v>45581</v>
      </c>
      <c r="G86" s="292">
        <f>IF(③予定日及び時間!$D$8="","",③予定日及び時間!$D$8)*100</f>
        <v>500</v>
      </c>
      <c r="H86" s="271">
        <f>IF(③予定日及び時間!AS8="","",③予定日及び時間!AS8)</f>
        <v>1</v>
      </c>
      <c r="I86">
        <v>3</v>
      </c>
      <c r="V86" s="13" t="str">
        <f t="shared" si="30"/>
        <v>作業①・中耕・除草2</v>
      </c>
      <c r="W86" s="70" t="str">
        <f t="shared" si="21"/>
        <v>キャベツ・冬どり錦秋・作業①・中耕・除草2</v>
      </c>
      <c r="X86" s="70" t="str">
        <f>IF(A86="","",W86&amp;"・"&amp;②元データ!$G$7)</f>
        <v>キャベツ・冬どり錦秋・作業①・中耕・除草2・露地野菜Ａ</v>
      </c>
      <c r="Y86" s="12" t="str">
        <f t="shared" si="22"/>
        <v>キャベツ・冬どり錦秋</v>
      </c>
      <c r="Z86" s="12" t="str">
        <f t="shared" si="23"/>
        <v>中耕・除草2</v>
      </c>
      <c r="AA86" s="61" t="str">
        <f t="shared" si="24"/>
        <v/>
      </c>
      <c r="AB86" s="629"/>
      <c r="AC86" s="630"/>
      <c r="AD86" s="631"/>
      <c r="AE86" s="62">
        <f t="shared" si="28"/>
        <v>45581</v>
      </c>
      <c r="AF86" s="66" t="str">
        <f t="shared" si="25"/>
        <v>～</v>
      </c>
      <c r="AG86" s="63">
        <f t="shared" si="26"/>
        <v>45581</v>
      </c>
      <c r="AH86" s="12">
        <f t="shared" si="27"/>
        <v>500</v>
      </c>
      <c r="AI86" s="12">
        <f t="shared" si="29"/>
        <v>1</v>
      </c>
    </row>
    <row r="87" spans="1:35" ht="18" customHeight="1" x14ac:dyDescent="0.15">
      <c r="A87" s="271" t="str">
        <f>IF(③予定日及び時間!$B$9="","",③予定日及び時間!$B$9&amp;"・"&amp;③予定日及び時間!$C$9)</f>
        <v>キャベツ・石井極早生732</v>
      </c>
      <c r="B87" s="271" t="str">
        <f>IF(③予定日及び時間!$AO$5="","",③予定日及び時間!$AO$5)</f>
        <v>中耕・除草2</v>
      </c>
      <c r="C87" s="291" t="str">
        <f>IF(③予定日及び時間!AN9="","",③予定日及び時間!AN9)</f>
        <v/>
      </c>
      <c r="D87" s="300">
        <f>IF(③予定日及び時間!AO9="","",③予定日及び時間!AO9)</f>
        <v>45623</v>
      </c>
      <c r="E87" s="302" t="str">
        <f>IF(③予定日及び時間!AP9="","",③予定日及び時間!AP9)</f>
        <v>～</v>
      </c>
      <c r="F87" s="301">
        <f>IF(③予定日及び時間!AQ9="","",③予定日及び時間!AQ9)</f>
        <v>45623</v>
      </c>
      <c r="G87" s="292">
        <f>IF(③予定日及び時間!$D$9="","",③予定日及び時間!$D$9)*100</f>
        <v>500</v>
      </c>
      <c r="H87" s="271">
        <f>IF(③予定日及び時間!AS9="","",③予定日及び時間!AS9)</f>
        <v>1</v>
      </c>
      <c r="I87">
        <v>4</v>
      </c>
      <c r="V87" s="13" t="str">
        <f t="shared" si="30"/>
        <v>作業①・中耕・除草2</v>
      </c>
      <c r="W87" s="70" t="str">
        <f t="shared" si="21"/>
        <v>キャベツ・石井極早生732・作業①・中耕・除草2</v>
      </c>
      <c r="X87" s="70" t="str">
        <f>IF(A87="","",W87&amp;"・"&amp;②元データ!$G$7)</f>
        <v>キャベツ・石井極早生732・作業①・中耕・除草2・露地野菜Ａ</v>
      </c>
      <c r="Y87" s="12" t="str">
        <f t="shared" si="22"/>
        <v>キャベツ・石井極早生732</v>
      </c>
      <c r="Z87" s="12" t="str">
        <f t="shared" si="23"/>
        <v>中耕・除草2</v>
      </c>
      <c r="AA87" s="61" t="str">
        <f t="shared" si="24"/>
        <v/>
      </c>
      <c r="AB87" s="629"/>
      <c r="AC87" s="630"/>
      <c r="AD87" s="631"/>
      <c r="AE87" s="62">
        <f t="shared" si="28"/>
        <v>45623</v>
      </c>
      <c r="AF87" s="66" t="str">
        <f t="shared" si="25"/>
        <v>～</v>
      </c>
      <c r="AG87" s="63">
        <f t="shared" si="26"/>
        <v>45623</v>
      </c>
      <c r="AH87" s="12">
        <f t="shared" si="27"/>
        <v>500</v>
      </c>
      <c r="AI87" s="12">
        <f t="shared" si="29"/>
        <v>1</v>
      </c>
    </row>
    <row r="88" spans="1:35" ht="18" customHeight="1" x14ac:dyDescent="0.15">
      <c r="A88" s="271" t="str">
        <f>IF(③予定日及び時間!$B$10="","",③予定日及び時間!$B$10&amp;"・"&amp;③予定日及び時間!$C$10)</f>
        <v>キャベツ・若女将</v>
      </c>
      <c r="B88" s="271" t="str">
        <f>IF(③予定日及び時間!$AO$5="","",③予定日及び時間!$AO$5)</f>
        <v>中耕・除草2</v>
      </c>
      <c r="C88" s="291" t="str">
        <f>IF(③予定日及び時間!AN10="","",③予定日及び時間!AN10)</f>
        <v/>
      </c>
      <c r="D88" s="300">
        <f>IF(③予定日及び時間!AO10="","",③予定日及び時間!AO10)</f>
        <v>45632</v>
      </c>
      <c r="E88" s="302" t="str">
        <f>IF(③予定日及び時間!AP10="","",③予定日及び時間!AP10)</f>
        <v>～</v>
      </c>
      <c r="F88" s="301">
        <f>IF(③予定日及び時間!AQ10="","",③予定日及び時間!AQ10)</f>
        <v>45632</v>
      </c>
      <c r="G88" s="292">
        <f>IF(③予定日及び時間!$D$10="","",③予定日及び時間!$D$10)*100</f>
        <v>1000</v>
      </c>
      <c r="H88" s="271">
        <f>IF(③予定日及び時間!AS10="","",③予定日及び時間!AS10)</f>
        <v>2</v>
      </c>
      <c r="I88">
        <v>5</v>
      </c>
      <c r="V88" s="13" t="str">
        <f t="shared" si="30"/>
        <v>作業①・中耕・除草2</v>
      </c>
      <c r="W88" s="70" t="str">
        <f t="shared" si="21"/>
        <v>キャベツ・若女将・作業①・中耕・除草2</v>
      </c>
      <c r="X88" s="70" t="str">
        <f>IF(A88="","",W88&amp;"・"&amp;②元データ!$G$7)</f>
        <v>キャベツ・若女将・作業①・中耕・除草2・露地野菜Ａ</v>
      </c>
      <c r="Y88" s="12" t="str">
        <f t="shared" si="22"/>
        <v>キャベツ・若女将</v>
      </c>
      <c r="Z88" s="12" t="str">
        <f t="shared" si="23"/>
        <v>中耕・除草2</v>
      </c>
      <c r="AA88" s="61" t="str">
        <f t="shared" si="24"/>
        <v/>
      </c>
      <c r="AB88" s="629"/>
      <c r="AC88" s="630"/>
      <c r="AD88" s="631"/>
      <c r="AE88" s="62">
        <f t="shared" si="28"/>
        <v>45632</v>
      </c>
      <c r="AF88" s="66" t="str">
        <f t="shared" si="25"/>
        <v>～</v>
      </c>
      <c r="AG88" s="63">
        <f t="shared" si="26"/>
        <v>45632</v>
      </c>
      <c r="AH88" s="12">
        <f t="shared" si="27"/>
        <v>1000</v>
      </c>
      <c r="AI88" s="12">
        <f t="shared" si="29"/>
        <v>2</v>
      </c>
    </row>
    <row r="89" spans="1:35" ht="18" customHeight="1" x14ac:dyDescent="0.15">
      <c r="A89" s="271" t="str">
        <f>IF(③予定日及び時間!$B$11="","",③予定日及び時間!$B$11&amp;"・"&amp;③予定日及び時間!$C$11)</f>
        <v>キャベツ・石井中生</v>
      </c>
      <c r="B89" s="271" t="str">
        <f>IF(③予定日及び時間!$AO$5="","",③予定日及び時間!$AO$5)</f>
        <v>中耕・除草2</v>
      </c>
      <c r="C89" s="291" t="str">
        <f>IF(③予定日及び時間!AN11="","",③予定日及び時間!AN11)</f>
        <v/>
      </c>
      <c r="D89" s="300">
        <f>IF(③予定日及び時間!AO11="","",③予定日及び時間!AO11)</f>
        <v>45642</v>
      </c>
      <c r="E89" s="302" t="str">
        <f>IF(③予定日及び時間!AP11="","",③予定日及び時間!AP11)</f>
        <v>～</v>
      </c>
      <c r="F89" s="301">
        <f>IF(③予定日及び時間!AQ11="","",③予定日及び時間!AQ11)</f>
        <v>45642</v>
      </c>
      <c r="G89" s="292">
        <f>IF(③予定日及び時間!$D$11="","",③予定日及び時間!$D$11)*100</f>
        <v>1000</v>
      </c>
      <c r="H89" s="271">
        <f>IF(③予定日及び時間!AS11="","",③予定日及び時間!AS11)</f>
        <v>2</v>
      </c>
      <c r="I89">
        <v>6</v>
      </c>
      <c r="V89" s="13" t="str">
        <f t="shared" si="30"/>
        <v>作業①・中耕・除草2</v>
      </c>
      <c r="W89" s="70" t="str">
        <f t="shared" si="21"/>
        <v>キャベツ・石井中生・作業①・中耕・除草2</v>
      </c>
      <c r="X89" s="70" t="str">
        <f>IF(A89="","",W89&amp;"・"&amp;②元データ!$G$7)</f>
        <v>キャベツ・石井中生・作業①・中耕・除草2・露地野菜Ａ</v>
      </c>
      <c r="Y89" s="12" t="str">
        <f t="shared" si="22"/>
        <v>キャベツ・石井中生</v>
      </c>
      <c r="Z89" s="12" t="str">
        <f t="shared" si="23"/>
        <v>中耕・除草2</v>
      </c>
      <c r="AA89" s="61" t="str">
        <f t="shared" si="24"/>
        <v/>
      </c>
      <c r="AB89" s="629"/>
      <c r="AC89" s="630"/>
      <c r="AD89" s="631"/>
      <c r="AE89" s="62">
        <f t="shared" si="28"/>
        <v>45642</v>
      </c>
      <c r="AF89" s="66" t="str">
        <f t="shared" si="25"/>
        <v>～</v>
      </c>
      <c r="AG89" s="63">
        <f t="shared" si="26"/>
        <v>45642</v>
      </c>
      <c r="AH89" s="12">
        <f t="shared" si="27"/>
        <v>1000</v>
      </c>
      <c r="AI89" s="12">
        <f t="shared" si="29"/>
        <v>2</v>
      </c>
    </row>
    <row r="90" spans="1:35" ht="18" customHeight="1" x14ac:dyDescent="0.15">
      <c r="A90" s="271" t="str">
        <f>IF(③予定日及び時間!$B$12="","",③予定日及び時間!$B$12&amp;"・"&amp;③予定日及び時間!$C$12)</f>
        <v>ブロッコリー・おはよう</v>
      </c>
      <c r="B90" s="271" t="str">
        <f>IF(③予定日及び時間!$AO$5="","",③予定日及び時間!$AO$5)</f>
        <v>中耕・除草2</v>
      </c>
      <c r="C90" s="291" t="str">
        <f>IF(③予定日及び時間!AN12="","",③予定日及び時間!AN12)</f>
        <v/>
      </c>
      <c r="D90" s="300">
        <f>IF(③予定日及び時間!AO12="","",③予定日及び時間!AO12)</f>
        <v>45566</v>
      </c>
      <c r="E90" s="302" t="str">
        <f>IF(③予定日及び時間!AP12="","",③予定日及び時間!AP12)</f>
        <v>～</v>
      </c>
      <c r="F90" s="301">
        <f>IF(③予定日及び時間!AQ12="","",③予定日及び時間!AQ12)</f>
        <v>45566</v>
      </c>
      <c r="G90" s="292">
        <f>IF(③予定日及び時間!$D$12="","",③予定日及び時間!$D$12)*100</f>
        <v>1000</v>
      </c>
      <c r="H90" s="271">
        <f>IF(③予定日及び時間!AS12="","",③予定日及び時間!AS12)</f>
        <v>2</v>
      </c>
      <c r="I90">
        <v>7</v>
      </c>
      <c r="V90" s="13" t="str">
        <f t="shared" si="30"/>
        <v>作業①・中耕・除草2</v>
      </c>
      <c r="W90" s="70" t="str">
        <f t="shared" si="21"/>
        <v>ブロッコリー・おはよう・作業①・中耕・除草2</v>
      </c>
      <c r="X90" s="70" t="str">
        <f>IF(A90="","",W90&amp;"・"&amp;②元データ!$G$7)</f>
        <v>ブロッコリー・おはよう・作業①・中耕・除草2・露地野菜Ａ</v>
      </c>
      <c r="Y90" s="12" t="str">
        <f t="shared" si="22"/>
        <v>ブロッコリー・おはよう</v>
      </c>
      <c r="Z90" s="12" t="str">
        <f t="shared" si="23"/>
        <v>中耕・除草2</v>
      </c>
      <c r="AA90" s="61" t="str">
        <f t="shared" si="24"/>
        <v/>
      </c>
      <c r="AB90" s="629"/>
      <c r="AC90" s="630"/>
      <c r="AD90" s="631"/>
      <c r="AE90" s="62">
        <f t="shared" si="28"/>
        <v>45566</v>
      </c>
      <c r="AF90" s="66" t="str">
        <f t="shared" si="25"/>
        <v>～</v>
      </c>
      <c r="AG90" s="63">
        <f t="shared" si="26"/>
        <v>45566</v>
      </c>
      <c r="AH90" s="12">
        <f t="shared" si="27"/>
        <v>1000</v>
      </c>
      <c r="AI90" s="12">
        <f t="shared" si="29"/>
        <v>2</v>
      </c>
    </row>
    <row r="91" spans="1:35" ht="18" customHeight="1" x14ac:dyDescent="0.15">
      <c r="A91" s="271" t="str">
        <f>IF(③予定日及び時間!$B$13="","",③予定日及び時間!$B$13&amp;"・"&amp;③予定日及び時間!$C$13)</f>
        <v>ブロッコリー・こんにちは</v>
      </c>
      <c r="B91" s="271" t="str">
        <f>IF(③予定日及び時間!$AO$5="","",③予定日及び時間!$AO$5)</f>
        <v>中耕・除草2</v>
      </c>
      <c r="C91" s="291" t="str">
        <f>IF(③予定日及び時間!AN13="","",③予定日及び時間!AN13)</f>
        <v/>
      </c>
      <c r="D91" s="300">
        <f>IF(③予定日及び時間!AO13="","",③予定日及び時間!AO13)</f>
        <v>45576</v>
      </c>
      <c r="E91" s="302" t="str">
        <f>IF(③予定日及び時間!AP13="","",③予定日及び時間!AP13)</f>
        <v>～</v>
      </c>
      <c r="F91" s="301">
        <f>IF(③予定日及び時間!AQ13="","",③予定日及び時間!AQ13)</f>
        <v>45576</v>
      </c>
      <c r="G91" s="292">
        <f>IF(③予定日及び時間!$D$13="","",③予定日及び時間!$D$13)*100</f>
        <v>2000</v>
      </c>
      <c r="H91" s="271">
        <f>IF(③予定日及び時間!AS13="","",③予定日及び時間!AS13)</f>
        <v>4</v>
      </c>
      <c r="I91">
        <v>8</v>
      </c>
      <c r="V91" s="13" t="str">
        <f t="shared" si="30"/>
        <v>作業①・中耕・除草2</v>
      </c>
      <c r="W91" s="70" t="str">
        <f t="shared" si="21"/>
        <v>ブロッコリー・こんにちは・作業①・中耕・除草2</v>
      </c>
      <c r="X91" s="70" t="str">
        <f>IF(A91="","",W91&amp;"・"&amp;②元データ!$G$7)</f>
        <v>ブロッコリー・こんにちは・作業①・中耕・除草2・露地野菜Ａ</v>
      </c>
      <c r="Y91" s="12" t="str">
        <f t="shared" si="22"/>
        <v>ブロッコリー・こんにちは</v>
      </c>
      <c r="Z91" s="12" t="str">
        <f t="shared" si="23"/>
        <v>中耕・除草2</v>
      </c>
      <c r="AA91" s="61" t="str">
        <f t="shared" si="24"/>
        <v/>
      </c>
      <c r="AB91" s="629"/>
      <c r="AC91" s="630"/>
      <c r="AD91" s="631"/>
      <c r="AE91" s="62">
        <f t="shared" si="28"/>
        <v>45576</v>
      </c>
      <c r="AF91" s="66" t="str">
        <f t="shared" si="25"/>
        <v>～</v>
      </c>
      <c r="AG91" s="63">
        <f t="shared" si="26"/>
        <v>45576</v>
      </c>
      <c r="AH91" s="12">
        <f t="shared" si="27"/>
        <v>2000</v>
      </c>
      <c r="AI91" s="12">
        <f t="shared" si="29"/>
        <v>4</v>
      </c>
    </row>
    <row r="92" spans="1:35" ht="18" customHeight="1" x14ac:dyDescent="0.15">
      <c r="A92" s="271" t="str">
        <f>IF(③予定日及び時間!$B$14="","",③予定日及び時間!$B$14&amp;"・"&amp;③予定日及び時間!$C$14)</f>
        <v>ブロッコリー・はつみらい</v>
      </c>
      <c r="B92" s="271" t="str">
        <f>IF(③予定日及び時間!$AO$5="","",③予定日及び時間!$AO$5)</f>
        <v>中耕・除草2</v>
      </c>
      <c r="C92" s="291" t="str">
        <f>IF(③予定日及び時間!AN14="","",③予定日及び時間!AN14)</f>
        <v/>
      </c>
      <c r="D92" s="300">
        <f>IF(③予定日及び時間!AO14="","",③予定日及び時間!AO14)</f>
        <v>45592</v>
      </c>
      <c r="E92" s="302" t="str">
        <f>IF(③予定日及び時間!AP14="","",③予定日及び時間!AP14)</f>
        <v>～</v>
      </c>
      <c r="F92" s="301">
        <f>IF(③予定日及び時間!AQ14="","",③予定日及び時間!AQ14)</f>
        <v>45592</v>
      </c>
      <c r="G92" s="292">
        <f>IF(③予定日及び時間!$D$14="","",③予定日及び時間!$D$14)*100</f>
        <v>2000</v>
      </c>
      <c r="H92" s="271">
        <f>IF(③予定日及び時間!AS14="","",③予定日及び時間!AS14)</f>
        <v>4</v>
      </c>
      <c r="I92">
        <v>9</v>
      </c>
      <c r="V92" s="13" t="str">
        <f t="shared" si="30"/>
        <v>作業①・中耕・除草2</v>
      </c>
      <c r="W92" s="70" t="str">
        <f t="shared" si="21"/>
        <v>ブロッコリー・はつみらい・作業①・中耕・除草2</v>
      </c>
      <c r="X92" s="70" t="str">
        <f>IF(A92="","",W92&amp;"・"&amp;②元データ!$G$7)</f>
        <v>ブロッコリー・はつみらい・作業①・中耕・除草2・露地野菜Ａ</v>
      </c>
      <c r="Y92" s="12" t="str">
        <f t="shared" si="22"/>
        <v>ブロッコリー・はつみらい</v>
      </c>
      <c r="Z92" s="12" t="str">
        <f t="shared" si="23"/>
        <v>中耕・除草2</v>
      </c>
      <c r="AA92" s="61" t="str">
        <f t="shared" si="24"/>
        <v/>
      </c>
      <c r="AB92" s="629"/>
      <c r="AC92" s="630"/>
      <c r="AD92" s="631"/>
      <c r="AE92" s="62">
        <f t="shared" si="28"/>
        <v>45592</v>
      </c>
      <c r="AF92" s="66" t="str">
        <f t="shared" si="25"/>
        <v>～</v>
      </c>
      <c r="AG92" s="63">
        <f t="shared" si="26"/>
        <v>45592</v>
      </c>
      <c r="AH92" s="12">
        <f t="shared" si="27"/>
        <v>2000</v>
      </c>
      <c r="AI92" s="12">
        <f t="shared" si="29"/>
        <v>4</v>
      </c>
    </row>
    <row r="93" spans="1:35" ht="18" customHeight="1" x14ac:dyDescent="0.15">
      <c r="A93" s="271" t="str">
        <f>IF(③予定日及び時間!$B$15="","",③予定日及び時間!$B$15&amp;"・"&amp;③予定日及び時間!$C$15)</f>
        <v>ニンジン・ニンジンA</v>
      </c>
      <c r="B93" s="271" t="str">
        <f>IF(③予定日及び時間!$AO$5="","",③予定日及び時間!$AO$5)</f>
        <v>中耕・除草2</v>
      </c>
      <c r="C93" s="291" t="str">
        <f>IF(③予定日及び時間!AN15="","",③予定日及び時間!AN15)</f>
        <v/>
      </c>
      <c r="D93" s="300" t="str">
        <f>IF(③予定日及び時間!AO15="","",③予定日及び時間!AO15)</f>
        <v/>
      </c>
      <c r="E93" s="302" t="str">
        <f>IF(③予定日及び時間!AP15="","",③予定日及び時間!AP15)</f>
        <v/>
      </c>
      <c r="F93" s="301" t="str">
        <f>IF(③予定日及び時間!AQ15="","",③予定日及び時間!AQ15)</f>
        <v/>
      </c>
      <c r="G93" s="292">
        <f>IF(③予定日及び時間!$D$15="","",③予定日及び時間!$D$15)*100</f>
        <v>3000</v>
      </c>
      <c r="H93" s="271">
        <f>IF(③予定日及び時間!AS15="","",③予定日及び時間!AS15)</f>
        <v>0</v>
      </c>
      <c r="I93">
        <v>10</v>
      </c>
      <c r="V93" s="13" t="str">
        <f t="shared" si="30"/>
        <v>作業①・中耕・除草2</v>
      </c>
      <c r="W93" s="70" t="str">
        <f t="shared" si="21"/>
        <v>ニンジン・ニンジンA・作業①・中耕・除草2</v>
      </c>
      <c r="X93" s="70" t="str">
        <f>IF(A93="","",W93&amp;"・"&amp;②元データ!$G$7)</f>
        <v>ニンジン・ニンジンA・作業①・中耕・除草2・露地野菜Ａ</v>
      </c>
      <c r="Y93" s="12" t="str">
        <f t="shared" si="22"/>
        <v>ニンジン・ニンジンA</v>
      </c>
      <c r="Z93" s="12" t="str">
        <f t="shared" si="23"/>
        <v>中耕・除草2</v>
      </c>
      <c r="AA93" s="61" t="str">
        <f t="shared" si="24"/>
        <v/>
      </c>
      <c r="AB93" s="629"/>
      <c r="AC93" s="630"/>
      <c r="AD93" s="631"/>
      <c r="AE93" s="62" t="str">
        <f t="shared" si="28"/>
        <v/>
      </c>
      <c r="AF93" s="66" t="str">
        <f t="shared" si="25"/>
        <v/>
      </c>
      <c r="AG93" s="63" t="str">
        <f t="shared" si="26"/>
        <v/>
      </c>
      <c r="AH93" s="12">
        <f t="shared" si="27"/>
        <v>3000</v>
      </c>
      <c r="AI93" s="12">
        <f t="shared" si="29"/>
        <v>0</v>
      </c>
    </row>
    <row r="94" spans="1:35" x14ac:dyDescent="0.15">
      <c r="A94" s="271" t="str">
        <f>IF(③予定日及び時間!$B$16="","",③予定日及び時間!$B$16&amp;"・"&amp;③予定日及び時間!$C$16)</f>
        <v>ニンジン・ニンジンB</v>
      </c>
      <c r="B94" s="271" t="str">
        <f>IF(③予定日及び時間!$AO$5="","",③予定日及び時間!$AO$5)</f>
        <v>中耕・除草2</v>
      </c>
      <c r="C94" s="291" t="str">
        <f>IF(③予定日及び時間!AN16="","",③予定日及び時間!AN16)</f>
        <v/>
      </c>
      <c r="D94" s="300" t="str">
        <f>IF(③予定日及び時間!AO16="","",③予定日及び時間!AO16)</f>
        <v/>
      </c>
      <c r="E94" s="302" t="str">
        <f>IF(③予定日及び時間!AP16="","",③予定日及び時間!AP16)</f>
        <v/>
      </c>
      <c r="F94" s="301" t="str">
        <f>IF(③予定日及び時間!AQ16="","",③予定日及び時間!AQ16)</f>
        <v/>
      </c>
      <c r="G94" s="292">
        <f>IF(③予定日及び時間!$D$16="","",③予定日及び時間!$D$16)*100</f>
        <v>2000</v>
      </c>
      <c r="H94" s="271">
        <f>IF(③予定日及び時間!AS16="","",③予定日及び時間!AS16)</f>
        <v>0</v>
      </c>
      <c r="I94">
        <v>11</v>
      </c>
      <c r="V94" s="13" t="str">
        <f t="shared" si="30"/>
        <v>作業①・中耕・除草2</v>
      </c>
      <c r="W94" s="70" t="str">
        <f t="shared" si="21"/>
        <v>ニンジン・ニンジンB・作業①・中耕・除草2</v>
      </c>
      <c r="X94" s="70" t="str">
        <f>IF(A94="","",W94&amp;"・"&amp;②元データ!$G$7)</f>
        <v>ニンジン・ニンジンB・作業①・中耕・除草2・露地野菜Ａ</v>
      </c>
      <c r="Y94" s="12" t="str">
        <f t="shared" si="22"/>
        <v>ニンジン・ニンジンB</v>
      </c>
      <c r="Z94" s="12" t="str">
        <f t="shared" si="23"/>
        <v>中耕・除草2</v>
      </c>
      <c r="AA94" s="61" t="str">
        <f t="shared" si="24"/>
        <v/>
      </c>
      <c r="AB94" s="629"/>
      <c r="AC94" s="630"/>
      <c r="AD94" s="631"/>
      <c r="AE94" s="62" t="str">
        <f t="shared" si="28"/>
        <v/>
      </c>
      <c r="AF94" s="66" t="str">
        <f t="shared" si="25"/>
        <v/>
      </c>
      <c r="AG94" s="63" t="str">
        <f t="shared" si="26"/>
        <v/>
      </c>
      <c r="AH94" s="12">
        <f t="shared" si="27"/>
        <v>2000</v>
      </c>
      <c r="AI94" s="12">
        <f t="shared" si="29"/>
        <v>0</v>
      </c>
    </row>
    <row r="95" spans="1:35" ht="18" customHeight="1" x14ac:dyDescent="0.15">
      <c r="A95" s="271" t="str">
        <f>IF(③予定日及び時間!$B$17="","",③予定日及び時間!$B$17&amp;"・"&amp;③予定日及び時間!$C$17)</f>
        <v>ニンジン・ニンジンC</v>
      </c>
      <c r="B95" s="271" t="str">
        <f>IF(③予定日及び時間!$AO$5="","",③予定日及び時間!$AO$5)</f>
        <v>中耕・除草2</v>
      </c>
      <c r="C95" s="291" t="str">
        <f>IF(③予定日及び時間!AN17="","",③予定日及び時間!AN17)</f>
        <v/>
      </c>
      <c r="D95" s="300" t="str">
        <f>IF(③予定日及び時間!AO17="","",③予定日及び時間!AO17)</f>
        <v/>
      </c>
      <c r="E95" s="302" t="str">
        <f>IF(③予定日及び時間!AP17="","",③予定日及び時間!AP17)</f>
        <v/>
      </c>
      <c r="F95" s="301" t="str">
        <f>IF(③予定日及び時間!AQ17="","",③予定日及び時間!AQ17)</f>
        <v/>
      </c>
      <c r="G95" s="292">
        <f>IF(③予定日及び時間!$D$17="","",③予定日及び時間!$D$17)*100</f>
        <v>1000</v>
      </c>
      <c r="H95" s="271">
        <f>IF(③予定日及び時間!AS17="","",③予定日及び時間!AS17)</f>
        <v>0</v>
      </c>
      <c r="I95">
        <v>12</v>
      </c>
      <c r="V95" s="13" t="str">
        <f t="shared" si="30"/>
        <v>作業①・中耕・除草2</v>
      </c>
      <c r="W95" s="70" t="str">
        <f t="shared" si="21"/>
        <v>ニンジン・ニンジンC・作業①・中耕・除草2</v>
      </c>
      <c r="X95" s="70" t="str">
        <f>IF(A95="","",W95&amp;"・"&amp;②元データ!$G$7)</f>
        <v>ニンジン・ニンジンC・作業①・中耕・除草2・露地野菜Ａ</v>
      </c>
      <c r="Y95" s="12" t="str">
        <f t="shared" si="22"/>
        <v>ニンジン・ニンジンC</v>
      </c>
      <c r="Z95" s="12" t="str">
        <f t="shared" si="23"/>
        <v>中耕・除草2</v>
      </c>
      <c r="AA95" s="61" t="str">
        <f t="shared" si="24"/>
        <v/>
      </c>
      <c r="AB95" s="629"/>
      <c r="AC95" s="630"/>
      <c r="AD95" s="631"/>
      <c r="AE95" s="62" t="str">
        <f t="shared" si="28"/>
        <v/>
      </c>
      <c r="AF95" s="66" t="str">
        <f t="shared" si="25"/>
        <v/>
      </c>
      <c r="AG95" s="63" t="str">
        <f t="shared" si="26"/>
        <v/>
      </c>
      <c r="AH95" s="12">
        <f t="shared" si="27"/>
        <v>1000</v>
      </c>
      <c r="AI95" s="12">
        <f t="shared" si="29"/>
        <v>0</v>
      </c>
    </row>
    <row r="96" spans="1:35" ht="18" customHeight="1" x14ac:dyDescent="0.15">
      <c r="A96" s="271" t="str">
        <f>IF(③予定日及び時間!$B$18="","",③予定日及び時間!$B$18&amp;"・"&amp;③予定日及び時間!$C$18)</f>
        <v>産直ニンジン・寿八寸Ａ</v>
      </c>
      <c r="B96" s="271" t="str">
        <f>IF(③予定日及び時間!$AO$5="","",③予定日及び時間!$AO$5)</f>
        <v>中耕・除草2</v>
      </c>
      <c r="C96" s="291" t="str">
        <f>IF(③予定日及び時間!AN18="","",③予定日及び時間!AN18)</f>
        <v/>
      </c>
      <c r="D96" s="300" t="str">
        <f>IF(③予定日及び時間!AO18="","",③予定日及び時間!AO18)</f>
        <v/>
      </c>
      <c r="E96" s="302" t="str">
        <f>IF(③予定日及び時間!AP18="","",③予定日及び時間!AP18)</f>
        <v/>
      </c>
      <c r="F96" s="301" t="str">
        <f>IF(③予定日及び時間!AQ18="","",③予定日及び時間!AQ18)</f>
        <v/>
      </c>
      <c r="G96" s="292">
        <f>IF(③予定日及び時間!$D$18="","",③予定日及び時間!$D$18)*100</f>
        <v>1000</v>
      </c>
      <c r="H96" s="271">
        <f>IF(③予定日及び時間!AS18="","",③予定日及び時間!AS18)</f>
        <v>0</v>
      </c>
      <c r="I96">
        <v>13</v>
      </c>
      <c r="V96" s="13" t="str">
        <f t="shared" si="30"/>
        <v>作業①・中耕・除草2</v>
      </c>
      <c r="W96" s="70" t="str">
        <f t="shared" ref="W96:W99" si="31">IF(A96="","",Y96&amp;"・"&amp;V96)</f>
        <v>産直ニンジン・寿八寸Ａ・作業①・中耕・除草2</v>
      </c>
      <c r="X96" s="70" t="str">
        <f>IF(A96="","",W96&amp;"・"&amp;②元データ!$G$7)</f>
        <v>産直ニンジン・寿八寸Ａ・作業①・中耕・除草2・露地野菜Ａ</v>
      </c>
      <c r="Y96" s="12" t="str">
        <f t="shared" ref="Y96:Y99" si="32">IF(A96="","",A96)</f>
        <v>産直ニンジン・寿八寸Ａ</v>
      </c>
      <c r="Z96" s="12" t="str">
        <f t="shared" ref="Z96:Z99" si="33">IF(B96="","",B96)</f>
        <v>中耕・除草2</v>
      </c>
      <c r="AA96" s="61" t="str">
        <f t="shared" ref="AA96:AA99" si="34">IF(C96="","",C96)</f>
        <v/>
      </c>
      <c r="AB96" s="629"/>
      <c r="AC96" s="630"/>
      <c r="AD96" s="631"/>
      <c r="AE96" s="62" t="str">
        <f t="shared" ref="AE96:AE99" si="35">IF(D96="","",D96)</f>
        <v/>
      </c>
      <c r="AF96" s="66" t="str">
        <f t="shared" ref="AF96:AF99" si="36">IF(E96="","",E96)</f>
        <v/>
      </c>
      <c r="AG96" s="63" t="str">
        <f t="shared" ref="AG96:AG99" si="37">IF(F96="","",F96)</f>
        <v/>
      </c>
      <c r="AH96" s="12">
        <f t="shared" ref="AH96:AH99" si="38">IF(G96="","",G96)</f>
        <v>1000</v>
      </c>
      <c r="AI96" s="12">
        <f t="shared" ref="AI96:AI99" si="39">IF(H96="","",H96)</f>
        <v>0</v>
      </c>
    </row>
    <row r="97" spans="1:36" ht="18" customHeight="1" x14ac:dyDescent="0.15">
      <c r="A97" s="271" t="str">
        <f>IF(③予定日及び時間!$B$19="","",③予定日及び時間!$B$19&amp;"・"&amp;③予定日及び時間!$C$19)</f>
        <v>産直ニンジン・寿八寸Ｂ・Ｃ</v>
      </c>
      <c r="B97" s="271" t="str">
        <f>IF(③予定日及び時間!$AO$5="","",③予定日及び時間!$AO$5)</f>
        <v>中耕・除草2</v>
      </c>
      <c r="C97" s="291" t="str">
        <f>IF(③予定日及び時間!AN19="","",③予定日及び時間!AN19)</f>
        <v/>
      </c>
      <c r="D97" s="300" t="str">
        <f>IF(③予定日及び時間!AO19="","",③予定日及び時間!AO19)</f>
        <v/>
      </c>
      <c r="E97" s="302" t="str">
        <f>IF(③予定日及び時間!AP19="","",③予定日及び時間!AP19)</f>
        <v/>
      </c>
      <c r="F97" s="301" t="str">
        <f>IF(③予定日及び時間!AQ19="","",③予定日及び時間!AQ19)</f>
        <v/>
      </c>
      <c r="G97" s="292">
        <f>IF(③予定日及び時間!$D$19="","",③予定日及び時間!$D$19)*100</f>
        <v>1000</v>
      </c>
      <c r="H97" s="271">
        <f>IF(③予定日及び時間!AS19="","",③予定日及び時間!AS19)</f>
        <v>0</v>
      </c>
      <c r="I97">
        <v>14</v>
      </c>
      <c r="V97" s="13" t="str">
        <f t="shared" si="30"/>
        <v>作業①・中耕・除草2</v>
      </c>
      <c r="W97" s="70" t="str">
        <f t="shared" si="31"/>
        <v>産直ニンジン・寿八寸Ｂ・Ｃ・作業①・中耕・除草2</v>
      </c>
      <c r="X97" s="70" t="str">
        <f>IF(A97="","",W97&amp;"・"&amp;②元データ!$G$7)</f>
        <v>産直ニンジン・寿八寸Ｂ・Ｃ・作業①・中耕・除草2・露地野菜Ａ</v>
      </c>
      <c r="Y97" s="12" t="str">
        <f t="shared" si="32"/>
        <v>産直ニンジン・寿八寸Ｂ・Ｃ</v>
      </c>
      <c r="Z97" s="12" t="str">
        <f t="shared" si="33"/>
        <v>中耕・除草2</v>
      </c>
      <c r="AA97" s="61" t="str">
        <f t="shared" si="34"/>
        <v/>
      </c>
      <c r="AB97" s="629"/>
      <c r="AC97" s="630"/>
      <c r="AD97" s="631"/>
      <c r="AE97" s="62" t="str">
        <f t="shared" si="35"/>
        <v/>
      </c>
      <c r="AF97" s="66" t="str">
        <f t="shared" si="36"/>
        <v/>
      </c>
      <c r="AG97" s="63" t="str">
        <f t="shared" si="37"/>
        <v/>
      </c>
      <c r="AH97" s="12">
        <f t="shared" si="38"/>
        <v>1000</v>
      </c>
      <c r="AI97" s="12">
        <f t="shared" si="39"/>
        <v>0</v>
      </c>
    </row>
    <row r="98" spans="1:36" ht="18" customHeight="1" x14ac:dyDescent="0.15">
      <c r="A98" s="271" t="str">
        <f>IF(③予定日及び時間!$B$20="","",③予定日及び時間!$B$20&amp;"・"&amp;③予定日及び時間!$C$20)</f>
        <v>産直・他野菜</v>
      </c>
      <c r="B98" s="271" t="str">
        <f>IF(③予定日及び時間!$AO$5="","",③予定日及び時間!$AO$5)</f>
        <v>中耕・除草2</v>
      </c>
      <c r="C98" s="291" t="str">
        <f>IF(③予定日及び時間!AN20="","",③予定日及び時間!AN20)</f>
        <v/>
      </c>
      <c r="D98" s="300">
        <f>IF(③予定日及び時間!AO20="","",③予定日及び時間!AO20)</f>
        <v>45595</v>
      </c>
      <c r="E98" s="302" t="str">
        <f>IF(③予定日及び時間!AP20="","",③予定日及び時間!AP20)</f>
        <v>～</v>
      </c>
      <c r="F98" s="301">
        <f>IF(③予定日及び時間!AQ20="","",③予定日及び時間!AQ20)</f>
        <v>45595</v>
      </c>
      <c r="G98" s="292">
        <f>IF(③予定日及び時間!$D$20="","",③予定日及び時間!$D$20)*100</f>
        <v>200</v>
      </c>
      <c r="H98" s="271">
        <f>IF(③予定日及び時間!AS20="","",③予定日及び時間!AS20)</f>
        <v>2</v>
      </c>
      <c r="I98">
        <v>15</v>
      </c>
      <c r="V98" s="13" t="str">
        <f t="shared" si="30"/>
        <v>作業①・中耕・除草2</v>
      </c>
      <c r="W98" s="70" t="str">
        <f t="shared" si="31"/>
        <v>産直・他野菜・作業①・中耕・除草2</v>
      </c>
      <c r="X98" s="70" t="str">
        <f>IF(A98="","",W98&amp;"・"&amp;②元データ!$G$7)</f>
        <v>産直・他野菜・作業①・中耕・除草2・露地野菜Ａ</v>
      </c>
      <c r="Y98" s="12" t="str">
        <f t="shared" si="32"/>
        <v>産直・他野菜</v>
      </c>
      <c r="Z98" s="12" t="str">
        <f t="shared" si="33"/>
        <v>中耕・除草2</v>
      </c>
      <c r="AA98" s="61" t="str">
        <f t="shared" si="34"/>
        <v/>
      </c>
      <c r="AB98" s="629"/>
      <c r="AC98" s="630"/>
      <c r="AD98" s="631"/>
      <c r="AE98" s="62">
        <f t="shared" si="35"/>
        <v>45595</v>
      </c>
      <c r="AF98" s="66" t="str">
        <f t="shared" si="36"/>
        <v>～</v>
      </c>
      <c r="AG98" s="63">
        <f t="shared" si="37"/>
        <v>45595</v>
      </c>
      <c r="AH98" s="12">
        <f t="shared" si="38"/>
        <v>200</v>
      </c>
      <c r="AI98" s="12">
        <f t="shared" si="39"/>
        <v>2</v>
      </c>
    </row>
    <row r="99" spans="1:36" ht="18" customHeight="1" x14ac:dyDescent="0.15">
      <c r="A99" s="271" t="str">
        <f>IF(③予定日及び時間!$B$21="","",③予定日及び時間!$B$21&amp;"・"&amp;③予定日及び時間!$C$21)</f>
        <v>水稲・あいちのかおり</v>
      </c>
      <c r="B99" s="271" t="str">
        <f>IF(③予定日及び時間!$AO$5="","",③予定日及び時間!$AO$5)</f>
        <v>中耕・除草2</v>
      </c>
      <c r="C99" s="291" t="str">
        <f>IF(③予定日及び時間!AN21="","",③予定日及び時間!AN21)</f>
        <v/>
      </c>
      <c r="D99" s="300">
        <f>IF(③予定日及び時間!AO21="","",③予定日及び時間!AO21)</f>
        <v>45507</v>
      </c>
      <c r="E99" s="302" t="str">
        <f>IF(③予定日及び時間!AP21="","",③予定日及び時間!AP21)</f>
        <v>～</v>
      </c>
      <c r="F99" s="301">
        <f>IF(③予定日及び時間!AQ21="","",③予定日及び時間!AQ21)</f>
        <v>45507</v>
      </c>
      <c r="G99" s="292">
        <f>IF(③予定日及び時間!$D$21="","",③予定日及び時間!$D$21)*100</f>
        <v>8000</v>
      </c>
      <c r="H99" s="271">
        <f>IF(③予定日及び時間!AS21="","",③予定日及び時間!AS21)</f>
        <v>8</v>
      </c>
      <c r="I99">
        <v>16</v>
      </c>
      <c r="V99" s="13" t="str">
        <f t="shared" si="30"/>
        <v>作業①・中耕・除草2</v>
      </c>
      <c r="W99" s="70" t="str">
        <f t="shared" si="31"/>
        <v>水稲・あいちのかおり・作業①・中耕・除草2</v>
      </c>
      <c r="X99" s="70" t="str">
        <f>IF(A99="","",W99&amp;"・"&amp;②元データ!$G$7)</f>
        <v>水稲・あいちのかおり・作業①・中耕・除草2・露地野菜Ａ</v>
      </c>
      <c r="Y99" s="12" t="str">
        <f t="shared" si="32"/>
        <v>水稲・あいちのかおり</v>
      </c>
      <c r="Z99" s="12" t="str">
        <f t="shared" si="33"/>
        <v>中耕・除草2</v>
      </c>
      <c r="AA99" s="61" t="str">
        <f t="shared" si="34"/>
        <v/>
      </c>
      <c r="AB99" s="632"/>
      <c r="AC99" s="633"/>
      <c r="AD99" s="634"/>
      <c r="AE99" s="62">
        <f t="shared" si="35"/>
        <v>45507</v>
      </c>
      <c r="AF99" s="66" t="str">
        <f t="shared" si="36"/>
        <v>～</v>
      </c>
      <c r="AG99" s="63">
        <f t="shared" si="37"/>
        <v>45507</v>
      </c>
      <c r="AH99" s="12">
        <f t="shared" si="38"/>
        <v>8000</v>
      </c>
      <c r="AI99" s="12">
        <f t="shared" si="39"/>
        <v>8</v>
      </c>
    </row>
    <row r="100" spans="1:36" ht="18" customHeight="1" x14ac:dyDescent="0.15">
      <c r="A100" s="110"/>
      <c r="B100" s="110"/>
      <c r="C100" s="88"/>
      <c r="D100" s="81"/>
      <c r="E100" s="83"/>
      <c r="F100" s="81"/>
      <c r="G100" s="90"/>
      <c r="H100" s="298"/>
      <c r="V100" s="87"/>
      <c r="W100" s="91"/>
      <c r="X100" s="91"/>
      <c r="Y100" s="83"/>
      <c r="Z100" s="83"/>
      <c r="AA100" s="88"/>
      <c r="AB100" s="81"/>
      <c r="AC100" s="83"/>
      <c r="AD100" s="81"/>
      <c r="AE100" s="81"/>
      <c r="AF100" s="83"/>
      <c r="AG100" s="81"/>
      <c r="AH100" s="83"/>
    </row>
    <row r="101" spans="1:36" ht="18" customHeight="1" x14ac:dyDescent="0.15">
      <c r="A101" s="111"/>
      <c r="B101" s="112"/>
      <c r="C101" s="84"/>
      <c r="D101" s="84"/>
      <c r="E101" s="84"/>
      <c r="F101" s="84"/>
      <c r="G101" s="85" t="str">
        <f>②元データ!$B$34</f>
        <v>作業②</v>
      </c>
      <c r="H101" s="299"/>
      <c r="V101" s="92" t="str">
        <f>IF(Y101="","",$AH$2&amp;"・"&amp;Z101)</f>
        <v/>
      </c>
      <c r="W101" s="93" t="str">
        <f>IF(A101="","",Y101&amp;"・"&amp;V101)</f>
        <v/>
      </c>
      <c r="X101" s="93"/>
      <c r="Y101" s="64" t="str">
        <f>IF(A101="","",A101)</f>
        <v/>
      </c>
      <c r="Z101" s="64" t="str">
        <f>IF(B101="","",B101)</f>
        <v/>
      </c>
      <c r="AA101" s="94" t="str">
        <f>IF(C101="","",C101)</f>
        <v/>
      </c>
      <c r="AB101" s="95"/>
      <c r="AC101" s="64"/>
      <c r="AD101" s="95"/>
      <c r="AE101" s="95" t="str">
        <f t="shared" ref="AE101:AE118" si="40">IF(D101="","",D101)</f>
        <v/>
      </c>
      <c r="AF101" s="64" t="str">
        <f t="shared" ref="AF101:AF118" si="41">IF(E101="","",E101)</f>
        <v/>
      </c>
      <c r="AG101" s="95" t="str">
        <f t="shared" ref="AG101:AG118" si="42">IF(F101="","",F101)</f>
        <v/>
      </c>
      <c r="AH101" s="64" t="str">
        <f>IF(G101="","",G101)</f>
        <v>作業②</v>
      </c>
    </row>
    <row r="102" spans="1:36" ht="18" customHeight="1" x14ac:dyDescent="0.15">
      <c r="A102" s="303" t="str">
        <f>②元データ!$B$14</f>
        <v>品目・品種等</v>
      </c>
      <c r="B102" s="109" t="s">
        <v>40</v>
      </c>
      <c r="C102" s="304" t="str">
        <f>IF(②元データ!$N$36="","",②元データ!$N$36)</f>
        <v>資材購入</v>
      </c>
      <c r="D102" s="626" t="str">
        <f>"本年"&amp;②元データ!$G$7&amp;②元データ!$C$7</f>
        <v>本年露地野菜Ａ計画</v>
      </c>
      <c r="E102" s="627"/>
      <c r="F102" s="628"/>
      <c r="G102" s="12" t="s">
        <v>4</v>
      </c>
      <c r="H102" s="12" t="s">
        <v>79</v>
      </c>
      <c r="V102" s="13" t="s">
        <v>136</v>
      </c>
      <c r="W102" s="13" t="s">
        <v>137</v>
      </c>
      <c r="X102" s="13" t="s">
        <v>138</v>
      </c>
      <c r="Y102" s="12" t="str">
        <f>A102</f>
        <v>品目・品種等</v>
      </c>
      <c r="Z102" s="12" t="str">
        <f>B102</f>
        <v>作業</v>
      </c>
      <c r="AA102" s="12" t="str">
        <f>C102</f>
        <v>資材購入</v>
      </c>
      <c r="AB102" s="623"/>
      <c r="AC102" s="624"/>
      <c r="AD102" s="625"/>
      <c r="AE102" s="623" t="str">
        <f>D102</f>
        <v>本年露地野菜Ａ計画</v>
      </c>
      <c r="AF102" s="624"/>
      <c r="AG102" s="625"/>
      <c r="AH102" s="12" t="str">
        <f>G102</f>
        <v>面積</v>
      </c>
      <c r="AI102" s="70" t="s">
        <v>79</v>
      </c>
    </row>
    <row r="103" spans="1:36" ht="18" customHeight="1" x14ac:dyDescent="0.15">
      <c r="A103" s="271" t="str">
        <f>IF(③予定日及び時間!$B$6="","",③予定日及び時間!$B$6&amp;"・"&amp;③予定日及び時間!$C$6)</f>
        <v>キャベツ・錦秋</v>
      </c>
      <c r="B103" s="271" t="str">
        <f>IF(③予定日及び時間!$BB$5="","",③予定日及び時間!$BB$5)</f>
        <v>中耕・除草3</v>
      </c>
      <c r="C103" s="291" t="str">
        <f>IF(③予定日及び時間!BA6="","",③予定日及び時間!BA6)</f>
        <v/>
      </c>
      <c r="D103" s="300" t="str">
        <f>IF(③予定日及び時間!BB6="","",③予定日及び時間!BB6)</f>
        <v/>
      </c>
      <c r="E103" s="302" t="str">
        <f>IF(③予定日及び時間!BC6="","",③予定日及び時間!BC6)</f>
        <v>～</v>
      </c>
      <c r="F103" s="301" t="str">
        <f>IF(③予定日及び時間!BD6="","",③予定日及び時間!BD6)</f>
        <v/>
      </c>
      <c r="G103" s="296">
        <f>IF(③予定日及び時間!$D$6="","",③予定日及び時間!$D$6)*100</f>
        <v>2000</v>
      </c>
      <c r="H103" s="271">
        <f>IF(③予定日及び時間!BF6="","",③予定日及び時間!BF6)</f>
        <v>0</v>
      </c>
      <c r="I103">
        <v>1</v>
      </c>
      <c r="V103" s="71" t="str">
        <f>IF(Y103="","",$AH$101&amp;"・"&amp;Z103)</f>
        <v>作業②・中耕・除草3</v>
      </c>
      <c r="W103" s="70" t="str">
        <f t="shared" ref="W103:W134" si="43">IF(A103="","",Y103&amp;"・"&amp;V103)</f>
        <v>キャベツ・錦秋・作業②・中耕・除草3</v>
      </c>
      <c r="X103" s="70" t="str">
        <f>IF(A103="","",W103&amp;"・"&amp;②元データ!$G$7)</f>
        <v>キャベツ・錦秋・作業②・中耕・除草3・露地野菜Ａ</v>
      </c>
      <c r="Y103" s="12" t="str">
        <f t="shared" ref="Y103:Y134" si="44">IF(A103="","",A103)</f>
        <v>キャベツ・錦秋</v>
      </c>
      <c r="Z103" s="12" t="str">
        <f t="shared" ref="Z103:Z134" si="45">IF(B103="","",B103)</f>
        <v>中耕・除草3</v>
      </c>
      <c r="AA103" s="61" t="str">
        <f t="shared" ref="AA103:AA134" si="46">IF(C103="","",C103)</f>
        <v/>
      </c>
      <c r="AB103" s="629" t="s">
        <v>124</v>
      </c>
      <c r="AC103" s="630"/>
      <c r="AD103" s="631"/>
      <c r="AE103" s="62" t="str">
        <f t="shared" si="40"/>
        <v/>
      </c>
      <c r="AF103" s="66" t="str">
        <f t="shared" si="41"/>
        <v>～</v>
      </c>
      <c r="AG103" s="63" t="str">
        <f t="shared" si="42"/>
        <v/>
      </c>
      <c r="AH103" s="12">
        <f t="shared" ref="AH103:AH118" si="47">IF(G103="","",G103)</f>
        <v>2000</v>
      </c>
      <c r="AI103" s="12">
        <f>IF(H103="","",H103)</f>
        <v>0</v>
      </c>
      <c r="AJ103" s="34"/>
    </row>
    <row r="104" spans="1:36" ht="18" customHeight="1" x14ac:dyDescent="0.15">
      <c r="A104" s="271" t="str">
        <f>IF(③予定日及び時間!$B$7="","",③予定日及び時間!$B$7&amp;"・"&amp;③予定日及び時間!$C$7)</f>
        <v>キャベツ・しぶき２号</v>
      </c>
      <c r="B104" s="271" t="str">
        <f>IF(③予定日及び時間!$BB$5="","",③予定日及び時間!$BB$5)</f>
        <v>中耕・除草3</v>
      </c>
      <c r="C104" s="291" t="str">
        <f>IF(③予定日及び時間!BA7="","",③予定日及び時間!BA7)</f>
        <v/>
      </c>
      <c r="D104" s="300" t="str">
        <f>IF(③予定日及び時間!BB7="","",③予定日及び時間!BB7)</f>
        <v/>
      </c>
      <c r="E104" s="302" t="str">
        <f>IF(③予定日及び時間!BC7="","",③予定日及び時間!BC7)</f>
        <v>～</v>
      </c>
      <c r="F104" s="301" t="str">
        <f>IF(③予定日及び時間!BD7="","",③予定日及び時間!BD7)</f>
        <v/>
      </c>
      <c r="G104" s="292">
        <f>IF(③予定日及び時間!$D$7="","",③予定日及び時間!$D$7)*100</f>
        <v>1000</v>
      </c>
      <c r="H104" s="271">
        <f>IF(③予定日及び時間!BF7="","",③予定日及び時間!BF7)</f>
        <v>0</v>
      </c>
      <c r="I104">
        <v>2</v>
      </c>
      <c r="V104" s="71" t="str">
        <f t="shared" ref="V104:V118" si="48">IF(Y104="","",$AH$101&amp;"・"&amp;Z104)</f>
        <v>作業②・中耕・除草3</v>
      </c>
      <c r="W104" s="70" t="str">
        <f t="shared" si="43"/>
        <v>キャベツ・しぶき２号・作業②・中耕・除草3</v>
      </c>
      <c r="X104" s="70" t="str">
        <f>IF(A104="","",W104&amp;"・"&amp;②元データ!$G$7)</f>
        <v>キャベツ・しぶき２号・作業②・中耕・除草3・露地野菜Ａ</v>
      </c>
      <c r="Y104" s="12" t="str">
        <f t="shared" si="44"/>
        <v>キャベツ・しぶき２号</v>
      </c>
      <c r="Z104" s="12" t="str">
        <f t="shared" si="45"/>
        <v>中耕・除草3</v>
      </c>
      <c r="AA104" s="61" t="str">
        <f t="shared" si="46"/>
        <v/>
      </c>
      <c r="AB104" s="629"/>
      <c r="AC104" s="630"/>
      <c r="AD104" s="631"/>
      <c r="AE104" s="62" t="str">
        <f t="shared" si="40"/>
        <v/>
      </c>
      <c r="AF104" s="66" t="str">
        <f t="shared" si="41"/>
        <v>～</v>
      </c>
      <c r="AG104" s="63" t="str">
        <f t="shared" si="42"/>
        <v/>
      </c>
      <c r="AH104" s="12">
        <f t="shared" si="47"/>
        <v>1000</v>
      </c>
      <c r="AI104" s="12">
        <f t="shared" ref="AI104:AI150" si="49">IF(H104="","",H104)</f>
        <v>0</v>
      </c>
    </row>
    <row r="105" spans="1:36" ht="18" customHeight="1" x14ac:dyDescent="0.15">
      <c r="A105" s="271" t="str">
        <f>IF(③予定日及び時間!$B$8="","",③予定日及び時間!$B$8&amp;"・"&amp;③予定日及び時間!$C$8)</f>
        <v>キャベツ・冬どり錦秋</v>
      </c>
      <c r="B105" s="271" t="str">
        <f>IF(③予定日及び時間!$BB$5="","",③予定日及び時間!$BB$5)</f>
        <v>中耕・除草3</v>
      </c>
      <c r="C105" s="291" t="str">
        <f>IF(③予定日及び時間!BA8="","",③予定日及び時間!BA8)</f>
        <v/>
      </c>
      <c r="D105" s="300" t="str">
        <f>IF(③予定日及び時間!BB8="","",③予定日及び時間!BB8)</f>
        <v/>
      </c>
      <c r="E105" s="302" t="str">
        <f>IF(③予定日及び時間!BC8="","",③予定日及び時間!BC8)</f>
        <v>～</v>
      </c>
      <c r="F105" s="301" t="str">
        <f>IF(③予定日及び時間!BD8="","",③予定日及び時間!BD8)</f>
        <v/>
      </c>
      <c r="G105" s="292">
        <f>IF(③予定日及び時間!$D$8="","",③予定日及び時間!$D$8)*100</f>
        <v>500</v>
      </c>
      <c r="H105" s="271">
        <f>IF(③予定日及び時間!BF8="","",③予定日及び時間!BF8)</f>
        <v>0</v>
      </c>
      <c r="I105">
        <v>3</v>
      </c>
      <c r="V105" s="71" t="str">
        <f t="shared" si="48"/>
        <v>作業②・中耕・除草3</v>
      </c>
      <c r="W105" s="70" t="str">
        <f t="shared" si="43"/>
        <v>キャベツ・冬どり錦秋・作業②・中耕・除草3</v>
      </c>
      <c r="X105" s="70" t="str">
        <f>IF(A105="","",W105&amp;"・"&amp;②元データ!$G$7)</f>
        <v>キャベツ・冬どり錦秋・作業②・中耕・除草3・露地野菜Ａ</v>
      </c>
      <c r="Y105" s="12" t="str">
        <f t="shared" si="44"/>
        <v>キャベツ・冬どり錦秋</v>
      </c>
      <c r="Z105" s="12" t="str">
        <f t="shared" si="45"/>
        <v>中耕・除草3</v>
      </c>
      <c r="AA105" s="61" t="str">
        <f t="shared" si="46"/>
        <v/>
      </c>
      <c r="AB105" s="629"/>
      <c r="AC105" s="630"/>
      <c r="AD105" s="631"/>
      <c r="AE105" s="62" t="str">
        <f t="shared" si="40"/>
        <v/>
      </c>
      <c r="AF105" s="66" t="str">
        <f t="shared" si="41"/>
        <v>～</v>
      </c>
      <c r="AG105" s="63" t="str">
        <f t="shared" si="42"/>
        <v/>
      </c>
      <c r="AH105" s="12">
        <f t="shared" si="47"/>
        <v>500</v>
      </c>
      <c r="AI105" s="12">
        <f t="shared" si="49"/>
        <v>0</v>
      </c>
    </row>
    <row r="106" spans="1:36" ht="18" customHeight="1" x14ac:dyDescent="0.15">
      <c r="A106" s="271" t="str">
        <f>IF(③予定日及び時間!$B$9="","",③予定日及び時間!$B$9&amp;"・"&amp;③予定日及び時間!$C$9)</f>
        <v>キャベツ・石井極早生732</v>
      </c>
      <c r="B106" s="271" t="str">
        <f>IF(③予定日及び時間!$BB$5="","",③予定日及び時間!$BB$5)</f>
        <v>中耕・除草3</v>
      </c>
      <c r="C106" s="291" t="str">
        <f>IF(③予定日及び時間!BA9="","",③予定日及び時間!BA9)</f>
        <v/>
      </c>
      <c r="D106" s="300" t="str">
        <f>IF(③予定日及び時間!BB9="","",③予定日及び時間!BB9)</f>
        <v/>
      </c>
      <c r="E106" s="302" t="str">
        <f>IF(③予定日及び時間!BC9="","",③予定日及び時間!BC9)</f>
        <v>～</v>
      </c>
      <c r="F106" s="301" t="str">
        <f>IF(③予定日及び時間!BD9="","",③予定日及び時間!BD9)</f>
        <v/>
      </c>
      <c r="G106" s="292">
        <f>IF(③予定日及び時間!$D$9="","",③予定日及び時間!$D$9)*100</f>
        <v>500</v>
      </c>
      <c r="H106" s="271">
        <f>IF(③予定日及び時間!BF9="","",③予定日及び時間!BF9)</f>
        <v>0</v>
      </c>
      <c r="I106">
        <v>4</v>
      </c>
      <c r="V106" s="71" t="str">
        <f t="shared" si="48"/>
        <v>作業②・中耕・除草3</v>
      </c>
      <c r="W106" s="70" t="str">
        <f t="shared" si="43"/>
        <v>キャベツ・石井極早生732・作業②・中耕・除草3</v>
      </c>
      <c r="X106" s="70" t="str">
        <f>IF(A106="","",W106&amp;"・"&amp;②元データ!$G$7)</f>
        <v>キャベツ・石井極早生732・作業②・中耕・除草3・露地野菜Ａ</v>
      </c>
      <c r="Y106" s="12" t="str">
        <f t="shared" si="44"/>
        <v>キャベツ・石井極早生732</v>
      </c>
      <c r="Z106" s="12" t="str">
        <f t="shared" si="45"/>
        <v>中耕・除草3</v>
      </c>
      <c r="AA106" s="61" t="str">
        <f t="shared" si="46"/>
        <v/>
      </c>
      <c r="AB106" s="629"/>
      <c r="AC106" s="630"/>
      <c r="AD106" s="631"/>
      <c r="AE106" s="62" t="str">
        <f t="shared" si="40"/>
        <v/>
      </c>
      <c r="AF106" s="66" t="str">
        <f t="shared" si="41"/>
        <v>～</v>
      </c>
      <c r="AG106" s="63" t="str">
        <f t="shared" si="42"/>
        <v/>
      </c>
      <c r="AH106" s="12">
        <f t="shared" si="47"/>
        <v>500</v>
      </c>
      <c r="AI106" s="12">
        <f t="shared" si="49"/>
        <v>0</v>
      </c>
    </row>
    <row r="107" spans="1:36" ht="18" customHeight="1" x14ac:dyDescent="0.15">
      <c r="A107" s="271" t="str">
        <f>IF(③予定日及び時間!$B$10="","",③予定日及び時間!$B$10&amp;"・"&amp;③予定日及び時間!$C$10)</f>
        <v>キャベツ・若女将</v>
      </c>
      <c r="B107" s="271" t="str">
        <f>IF(③予定日及び時間!$BB$5="","",③予定日及び時間!$BB$5)</f>
        <v>中耕・除草3</v>
      </c>
      <c r="C107" s="291" t="str">
        <f>IF(③予定日及び時間!BA10="","",③予定日及び時間!BA10)</f>
        <v/>
      </c>
      <c r="D107" s="300" t="str">
        <f>IF(③予定日及び時間!BB10="","",③予定日及び時間!BB10)</f>
        <v/>
      </c>
      <c r="E107" s="302" t="str">
        <f>IF(③予定日及び時間!BC10="","",③予定日及び時間!BC10)</f>
        <v>～</v>
      </c>
      <c r="F107" s="301" t="str">
        <f>IF(③予定日及び時間!BD10="","",③予定日及び時間!BD10)</f>
        <v/>
      </c>
      <c r="G107" s="292">
        <f>IF(③予定日及び時間!$D$10="","",③予定日及び時間!$D$10)*100</f>
        <v>1000</v>
      </c>
      <c r="H107" s="271">
        <f>IF(③予定日及び時間!BF10="","",③予定日及び時間!BF10)</f>
        <v>0</v>
      </c>
      <c r="I107">
        <v>5</v>
      </c>
      <c r="V107" s="71" t="str">
        <f t="shared" si="48"/>
        <v>作業②・中耕・除草3</v>
      </c>
      <c r="W107" s="70" t="str">
        <f t="shared" si="43"/>
        <v>キャベツ・若女将・作業②・中耕・除草3</v>
      </c>
      <c r="X107" s="70" t="str">
        <f>IF(A107="","",W107&amp;"・"&amp;②元データ!$G$7)</f>
        <v>キャベツ・若女将・作業②・中耕・除草3・露地野菜Ａ</v>
      </c>
      <c r="Y107" s="12" t="str">
        <f t="shared" si="44"/>
        <v>キャベツ・若女将</v>
      </c>
      <c r="Z107" s="12" t="str">
        <f t="shared" si="45"/>
        <v>中耕・除草3</v>
      </c>
      <c r="AA107" s="61" t="str">
        <f t="shared" si="46"/>
        <v/>
      </c>
      <c r="AB107" s="629"/>
      <c r="AC107" s="630"/>
      <c r="AD107" s="631"/>
      <c r="AE107" s="62" t="str">
        <f t="shared" si="40"/>
        <v/>
      </c>
      <c r="AF107" s="66" t="str">
        <f t="shared" si="41"/>
        <v>～</v>
      </c>
      <c r="AG107" s="63" t="str">
        <f t="shared" si="42"/>
        <v/>
      </c>
      <c r="AH107" s="12">
        <f t="shared" si="47"/>
        <v>1000</v>
      </c>
      <c r="AI107" s="12">
        <f t="shared" si="49"/>
        <v>0</v>
      </c>
    </row>
    <row r="108" spans="1:36" ht="18" customHeight="1" x14ac:dyDescent="0.15">
      <c r="A108" s="271" t="str">
        <f>IF(③予定日及び時間!$B$11="","",③予定日及び時間!$B$11&amp;"・"&amp;③予定日及び時間!$C$11)</f>
        <v>キャベツ・石井中生</v>
      </c>
      <c r="B108" s="271" t="str">
        <f>IF(③予定日及び時間!$BB$5="","",③予定日及び時間!$BB$5)</f>
        <v>中耕・除草3</v>
      </c>
      <c r="C108" s="291" t="str">
        <f>IF(③予定日及び時間!BA11="","",③予定日及び時間!BA11)</f>
        <v/>
      </c>
      <c r="D108" s="300" t="str">
        <f>IF(③予定日及び時間!BB11="","",③予定日及び時間!BB11)</f>
        <v/>
      </c>
      <c r="E108" s="302" t="str">
        <f>IF(③予定日及び時間!BC11="","",③予定日及び時間!BC11)</f>
        <v>～</v>
      </c>
      <c r="F108" s="301" t="str">
        <f>IF(③予定日及び時間!BD11="","",③予定日及び時間!BD11)</f>
        <v/>
      </c>
      <c r="G108" s="292">
        <f>IF(③予定日及び時間!$D$11="","",③予定日及び時間!$D$11)*100</f>
        <v>1000</v>
      </c>
      <c r="H108" s="271">
        <f>IF(③予定日及び時間!BF11="","",③予定日及び時間!BF11)</f>
        <v>0</v>
      </c>
      <c r="I108">
        <v>6</v>
      </c>
      <c r="V108" s="71" t="str">
        <f t="shared" si="48"/>
        <v>作業②・中耕・除草3</v>
      </c>
      <c r="W108" s="70" t="str">
        <f t="shared" si="43"/>
        <v>キャベツ・石井中生・作業②・中耕・除草3</v>
      </c>
      <c r="X108" s="70" t="str">
        <f>IF(A108="","",W108&amp;"・"&amp;②元データ!$G$7)</f>
        <v>キャベツ・石井中生・作業②・中耕・除草3・露地野菜Ａ</v>
      </c>
      <c r="Y108" s="12" t="str">
        <f t="shared" si="44"/>
        <v>キャベツ・石井中生</v>
      </c>
      <c r="Z108" s="12" t="str">
        <f t="shared" si="45"/>
        <v>中耕・除草3</v>
      </c>
      <c r="AA108" s="61" t="str">
        <f t="shared" si="46"/>
        <v/>
      </c>
      <c r="AB108" s="629"/>
      <c r="AC108" s="630"/>
      <c r="AD108" s="631"/>
      <c r="AE108" s="62" t="str">
        <f t="shared" si="40"/>
        <v/>
      </c>
      <c r="AF108" s="66" t="str">
        <f t="shared" si="41"/>
        <v>～</v>
      </c>
      <c r="AG108" s="63" t="str">
        <f t="shared" si="42"/>
        <v/>
      </c>
      <c r="AH108" s="12">
        <f t="shared" si="47"/>
        <v>1000</v>
      </c>
      <c r="AI108" s="12">
        <f t="shared" si="49"/>
        <v>0</v>
      </c>
    </row>
    <row r="109" spans="1:36" ht="18" customHeight="1" x14ac:dyDescent="0.15">
      <c r="A109" s="271" t="str">
        <f>IF(③予定日及び時間!$B$12="","",③予定日及び時間!$B$12&amp;"・"&amp;③予定日及び時間!$C$12)</f>
        <v>ブロッコリー・おはよう</v>
      </c>
      <c r="B109" s="271" t="str">
        <f>IF(③予定日及び時間!$BB$5="","",③予定日及び時間!$BB$5)</f>
        <v>中耕・除草3</v>
      </c>
      <c r="C109" s="291" t="str">
        <f>IF(③予定日及び時間!BA12="","",③予定日及び時間!BA12)</f>
        <v/>
      </c>
      <c r="D109" s="300" t="str">
        <f>IF(③予定日及び時間!BB12="","",③予定日及び時間!BB12)</f>
        <v/>
      </c>
      <c r="E109" s="302" t="str">
        <f>IF(③予定日及び時間!BC12="","",③予定日及び時間!BC12)</f>
        <v>～</v>
      </c>
      <c r="F109" s="301" t="str">
        <f>IF(③予定日及び時間!BD12="","",③予定日及び時間!BD12)</f>
        <v/>
      </c>
      <c r="G109" s="292">
        <f>IF(③予定日及び時間!$D$12="","",③予定日及び時間!$D$12)*100</f>
        <v>1000</v>
      </c>
      <c r="H109" s="271">
        <f>IF(③予定日及び時間!BF12="","",③予定日及び時間!BF12)</f>
        <v>0</v>
      </c>
      <c r="I109">
        <v>7</v>
      </c>
      <c r="V109" s="71" t="str">
        <f t="shared" si="48"/>
        <v>作業②・中耕・除草3</v>
      </c>
      <c r="W109" s="70" t="str">
        <f t="shared" si="43"/>
        <v>ブロッコリー・おはよう・作業②・中耕・除草3</v>
      </c>
      <c r="X109" s="70" t="str">
        <f>IF(A109="","",W109&amp;"・"&amp;②元データ!$G$7)</f>
        <v>ブロッコリー・おはよう・作業②・中耕・除草3・露地野菜Ａ</v>
      </c>
      <c r="Y109" s="12" t="str">
        <f t="shared" si="44"/>
        <v>ブロッコリー・おはよう</v>
      </c>
      <c r="Z109" s="12" t="str">
        <f t="shared" si="45"/>
        <v>中耕・除草3</v>
      </c>
      <c r="AA109" s="61" t="str">
        <f t="shared" si="46"/>
        <v/>
      </c>
      <c r="AB109" s="629"/>
      <c r="AC109" s="630"/>
      <c r="AD109" s="631"/>
      <c r="AE109" s="62" t="str">
        <f t="shared" si="40"/>
        <v/>
      </c>
      <c r="AF109" s="66" t="str">
        <f t="shared" si="41"/>
        <v>～</v>
      </c>
      <c r="AG109" s="63" t="str">
        <f t="shared" si="42"/>
        <v/>
      </c>
      <c r="AH109" s="12">
        <f t="shared" si="47"/>
        <v>1000</v>
      </c>
      <c r="AI109" s="12">
        <f t="shared" si="49"/>
        <v>0</v>
      </c>
    </row>
    <row r="110" spans="1:36" ht="18" customHeight="1" x14ac:dyDescent="0.15">
      <c r="A110" s="271" t="str">
        <f>IF(③予定日及び時間!$B$13="","",③予定日及び時間!$B$13&amp;"・"&amp;③予定日及び時間!$C$13)</f>
        <v>ブロッコリー・こんにちは</v>
      </c>
      <c r="B110" s="271" t="str">
        <f>IF(③予定日及び時間!$BB$5="","",③予定日及び時間!$BB$5)</f>
        <v>中耕・除草3</v>
      </c>
      <c r="C110" s="291" t="str">
        <f>IF(③予定日及び時間!BA13="","",③予定日及び時間!BA13)</f>
        <v/>
      </c>
      <c r="D110" s="300" t="str">
        <f>IF(③予定日及び時間!BB13="","",③予定日及び時間!BB13)</f>
        <v/>
      </c>
      <c r="E110" s="302" t="str">
        <f>IF(③予定日及び時間!BC13="","",③予定日及び時間!BC13)</f>
        <v>～</v>
      </c>
      <c r="F110" s="301" t="str">
        <f>IF(③予定日及び時間!BD13="","",③予定日及び時間!BD13)</f>
        <v/>
      </c>
      <c r="G110" s="292">
        <f>IF(③予定日及び時間!$D$13="","",③予定日及び時間!$D$13)*100</f>
        <v>2000</v>
      </c>
      <c r="H110" s="271">
        <f>IF(③予定日及び時間!BF13="","",③予定日及び時間!BF13)</f>
        <v>0</v>
      </c>
      <c r="I110">
        <v>8</v>
      </c>
      <c r="V110" s="71" t="str">
        <f t="shared" si="48"/>
        <v>作業②・中耕・除草3</v>
      </c>
      <c r="W110" s="70" t="str">
        <f t="shared" si="43"/>
        <v>ブロッコリー・こんにちは・作業②・中耕・除草3</v>
      </c>
      <c r="X110" s="70" t="str">
        <f>IF(A110="","",W110&amp;"・"&amp;②元データ!$G$7)</f>
        <v>ブロッコリー・こんにちは・作業②・中耕・除草3・露地野菜Ａ</v>
      </c>
      <c r="Y110" s="12" t="str">
        <f t="shared" si="44"/>
        <v>ブロッコリー・こんにちは</v>
      </c>
      <c r="Z110" s="12" t="str">
        <f t="shared" si="45"/>
        <v>中耕・除草3</v>
      </c>
      <c r="AA110" s="61" t="str">
        <f t="shared" si="46"/>
        <v/>
      </c>
      <c r="AB110" s="629"/>
      <c r="AC110" s="630"/>
      <c r="AD110" s="631"/>
      <c r="AE110" s="62" t="str">
        <f t="shared" si="40"/>
        <v/>
      </c>
      <c r="AF110" s="66" t="str">
        <f t="shared" si="41"/>
        <v>～</v>
      </c>
      <c r="AG110" s="63" t="str">
        <f t="shared" si="42"/>
        <v/>
      </c>
      <c r="AH110" s="12">
        <f t="shared" si="47"/>
        <v>2000</v>
      </c>
      <c r="AI110" s="12">
        <f t="shared" si="49"/>
        <v>0</v>
      </c>
    </row>
    <row r="111" spans="1:36" ht="18" customHeight="1" x14ac:dyDescent="0.15">
      <c r="A111" s="271" t="str">
        <f>IF(③予定日及び時間!$B$14="","",③予定日及び時間!$B$14&amp;"・"&amp;③予定日及び時間!$C$14)</f>
        <v>ブロッコリー・はつみらい</v>
      </c>
      <c r="B111" s="271" t="str">
        <f>IF(③予定日及び時間!$BB$5="","",③予定日及び時間!$BB$5)</f>
        <v>中耕・除草3</v>
      </c>
      <c r="C111" s="291" t="str">
        <f>IF(③予定日及び時間!BA14="","",③予定日及び時間!BA14)</f>
        <v/>
      </c>
      <c r="D111" s="300" t="str">
        <f>IF(③予定日及び時間!BB14="","",③予定日及び時間!BB14)</f>
        <v/>
      </c>
      <c r="E111" s="302" t="str">
        <f>IF(③予定日及び時間!BC14="","",③予定日及び時間!BC14)</f>
        <v>～</v>
      </c>
      <c r="F111" s="301" t="str">
        <f>IF(③予定日及び時間!BD14="","",③予定日及び時間!BD14)</f>
        <v/>
      </c>
      <c r="G111" s="292">
        <f>IF(③予定日及び時間!$D$14="","",③予定日及び時間!$D$14)*100</f>
        <v>2000</v>
      </c>
      <c r="H111" s="271">
        <f>IF(③予定日及び時間!BF14="","",③予定日及び時間!BF14)</f>
        <v>0</v>
      </c>
      <c r="I111">
        <v>9</v>
      </c>
      <c r="V111" s="71" t="str">
        <f t="shared" si="48"/>
        <v>作業②・中耕・除草3</v>
      </c>
      <c r="W111" s="70" t="str">
        <f t="shared" si="43"/>
        <v>ブロッコリー・はつみらい・作業②・中耕・除草3</v>
      </c>
      <c r="X111" s="70" t="str">
        <f>IF(A111="","",W111&amp;"・"&amp;②元データ!$G$7)</f>
        <v>ブロッコリー・はつみらい・作業②・中耕・除草3・露地野菜Ａ</v>
      </c>
      <c r="Y111" s="12" t="str">
        <f t="shared" si="44"/>
        <v>ブロッコリー・はつみらい</v>
      </c>
      <c r="Z111" s="12" t="str">
        <f t="shared" si="45"/>
        <v>中耕・除草3</v>
      </c>
      <c r="AA111" s="61" t="str">
        <f t="shared" si="46"/>
        <v/>
      </c>
      <c r="AB111" s="629"/>
      <c r="AC111" s="630"/>
      <c r="AD111" s="631"/>
      <c r="AE111" s="62" t="str">
        <f t="shared" si="40"/>
        <v/>
      </c>
      <c r="AF111" s="66" t="str">
        <f t="shared" si="41"/>
        <v>～</v>
      </c>
      <c r="AG111" s="63" t="str">
        <f t="shared" si="42"/>
        <v/>
      </c>
      <c r="AH111" s="12">
        <f t="shared" si="47"/>
        <v>2000</v>
      </c>
      <c r="AI111" s="12">
        <f t="shared" si="49"/>
        <v>0</v>
      </c>
    </row>
    <row r="112" spans="1:36" ht="18" customHeight="1" x14ac:dyDescent="0.15">
      <c r="A112" s="271" t="str">
        <f>IF(③予定日及び時間!$B$15="","",③予定日及び時間!$B$15&amp;"・"&amp;③予定日及び時間!$C$15)</f>
        <v>ニンジン・ニンジンA</v>
      </c>
      <c r="B112" s="271" t="str">
        <f>IF(③予定日及び時間!$BB$5="","",③予定日及び時間!$BB$5)</f>
        <v>中耕・除草3</v>
      </c>
      <c r="C112" s="291" t="str">
        <f>IF(③予定日及び時間!BA15="","",③予定日及び時間!BA15)</f>
        <v/>
      </c>
      <c r="D112" s="300" t="str">
        <f>IF(③予定日及び時間!BB15="","",③予定日及び時間!BB15)</f>
        <v/>
      </c>
      <c r="E112" s="302" t="str">
        <f>IF(③予定日及び時間!BC15="","",③予定日及び時間!BC15)</f>
        <v>～</v>
      </c>
      <c r="F112" s="301" t="str">
        <f>IF(③予定日及び時間!BD15="","",③予定日及び時間!BD15)</f>
        <v/>
      </c>
      <c r="G112" s="292">
        <f>IF(③予定日及び時間!$D$15="","",③予定日及び時間!$D$15)*100</f>
        <v>3000</v>
      </c>
      <c r="H112" s="271">
        <f>IF(③予定日及び時間!BF15="","",③予定日及び時間!BF15)</f>
        <v>0</v>
      </c>
      <c r="I112">
        <v>10</v>
      </c>
      <c r="V112" s="71" t="str">
        <f t="shared" si="48"/>
        <v>作業②・中耕・除草3</v>
      </c>
      <c r="W112" s="70" t="str">
        <f t="shared" si="43"/>
        <v>ニンジン・ニンジンA・作業②・中耕・除草3</v>
      </c>
      <c r="X112" s="70" t="str">
        <f>IF(A112="","",W112&amp;"・"&amp;②元データ!$G$7)</f>
        <v>ニンジン・ニンジンA・作業②・中耕・除草3・露地野菜Ａ</v>
      </c>
      <c r="Y112" s="12" t="str">
        <f t="shared" si="44"/>
        <v>ニンジン・ニンジンA</v>
      </c>
      <c r="Z112" s="12" t="str">
        <f t="shared" si="45"/>
        <v>中耕・除草3</v>
      </c>
      <c r="AA112" s="61" t="str">
        <f t="shared" si="46"/>
        <v/>
      </c>
      <c r="AB112" s="629"/>
      <c r="AC112" s="630"/>
      <c r="AD112" s="631"/>
      <c r="AE112" s="62" t="str">
        <f t="shared" si="40"/>
        <v/>
      </c>
      <c r="AF112" s="66" t="str">
        <f t="shared" si="41"/>
        <v>～</v>
      </c>
      <c r="AG112" s="63" t="str">
        <f t="shared" si="42"/>
        <v/>
      </c>
      <c r="AH112" s="12">
        <f t="shared" si="47"/>
        <v>3000</v>
      </c>
      <c r="AI112" s="12">
        <f t="shared" si="49"/>
        <v>0</v>
      </c>
    </row>
    <row r="113" spans="1:35" ht="18" customHeight="1" x14ac:dyDescent="0.15">
      <c r="A113" s="271" t="str">
        <f>IF(③予定日及び時間!$B$16="","",③予定日及び時間!$B$16&amp;"・"&amp;③予定日及び時間!$C$16)</f>
        <v>ニンジン・ニンジンB</v>
      </c>
      <c r="B113" s="271" t="str">
        <f>IF(③予定日及び時間!$BB$5="","",③予定日及び時間!$BB$5)</f>
        <v>中耕・除草3</v>
      </c>
      <c r="C113" s="291" t="str">
        <f>IF(③予定日及び時間!BA16="","",③予定日及び時間!BA16)</f>
        <v/>
      </c>
      <c r="D113" s="300" t="str">
        <f>IF(③予定日及び時間!BB16="","",③予定日及び時間!BB16)</f>
        <v/>
      </c>
      <c r="E113" s="302" t="str">
        <f>IF(③予定日及び時間!BC16="","",③予定日及び時間!BC16)</f>
        <v>～</v>
      </c>
      <c r="F113" s="301" t="str">
        <f>IF(③予定日及び時間!BD16="","",③予定日及び時間!BD16)</f>
        <v/>
      </c>
      <c r="G113" s="292">
        <f>IF(③予定日及び時間!$D$16="","",③予定日及び時間!$D$16)*100</f>
        <v>2000</v>
      </c>
      <c r="H113" s="271">
        <f>IF(③予定日及び時間!BF16="","",③予定日及び時間!BF16)</f>
        <v>0</v>
      </c>
      <c r="I113">
        <v>11</v>
      </c>
      <c r="V113" s="71" t="str">
        <f t="shared" si="48"/>
        <v>作業②・中耕・除草3</v>
      </c>
      <c r="W113" s="70" t="str">
        <f t="shared" si="43"/>
        <v>ニンジン・ニンジンB・作業②・中耕・除草3</v>
      </c>
      <c r="X113" s="70" t="str">
        <f>IF(A113="","",W113&amp;"・"&amp;②元データ!$G$7)</f>
        <v>ニンジン・ニンジンB・作業②・中耕・除草3・露地野菜Ａ</v>
      </c>
      <c r="Y113" s="12" t="str">
        <f t="shared" si="44"/>
        <v>ニンジン・ニンジンB</v>
      </c>
      <c r="Z113" s="12" t="str">
        <f t="shared" si="45"/>
        <v>中耕・除草3</v>
      </c>
      <c r="AA113" s="61" t="str">
        <f t="shared" si="46"/>
        <v/>
      </c>
      <c r="AB113" s="629"/>
      <c r="AC113" s="630"/>
      <c r="AD113" s="631"/>
      <c r="AE113" s="62" t="str">
        <f t="shared" si="40"/>
        <v/>
      </c>
      <c r="AF113" s="66" t="str">
        <f t="shared" si="41"/>
        <v>～</v>
      </c>
      <c r="AG113" s="63" t="str">
        <f t="shared" si="42"/>
        <v/>
      </c>
      <c r="AH113" s="12">
        <f t="shared" si="47"/>
        <v>2000</v>
      </c>
      <c r="AI113" s="12">
        <f t="shared" si="49"/>
        <v>0</v>
      </c>
    </row>
    <row r="114" spans="1:35" ht="18" customHeight="1" x14ac:dyDescent="0.15">
      <c r="A114" s="271" t="str">
        <f>IF(③予定日及び時間!$B$17="","",③予定日及び時間!$B$17&amp;"・"&amp;③予定日及び時間!$C$17)</f>
        <v>ニンジン・ニンジンC</v>
      </c>
      <c r="B114" s="271" t="str">
        <f>IF(③予定日及び時間!$BB$5="","",③予定日及び時間!$BB$5)</f>
        <v>中耕・除草3</v>
      </c>
      <c r="C114" s="291" t="str">
        <f>IF(③予定日及び時間!BA17="","",③予定日及び時間!BA17)</f>
        <v/>
      </c>
      <c r="D114" s="300" t="str">
        <f>IF(③予定日及び時間!BB17="","",③予定日及び時間!BB17)</f>
        <v/>
      </c>
      <c r="E114" s="302" t="str">
        <f>IF(③予定日及び時間!BC17="","",③予定日及び時間!BC17)</f>
        <v>～</v>
      </c>
      <c r="F114" s="301" t="str">
        <f>IF(③予定日及び時間!BD17="","",③予定日及び時間!BD17)</f>
        <v/>
      </c>
      <c r="G114" s="292">
        <f>IF(③予定日及び時間!$D$17="","",③予定日及び時間!$D$17)*100</f>
        <v>1000</v>
      </c>
      <c r="H114" s="271">
        <f>IF(③予定日及び時間!BF17="","",③予定日及び時間!BF17)</f>
        <v>0</v>
      </c>
      <c r="I114">
        <v>12</v>
      </c>
      <c r="V114" s="71" t="str">
        <f t="shared" si="48"/>
        <v>作業②・中耕・除草3</v>
      </c>
      <c r="W114" s="70" t="str">
        <f t="shared" si="43"/>
        <v>ニンジン・ニンジンC・作業②・中耕・除草3</v>
      </c>
      <c r="X114" s="70" t="str">
        <f>IF(A114="","",W114&amp;"・"&amp;②元データ!$G$7)</f>
        <v>ニンジン・ニンジンC・作業②・中耕・除草3・露地野菜Ａ</v>
      </c>
      <c r="Y114" s="12" t="str">
        <f t="shared" si="44"/>
        <v>ニンジン・ニンジンC</v>
      </c>
      <c r="Z114" s="12" t="str">
        <f t="shared" si="45"/>
        <v>中耕・除草3</v>
      </c>
      <c r="AA114" s="61" t="str">
        <f t="shared" si="46"/>
        <v/>
      </c>
      <c r="AB114" s="629"/>
      <c r="AC114" s="630"/>
      <c r="AD114" s="631"/>
      <c r="AE114" s="62" t="str">
        <f t="shared" si="40"/>
        <v/>
      </c>
      <c r="AF114" s="66" t="str">
        <f t="shared" si="41"/>
        <v>～</v>
      </c>
      <c r="AG114" s="63" t="str">
        <f t="shared" si="42"/>
        <v/>
      </c>
      <c r="AH114" s="12">
        <f t="shared" si="47"/>
        <v>1000</v>
      </c>
      <c r="AI114" s="12">
        <f t="shared" si="49"/>
        <v>0</v>
      </c>
    </row>
    <row r="115" spans="1:35" ht="18" customHeight="1" x14ac:dyDescent="0.15">
      <c r="A115" s="271" t="str">
        <f>IF(③予定日及び時間!$B$18="","",③予定日及び時間!$B$18&amp;"・"&amp;③予定日及び時間!$C$18)</f>
        <v>産直ニンジン・寿八寸Ａ</v>
      </c>
      <c r="B115" s="271" t="str">
        <f>IF(③予定日及び時間!$BB$5="","",③予定日及び時間!$BB$5)</f>
        <v>中耕・除草3</v>
      </c>
      <c r="C115" s="291" t="str">
        <f>IF(③予定日及び時間!BA18="","",③予定日及び時間!BA18)</f>
        <v/>
      </c>
      <c r="D115" s="300" t="str">
        <f>IF(③予定日及び時間!BB18="","",③予定日及び時間!BB18)</f>
        <v/>
      </c>
      <c r="E115" s="302" t="str">
        <f>IF(③予定日及び時間!BC18="","",③予定日及び時間!BC18)</f>
        <v>～</v>
      </c>
      <c r="F115" s="301" t="str">
        <f>IF(③予定日及び時間!BD18="","",③予定日及び時間!BD18)</f>
        <v/>
      </c>
      <c r="G115" s="292">
        <f>IF(③予定日及び時間!$D$18="","",③予定日及び時間!$D$18)*100</f>
        <v>1000</v>
      </c>
      <c r="H115" s="271">
        <f>IF(③予定日及び時間!BF18="","",③予定日及び時間!BF18)</f>
        <v>0</v>
      </c>
      <c r="I115">
        <v>13</v>
      </c>
      <c r="V115" s="71" t="str">
        <f t="shared" si="48"/>
        <v>作業②・中耕・除草3</v>
      </c>
      <c r="W115" s="70" t="str">
        <f t="shared" si="43"/>
        <v>産直ニンジン・寿八寸Ａ・作業②・中耕・除草3</v>
      </c>
      <c r="X115" s="70" t="str">
        <f>IF(A115="","",W115&amp;"・"&amp;②元データ!$G$7)</f>
        <v>産直ニンジン・寿八寸Ａ・作業②・中耕・除草3・露地野菜Ａ</v>
      </c>
      <c r="Y115" s="12" t="str">
        <f t="shared" si="44"/>
        <v>産直ニンジン・寿八寸Ａ</v>
      </c>
      <c r="Z115" s="12" t="str">
        <f t="shared" si="45"/>
        <v>中耕・除草3</v>
      </c>
      <c r="AA115" s="61" t="str">
        <f t="shared" si="46"/>
        <v/>
      </c>
      <c r="AB115" s="629"/>
      <c r="AC115" s="630"/>
      <c r="AD115" s="631"/>
      <c r="AE115" s="62" t="str">
        <f t="shared" si="40"/>
        <v/>
      </c>
      <c r="AF115" s="66" t="str">
        <f t="shared" si="41"/>
        <v>～</v>
      </c>
      <c r="AG115" s="63" t="str">
        <f t="shared" si="42"/>
        <v/>
      </c>
      <c r="AH115" s="12">
        <f t="shared" si="47"/>
        <v>1000</v>
      </c>
      <c r="AI115" s="12">
        <f t="shared" si="49"/>
        <v>0</v>
      </c>
    </row>
    <row r="116" spans="1:35" ht="18" customHeight="1" x14ac:dyDescent="0.15">
      <c r="A116" s="271" t="str">
        <f>IF(③予定日及び時間!$B$19="","",③予定日及び時間!$B$19&amp;"・"&amp;③予定日及び時間!$C$19)</f>
        <v>産直ニンジン・寿八寸Ｂ・Ｃ</v>
      </c>
      <c r="B116" s="271" t="str">
        <f>IF(③予定日及び時間!$BB$5="","",③予定日及び時間!$BB$5)</f>
        <v>中耕・除草3</v>
      </c>
      <c r="C116" s="291" t="str">
        <f>IF(③予定日及び時間!BA19="","",③予定日及び時間!BA19)</f>
        <v/>
      </c>
      <c r="D116" s="300" t="str">
        <f>IF(③予定日及び時間!BB19="","",③予定日及び時間!BB19)</f>
        <v/>
      </c>
      <c r="E116" s="302" t="str">
        <f>IF(③予定日及び時間!BC19="","",③予定日及び時間!BC19)</f>
        <v>～</v>
      </c>
      <c r="F116" s="301" t="str">
        <f>IF(③予定日及び時間!BD19="","",③予定日及び時間!BD19)</f>
        <v/>
      </c>
      <c r="G116" s="292">
        <f>IF(③予定日及び時間!$D$19="","",③予定日及び時間!$D$19)*100</f>
        <v>1000</v>
      </c>
      <c r="H116" s="271">
        <f>IF(③予定日及び時間!BF19="","",③予定日及び時間!BF19)</f>
        <v>0</v>
      </c>
      <c r="I116">
        <v>14</v>
      </c>
      <c r="V116" s="71" t="str">
        <f t="shared" si="48"/>
        <v>作業②・中耕・除草3</v>
      </c>
      <c r="W116" s="70" t="str">
        <f t="shared" si="43"/>
        <v>産直ニンジン・寿八寸Ｂ・Ｃ・作業②・中耕・除草3</v>
      </c>
      <c r="X116" s="70" t="str">
        <f>IF(A116="","",W116&amp;"・"&amp;②元データ!$G$7)</f>
        <v>産直ニンジン・寿八寸Ｂ・Ｃ・作業②・中耕・除草3・露地野菜Ａ</v>
      </c>
      <c r="Y116" s="12" t="str">
        <f t="shared" si="44"/>
        <v>産直ニンジン・寿八寸Ｂ・Ｃ</v>
      </c>
      <c r="Z116" s="12" t="str">
        <f t="shared" si="45"/>
        <v>中耕・除草3</v>
      </c>
      <c r="AA116" s="61" t="str">
        <f t="shared" si="46"/>
        <v/>
      </c>
      <c r="AB116" s="629"/>
      <c r="AC116" s="630"/>
      <c r="AD116" s="631"/>
      <c r="AE116" s="62" t="str">
        <f t="shared" si="40"/>
        <v/>
      </c>
      <c r="AF116" s="66" t="str">
        <f t="shared" si="41"/>
        <v>～</v>
      </c>
      <c r="AG116" s="63" t="str">
        <f t="shared" si="42"/>
        <v/>
      </c>
      <c r="AH116" s="12">
        <f t="shared" si="47"/>
        <v>1000</v>
      </c>
      <c r="AI116" s="12">
        <f t="shared" si="49"/>
        <v>0</v>
      </c>
    </row>
    <row r="117" spans="1:35" ht="18" customHeight="1" x14ac:dyDescent="0.15">
      <c r="A117" s="271" t="str">
        <f>IF(③予定日及び時間!$B$20="","",③予定日及び時間!$B$20&amp;"・"&amp;③予定日及び時間!$C$20)</f>
        <v>産直・他野菜</v>
      </c>
      <c r="B117" s="271" t="str">
        <f>IF(③予定日及び時間!$BB$5="","",③予定日及び時間!$BB$5)</f>
        <v>中耕・除草3</v>
      </c>
      <c r="C117" s="291" t="str">
        <f>IF(③予定日及び時間!BA20="","",③予定日及び時間!BA20)</f>
        <v/>
      </c>
      <c r="D117" s="300" t="str">
        <f>IF(③予定日及び時間!BB20="","",③予定日及び時間!BB20)</f>
        <v/>
      </c>
      <c r="E117" s="302" t="str">
        <f>IF(③予定日及び時間!BC20="","",③予定日及び時間!BC20)</f>
        <v>～</v>
      </c>
      <c r="F117" s="301" t="str">
        <f>IF(③予定日及び時間!BD20="","",③予定日及び時間!BD20)</f>
        <v/>
      </c>
      <c r="G117" s="292">
        <f>IF(③予定日及び時間!$D$20="","",③予定日及び時間!$D$20)*100</f>
        <v>200</v>
      </c>
      <c r="H117" s="271">
        <f>IF(③予定日及び時間!BF20="","",③予定日及び時間!BF20)</f>
        <v>0</v>
      </c>
      <c r="I117">
        <v>15</v>
      </c>
      <c r="V117" s="71" t="str">
        <f t="shared" si="48"/>
        <v>作業②・中耕・除草3</v>
      </c>
      <c r="W117" s="70" t="str">
        <f t="shared" si="43"/>
        <v>産直・他野菜・作業②・中耕・除草3</v>
      </c>
      <c r="X117" s="70" t="str">
        <f>IF(A117="","",W117&amp;"・"&amp;②元データ!$G$7)</f>
        <v>産直・他野菜・作業②・中耕・除草3・露地野菜Ａ</v>
      </c>
      <c r="Y117" s="12" t="str">
        <f t="shared" si="44"/>
        <v>産直・他野菜</v>
      </c>
      <c r="Z117" s="12" t="str">
        <f t="shared" si="45"/>
        <v>中耕・除草3</v>
      </c>
      <c r="AA117" s="61" t="str">
        <f t="shared" si="46"/>
        <v/>
      </c>
      <c r="AB117" s="629"/>
      <c r="AC117" s="630"/>
      <c r="AD117" s="631"/>
      <c r="AE117" s="62" t="str">
        <f t="shared" si="40"/>
        <v/>
      </c>
      <c r="AF117" s="66" t="str">
        <f t="shared" si="41"/>
        <v>～</v>
      </c>
      <c r="AG117" s="63" t="str">
        <f t="shared" si="42"/>
        <v/>
      </c>
      <c r="AH117" s="12">
        <f t="shared" si="47"/>
        <v>200</v>
      </c>
      <c r="AI117" s="12">
        <f t="shared" si="49"/>
        <v>0</v>
      </c>
    </row>
    <row r="118" spans="1:35" ht="18" customHeight="1" x14ac:dyDescent="0.15">
      <c r="A118" s="271" t="str">
        <f>IF(③予定日及び時間!$B$21="","",③予定日及び時間!$B$21&amp;"・"&amp;③予定日及び時間!$C$21)</f>
        <v>水稲・あいちのかおり</v>
      </c>
      <c r="B118" s="271" t="str">
        <f>IF(③予定日及び時間!$BB$5="","",③予定日及び時間!$BB$5)</f>
        <v>中耕・除草3</v>
      </c>
      <c r="C118" s="291" t="str">
        <f>IF(③予定日及び時間!BA21="","",③予定日及び時間!BA21)</f>
        <v/>
      </c>
      <c r="D118" s="300">
        <f>IF(③予定日及び時間!BB21="","",③予定日及び時間!BB21)</f>
        <v>45575</v>
      </c>
      <c r="E118" s="302" t="str">
        <f>IF(③予定日及び時間!BC21="","",③予定日及び時間!BC21)</f>
        <v>～</v>
      </c>
      <c r="F118" s="301">
        <f>IF(③予定日及び時間!BD21="","",③予定日及び時間!BD21)</f>
        <v>45575</v>
      </c>
      <c r="G118" s="292">
        <f>IF(③予定日及び時間!$D$21="","",③予定日及び時間!$D$21)*100</f>
        <v>8000</v>
      </c>
      <c r="H118" s="271">
        <f>IF(③予定日及び時間!BF21="","",③予定日及び時間!BF21)</f>
        <v>8</v>
      </c>
      <c r="I118">
        <v>16</v>
      </c>
      <c r="V118" s="71" t="str">
        <f t="shared" si="48"/>
        <v>作業②・中耕・除草3</v>
      </c>
      <c r="W118" s="70" t="str">
        <f t="shared" si="43"/>
        <v>水稲・あいちのかおり・作業②・中耕・除草3</v>
      </c>
      <c r="X118" s="70" t="str">
        <f>IF(A118="","",W118&amp;"・"&amp;②元データ!$G$7)</f>
        <v>水稲・あいちのかおり・作業②・中耕・除草3・露地野菜Ａ</v>
      </c>
      <c r="Y118" s="12" t="str">
        <f t="shared" si="44"/>
        <v>水稲・あいちのかおり</v>
      </c>
      <c r="Z118" s="12" t="str">
        <f t="shared" si="45"/>
        <v>中耕・除草3</v>
      </c>
      <c r="AA118" s="61" t="str">
        <f t="shared" si="46"/>
        <v/>
      </c>
      <c r="AB118" s="632"/>
      <c r="AC118" s="633"/>
      <c r="AD118" s="634"/>
      <c r="AE118" s="62">
        <f t="shared" si="40"/>
        <v>45575</v>
      </c>
      <c r="AF118" s="66" t="str">
        <f t="shared" si="41"/>
        <v>～</v>
      </c>
      <c r="AG118" s="63">
        <f t="shared" si="42"/>
        <v>45575</v>
      </c>
      <c r="AH118" s="12">
        <f t="shared" si="47"/>
        <v>8000</v>
      </c>
      <c r="AI118" s="12">
        <f t="shared" si="49"/>
        <v>8</v>
      </c>
    </row>
    <row r="119" spans="1:35" ht="18" customHeight="1" x14ac:dyDescent="0.15">
      <c r="A119" s="271" t="str">
        <f>IF(③予定日及び時間!$B$6="","",③予定日及び時間!$B$6&amp;"・"&amp;③予定日及び時間!$C$6)</f>
        <v>キャベツ・錦秋</v>
      </c>
      <c r="B119" s="271" t="str">
        <f>IF(③予定日及び時間!$BI$5="","",③予定日及び時間!$BI$5)</f>
        <v>防除1</v>
      </c>
      <c r="C119" s="291" t="str">
        <f>IF(③予定日及び時間!BH6="","",③予定日及び時間!BH6)</f>
        <v/>
      </c>
      <c r="D119" s="300">
        <f>IF(③予定日及び時間!BI6="","",③予定日及び時間!BI6)</f>
        <v>45544</v>
      </c>
      <c r="E119" s="302" t="str">
        <f>IF(③予定日及び時間!BJ6="","",③予定日及び時間!BJ6)</f>
        <v>～</v>
      </c>
      <c r="F119" s="301">
        <f>IF(③予定日及び時間!BK6="","",③予定日及び時間!BK6)</f>
        <v>45544</v>
      </c>
      <c r="G119" s="296">
        <f>IF(③予定日及び時間!$D$6="","",③予定日及び時間!$D$6)*100</f>
        <v>2000</v>
      </c>
      <c r="H119" s="271">
        <f>IF(③予定日及び時間!BM6="","",③予定日及び時間!BM6)</f>
        <v>4</v>
      </c>
      <c r="I119">
        <v>1</v>
      </c>
      <c r="V119" s="71" t="str">
        <f t="shared" ref="V119:V150" si="50">IF(Y119="","",$AH$101&amp;"・"&amp;Z119)</f>
        <v>作業②・防除1</v>
      </c>
      <c r="W119" s="70" t="str">
        <f t="shared" si="43"/>
        <v>キャベツ・錦秋・作業②・防除1</v>
      </c>
      <c r="X119" s="70" t="str">
        <f>IF(A119="","",W119&amp;"・"&amp;②元データ!$G$7)</f>
        <v>キャベツ・錦秋・作業②・防除1・露地野菜Ａ</v>
      </c>
      <c r="Y119" s="12" t="str">
        <f t="shared" si="44"/>
        <v>キャベツ・錦秋</v>
      </c>
      <c r="Z119" s="12" t="str">
        <f t="shared" si="45"/>
        <v>防除1</v>
      </c>
      <c r="AA119" s="61" t="str">
        <f t="shared" si="46"/>
        <v/>
      </c>
      <c r="AB119" s="629" t="s">
        <v>124</v>
      </c>
      <c r="AC119" s="630"/>
      <c r="AD119" s="631"/>
      <c r="AE119" s="62">
        <f t="shared" ref="AE119:AE166" si="51">IF(D119="","",D119)</f>
        <v>45544</v>
      </c>
      <c r="AF119" s="66" t="str">
        <f t="shared" ref="AF119:AF166" si="52">IF(E119="","",E119)</f>
        <v>～</v>
      </c>
      <c r="AG119" s="63">
        <f t="shared" ref="AG119:AG166" si="53">IF(F119="","",F119)</f>
        <v>45544</v>
      </c>
      <c r="AH119" s="12">
        <f t="shared" ref="AH119:AH166" si="54">IF(G119="","",G119)</f>
        <v>2000</v>
      </c>
      <c r="AI119" s="12">
        <f t="shared" si="49"/>
        <v>4</v>
      </c>
    </row>
    <row r="120" spans="1:35" ht="18" customHeight="1" x14ac:dyDescent="0.15">
      <c r="A120" s="271" t="str">
        <f>IF(③予定日及び時間!$B$7="","",③予定日及び時間!$B$7&amp;"・"&amp;③予定日及び時間!$C$7)</f>
        <v>キャベツ・しぶき２号</v>
      </c>
      <c r="B120" s="271" t="str">
        <f>IF(③予定日及び時間!$BI$5="","",③予定日及び時間!$BI$5)</f>
        <v>防除1</v>
      </c>
      <c r="C120" s="291" t="str">
        <f>IF(③予定日及び時間!BH7="","",③予定日及び時間!BH7)</f>
        <v/>
      </c>
      <c r="D120" s="300">
        <f>IF(③予定日及び時間!BI7="","",③予定日及び時間!BI7)</f>
        <v>45570</v>
      </c>
      <c r="E120" s="302" t="str">
        <f>IF(③予定日及び時間!BJ7="","",③予定日及び時間!BJ7)</f>
        <v>～</v>
      </c>
      <c r="F120" s="301">
        <f>IF(③予定日及び時間!BK7="","",③予定日及び時間!BK7)</f>
        <v>45570</v>
      </c>
      <c r="G120" s="292">
        <f>IF(③予定日及び時間!$D$7="","",③予定日及び時間!$D$7)*100</f>
        <v>1000</v>
      </c>
      <c r="H120" s="271">
        <f>IF(③予定日及び時間!BM7="","",③予定日及び時間!BM7)</f>
        <v>2</v>
      </c>
      <c r="I120">
        <v>2</v>
      </c>
      <c r="V120" s="71" t="str">
        <f t="shared" si="50"/>
        <v>作業②・防除1</v>
      </c>
      <c r="W120" s="70" t="str">
        <f t="shared" si="43"/>
        <v>キャベツ・しぶき２号・作業②・防除1</v>
      </c>
      <c r="X120" s="70" t="str">
        <f>IF(A120="","",W120&amp;"・"&amp;②元データ!$G$7)</f>
        <v>キャベツ・しぶき２号・作業②・防除1・露地野菜Ａ</v>
      </c>
      <c r="Y120" s="12" t="str">
        <f t="shared" si="44"/>
        <v>キャベツ・しぶき２号</v>
      </c>
      <c r="Z120" s="12" t="str">
        <f t="shared" si="45"/>
        <v>防除1</v>
      </c>
      <c r="AA120" s="61" t="str">
        <f t="shared" si="46"/>
        <v/>
      </c>
      <c r="AB120" s="629"/>
      <c r="AC120" s="630"/>
      <c r="AD120" s="631"/>
      <c r="AE120" s="62">
        <f t="shared" si="51"/>
        <v>45570</v>
      </c>
      <c r="AF120" s="66" t="str">
        <f t="shared" si="52"/>
        <v>～</v>
      </c>
      <c r="AG120" s="63">
        <f t="shared" si="53"/>
        <v>45570</v>
      </c>
      <c r="AH120" s="12">
        <f t="shared" si="54"/>
        <v>1000</v>
      </c>
      <c r="AI120" s="12">
        <f t="shared" si="49"/>
        <v>2</v>
      </c>
    </row>
    <row r="121" spans="1:35" ht="18" customHeight="1" x14ac:dyDescent="0.15">
      <c r="A121" s="271" t="str">
        <f>IF(③予定日及び時間!$B$8="","",③予定日及び時間!$B$8&amp;"・"&amp;③予定日及び時間!$C$8)</f>
        <v>キャベツ・冬どり錦秋</v>
      </c>
      <c r="B121" s="271" t="str">
        <f>IF(③予定日及び時間!$BI$5="","",③予定日及び時間!$BI$5)</f>
        <v>防除1</v>
      </c>
      <c r="C121" s="291" t="str">
        <f>IF(③予定日及び時間!BH8="","",③予定日及び時間!BH8)</f>
        <v/>
      </c>
      <c r="D121" s="300">
        <f>IF(③予定日及び時間!BI8="","",③予定日及び時間!BI8)</f>
        <v>45580</v>
      </c>
      <c r="E121" s="302" t="str">
        <f>IF(③予定日及び時間!BJ8="","",③予定日及び時間!BJ8)</f>
        <v>～</v>
      </c>
      <c r="F121" s="301">
        <f>IF(③予定日及び時間!BK8="","",③予定日及び時間!BK8)</f>
        <v>45580</v>
      </c>
      <c r="G121" s="292">
        <f>IF(③予定日及び時間!$D$8="","",③予定日及び時間!$D$8)*100</f>
        <v>500</v>
      </c>
      <c r="H121" s="271">
        <f>IF(③予定日及び時間!BM8="","",③予定日及び時間!BM8)</f>
        <v>1</v>
      </c>
      <c r="I121">
        <v>3</v>
      </c>
      <c r="V121" s="71" t="str">
        <f t="shared" si="50"/>
        <v>作業②・防除1</v>
      </c>
      <c r="W121" s="70" t="str">
        <f t="shared" si="43"/>
        <v>キャベツ・冬どり錦秋・作業②・防除1</v>
      </c>
      <c r="X121" s="70" t="str">
        <f>IF(A121="","",W121&amp;"・"&amp;②元データ!$G$7)</f>
        <v>キャベツ・冬どり錦秋・作業②・防除1・露地野菜Ａ</v>
      </c>
      <c r="Y121" s="12" t="str">
        <f t="shared" si="44"/>
        <v>キャベツ・冬どり錦秋</v>
      </c>
      <c r="Z121" s="12" t="str">
        <f t="shared" si="45"/>
        <v>防除1</v>
      </c>
      <c r="AA121" s="61" t="str">
        <f t="shared" si="46"/>
        <v/>
      </c>
      <c r="AB121" s="629"/>
      <c r="AC121" s="630"/>
      <c r="AD121" s="631"/>
      <c r="AE121" s="62">
        <f t="shared" si="51"/>
        <v>45580</v>
      </c>
      <c r="AF121" s="66" t="str">
        <f t="shared" si="52"/>
        <v>～</v>
      </c>
      <c r="AG121" s="63">
        <f t="shared" si="53"/>
        <v>45580</v>
      </c>
      <c r="AH121" s="12">
        <f t="shared" si="54"/>
        <v>500</v>
      </c>
      <c r="AI121" s="12">
        <f t="shared" si="49"/>
        <v>1</v>
      </c>
    </row>
    <row r="122" spans="1:35" ht="18" customHeight="1" x14ac:dyDescent="0.15">
      <c r="A122" s="271" t="str">
        <f>IF(③予定日及び時間!$B$9="","",③予定日及び時間!$B$9&amp;"・"&amp;③予定日及び時間!$C$9)</f>
        <v>キャベツ・石井極早生732</v>
      </c>
      <c r="B122" s="271" t="str">
        <f>IF(③予定日及び時間!$BI$5="","",③予定日及び時間!$BI$5)</f>
        <v>防除1</v>
      </c>
      <c r="C122" s="291" t="str">
        <f>IF(③予定日及び時間!BH9="","",③予定日及び時間!BH9)</f>
        <v/>
      </c>
      <c r="D122" s="300">
        <f>IF(③予定日及び時間!BI9="","",③予定日及び時間!BI9)</f>
        <v>45622</v>
      </c>
      <c r="E122" s="302" t="str">
        <f>IF(③予定日及び時間!BJ9="","",③予定日及び時間!BJ9)</f>
        <v>～</v>
      </c>
      <c r="F122" s="301">
        <f>IF(③予定日及び時間!BK9="","",③予定日及び時間!BK9)</f>
        <v>45622</v>
      </c>
      <c r="G122" s="292">
        <f>IF(③予定日及び時間!$D$9="","",③予定日及び時間!$D$9)*100</f>
        <v>500</v>
      </c>
      <c r="H122" s="271">
        <f>IF(③予定日及び時間!BM9="","",③予定日及び時間!BM9)</f>
        <v>1</v>
      </c>
      <c r="I122">
        <v>4</v>
      </c>
      <c r="V122" s="71" t="str">
        <f t="shared" si="50"/>
        <v>作業②・防除1</v>
      </c>
      <c r="W122" s="70" t="str">
        <f t="shared" si="43"/>
        <v>キャベツ・石井極早生732・作業②・防除1</v>
      </c>
      <c r="X122" s="70" t="str">
        <f>IF(A122="","",W122&amp;"・"&amp;②元データ!$G$7)</f>
        <v>キャベツ・石井極早生732・作業②・防除1・露地野菜Ａ</v>
      </c>
      <c r="Y122" s="12" t="str">
        <f t="shared" si="44"/>
        <v>キャベツ・石井極早生732</v>
      </c>
      <c r="Z122" s="12" t="str">
        <f t="shared" si="45"/>
        <v>防除1</v>
      </c>
      <c r="AA122" s="61" t="str">
        <f t="shared" si="46"/>
        <v/>
      </c>
      <c r="AB122" s="629"/>
      <c r="AC122" s="630"/>
      <c r="AD122" s="631"/>
      <c r="AE122" s="62">
        <f t="shared" si="51"/>
        <v>45622</v>
      </c>
      <c r="AF122" s="66" t="str">
        <f t="shared" si="52"/>
        <v>～</v>
      </c>
      <c r="AG122" s="63">
        <f t="shared" si="53"/>
        <v>45622</v>
      </c>
      <c r="AH122" s="12">
        <f t="shared" si="54"/>
        <v>500</v>
      </c>
      <c r="AI122" s="12">
        <f t="shared" si="49"/>
        <v>1</v>
      </c>
    </row>
    <row r="123" spans="1:35" ht="18" customHeight="1" x14ac:dyDescent="0.15">
      <c r="A123" s="271" t="str">
        <f>IF(③予定日及び時間!$B$10="","",③予定日及び時間!$B$10&amp;"・"&amp;③予定日及び時間!$C$10)</f>
        <v>キャベツ・若女将</v>
      </c>
      <c r="B123" s="271" t="str">
        <f>IF(③予定日及び時間!$BI$5="","",③予定日及び時間!$BI$5)</f>
        <v>防除1</v>
      </c>
      <c r="C123" s="291" t="str">
        <f>IF(③予定日及び時間!BH10="","",③予定日及び時間!BH10)</f>
        <v/>
      </c>
      <c r="D123" s="300">
        <f>IF(③予定日及び時間!BI10="","",③予定日及び時間!BI10)</f>
        <v>45631</v>
      </c>
      <c r="E123" s="302" t="str">
        <f>IF(③予定日及び時間!BJ10="","",③予定日及び時間!BJ10)</f>
        <v>～</v>
      </c>
      <c r="F123" s="301">
        <f>IF(③予定日及び時間!BK10="","",③予定日及び時間!BK10)</f>
        <v>45631</v>
      </c>
      <c r="G123" s="292">
        <f>IF(③予定日及び時間!$D$10="","",③予定日及び時間!$D$10)*100</f>
        <v>1000</v>
      </c>
      <c r="H123" s="271">
        <f>IF(③予定日及び時間!BM10="","",③予定日及び時間!BM10)</f>
        <v>2</v>
      </c>
      <c r="I123">
        <v>5</v>
      </c>
      <c r="V123" s="71" t="str">
        <f t="shared" si="50"/>
        <v>作業②・防除1</v>
      </c>
      <c r="W123" s="70" t="str">
        <f t="shared" si="43"/>
        <v>キャベツ・若女将・作業②・防除1</v>
      </c>
      <c r="X123" s="70" t="str">
        <f>IF(A123="","",W123&amp;"・"&amp;②元データ!$G$7)</f>
        <v>キャベツ・若女将・作業②・防除1・露地野菜Ａ</v>
      </c>
      <c r="Y123" s="12" t="str">
        <f t="shared" si="44"/>
        <v>キャベツ・若女将</v>
      </c>
      <c r="Z123" s="12" t="str">
        <f t="shared" si="45"/>
        <v>防除1</v>
      </c>
      <c r="AA123" s="61" t="str">
        <f t="shared" si="46"/>
        <v/>
      </c>
      <c r="AB123" s="629"/>
      <c r="AC123" s="630"/>
      <c r="AD123" s="631"/>
      <c r="AE123" s="62">
        <f t="shared" si="51"/>
        <v>45631</v>
      </c>
      <c r="AF123" s="66" t="str">
        <f t="shared" si="52"/>
        <v>～</v>
      </c>
      <c r="AG123" s="63">
        <f t="shared" si="53"/>
        <v>45631</v>
      </c>
      <c r="AH123" s="12">
        <f t="shared" si="54"/>
        <v>1000</v>
      </c>
      <c r="AI123" s="12">
        <f t="shared" si="49"/>
        <v>2</v>
      </c>
    </row>
    <row r="124" spans="1:35" ht="18" customHeight="1" x14ac:dyDescent="0.15">
      <c r="A124" s="271" t="str">
        <f>IF(③予定日及び時間!$B$11="","",③予定日及び時間!$B$11&amp;"・"&amp;③予定日及び時間!$C$11)</f>
        <v>キャベツ・石井中生</v>
      </c>
      <c r="B124" s="271" t="str">
        <f>IF(③予定日及び時間!$BI$5="","",③予定日及び時間!$BI$5)</f>
        <v>防除1</v>
      </c>
      <c r="C124" s="291" t="str">
        <f>IF(③予定日及び時間!BH11="","",③予定日及び時間!BH11)</f>
        <v/>
      </c>
      <c r="D124" s="300">
        <f>IF(③予定日及び時間!BI11="","",③予定日及び時間!BI11)</f>
        <v>45641</v>
      </c>
      <c r="E124" s="302" t="str">
        <f>IF(③予定日及び時間!BJ11="","",③予定日及び時間!BJ11)</f>
        <v>～</v>
      </c>
      <c r="F124" s="301">
        <f>IF(③予定日及び時間!BK11="","",③予定日及び時間!BK11)</f>
        <v>45641</v>
      </c>
      <c r="G124" s="292">
        <f>IF(③予定日及び時間!$D$11="","",③予定日及び時間!$D$11)*100</f>
        <v>1000</v>
      </c>
      <c r="H124" s="271">
        <f>IF(③予定日及び時間!BM11="","",③予定日及び時間!BM11)</f>
        <v>2</v>
      </c>
      <c r="I124">
        <v>6</v>
      </c>
      <c r="V124" s="71" t="str">
        <f t="shared" si="50"/>
        <v>作業②・防除1</v>
      </c>
      <c r="W124" s="70" t="str">
        <f t="shared" si="43"/>
        <v>キャベツ・石井中生・作業②・防除1</v>
      </c>
      <c r="X124" s="70" t="str">
        <f>IF(A124="","",W124&amp;"・"&amp;②元データ!$G$7)</f>
        <v>キャベツ・石井中生・作業②・防除1・露地野菜Ａ</v>
      </c>
      <c r="Y124" s="12" t="str">
        <f t="shared" si="44"/>
        <v>キャベツ・石井中生</v>
      </c>
      <c r="Z124" s="12" t="str">
        <f t="shared" si="45"/>
        <v>防除1</v>
      </c>
      <c r="AA124" s="61" t="str">
        <f t="shared" si="46"/>
        <v/>
      </c>
      <c r="AB124" s="629"/>
      <c r="AC124" s="630"/>
      <c r="AD124" s="631"/>
      <c r="AE124" s="62">
        <f t="shared" si="51"/>
        <v>45641</v>
      </c>
      <c r="AF124" s="66" t="str">
        <f t="shared" si="52"/>
        <v>～</v>
      </c>
      <c r="AG124" s="63">
        <f t="shared" si="53"/>
        <v>45641</v>
      </c>
      <c r="AH124" s="12">
        <f t="shared" si="54"/>
        <v>1000</v>
      </c>
      <c r="AI124" s="12">
        <f t="shared" si="49"/>
        <v>2</v>
      </c>
    </row>
    <row r="125" spans="1:35" ht="18" customHeight="1" x14ac:dyDescent="0.15">
      <c r="A125" s="271" t="str">
        <f>IF(③予定日及び時間!$B$12="","",③予定日及び時間!$B$12&amp;"・"&amp;③予定日及び時間!$C$12)</f>
        <v>ブロッコリー・おはよう</v>
      </c>
      <c r="B125" s="271" t="str">
        <f>IF(③予定日及び時間!$BI$5="","",③予定日及び時間!$BI$5)</f>
        <v>防除1</v>
      </c>
      <c r="C125" s="291" t="str">
        <f>IF(③予定日及び時間!BH12="","",③予定日及び時間!BH12)</f>
        <v/>
      </c>
      <c r="D125" s="300">
        <f>IF(③予定日及び時間!BI12="","",③予定日及び時間!BI12)</f>
        <v>45565</v>
      </c>
      <c r="E125" s="302" t="str">
        <f>IF(③予定日及び時間!BJ12="","",③予定日及び時間!BJ12)</f>
        <v>～</v>
      </c>
      <c r="F125" s="301">
        <f>IF(③予定日及び時間!BK12="","",③予定日及び時間!BK12)</f>
        <v>45565</v>
      </c>
      <c r="G125" s="292">
        <f>IF(③予定日及び時間!$D$12="","",③予定日及び時間!$D$12)*100</f>
        <v>1000</v>
      </c>
      <c r="H125" s="271">
        <f>IF(③予定日及び時間!BM12="","",③予定日及び時間!BM12)</f>
        <v>2</v>
      </c>
      <c r="I125">
        <v>7</v>
      </c>
      <c r="V125" s="71" t="str">
        <f t="shared" si="50"/>
        <v>作業②・防除1</v>
      </c>
      <c r="W125" s="70" t="str">
        <f t="shared" si="43"/>
        <v>ブロッコリー・おはよう・作業②・防除1</v>
      </c>
      <c r="X125" s="70" t="str">
        <f>IF(A125="","",W125&amp;"・"&amp;②元データ!$G$7)</f>
        <v>ブロッコリー・おはよう・作業②・防除1・露地野菜Ａ</v>
      </c>
      <c r="Y125" s="12" t="str">
        <f t="shared" si="44"/>
        <v>ブロッコリー・おはよう</v>
      </c>
      <c r="Z125" s="12" t="str">
        <f t="shared" si="45"/>
        <v>防除1</v>
      </c>
      <c r="AA125" s="61" t="str">
        <f t="shared" si="46"/>
        <v/>
      </c>
      <c r="AB125" s="629"/>
      <c r="AC125" s="630"/>
      <c r="AD125" s="631"/>
      <c r="AE125" s="62">
        <f t="shared" si="51"/>
        <v>45565</v>
      </c>
      <c r="AF125" s="66" t="str">
        <f t="shared" si="52"/>
        <v>～</v>
      </c>
      <c r="AG125" s="63">
        <f t="shared" si="53"/>
        <v>45565</v>
      </c>
      <c r="AH125" s="12">
        <f t="shared" si="54"/>
        <v>1000</v>
      </c>
      <c r="AI125" s="12">
        <f t="shared" si="49"/>
        <v>2</v>
      </c>
    </row>
    <row r="126" spans="1:35" ht="18" customHeight="1" x14ac:dyDescent="0.15">
      <c r="A126" s="271" t="str">
        <f>IF(③予定日及び時間!$B$13="","",③予定日及び時間!$B$13&amp;"・"&amp;③予定日及び時間!$C$13)</f>
        <v>ブロッコリー・こんにちは</v>
      </c>
      <c r="B126" s="271" t="str">
        <f>IF(③予定日及び時間!$BI$5="","",③予定日及び時間!$BI$5)</f>
        <v>防除1</v>
      </c>
      <c r="C126" s="291" t="str">
        <f>IF(③予定日及び時間!BH13="","",③予定日及び時間!BH13)</f>
        <v/>
      </c>
      <c r="D126" s="300">
        <f>IF(③予定日及び時間!BI13="","",③予定日及び時間!BI13)</f>
        <v>45575</v>
      </c>
      <c r="E126" s="302" t="str">
        <f>IF(③予定日及び時間!BJ13="","",③予定日及び時間!BJ13)</f>
        <v>～</v>
      </c>
      <c r="F126" s="301">
        <f>IF(③予定日及び時間!BK13="","",③予定日及び時間!BK13)</f>
        <v>45575</v>
      </c>
      <c r="G126" s="292">
        <f>IF(③予定日及び時間!$D$13="","",③予定日及び時間!$D$13)*100</f>
        <v>2000</v>
      </c>
      <c r="H126" s="271">
        <f>IF(③予定日及び時間!BM13="","",③予定日及び時間!BM13)</f>
        <v>4</v>
      </c>
      <c r="I126">
        <v>8</v>
      </c>
      <c r="V126" s="71" t="str">
        <f t="shared" si="50"/>
        <v>作業②・防除1</v>
      </c>
      <c r="W126" s="70" t="str">
        <f t="shared" si="43"/>
        <v>ブロッコリー・こんにちは・作業②・防除1</v>
      </c>
      <c r="X126" s="70" t="str">
        <f>IF(A126="","",W126&amp;"・"&amp;②元データ!$G$7)</f>
        <v>ブロッコリー・こんにちは・作業②・防除1・露地野菜Ａ</v>
      </c>
      <c r="Y126" s="12" t="str">
        <f t="shared" si="44"/>
        <v>ブロッコリー・こんにちは</v>
      </c>
      <c r="Z126" s="12" t="str">
        <f t="shared" si="45"/>
        <v>防除1</v>
      </c>
      <c r="AA126" s="61" t="str">
        <f t="shared" si="46"/>
        <v/>
      </c>
      <c r="AB126" s="629"/>
      <c r="AC126" s="630"/>
      <c r="AD126" s="631"/>
      <c r="AE126" s="62">
        <f t="shared" si="51"/>
        <v>45575</v>
      </c>
      <c r="AF126" s="66" t="str">
        <f t="shared" si="52"/>
        <v>～</v>
      </c>
      <c r="AG126" s="63">
        <f t="shared" si="53"/>
        <v>45575</v>
      </c>
      <c r="AH126" s="12">
        <f t="shared" si="54"/>
        <v>2000</v>
      </c>
      <c r="AI126" s="12">
        <f t="shared" si="49"/>
        <v>4</v>
      </c>
    </row>
    <row r="127" spans="1:35" ht="18" customHeight="1" x14ac:dyDescent="0.15">
      <c r="A127" s="271" t="str">
        <f>IF(③予定日及び時間!$B$14="","",③予定日及び時間!$B$14&amp;"・"&amp;③予定日及び時間!$C$14)</f>
        <v>ブロッコリー・はつみらい</v>
      </c>
      <c r="B127" s="271" t="str">
        <f>IF(③予定日及び時間!$BI$5="","",③予定日及び時間!$BI$5)</f>
        <v>防除1</v>
      </c>
      <c r="C127" s="291" t="str">
        <f>IF(③予定日及び時間!BH14="","",③予定日及び時間!BH14)</f>
        <v/>
      </c>
      <c r="D127" s="300">
        <f>IF(③予定日及び時間!BI14="","",③予定日及び時間!BI14)</f>
        <v>45591</v>
      </c>
      <c r="E127" s="302" t="str">
        <f>IF(③予定日及び時間!BJ14="","",③予定日及び時間!BJ14)</f>
        <v>～</v>
      </c>
      <c r="F127" s="301">
        <f>IF(③予定日及び時間!BK14="","",③予定日及び時間!BK14)</f>
        <v>45591</v>
      </c>
      <c r="G127" s="292">
        <f>IF(③予定日及び時間!$D$14="","",③予定日及び時間!$D$14)*100</f>
        <v>2000</v>
      </c>
      <c r="H127" s="271">
        <f>IF(③予定日及び時間!BM14="","",③予定日及び時間!BM14)</f>
        <v>4</v>
      </c>
      <c r="I127">
        <v>9</v>
      </c>
      <c r="V127" s="71" t="str">
        <f t="shared" si="50"/>
        <v>作業②・防除1</v>
      </c>
      <c r="W127" s="70" t="str">
        <f t="shared" si="43"/>
        <v>ブロッコリー・はつみらい・作業②・防除1</v>
      </c>
      <c r="X127" s="70" t="str">
        <f>IF(A127="","",W127&amp;"・"&amp;②元データ!$G$7)</f>
        <v>ブロッコリー・はつみらい・作業②・防除1・露地野菜Ａ</v>
      </c>
      <c r="Y127" s="12" t="str">
        <f t="shared" si="44"/>
        <v>ブロッコリー・はつみらい</v>
      </c>
      <c r="Z127" s="12" t="str">
        <f t="shared" si="45"/>
        <v>防除1</v>
      </c>
      <c r="AA127" s="61" t="str">
        <f t="shared" si="46"/>
        <v/>
      </c>
      <c r="AB127" s="629"/>
      <c r="AC127" s="630"/>
      <c r="AD127" s="631"/>
      <c r="AE127" s="62">
        <f t="shared" si="51"/>
        <v>45591</v>
      </c>
      <c r="AF127" s="66" t="str">
        <f t="shared" si="52"/>
        <v>～</v>
      </c>
      <c r="AG127" s="63">
        <f t="shared" si="53"/>
        <v>45591</v>
      </c>
      <c r="AH127" s="12">
        <f t="shared" si="54"/>
        <v>2000</v>
      </c>
      <c r="AI127" s="12">
        <f t="shared" si="49"/>
        <v>4</v>
      </c>
    </row>
    <row r="128" spans="1:35" ht="18" customHeight="1" x14ac:dyDescent="0.15">
      <c r="A128" s="271" t="str">
        <f>IF(③予定日及び時間!$B$15="","",③予定日及び時間!$B$15&amp;"・"&amp;③予定日及び時間!$C$15)</f>
        <v>ニンジン・ニンジンA</v>
      </c>
      <c r="B128" s="271" t="str">
        <f>IF(③予定日及び時間!$BI$5="","",③予定日及び時間!$BI$5)</f>
        <v>防除1</v>
      </c>
      <c r="C128" s="291" t="str">
        <f>IF(③予定日及び時間!BH15="","",③予定日及び時間!BH15)</f>
        <v/>
      </c>
      <c r="D128" s="300">
        <f>IF(③予定日及び時間!BI15="","",③予定日及び時間!BI15)</f>
        <v>45528</v>
      </c>
      <c r="E128" s="302" t="str">
        <f>IF(③予定日及び時間!BJ15="","",③予定日及び時間!BJ15)</f>
        <v>～</v>
      </c>
      <c r="F128" s="301">
        <f>IF(③予定日及び時間!BK15="","",③予定日及び時間!BK15)</f>
        <v>45528</v>
      </c>
      <c r="G128" s="292">
        <f>IF(③予定日及び時間!$D$15="","",③予定日及び時間!$D$15)*100</f>
        <v>3000</v>
      </c>
      <c r="H128" s="271">
        <f>IF(③予定日及び時間!BM15="","",③予定日及び時間!BM15)</f>
        <v>3</v>
      </c>
      <c r="I128">
        <v>10</v>
      </c>
      <c r="V128" s="71" t="str">
        <f t="shared" si="50"/>
        <v>作業②・防除1</v>
      </c>
      <c r="W128" s="70" t="str">
        <f t="shared" si="43"/>
        <v>ニンジン・ニンジンA・作業②・防除1</v>
      </c>
      <c r="X128" s="70" t="str">
        <f>IF(A128="","",W128&amp;"・"&amp;②元データ!$G$7)</f>
        <v>ニンジン・ニンジンA・作業②・防除1・露地野菜Ａ</v>
      </c>
      <c r="Y128" s="12" t="str">
        <f t="shared" si="44"/>
        <v>ニンジン・ニンジンA</v>
      </c>
      <c r="Z128" s="12" t="str">
        <f t="shared" si="45"/>
        <v>防除1</v>
      </c>
      <c r="AA128" s="61" t="str">
        <f t="shared" si="46"/>
        <v/>
      </c>
      <c r="AB128" s="629"/>
      <c r="AC128" s="630"/>
      <c r="AD128" s="631"/>
      <c r="AE128" s="62">
        <f t="shared" si="51"/>
        <v>45528</v>
      </c>
      <c r="AF128" s="66" t="str">
        <f t="shared" si="52"/>
        <v>～</v>
      </c>
      <c r="AG128" s="63">
        <f t="shared" si="53"/>
        <v>45528</v>
      </c>
      <c r="AH128" s="12">
        <f t="shared" si="54"/>
        <v>3000</v>
      </c>
      <c r="AI128" s="12">
        <f t="shared" si="49"/>
        <v>3</v>
      </c>
    </row>
    <row r="129" spans="1:35" ht="18" customHeight="1" x14ac:dyDescent="0.15">
      <c r="A129" s="271" t="str">
        <f>IF(③予定日及び時間!$B$16="","",③予定日及び時間!$B$16&amp;"・"&amp;③予定日及び時間!$C$16)</f>
        <v>ニンジン・ニンジンB</v>
      </c>
      <c r="B129" s="271" t="str">
        <f>IF(③予定日及び時間!$BI$5="","",③予定日及び時間!$BI$5)</f>
        <v>防除1</v>
      </c>
      <c r="C129" s="291" t="str">
        <f>IF(③予定日及び時間!BH16="","",③予定日及び時間!BH16)</f>
        <v/>
      </c>
      <c r="D129" s="300">
        <f>IF(③予定日及び時間!BI16="","",③予定日及び時間!BI16)</f>
        <v>45538</v>
      </c>
      <c r="E129" s="302" t="str">
        <f>IF(③予定日及び時間!BJ16="","",③予定日及び時間!BJ16)</f>
        <v>～</v>
      </c>
      <c r="F129" s="301">
        <f>IF(③予定日及び時間!BK16="","",③予定日及び時間!BK16)</f>
        <v>45538</v>
      </c>
      <c r="G129" s="292">
        <f>IF(③予定日及び時間!$D$16="","",③予定日及び時間!$D$16)*100</f>
        <v>2000</v>
      </c>
      <c r="H129" s="271">
        <f>IF(③予定日及び時間!BM16="","",③予定日及び時間!BM16)</f>
        <v>2</v>
      </c>
      <c r="I129">
        <v>11</v>
      </c>
      <c r="V129" s="71" t="str">
        <f t="shared" si="50"/>
        <v>作業②・防除1</v>
      </c>
      <c r="W129" s="70" t="str">
        <f t="shared" si="43"/>
        <v>ニンジン・ニンジンB・作業②・防除1</v>
      </c>
      <c r="X129" s="70" t="str">
        <f>IF(A129="","",W129&amp;"・"&amp;②元データ!$G$7)</f>
        <v>ニンジン・ニンジンB・作業②・防除1・露地野菜Ａ</v>
      </c>
      <c r="Y129" s="12" t="str">
        <f t="shared" si="44"/>
        <v>ニンジン・ニンジンB</v>
      </c>
      <c r="Z129" s="12" t="str">
        <f t="shared" si="45"/>
        <v>防除1</v>
      </c>
      <c r="AA129" s="61" t="str">
        <f t="shared" si="46"/>
        <v/>
      </c>
      <c r="AB129" s="629"/>
      <c r="AC129" s="630"/>
      <c r="AD129" s="631"/>
      <c r="AE129" s="62">
        <f t="shared" si="51"/>
        <v>45538</v>
      </c>
      <c r="AF129" s="66" t="str">
        <f t="shared" si="52"/>
        <v>～</v>
      </c>
      <c r="AG129" s="63">
        <f t="shared" si="53"/>
        <v>45538</v>
      </c>
      <c r="AH129" s="12">
        <f t="shared" si="54"/>
        <v>2000</v>
      </c>
      <c r="AI129" s="12">
        <f t="shared" si="49"/>
        <v>2</v>
      </c>
    </row>
    <row r="130" spans="1:35" ht="18" customHeight="1" x14ac:dyDescent="0.15">
      <c r="A130" s="271" t="str">
        <f>IF(③予定日及び時間!$B$17="","",③予定日及び時間!$B$17&amp;"・"&amp;③予定日及び時間!$C$17)</f>
        <v>ニンジン・ニンジンC</v>
      </c>
      <c r="B130" s="271" t="str">
        <f>IF(③予定日及び時間!$BI$5="","",③予定日及び時間!$BI$5)</f>
        <v>防除1</v>
      </c>
      <c r="C130" s="291" t="str">
        <f>IF(③予定日及び時間!BH17="","",③予定日及び時間!BH17)</f>
        <v/>
      </c>
      <c r="D130" s="300">
        <f>IF(③予定日及び時間!BI17="","",③予定日及び時間!BI17)</f>
        <v>45549</v>
      </c>
      <c r="E130" s="302" t="str">
        <f>IF(③予定日及び時間!BJ17="","",③予定日及び時間!BJ17)</f>
        <v>～</v>
      </c>
      <c r="F130" s="301">
        <f>IF(③予定日及び時間!BK17="","",③予定日及び時間!BK17)</f>
        <v>45549</v>
      </c>
      <c r="G130" s="292">
        <f>IF(③予定日及び時間!$D$17="","",③予定日及び時間!$D$17)*100</f>
        <v>1000</v>
      </c>
      <c r="H130" s="271">
        <f>IF(③予定日及び時間!BM17="","",③予定日及び時間!BM17)</f>
        <v>1</v>
      </c>
      <c r="I130">
        <v>12</v>
      </c>
      <c r="V130" s="71" t="str">
        <f t="shared" si="50"/>
        <v>作業②・防除1</v>
      </c>
      <c r="W130" s="70" t="str">
        <f t="shared" si="43"/>
        <v>ニンジン・ニンジンC・作業②・防除1</v>
      </c>
      <c r="X130" s="70" t="str">
        <f>IF(A130="","",W130&amp;"・"&amp;②元データ!$G$7)</f>
        <v>ニンジン・ニンジンC・作業②・防除1・露地野菜Ａ</v>
      </c>
      <c r="Y130" s="12" t="str">
        <f t="shared" si="44"/>
        <v>ニンジン・ニンジンC</v>
      </c>
      <c r="Z130" s="12" t="str">
        <f t="shared" si="45"/>
        <v>防除1</v>
      </c>
      <c r="AA130" s="61" t="str">
        <f t="shared" si="46"/>
        <v/>
      </c>
      <c r="AB130" s="629"/>
      <c r="AC130" s="630"/>
      <c r="AD130" s="631"/>
      <c r="AE130" s="62">
        <f t="shared" si="51"/>
        <v>45549</v>
      </c>
      <c r="AF130" s="66" t="str">
        <f t="shared" si="52"/>
        <v>～</v>
      </c>
      <c r="AG130" s="63">
        <f t="shared" si="53"/>
        <v>45549</v>
      </c>
      <c r="AH130" s="12">
        <f t="shared" si="54"/>
        <v>1000</v>
      </c>
      <c r="AI130" s="12">
        <f t="shared" si="49"/>
        <v>1</v>
      </c>
    </row>
    <row r="131" spans="1:35" ht="18" customHeight="1" x14ac:dyDescent="0.15">
      <c r="A131" s="271" t="str">
        <f>IF(③予定日及び時間!$B$18="","",③予定日及び時間!$B$18&amp;"・"&amp;③予定日及び時間!$C$18)</f>
        <v>産直ニンジン・寿八寸Ａ</v>
      </c>
      <c r="B131" s="271" t="str">
        <f>IF(③予定日及び時間!$BI$5="","",③予定日及び時間!$BI$5)</f>
        <v>防除1</v>
      </c>
      <c r="C131" s="291" t="str">
        <f>IF(③予定日及び時間!BH18="","",③予定日及び時間!BH18)</f>
        <v/>
      </c>
      <c r="D131" s="300">
        <f>IF(③予定日及び時間!BI18="","",③予定日及び時間!BI18)</f>
        <v>45538</v>
      </c>
      <c r="E131" s="302" t="str">
        <f>IF(③予定日及び時間!BJ18="","",③予定日及び時間!BJ18)</f>
        <v>～</v>
      </c>
      <c r="F131" s="301">
        <f>IF(③予定日及び時間!BK18="","",③予定日及び時間!BK18)</f>
        <v>45538</v>
      </c>
      <c r="G131" s="292">
        <f>IF(③予定日及び時間!$D$18="","",③予定日及び時間!$D$18)*100</f>
        <v>1000</v>
      </c>
      <c r="H131" s="271">
        <f>IF(③予定日及び時間!BM18="","",③予定日及び時間!BM18)</f>
        <v>1</v>
      </c>
      <c r="I131">
        <v>13</v>
      </c>
      <c r="V131" s="71" t="str">
        <f t="shared" si="50"/>
        <v>作業②・防除1</v>
      </c>
      <c r="W131" s="70" t="str">
        <f t="shared" si="43"/>
        <v>産直ニンジン・寿八寸Ａ・作業②・防除1</v>
      </c>
      <c r="X131" s="70" t="str">
        <f>IF(A131="","",W131&amp;"・"&amp;②元データ!$G$7)</f>
        <v>産直ニンジン・寿八寸Ａ・作業②・防除1・露地野菜Ａ</v>
      </c>
      <c r="Y131" s="12" t="str">
        <f t="shared" si="44"/>
        <v>産直ニンジン・寿八寸Ａ</v>
      </c>
      <c r="Z131" s="12" t="str">
        <f t="shared" si="45"/>
        <v>防除1</v>
      </c>
      <c r="AA131" s="61" t="str">
        <f t="shared" si="46"/>
        <v/>
      </c>
      <c r="AB131" s="629"/>
      <c r="AC131" s="630"/>
      <c r="AD131" s="631"/>
      <c r="AE131" s="62">
        <f t="shared" si="51"/>
        <v>45538</v>
      </c>
      <c r="AF131" s="66" t="str">
        <f t="shared" si="52"/>
        <v>～</v>
      </c>
      <c r="AG131" s="63">
        <f t="shared" si="53"/>
        <v>45538</v>
      </c>
      <c r="AH131" s="12">
        <f t="shared" si="54"/>
        <v>1000</v>
      </c>
      <c r="AI131" s="12">
        <f t="shared" si="49"/>
        <v>1</v>
      </c>
    </row>
    <row r="132" spans="1:35" ht="18" customHeight="1" x14ac:dyDescent="0.15">
      <c r="A132" s="271" t="str">
        <f>IF(③予定日及び時間!$B$19="","",③予定日及び時間!$B$19&amp;"・"&amp;③予定日及び時間!$C$19)</f>
        <v>産直ニンジン・寿八寸Ｂ・Ｃ</v>
      </c>
      <c r="B132" s="271" t="str">
        <f>IF(③予定日及び時間!$BI$5="","",③予定日及び時間!$BI$5)</f>
        <v>防除1</v>
      </c>
      <c r="C132" s="291" t="str">
        <f>IF(③予定日及び時間!BH19="","",③予定日及び時間!BH19)</f>
        <v/>
      </c>
      <c r="D132" s="300">
        <f>IF(③予定日及び時間!BI19="","",③予定日及び時間!BI19)</f>
        <v>45549</v>
      </c>
      <c r="E132" s="302" t="str">
        <f>IF(③予定日及び時間!BJ19="","",③予定日及び時間!BJ19)</f>
        <v>～</v>
      </c>
      <c r="F132" s="301">
        <f>IF(③予定日及び時間!BK19="","",③予定日及び時間!BK19)</f>
        <v>45549</v>
      </c>
      <c r="G132" s="292">
        <f>IF(③予定日及び時間!$D$19="","",③予定日及び時間!$D$19)*100</f>
        <v>1000</v>
      </c>
      <c r="H132" s="271">
        <f>IF(③予定日及び時間!BM19="","",③予定日及び時間!BM19)</f>
        <v>1</v>
      </c>
      <c r="I132">
        <v>14</v>
      </c>
      <c r="V132" s="71" t="str">
        <f t="shared" si="50"/>
        <v>作業②・防除1</v>
      </c>
      <c r="W132" s="70" t="str">
        <f t="shared" si="43"/>
        <v>産直ニンジン・寿八寸Ｂ・Ｃ・作業②・防除1</v>
      </c>
      <c r="X132" s="70" t="str">
        <f>IF(A132="","",W132&amp;"・"&amp;②元データ!$G$7)</f>
        <v>産直ニンジン・寿八寸Ｂ・Ｃ・作業②・防除1・露地野菜Ａ</v>
      </c>
      <c r="Y132" s="12" t="str">
        <f t="shared" si="44"/>
        <v>産直ニンジン・寿八寸Ｂ・Ｃ</v>
      </c>
      <c r="Z132" s="12" t="str">
        <f t="shared" si="45"/>
        <v>防除1</v>
      </c>
      <c r="AA132" s="61" t="str">
        <f t="shared" si="46"/>
        <v/>
      </c>
      <c r="AB132" s="629"/>
      <c r="AC132" s="630"/>
      <c r="AD132" s="631"/>
      <c r="AE132" s="62">
        <f t="shared" si="51"/>
        <v>45549</v>
      </c>
      <c r="AF132" s="66" t="str">
        <f t="shared" si="52"/>
        <v>～</v>
      </c>
      <c r="AG132" s="63">
        <f t="shared" si="53"/>
        <v>45549</v>
      </c>
      <c r="AH132" s="12">
        <f t="shared" si="54"/>
        <v>1000</v>
      </c>
      <c r="AI132" s="12">
        <f t="shared" si="49"/>
        <v>1</v>
      </c>
    </row>
    <row r="133" spans="1:35" ht="18" customHeight="1" x14ac:dyDescent="0.15">
      <c r="A133" s="271" t="str">
        <f>IF(③予定日及び時間!$B$20="","",③予定日及び時間!$B$20&amp;"・"&amp;③予定日及び時間!$C$20)</f>
        <v>産直・他野菜</v>
      </c>
      <c r="B133" s="271" t="str">
        <f>IF(③予定日及び時間!$BI$5="","",③予定日及び時間!$BI$5)</f>
        <v>防除1</v>
      </c>
      <c r="C133" s="291" t="str">
        <f>IF(③予定日及び時間!BH20="","",③予定日及び時間!BH20)</f>
        <v/>
      </c>
      <c r="D133" s="300">
        <f>IF(③予定日及び時間!BI20="","",③予定日及び時間!BI20)</f>
        <v>45482</v>
      </c>
      <c r="E133" s="302" t="str">
        <f>IF(③予定日及び時間!BJ20="","",③予定日及び時間!BJ20)</f>
        <v>～</v>
      </c>
      <c r="F133" s="301">
        <f>IF(③予定日及び時間!BK20="","",③予定日及び時間!BK20)</f>
        <v>45482</v>
      </c>
      <c r="G133" s="292">
        <f>IF(③予定日及び時間!$D$20="","",③予定日及び時間!$D$20)*100</f>
        <v>200</v>
      </c>
      <c r="H133" s="271">
        <f>IF(③予定日及び時間!BM20="","",③予定日及び時間!BM20)</f>
        <v>1</v>
      </c>
      <c r="I133">
        <v>15</v>
      </c>
      <c r="V133" s="71" t="str">
        <f t="shared" si="50"/>
        <v>作業②・防除1</v>
      </c>
      <c r="W133" s="70" t="str">
        <f t="shared" si="43"/>
        <v>産直・他野菜・作業②・防除1</v>
      </c>
      <c r="X133" s="70" t="str">
        <f>IF(A133="","",W133&amp;"・"&amp;②元データ!$G$7)</f>
        <v>産直・他野菜・作業②・防除1・露地野菜Ａ</v>
      </c>
      <c r="Y133" s="12" t="str">
        <f t="shared" si="44"/>
        <v>産直・他野菜</v>
      </c>
      <c r="Z133" s="12" t="str">
        <f t="shared" si="45"/>
        <v>防除1</v>
      </c>
      <c r="AA133" s="61" t="str">
        <f t="shared" si="46"/>
        <v/>
      </c>
      <c r="AB133" s="629"/>
      <c r="AC133" s="630"/>
      <c r="AD133" s="631"/>
      <c r="AE133" s="62">
        <f t="shared" si="51"/>
        <v>45482</v>
      </c>
      <c r="AF133" s="66" t="str">
        <f t="shared" si="52"/>
        <v>～</v>
      </c>
      <c r="AG133" s="63">
        <f t="shared" si="53"/>
        <v>45482</v>
      </c>
      <c r="AH133" s="12">
        <f t="shared" si="54"/>
        <v>200</v>
      </c>
      <c r="AI133" s="12">
        <f t="shared" si="49"/>
        <v>1</v>
      </c>
    </row>
    <row r="134" spans="1:35" ht="18" customHeight="1" x14ac:dyDescent="0.15">
      <c r="A134" s="271" t="str">
        <f>IF(③予定日及び時間!$B$21="","",③予定日及び時間!$B$21&amp;"・"&amp;③予定日及び時間!$C$21)</f>
        <v>水稲・あいちのかおり</v>
      </c>
      <c r="B134" s="271" t="str">
        <f>IF(③予定日及び時間!$BI$5="","",③予定日及び時間!$BI$5)</f>
        <v>防除1</v>
      </c>
      <c r="C134" s="291" t="str">
        <f>IF(③予定日及び時間!BH21="","",③予定日及び時間!BH21)</f>
        <v/>
      </c>
      <c r="D134" s="300">
        <f>IF(③予定日及び時間!BI21="","",③予定日及び時間!BI21)</f>
        <v>45511</v>
      </c>
      <c r="E134" s="302" t="str">
        <f>IF(③予定日及び時間!BJ21="","",③予定日及び時間!BJ21)</f>
        <v>～</v>
      </c>
      <c r="F134" s="301">
        <f>IF(③予定日及び時間!BK21="","",③予定日及び時間!BK21)</f>
        <v>45511</v>
      </c>
      <c r="G134" s="292">
        <f>IF(③予定日及び時間!$D$21="","",③予定日及び時間!$D$21)*100</f>
        <v>8000</v>
      </c>
      <c r="H134" s="271">
        <f>IF(③予定日及び時間!BM21="","",③予定日及び時間!BM21)</f>
        <v>4</v>
      </c>
      <c r="I134">
        <v>16</v>
      </c>
      <c r="V134" s="71" t="str">
        <f t="shared" si="50"/>
        <v>作業②・防除1</v>
      </c>
      <c r="W134" s="70" t="str">
        <f t="shared" si="43"/>
        <v>水稲・あいちのかおり・作業②・防除1</v>
      </c>
      <c r="X134" s="70" t="str">
        <f>IF(A134="","",W134&amp;"・"&amp;②元データ!$G$7)</f>
        <v>水稲・あいちのかおり・作業②・防除1・露地野菜Ａ</v>
      </c>
      <c r="Y134" s="12" t="str">
        <f t="shared" si="44"/>
        <v>水稲・あいちのかおり</v>
      </c>
      <c r="Z134" s="12" t="str">
        <f t="shared" si="45"/>
        <v>防除1</v>
      </c>
      <c r="AA134" s="61" t="str">
        <f t="shared" si="46"/>
        <v/>
      </c>
      <c r="AB134" s="632"/>
      <c r="AC134" s="633"/>
      <c r="AD134" s="634"/>
      <c r="AE134" s="62">
        <f t="shared" si="51"/>
        <v>45511</v>
      </c>
      <c r="AF134" s="66" t="str">
        <f t="shared" si="52"/>
        <v>～</v>
      </c>
      <c r="AG134" s="63">
        <f t="shared" si="53"/>
        <v>45511</v>
      </c>
      <c r="AH134" s="12">
        <f t="shared" si="54"/>
        <v>8000</v>
      </c>
      <c r="AI134" s="12">
        <f t="shared" si="49"/>
        <v>4</v>
      </c>
    </row>
    <row r="135" spans="1:35" ht="18" customHeight="1" x14ac:dyDescent="0.15">
      <c r="A135" s="271" t="str">
        <f>IF(③予定日及び時間!$B$6="","",③予定日及び時間!$B$6&amp;"・"&amp;③予定日及び時間!$C$6)</f>
        <v>キャベツ・錦秋</v>
      </c>
      <c r="B135" s="271" t="str">
        <f>IF(③予定日及び時間!$BP$5="","",③予定日及び時間!$BP$5)</f>
        <v>防除2</v>
      </c>
      <c r="C135" s="291" t="str">
        <f>IF(③予定日及び時間!BO6="","",③予定日及び時間!BO6)</f>
        <v/>
      </c>
      <c r="D135" s="300">
        <f>IF(③予定日及び時間!BP6="","",③予定日及び時間!BP6)</f>
        <v>45558</v>
      </c>
      <c r="E135" s="302" t="str">
        <f>IF(③予定日及び時間!BQ6="","",③予定日及び時間!BQ6)</f>
        <v>～</v>
      </c>
      <c r="F135" s="301">
        <f>IF(③予定日及び時間!BR6="","",③予定日及び時間!BR6)</f>
        <v>45558</v>
      </c>
      <c r="G135" s="296">
        <f>IF(③予定日及び時間!$D$6="","",③予定日及び時間!$D$6)*100</f>
        <v>2000</v>
      </c>
      <c r="H135" s="271">
        <f>IF(③予定日及び時間!BT6="","",③予定日及び時間!BT6)</f>
        <v>4</v>
      </c>
      <c r="I135">
        <v>1</v>
      </c>
      <c r="V135" s="71" t="str">
        <f t="shared" si="50"/>
        <v>作業②・防除2</v>
      </c>
      <c r="W135" s="70" t="str">
        <f t="shared" ref="W135:W166" si="55">IF(A135="","",Y135&amp;"・"&amp;V135)</f>
        <v>キャベツ・錦秋・作業②・防除2</v>
      </c>
      <c r="X135" s="70" t="str">
        <f>IF(A135="","",W135&amp;"・"&amp;②元データ!$G$7)</f>
        <v>キャベツ・錦秋・作業②・防除2・露地野菜Ａ</v>
      </c>
      <c r="Y135" s="12" t="str">
        <f t="shared" ref="Y135:Y166" si="56">IF(A135="","",A135)</f>
        <v>キャベツ・錦秋</v>
      </c>
      <c r="Z135" s="12" t="str">
        <f t="shared" ref="Z135:Z166" si="57">IF(B135="","",B135)</f>
        <v>防除2</v>
      </c>
      <c r="AA135" s="61" t="str">
        <f t="shared" ref="AA135:AA166" si="58">IF(C135="","",C135)</f>
        <v/>
      </c>
      <c r="AB135" s="629" t="s">
        <v>124</v>
      </c>
      <c r="AC135" s="630"/>
      <c r="AD135" s="631"/>
      <c r="AE135" s="62">
        <f t="shared" si="51"/>
        <v>45558</v>
      </c>
      <c r="AF135" s="66" t="str">
        <f t="shared" si="52"/>
        <v>～</v>
      </c>
      <c r="AG135" s="63">
        <f t="shared" si="53"/>
        <v>45558</v>
      </c>
      <c r="AH135" s="12">
        <f t="shared" si="54"/>
        <v>2000</v>
      </c>
      <c r="AI135" s="12">
        <f t="shared" si="49"/>
        <v>4</v>
      </c>
    </row>
    <row r="136" spans="1:35" ht="18" customHeight="1" x14ac:dyDescent="0.15">
      <c r="A136" s="271" t="str">
        <f>IF(③予定日及び時間!$B$7="","",③予定日及び時間!$B$7&amp;"・"&amp;③予定日及び時間!$C$7)</f>
        <v>キャベツ・しぶき２号</v>
      </c>
      <c r="B136" s="271" t="str">
        <f>IF(③予定日及び時間!$BP$5="","",③予定日及び時間!$BP$5)</f>
        <v>防除2</v>
      </c>
      <c r="C136" s="291" t="str">
        <f>IF(③予定日及び時間!BO7="","",③予定日及び時間!BO7)</f>
        <v/>
      </c>
      <c r="D136" s="300">
        <f>IF(③予定日及び時間!BP7="","",③予定日及び時間!BP7)</f>
        <v>45584</v>
      </c>
      <c r="E136" s="302" t="str">
        <f>IF(③予定日及び時間!BQ7="","",③予定日及び時間!BQ7)</f>
        <v>～</v>
      </c>
      <c r="F136" s="301">
        <f>IF(③予定日及び時間!BR7="","",③予定日及び時間!BR7)</f>
        <v>45584</v>
      </c>
      <c r="G136" s="292">
        <f>IF(③予定日及び時間!$D$7="","",③予定日及び時間!$D$7)*100</f>
        <v>1000</v>
      </c>
      <c r="H136" s="271">
        <f>IF(③予定日及び時間!BT7="","",③予定日及び時間!BT7)</f>
        <v>2</v>
      </c>
      <c r="I136">
        <v>2</v>
      </c>
      <c r="V136" s="71" t="str">
        <f t="shared" si="50"/>
        <v>作業②・防除2</v>
      </c>
      <c r="W136" s="70" t="str">
        <f t="shared" si="55"/>
        <v>キャベツ・しぶき２号・作業②・防除2</v>
      </c>
      <c r="X136" s="70" t="str">
        <f>IF(A136="","",W136&amp;"・"&amp;②元データ!$G$7)</f>
        <v>キャベツ・しぶき２号・作業②・防除2・露地野菜Ａ</v>
      </c>
      <c r="Y136" s="12" t="str">
        <f t="shared" si="56"/>
        <v>キャベツ・しぶき２号</v>
      </c>
      <c r="Z136" s="12" t="str">
        <f t="shared" si="57"/>
        <v>防除2</v>
      </c>
      <c r="AA136" s="61" t="str">
        <f t="shared" si="58"/>
        <v/>
      </c>
      <c r="AB136" s="629"/>
      <c r="AC136" s="630"/>
      <c r="AD136" s="631"/>
      <c r="AE136" s="62">
        <f t="shared" si="51"/>
        <v>45584</v>
      </c>
      <c r="AF136" s="66" t="str">
        <f t="shared" si="52"/>
        <v>～</v>
      </c>
      <c r="AG136" s="63">
        <f t="shared" si="53"/>
        <v>45584</v>
      </c>
      <c r="AH136" s="12">
        <f t="shared" si="54"/>
        <v>1000</v>
      </c>
      <c r="AI136" s="12">
        <f t="shared" si="49"/>
        <v>2</v>
      </c>
    </row>
    <row r="137" spans="1:35" ht="18" customHeight="1" x14ac:dyDescent="0.15">
      <c r="A137" s="271" t="str">
        <f>IF(③予定日及び時間!$B$8="","",③予定日及び時間!$B$8&amp;"・"&amp;③予定日及び時間!$C$8)</f>
        <v>キャベツ・冬どり錦秋</v>
      </c>
      <c r="B137" s="271" t="str">
        <f>IF(③予定日及び時間!$BP$5="","",③予定日及び時間!$BP$5)</f>
        <v>防除2</v>
      </c>
      <c r="C137" s="291" t="str">
        <f>IF(③予定日及び時間!BO8="","",③予定日及び時間!BO8)</f>
        <v/>
      </c>
      <c r="D137" s="300">
        <f>IF(③予定日及び時間!BP8="","",③予定日及び時間!BP8)</f>
        <v>45594</v>
      </c>
      <c r="E137" s="302" t="str">
        <f>IF(③予定日及び時間!BQ8="","",③予定日及び時間!BQ8)</f>
        <v>～</v>
      </c>
      <c r="F137" s="301">
        <f>IF(③予定日及び時間!BR8="","",③予定日及び時間!BR8)</f>
        <v>45594</v>
      </c>
      <c r="G137" s="292">
        <f>IF(③予定日及び時間!$D$8="","",③予定日及び時間!$D$8)*100</f>
        <v>500</v>
      </c>
      <c r="H137" s="271">
        <f>IF(③予定日及び時間!BT8="","",③予定日及び時間!BT8)</f>
        <v>1</v>
      </c>
      <c r="I137">
        <v>3</v>
      </c>
      <c r="V137" s="71" t="str">
        <f t="shared" si="50"/>
        <v>作業②・防除2</v>
      </c>
      <c r="W137" s="70" t="str">
        <f t="shared" si="55"/>
        <v>キャベツ・冬どり錦秋・作業②・防除2</v>
      </c>
      <c r="X137" s="70" t="str">
        <f>IF(A137="","",W137&amp;"・"&amp;②元データ!$G$7)</f>
        <v>キャベツ・冬どり錦秋・作業②・防除2・露地野菜Ａ</v>
      </c>
      <c r="Y137" s="12" t="str">
        <f t="shared" si="56"/>
        <v>キャベツ・冬どり錦秋</v>
      </c>
      <c r="Z137" s="12" t="str">
        <f t="shared" si="57"/>
        <v>防除2</v>
      </c>
      <c r="AA137" s="61" t="str">
        <f t="shared" si="58"/>
        <v/>
      </c>
      <c r="AB137" s="629"/>
      <c r="AC137" s="630"/>
      <c r="AD137" s="631"/>
      <c r="AE137" s="62">
        <f t="shared" si="51"/>
        <v>45594</v>
      </c>
      <c r="AF137" s="66" t="str">
        <f t="shared" si="52"/>
        <v>～</v>
      </c>
      <c r="AG137" s="63">
        <f t="shared" si="53"/>
        <v>45594</v>
      </c>
      <c r="AH137" s="12">
        <f t="shared" si="54"/>
        <v>500</v>
      </c>
      <c r="AI137" s="12">
        <f t="shared" si="49"/>
        <v>1</v>
      </c>
    </row>
    <row r="138" spans="1:35" ht="18" customHeight="1" x14ac:dyDescent="0.15">
      <c r="A138" s="271" t="str">
        <f>IF(③予定日及び時間!$B$9="","",③予定日及び時間!$B$9&amp;"・"&amp;③予定日及び時間!$C$9)</f>
        <v>キャベツ・石井極早生732</v>
      </c>
      <c r="B138" s="271" t="str">
        <f>IF(③予定日及び時間!$BP$5="","",③予定日及び時間!$BP$5)</f>
        <v>防除2</v>
      </c>
      <c r="C138" s="291" t="str">
        <f>IF(③予定日及び時間!BO9="","",③予定日及び時間!BO9)</f>
        <v/>
      </c>
      <c r="D138" s="300">
        <f>IF(③予定日及び時間!BP9="","",③予定日及び時間!BP9)</f>
        <v>45636</v>
      </c>
      <c r="E138" s="302" t="str">
        <f>IF(③予定日及び時間!BQ9="","",③予定日及び時間!BQ9)</f>
        <v>～</v>
      </c>
      <c r="F138" s="301">
        <f>IF(③予定日及び時間!BR9="","",③予定日及び時間!BR9)</f>
        <v>45636</v>
      </c>
      <c r="G138" s="292">
        <f>IF(③予定日及び時間!$D$9="","",③予定日及び時間!$D$9)*100</f>
        <v>500</v>
      </c>
      <c r="H138" s="271">
        <f>IF(③予定日及び時間!BT9="","",③予定日及び時間!BT9)</f>
        <v>1</v>
      </c>
      <c r="I138">
        <v>4</v>
      </c>
      <c r="V138" s="71" t="str">
        <f t="shared" si="50"/>
        <v>作業②・防除2</v>
      </c>
      <c r="W138" s="70" t="str">
        <f t="shared" si="55"/>
        <v>キャベツ・石井極早生732・作業②・防除2</v>
      </c>
      <c r="X138" s="70" t="str">
        <f>IF(A138="","",W138&amp;"・"&amp;②元データ!$G$7)</f>
        <v>キャベツ・石井極早生732・作業②・防除2・露地野菜Ａ</v>
      </c>
      <c r="Y138" s="12" t="str">
        <f t="shared" si="56"/>
        <v>キャベツ・石井極早生732</v>
      </c>
      <c r="Z138" s="12" t="str">
        <f t="shared" si="57"/>
        <v>防除2</v>
      </c>
      <c r="AA138" s="61" t="str">
        <f t="shared" si="58"/>
        <v/>
      </c>
      <c r="AB138" s="629"/>
      <c r="AC138" s="630"/>
      <c r="AD138" s="631"/>
      <c r="AE138" s="62">
        <f t="shared" si="51"/>
        <v>45636</v>
      </c>
      <c r="AF138" s="66" t="str">
        <f t="shared" si="52"/>
        <v>～</v>
      </c>
      <c r="AG138" s="63">
        <f t="shared" si="53"/>
        <v>45636</v>
      </c>
      <c r="AH138" s="12">
        <f t="shared" si="54"/>
        <v>500</v>
      </c>
      <c r="AI138" s="12">
        <f t="shared" si="49"/>
        <v>1</v>
      </c>
    </row>
    <row r="139" spans="1:35" ht="18" customHeight="1" x14ac:dyDescent="0.15">
      <c r="A139" s="271" t="str">
        <f>IF(③予定日及び時間!$B$10="","",③予定日及び時間!$B$10&amp;"・"&amp;③予定日及び時間!$C$10)</f>
        <v>キャベツ・若女将</v>
      </c>
      <c r="B139" s="271" t="str">
        <f>IF(③予定日及び時間!$BP$5="","",③予定日及び時間!$BP$5)</f>
        <v>防除2</v>
      </c>
      <c r="C139" s="291" t="str">
        <f>IF(③予定日及び時間!BO10="","",③予定日及び時間!BO10)</f>
        <v/>
      </c>
      <c r="D139" s="300">
        <f>IF(③予定日及び時間!BP10="","",③予定日及び時間!BP10)</f>
        <v>45645</v>
      </c>
      <c r="E139" s="302" t="str">
        <f>IF(③予定日及び時間!BQ10="","",③予定日及び時間!BQ10)</f>
        <v>～</v>
      </c>
      <c r="F139" s="301">
        <f>IF(③予定日及び時間!BR10="","",③予定日及び時間!BR10)</f>
        <v>45645</v>
      </c>
      <c r="G139" s="292">
        <f>IF(③予定日及び時間!$D$10="","",③予定日及び時間!$D$10)*100</f>
        <v>1000</v>
      </c>
      <c r="H139" s="271">
        <f>IF(③予定日及び時間!BT10="","",③予定日及び時間!BT10)</f>
        <v>2</v>
      </c>
      <c r="I139">
        <v>5</v>
      </c>
      <c r="V139" s="71" t="str">
        <f t="shared" si="50"/>
        <v>作業②・防除2</v>
      </c>
      <c r="W139" s="70" t="str">
        <f t="shared" si="55"/>
        <v>キャベツ・若女将・作業②・防除2</v>
      </c>
      <c r="X139" s="70" t="str">
        <f>IF(A139="","",W139&amp;"・"&amp;②元データ!$G$7)</f>
        <v>キャベツ・若女将・作業②・防除2・露地野菜Ａ</v>
      </c>
      <c r="Y139" s="12" t="str">
        <f t="shared" si="56"/>
        <v>キャベツ・若女将</v>
      </c>
      <c r="Z139" s="12" t="str">
        <f t="shared" si="57"/>
        <v>防除2</v>
      </c>
      <c r="AA139" s="61" t="str">
        <f t="shared" si="58"/>
        <v/>
      </c>
      <c r="AB139" s="629"/>
      <c r="AC139" s="630"/>
      <c r="AD139" s="631"/>
      <c r="AE139" s="62">
        <f t="shared" si="51"/>
        <v>45645</v>
      </c>
      <c r="AF139" s="66" t="str">
        <f t="shared" si="52"/>
        <v>～</v>
      </c>
      <c r="AG139" s="63">
        <f t="shared" si="53"/>
        <v>45645</v>
      </c>
      <c r="AH139" s="12">
        <f t="shared" si="54"/>
        <v>1000</v>
      </c>
      <c r="AI139" s="12">
        <f t="shared" si="49"/>
        <v>2</v>
      </c>
    </row>
    <row r="140" spans="1:35" ht="18" customHeight="1" x14ac:dyDescent="0.15">
      <c r="A140" s="271" t="str">
        <f>IF(③予定日及び時間!$B$11="","",③予定日及び時間!$B$11&amp;"・"&amp;③予定日及び時間!$C$11)</f>
        <v>キャベツ・石井中生</v>
      </c>
      <c r="B140" s="271" t="str">
        <f>IF(③予定日及び時間!$BP$5="","",③予定日及び時間!$BP$5)</f>
        <v>防除2</v>
      </c>
      <c r="C140" s="291" t="str">
        <f>IF(③予定日及び時間!BO11="","",③予定日及び時間!BO11)</f>
        <v/>
      </c>
      <c r="D140" s="300">
        <f>IF(③予定日及び時間!BP11="","",③予定日及び時間!BP11)</f>
        <v>45655</v>
      </c>
      <c r="E140" s="302" t="str">
        <f>IF(③予定日及び時間!BQ11="","",③予定日及び時間!BQ11)</f>
        <v>～</v>
      </c>
      <c r="F140" s="301">
        <f>IF(③予定日及び時間!BR11="","",③予定日及び時間!BR11)</f>
        <v>45655</v>
      </c>
      <c r="G140" s="292">
        <f>IF(③予定日及び時間!$D$11="","",③予定日及び時間!$D$11)*100</f>
        <v>1000</v>
      </c>
      <c r="H140" s="271">
        <f>IF(③予定日及び時間!BT11="","",③予定日及び時間!BT11)</f>
        <v>2</v>
      </c>
      <c r="I140">
        <v>6</v>
      </c>
      <c r="V140" s="71" t="str">
        <f t="shared" si="50"/>
        <v>作業②・防除2</v>
      </c>
      <c r="W140" s="70" t="str">
        <f t="shared" si="55"/>
        <v>キャベツ・石井中生・作業②・防除2</v>
      </c>
      <c r="X140" s="70" t="str">
        <f>IF(A140="","",W140&amp;"・"&amp;②元データ!$G$7)</f>
        <v>キャベツ・石井中生・作業②・防除2・露地野菜Ａ</v>
      </c>
      <c r="Y140" s="12" t="str">
        <f t="shared" si="56"/>
        <v>キャベツ・石井中生</v>
      </c>
      <c r="Z140" s="12" t="str">
        <f t="shared" si="57"/>
        <v>防除2</v>
      </c>
      <c r="AA140" s="61" t="str">
        <f t="shared" si="58"/>
        <v/>
      </c>
      <c r="AB140" s="629"/>
      <c r="AC140" s="630"/>
      <c r="AD140" s="631"/>
      <c r="AE140" s="62">
        <f t="shared" si="51"/>
        <v>45655</v>
      </c>
      <c r="AF140" s="66" t="str">
        <f t="shared" si="52"/>
        <v>～</v>
      </c>
      <c r="AG140" s="63">
        <f t="shared" si="53"/>
        <v>45655</v>
      </c>
      <c r="AH140" s="12">
        <f t="shared" si="54"/>
        <v>1000</v>
      </c>
      <c r="AI140" s="12">
        <f t="shared" si="49"/>
        <v>2</v>
      </c>
    </row>
    <row r="141" spans="1:35" ht="18" customHeight="1" x14ac:dyDescent="0.15">
      <c r="A141" s="271" t="str">
        <f>IF(③予定日及び時間!$B$12="","",③予定日及び時間!$B$12&amp;"・"&amp;③予定日及び時間!$C$12)</f>
        <v>ブロッコリー・おはよう</v>
      </c>
      <c r="B141" s="271" t="str">
        <f>IF(③予定日及び時間!$BP$5="","",③予定日及び時間!$BP$5)</f>
        <v>防除2</v>
      </c>
      <c r="C141" s="291" t="str">
        <f>IF(③予定日及び時間!BO12="","",③予定日及び時間!BO12)</f>
        <v/>
      </c>
      <c r="D141" s="300">
        <f>IF(③予定日及び時間!BP12="","",③予定日及び時間!BP12)</f>
        <v>45579</v>
      </c>
      <c r="E141" s="302" t="str">
        <f>IF(③予定日及び時間!BQ12="","",③予定日及び時間!BQ12)</f>
        <v>～</v>
      </c>
      <c r="F141" s="301">
        <f>IF(③予定日及び時間!BR12="","",③予定日及び時間!BR12)</f>
        <v>45579</v>
      </c>
      <c r="G141" s="292">
        <f>IF(③予定日及び時間!$D$12="","",③予定日及び時間!$D$12)*100</f>
        <v>1000</v>
      </c>
      <c r="H141" s="271">
        <f>IF(③予定日及び時間!BT12="","",③予定日及び時間!BT12)</f>
        <v>2</v>
      </c>
      <c r="I141">
        <v>7</v>
      </c>
      <c r="V141" s="71" t="str">
        <f t="shared" si="50"/>
        <v>作業②・防除2</v>
      </c>
      <c r="W141" s="70" t="str">
        <f t="shared" si="55"/>
        <v>ブロッコリー・おはよう・作業②・防除2</v>
      </c>
      <c r="X141" s="70" t="str">
        <f>IF(A141="","",W141&amp;"・"&amp;②元データ!$G$7)</f>
        <v>ブロッコリー・おはよう・作業②・防除2・露地野菜Ａ</v>
      </c>
      <c r="Y141" s="12" t="str">
        <f t="shared" si="56"/>
        <v>ブロッコリー・おはよう</v>
      </c>
      <c r="Z141" s="12" t="str">
        <f t="shared" si="57"/>
        <v>防除2</v>
      </c>
      <c r="AA141" s="61" t="str">
        <f t="shared" si="58"/>
        <v/>
      </c>
      <c r="AB141" s="629"/>
      <c r="AC141" s="630"/>
      <c r="AD141" s="631"/>
      <c r="AE141" s="62">
        <f t="shared" si="51"/>
        <v>45579</v>
      </c>
      <c r="AF141" s="66" t="str">
        <f t="shared" si="52"/>
        <v>～</v>
      </c>
      <c r="AG141" s="63">
        <f t="shared" si="53"/>
        <v>45579</v>
      </c>
      <c r="AH141" s="12">
        <f t="shared" si="54"/>
        <v>1000</v>
      </c>
      <c r="AI141" s="12">
        <f t="shared" si="49"/>
        <v>2</v>
      </c>
    </row>
    <row r="142" spans="1:35" ht="18" customHeight="1" x14ac:dyDescent="0.15">
      <c r="A142" s="271" t="str">
        <f>IF(③予定日及び時間!$B$13="","",③予定日及び時間!$B$13&amp;"・"&amp;③予定日及び時間!$C$13)</f>
        <v>ブロッコリー・こんにちは</v>
      </c>
      <c r="B142" s="271" t="str">
        <f>IF(③予定日及び時間!$BP$5="","",③予定日及び時間!$BP$5)</f>
        <v>防除2</v>
      </c>
      <c r="C142" s="291" t="str">
        <f>IF(③予定日及び時間!BO13="","",③予定日及び時間!BO13)</f>
        <v/>
      </c>
      <c r="D142" s="300">
        <f>IF(③予定日及び時間!BP13="","",③予定日及び時間!BP13)</f>
        <v>45589</v>
      </c>
      <c r="E142" s="302" t="str">
        <f>IF(③予定日及び時間!BQ13="","",③予定日及び時間!BQ13)</f>
        <v>～</v>
      </c>
      <c r="F142" s="301">
        <f>IF(③予定日及び時間!BR13="","",③予定日及び時間!BR13)</f>
        <v>45589</v>
      </c>
      <c r="G142" s="292">
        <f>IF(③予定日及び時間!$D$13="","",③予定日及び時間!$D$13)*100</f>
        <v>2000</v>
      </c>
      <c r="H142" s="271">
        <f>IF(③予定日及び時間!BT13="","",③予定日及び時間!BT13)</f>
        <v>4</v>
      </c>
      <c r="I142">
        <v>8</v>
      </c>
      <c r="V142" s="71" t="str">
        <f t="shared" si="50"/>
        <v>作業②・防除2</v>
      </c>
      <c r="W142" s="70" t="str">
        <f t="shared" si="55"/>
        <v>ブロッコリー・こんにちは・作業②・防除2</v>
      </c>
      <c r="X142" s="70" t="str">
        <f>IF(A142="","",W142&amp;"・"&amp;②元データ!$G$7)</f>
        <v>ブロッコリー・こんにちは・作業②・防除2・露地野菜Ａ</v>
      </c>
      <c r="Y142" s="12" t="str">
        <f t="shared" si="56"/>
        <v>ブロッコリー・こんにちは</v>
      </c>
      <c r="Z142" s="12" t="str">
        <f t="shared" si="57"/>
        <v>防除2</v>
      </c>
      <c r="AA142" s="61" t="str">
        <f t="shared" si="58"/>
        <v/>
      </c>
      <c r="AB142" s="629"/>
      <c r="AC142" s="630"/>
      <c r="AD142" s="631"/>
      <c r="AE142" s="62">
        <f t="shared" si="51"/>
        <v>45589</v>
      </c>
      <c r="AF142" s="66" t="str">
        <f t="shared" si="52"/>
        <v>～</v>
      </c>
      <c r="AG142" s="63">
        <f t="shared" si="53"/>
        <v>45589</v>
      </c>
      <c r="AH142" s="12">
        <f t="shared" si="54"/>
        <v>2000</v>
      </c>
      <c r="AI142" s="12">
        <f t="shared" si="49"/>
        <v>4</v>
      </c>
    </row>
    <row r="143" spans="1:35" ht="18" customHeight="1" x14ac:dyDescent="0.15">
      <c r="A143" s="271" t="str">
        <f>IF(③予定日及び時間!$B$14="","",③予定日及び時間!$B$14&amp;"・"&amp;③予定日及び時間!$C$14)</f>
        <v>ブロッコリー・はつみらい</v>
      </c>
      <c r="B143" s="271" t="str">
        <f>IF(③予定日及び時間!$BP$5="","",③予定日及び時間!$BP$5)</f>
        <v>防除2</v>
      </c>
      <c r="C143" s="291" t="str">
        <f>IF(③予定日及び時間!BO14="","",③予定日及び時間!BO14)</f>
        <v/>
      </c>
      <c r="D143" s="300">
        <f>IF(③予定日及び時間!BP14="","",③予定日及び時間!BP14)</f>
        <v>45605</v>
      </c>
      <c r="E143" s="302" t="str">
        <f>IF(③予定日及び時間!BQ14="","",③予定日及び時間!BQ14)</f>
        <v>～</v>
      </c>
      <c r="F143" s="301">
        <f>IF(③予定日及び時間!BR14="","",③予定日及び時間!BR14)</f>
        <v>45605</v>
      </c>
      <c r="G143" s="292">
        <f>IF(③予定日及び時間!$D$14="","",③予定日及び時間!$D$14)*100</f>
        <v>2000</v>
      </c>
      <c r="H143" s="271">
        <f>IF(③予定日及び時間!BT14="","",③予定日及び時間!BT14)</f>
        <v>4</v>
      </c>
      <c r="I143">
        <v>9</v>
      </c>
      <c r="V143" s="71" t="str">
        <f t="shared" si="50"/>
        <v>作業②・防除2</v>
      </c>
      <c r="W143" s="70" t="str">
        <f t="shared" si="55"/>
        <v>ブロッコリー・はつみらい・作業②・防除2</v>
      </c>
      <c r="X143" s="70" t="str">
        <f>IF(A143="","",W143&amp;"・"&amp;②元データ!$G$7)</f>
        <v>ブロッコリー・はつみらい・作業②・防除2・露地野菜Ａ</v>
      </c>
      <c r="Y143" s="12" t="str">
        <f t="shared" si="56"/>
        <v>ブロッコリー・はつみらい</v>
      </c>
      <c r="Z143" s="12" t="str">
        <f t="shared" si="57"/>
        <v>防除2</v>
      </c>
      <c r="AA143" s="61" t="str">
        <f t="shared" si="58"/>
        <v/>
      </c>
      <c r="AB143" s="629"/>
      <c r="AC143" s="630"/>
      <c r="AD143" s="631"/>
      <c r="AE143" s="62">
        <f t="shared" si="51"/>
        <v>45605</v>
      </c>
      <c r="AF143" s="66" t="str">
        <f t="shared" si="52"/>
        <v>～</v>
      </c>
      <c r="AG143" s="63">
        <f t="shared" si="53"/>
        <v>45605</v>
      </c>
      <c r="AH143" s="12">
        <f t="shared" si="54"/>
        <v>2000</v>
      </c>
      <c r="AI143" s="12">
        <f t="shared" si="49"/>
        <v>4</v>
      </c>
    </row>
    <row r="144" spans="1:35" ht="18" customHeight="1" x14ac:dyDescent="0.15">
      <c r="A144" s="271" t="str">
        <f>IF(③予定日及び時間!$B$15="","",③予定日及び時間!$B$15&amp;"・"&amp;③予定日及び時間!$C$15)</f>
        <v>ニンジン・ニンジンA</v>
      </c>
      <c r="B144" s="271" t="str">
        <f>IF(③予定日及び時間!$BP$5="","",③予定日及び時間!$BP$5)</f>
        <v>防除2</v>
      </c>
      <c r="C144" s="291" t="str">
        <f>IF(③予定日及び時間!BO15="","",③予定日及び時間!BO15)</f>
        <v/>
      </c>
      <c r="D144" s="300">
        <f>IF(③予定日及び時間!BP15="","",③予定日及び時間!BP15)</f>
        <v>45545</v>
      </c>
      <c r="E144" s="302" t="str">
        <f>IF(③予定日及び時間!BQ15="","",③予定日及び時間!BQ15)</f>
        <v>～</v>
      </c>
      <c r="F144" s="301">
        <f>IF(③予定日及び時間!BR15="","",③予定日及び時間!BR15)</f>
        <v>45545</v>
      </c>
      <c r="G144" s="292">
        <f>IF(③予定日及び時間!$D$15="","",③予定日及び時間!$D$15)*100</f>
        <v>3000</v>
      </c>
      <c r="H144" s="271">
        <f>IF(③予定日及び時間!BT15="","",③予定日及び時間!BT15)</f>
        <v>3</v>
      </c>
      <c r="I144">
        <v>10</v>
      </c>
      <c r="V144" s="71" t="str">
        <f t="shared" si="50"/>
        <v>作業②・防除2</v>
      </c>
      <c r="W144" s="70" t="str">
        <f t="shared" si="55"/>
        <v>ニンジン・ニンジンA・作業②・防除2</v>
      </c>
      <c r="X144" s="70" t="str">
        <f>IF(A144="","",W144&amp;"・"&amp;②元データ!$G$7)</f>
        <v>ニンジン・ニンジンA・作業②・防除2・露地野菜Ａ</v>
      </c>
      <c r="Y144" s="12" t="str">
        <f t="shared" si="56"/>
        <v>ニンジン・ニンジンA</v>
      </c>
      <c r="Z144" s="12" t="str">
        <f t="shared" si="57"/>
        <v>防除2</v>
      </c>
      <c r="AA144" s="61" t="str">
        <f t="shared" si="58"/>
        <v/>
      </c>
      <c r="AB144" s="629"/>
      <c r="AC144" s="630"/>
      <c r="AD144" s="631"/>
      <c r="AE144" s="62">
        <f t="shared" si="51"/>
        <v>45545</v>
      </c>
      <c r="AF144" s="66" t="str">
        <f t="shared" si="52"/>
        <v>～</v>
      </c>
      <c r="AG144" s="63">
        <f t="shared" si="53"/>
        <v>45545</v>
      </c>
      <c r="AH144" s="12">
        <f t="shared" si="54"/>
        <v>3000</v>
      </c>
      <c r="AI144" s="12">
        <f t="shared" si="49"/>
        <v>3</v>
      </c>
    </row>
    <row r="145" spans="1:36" ht="18" customHeight="1" x14ac:dyDescent="0.15">
      <c r="A145" s="271" t="str">
        <f>IF(③予定日及び時間!$B$16="","",③予定日及び時間!$B$16&amp;"・"&amp;③予定日及び時間!$C$16)</f>
        <v>ニンジン・ニンジンB</v>
      </c>
      <c r="B145" s="271" t="str">
        <f>IF(③予定日及び時間!$BP$5="","",③予定日及び時間!$BP$5)</f>
        <v>防除2</v>
      </c>
      <c r="C145" s="291" t="str">
        <f>IF(③予定日及び時間!BO16="","",③予定日及び時間!BO16)</f>
        <v/>
      </c>
      <c r="D145" s="300">
        <f>IF(③予定日及び時間!BP16="","",③予定日及び時間!BP16)</f>
        <v>45555</v>
      </c>
      <c r="E145" s="302" t="str">
        <f>IF(③予定日及び時間!BQ16="","",③予定日及び時間!BQ16)</f>
        <v>～</v>
      </c>
      <c r="F145" s="301">
        <f>IF(③予定日及び時間!BR16="","",③予定日及び時間!BR16)</f>
        <v>45555</v>
      </c>
      <c r="G145" s="292">
        <f>IF(③予定日及び時間!$D$16="","",③予定日及び時間!$D$16)*100</f>
        <v>2000</v>
      </c>
      <c r="H145" s="271">
        <f>IF(③予定日及び時間!BT16="","",③予定日及び時間!BT16)</f>
        <v>2</v>
      </c>
      <c r="I145">
        <v>11</v>
      </c>
      <c r="V145" s="71" t="str">
        <f t="shared" si="50"/>
        <v>作業②・防除2</v>
      </c>
      <c r="W145" s="70" t="str">
        <f t="shared" si="55"/>
        <v>ニンジン・ニンジンB・作業②・防除2</v>
      </c>
      <c r="X145" s="70" t="str">
        <f>IF(A145="","",W145&amp;"・"&amp;②元データ!$G$7)</f>
        <v>ニンジン・ニンジンB・作業②・防除2・露地野菜Ａ</v>
      </c>
      <c r="Y145" s="12" t="str">
        <f t="shared" si="56"/>
        <v>ニンジン・ニンジンB</v>
      </c>
      <c r="Z145" s="12" t="str">
        <f t="shared" si="57"/>
        <v>防除2</v>
      </c>
      <c r="AA145" s="61" t="str">
        <f t="shared" si="58"/>
        <v/>
      </c>
      <c r="AB145" s="629"/>
      <c r="AC145" s="630"/>
      <c r="AD145" s="631"/>
      <c r="AE145" s="62">
        <f t="shared" si="51"/>
        <v>45555</v>
      </c>
      <c r="AF145" s="66" t="str">
        <f t="shared" si="52"/>
        <v>～</v>
      </c>
      <c r="AG145" s="63">
        <f t="shared" si="53"/>
        <v>45555</v>
      </c>
      <c r="AH145" s="12">
        <f t="shared" si="54"/>
        <v>2000</v>
      </c>
      <c r="AI145" s="12">
        <f t="shared" si="49"/>
        <v>2</v>
      </c>
    </row>
    <row r="146" spans="1:36" ht="18" customHeight="1" x14ac:dyDescent="0.15">
      <c r="A146" s="271" t="str">
        <f>IF(③予定日及び時間!$B$17="","",③予定日及び時間!$B$17&amp;"・"&amp;③予定日及び時間!$C$17)</f>
        <v>ニンジン・ニンジンC</v>
      </c>
      <c r="B146" s="271" t="str">
        <f>IF(③予定日及び時間!$BP$5="","",③予定日及び時間!$BP$5)</f>
        <v>防除2</v>
      </c>
      <c r="C146" s="291" t="str">
        <f>IF(③予定日及び時間!BO17="","",③予定日及び時間!BO17)</f>
        <v/>
      </c>
      <c r="D146" s="300">
        <f>IF(③予定日及び時間!BP17="","",③予定日及び時間!BP17)</f>
        <v>45566</v>
      </c>
      <c r="E146" s="302" t="str">
        <f>IF(③予定日及び時間!BQ17="","",③予定日及び時間!BQ17)</f>
        <v>～</v>
      </c>
      <c r="F146" s="301">
        <f>IF(③予定日及び時間!BR17="","",③予定日及び時間!BR17)</f>
        <v>45566</v>
      </c>
      <c r="G146" s="292">
        <f>IF(③予定日及び時間!$D$17="","",③予定日及び時間!$D$17)*100</f>
        <v>1000</v>
      </c>
      <c r="H146" s="271">
        <f>IF(③予定日及び時間!BT17="","",③予定日及び時間!BT17)</f>
        <v>1</v>
      </c>
      <c r="I146">
        <v>12</v>
      </c>
      <c r="V146" s="71" t="str">
        <f t="shared" si="50"/>
        <v>作業②・防除2</v>
      </c>
      <c r="W146" s="70" t="str">
        <f t="shared" si="55"/>
        <v>ニンジン・ニンジンC・作業②・防除2</v>
      </c>
      <c r="X146" s="70" t="str">
        <f>IF(A146="","",W146&amp;"・"&amp;②元データ!$G$7)</f>
        <v>ニンジン・ニンジンC・作業②・防除2・露地野菜Ａ</v>
      </c>
      <c r="Y146" s="12" t="str">
        <f t="shared" si="56"/>
        <v>ニンジン・ニンジンC</v>
      </c>
      <c r="Z146" s="12" t="str">
        <f t="shared" si="57"/>
        <v>防除2</v>
      </c>
      <c r="AA146" s="61" t="str">
        <f t="shared" si="58"/>
        <v/>
      </c>
      <c r="AB146" s="629"/>
      <c r="AC146" s="630"/>
      <c r="AD146" s="631"/>
      <c r="AE146" s="62">
        <f t="shared" si="51"/>
        <v>45566</v>
      </c>
      <c r="AF146" s="66" t="str">
        <f t="shared" si="52"/>
        <v>～</v>
      </c>
      <c r="AG146" s="63">
        <f t="shared" si="53"/>
        <v>45566</v>
      </c>
      <c r="AH146" s="12">
        <f t="shared" si="54"/>
        <v>1000</v>
      </c>
      <c r="AI146" s="12">
        <f t="shared" si="49"/>
        <v>1</v>
      </c>
    </row>
    <row r="147" spans="1:36" ht="18" customHeight="1" x14ac:dyDescent="0.15">
      <c r="A147" s="271" t="str">
        <f>IF(③予定日及び時間!$B$18="","",③予定日及び時間!$B$18&amp;"・"&amp;③予定日及び時間!$C$18)</f>
        <v>産直ニンジン・寿八寸Ａ</v>
      </c>
      <c r="B147" s="271" t="str">
        <f>IF(③予定日及び時間!$BP$5="","",③予定日及び時間!$BP$5)</f>
        <v>防除2</v>
      </c>
      <c r="C147" s="291" t="str">
        <f>IF(③予定日及び時間!BO18="","",③予定日及び時間!BO18)</f>
        <v/>
      </c>
      <c r="D147" s="300">
        <f>IF(③予定日及び時間!BP18="","",③予定日及び時間!BP18)</f>
        <v>45555</v>
      </c>
      <c r="E147" s="302" t="str">
        <f>IF(③予定日及び時間!BQ18="","",③予定日及び時間!BQ18)</f>
        <v>～</v>
      </c>
      <c r="F147" s="301">
        <f>IF(③予定日及び時間!BR18="","",③予定日及び時間!BR18)</f>
        <v>45555</v>
      </c>
      <c r="G147" s="292">
        <f>IF(③予定日及び時間!$D$18="","",③予定日及び時間!$D$18)*100</f>
        <v>1000</v>
      </c>
      <c r="H147" s="271">
        <f>IF(③予定日及び時間!BT18="","",③予定日及び時間!BT18)</f>
        <v>1</v>
      </c>
      <c r="I147">
        <v>13</v>
      </c>
      <c r="V147" s="71" t="str">
        <f t="shared" si="50"/>
        <v>作業②・防除2</v>
      </c>
      <c r="W147" s="70" t="str">
        <f t="shared" si="55"/>
        <v>産直ニンジン・寿八寸Ａ・作業②・防除2</v>
      </c>
      <c r="X147" s="70" t="str">
        <f>IF(A147="","",W147&amp;"・"&amp;②元データ!$G$7)</f>
        <v>産直ニンジン・寿八寸Ａ・作業②・防除2・露地野菜Ａ</v>
      </c>
      <c r="Y147" s="12" t="str">
        <f t="shared" si="56"/>
        <v>産直ニンジン・寿八寸Ａ</v>
      </c>
      <c r="Z147" s="12" t="str">
        <f t="shared" si="57"/>
        <v>防除2</v>
      </c>
      <c r="AA147" s="61" t="str">
        <f t="shared" si="58"/>
        <v/>
      </c>
      <c r="AB147" s="629"/>
      <c r="AC147" s="630"/>
      <c r="AD147" s="631"/>
      <c r="AE147" s="62">
        <f t="shared" si="51"/>
        <v>45555</v>
      </c>
      <c r="AF147" s="66" t="str">
        <f t="shared" si="52"/>
        <v>～</v>
      </c>
      <c r="AG147" s="63">
        <f t="shared" si="53"/>
        <v>45555</v>
      </c>
      <c r="AH147" s="12">
        <f t="shared" si="54"/>
        <v>1000</v>
      </c>
      <c r="AI147" s="12">
        <f t="shared" si="49"/>
        <v>1</v>
      </c>
    </row>
    <row r="148" spans="1:36" ht="18" customHeight="1" x14ac:dyDescent="0.15">
      <c r="A148" s="271" t="str">
        <f>IF(③予定日及び時間!$B$19="","",③予定日及び時間!$B$19&amp;"・"&amp;③予定日及び時間!$C$19)</f>
        <v>産直ニンジン・寿八寸Ｂ・Ｃ</v>
      </c>
      <c r="B148" s="271" t="str">
        <f>IF(③予定日及び時間!$BP$5="","",③予定日及び時間!$BP$5)</f>
        <v>防除2</v>
      </c>
      <c r="C148" s="291" t="str">
        <f>IF(③予定日及び時間!BO19="","",③予定日及び時間!BO19)</f>
        <v/>
      </c>
      <c r="D148" s="300">
        <f>IF(③予定日及び時間!BP19="","",③予定日及び時間!BP19)</f>
        <v>45566</v>
      </c>
      <c r="E148" s="302" t="str">
        <f>IF(③予定日及び時間!BQ19="","",③予定日及び時間!BQ19)</f>
        <v>～</v>
      </c>
      <c r="F148" s="301">
        <f>IF(③予定日及び時間!BR19="","",③予定日及び時間!BR19)</f>
        <v>45566</v>
      </c>
      <c r="G148" s="292">
        <f>IF(③予定日及び時間!$D$19="","",③予定日及び時間!$D$19)*100</f>
        <v>1000</v>
      </c>
      <c r="H148" s="271">
        <f>IF(③予定日及び時間!BT19="","",③予定日及び時間!BT19)</f>
        <v>1</v>
      </c>
      <c r="I148">
        <v>14</v>
      </c>
      <c r="V148" s="71" t="str">
        <f t="shared" si="50"/>
        <v>作業②・防除2</v>
      </c>
      <c r="W148" s="70" t="str">
        <f t="shared" si="55"/>
        <v>産直ニンジン・寿八寸Ｂ・Ｃ・作業②・防除2</v>
      </c>
      <c r="X148" s="70" t="str">
        <f>IF(A148="","",W148&amp;"・"&amp;②元データ!$G$7)</f>
        <v>産直ニンジン・寿八寸Ｂ・Ｃ・作業②・防除2・露地野菜Ａ</v>
      </c>
      <c r="Y148" s="12" t="str">
        <f t="shared" si="56"/>
        <v>産直ニンジン・寿八寸Ｂ・Ｃ</v>
      </c>
      <c r="Z148" s="12" t="str">
        <f t="shared" si="57"/>
        <v>防除2</v>
      </c>
      <c r="AA148" s="61" t="str">
        <f t="shared" si="58"/>
        <v/>
      </c>
      <c r="AB148" s="629"/>
      <c r="AC148" s="630"/>
      <c r="AD148" s="631"/>
      <c r="AE148" s="62">
        <f t="shared" si="51"/>
        <v>45566</v>
      </c>
      <c r="AF148" s="66" t="str">
        <f t="shared" si="52"/>
        <v>～</v>
      </c>
      <c r="AG148" s="63">
        <f t="shared" si="53"/>
        <v>45566</v>
      </c>
      <c r="AH148" s="12">
        <f t="shared" si="54"/>
        <v>1000</v>
      </c>
      <c r="AI148" s="12">
        <f t="shared" si="49"/>
        <v>1</v>
      </c>
    </row>
    <row r="149" spans="1:36" ht="18" customHeight="1" x14ac:dyDescent="0.15">
      <c r="A149" s="271" t="str">
        <f>IF(③予定日及び時間!$B$20="","",③予定日及び時間!$B$20&amp;"・"&amp;③予定日及び時間!$C$20)</f>
        <v>産直・他野菜</v>
      </c>
      <c r="B149" s="271" t="str">
        <f>IF(③予定日及び時間!$BP$5="","",③予定日及び時間!$BP$5)</f>
        <v>防除2</v>
      </c>
      <c r="C149" s="291" t="str">
        <f>IF(③予定日及び時間!BO20="","",③予定日及び時間!BO20)</f>
        <v/>
      </c>
      <c r="D149" s="300">
        <f>IF(③予定日及び時間!BP20="","",③予定日及び時間!BP20)</f>
        <v>45522</v>
      </c>
      <c r="E149" s="302" t="str">
        <f>IF(③予定日及び時間!BQ20="","",③予定日及び時間!BQ20)</f>
        <v>～</v>
      </c>
      <c r="F149" s="301">
        <f>IF(③予定日及び時間!BR20="","",③予定日及び時間!BR20)</f>
        <v>45522</v>
      </c>
      <c r="G149" s="292">
        <f>IF(③予定日及び時間!$D$20="","",③予定日及び時間!$D$20)*100</f>
        <v>200</v>
      </c>
      <c r="H149" s="271">
        <f>IF(③予定日及び時間!BT20="","",③予定日及び時間!BT20)</f>
        <v>1</v>
      </c>
      <c r="I149">
        <v>15</v>
      </c>
      <c r="V149" s="71" t="str">
        <f t="shared" si="50"/>
        <v>作業②・防除2</v>
      </c>
      <c r="W149" s="70" t="str">
        <f t="shared" si="55"/>
        <v>産直・他野菜・作業②・防除2</v>
      </c>
      <c r="X149" s="70" t="str">
        <f>IF(A149="","",W149&amp;"・"&amp;②元データ!$G$7)</f>
        <v>産直・他野菜・作業②・防除2・露地野菜Ａ</v>
      </c>
      <c r="Y149" s="12" t="str">
        <f t="shared" si="56"/>
        <v>産直・他野菜</v>
      </c>
      <c r="Z149" s="12" t="str">
        <f t="shared" si="57"/>
        <v>防除2</v>
      </c>
      <c r="AA149" s="61" t="str">
        <f t="shared" si="58"/>
        <v/>
      </c>
      <c r="AB149" s="629"/>
      <c r="AC149" s="630"/>
      <c r="AD149" s="631"/>
      <c r="AE149" s="62">
        <f t="shared" si="51"/>
        <v>45522</v>
      </c>
      <c r="AF149" s="66" t="str">
        <f t="shared" si="52"/>
        <v>～</v>
      </c>
      <c r="AG149" s="63">
        <f t="shared" si="53"/>
        <v>45522</v>
      </c>
      <c r="AH149" s="12">
        <f t="shared" si="54"/>
        <v>200</v>
      </c>
      <c r="AI149" s="12">
        <f t="shared" si="49"/>
        <v>1</v>
      </c>
    </row>
    <row r="150" spans="1:36" ht="18" customHeight="1" x14ac:dyDescent="0.15">
      <c r="A150" s="271" t="str">
        <f>IF(③予定日及び時間!$B$21="","",③予定日及び時間!$B$21&amp;"・"&amp;③予定日及び時間!$C$21)</f>
        <v>水稲・あいちのかおり</v>
      </c>
      <c r="B150" s="271" t="str">
        <f>IF(③予定日及び時間!$BP$5="","",③予定日及び時間!$BP$5)</f>
        <v>防除2</v>
      </c>
      <c r="C150" s="291" t="str">
        <f>IF(③予定日及び時間!BO21="","",③予定日及び時間!BO21)</f>
        <v/>
      </c>
      <c r="D150" s="300">
        <f>IF(③予定日及び時間!BP21="","",③予定日及び時間!BP21)</f>
        <v>45514</v>
      </c>
      <c r="E150" s="302" t="str">
        <f>IF(③予定日及び時間!BQ21="","",③予定日及び時間!BQ21)</f>
        <v>～</v>
      </c>
      <c r="F150" s="301">
        <f>IF(③予定日及び時間!BR21="","",③予定日及び時間!BR21)</f>
        <v>45514</v>
      </c>
      <c r="G150" s="292">
        <f>IF(③予定日及び時間!$D$21="","",③予定日及び時間!$D$21)*100</f>
        <v>8000</v>
      </c>
      <c r="H150" s="271">
        <f>IF(③予定日及び時間!BT21="","",③予定日及び時間!BT21)</f>
        <v>4</v>
      </c>
      <c r="I150">
        <v>16</v>
      </c>
      <c r="V150" s="71" t="str">
        <f t="shared" si="50"/>
        <v>作業②・防除2</v>
      </c>
      <c r="W150" s="70" t="str">
        <f t="shared" si="55"/>
        <v>水稲・あいちのかおり・作業②・防除2</v>
      </c>
      <c r="X150" s="70" t="str">
        <f>IF(A150="","",W150&amp;"・"&amp;②元データ!$G$7)</f>
        <v>水稲・あいちのかおり・作業②・防除2・露地野菜Ａ</v>
      </c>
      <c r="Y150" s="12" t="str">
        <f t="shared" si="56"/>
        <v>水稲・あいちのかおり</v>
      </c>
      <c r="Z150" s="12" t="str">
        <f t="shared" si="57"/>
        <v>防除2</v>
      </c>
      <c r="AA150" s="61" t="str">
        <f t="shared" si="58"/>
        <v/>
      </c>
      <c r="AB150" s="632"/>
      <c r="AC150" s="633"/>
      <c r="AD150" s="634"/>
      <c r="AE150" s="62">
        <f t="shared" si="51"/>
        <v>45514</v>
      </c>
      <c r="AF150" s="66" t="str">
        <f t="shared" si="52"/>
        <v>～</v>
      </c>
      <c r="AG150" s="63">
        <f t="shared" si="53"/>
        <v>45514</v>
      </c>
      <c r="AH150" s="12">
        <f t="shared" si="54"/>
        <v>8000</v>
      </c>
      <c r="AI150" s="12">
        <f t="shared" si="49"/>
        <v>4</v>
      </c>
    </row>
    <row r="151" spans="1:36" ht="18" customHeight="1" x14ac:dyDescent="0.15">
      <c r="A151" s="271" t="str">
        <f>IF(③予定日及び時間!$B$6="","",③予定日及び時間!$B$6&amp;"・"&amp;③予定日及び時間!$C$6)</f>
        <v>キャベツ・錦秋</v>
      </c>
      <c r="B151" s="271" t="str">
        <f>IF(③予定日及び時間!$BW$5="","",③予定日及び時間!$BW$5)</f>
        <v>防除3</v>
      </c>
      <c r="C151" s="291" t="str">
        <f>IF(③予定日及び時間!BV6="","",③予定日及び時間!BV6)</f>
        <v/>
      </c>
      <c r="D151" s="300">
        <f>IF(③予定日及び時間!BW6="","",③予定日及び時間!BW6)</f>
        <v>45581</v>
      </c>
      <c r="E151" s="302" t="str">
        <f>IF(③予定日及び時間!BX6="","",③予定日及び時間!BX6)</f>
        <v>～</v>
      </c>
      <c r="F151" s="301">
        <f>IF(③予定日及び時間!BY6="","",③予定日及び時間!BY6)</f>
        <v>45581</v>
      </c>
      <c r="G151" s="296">
        <f>IF(③予定日及び時間!$D$6="","",③予定日及び時間!$D$6)*100</f>
        <v>2000</v>
      </c>
      <c r="H151" s="271">
        <f>IF(③予定日及び時間!CA6="","",③予定日及び時間!CA6)</f>
        <v>4</v>
      </c>
      <c r="I151">
        <v>1</v>
      </c>
      <c r="V151" s="71" t="str">
        <f>IF(Y151="","",$AH$101&amp;"・"&amp;Z151)</f>
        <v>作業②・防除3</v>
      </c>
      <c r="W151" s="70" t="str">
        <f t="shared" si="55"/>
        <v>キャベツ・錦秋・作業②・防除3</v>
      </c>
      <c r="X151" s="70" t="str">
        <f>IF(A151="","",W151&amp;"・"&amp;②元データ!$G$7)</f>
        <v>キャベツ・錦秋・作業②・防除3・露地野菜Ａ</v>
      </c>
      <c r="Y151" s="12" t="str">
        <f t="shared" si="56"/>
        <v>キャベツ・錦秋</v>
      </c>
      <c r="Z151" s="12" t="str">
        <f t="shared" si="57"/>
        <v>防除3</v>
      </c>
      <c r="AA151" s="61" t="str">
        <f t="shared" si="58"/>
        <v/>
      </c>
      <c r="AB151" s="629" t="s">
        <v>124</v>
      </c>
      <c r="AC151" s="630"/>
      <c r="AD151" s="631"/>
      <c r="AE151" s="62">
        <f t="shared" si="51"/>
        <v>45581</v>
      </c>
      <c r="AF151" s="66" t="str">
        <f t="shared" si="52"/>
        <v>～</v>
      </c>
      <c r="AG151" s="63">
        <f t="shared" si="53"/>
        <v>45581</v>
      </c>
      <c r="AH151" s="12">
        <f t="shared" si="54"/>
        <v>2000</v>
      </c>
      <c r="AI151" s="12">
        <f>IF(H151="","",H151)</f>
        <v>4</v>
      </c>
      <c r="AJ151" s="34"/>
    </row>
    <row r="152" spans="1:36" ht="18" customHeight="1" x14ac:dyDescent="0.15">
      <c r="A152" s="271" t="str">
        <f>IF(③予定日及び時間!$B$7="","",③予定日及び時間!$B$7&amp;"・"&amp;③予定日及び時間!$C$7)</f>
        <v>キャベツ・しぶき２号</v>
      </c>
      <c r="B152" s="271" t="str">
        <f>IF(③予定日及び時間!$BW$5="","",③予定日及び時間!$BW$5)</f>
        <v>防除3</v>
      </c>
      <c r="C152" s="291" t="str">
        <f>IF(③予定日及び時間!BV7="","",③予定日及び時間!BV7)</f>
        <v/>
      </c>
      <c r="D152" s="300">
        <f>IF(③予定日及び時間!BW7="","",③予定日及び時間!BW7)</f>
        <v>45607</v>
      </c>
      <c r="E152" s="302" t="str">
        <f>IF(③予定日及び時間!BX7="","",③予定日及び時間!BX7)</f>
        <v>～</v>
      </c>
      <c r="F152" s="301">
        <f>IF(③予定日及び時間!BY7="","",③予定日及び時間!BY7)</f>
        <v>45607</v>
      </c>
      <c r="G152" s="292">
        <f>IF(③予定日及び時間!$D$7="","",③予定日及び時間!$D$7)*100</f>
        <v>1000</v>
      </c>
      <c r="H152" s="271">
        <f>IF(③予定日及び時間!CA7="","",③予定日及び時間!CA7)</f>
        <v>2</v>
      </c>
      <c r="I152">
        <v>2</v>
      </c>
      <c r="V152" s="71" t="str">
        <f t="shared" ref="V152:V197" si="59">IF(Y152="","",$AH$101&amp;"・"&amp;Z152)</f>
        <v>作業②・防除3</v>
      </c>
      <c r="W152" s="70" t="str">
        <f t="shared" si="55"/>
        <v>キャベツ・しぶき２号・作業②・防除3</v>
      </c>
      <c r="X152" s="70" t="str">
        <f>IF(A152="","",W152&amp;"・"&amp;②元データ!$G$7)</f>
        <v>キャベツ・しぶき２号・作業②・防除3・露地野菜Ａ</v>
      </c>
      <c r="Y152" s="12" t="str">
        <f t="shared" si="56"/>
        <v>キャベツ・しぶき２号</v>
      </c>
      <c r="Z152" s="12" t="str">
        <f t="shared" si="57"/>
        <v>防除3</v>
      </c>
      <c r="AA152" s="61" t="str">
        <f t="shared" si="58"/>
        <v/>
      </c>
      <c r="AB152" s="629"/>
      <c r="AC152" s="630"/>
      <c r="AD152" s="631"/>
      <c r="AE152" s="62">
        <f t="shared" si="51"/>
        <v>45607</v>
      </c>
      <c r="AF152" s="66" t="str">
        <f t="shared" si="52"/>
        <v>～</v>
      </c>
      <c r="AG152" s="63">
        <f t="shared" si="53"/>
        <v>45607</v>
      </c>
      <c r="AH152" s="12">
        <f t="shared" si="54"/>
        <v>1000</v>
      </c>
      <c r="AI152" s="12">
        <f t="shared" ref="AI152:AI198" si="60">IF(H152="","",H152)</f>
        <v>2</v>
      </c>
    </row>
    <row r="153" spans="1:36" ht="18" customHeight="1" x14ac:dyDescent="0.15">
      <c r="A153" s="271" t="str">
        <f>IF(③予定日及び時間!$B$8="","",③予定日及び時間!$B$8&amp;"・"&amp;③予定日及び時間!$C$8)</f>
        <v>キャベツ・冬どり錦秋</v>
      </c>
      <c r="B153" s="271" t="str">
        <f>IF(③予定日及び時間!$BW$5="","",③予定日及び時間!$BW$5)</f>
        <v>防除3</v>
      </c>
      <c r="C153" s="291" t="str">
        <f>IF(③予定日及び時間!BV8="","",③予定日及び時間!BV8)</f>
        <v/>
      </c>
      <c r="D153" s="300">
        <f>IF(③予定日及び時間!BW8="","",③予定日及び時間!BW8)</f>
        <v>45617</v>
      </c>
      <c r="E153" s="302" t="str">
        <f>IF(③予定日及び時間!BX8="","",③予定日及び時間!BX8)</f>
        <v>～</v>
      </c>
      <c r="F153" s="301">
        <f>IF(③予定日及び時間!BY8="","",③予定日及び時間!BY8)</f>
        <v>45617</v>
      </c>
      <c r="G153" s="292">
        <f>IF(③予定日及び時間!$D$8="","",③予定日及び時間!$D$8)*100</f>
        <v>500</v>
      </c>
      <c r="H153" s="271">
        <f>IF(③予定日及び時間!CA8="","",③予定日及び時間!CA8)</f>
        <v>1</v>
      </c>
      <c r="I153">
        <v>3</v>
      </c>
      <c r="V153" s="71" t="str">
        <f t="shared" si="59"/>
        <v>作業②・防除3</v>
      </c>
      <c r="W153" s="70" t="str">
        <f t="shared" si="55"/>
        <v>キャベツ・冬どり錦秋・作業②・防除3</v>
      </c>
      <c r="X153" s="70" t="str">
        <f>IF(A153="","",W153&amp;"・"&amp;②元データ!$G$7)</f>
        <v>キャベツ・冬どり錦秋・作業②・防除3・露地野菜Ａ</v>
      </c>
      <c r="Y153" s="12" t="str">
        <f t="shared" si="56"/>
        <v>キャベツ・冬どり錦秋</v>
      </c>
      <c r="Z153" s="12" t="str">
        <f t="shared" si="57"/>
        <v>防除3</v>
      </c>
      <c r="AA153" s="61" t="str">
        <f t="shared" si="58"/>
        <v/>
      </c>
      <c r="AB153" s="629"/>
      <c r="AC153" s="630"/>
      <c r="AD153" s="631"/>
      <c r="AE153" s="62">
        <f t="shared" si="51"/>
        <v>45617</v>
      </c>
      <c r="AF153" s="66" t="str">
        <f t="shared" si="52"/>
        <v>～</v>
      </c>
      <c r="AG153" s="63">
        <f t="shared" si="53"/>
        <v>45617</v>
      </c>
      <c r="AH153" s="12">
        <f t="shared" si="54"/>
        <v>500</v>
      </c>
      <c r="AI153" s="12">
        <f t="shared" si="60"/>
        <v>1</v>
      </c>
    </row>
    <row r="154" spans="1:36" ht="18" customHeight="1" x14ac:dyDescent="0.15">
      <c r="A154" s="271" t="str">
        <f>IF(③予定日及び時間!$B$9="","",③予定日及び時間!$B$9&amp;"・"&amp;③予定日及び時間!$C$9)</f>
        <v>キャベツ・石井極早生732</v>
      </c>
      <c r="B154" s="271" t="str">
        <f>IF(③予定日及び時間!$BW$5="","",③予定日及び時間!$BW$5)</f>
        <v>防除3</v>
      </c>
      <c r="C154" s="291" t="str">
        <f>IF(③予定日及び時間!BV9="","",③予定日及び時間!BV9)</f>
        <v/>
      </c>
      <c r="D154" s="300">
        <f>IF(③予定日及び時間!BW9="","",③予定日及び時間!BW9)</f>
        <v>45659</v>
      </c>
      <c r="E154" s="302" t="str">
        <f>IF(③予定日及び時間!BX9="","",③予定日及び時間!BX9)</f>
        <v>～</v>
      </c>
      <c r="F154" s="301">
        <f>IF(③予定日及び時間!BY9="","",③予定日及び時間!BY9)</f>
        <v>45659</v>
      </c>
      <c r="G154" s="292">
        <f>IF(③予定日及び時間!$D$9="","",③予定日及び時間!$D$9)*100</f>
        <v>500</v>
      </c>
      <c r="H154" s="271">
        <f>IF(③予定日及び時間!CA9="","",③予定日及び時間!CA9)</f>
        <v>1</v>
      </c>
      <c r="I154">
        <v>4</v>
      </c>
      <c r="V154" s="71" t="str">
        <f t="shared" si="59"/>
        <v>作業②・防除3</v>
      </c>
      <c r="W154" s="70" t="str">
        <f t="shared" si="55"/>
        <v>キャベツ・石井極早生732・作業②・防除3</v>
      </c>
      <c r="X154" s="70" t="str">
        <f>IF(A154="","",W154&amp;"・"&amp;②元データ!$G$7)</f>
        <v>キャベツ・石井極早生732・作業②・防除3・露地野菜Ａ</v>
      </c>
      <c r="Y154" s="12" t="str">
        <f t="shared" si="56"/>
        <v>キャベツ・石井極早生732</v>
      </c>
      <c r="Z154" s="12" t="str">
        <f t="shared" si="57"/>
        <v>防除3</v>
      </c>
      <c r="AA154" s="61" t="str">
        <f t="shared" si="58"/>
        <v/>
      </c>
      <c r="AB154" s="629"/>
      <c r="AC154" s="630"/>
      <c r="AD154" s="631"/>
      <c r="AE154" s="62">
        <f t="shared" si="51"/>
        <v>45659</v>
      </c>
      <c r="AF154" s="66" t="str">
        <f t="shared" si="52"/>
        <v>～</v>
      </c>
      <c r="AG154" s="63">
        <f t="shared" si="53"/>
        <v>45659</v>
      </c>
      <c r="AH154" s="12">
        <f t="shared" si="54"/>
        <v>500</v>
      </c>
      <c r="AI154" s="12">
        <f t="shared" si="60"/>
        <v>1</v>
      </c>
    </row>
    <row r="155" spans="1:36" ht="18" customHeight="1" x14ac:dyDescent="0.15">
      <c r="A155" s="271" t="str">
        <f>IF(③予定日及び時間!$B$10="","",③予定日及び時間!$B$10&amp;"・"&amp;③予定日及び時間!$C$10)</f>
        <v>キャベツ・若女将</v>
      </c>
      <c r="B155" s="271" t="str">
        <f>IF(③予定日及び時間!$BW$5="","",③予定日及び時間!$BW$5)</f>
        <v>防除3</v>
      </c>
      <c r="C155" s="291" t="str">
        <f>IF(③予定日及び時間!BV10="","",③予定日及び時間!BV10)</f>
        <v/>
      </c>
      <c r="D155" s="300">
        <f>IF(③予定日及び時間!BW10="","",③予定日及び時間!BW10)</f>
        <v>45668</v>
      </c>
      <c r="E155" s="302" t="str">
        <f>IF(③予定日及び時間!BX10="","",③予定日及び時間!BX10)</f>
        <v>～</v>
      </c>
      <c r="F155" s="301">
        <f>IF(③予定日及び時間!BY10="","",③予定日及び時間!BY10)</f>
        <v>45668</v>
      </c>
      <c r="G155" s="292">
        <f>IF(③予定日及び時間!$D$10="","",③予定日及び時間!$D$10)*100</f>
        <v>1000</v>
      </c>
      <c r="H155" s="271">
        <f>IF(③予定日及び時間!CA10="","",③予定日及び時間!CA10)</f>
        <v>2</v>
      </c>
      <c r="I155">
        <v>5</v>
      </c>
      <c r="V155" s="71" t="str">
        <f t="shared" si="59"/>
        <v>作業②・防除3</v>
      </c>
      <c r="W155" s="70" t="str">
        <f t="shared" si="55"/>
        <v>キャベツ・若女将・作業②・防除3</v>
      </c>
      <c r="X155" s="70" t="str">
        <f>IF(A155="","",W155&amp;"・"&amp;②元データ!$G$7)</f>
        <v>キャベツ・若女将・作業②・防除3・露地野菜Ａ</v>
      </c>
      <c r="Y155" s="12" t="str">
        <f t="shared" si="56"/>
        <v>キャベツ・若女将</v>
      </c>
      <c r="Z155" s="12" t="str">
        <f t="shared" si="57"/>
        <v>防除3</v>
      </c>
      <c r="AA155" s="61" t="str">
        <f t="shared" si="58"/>
        <v/>
      </c>
      <c r="AB155" s="629"/>
      <c r="AC155" s="630"/>
      <c r="AD155" s="631"/>
      <c r="AE155" s="62">
        <f t="shared" si="51"/>
        <v>45668</v>
      </c>
      <c r="AF155" s="66" t="str">
        <f t="shared" si="52"/>
        <v>～</v>
      </c>
      <c r="AG155" s="63">
        <f t="shared" si="53"/>
        <v>45668</v>
      </c>
      <c r="AH155" s="12">
        <f t="shared" si="54"/>
        <v>1000</v>
      </c>
      <c r="AI155" s="12">
        <f t="shared" si="60"/>
        <v>2</v>
      </c>
    </row>
    <row r="156" spans="1:36" ht="18" customHeight="1" x14ac:dyDescent="0.15">
      <c r="A156" s="271" t="str">
        <f>IF(③予定日及び時間!$B$11="","",③予定日及び時間!$B$11&amp;"・"&amp;③予定日及び時間!$C$11)</f>
        <v>キャベツ・石井中生</v>
      </c>
      <c r="B156" s="271" t="str">
        <f>IF(③予定日及び時間!$BW$5="","",③予定日及び時間!$BW$5)</f>
        <v>防除3</v>
      </c>
      <c r="C156" s="291" t="str">
        <f>IF(③予定日及び時間!BV11="","",③予定日及び時間!BV11)</f>
        <v/>
      </c>
      <c r="D156" s="300">
        <f>IF(③予定日及び時間!BW11="","",③予定日及び時間!BW11)</f>
        <v>45678</v>
      </c>
      <c r="E156" s="302" t="str">
        <f>IF(③予定日及び時間!BX11="","",③予定日及び時間!BX11)</f>
        <v>～</v>
      </c>
      <c r="F156" s="301">
        <f>IF(③予定日及び時間!BY11="","",③予定日及び時間!BY11)</f>
        <v>45678</v>
      </c>
      <c r="G156" s="292">
        <f>IF(③予定日及び時間!$D$11="","",③予定日及び時間!$D$11)*100</f>
        <v>1000</v>
      </c>
      <c r="H156" s="271">
        <f>IF(③予定日及び時間!CA11="","",③予定日及び時間!CA11)</f>
        <v>2</v>
      </c>
      <c r="I156">
        <v>6</v>
      </c>
      <c r="V156" s="71" t="str">
        <f t="shared" si="59"/>
        <v>作業②・防除3</v>
      </c>
      <c r="W156" s="70" t="str">
        <f t="shared" si="55"/>
        <v>キャベツ・石井中生・作業②・防除3</v>
      </c>
      <c r="X156" s="70" t="str">
        <f>IF(A156="","",W156&amp;"・"&amp;②元データ!$G$7)</f>
        <v>キャベツ・石井中生・作業②・防除3・露地野菜Ａ</v>
      </c>
      <c r="Y156" s="12" t="str">
        <f t="shared" si="56"/>
        <v>キャベツ・石井中生</v>
      </c>
      <c r="Z156" s="12" t="str">
        <f t="shared" si="57"/>
        <v>防除3</v>
      </c>
      <c r="AA156" s="61" t="str">
        <f t="shared" si="58"/>
        <v/>
      </c>
      <c r="AB156" s="629"/>
      <c r="AC156" s="630"/>
      <c r="AD156" s="631"/>
      <c r="AE156" s="62">
        <f t="shared" si="51"/>
        <v>45678</v>
      </c>
      <c r="AF156" s="66" t="str">
        <f t="shared" si="52"/>
        <v>～</v>
      </c>
      <c r="AG156" s="63">
        <f t="shared" si="53"/>
        <v>45678</v>
      </c>
      <c r="AH156" s="12">
        <f t="shared" si="54"/>
        <v>1000</v>
      </c>
      <c r="AI156" s="12">
        <f t="shared" si="60"/>
        <v>2</v>
      </c>
    </row>
    <row r="157" spans="1:36" ht="18" customHeight="1" x14ac:dyDescent="0.15">
      <c r="A157" s="271" t="str">
        <f>IF(③予定日及び時間!$B$12="","",③予定日及び時間!$B$12&amp;"・"&amp;③予定日及び時間!$C$12)</f>
        <v>ブロッコリー・おはよう</v>
      </c>
      <c r="B157" s="271" t="str">
        <f>IF(③予定日及び時間!$BW$5="","",③予定日及び時間!$BW$5)</f>
        <v>防除3</v>
      </c>
      <c r="C157" s="291" t="str">
        <f>IF(③予定日及び時間!BV12="","",③予定日及び時間!BV12)</f>
        <v/>
      </c>
      <c r="D157" s="300">
        <f>IF(③予定日及び時間!BW12="","",③予定日及び時間!BW12)</f>
        <v>45602</v>
      </c>
      <c r="E157" s="302" t="str">
        <f>IF(③予定日及び時間!BX12="","",③予定日及び時間!BX12)</f>
        <v>～</v>
      </c>
      <c r="F157" s="301">
        <f>IF(③予定日及び時間!BY12="","",③予定日及び時間!BY12)</f>
        <v>45602</v>
      </c>
      <c r="G157" s="292">
        <f>IF(③予定日及び時間!$D$12="","",③予定日及び時間!$D$12)*100</f>
        <v>1000</v>
      </c>
      <c r="H157" s="271">
        <f>IF(③予定日及び時間!CA12="","",③予定日及び時間!CA12)</f>
        <v>2</v>
      </c>
      <c r="I157">
        <v>7</v>
      </c>
      <c r="V157" s="71" t="str">
        <f t="shared" si="59"/>
        <v>作業②・防除3</v>
      </c>
      <c r="W157" s="70" t="str">
        <f t="shared" si="55"/>
        <v>ブロッコリー・おはよう・作業②・防除3</v>
      </c>
      <c r="X157" s="70" t="str">
        <f>IF(A157="","",W157&amp;"・"&amp;②元データ!$G$7)</f>
        <v>ブロッコリー・おはよう・作業②・防除3・露地野菜Ａ</v>
      </c>
      <c r="Y157" s="12" t="str">
        <f t="shared" si="56"/>
        <v>ブロッコリー・おはよう</v>
      </c>
      <c r="Z157" s="12" t="str">
        <f t="shared" si="57"/>
        <v>防除3</v>
      </c>
      <c r="AA157" s="61" t="str">
        <f t="shared" si="58"/>
        <v/>
      </c>
      <c r="AB157" s="629"/>
      <c r="AC157" s="630"/>
      <c r="AD157" s="631"/>
      <c r="AE157" s="62">
        <f t="shared" si="51"/>
        <v>45602</v>
      </c>
      <c r="AF157" s="66" t="str">
        <f t="shared" si="52"/>
        <v>～</v>
      </c>
      <c r="AG157" s="63">
        <f t="shared" si="53"/>
        <v>45602</v>
      </c>
      <c r="AH157" s="12">
        <f t="shared" si="54"/>
        <v>1000</v>
      </c>
      <c r="AI157" s="12">
        <f t="shared" si="60"/>
        <v>2</v>
      </c>
    </row>
    <row r="158" spans="1:36" ht="18" customHeight="1" x14ac:dyDescent="0.15">
      <c r="A158" s="271" t="str">
        <f>IF(③予定日及び時間!$B$13="","",③予定日及び時間!$B$13&amp;"・"&amp;③予定日及び時間!$C$13)</f>
        <v>ブロッコリー・こんにちは</v>
      </c>
      <c r="B158" s="271" t="str">
        <f>IF(③予定日及び時間!$BW$5="","",③予定日及び時間!$BW$5)</f>
        <v>防除3</v>
      </c>
      <c r="C158" s="291" t="str">
        <f>IF(③予定日及び時間!BV13="","",③予定日及び時間!BV13)</f>
        <v/>
      </c>
      <c r="D158" s="300">
        <f>IF(③予定日及び時間!BW13="","",③予定日及び時間!BW13)</f>
        <v>45612</v>
      </c>
      <c r="E158" s="302" t="str">
        <f>IF(③予定日及び時間!BX13="","",③予定日及び時間!BX13)</f>
        <v>～</v>
      </c>
      <c r="F158" s="301">
        <f>IF(③予定日及び時間!BY13="","",③予定日及び時間!BY13)</f>
        <v>45612</v>
      </c>
      <c r="G158" s="292">
        <f>IF(③予定日及び時間!$D$13="","",③予定日及び時間!$D$13)*100</f>
        <v>2000</v>
      </c>
      <c r="H158" s="271">
        <f>IF(③予定日及び時間!CA13="","",③予定日及び時間!CA13)</f>
        <v>4</v>
      </c>
      <c r="I158">
        <v>8</v>
      </c>
      <c r="V158" s="71" t="str">
        <f t="shared" si="59"/>
        <v>作業②・防除3</v>
      </c>
      <c r="W158" s="70" t="str">
        <f t="shared" si="55"/>
        <v>ブロッコリー・こんにちは・作業②・防除3</v>
      </c>
      <c r="X158" s="70" t="str">
        <f>IF(A158="","",W158&amp;"・"&amp;②元データ!$G$7)</f>
        <v>ブロッコリー・こんにちは・作業②・防除3・露地野菜Ａ</v>
      </c>
      <c r="Y158" s="12" t="str">
        <f t="shared" si="56"/>
        <v>ブロッコリー・こんにちは</v>
      </c>
      <c r="Z158" s="12" t="str">
        <f t="shared" si="57"/>
        <v>防除3</v>
      </c>
      <c r="AA158" s="61" t="str">
        <f t="shared" si="58"/>
        <v/>
      </c>
      <c r="AB158" s="629"/>
      <c r="AC158" s="630"/>
      <c r="AD158" s="631"/>
      <c r="AE158" s="62">
        <f t="shared" si="51"/>
        <v>45612</v>
      </c>
      <c r="AF158" s="66" t="str">
        <f t="shared" si="52"/>
        <v>～</v>
      </c>
      <c r="AG158" s="63">
        <f t="shared" si="53"/>
        <v>45612</v>
      </c>
      <c r="AH158" s="12">
        <f t="shared" si="54"/>
        <v>2000</v>
      </c>
      <c r="AI158" s="12">
        <f t="shared" si="60"/>
        <v>4</v>
      </c>
    </row>
    <row r="159" spans="1:36" ht="18" customHeight="1" x14ac:dyDescent="0.15">
      <c r="A159" s="271" t="str">
        <f>IF(③予定日及び時間!$B$14="","",③予定日及び時間!$B$14&amp;"・"&amp;③予定日及び時間!$C$14)</f>
        <v>ブロッコリー・はつみらい</v>
      </c>
      <c r="B159" s="271" t="str">
        <f>IF(③予定日及び時間!$BW$5="","",③予定日及び時間!$BW$5)</f>
        <v>防除3</v>
      </c>
      <c r="C159" s="291" t="str">
        <f>IF(③予定日及び時間!BV14="","",③予定日及び時間!BV14)</f>
        <v/>
      </c>
      <c r="D159" s="300">
        <f>IF(③予定日及び時間!BW14="","",③予定日及び時間!BW14)</f>
        <v>45628</v>
      </c>
      <c r="E159" s="302" t="str">
        <f>IF(③予定日及び時間!BX14="","",③予定日及び時間!BX14)</f>
        <v>～</v>
      </c>
      <c r="F159" s="301">
        <f>IF(③予定日及び時間!BY14="","",③予定日及び時間!BY14)</f>
        <v>45628</v>
      </c>
      <c r="G159" s="292">
        <f>IF(③予定日及び時間!$D$14="","",③予定日及び時間!$D$14)*100</f>
        <v>2000</v>
      </c>
      <c r="H159" s="271">
        <f>IF(③予定日及び時間!CA14="","",③予定日及び時間!CA14)</f>
        <v>4</v>
      </c>
      <c r="I159">
        <v>9</v>
      </c>
      <c r="V159" s="71" t="str">
        <f t="shared" si="59"/>
        <v>作業②・防除3</v>
      </c>
      <c r="W159" s="70" t="str">
        <f t="shared" si="55"/>
        <v>ブロッコリー・はつみらい・作業②・防除3</v>
      </c>
      <c r="X159" s="70" t="str">
        <f>IF(A159="","",W159&amp;"・"&amp;②元データ!$G$7)</f>
        <v>ブロッコリー・はつみらい・作業②・防除3・露地野菜Ａ</v>
      </c>
      <c r="Y159" s="12" t="str">
        <f t="shared" si="56"/>
        <v>ブロッコリー・はつみらい</v>
      </c>
      <c r="Z159" s="12" t="str">
        <f t="shared" si="57"/>
        <v>防除3</v>
      </c>
      <c r="AA159" s="61" t="str">
        <f t="shared" si="58"/>
        <v/>
      </c>
      <c r="AB159" s="629"/>
      <c r="AC159" s="630"/>
      <c r="AD159" s="631"/>
      <c r="AE159" s="62">
        <f t="shared" si="51"/>
        <v>45628</v>
      </c>
      <c r="AF159" s="66" t="str">
        <f t="shared" si="52"/>
        <v>～</v>
      </c>
      <c r="AG159" s="63">
        <f t="shared" si="53"/>
        <v>45628</v>
      </c>
      <c r="AH159" s="12">
        <f t="shared" si="54"/>
        <v>2000</v>
      </c>
      <c r="AI159" s="12">
        <f t="shared" si="60"/>
        <v>4</v>
      </c>
    </row>
    <row r="160" spans="1:36" ht="18" customHeight="1" x14ac:dyDescent="0.15">
      <c r="A160" s="271" t="str">
        <f>IF(③予定日及び時間!$B$15="","",③予定日及び時間!$B$15&amp;"・"&amp;③予定日及び時間!$C$15)</f>
        <v>ニンジン・ニンジンA</v>
      </c>
      <c r="B160" s="271" t="str">
        <f>IF(③予定日及び時間!$BW$5="","",③予定日及び時間!$BW$5)</f>
        <v>防除3</v>
      </c>
      <c r="C160" s="291" t="str">
        <f>IF(③予定日及び時間!BV15="","",③予定日及び時間!BV15)</f>
        <v/>
      </c>
      <c r="D160" s="300" t="str">
        <f>IF(③予定日及び時間!BW15="","",③予定日及び時間!BW15)</f>
        <v/>
      </c>
      <c r="E160" s="302" t="str">
        <f>IF(③予定日及び時間!BX15="","",③予定日及び時間!BX15)</f>
        <v>～</v>
      </c>
      <c r="F160" s="301" t="str">
        <f>IF(③予定日及び時間!BY15="","",③予定日及び時間!BY15)</f>
        <v/>
      </c>
      <c r="G160" s="292">
        <f>IF(③予定日及び時間!$D$15="","",③予定日及び時間!$D$15)*100</f>
        <v>3000</v>
      </c>
      <c r="H160" s="271">
        <f>IF(③予定日及び時間!CA15="","",③予定日及び時間!CA15)</f>
        <v>0</v>
      </c>
      <c r="I160">
        <v>10</v>
      </c>
      <c r="V160" s="71" t="str">
        <f t="shared" si="59"/>
        <v>作業②・防除3</v>
      </c>
      <c r="W160" s="70" t="str">
        <f t="shared" si="55"/>
        <v>ニンジン・ニンジンA・作業②・防除3</v>
      </c>
      <c r="X160" s="70" t="str">
        <f>IF(A160="","",W160&amp;"・"&amp;②元データ!$G$7)</f>
        <v>ニンジン・ニンジンA・作業②・防除3・露地野菜Ａ</v>
      </c>
      <c r="Y160" s="12" t="str">
        <f t="shared" si="56"/>
        <v>ニンジン・ニンジンA</v>
      </c>
      <c r="Z160" s="12" t="str">
        <f t="shared" si="57"/>
        <v>防除3</v>
      </c>
      <c r="AA160" s="61" t="str">
        <f t="shared" si="58"/>
        <v/>
      </c>
      <c r="AB160" s="629"/>
      <c r="AC160" s="630"/>
      <c r="AD160" s="631"/>
      <c r="AE160" s="62" t="str">
        <f t="shared" si="51"/>
        <v/>
      </c>
      <c r="AF160" s="66" t="str">
        <f t="shared" si="52"/>
        <v>～</v>
      </c>
      <c r="AG160" s="63" t="str">
        <f t="shared" si="53"/>
        <v/>
      </c>
      <c r="AH160" s="12">
        <f t="shared" si="54"/>
        <v>3000</v>
      </c>
      <c r="AI160" s="12">
        <f t="shared" si="60"/>
        <v>0</v>
      </c>
    </row>
    <row r="161" spans="1:35" ht="18" customHeight="1" x14ac:dyDescent="0.15">
      <c r="A161" s="271" t="str">
        <f>IF(③予定日及び時間!$B$16="","",③予定日及び時間!$B$16&amp;"・"&amp;③予定日及び時間!$C$16)</f>
        <v>ニンジン・ニンジンB</v>
      </c>
      <c r="B161" s="271" t="str">
        <f>IF(③予定日及び時間!$BW$5="","",③予定日及び時間!$BW$5)</f>
        <v>防除3</v>
      </c>
      <c r="C161" s="291" t="str">
        <f>IF(③予定日及び時間!BV16="","",③予定日及び時間!BV16)</f>
        <v/>
      </c>
      <c r="D161" s="300" t="str">
        <f>IF(③予定日及び時間!BW16="","",③予定日及び時間!BW16)</f>
        <v/>
      </c>
      <c r="E161" s="302" t="str">
        <f>IF(③予定日及び時間!BX16="","",③予定日及び時間!BX16)</f>
        <v>～</v>
      </c>
      <c r="F161" s="301" t="str">
        <f>IF(③予定日及び時間!BY16="","",③予定日及び時間!BY16)</f>
        <v/>
      </c>
      <c r="G161" s="292">
        <f>IF(③予定日及び時間!$D$16="","",③予定日及び時間!$D$16)*100</f>
        <v>2000</v>
      </c>
      <c r="H161" s="271">
        <f>IF(③予定日及び時間!CA16="","",③予定日及び時間!CA16)</f>
        <v>0</v>
      </c>
      <c r="I161">
        <v>11</v>
      </c>
      <c r="V161" s="71" t="str">
        <f t="shared" si="59"/>
        <v>作業②・防除3</v>
      </c>
      <c r="W161" s="70" t="str">
        <f t="shared" si="55"/>
        <v>ニンジン・ニンジンB・作業②・防除3</v>
      </c>
      <c r="X161" s="70" t="str">
        <f>IF(A161="","",W161&amp;"・"&amp;②元データ!$G$7)</f>
        <v>ニンジン・ニンジンB・作業②・防除3・露地野菜Ａ</v>
      </c>
      <c r="Y161" s="12" t="str">
        <f t="shared" si="56"/>
        <v>ニンジン・ニンジンB</v>
      </c>
      <c r="Z161" s="12" t="str">
        <f t="shared" si="57"/>
        <v>防除3</v>
      </c>
      <c r="AA161" s="61" t="str">
        <f t="shared" si="58"/>
        <v/>
      </c>
      <c r="AB161" s="629"/>
      <c r="AC161" s="630"/>
      <c r="AD161" s="631"/>
      <c r="AE161" s="62" t="str">
        <f t="shared" si="51"/>
        <v/>
      </c>
      <c r="AF161" s="66" t="str">
        <f t="shared" si="52"/>
        <v>～</v>
      </c>
      <c r="AG161" s="63" t="str">
        <f t="shared" si="53"/>
        <v/>
      </c>
      <c r="AH161" s="12">
        <f t="shared" si="54"/>
        <v>2000</v>
      </c>
      <c r="AI161" s="12">
        <f t="shared" si="60"/>
        <v>0</v>
      </c>
    </row>
    <row r="162" spans="1:35" ht="18" customHeight="1" x14ac:dyDescent="0.15">
      <c r="A162" s="271" t="str">
        <f>IF(③予定日及び時間!$B$17="","",③予定日及び時間!$B$17&amp;"・"&amp;③予定日及び時間!$C$17)</f>
        <v>ニンジン・ニンジンC</v>
      </c>
      <c r="B162" s="271" t="str">
        <f>IF(③予定日及び時間!$BW$5="","",③予定日及び時間!$BW$5)</f>
        <v>防除3</v>
      </c>
      <c r="C162" s="291" t="str">
        <f>IF(③予定日及び時間!BV17="","",③予定日及び時間!BV17)</f>
        <v/>
      </c>
      <c r="D162" s="300" t="str">
        <f>IF(③予定日及び時間!BW17="","",③予定日及び時間!BW17)</f>
        <v/>
      </c>
      <c r="E162" s="302" t="str">
        <f>IF(③予定日及び時間!BX17="","",③予定日及び時間!BX17)</f>
        <v>～</v>
      </c>
      <c r="F162" s="301" t="str">
        <f>IF(③予定日及び時間!BY17="","",③予定日及び時間!BY17)</f>
        <v/>
      </c>
      <c r="G162" s="292">
        <f>IF(③予定日及び時間!$D$17="","",③予定日及び時間!$D$17)*100</f>
        <v>1000</v>
      </c>
      <c r="H162" s="271">
        <f>IF(③予定日及び時間!CA17="","",③予定日及び時間!CA17)</f>
        <v>0</v>
      </c>
      <c r="I162">
        <v>12</v>
      </c>
      <c r="V162" s="71" t="str">
        <f t="shared" si="59"/>
        <v>作業②・防除3</v>
      </c>
      <c r="W162" s="70" t="str">
        <f t="shared" si="55"/>
        <v>ニンジン・ニンジンC・作業②・防除3</v>
      </c>
      <c r="X162" s="70" t="str">
        <f>IF(A162="","",W162&amp;"・"&amp;②元データ!$G$7)</f>
        <v>ニンジン・ニンジンC・作業②・防除3・露地野菜Ａ</v>
      </c>
      <c r="Y162" s="12" t="str">
        <f t="shared" si="56"/>
        <v>ニンジン・ニンジンC</v>
      </c>
      <c r="Z162" s="12" t="str">
        <f t="shared" si="57"/>
        <v>防除3</v>
      </c>
      <c r="AA162" s="61" t="str">
        <f t="shared" si="58"/>
        <v/>
      </c>
      <c r="AB162" s="629"/>
      <c r="AC162" s="630"/>
      <c r="AD162" s="631"/>
      <c r="AE162" s="62" t="str">
        <f t="shared" si="51"/>
        <v/>
      </c>
      <c r="AF162" s="66" t="str">
        <f t="shared" si="52"/>
        <v>～</v>
      </c>
      <c r="AG162" s="63" t="str">
        <f t="shared" si="53"/>
        <v/>
      </c>
      <c r="AH162" s="12">
        <f t="shared" si="54"/>
        <v>1000</v>
      </c>
      <c r="AI162" s="12">
        <f t="shared" si="60"/>
        <v>0</v>
      </c>
    </row>
    <row r="163" spans="1:35" ht="18" customHeight="1" x14ac:dyDescent="0.15">
      <c r="A163" s="271" t="str">
        <f>IF(③予定日及び時間!$B$18="","",③予定日及び時間!$B$18&amp;"・"&amp;③予定日及び時間!$C$18)</f>
        <v>産直ニンジン・寿八寸Ａ</v>
      </c>
      <c r="B163" s="271" t="str">
        <f>IF(③予定日及び時間!$BW$5="","",③予定日及び時間!$BW$5)</f>
        <v>防除3</v>
      </c>
      <c r="C163" s="291" t="str">
        <f>IF(③予定日及び時間!BV18="","",③予定日及び時間!BV18)</f>
        <v/>
      </c>
      <c r="D163" s="300" t="str">
        <f>IF(③予定日及び時間!BW18="","",③予定日及び時間!BW18)</f>
        <v/>
      </c>
      <c r="E163" s="302" t="str">
        <f>IF(③予定日及び時間!BX18="","",③予定日及び時間!BX18)</f>
        <v>～</v>
      </c>
      <c r="F163" s="301" t="str">
        <f>IF(③予定日及び時間!BY18="","",③予定日及び時間!BY18)</f>
        <v/>
      </c>
      <c r="G163" s="292">
        <f>IF(③予定日及び時間!$D$18="","",③予定日及び時間!$D$18)*100</f>
        <v>1000</v>
      </c>
      <c r="H163" s="271">
        <f>IF(③予定日及び時間!CA18="","",③予定日及び時間!CA18)</f>
        <v>0</v>
      </c>
      <c r="I163">
        <v>13</v>
      </c>
      <c r="V163" s="71" t="str">
        <f t="shared" si="59"/>
        <v>作業②・防除3</v>
      </c>
      <c r="W163" s="70" t="str">
        <f t="shared" si="55"/>
        <v>産直ニンジン・寿八寸Ａ・作業②・防除3</v>
      </c>
      <c r="X163" s="70" t="str">
        <f>IF(A163="","",W163&amp;"・"&amp;②元データ!$G$7)</f>
        <v>産直ニンジン・寿八寸Ａ・作業②・防除3・露地野菜Ａ</v>
      </c>
      <c r="Y163" s="12" t="str">
        <f t="shared" si="56"/>
        <v>産直ニンジン・寿八寸Ａ</v>
      </c>
      <c r="Z163" s="12" t="str">
        <f t="shared" si="57"/>
        <v>防除3</v>
      </c>
      <c r="AA163" s="61" t="str">
        <f t="shared" si="58"/>
        <v/>
      </c>
      <c r="AB163" s="629"/>
      <c r="AC163" s="630"/>
      <c r="AD163" s="631"/>
      <c r="AE163" s="62" t="str">
        <f t="shared" si="51"/>
        <v/>
      </c>
      <c r="AF163" s="66" t="str">
        <f t="shared" si="52"/>
        <v>～</v>
      </c>
      <c r="AG163" s="63" t="str">
        <f t="shared" si="53"/>
        <v/>
      </c>
      <c r="AH163" s="12">
        <f t="shared" si="54"/>
        <v>1000</v>
      </c>
      <c r="AI163" s="12">
        <f t="shared" si="60"/>
        <v>0</v>
      </c>
    </row>
    <row r="164" spans="1:35" ht="18" customHeight="1" x14ac:dyDescent="0.15">
      <c r="A164" s="271" t="str">
        <f>IF(③予定日及び時間!$B$19="","",③予定日及び時間!$B$19&amp;"・"&amp;③予定日及び時間!$C$19)</f>
        <v>産直ニンジン・寿八寸Ｂ・Ｃ</v>
      </c>
      <c r="B164" s="271" t="str">
        <f>IF(③予定日及び時間!$BW$5="","",③予定日及び時間!$BW$5)</f>
        <v>防除3</v>
      </c>
      <c r="C164" s="291" t="str">
        <f>IF(③予定日及び時間!BV19="","",③予定日及び時間!BV19)</f>
        <v/>
      </c>
      <c r="D164" s="300" t="str">
        <f>IF(③予定日及び時間!BW19="","",③予定日及び時間!BW19)</f>
        <v/>
      </c>
      <c r="E164" s="302" t="str">
        <f>IF(③予定日及び時間!BX19="","",③予定日及び時間!BX19)</f>
        <v>～</v>
      </c>
      <c r="F164" s="301" t="str">
        <f>IF(③予定日及び時間!BY19="","",③予定日及び時間!BY19)</f>
        <v/>
      </c>
      <c r="G164" s="292">
        <f>IF(③予定日及び時間!$D$19="","",③予定日及び時間!$D$19)*100</f>
        <v>1000</v>
      </c>
      <c r="H164" s="271">
        <f>IF(③予定日及び時間!CA19="","",③予定日及び時間!CA19)</f>
        <v>0</v>
      </c>
      <c r="I164">
        <v>14</v>
      </c>
      <c r="V164" s="71" t="str">
        <f t="shared" si="59"/>
        <v>作業②・防除3</v>
      </c>
      <c r="W164" s="70" t="str">
        <f t="shared" si="55"/>
        <v>産直ニンジン・寿八寸Ｂ・Ｃ・作業②・防除3</v>
      </c>
      <c r="X164" s="70" t="str">
        <f>IF(A164="","",W164&amp;"・"&amp;②元データ!$G$7)</f>
        <v>産直ニンジン・寿八寸Ｂ・Ｃ・作業②・防除3・露地野菜Ａ</v>
      </c>
      <c r="Y164" s="12" t="str">
        <f t="shared" si="56"/>
        <v>産直ニンジン・寿八寸Ｂ・Ｃ</v>
      </c>
      <c r="Z164" s="12" t="str">
        <f t="shared" si="57"/>
        <v>防除3</v>
      </c>
      <c r="AA164" s="61" t="str">
        <f t="shared" si="58"/>
        <v/>
      </c>
      <c r="AB164" s="629"/>
      <c r="AC164" s="630"/>
      <c r="AD164" s="631"/>
      <c r="AE164" s="62" t="str">
        <f t="shared" si="51"/>
        <v/>
      </c>
      <c r="AF164" s="66" t="str">
        <f t="shared" si="52"/>
        <v>～</v>
      </c>
      <c r="AG164" s="63" t="str">
        <f t="shared" si="53"/>
        <v/>
      </c>
      <c r="AH164" s="12">
        <f t="shared" si="54"/>
        <v>1000</v>
      </c>
      <c r="AI164" s="12">
        <f t="shared" si="60"/>
        <v>0</v>
      </c>
    </row>
    <row r="165" spans="1:35" ht="18" customHeight="1" x14ac:dyDescent="0.15">
      <c r="A165" s="271" t="str">
        <f>IF(③予定日及び時間!$B$20="","",③予定日及び時間!$B$20&amp;"・"&amp;③予定日及び時間!$C$20)</f>
        <v>産直・他野菜</v>
      </c>
      <c r="B165" s="271" t="str">
        <f>IF(③予定日及び時間!$BW$5="","",③予定日及び時間!$BW$5)</f>
        <v>防除3</v>
      </c>
      <c r="C165" s="291" t="str">
        <f>IF(③予定日及び時間!BV20="","",③予定日及び時間!BV20)</f>
        <v/>
      </c>
      <c r="D165" s="300" t="str">
        <f>IF(③予定日及び時間!BW20="","",③予定日及び時間!BW20)</f>
        <v/>
      </c>
      <c r="E165" s="302" t="str">
        <f>IF(③予定日及び時間!BX20="","",③予定日及び時間!BX20)</f>
        <v>～</v>
      </c>
      <c r="F165" s="301" t="str">
        <f>IF(③予定日及び時間!BY20="","",③予定日及び時間!BY20)</f>
        <v/>
      </c>
      <c r="G165" s="292">
        <f>IF(③予定日及び時間!$D$20="","",③予定日及び時間!$D$20)*100</f>
        <v>200</v>
      </c>
      <c r="H165" s="271">
        <f>IF(③予定日及び時間!CA20="","",③予定日及び時間!CA20)</f>
        <v>0</v>
      </c>
      <c r="I165">
        <v>15</v>
      </c>
      <c r="V165" s="71" t="str">
        <f t="shared" si="59"/>
        <v>作業②・防除3</v>
      </c>
      <c r="W165" s="70" t="str">
        <f t="shared" si="55"/>
        <v>産直・他野菜・作業②・防除3</v>
      </c>
      <c r="X165" s="70" t="str">
        <f>IF(A165="","",W165&amp;"・"&amp;②元データ!$G$7)</f>
        <v>産直・他野菜・作業②・防除3・露地野菜Ａ</v>
      </c>
      <c r="Y165" s="12" t="str">
        <f t="shared" si="56"/>
        <v>産直・他野菜</v>
      </c>
      <c r="Z165" s="12" t="str">
        <f t="shared" si="57"/>
        <v>防除3</v>
      </c>
      <c r="AA165" s="61" t="str">
        <f t="shared" si="58"/>
        <v/>
      </c>
      <c r="AB165" s="629"/>
      <c r="AC165" s="630"/>
      <c r="AD165" s="631"/>
      <c r="AE165" s="62" t="str">
        <f t="shared" si="51"/>
        <v/>
      </c>
      <c r="AF165" s="66" t="str">
        <f t="shared" si="52"/>
        <v>～</v>
      </c>
      <c r="AG165" s="63" t="str">
        <f t="shared" si="53"/>
        <v/>
      </c>
      <c r="AH165" s="12">
        <f t="shared" si="54"/>
        <v>200</v>
      </c>
      <c r="AI165" s="12">
        <f t="shared" si="60"/>
        <v>0</v>
      </c>
    </row>
    <row r="166" spans="1:35" ht="18" customHeight="1" x14ac:dyDescent="0.15">
      <c r="A166" s="271" t="str">
        <f>IF(③予定日及び時間!$B$21="","",③予定日及び時間!$B$21&amp;"・"&amp;③予定日及び時間!$C$21)</f>
        <v>水稲・あいちのかおり</v>
      </c>
      <c r="B166" s="271" t="str">
        <f>IF(③予定日及び時間!$BW$5="","",③予定日及び時間!$BW$5)</f>
        <v>防除3</v>
      </c>
      <c r="C166" s="291" t="str">
        <f>IF(③予定日及び時間!BV21="","",③予定日及び時間!BV21)</f>
        <v/>
      </c>
      <c r="D166" s="300" t="str">
        <f>IF(③予定日及び時間!BW21="","",③予定日及び時間!BW21)</f>
        <v/>
      </c>
      <c r="E166" s="302" t="str">
        <f>IF(③予定日及び時間!BX21="","",③予定日及び時間!BX21)</f>
        <v>～</v>
      </c>
      <c r="F166" s="301" t="str">
        <f>IF(③予定日及び時間!BY21="","",③予定日及び時間!BY21)</f>
        <v/>
      </c>
      <c r="G166" s="292">
        <f>IF(③予定日及び時間!$D$21="","",③予定日及び時間!$D$21)*100</f>
        <v>8000</v>
      </c>
      <c r="H166" s="271">
        <f>IF(③予定日及び時間!CA21="","",③予定日及び時間!CA21)</f>
        <v>0</v>
      </c>
      <c r="I166">
        <v>16</v>
      </c>
      <c r="V166" s="71" t="str">
        <f t="shared" si="59"/>
        <v>作業②・防除3</v>
      </c>
      <c r="W166" s="70" t="str">
        <f t="shared" si="55"/>
        <v>水稲・あいちのかおり・作業②・防除3</v>
      </c>
      <c r="X166" s="70" t="str">
        <f>IF(A166="","",W166&amp;"・"&amp;②元データ!$G$7)</f>
        <v>水稲・あいちのかおり・作業②・防除3・露地野菜Ａ</v>
      </c>
      <c r="Y166" s="12" t="str">
        <f t="shared" si="56"/>
        <v>水稲・あいちのかおり</v>
      </c>
      <c r="Z166" s="12" t="str">
        <f t="shared" si="57"/>
        <v>防除3</v>
      </c>
      <c r="AA166" s="61" t="str">
        <f t="shared" si="58"/>
        <v/>
      </c>
      <c r="AB166" s="632"/>
      <c r="AC166" s="633"/>
      <c r="AD166" s="634"/>
      <c r="AE166" s="62" t="str">
        <f t="shared" si="51"/>
        <v/>
      </c>
      <c r="AF166" s="66" t="str">
        <f t="shared" si="52"/>
        <v>～</v>
      </c>
      <c r="AG166" s="63" t="str">
        <f t="shared" si="53"/>
        <v/>
      </c>
      <c r="AH166" s="12">
        <f t="shared" si="54"/>
        <v>8000</v>
      </c>
      <c r="AI166" s="12">
        <f t="shared" si="60"/>
        <v>0</v>
      </c>
    </row>
    <row r="167" spans="1:35" ht="18" customHeight="1" x14ac:dyDescent="0.15">
      <c r="A167" s="271" t="str">
        <f>IF(③予定日及び時間!$B$6="","",③予定日及び時間!$B$6&amp;"・"&amp;③予定日及び時間!$C$6)</f>
        <v>キャベツ・錦秋</v>
      </c>
      <c r="B167" s="271" t="str">
        <f>IF(③予定日及び時間!$CD$5="","",③予定日及び時間!$CD$5)</f>
        <v>収穫・出荷</v>
      </c>
      <c r="C167" s="291" t="str">
        <f>IF(③予定日及び時間!CC6="","",③予定日及び時間!CC6)</f>
        <v/>
      </c>
      <c r="D167" s="300">
        <f>IF(③予定日及び時間!CD6="","",③予定日及び時間!CD6)</f>
        <v>45585</v>
      </c>
      <c r="E167" s="302" t="str">
        <f>IF(③予定日及び時間!CE6="","",③予定日及び時間!CE6)</f>
        <v>～</v>
      </c>
      <c r="F167" s="301">
        <f>IF(③予定日及び時間!CF6="","",③予定日及び時間!CF6)</f>
        <v>45590</v>
      </c>
      <c r="G167" s="296">
        <f>IF(③予定日及び時間!$D$6="","",③予定日及び時間!$D$6)*100</f>
        <v>2000</v>
      </c>
      <c r="H167" s="271">
        <f>IF(③予定日及び時間!CH6="","",③予定日及び時間!CH6)</f>
        <v>16</v>
      </c>
      <c r="I167">
        <v>1</v>
      </c>
      <c r="V167" s="71" t="str">
        <f t="shared" si="59"/>
        <v>作業②・収穫・出荷</v>
      </c>
      <c r="W167" s="70" t="str">
        <f t="shared" ref="W167:W198" si="61">IF(A167="","",Y167&amp;"・"&amp;V167)</f>
        <v>キャベツ・錦秋・作業②・収穫・出荷</v>
      </c>
      <c r="X167" s="70" t="str">
        <f>IF(A167="","",W167&amp;"・"&amp;②元データ!$G$7)</f>
        <v>キャベツ・錦秋・作業②・収穫・出荷・露地野菜Ａ</v>
      </c>
      <c r="Y167" s="12" t="str">
        <f t="shared" ref="Y167:Y198" si="62">IF(A167="","",A167)</f>
        <v>キャベツ・錦秋</v>
      </c>
      <c r="Z167" s="12" t="str">
        <f t="shared" ref="Z167:Z198" si="63">IF(B167="","",B167)</f>
        <v>収穫・出荷</v>
      </c>
      <c r="AA167" s="61" t="str">
        <f t="shared" ref="AA167:AA198" si="64">IF(C167="","",C167)</f>
        <v/>
      </c>
      <c r="AB167" s="629" t="s">
        <v>124</v>
      </c>
      <c r="AC167" s="630"/>
      <c r="AD167" s="631"/>
      <c r="AE167" s="62">
        <f t="shared" ref="AE167:AE198" si="65">IF(D167="","",D167)</f>
        <v>45585</v>
      </c>
      <c r="AF167" s="66" t="str">
        <f t="shared" ref="AF167:AF198" si="66">IF(E167="","",E167)</f>
        <v>～</v>
      </c>
      <c r="AG167" s="63">
        <f t="shared" ref="AG167:AG198" si="67">IF(F167="","",F167)</f>
        <v>45590</v>
      </c>
      <c r="AH167" s="12">
        <f t="shared" ref="AH167:AH198" si="68">IF(G167="","",G167)</f>
        <v>2000</v>
      </c>
      <c r="AI167" s="12">
        <f t="shared" si="60"/>
        <v>16</v>
      </c>
    </row>
    <row r="168" spans="1:35" ht="18" customHeight="1" x14ac:dyDescent="0.15">
      <c r="A168" s="271" t="str">
        <f>IF(③予定日及び時間!$B$7="","",③予定日及び時間!$B$7&amp;"・"&amp;③予定日及び時間!$C$7)</f>
        <v>キャベツ・しぶき２号</v>
      </c>
      <c r="B168" s="271" t="str">
        <f>IF(③予定日及び時間!$CD$5="","",③予定日及び時間!$CD$5)</f>
        <v>収穫・出荷</v>
      </c>
      <c r="C168" s="291" t="str">
        <f>IF(③予定日及び時間!CC7="","",③予定日及び時間!CC7)</f>
        <v/>
      </c>
      <c r="D168" s="300">
        <f>IF(③予定日及び時間!CD7="","",③予定日及び時間!CD7)</f>
        <v>45627</v>
      </c>
      <c r="E168" s="302" t="str">
        <f>IF(③予定日及び時間!CE7="","",③予定日及び時間!CE7)</f>
        <v>～</v>
      </c>
      <c r="F168" s="301">
        <f>IF(③予定日及び時間!CF7="","",③予定日及び時間!CF7)</f>
        <v>45632</v>
      </c>
      <c r="G168" s="292">
        <f>IF(③予定日及び時間!$D$7="","",③予定日及び時間!$D$7)*100</f>
        <v>1000</v>
      </c>
      <c r="H168" s="271">
        <f>IF(③予定日及び時間!CH7="","",③予定日及び時間!CH7)</f>
        <v>8</v>
      </c>
      <c r="I168">
        <v>2</v>
      </c>
      <c r="V168" s="71" t="str">
        <f t="shared" si="59"/>
        <v>作業②・収穫・出荷</v>
      </c>
      <c r="W168" s="70" t="str">
        <f t="shared" si="61"/>
        <v>キャベツ・しぶき２号・作業②・収穫・出荷</v>
      </c>
      <c r="X168" s="70" t="str">
        <f>IF(A168="","",W168&amp;"・"&amp;②元データ!$G$7)</f>
        <v>キャベツ・しぶき２号・作業②・収穫・出荷・露地野菜Ａ</v>
      </c>
      <c r="Y168" s="12" t="str">
        <f t="shared" si="62"/>
        <v>キャベツ・しぶき２号</v>
      </c>
      <c r="Z168" s="12" t="str">
        <f t="shared" si="63"/>
        <v>収穫・出荷</v>
      </c>
      <c r="AA168" s="61" t="str">
        <f t="shared" si="64"/>
        <v/>
      </c>
      <c r="AB168" s="629"/>
      <c r="AC168" s="630"/>
      <c r="AD168" s="631"/>
      <c r="AE168" s="62">
        <f t="shared" si="65"/>
        <v>45627</v>
      </c>
      <c r="AF168" s="66" t="str">
        <f t="shared" si="66"/>
        <v>～</v>
      </c>
      <c r="AG168" s="63">
        <f t="shared" si="67"/>
        <v>45632</v>
      </c>
      <c r="AH168" s="12">
        <f t="shared" si="68"/>
        <v>1000</v>
      </c>
      <c r="AI168" s="12">
        <f t="shared" si="60"/>
        <v>8</v>
      </c>
    </row>
    <row r="169" spans="1:35" ht="18" customHeight="1" x14ac:dyDescent="0.15">
      <c r="A169" s="271" t="str">
        <f>IF(③予定日及び時間!$B$8="","",③予定日及び時間!$B$8&amp;"・"&amp;③予定日及び時間!$C$8)</f>
        <v>キャベツ・冬どり錦秋</v>
      </c>
      <c r="B169" s="271" t="str">
        <f>IF(③予定日及び時間!$CD$5="","",③予定日及び時間!$CD$5)</f>
        <v>収穫・出荷</v>
      </c>
      <c r="C169" s="291" t="str">
        <f>IF(③予定日及び時間!CC8="","",③予定日及び時間!CC8)</f>
        <v/>
      </c>
      <c r="D169" s="300">
        <f>IF(③予定日及び時間!CD8="","",③予定日及び時間!CD8)</f>
        <v>45636</v>
      </c>
      <c r="E169" s="302" t="str">
        <f>IF(③予定日及び時間!CE8="","",③予定日及び時間!CE8)</f>
        <v>～</v>
      </c>
      <c r="F169" s="301">
        <f>IF(③予定日及び時間!CF8="","",③予定日及び時間!CF8)</f>
        <v>45641</v>
      </c>
      <c r="G169" s="292">
        <f>IF(③予定日及び時間!$D$8="","",③予定日及び時間!$D$8)*100</f>
        <v>500</v>
      </c>
      <c r="H169" s="271">
        <f>IF(③予定日及び時間!CH8="","",③予定日及び時間!CH8)</f>
        <v>4</v>
      </c>
      <c r="I169">
        <v>3</v>
      </c>
      <c r="V169" s="71" t="str">
        <f t="shared" si="59"/>
        <v>作業②・収穫・出荷</v>
      </c>
      <c r="W169" s="70" t="str">
        <f t="shared" si="61"/>
        <v>キャベツ・冬どり錦秋・作業②・収穫・出荷</v>
      </c>
      <c r="X169" s="70" t="str">
        <f>IF(A169="","",W169&amp;"・"&amp;②元データ!$G$7)</f>
        <v>キャベツ・冬どり錦秋・作業②・収穫・出荷・露地野菜Ａ</v>
      </c>
      <c r="Y169" s="12" t="str">
        <f t="shared" si="62"/>
        <v>キャベツ・冬どり錦秋</v>
      </c>
      <c r="Z169" s="12" t="str">
        <f t="shared" si="63"/>
        <v>収穫・出荷</v>
      </c>
      <c r="AA169" s="61" t="str">
        <f t="shared" si="64"/>
        <v/>
      </c>
      <c r="AB169" s="629"/>
      <c r="AC169" s="630"/>
      <c r="AD169" s="631"/>
      <c r="AE169" s="62">
        <f t="shared" si="65"/>
        <v>45636</v>
      </c>
      <c r="AF169" s="66" t="str">
        <f t="shared" si="66"/>
        <v>～</v>
      </c>
      <c r="AG169" s="63">
        <f t="shared" si="67"/>
        <v>45641</v>
      </c>
      <c r="AH169" s="12">
        <f t="shared" si="68"/>
        <v>500</v>
      </c>
      <c r="AI169" s="12">
        <f t="shared" si="60"/>
        <v>4</v>
      </c>
    </row>
    <row r="170" spans="1:35" ht="18" customHeight="1" x14ac:dyDescent="0.15">
      <c r="A170" s="271" t="str">
        <f>IF(③予定日及び時間!$B$9="","",③予定日及び時間!$B$9&amp;"・"&amp;③予定日及び時間!$C$9)</f>
        <v>キャベツ・石井極早生732</v>
      </c>
      <c r="B170" s="271" t="str">
        <f>IF(③予定日及び時間!$CD$5="","",③予定日及び時間!$CD$5)</f>
        <v>収穫・出荷</v>
      </c>
      <c r="C170" s="291" t="str">
        <f>IF(③予定日及び時間!CC9="","",③予定日及び時間!CC9)</f>
        <v/>
      </c>
      <c r="D170" s="300">
        <f>IF(③予定日及び時間!CD9="","",③予定日及び時間!CD9)</f>
        <v>45392</v>
      </c>
      <c r="E170" s="302" t="str">
        <f>IF(③予定日及び時間!CE9="","",③予定日及び時間!CE9)</f>
        <v>～</v>
      </c>
      <c r="F170" s="301">
        <f>IF(③予定日及び時間!CF9="","",③予定日及び時間!CF9)</f>
        <v>45397</v>
      </c>
      <c r="G170" s="292">
        <f>IF(③予定日及び時間!$D$9="","",③予定日及び時間!$D$9)*100</f>
        <v>500</v>
      </c>
      <c r="H170" s="271">
        <f>IF(③予定日及び時間!CH9="","",③予定日及び時間!CH9)</f>
        <v>4</v>
      </c>
      <c r="I170">
        <v>4</v>
      </c>
      <c r="V170" s="71" t="str">
        <f t="shared" si="59"/>
        <v>作業②・収穫・出荷</v>
      </c>
      <c r="W170" s="70" t="str">
        <f t="shared" si="61"/>
        <v>キャベツ・石井極早生732・作業②・収穫・出荷</v>
      </c>
      <c r="X170" s="70" t="str">
        <f>IF(A170="","",W170&amp;"・"&amp;②元データ!$G$7)</f>
        <v>キャベツ・石井極早生732・作業②・収穫・出荷・露地野菜Ａ</v>
      </c>
      <c r="Y170" s="12" t="str">
        <f t="shared" si="62"/>
        <v>キャベツ・石井極早生732</v>
      </c>
      <c r="Z170" s="12" t="str">
        <f t="shared" si="63"/>
        <v>収穫・出荷</v>
      </c>
      <c r="AA170" s="61" t="str">
        <f t="shared" si="64"/>
        <v/>
      </c>
      <c r="AB170" s="629"/>
      <c r="AC170" s="630"/>
      <c r="AD170" s="631"/>
      <c r="AE170" s="62">
        <f t="shared" si="65"/>
        <v>45392</v>
      </c>
      <c r="AF170" s="66" t="str">
        <f t="shared" si="66"/>
        <v>～</v>
      </c>
      <c r="AG170" s="63">
        <f t="shared" si="67"/>
        <v>45397</v>
      </c>
      <c r="AH170" s="12">
        <f t="shared" si="68"/>
        <v>500</v>
      </c>
      <c r="AI170" s="12">
        <f t="shared" si="60"/>
        <v>4</v>
      </c>
    </row>
    <row r="171" spans="1:35" ht="18" customHeight="1" x14ac:dyDescent="0.15">
      <c r="A171" s="271" t="str">
        <f>IF(③予定日及び時間!$B$10="","",③予定日及び時間!$B$10&amp;"・"&amp;③予定日及び時間!$C$10)</f>
        <v>キャベツ・若女将</v>
      </c>
      <c r="B171" s="271" t="str">
        <f>IF(③予定日及び時間!$CD$5="","",③予定日及び時間!$CD$5)</f>
        <v>収穫・出荷</v>
      </c>
      <c r="C171" s="291" t="str">
        <f>IF(③予定日及び時間!CC10="","",③予定日及び時間!CC10)</f>
        <v/>
      </c>
      <c r="D171" s="300">
        <f>IF(③予定日及び時間!CD10="","",③予定日及び時間!CD10)</f>
        <v>45413</v>
      </c>
      <c r="E171" s="302" t="str">
        <f>IF(③予定日及び時間!CE10="","",③予定日及び時間!CE10)</f>
        <v>～</v>
      </c>
      <c r="F171" s="301">
        <f>IF(③予定日及び時間!CF10="","",③予定日及び時間!CF10)</f>
        <v>45418</v>
      </c>
      <c r="G171" s="292">
        <f>IF(③予定日及び時間!$D$10="","",③予定日及び時間!$D$10)*100</f>
        <v>1000</v>
      </c>
      <c r="H171" s="271">
        <f>IF(③予定日及び時間!CH10="","",③予定日及び時間!CH10)</f>
        <v>8</v>
      </c>
      <c r="I171">
        <v>5</v>
      </c>
      <c r="V171" s="71" t="str">
        <f t="shared" si="59"/>
        <v>作業②・収穫・出荷</v>
      </c>
      <c r="W171" s="70" t="str">
        <f t="shared" si="61"/>
        <v>キャベツ・若女将・作業②・収穫・出荷</v>
      </c>
      <c r="X171" s="70" t="str">
        <f>IF(A171="","",W171&amp;"・"&amp;②元データ!$G$7)</f>
        <v>キャベツ・若女将・作業②・収穫・出荷・露地野菜Ａ</v>
      </c>
      <c r="Y171" s="12" t="str">
        <f t="shared" si="62"/>
        <v>キャベツ・若女将</v>
      </c>
      <c r="Z171" s="12" t="str">
        <f t="shared" si="63"/>
        <v>収穫・出荷</v>
      </c>
      <c r="AA171" s="61" t="str">
        <f t="shared" si="64"/>
        <v/>
      </c>
      <c r="AB171" s="629"/>
      <c r="AC171" s="630"/>
      <c r="AD171" s="631"/>
      <c r="AE171" s="62">
        <f t="shared" si="65"/>
        <v>45413</v>
      </c>
      <c r="AF171" s="66" t="str">
        <f t="shared" si="66"/>
        <v>～</v>
      </c>
      <c r="AG171" s="63">
        <f t="shared" si="67"/>
        <v>45418</v>
      </c>
      <c r="AH171" s="12">
        <f t="shared" si="68"/>
        <v>1000</v>
      </c>
      <c r="AI171" s="12">
        <f t="shared" si="60"/>
        <v>8</v>
      </c>
    </row>
    <row r="172" spans="1:35" ht="18" customHeight="1" x14ac:dyDescent="0.15">
      <c r="A172" s="271" t="str">
        <f>IF(③予定日及び時間!$B$11="","",③予定日及び時間!$B$11&amp;"・"&amp;③予定日及び時間!$C$11)</f>
        <v>キャベツ・石井中生</v>
      </c>
      <c r="B172" s="271" t="str">
        <f>IF(③予定日及び時間!$CD$5="","",③予定日及び時間!$CD$5)</f>
        <v>収穫・出荷</v>
      </c>
      <c r="C172" s="291" t="str">
        <f>IF(③予定日及び時間!CC11="","",③予定日及び時間!CC11)</f>
        <v/>
      </c>
      <c r="D172" s="300">
        <f>IF(③予定日及び時間!CD11="","",③予定日及び時間!CD11)</f>
        <v>45432</v>
      </c>
      <c r="E172" s="302" t="str">
        <f>IF(③予定日及び時間!CE11="","",③予定日及び時間!CE11)</f>
        <v>～</v>
      </c>
      <c r="F172" s="301">
        <f>IF(③予定日及び時間!CF11="","",③予定日及び時間!CF11)</f>
        <v>45437</v>
      </c>
      <c r="G172" s="292">
        <f>IF(③予定日及び時間!$D$11="","",③予定日及び時間!$D$11)*100</f>
        <v>1000</v>
      </c>
      <c r="H172" s="271">
        <f>IF(③予定日及び時間!CH11="","",③予定日及び時間!CH11)</f>
        <v>8</v>
      </c>
      <c r="I172">
        <v>6</v>
      </c>
      <c r="V172" s="71" t="str">
        <f t="shared" si="59"/>
        <v>作業②・収穫・出荷</v>
      </c>
      <c r="W172" s="70" t="str">
        <f t="shared" si="61"/>
        <v>キャベツ・石井中生・作業②・収穫・出荷</v>
      </c>
      <c r="X172" s="70" t="str">
        <f>IF(A172="","",W172&amp;"・"&amp;②元データ!$G$7)</f>
        <v>キャベツ・石井中生・作業②・収穫・出荷・露地野菜Ａ</v>
      </c>
      <c r="Y172" s="12" t="str">
        <f t="shared" si="62"/>
        <v>キャベツ・石井中生</v>
      </c>
      <c r="Z172" s="12" t="str">
        <f t="shared" si="63"/>
        <v>収穫・出荷</v>
      </c>
      <c r="AA172" s="61" t="str">
        <f t="shared" si="64"/>
        <v/>
      </c>
      <c r="AB172" s="629"/>
      <c r="AC172" s="630"/>
      <c r="AD172" s="631"/>
      <c r="AE172" s="62">
        <f t="shared" si="65"/>
        <v>45432</v>
      </c>
      <c r="AF172" s="66" t="str">
        <f t="shared" si="66"/>
        <v>～</v>
      </c>
      <c r="AG172" s="63">
        <f t="shared" si="67"/>
        <v>45437</v>
      </c>
      <c r="AH172" s="12">
        <f t="shared" si="68"/>
        <v>1000</v>
      </c>
      <c r="AI172" s="12">
        <f t="shared" si="60"/>
        <v>8</v>
      </c>
    </row>
    <row r="173" spans="1:35" ht="18" customHeight="1" x14ac:dyDescent="0.15">
      <c r="A173" s="271" t="str">
        <f>IF(③予定日及び時間!$B$12="","",③予定日及び時間!$B$12&amp;"・"&amp;③予定日及び時間!$C$12)</f>
        <v>ブロッコリー・おはよう</v>
      </c>
      <c r="B173" s="271" t="str">
        <f>IF(③予定日及び時間!$CD$5="","",③予定日及び時間!$CD$5)</f>
        <v>収穫・出荷</v>
      </c>
      <c r="C173" s="291" t="str">
        <f>IF(③予定日及び時間!CC12="","",③予定日及び時間!CC12)</f>
        <v/>
      </c>
      <c r="D173" s="300">
        <f>IF(③予定日及び時間!CD12="","",③予定日及び時間!CD12)</f>
        <v>45621</v>
      </c>
      <c r="E173" s="302" t="str">
        <f>IF(③予定日及び時間!CE12="","",③予定日及び時間!CE12)</f>
        <v>～</v>
      </c>
      <c r="F173" s="301">
        <f>IF(③予定日及び時間!CF12="","",③予定日及び時間!CF12)</f>
        <v>45626</v>
      </c>
      <c r="G173" s="292">
        <f>IF(③予定日及び時間!$D$12="","",③予定日及び時間!$D$12)*100</f>
        <v>1000</v>
      </c>
      <c r="H173" s="271">
        <f>IF(③予定日及び時間!CH12="","",③予定日及び時間!CH12)</f>
        <v>8</v>
      </c>
      <c r="I173">
        <v>7</v>
      </c>
      <c r="V173" s="71" t="str">
        <f t="shared" si="59"/>
        <v>作業②・収穫・出荷</v>
      </c>
      <c r="W173" s="70" t="str">
        <f t="shared" si="61"/>
        <v>ブロッコリー・おはよう・作業②・収穫・出荷</v>
      </c>
      <c r="X173" s="70" t="str">
        <f>IF(A173="","",W173&amp;"・"&amp;②元データ!$G$7)</f>
        <v>ブロッコリー・おはよう・作業②・収穫・出荷・露地野菜Ａ</v>
      </c>
      <c r="Y173" s="12" t="str">
        <f t="shared" si="62"/>
        <v>ブロッコリー・おはよう</v>
      </c>
      <c r="Z173" s="12" t="str">
        <f t="shared" si="63"/>
        <v>収穫・出荷</v>
      </c>
      <c r="AA173" s="61" t="str">
        <f t="shared" si="64"/>
        <v/>
      </c>
      <c r="AB173" s="629"/>
      <c r="AC173" s="630"/>
      <c r="AD173" s="631"/>
      <c r="AE173" s="62">
        <f t="shared" si="65"/>
        <v>45621</v>
      </c>
      <c r="AF173" s="66" t="str">
        <f t="shared" si="66"/>
        <v>～</v>
      </c>
      <c r="AG173" s="63">
        <f t="shared" si="67"/>
        <v>45626</v>
      </c>
      <c r="AH173" s="12">
        <f t="shared" si="68"/>
        <v>1000</v>
      </c>
      <c r="AI173" s="12">
        <f t="shared" si="60"/>
        <v>8</v>
      </c>
    </row>
    <row r="174" spans="1:35" ht="18" customHeight="1" x14ac:dyDescent="0.15">
      <c r="A174" s="271" t="str">
        <f>IF(③予定日及び時間!$B$13="","",③予定日及び時間!$B$13&amp;"・"&amp;③予定日及び時間!$C$13)</f>
        <v>ブロッコリー・こんにちは</v>
      </c>
      <c r="B174" s="271" t="str">
        <f>IF(③予定日及び時間!$CD$5="","",③予定日及び時間!$CD$5)</f>
        <v>収穫・出荷</v>
      </c>
      <c r="C174" s="291" t="str">
        <f>IF(③予定日及び時間!CC13="","",③予定日及び時間!CC13)</f>
        <v/>
      </c>
      <c r="D174" s="300">
        <f>IF(③予定日及び時間!CD13="","",③予定日及び時間!CD13)</f>
        <v>45641</v>
      </c>
      <c r="E174" s="302" t="str">
        <f>IF(③予定日及び時間!CE13="","",③予定日及び時間!CE13)</f>
        <v>～</v>
      </c>
      <c r="F174" s="301">
        <f>IF(③予定日及び時間!CF13="","",③予定日及び時間!CF13)</f>
        <v>45646</v>
      </c>
      <c r="G174" s="292">
        <f>IF(③予定日及び時間!$D$13="","",③予定日及び時間!$D$13)*100</f>
        <v>2000</v>
      </c>
      <c r="H174" s="271">
        <f>IF(③予定日及び時間!CH13="","",③予定日及び時間!CH13)</f>
        <v>16</v>
      </c>
      <c r="I174">
        <v>8</v>
      </c>
      <c r="V174" s="71" t="str">
        <f t="shared" si="59"/>
        <v>作業②・収穫・出荷</v>
      </c>
      <c r="W174" s="70" t="str">
        <f t="shared" si="61"/>
        <v>ブロッコリー・こんにちは・作業②・収穫・出荷</v>
      </c>
      <c r="X174" s="70" t="str">
        <f>IF(A174="","",W174&amp;"・"&amp;②元データ!$G$7)</f>
        <v>ブロッコリー・こんにちは・作業②・収穫・出荷・露地野菜Ａ</v>
      </c>
      <c r="Y174" s="12" t="str">
        <f t="shared" si="62"/>
        <v>ブロッコリー・こんにちは</v>
      </c>
      <c r="Z174" s="12" t="str">
        <f t="shared" si="63"/>
        <v>収穫・出荷</v>
      </c>
      <c r="AA174" s="61" t="str">
        <f t="shared" si="64"/>
        <v/>
      </c>
      <c r="AB174" s="629"/>
      <c r="AC174" s="630"/>
      <c r="AD174" s="631"/>
      <c r="AE174" s="62">
        <f t="shared" si="65"/>
        <v>45641</v>
      </c>
      <c r="AF174" s="66" t="str">
        <f t="shared" si="66"/>
        <v>～</v>
      </c>
      <c r="AG174" s="63">
        <f t="shared" si="67"/>
        <v>45646</v>
      </c>
      <c r="AH174" s="12">
        <f t="shared" si="68"/>
        <v>2000</v>
      </c>
      <c r="AI174" s="12">
        <f t="shared" si="60"/>
        <v>16</v>
      </c>
    </row>
    <row r="175" spans="1:35" ht="18" customHeight="1" x14ac:dyDescent="0.15">
      <c r="A175" s="271" t="str">
        <f>IF(③予定日及び時間!$B$14="","",③予定日及び時間!$B$14&amp;"・"&amp;③予定日及び時間!$C$14)</f>
        <v>ブロッコリー・はつみらい</v>
      </c>
      <c r="B175" s="271" t="str">
        <f>IF(③予定日及び時間!$CD$5="","",③予定日及び時間!$CD$5)</f>
        <v>収穫・出荷</v>
      </c>
      <c r="C175" s="291" t="str">
        <f>IF(③予定日及び時間!CC14="","",③予定日及び時間!CC14)</f>
        <v/>
      </c>
      <c r="D175" s="300">
        <f>IF(③予定日及び時間!CD14="","",③予定日及び時間!CD14)</f>
        <v>45306</v>
      </c>
      <c r="E175" s="302" t="str">
        <f>IF(③予定日及び時間!CE14="","",③予定日及び時間!CE14)</f>
        <v>～</v>
      </c>
      <c r="F175" s="301">
        <f>IF(③予定日及び時間!CF14="","",③予定日及び時間!CF14)</f>
        <v>45311</v>
      </c>
      <c r="G175" s="292">
        <f>IF(③予定日及び時間!$D$14="","",③予定日及び時間!$D$14)*100</f>
        <v>2000</v>
      </c>
      <c r="H175" s="271">
        <f>IF(③予定日及び時間!CH14="","",③予定日及び時間!CH14)</f>
        <v>16</v>
      </c>
      <c r="I175">
        <v>9</v>
      </c>
      <c r="V175" s="71" t="str">
        <f t="shared" si="59"/>
        <v>作業②・収穫・出荷</v>
      </c>
      <c r="W175" s="70" t="str">
        <f t="shared" si="61"/>
        <v>ブロッコリー・はつみらい・作業②・収穫・出荷</v>
      </c>
      <c r="X175" s="70" t="str">
        <f>IF(A175="","",W175&amp;"・"&amp;②元データ!$G$7)</f>
        <v>ブロッコリー・はつみらい・作業②・収穫・出荷・露地野菜Ａ</v>
      </c>
      <c r="Y175" s="12" t="str">
        <f t="shared" si="62"/>
        <v>ブロッコリー・はつみらい</v>
      </c>
      <c r="Z175" s="12" t="str">
        <f t="shared" si="63"/>
        <v>収穫・出荷</v>
      </c>
      <c r="AA175" s="61" t="str">
        <f t="shared" si="64"/>
        <v/>
      </c>
      <c r="AB175" s="629"/>
      <c r="AC175" s="630"/>
      <c r="AD175" s="631"/>
      <c r="AE175" s="62">
        <f t="shared" si="65"/>
        <v>45306</v>
      </c>
      <c r="AF175" s="66" t="str">
        <f t="shared" si="66"/>
        <v>～</v>
      </c>
      <c r="AG175" s="63">
        <f t="shared" si="67"/>
        <v>45311</v>
      </c>
      <c r="AH175" s="12">
        <f t="shared" si="68"/>
        <v>2000</v>
      </c>
      <c r="AI175" s="12">
        <f t="shared" si="60"/>
        <v>16</v>
      </c>
    </row>
    <row r="176" spans="1:35" ht="18" customHeight="1" x14ac:dyDescent="0.15">
      <c r="A176" s="271" t="str">
        <f>IF(③予定日及び時間!$B$15="","",③予定日及び時間!$B$15&amp;"・"&amp;③予定日及び時間!$C$15)</f>
        <v>ニンジン・ニンジンA</v>
      </c>
      <c r="B176" s="271" t="str">
        <f>IF(③予定日及び時間!$CD$5="","",③予定日及び時間!$CD$5)</f>
        <v>収穫・出荷</v>
      </c>
      <c r="C176" s="291" t="str">
        <f>IF(③予定日及び時間!CC15="","",③予定日及び時間!CC15)</f>
        <v/>
      </c>
      <c r="D176" s="300">
        <f>IF(③予定日及び時間!CD15="","",③予定日及び時間!CD15)</f>
        <v>45611</v>
      </c>
      <c r="E176" s="302" t="str">
        <f>IF(③予定日及び時間!CE15="","",③予定日及び時間!CE15)</f>
        <v>～</v>
      </c>
      <c r="F176" s="301">
        <f>IF(③予定日及び時間!CF15="","",③予定日及び時間!CF15)</f>
        <v>45616</v>
      </c>
      <c r="G176" s="292">
        <f>IF(③予定日及び時間!$D$15="","",③予定日及び時間!$D$15)*100</f>
        <v>3000</v>
      </c>
      <c r="H176" s="271">
        <f>IF(③予定日及び時間!CH15="","",③予定日及び時間!CH15)</f>
        <v>360</v>
      </c>
      <c r="I176">
        <v>10</v>
      </c>
      <c r="V176" s="71" t="str">
        <f t="shared" si="59"/>
        <v>作業②・収穫・出荷</v>
      </c>
      <c r="W176" s="70" t="str">
        <f t="shared" si="61"/>
        <v>ニンジン・ニンジンA・作業②・収穫・出荷</v>
      </c>
      <c r="X176" s="70" t="str">
        <f>IF(A176="","",W176&amp;"・"&amp;②元データ!$G$7)</f>
        <v>ニンジン・ニンジンA・作業②・収穫・出荷・露地野菜Ａ</v>
      </c>
      <c r="Y176" s="12" t="str">
        <f t="shared" si="62"/>
        <v>ニンジン・ニンジンA</v>
      </c>
      <c r="Z176" s="12" t="str">
        <f t="shared" si="63"/>
        <v>収穫・出荷</v>
      </c>
      <c r="AA176" s="61" t="str">
        <f t="shared" si="64"/>
        <v/>
      </c>
      <c r="AB176" s="629"/>
      <c r="AC176" s="630"/>
      <c r="AD176" s="631"/>
      <c r="AE176" s="62">
        <f t="shared" si="65"/>
        <v>45611</v>
      </c>
      <c r="AF176" s="66" t="str">
        <f t="shared" si="66"/>
        <v>～</v>
      </c>
      <c r="AG176" s="63">
        <f t="shared" si="67"/>
        <v>45616</v>
      </c>
      <c r="AH176" s="12">
        <f t="shared" si="68"/>
        <v>3000</v>
      </c>
      <c r="AI176" s="12">
        <f t="shared" si="60"/>
        <v>360</v>
      </c>
    </row>
    <row r="177" spans="1:35" ht="18" customHeight="1" x14ac:dyDescent="0.15">
      <c r="A177" s="271" t="str">
        <f>IF(③予定日及び時間!$B$16="","",③予定日及び時間!$B$16&amp;"・"&amp;③予定日及び時間!$C$16)</f>
        <v>ニンジン・ニンジンB</v>
      </c>
      <c r="B177" s="271" t="str">
        <f>IF(③予定日及び時間!$CD$5="","",③予定日及び時間!$CD$5)</f>
        <v>収穫・出荷</v>
      </c>
      <c r="C177" s="291" t="str">
        <f>IF(③予定日及び時間!CC16="","",③予定日及び時間!CC16)</f>
        <v/>
      </c>
      <c r="D177" s="300">
        <f>IF(③予定日及び時間!CD16="","",③予定日及び時間!CD16)</f>
        <v>45641</v>
      </c>
      <c r="E177" s="302" t="str">
        <f>IF(③予定日及び時間!CE16="","",③予定日及び時間!CE16)</f>
        <v>～</v>
      </c>
      <c r="F177" s="301">
        <f>IF(③予定日及び時間!CF16="","",③予定日及び時間!CF16)</f>
        <v>45646</v>
      </c>
      <c r="G177" s="292">
        <f>IF(③予定日及び時間!$D$16="","",③予定日及び時間!$D$16)*100</f>
        <v>2000</v>
      </c>
      <c r="H177" s="271">
        <f>IF(③予定日及び時間!CH16="","",③予定日及び時間!CH16)</f>
        <v>240</v>
      </c>
      <c r="I177">
        <v>11</v>
      </c>
      <c r="V177" s="71" t="str">
        <f t="shared" si="59"/>
        <v>作業②・収穫・出荷</v>
      </c>
      <c r="W177" s="70" t="str">
        <f t="shared" si="61"/>
        <v>ニンジン・ニンジンB・作業②・収穫・出荷</v>
      </c>
      <c r="X177" s="70" t="str">
        <f>IF(A177="","",W177&amp;"・"&amp;②元データ!$G$7)</f>
        <v>ニンジン・ニンジンB・作業②・収穫・出荷・露地野菜Ａ</v>
      </c>
      <c r="Y177" s="12" t="str">
        <f t="shared" si="62"/>
        <v>ニンジン・ニンジンB</v>
      </c>
      <c r="Z177" s="12" t="str">
        <f t="shared" si="63"/>
        <v>収穫・出荷</v>
      </c>
      <c r="AA177" s="61" t="str">
        <f t="shared" si="64"/>
        <v/>
      </c>
      <c r="AB177" s="629"/>
      <c r="AC177" s="630"/>
      <c r="AD177" s="631"/>
      <c r="AE177" s="62">
        <f t="shared" si="65"/>
        <v>45641</v>
      </c>
      <c r="AF177" s="66" t="str">
        <f t="shared" si="66"/>
        <v>～</v>
      </c>
      <c r="AG177" s="63">
        <f t="shared" si="67"/>
        <v>45646</v>
      </c>
      <c r="AH177" s="12">
        <f t="shared" si="68"/>
        <v>2000</v>
      </c>
      <c r="AI177" s="12">
        <f t="shared" si="60"/>
        <v>240</v>
      </c>
    </row>
    <row r="178" spans="1:35" ht="18" customHeight="1" x14ac:dyDescent="0.15">
      <c r="A178" s="271" t="str">
        <f>IF(③予定日及び時間!$B$17="","",③予定日及び時間!$B$17&amp;"・"&amp;③予定日及び時間!$C$17)</f>
        <v>ニンジン・ニンジンC</v>
      </c>
      <c r="B178" s="271" t="str">
        <f>IF(③予定日及び時間!$CD$5="","",③予定日及び時間!$CD$5)</f>
        <v>収穫・出荷</v>
      </c>
      <c r="C178" s="291" t="str">
        <f>IF(③予定日及び時間!CC17="","",③予定日及び時間!CC17)</f>
        <v/>
      </c>
      <c r="D178" s="300">
        <f>IF(③予定日及び時間!CD17="","",③予定日及び時間!CD17)</f>
        <v>45306</v>
      </c>
      <c r="E178" s="302" t="str">
        <f>IF(③予定日及び時間!CE17="","",③予定日及び時間!CE17)</f>
        <v>～</v>
      </c>
      <c r="F178" s="301">
        <f>IF(③予定日及び時間!CF17="","",③予定日及び時間!CF17)</f>
        <v>45311</v>
      </c>
      <c r="G178" s="292">
        <f>IF(③予定日及び時間!$D$17="","",③予定日及び時間!$D$17)*100</f>
        <v>1000</v>
      </c>
      <c r="H178" s="271">
        <f>IF(③予定日及び時間!CH17="","",③予定日及び時間!CH17)</f>
        <v>120</v>
      </c>
      <c r="I178">
        <v>12</v>
      </c>
      <c r="V178" s="71" t="str">
        <f t="shared" si="59"/>
        <v>作業②・収穫・出荷</v>
      </c>
      <c r="W178" s="70" t="str">
        <f t="shared" si="61"/>
        <v>ニンジン・ニンジンC・作業②・収穫・出荷</v>
      </c>
      <c r="X178" s="70" t="str">
        <f>IF(A178="","",W178&amp;"・"&amp;②元データ!$G$7)</f>
        <v>ニンジン・ニンジンC・作業②・収穫・出荷・露地野菜Ａ</v>
      </c>
      <c r="Y178" s="12" t="str">
        <f t="shared" si="62"/>
        <v>ニンジン・ニンジンC</v>
      </c>
      <c r="Z178" s="12" t="str">
        <f t="shared" si="63"/>
        <v>収穫・出荷</v>
      </c>
      <c r="AA178" s="61" t="str">
        <f t="shared" si="64"/>
        <v/>
      </c>
      <c r="AB178" s="629"/>
      <c r="AC178" s="630"/>
      <c r="AD178" s="631"/>
      <c r="AE178" s="62">
        <f t="shared" si="65"/>
        <v>45306</v>
      </c>
      <c r="AF178" s="66" t="str">
        <f t="shared" si="66"/>
        <v>～</v>
      </c>
      <c r="AG178" s="63">
        <f t="shared" si="67"/>
        <v>45311</v>
      </c>
      <c r="AH178" s="12">
        <f t="shared" si="68"/>
        <v>1000</v>
      </c>
      <c r="AI178" s="12">
        <f t="shared" si="60"/>
        <v>120</v>
      </c>
    </row>
    <row r="179" spans="1:35" ht="18" customHeight="1" x14ac:dyDescent="0.15">
      <c r="A179" s="271" t="str">
        <f>IF(③予定日及び時間!$B$18="","",③予定日及び時間!$B$18&amp;"・"&amp;③予定日及び時間!$C$18)</f>
        <v>産直ニンジン・寿八寸Ａ</v>
      </c>
      <c r="B179" s="271" t="str">
        <f>IF(③予定日及び時間!$CD$5="","",③予定日及び時間!$CD$5)</f>
        <v>収穫・出荷</v>
      </c>
      <c r="C179" s="291" t="str">
        <f>IF(③予定日及び時間!CC18="","",③予定日及び時間!CC18)</f>
        <v/>
      </c>
      <c r="D179" s="300" t="str">
        <f>IF(③予定日及び時間!CD18="","",③予定日及び時間!CD18)</f>
        <v/>
      </c>
      <c r="E179" s="302" t="str">
        <f>IF(③予定日及び時間!CE18="","",③予定日及び時間!CE18)</f>
        <v>～</v>
      </c>
      <c r="F179" s="301" t="str">
        <f>IF(③予定日及び時間!CF18="","",③予定日及び時間!CF18)</f>
        <v/>
      </c>
      <c r="G179" s="292">
        <f>IF(③予定日及び時間!$D$18="","",③予定日及び時間!$D$18)*100</f>
        <v>1000</v>
      </c>
      <c r="H179" s="271">
        <f>IF(③予定日及び時間!CH18="","",③予定日及び時間!CH18)</f>
        <v>0</v>
      </c>
      <c r="I179">
        <v>13</v>
      </c>
      <c r="V179" s="71" t="str">
        <f t="shared" si="59"/>
        <v>作業②・収穫・出荷</v>
      </c>
      <c r="W179" s="70" t="str">
        <f t="shared" si="61"/>
        <v>産直ニンジン・寿八寸Ａ・作業②・収穫・出荷</v>
      </c>
      <c r="X179" s="70" t="str">
        <f>IF(A179="","",W179&amp;"・"&amp;②元データ!$G$7)</f>
        <v>産直ニンジン・寿八寸Ａ・作業②・収穫・出荷・露地野菜Ａ</v>
      </c>
      <c r="Y179" s="12" t="str">
        <f t="shared" si="62"/>
        <v>産直ニンジン・寿八寸Ａ</v>
      </c>
      <c r="Z179" s="12" t="str">
        <f t="shared" si="63"/>
        <v>収穫・出荷</v>
      </c>
      <c r="AA179" s="61" t="str">
        <f t="shared" si="64"/>
        <v/>
      </c>
      <c r="AB179" s="629"/>
      <c r="AC179" s="630"/>
      <c r="AD179" s="631"/>
      <c r="AE179" s="62" t="str">
        <f t="shared" si="65"/>
        <v/>
      </c>
      <c r="AF179" s="66" t="str">
        <f t="shared" si="66"/>
        <v>～</v>
      </c>
      <c r="AG179" s="63" t="str">
        <f t="shared" si="67"/>
        <v/>
      </c>
      <c r="AH179" s="12">
        <f t="shared" si="68"/>
        <v>1000</v>
      </c>
      <c r="AI179" s="12">
        <f t="shared" si="60"/>
        <v>0</v>
      </c>
    </row>
    <row r="180" spans="1:35" ht="18" customHeight="1" x14ac:dyDescent="0.15">
      <c r="A180" s="271" t="str">
        <f>IF(③予定日及び時間!$B$19="","",③予定日及び時間!$B$19&amp;"・"&amp;③予定日及び時間!$C$19)</f>
        <v>産直ニンジン・寿八寸Ｂ・Ｃ</v>
      </c>
      <c r="B180" s="271" t="str">
        <f>IF(③予定日及び時間!$CD$5="","",③予定日及び時間!$CD$5)</f>
        <v>収穫・出荷</v>
      </c>
      <c r="C180" s="291" t="str">
        <f>IF(③予定日及び時間!CC19="","",③予定日及び時間!CC19)</f>
        <v/>
      </c>
      <c r="D180" s="300" t="str">
        <f>IF(③予定日及び時間!CD19="","",③予定日及び時間!CD19)</f>
        <v/>
      </c>
      <c r="E180" s="302" t="str">
        <f>IF(③予定日及び時間!CE19="","",③予定日及び時間!CE19)</f>
        <v>～</v>
      </c>
      <c r="F180" s="301" t="str">
        <f>IF(③予定日及び時間!CF19="","",③予定日及び時間!CF19)</f>
        <v/>
      </c>
      <c r="G180" s="292">
        <f>IF(③予定日及び時間!$D$19="","",③予定日及び時間!$D$19)*100</f>
        <v>1000</v>
      </c>
      <c r="H180" s="271">
        <f>IF(③予定日及び時間!CH19="","",③予定日及び時間!CH19)</f>
        <v>0</v>
      </c>
      <c r="I180">
        <v>14</v>
      </c>
      <c r="V180" s="71" t="str">
        <f t="shared" si="59"/>
        <v>作業②・収穫・出荷</v>
      </c>
      <c r="W180" s="70" t="str">
        <f t="shared" si="61"/>
        <v>産直ニンジン・寿八寸Ｂ・Ｃ・作業②・収穫・出荷</v>
      </c>
      <c r="X180" s="70" t="str">
        <f>IF(A180="","",W180&amp;"・"&amp;②元データ!$G$7)</f>
        <v>産直ニンジン・寿八寸Ｂ・Ｃ・作業②・収穫・出荷・露地野菜Ａ</v>
      </c>
      <c r="Y180" s="12" t="str">
        <f t="shared" si="62"/>
        <v>産直ニンジン・寿八寸Ｂ・Ｃ</v>
      </c>
      <c r="Z180" s="12" t="str">
        <f t="shared" si="63"/>
        <v>収穫・出荷</v>
      </c>
      <c r="AA180" s="61" t="str">
        <f t="shared" si="64"/>
        <v/>
      </c>
      <c r="AB180" s="629"/>
      <c r="AC180" s="630"/>
      <c r="AD180" s="631"/>
      <c r="AE180" s="62" t="str">
        <f t="shared" si="65"/>
        <v/>
      </c>
      <c r="AF180" s="66" t="str">
        <f t="shared" si="66"/>
        <v>～</v>
      </c>
      <c r="AG180" s="63" t="str">
        <f t="shared" si="67"/>
        <v/>
      </c>
      <c r="AH180" s="12">
        <f t="shared" si="68"/>
        <v>1000</v>
      </c>
      <c r="AI180" s="12">
        <f t="shared" si="60"/>
        <v>0</v>
      </c>
    </row>
    <row r="181" spans="1:35" ht="18" customHeight="1" x14ac:dyDescent="0.15">
      <c r="A181" s="271" t="str">
        <f>IF(③予定日及び時間!$B$20="","",③予定日及び時間!$B$20&amp;"・"&amp;③予定日及び時間!$C$20)</f>
        <v>産直・他野菜</v>
      </c>
      <c r="B181" s="271" t="str">
        <f>IF(③予定日及び時間!$CD$5="","",③予定日及び時間!$CD$5)</f>
        <v>収穫・出荷</v>
      </c>
      <c r="C181" s="291" t="str">
        <f>IF(③予定日及び時間!CC20="","",③予定日及び時間!CC20)</f>
        <v/>
      </c>
      <c r="D181" s="300">
        <f>IF(③予定日及び時間!CD20="","",③予定日及び時間!CD20)</f>
        <v>45585</v>
      </c>
      <c r="E181" s="302" t="str">
        <f>IF(③予定日及び時間!CE20="","",③予定日及び時間!CE20)</f>
        <v>～</v>
      </c>
      <c r="F181" s="301">
        <f>IF(③予定日及び時間!CF20="","",③予定日及び時間!CF20)</f>
        <v>45590</v>
      </c>
      <c r="G181" s="292">
        <f>IF(③予定日及び時間!$D$20="","",③予定日及び時間!$D$20)*100</f>
        <v>200</v>
      </c>
      <c r="H181" s="271">
        <f>IF(③予定日及び時間!CH20="","",③予定日及び時間!CH20)</f>
        <v>2</v>
      </c>
      <c r="I181">
        <v>15</v>
      </c>
      <c r="V181" s="71" t="str">
        <f t="shared" si="59"/>
        <v>作業②・収穫・出荷</v>
      </c>
      <c r="W181" s="70" t="str">
        <f t="shared" si="61"/>
        <v>産直・他野菜・作業②・収穫・出荷</v>
      </c>
      <c r="X181" s="70" t="str">
        <f>IF(A181="","",W181&amp;"・"&amp;②元データ!$G$7)</f>
        <v>産直・他野菜・作業②・収穫・出荷・露地野菜Ａ</v>
      </c>
      <c r="Y181" s="12" t="str">
        <f t="shared" si="62"/>
        <v>産直・他野菜</v>
      </c>
      <c r="Z181" s="12" t="str">
        <f t="shared" si="63"/>
        <v>収穫・出荷</v>
      </c>
      <c r="AA181" s="61" t="str">
        <f t="shared" si="64"/>
        <v/>
      </c>
      <c r="AB181" s="629"/>
      <c r="AC181" s="630"/>
      <c r="AD181" s="631"/>
      <c r="AE181" s="62">
        <f t="shared" si="65"/>
        <v>45585</v>
      </c>
      <c r="AF181" s="66" t="str">
        <f t="shared" si="66"/>
        <v>～</v>
      </c>
      <c r="AG181" s="63">
        <f t="shared" si="67"/>
        <v>45590</v>
      </c>
      <c r="AH181" s="12">
        <f t="shared" si="68"/>
        <v>200</v>
      </c>
      <c r="AI181" s="12">
        <f t="shared" si="60"/>
        <v>2</v>
      </c>
    </row>
    <row r="182" spans="1:35" ht="18" customHeight="1" x14ac:dyDescent="0.15">
      <c r="A182" s="271" t="str">
        <f>IF(③予定日及び時間!$B$21="","",③予定日及び時間!$B$21&amp;"・"&amp;③予定日及び時間!$C$21)</f>
        <v>水稲・あいちのかおり</v>
      </c>
      <c r="B182" s="271" t="str">
        <f>IF(③予定日及び時間!$CD$5="","",③予定日及び時間!$CD$5)</f>
        <v>収穫・出荷</v>
      </c>
      <c r="C182" s="291" t="str">
        <f>IF(③予定日及び時間!CC21="","",③予定日及び時間!CC21)</f>
        <v/>
      </c>
      <c r="D182" s="300">
        <f>IF(③予定日及び時間!CD21="","",③予定日及び時間!CD21)</f>
        <v>45577</v>
      </c>
      <c r="E182" s="302" t="str">
        <f>IF(③予定日及び時間!CE21="","",③予定日及び時間!CE21)</f>
        <v>～</v>
      </c>
      <c r="F182" s="301">
        <f>IF(③予定日及び時間!CF21="","",③予定日及び時間!CF21)</f>
        <v>45579</v>
      </c>
      <c r="G182" s="292">
        <f>IF(③予定日及び時間!$D$21="","",③予定日及び時間!$D$21)*100</f>
        <v>8000</v>
      </c>
      <c r="H182" s="271">
        <f>IF(③予定日及び時間!CH21="","",③予定日及び時間!CH21)</f>
        <v>15</v>
      </c>
      <c r="I182">
        <v>16</v>
      </c>
      <c r="V182" s="71" t="str">
        <f t="shared" si="59"/>
        <v>作業②・収穫・出荷</v>
      </c>
      <c r="W182" s="70" t="str">
        <f t="shared" si="61"/>
        <v>水稲・あいちのかおり・作業②・収穫・出荷</v>
      </c>
      <c r="X182" s="70" t="str">
        <f>IF(A182="","",W182&amp;"・"&amp;②元データ!$G$7)</f>
        <v>水稲・あいちのかおり・作業②・収穫・出荷・露地野菜Ａ</v>
      </c>
      <c r="Y182" s="12" t="str">
        <f t="shared" si="62"/>
        <v>水稲・あいちのかおり</v>
      </c>
      <c r="Z182" s="12" t="str">
        <f t="shared" si="63"/>
        <v>収穫・出荷</v>
      </c>
      <c r="AA182" s="61" t="str">
        <f t="shared" si="64"/>
        <v/>
      </c>
      <c r="AB182" s="632"/>
      <c r="AC182" s="633"/>
      <c r="AD182" s="634"/>
      <c r="AE182" s="62">
        <f t="shared" si="65"/>
        <v>45577</v>
      </c>
      <c r="AF182" s="66" t="str">
        <f t="shared" si="66"/>
        <v>～</v>
      </c>
      <c r="AG182" s="63">
        <f t="shared" si="67"/>
        <v>45579</v>
      </c>
      <c r="AH182" s="12">
        <f t="shared" si="68"/>
        <v>8000</v>
      </c>
      <c r="AI182" s="12">
        <f t="shared" si="60"/>
        <v>15</v>
      </c>
    </row>
    <row r="183" spans="1:35" ht="18" customHeight="1" x14ac:dyDescent="0.15">
      <c r="A183" s="271" t="str">
        <f>IF(③予定日及び時間!$B$6="","",③予定日及び時間!$B$6&amp;"・"&amp;③予定日及び時間!$C$6)</f>
        <v>キャベツ・錦秋</v>
      </c>
      <c r="B183" s="271" t="str">
        <f>IF(③予定日及び時間!$CK$5="","",③予定日及び時間!$CK$5)</f>
        <v>その他</v>
      </c>
      <c r="C183" s="291" t="str">
        <f>IF(③予定日及び時間!CJ6="","",③予定日及び時間!CJ6)</f>
        <v/>
      </c>
      <c r="D183" s="300" t="str">
        <f>IF(③予定日及び時間!CK6="","",③予定日及び時間!CK6)</f>
        <v/>
      </c>
      <c r="E183" s="302" t="str">
        <f>IF(③予定日及び時間!CL6="","",③予定日及び時間!CL6)</f>
        <v>～</v>
      </c>
      <c r="F183" s="301" t="str">
        <f>IF(③予定日及び時間!CM6="","",③予定日及び時間!CM6)</f>
        <v/>
      </c>
      <c r="G183" s="296">
        <f>IF(③予定日及び時間!$D$6="","",③予定日及び時間!$D$6)*100</f>
        <v>2000</v>
      </c>
      <c r="H183" s="271">
        <f>IF(③予定日及び時間!CO6="","",③予定日及び時間!CO6)</f>
        <v>0</v>
      </c>
      <c r="I183">
        <v>1</v>
      </c>
      <c r="V183" s="71" t="str">
        <f t="shared" si="59"/>
        <v>作業②・その他</v>
      </c>
      <c r="W183" s="70" t="str">
        <f t="shared" si="61"/>
        <v>キャベツ・錦秋・作業②・その他</v>
      </c>
      <c r="X183" s="70" t="str">
        <f>IF(A183="","",W183&amp;"・"&amp;②元データ!$G$7)</f>
        <v>キャベツ・錦秋・作業②・その他・露地野菜Ａ</v>
      </c>
      <c r="Y183" s="12" t="str">
        <f t="shared" si="62"/>
        <v>キャベツ・錦秋</v>
      </c>
      <c r="Z183" s="12" t="str">
        <f t="shared" si="63"/>
        <v>その他</v>
      </c>
      <c r="AA183" s="61" t="str">
        <f t="shared" si="64"/>
        <v/>
      </c>
      <c r="AB183" s="629" t="s">
        <v>124</v>
      </c>
      <c r="AC183" s="630"/>
      <c r="AD183" s="631"/>
      <c r="AE183" s="62" t="str">
        <f t="shared" si="65"/>
        <v/>
      </c>
      <c r="AF183" s="66" t="str">
        <f t="shared" si="66"/>
        <v>～</v>
      </c>
      <c r="AG183" s="63" t="str">
        <f t="shared" si="67"/>
        <v/>
      </c>
      <c r="AH183" s="12">
        <f t="shared" si="68"/>
        <v>2000</v>
      </c>
      <c r="AI183" s="12">
        <f t="shared" si="60"/>
        <v>0</v>
      </c>
    </row>
    <row r="184" spans="1:35" ht="18" customHeight="1" x14ac:dyDescent="0.15">
      <c r="A184" s="271" t="str">
        <f>IF(③予定日及び時間!$B$7="","",③予定日及び時間!$B$7&amp;"・"&amp;③予定日及び時間!$C$7)</f>
        <v>キャベツ・しぶき２号</v>
      </c>
      <c r="B184" s="271" t="str">
        <f>IF(③予定日及び時間!$CK$5="","",③予定日及び時間!$CK$5)</f>
        <v>その他</v>
      </c>
      <c r="C184" s="291" t="str">
        <f>IF(③予定日及び時間!CJ7="","",③予定日及び時間!CJ7)</f>
        <v/>
      </c>
      <c r="D184" s="300" t="str">
        <f>IF(③予定日及び時間!CK7="","",③予定日及び時間!CK7)</f>
        <v/>
      </c>
      <c r="E184" s="302" t="str">
        <f>IF(③予定日及び時間!CL7="","",③予定日及び時間!CL7)</f>
        <v>～</v>
      </c>
      <c r="F184" s="301" t="str">
        <f>IF(③予定日及び時間!CM7="","",③予定日及び時間!CM7)</f>
        <v/>
      </c>
      <c r="G184" s="292">
        <f>IF(③予定日及び時間!$D$7="","",③予定日及び時間!$D$7)*100</f>
        <v>1000</v>
      </c>
      <c r="H184" s="271">
        <f>IF(③予定日及び時間!CO7="","",③予定日及び時間!CO7)</f>
        <v>0</v>
      </c>
      <c r="I184">
        <v>2</v>
      </c>
      <c r="V184" s="71" t="str">
        <f t="shared" si="59"/>
        <v>作業②・その他</v>
      </c>
      <c r="W184" s="70" t="str">
        <f t="shared" si="61"/>
        <v>キャベツ・しぶき２号・作業②・その他</v>
      </c>
      <c r="X184" s="70" t="str">
        <f>IF(A184="","",W184&amp;"・"&amp;②元データ!$G$7)</f>
        <v>キャベツ・しぶき２号・作業②・その他・露地野菜Ａ</v>
      </c>
      <c r="Y184" s="12" t="str">
        <f t="shared" si="62"/>
        <v>キャベツ・しぶき２号</v>
      </c>
      <c r="Z184" s="12" t="str">
        <f t="shared" si="63"/>
        <v>その他</v>
      </c>
      <c r="AA184" s="61" t="str">
        <f t="shared" si="64"/>
        <v/>
      </c>
      <c r="AB184" s="629"/>
      <c r="AC184" s="630"/>
      <c r="AD184" s="631"/>
      <c r="AE184" s="62" t="str">
        <f t="shared" si="65"/>
        <v/>
      </c>
      <c r="AF184" s="66" t="str">
        <f t="shared" si="66"/>
        <v>～</v>
      </c>
      <c r="AG184" s="63" t="str">
        <f t="shared" si="67"/>
        <v/>
      </c>
      <c r="AH184" s="12">
        <f t="shared" si="68"/>
        <v>1000</v>
      </c>
      <c r="AI184" s="12">
        <f t="shared" si="60"/>
        <v>0</v>
      </c>
    </row>
    <row r="185" spans="1:35" ht="18" customHeight="1" x14ac:dyDescent="0.15">
      <c r="A185" s="271" t="str">
        <f>IF(③予定日及び時間!$B$8="","",③予定日及び時間!$B$8&amp;"・"&amp;③予定日及び時間!$C$8)</f>
        <v>キャベツ・冬どり錦秋</v>
      </c>
      <c r="B185" s="271" t="str">
        <f>IF(③予定日及び時間!$CK$5="","",③予定日及び時間!$CK$5)</f>
        <v>その他</v>
      </c>
      <c r="C185" s="291" t="str">
        <f>IF(③予定日及び時間!CJ8="","",③予定日及び時間!CJ8)</f>
        <v/>
      </c>
      <c r="D185" s="300" t="str">
        <f>IF(③予定日及び時間!CK8="","",③予定日及び時間!CK8)</f>
        <v/>
      </c>
      <c r="E185" s="302" t="str">
        <f>IF(③予定日及び時間!CL8="","",③予定日及び時間!CL8)</f>
        <v>～</v>
      </c>
      <c r="F185" s="301" t="str">
        <f>IF(③予定日及び時間!CM8="","",③予定日及び時間!CM8)</f>
        <v/>
      </c>
      <c r="G185" s="292">
        <f>IF(③予定日及び時間!$D$8="","",③予定日及び時間!$D$8)*100</f>
        <v>500</v>
      </c>
      <c r="H185" s="271">
        <f>IF(③予定日及び時間!CO8="","",③予定日及び時間!CO8)</f>
        <v>0</v>
      </c>
      <c r="I185">
        <v>3</v>
      </c>
      <c r="V185" s="71" t="str">
        <f t="shared" si="59"/>
        <v>作業②・その他</v>
      </c>
      <c r="W185" s="70" t="str">
        <f t="shared" si="61"/>
        <v>キャベツ・冬どり錦秋・作業②・その他</v>
      </c>
      <c r="X185" s="70" t="str">
        <f>IF(A185="","",W185&amp;"・"&amp;②元データ!$G$7)</f>
        <v>キャベツ・冬どり錦秋・作業②・その他・露地野菜Ａ</v>
      </c>
      <c r="Y185" s="12" t="str">
        <f t="shared" si="62"/>
        <v>キャベツ・冬どり錦秋</v>
      </c>
      <c r="Z185" s="12" t="str">
        <f t="shared" si="63"/>
        <v>その他</v>
      </c>
      <c r="AA185" s="61" t="str">
        <f t="shared" si="64"/>
        <v/>
      </c>
      <c r="AB185" s="629"/>
      <c r="AC185" s="630"/>
      <c r="AD185" s="631"/>
      <c r="AE185" s="62" t="str">
        <f t="shared" si="65"/>
        <v/>
      </c>
      <c r="AF185" s="66" t="str">
        <f t="shared" si="66"/>
        <v>～</v>
      </c>
      <c r="AG185" s="63" t="str">
        <f t="shared" si="67"/>
        <v/>
      </c>
      <c r="AH185" s="12">
        <f t="shared" si="68"/>
        <v>500</v>
      </c>
      <c r="AI185" s="12">
        <f t="shared" si="60"/>
        <v>0</v>
      </c>
    </row>
    <row r="186" spans="1:35" ht="18" customHeight="1" x14ac:dyDescent="0.15">
      <c r="A186" s="271" t="str">
        <f>IF(③予定日及び時間!$B$9="","",③予定日及び時間!$B$9&amp;"・"&amp;③予定日及び時間!$C$9)</f>
        <v>キャベツ・石井極早生732</v>
      </c>
      <c r="B186" s="271" t="str">
        <f>IF(③予定日及び時間!$CK$5="","",③予定日及び時間!$CK$5)</f>
        <v>その他</v>
      </c>
      <c r="C186" s="291" t="str">
        <f>IF(③予定日及び時間!CJ9="","",③予定日及び時間!CJ9)</f>
        <v/>
      </c>
      <c r="D186" s="300" t="str">
        <f>IF(③予定日及び時間!CK9="","",③予定日及び時間!CK9)</f>
        <v/>
      </c>
      <c r="E186" s="302" t="str">
        <f>IF(③予定日及び時間!CL9="","",③予定日及び時間!CL9)</f>
        <v>～</v>
      </c>
      <c r="F186" s="301" t="str">
        <f>IF(③予定日及び時間!CM9="","",③予定日及び時間!CM9)</f>
        <v/>
      </c>
      <c r="G186" s="292">
        <f>IF(③予定日及び時間!$D$9="","",③予定日及び時間!$D$9)*100</f>
        <v>500</v>
      </c>
      <c r="H186" s="271">
        <f>IF(③予定日及び時間!CO9="","",③予定日及び時間!CO9)</f>
        <v>0</v>
      </c>
      <c r="I186">
        <v>4</v>
      </c>
      <c r="V186" s="71" t="str">
        <f t="shared" si="59"/>
        <v>作業②・その他</v>
      </c>
      <c r="W186" s="70" t="str">
        <f t="shared" si="61"/>
        <v>キャベツ・石井極早生732・作業②・その他</v>
      </c>
      <c r="X186" s="70" t="str">
        <f>IF(A186="","",W186&amp;"・"&amp;②元データ!$G$7)</f>
        <v>キャベツ・石井極早生732・作業②・その他・露地野菜Ａ</v>
      </c>
      <c r="Y186" s="12" t="str">
        <f t="shared" si="62"/>
        <v>キャベツ・石井極早生732</v>
      </c>
      <c r="Z186" s="12" t="str">
        <f t="shared" si="63"/>
        <v>その他</v>
      </c>
      <c r="AA186" s="61" t="str">
        <f t="shared" si="64"/>
        <v/>
      </c>
      <c r="AB186" s="629"/>
      <c r="AC186" s="630"/>
      <c r="AD186" s="631"/>
      <c r="AE186" s="62" t="str">
        <f t="shared" si="65"/>
        <v/>
      </c>
      <c r="AF186" s="66" t="str">
        <f t="shared" si="66"/>
        <v>～</v>
      </c>
      <c r="AG186" s="63" t="str">
        <f t="shared" si="67"/>
        <v/>
      </c>
      <c r="AH186" s="12">
        <f t="shared" si="68"/>
        <v>500</v>
      </c>
      <c r="AI186" s="12">
        <f t="shared" si="60"/>
        <v>0</v>
      </c>
    </row>
    <row r="187" spans="1:35" ht="18" customHeight="1" x14ac:dyDescent="0.15">
      <c r="A187" s="271" t="str">
        <f>IF(③予定日及び時間!$B$10="","",③予定日及び時間!$B$10&amp;"・"&amp;③予定日及び時間!$C$10)</f>
        <v>キャベツ・若女将</v>
      </c>
      <c r="B187" s="271" t="str">
        <f>IF(③予定日及び時間!$CK$5="","",③予定日及び時間!$CK$5)</f>
        <v>その他</v>
      </c>
      <c r="C187" s="291" t="str">
        <f>IF(③予定日及び時間!CJ10="","",③予定日及び時間!CJ10)</f>
        <v/>
      </c>
      <c r="D187" s="300" t="str">
        <f>IF(③予定日及び時間!CK10="","",③予定日及び時間!CK10)</f>
        <v/>
      </c>
      <c r="E187" s="302" t="str">
        <f>IF(③予定日及び時間!CL10="","",③予定日及び時間!CL10)</f>
        <v>～</v>
      </c>
      <c r="F187" s="301" t="str">
        <f>IF(③予定日及び時間!CM10="","",③予定日及び時間!CM10)</f>
        <v/>
      </c>
      <c r="G187" s="292">
        <f>IF(③予定日及び時間!$D$10="","",③予定日及び時間!$D$10)*100</f>
        <v>1000</v>
      </c>
      <c r="H187" s="271">
        <f>IF(③予定日及び時間!CO10="","",③予定日及び時間!CO10)</f>
        <v>0</v>
      </c>
      <c r="I187">
        <v>5</v>
      </c>
      <c r="V187" s="71" t="str">
        <f t="shared" si="59"/>
        <v>作業②・その他</v>
      </c>
      <c r="W187" s="70" t="str">
        <f t="shared" si="61"/>
        <v>キャベツ・若女将・作業②・その他</v>
      </c>
      <c r="X187" s="70" t="str">
        <f>IF(A187="","",W187&amp;"・"&amp;②元データ!$G$7)</f>
        <v>キャベツ・若女将・作業②・その他・露地野菜Ａ</v>
      </c>
      <c r="Y187" s="12" t="str">
        <f t="shared" si="62"/>
        <v>キャベツ・若女将</v>
      </c>
      <c r="Z187" s="12" t="str">
        <f t="shared" si="63"/>
        <v>その他</v>
      </c>
      <c r="AA187" s="61" t="str">
        <f t="shared" si="64"/>
        <v/>
      </c>
      <c r="AB187" s="629"/>
      <c r="AC187" s="630"/>
      <c r="AD187" s="631"/>
      <c r="AE187" s="62" t="str">
        <f t="shared" si="65"/>
        <v/>
      </c>
      <c r="AF187" s="66" t="str">
        <f t="shared" si="66"/>
        <v>～</v>
      </c>
      <c r="AG187" s="63" t="str">
        <f t="shared" si="67"/>
        <v/>
      </c>
      <c r="AH187" s="12">
        <f t="shared" si="68"/>
        <v>1000</v>
      </c>
      <c r="AI187" s="12">
        <f t="shared" si="60"/>
        <v>0</v>
      </c>
    </row>
    <row r="188" spans="1:35" ht="18" customHeight="1" x14ac:dyDescent="0.15">
      <c r="A188" s="271" t="str">
        <f>IF(③予定日及び時間!$B$11="","",③予定日及び時間!$B$11&amp;"・"&amp;③予定日及び時間!$C$11)</f>
        <v>キャベツ・石井中生</v>
      </c>
      <c r="B188" s="271" t="str">
        <f>IF(③予定日及び時間!$CK$5="","",③予定日及び時間!$CK$5)</f>
        <v>その他</v>
      </c>
      <c r="C188" s="291" t="str">
        <f>IF(③予定日及び時間!CJ11="","",③予定日及び時間!CJ11)</f>
        <v/>
      </c>
      <c r="D188" s="300" t="str">
        <f>IF(③予定日及び時間!CK11="","",③予定日及び時間!CK11)</f>
        <v/>
      </c>
      <c r="E188" s="302" t="str">
        <f>IF(③予定日及び時間!CL11="","",③予定日及び時間!CL11)</f>
        <v>～</v>
      </c>
      <c r="F188" s="301" t="str">
        <f>IF(③予定日及び時間!CM11="","",③予定日及び時間!CM11)</f>
        <v/>
      </c>
      <c r="G188" s="292">
        <f>IF(③予定日及び時間!$D$11="","",③予定日及び時間!$D$11)*100</f>
        <v>1000</v>
      </c>
      <c r="H188" s="271">
        <f>IF(③予定日及び時間!CO11="","",③予定日及び時間!CO11)</f>
        <v>0</v>
      </c>
      <c r="I188">
        <v>6</v>
      </c>
      <c r="V188" s="71" t="str">
        <f t="shared" si="59"/>
        <v>作業②・その他</v>
      </c>
      <c r="W188" s="70" t="str">
        <f t="shared" si="61"/>
        <v>キャベツ・石井中生・作業②・その他</v>
      </c>
      <c r="X188" s="70" t="str">
        <f>IF(A188="","",W188&amp;"・"&amp;②元データ!$G$7)</f>
        <v>キャベツ・石井中生・作業②・その他・露地野菜Ａ</v>
      </c>
      <c r="Y188" s="12" t="str">
        <f t="shared" si="62"/>
        <v>キャベツ・石井中生</v>
      </c>
      <c r="Z188" s="12" t="str">
        <f t="shared" si="63"/>
        <v>その他</v>
      </c>
      <c r="AA188" s="61" t="str">
        <f t="shared" si="64"/>
        <v/>
      </c>
      <c r="AB188" s="629"/>
      <c r="AC188" s="630"/>
      <c r="AD188" s="631"/>
      <c r="AE188" s="62" t="str">
        <f t="shared" si="65"/>
        <v/>
      </c>
      <c r="AF188" s="66" t="str">
        <f t="shared" si="66"/>
        <v>～</v>
      </c>
      <c r="AG188" s="63" t="str">
        <f t="shared" si="67"/>
        <v/>
      </c>
      <c r="AH188" s="12">
        <f t="shared" si="68"/>
        <v>1000</v>
      </c>
      <c r="AI188" s="12">
        <f t="shared" si="60"/>
        <v>0</v>
      </c>
    </row>
    <row r="189" spans="1:35" ht="18" customHeight="1" x14ac:dyDescent="0.15">
      <c r="A189" s="271" t="str">
        <f>IF(③予定日及び時間!$B$12="","",③予定日及び時間!$B$12&amp;"・"&amp;③予定日及び時間!$C$12)</f>
        <v>ブロッコリー・おはよう</v>
      </c>
      <c r="B189" s="271" t="str">
        <f>IF(③予定日及び時間!$CK$5="","",③予定日及び時間!$CK$5)</f>
        <v>その他</v>
      </c>
      <c r="C189" s="291" t="str">
        <f>IF(③予定日及び時間!CJ12="","",③予定日及び時間!CJ12)</f>
        <v/>
      </c>
      <c r="D189" s="300" t="str">
        <f>IF(③予定日及び時間!CK12="","",③予定日及び時間!CK12)</f>
        <v/>
      </c>
      <c r="E189" s="302" t="str">
        <f>IF(③予定日及び時間!CL12="","",③予定日及び時間!CL12)</f>
        <v>～</v>
      </c>
      <c r="F189" s="301" t="str">
        <f>IF(③予定日及び時間!CM12="","",③予定日及び時間!CM12)</f>
        <v/>
      </c>
      <c r="G189" s="292">
        <f>IF(③予定日及び時間!$D$12="","",③予定日及び時間!$D$12)*100</f>
        <v>1000</v>
      </c>
      <c r="H189" s="271">
        <f>IF(③予定日及び時間!CO12="","",③予定日及び時間!CO12)</f>
        <v>0</v>
      </c>
      <c r="I189">
        <v>7</v>
      </c>
      <c r="V189" s="71" t="str">
        <f t="shared" si="59"/>
        <v>作業②・その他</v>
      </c>
      <c r="W189" s="70" t="str">
        <f t="shared" si="61"/>
        <v>ブロッコリー・おはよう・作業②・その他</v>
      </c>
      <c r="X189" s="70" t="str">
        <f>IF(A189="","",W189&amp;"・"&amp;②元データ!$G$7)</f>
        <v>ブロッコリー・おはよう・作業②・その他・露地野菜Ａ</v>
      </c>
      <c r="Y189" s="12" t="str">
        <f t="shared" si="62"/>
        <v>ブロッコリー・おはよう</v>
      </c>
      <c r="Z189" s="12" t="str">
        <f t="shared" si="63"/>
        <v>その他</v>
      </c>
      <c r="AA189" s="61" t="str">
        <f t="shared" si="64"/>
        <v/>
      </c>
      <c r="AB189" s="629"/>
      <c r="AC189" s="630"/>
      <c r="AD189" s="631"/>
      <c r="AE189" s="62" t="str">
        <f t="shared" si="65"/>
        <v/>
      </c>
      <c r="AF189" s="66" t="str">
        <f t="shared" si="66"/>
        <v>～</v>
      </c>
      <c r="AG189" s="63" t="str">
        <f t="shared" si="67"/>
        <v/>
      </c>
      <c r="AH189" s="12">
        <f t="shared" si="68"/>
        <v>1000</v>
      </c>
      <c r="AI189" s="12">
        <f t="shared" si="60"/>
        <v>0</v>
      </c>
    </row>
    <row r="190" spans="1:35" ht="18" customHeight="1" x14ac:dyDescent="0.15">
      <c r="A190" s="271" t="str">
        <f>IF(③予定日及び時間!$B$13="","",③予定日及び時間!$B$13&amp;"・"&amp;③予定日及び時間!$C$13)</f>
        <v>ブロッコリー・こんにちは</v>
      </c>
      <c r="B190" s="271" t="str">
        <f>IF(③予定日及び時間!$CK$5="","",③予定日及び時間!$CK$5)</f>
        <v>その他</v>
      </c>
      <c r="C190" s="291" t="str">
        <f>IF(③予定日及び時間!CJ13="","",③予定日及び時間!CJ13)</f>
        <v/>
      </c>
      <c r="D190" s="300" t="str">
        <f>IF(③予定日及び時間!CK13="","",③予定日及び時間!CK13)</f>
        <v/>
      </c>
      <c r="E190" s="302" t="str">
        <f>IF(③予定日及び時間!CL13="","",③予定日及び時間!CL13)</f>
        <v>～</v>
      </c>
      <c r="F190" s="301" t="str">
        <f>IF(③予定日及び時間!CM13="","",③予定日及び時間!CM13)</f>
        <v/>
      </c>
      <c r="G190" s="292">
        <f>IF(③予定日及び時間!$D$13="","",③予定日及び時間!$D$13)*100</f>
        <v>2000</v>
      </c>
      <c r="H190" s="271">
        <f>IF(③予定日及び時間!CO13="","",③予定日及び時間!CO13)</f>
        <v>0</v>
      </c>
      <c r="I190">
        <v>8</v>
      </c>
      <c r="V190" s="71" t="str">
        <f t="shared" si="59"/>
        <v>作業②・その他</v>
      </c>
      <c r="W190" s="70" t="str">
        <f t="shared" si="61"/>
        <v>ブロッコリー・こんにちは・作業②・その他</v>
      </c>
      <c r="X190" s="70" t="str">
        <f>IF(A190="","",W190&amp;"・"&amp;②元データ!$G$7)</f>
        <v>ブロッコリー・こんにちは・作業②・その他・露地野菜Ａ</v>
      </c>
      <c r="Y190" s="12" t="str">
        <f t="shared" si="62"/>
        <v>ブロッコリー・こんにちは</v>
      </c>
      <c r="Z190" s="12" t="str">
        <f t="shared" si="63"/>
        <v>その他</v>
      </c>
      <c r="AA190" s="61" t="str">
        <f t="shared" si="64"/>
        <v/>
      </c>
      <c r="AB190" s="629"/>
      <c r="AC190" s="630"/>
      <c r="AD190" s="631"/>
      <c r="AE190" s="62" t="str">
        <f t="shared" si="65"/>
        <v/>
      </c>
      <c r="AF190" s="66" t="str">
        <f t="shared" si="66"/>
        <v>～</v>
      </c>
      <c r="AG190" s="63" t="str">
        <f t="shared" si="67"/>
        <v/>
      </c>
      <c r="AH190" s="12">
        <f t="shared" si="68"/>
        <v>2000</v>
      </c>
      <c r="AI190" s="12">
        <f t="shared" si="60"/>
        <v>0</v>
      </c>
    </row>
    <row r="191" spans="1:35" ht="18" customHeight="1" x14ac:dyDescent="0.15">
      <c r="A191" s="271" t="str">
        <f>IF(③予定日及び時間!$B$14="","",③予定日及び時間!$B$14&amp;"・"&amp;③予定日及び時間!$C$14)</f>
        <v>ブロッコリー・はつみらい</v>
      </c>
      <c r="B191" s="271" t="str">
        <f>IF(③予定日及び時間!$CK$5="","",③予定日及び時間!$CK$5)</f>
        <v>その他</v>
      </c>
      <c r="C191" s="291" t="str">
        <f>IF(③予定日及び時間!CJ14="","",③予定日及び時間!CJ14)</f>
        <v/>
      </c>
      <c r="D191" s="300" t="str">
        <f>IF(③予定日及び時間!CK14="","",③予定日及び時間!CK14)</f>
        <v/>
      </c>
      <c r="E191" s="302" t="str">
        <f>IF(③予定日及び時間!CL14="","",③予定日及び時間!CL14)</f>
        <v>～</v>
      </c>
      <c r="F191" s="301" t="str">
        <f>IF(③予定日及び時間!CM14="","",③予定日及び時間!CM14)</f>
        <v/>
      </c>
      <c r="G191" s="292">
        <f>IF(③予定日及び時間!$D$14="","",③予定日及び時間!$D$14)*100</f>
        <v>2000</v>
      </c>
      <c r="H191" s="271">
        <f>IF(③予定日及び時間!CO14="","",③予定日及び時間!CO14)</f>
        <v>0</v>
      </c>
      <c r="I191">
        <v>9</v>
      </c>
      <c r="V191" s="71" t="str">
        <f t="shared" si="59"/>
        <v>作業②・その他</v>
      </c>
      <c r="W191" s="70" t="str">
        <f t="shared" si="61"/>
        <v>ブロッコリー・はつみらい・作業②・その他</v>
      </c>
      <c r="X191" s="70" t="str">
        <f>IF(A191="","",W191&amp;"・"&amp;②元データ!$G$7)</f>
        <v>ブロッコリー・はつみらい・作業②・その他・露地野菜Ａ</v>
      </c>
      <c r="Y191" s="12" t="str">
        <f t="shared" si="62"/>
        <v>ブロッコリー・はつみらい</v>
      </c>
      <c r="Z191" s="12" t="str">
        <f t="shared" si="63"/>
        <v>その他</v>
      </c>
      <c r="AA191" s="61" t="str">
        <f t="shared" si="64"/>
        <v/>
      </c>
      <c r="AB191" s="629"/>
      <c r="AC191" s="630"/>
      <c r="AD191" s="631"/>
      <c r="AE191" s="62" t="str">
        <f t="shared" si="65"/>
        <v/>
      </c>
      <c r="AF191" s="66" t="str">
        <f t="shared" si="66"/>
        <v>～</v>
      </c>
      <c r="AG191" s="63" t="str">
        <f t="shared" si="67"/>
        <v/>
      </c>
      <c r="AH191" s="12">
        <f t="shared" si="68"/>
        <v>2000</v>
      </c>
      <c r="AI191" s="12">
        <f t="shared" si="60"/>
        <v>0</v>
      </c>
    </row>
    <row r="192" spans="1:35" ht="18" customHeight="1" x14ac:dyDescent="0.15">
      <c r="A192" s="271" t="str">
        <f>IF(③予定日及び時間!$B$15="","",③予定日及び時間!$B$15&amp;"・"&amp;③予定日及び時間!$C$15)</f>
        <v>ニンジン・ニンジンA</v>
      </c>
      <c r="B192" s="271" t="str">
        <f>IF(③予定日及び時間!$CK$5="","",③予定日及び時間!$CK$5)</f>
        <v>その他</v>
      </c>
      <c r="C192" s="291" t="str">
        <f>IF(③予定日及び時間!CJ15="","",③予定日及び時間!CJ15)</f>
        <v/>
      </c>
      <c r="D192" s="300">
        <f>IF(③予定日及び時間!CK15="","",③予定日及び時間!CK15)</f>
        <v>45505</v>
      </c>
      <c r="E192" s="302" t="str">
        <f>IF(③予定日及び時間!CL15="","",③予定日及び時間!CL15)</f>
        <v>～</v>
      </c>
      <c r="F192" s="301">
        <f>IF(③予定日及び時間!CM15="","",③予定日及び時間!CM15)</f>
        <v>45506</v>
      </c>
      <c r="G192" s="292">
        <f>IF(③予定日及び時間!$D$15="","",③予定日及び時間!$D$15)*100</f>
        <v>3000</v>
      </c>
      <c r="H192" s="271">
        <f>IF(③予定日及び時間!CO15="","",③予定日及び時間!CO15)</f>
        <v>16.5</v>
      </c>
      <c r="I192">
        <v>10</v>
      </c>
      <c r="V192" s="71" t="str">
        <f t="shared" si="59"/>
        <v>作業②・その他</v>
      </c>
      <c r="W192" s="70" t="str">
        <f t="shared" si="61"/>
        <v>ニンジン・ニンジンA・作業②・その他</v>
      </c>
      <c r="X192" s="70" t="str">
        <f>IF(A192="","",W192&amp;"・"&amp;②元データ!$G$7)</f>
        <v>ニンジン・ニンジンA・作業②・その他・露地野菜Ａ</v>
      </c>
      <c r="Y192" s="12" t="str">
        <f t="shared" si="62"/>
        <v>ニンジン・ニンジンA</v>
      </c>
      <c r="Z192" s="12" t="str">
        <f t="shared" si="63"/>
        <v>その他</v>
      </c>
      <c r="AA192" s="61" t="str">
        <f t="shared" si="64"/>
        <v/>
      </c>
      <c r="AB192" s="629"/>
      <c r="AC192" s="630"/>
      <c r="AD192" s="631"/>
      <c r="AE192" s="62">
        <f t="shared" si="65"/>
        <v>45505</v>
      </c>
      <c r="AF192" s="66" t="str">
        <f t="shared" si="66"/>
        <v>～</v>
      </c>
      <c r="AG192" s="63">
        <f t="shared" si="67"/>
        <v>45506</v>
      </c>
      <c r="AH192" s="12">
        <f t="shared" si="68"/>
        <v>3000</v>
      </c>
      <c r="AI192" s="12">
        <f t="shared" si="60"/>
        <v>16.5</v>
      </c>
    </row>
    <row r="193" spans="1:36" ht="18" customHeight="1" x14ac:dyDescent="0.15">
      <c r="A193" s="271" t="str">
        <f>IF(③予定日及び時間!$B$16="","",③予定日及び時間!$B$16&amp;"・"&amp;③予定日及び時間!$C$16)</f>
        <v>ニンジン・ニンジンB</v>
      </c>
      <c r="B193" s="271" t="str">
        <f>IF(③予定日及び時間!$CK$5="","",③予定日及び時間!$CK$5)</f>
        <v>その他</v>
      </c>
      <c r="C193" s="291" t="str">
        <f>IF(③予定日及び時間!CJ16="","",③予定日及び時間!CJ16)</f>
        <v/>
      </c>
      <c r="D193" s="300">
        <f>IF(③予定日及び時間!CK16="","",③予定日及び時間!CK16)</f>
        <v>45515</v>
      </c>
      <c r="E193" s="302" t="str">
        <f>IF(③予定日及び時間!CL16="","",③予定日及び時間!CL16)</f>
        <v>～</v>
      </c>
      <c r="F193" s="301">
        <f>IF(③予定日及び時間!CM16="","",③予定日及び時間!CM16)</f>
        <v>45516</v>
      </c>
      <c r="G193" s="292">
        <f>IF(③予定日及び時間!$D$16="","",③予定日及び時間!$D$16)*100</f>
        <v>2000</v>
      </c>
      <c r="H193" s="271">
        <f>IF(③予定日及び時間!CO16="","",③予定日及び時間!CO16)</f>
        <v>11</v>
      </c>
      <c r="I193">
        <v>11</v>
      </c>
      <c r="V193" s="71" t="str">
        <f t="shared" si="59"/>
        <v>作業②・その他</v>
      </c>
      <c r="W193" s="70" t="str">
        <f t="shared" si="61"/>
        <v>ニンジン・ニンジンB・作業②・その他</v>
      </c>
      <c r="X193" s="70" t="str">
        <f>IF(A193="","",W193&amp;"・"&amp;②元データ!$G$7)</f>
        <v>ニンジン・ニンジンB・作業②・その他・露地野菜Ａ</v>
      </c>
      <c r="Y193" s="12" t="str">
        <f t="shared" si="62"/>
        <v>ニンジン・ニンジンB</v>
      </c>
      <c r="Z193" s="12" t="str">
        <f t="shared" si="63"/>
        <v>その他</v>
      </c>
      <c r="AA193" s="61" t="str">
        <f t="shared" si="64"/>
        <v/>
      </c>
      <c r="AB193" s="629"/>
      <c r="AC193" s="630"/>
      <c r="AD193" s="631"/>
      <c r="AE193" s="62">
        <f t="shared" si="65"/>
        <v>45515</v>
      </c>
      <c r="AF193" s="66" t="str">
        <f t="shared" si="66"/>
        <v>～</v>
      </c>
      <c r="AG193" s="63">
        <f t="shared" si="67"/>
        <v>45516</v>
      </c>
      <c r="AH193" s="12">
        <f t="shared" si="68"/>
        <v>2000</v>
      </c>
      <c r="AI193" s="12">
        <f t="shared" si="60"/>
        <v>11</v>
      </c>
    </row>
    <row r="194" spans="1:36" ht="18" customHeight="1" x14ac:dyDescent="0.15">
      <c r="A194" s="271" t="str">
        <f>IF(③予定日及び時間!$B$17="","",③予定日及び時間!$B$17&amp;"・"&amp;③予定日及び時間!$C$17)</f>
        <v>ニンジン・ニンジンC</v>
      </c>
      <c r="B194" s="271" t="str">
        <f>IF(③予定日及び時間!$CK$5="","",③予定日及び時間!$CK$5)</f>
        <v>その他</v>
      </c>
      <c r="C194" s="291" t="str">
        <f>IF(③予定日及び時間!CJ17="","",③予定日及び時間!CJ17)</f>
        <v/>
      </c>
      <c r="D194" s="300">
        <f>IF(③予定日及び時間!CK17="","",③予定日及び時間!CK17)</f>
        <v>45537</v>
      </c>
      <c r="E194" s="302" t="str">
        <f>IF(③予定日及び時間!CL17="","",③予定日及び時間!CL17)</f>
        <v>～</v>
      </c>
      <c r="F194" s="301">
        <f>IF(③予定日及び時間!CM17="","",③予定日及び時間!CM17)</f>
        <v>45538</v>
      </c>
      <c r="G194" s="292">
        <f>IF(③予定日及び時間!$D$17="","",③予定日及び時間!$D$17)*100</f>
        <v>1000</v>
      </c>
      <c r="H194" s="271">
        <f>IF(③予定日及び時間!CO17="","",③予定日及び時間!CO17)</f>
        <v>5.5</v>
      </c>
      <c r="I194">
        <v>12</v>
      </c>
      <c r="V194" s="71" t="str">
        <f t="shared" si="59"/>
        <v>作業②・その他</v>
      </c>
      <c r="W194" s="70" t="str">
        <f t="shared" si="61"/>
        <v>ニンジン・ニンジンC・作業②・その他</v>
      </c>
      <c r="X194" s="70" t="str">
        <f>IF(A194="","",W194&amp;"・"&amp;②元データ!$G$7)</f>
        <v>ニンジン・ニンジンC・作業②・その他・露地野菜Ａ</v>
      </c>
      <c r="Y194" s="12" t="str">
        <f t="shared" si="62"/>
        <v>ニンジン・ニンジンC</v>
      </c>
      <c r="Z194" s="12" t="str">
        <f t="shared" si="63"/>
        <v>その他</v>
      </c>
      <c r="AA194" s="61" t="str">
        <f t="shared" si="64"/>
        <v/>
      </c>
      <c r="AB194" s="629"/>
      <c r="AC194" s="630"/>
      <c r="AD194" s="631"/>
      <c r="AE194" s="62">
        <f t="shared" si="65"/>
        <v>45537</v>
      </c>
      <c r="AF194" s="66" t="str">
        <f t="shared" si="66"/>
        <v>～</v>
      </c>
      <c r="AG194" s="63">
        <f t="shared" si="67"/>
        <v>45538</v>
      </c>
      <c r="AH194" s="12">
        <f t="shared" si="68"/>
        <v>1000</v>
      </c>
      <c r="AI194" s="12">
        <f t="shared" si="60"/>
        <v>5.5</v>
      </c>
    </row>
    <row r="195" spans="1:36" ht="18" customHeight="1" x14ac:dyDescent="0.15">
      <c r="A195" s="271" t="str">
        <f>IF(③予定日及び時間!$B$18="","",③予定日及び時間!$B$18&amp;"・"&amp;③予定日及び時間!$C$18)</f>
        <v>産直ニンジン・寿八寸Ａ</v>
      </c>
      <c r="B195" s="271" t="str">
        <f>IF(③予定日及び時間!$CK$5="","",③予定日及び時間!$CK$5)</f>
        <v>その他</v>
      </c>
      <c r="C195" s="291" t="str">
        <f>IF(③予定日及び時間!CJ18="","",③予定日及び時間!CJ18)</f>
        <v/>
      </c>
      <c r="D195" s="300">
        <f>IF(③予定日及び時間!CK18="","",③予定日及び時間!CK18)</f>
        <v>45526</v>
      </c>
      <c r="E195" s="302" t="str">
        <f>IF(③予定日及び時間!CL18="","",③予定日及び時間!CL18)</f>
        <v>～</v>
      </c>
      <c r="F195" s="301">
        <f>IF(③予定日及び時間!CM18="","",③予定日及び時間!CM18)</f>
        <v>45527</v>
      </c>
      <c r="G195" s="292">
        <f>IF(③予定日及び時間!$D$18="","",③予定日及び時間!$D$18)*100</f>
        <v>1000</v>
      </c>
      <c r="H195" s="271">
        <f>IF(③予定日及び時間!CO18="","",③予定日及び時間!CO18)</f>
        <v>5.5</v>
      </c>
      <c r="I195">
        <v>13</v>
      </c>
      <c r="V195" s="71" t="str">
        <f t="shared" si="59"/>
        <v>作業②・その他</v>
      </c>
      <c r="W195" s="70" t="str">
        <f t="shared" si="61"/>
        <v>産直ニンジン・寿八寸Ａ・作業②・その他</v>
      </c>
      <c r="X195" s="70" t="str">
        <f>IF(A195="","",W195&amp;"・"&amp;②元データ!$G$7)</f>
        <v>産直ニンジン・寿八寸Ａ・作業②・その他・露地野菜Ａ</v>
      </c>
      <c r="Y195" s="12" t="str">
        <f t="shared" si="62"/>
        <v>産直ニンジン・寿八寸Ａ</v>
      </c>
      <c r="Z195" s="12" t="str">
        <f t="shared" si="63"/>
        <v>その他</v>
      </c>
      <c r="AA195" s="61" t="str">
        <f t="shared" si="64"/>
        <v/>
      </c>
      <c r="AB195" s="629"/>
      <c r="AC195" s="630"/>
      <c r="AD195" s="631"/>
      <c r="AE195" s="62">
        <f t="shared" si="65"/>
        <v>45526</v>
      </c>
      <c r="AF195" s="66" t="str">
        <f t="shared" si="66"/>
        <v>～</v>
      </c>
      <c r="AG195" s="63">
        <f t="shared" si="67"/>
        <v>45527</v>
      </c>
      <c r="AH195" s="12">
        <f t="shared" si="68"/>
        <v>1000</v>
      </c>
      <c r="AI195" s="12">
        <f t="shared" si="60"/>
        <v>5.5</v>
      </c>
    </row>
    <row r="196" spans="1:36" ht="18" customHeight="1" x14ac:dyDescent="0.15">
      <c r="A196" s="271" t="str">
        <f>IF(③予定日及び時間!$B$19="","",③予定日及び時間!$B$19&amp;"・"&amp;③予定日及び時間!$C$19)</f>
        <v>産直ニンジン・寿八寸Ｂ・Ｃ</v>
      </c>
      <c r="B196" s="271" t="str">
        <f>IF(③予定日及び時間!$CK$5="","",③予定日及び時間!$CK$5)</f>
        <v>その他</v>
      </c>
      <c r="C196" s="291" t="str">
        <f>IF(③予定日及び時間!CJ19="","",③予定日及び時間!CJ19)</f>
        <v/>
      </c>
      <c r="D196" s="300">
        <f>IF(③予定日及び時間!CK19="","",③予定日及び時間!CK19)</f>
        <v>45537</v>
      </c>
      <c r="E196" s="302" t="str">
        <f>IF(③予定日及び時間!CL19="","",③予定日及び時間!CL19)</f>
        <v>～</v>
      </c>
      <c r="F196" s="301">
        <f>IF(③予定日及び時間!CM19="","",③予定日及び時間!CM19)</f>
        <v>45538</v>
      </c>
      <c r="G196" s="292">
        <f>IF(③予定日及び時間!$D$19="","",③予定日及び時間!$D$19)*100</f>
        <v>1000</v>
      </c>
      <c r="H196" s="271">
        <f>IF(③予定日及び時間!CO19="","",③予定日及び時間!CO19)</f>
        <v>5.5</v>
      </c>
      <c r="I196">
        <v>14</v>
      </c>
      <c r="V196" s="71" t="str">
        <f t="shared" si="59"/>
        <v>作業②・その他</v>
      </c>
      <c r="W196" s="70" t="str">
        <f t="shared" si="61"/>
        <v>産直ニンジン・寿八寸Ｂ・Ｃ・作業②・その他</v>
      </c>
      <c r="X196" s="70" t="str">
        <f>IF(A196="","",W196&amp;"・"&amp;②元データ!$G$7)</f>
        <v>産直ニンジン・寿八寸Ｂ・Ｃ・作業②・その他・露地野菜Ａ</v>
      </c>
      <c r="Y196" s="12" t="str">
        <f t="shared" si="62"/>
        <v>産直ニンジン・寿八寸Ｂ・Ｃ</v>
      </c>
      <c r="Z196" s="12" t="str">
        <f t="shared" si="63"/>
        <v>その他</v>
      </c>
      <c r="AA196" s="61" t="str">
        <f t="shared" si="64"/>
        <v/>
      </c>
      <c r="AB196" s="629"/>
      <c r="AC196" s="630"/>
      <c r="AD196" s="631"/>
      <c r="AE196" s="62">
        <f t="shared" si="65"/>
        <v>45537</v>
      </c>
      <c r="AF196" s="66" t="str">
        <f t="shared" si="66"/>
        <v>～</v>
      </c>
      <c r="AG196" s="63">
        <f t="shared" si="67"/>
        <v>45538</v>
      </c>
      <c r="AH196" s="12">
        <f t="shared" si="68"/>
        <v>1000</v>
      </c>
      <c r="AI196" s="12">
        <f t="shared" si="60"/>
        <v>5.5</v>
      </c>
    </row>
    <row r="197" spans="1:36" ht="18" customHeight="1" x14ac:dyDescent="0.15">
      <c r="A197" s="271" t="str">
        <f>IF(③予定日及び時間!$B$20="","",③予定日及び時間!$B$20&amp;"・"&amp;③予定日及び時間!$C$20)</f>
        <v>産直・他野菜</v>
      </c>
      <c r="B197" s="271" t="str">
        <f>IF(③予定日及び時間!$CK$5="","",③予定日及び時間!$CK$5)</f>
        <v>その他</v>
      </c>
      <c r="C197" s="291" t="str">
        <f>IF(③予定日及び時間!CJ20="","",③予定日及び時間!CJ20)</f>
        <v/>
      </c>
      <c r="D197" s="300" t="str">
        <f>IF(③予定日及び時間!CK20="","",③予定日及び時間!CK20)</f>
        <v/>
      </c>
      <c r="E197" s="302" t="str">
        <f>IF(③予定日及び時間!CL20="","",③予定日及び時間!CL20)</f>
        <v>～</v>
      </c>
      <c r="F197" s="301" t="str">
        <f>IF(③予定日及び時間!CM20="","",③予定日及び時間!CM20)</f>
        <v/>
      </c>
      <c r="G197" s="292">
        <f>IF(③予定日及び時間!$D$20="","",③予定日及び時間!$D$20)*100</f>
        <v>200</v>
      </c>
      <c r="H197" s="271">
        <f>IF(③予定日及び時間!CO20="","",③予定日及び時間!CO20)</f>
        <v>0</v>
      </c>
      <c r="I197">
        <v>15</v>
      </c>
      <c r="V197" s="71" t="str">
        <f t="shared" si="59"/>
        <v>作業②・その他</v>
      </c>
      <c r="W197" s="70" t="str">
        <f t="shared" si="61"/>
        <v>産直・他野菜・作業②・その他</v>
      </c>
      <c r="X197" s="70" t="str">
        <f>IF(A197="","",W197&amp;"・"&amp;②元データ!$G$7)</f>
        <v>産直・他野菜・作業②・その他・露地野菜Ａ</v>
      </c>
      <c r="Y197" s="12" t="str">
        <f t="shared" si="62"/>
        <v>産直・他野菜</v>
      </c>
      <c r="Z197" s="12" t="str">
        <f t="shared" si="63"/>
        <v>その他</v>
      </c>
      <c r="AA197" s="61" t="str">
        <f t="shared" si="64"/>
        <v/>
      </c>
      <c r="AB197" s="629"/>
      <c r="AC197" s="630"/>
      <c r="AD197" s="631"/>
      <c r="AE197" s="62" t="str">
        <f t="shared" si="65"/>
        <v/>
      </c>
      <c r="AF197" s="66" t="str">
        <f t="shared" si="66"/>
        <v>～</v>
      </c>
      <c r="AG197" s="63" t="str">
        <f t="shared" si="67"/>
        <v/>
      </c>
      <c r="AH197" s="12">
        <f t="shared" si="68"/>
        <v>200</v>
      </c>
      <c r="AI197" s="12">
        <f t="shared" si="60"/>
        <v>0</v>
      </c>
    </row>
    <row r="198" spans="1:36" ht="18" customHeight="1" x14ac:dyDescent="0.15">
      <c r="A198" s="271" t="str">
        <f>IF(③予定日及び時間!$B$21="","",③予定日及び時間!$B$21&amp;"・"&amp;③予定日及び時間!$C$21)</f>
        <v>水稲・あいちのかおり</v>
      </c>
      <c r="B198" s="271" t="str">
        <f>IF(③予定日及び時間!$CK$5="","",③予定日及び時間!$CK$5)</f>
        <v>その他</v>
      </c>
      <c r="C198" s="291" t="str">
        <f>IF(③予定日及び時間!CJ21="","",③予定日及び時間!CJ21)</f>
        <v/>
      </c>
      <c r="D198" s="300" t="str">
        <f>IF(③予定日及び時間!CK21="","",③予定日及び時間!CK21)</f>
        <v/>
      </c>
      <c r="E198" s="302" t="str">
        <f>IF(③予定日及び時間!CL21="","",③予定日及び時間!CL21)</f>
        <v>～</v>
      </c>
      <c r="F198" s="301" t="str">
        <f>IF(③予定日及び時間!CM21="","",③予定日及び時間!CM21)</f>
        <v/>
      </c>
      <c r="G198" s="292">
        <f>IF(③予定日及び時間!$D$21="","",③予定日及び時間!$D$21)*100</f>
        <v>8000</v>
      </c>
      <c r="H198" s="271">
        <f>IF(③予定日及び時間!CO21="","",③予定日及び時間!CO21)</f>
        <v>0</v>
      </c>
      <c r="I198">
        <v>16</v>
      </c>
      <c r="V198" s="313" t="str">
        <f>IF(Y198="","",$AH$101&amp;"・"&amp;Z198)</f>
        <v>作業②・その他</v>
      </c>
      <c r="W198" s="314" t="str">
        <f t="shared" si="61"/>
        <v>水稲・あいちのかおり・作業②・その他</v>
      </c>
      <c r="X198" s="314" t="str">
        <f>IF(A198="","",W198&amp;"・"&amp;②元データ!$G$7)</f>
        <v>水稲・あいちのかおり・作業②・その他・露地野菜Ａ</v>
      </c>
      <c r="Y198" s="82" t="str">
        <f t="shared" si="62"/>
        <v>水稲・あいちのかおり</v>
      </c>
      <c r="Z198" s="82" t="str">
        <f t="shared" si="63"/>
        <v>その他</v>
      </c>
      <c r="AA198" s="315" t="str">
        <f t="shared" si="64"/>
        <v/>
      </c>
      <c r="AB198" s="629"/>
      <c r="AC198" s="630"/>
      <c r="AD198" s="631"/>
      <c r="AE198" s="316" t="str">
        <f t="shared" si="65"/>
        <v/>
      </c>
      <c r="AF198" s="83" t="str">
        <f t="shared" si="66"/>
        <v>～</v>
      </c>
      <c r="AG198" s="317" t="str">
        <f t="shared" si="67"/>
        <v/>
      </c>
      <c r="AH198" s="82">
        <f t="shared" si="68"/>
        <v>8000</v>
      </c>
      <c r="AI198" s="82">
        <f t="shared" si="60"/>
        <v>0</v>
      </c>
    </row>
    <row r="200" spans="1:36" ht="30" customHeight="1" x14ac:dyDescent="0.15">
      <c r="A200" s="308">
        <f>$A$1</f>
        <v>2024</v>
      </c>
      <c r="B200" s="60" t="s">
        <v>2</v>
      </c>
      <c r="C200" s="309" t="str">
        <f>②元データ!$G$8&amp;②元データ!$C$7</f>
        <v>露地野菜Ｂ計画</v>
      </c>
      <c r="D200" s="310"/>
      <c r="E200" s="308"/>
      <c r="F200" s="60"/>
      <c r="H200" s="299"/>
      <c r="W200" s="34"/>
      <c r="X200" s="34"/>
      <c r="Z200" s="2"/>
      <c r="AA200" s="247"/>
      <c r="AB200" s="69"/>
      <c r="AC200" s="2"/>
      <c r="AD200" s="69"/>
      <c r="AE200" s="69"/>
      <c r="AF200" s="2"/>
      <c r="AG200" s="69"/>
    </row>
    <row r="201" spans="1:36" ht="15.75" customHeight="1" x14ac:dyDescent="0.15">
      <c r="A201" s="111"/>
      <c r="B201" s="112"/>
      <c r="C201" s="84"/>
      <c r="D201" s="84"/>
      <c r="E201" s="84"/>
      <c r="F201" s="84"/>
      <c r="G201" s="85" t="str">
        <f>②元データ!$B$33</f>
        <v>作業①</v>
      </c>
      <c r="H201" s="299"/>
      <c r="W201" s="34"/>
      <c r="X201" s="34"/>
      <c r="Z201" s="2"/>
      <c r="AA201" s="247"/>
      <c r="AB201" s="69"/>
      <c r="AC201" s="2"/>
      <c r="AD201" s="69"/>
      <c r="AE201" s="69"/>
      <c r="AF201" s="2"/>
      <c r="AG201" s="69"/>
      <c r="AH201" s="2" t="str">
        <f>②元データ!$B$33</f>
        <v>作業①</v>
      </c>
    </row>
    <row r="202" spans="1:36" ht="18" customHeight="1" x14ac:dyDescent="0.15">
      <c r="A202" s="303" t="str">
        <f>②元データ!$B$14</f>
        <v>品目・品種等</v>
      </c>
      <c r="B202" s="109" t="s">
        <v>40</v>
      </c>
      <c r="C202" s="304" t="str">
        <f>IF(②元データ!$N$36="","",②元データ!$N$36)</f>
        <v>資材購入</v>
      </c>
      <c r="D202" s="626" t="str">
        <f>"本年"&amp;②元データ!$G$8&amp;②元データ!$C$7</f>
        <v>本年露地野菜Ｂ計画</v>
      </c>
      <c r="E202" s="627"/>
      <c r="F202" s="628"/>
      <c r="G202" s="12" t="s">
        <v>4</v>
      </c>
      <c r="H202" s="12" t="s">
        <v>79</v>
      </c>
      <c r="V202" s="13" t="s">
        <v>136</v>
      </c>
      <c r="W202" s="13" t="s">
        <v>137</v>
      </c>
      <c r="X202" s="13" t="s">
        <v>138</v>
      </c>
      <c r="Y202" s="12" t="str">
        <f>A202</f>
        <v>品目・品種等</v>
      </c>
      <c r="Z202" s="12" t="str">
        <f>B202</f>
        <v>作業</v>
      </c>
      <c r="AA202" s="12" t="str">
        <f>C202</f>
        <v>資材購入</v>
      </c>
      <c r="AB202" s="623"/>
      <c r="AC202" s="624"/>
      <c r="AD202" s="625"/>
      <c r="AE202" s="623" t="str">
        <f>D202</f>
        <v>本年露地野菜Ｂ計画</v>
      </c>
      <c r="AF202" s="624"/>
      <c r="AG202" s="625"/>
      <c r="AH202" s="12" t="str">
        <f>G202</f>
        <v>面積</v>
      </c>
      <c r="AI202" s="70" t="s">
        <v>79</v>
      </c>
    </row>
    <row r="203" spans="1:36" ht="18" customHeight="1" x14ac:dyDescent="0.15">
      <c r="A203" s="271" t="str">
        <f>IF(③予定日及び時間!$B$31="","",③予定日及び時間!$B$31&amp;"・"&amp;③予定日及び時間!$C$31)</f>
        <v>キャベツ・○○</v>
      </c>
      <c r="B203" s="271" t="str">
        <f>IF(③予定日及び時間!$F$30="","",③予定日及び時間!$F$30)</f>
        <v>播種</v>
      </c>
      <c r="C203" s="291">
        <f>IF(③予定日及び時間!E31="","",③予定日及び時間!E31)</f>
        <v>45493</v>
      </c>
      <c r="D203" s="300">
        <f>IF(③予定日及び時間!F31="","",③予定日及び時間!F31)</f>
        <v>45497</v>
      </c>
      <c r="E203" s="302" t="str">
        <f>IF(③予定日及び時間!G31="","",③予定日及び時間!G31)</f>
        <v>～</v>
      </c>
      <c r="F203" s="301">
        <f>IF(③予定日及び時間!H31="","",③予定日及び時間!H31)</f>
        <v>45498</v>
      </c>
      <c r="G203" s="292">
        <f>IF(③予定日及び時間!$D$31="","",③予定日及び時間!$D$31*100)</f>
        <v>4000</v>
      </c>
      <c r="H203" s="271">
        <f>IF(③予定日及び時間!J31="","",③予定日及び時間!J31)</f>
        <v>32</v>
      </c>
      <c r="I203">
        <v>1</v>
      </c>
      <c r="V203" s="71" t="str">
        <f t="shared" ref="V203:V234" si="69">IF(Y203="","",$AH$201&amp;"・"&amp;Z203)</f>
        <v>作業①・播種</v>
      </c>
      <c r="W203" s="70" t="str">
        <f>IF(A203="","",Y203&amp;"・"&amp;V203)</f>
        <v>キャベツ・○○・作業①・播種</v>
      </c>
      <c r="X203" s="70" t="str">
        <f>IF(A203="","",W203&amp;"・"&amp;②元データ!$G$8)</f>
        <v>キャベツ・○○・作業①・播種・露地野菜Ｂ</v>
      </c>
      <c r="Y203" s="12" t="str">
        <f>IF(A203="","",A203)</f>
        <v>キャベツ・○○</v>
      </c>
      <c r="Z203" s="12" t="str">
        <f>IF(B203="","",B203)</f>
        <v>播種</v>
      </c>
      <c r="AA203" s="61">
        <f>IF(C203="","",C203)</f>
        <v>45493</v>
      </c>
      <c r="AB203" s="62"/>
      <c r="AC203" s="66"/>
      <c r="AD203" s="63"/>
      <c r="AE203" s="62">
        <f t="shared" ref="AE203" si="70">IF(D203="","",D203)</f>
        <v>45497</v>
      </c>
      <c r="AF203" s="66" t="str">
        <f t="shared" ref="AF203" si="71">IF(E203="","",E203)</f>
        <v>～</v>
      </c>
      <c r="AG203" s="63">
        <f t="shared" ref="AG203" si="72">IF(F203="","",F203)</f>
        <v>45498</v>
      </c>
      <c r="AH203" s="12">
        <f t="shared" ref="AH203" si="73">IF(G203="","",G203)</f>
        <v>4000</v>
      </c>
      <c r="AI203" s="12">
        <f>IF(H203="","",H203)</f>
        <v>32</v>
      </c>
      <c r="AJ203" s="34"/>
    </row>
    <row r="204" spans="1:36" ht="18" customHeight="1" x14ac:dyDescent="0.15">
      <c r="A204" s="271" t="str">
        <f>IF(③予定日及び時間!$B$32="","",③予定日及び時間!$B$32&amp;"・"&amp;③予定日及び時間!$C$32)</f>
        <v>キャベツ・△△</v>
      </c>
      <c r="B204" s="271" t="str">
        <f>IF(③予定日及び時間!$F$30="","",③予定日及び時間!$F$30)</f>
        <v>播種</v>
      </c>
      <c r="C204" s="291">
        <f>IF(③予定日及び時間!E32="","",③予定日及び時間!E32)</f>
        <v>45510</v>
      </c>
      <c r="D204" s="300">
        <f>IF(③予定日及び時間!F32="","",③予定日及び時間!F32)</f>
        <v>45514</v>
      </c>
      <c r="E204" s="302" t="str">
        <f>IF(③予定日及び時間!G32="","",③予定日及び時間!G32)</f>
        <v>～</v>
      </c>
      <c r="F204" s="301">
        <f>IF(③予定日及び時間!H32="","",③予定日及び時間!H32)</f>
        <v>45515</v>
      </c>
      <c r="G204" s="292">
        <f>IF(③予定日及び時間!$D$32="","",③予定日及び時間!$D$32*100)</f>
        <v>2000</v>
      </c>
      <c r="H204" s="271">
        <f>IF(③予定日及び時間!J32="","",③予定日及び時間!J32)</f>
        <v>16</v>
      </c>
      <c r="I204">
        <v>2</v>
      </c>
      <c r="V204" s="71" t="str">
        <f t="shared" si="69"/>
        <v>作業①・播種</v>
      </c>
      <c r="W204" s="70" t="str">
        <f t="shared" ref="W204:W267" si="74">IF(A204="","",Y204&amp;"・"&amp;V204)</f>
        <v>キャベツ・△△・作業①・播種</v>
      </c>
      <c r="X204" s="70" t="str">
        <f>IF(A204="","",W204&amp;"・"&amp;②元データ!$G$8)</f>
        <v>キャベツ・△△・作業①・播種・露地野菜Ｂ</v>
      </c>
      <c r="Y204" s="12" t="str">
        <f t="shared" ref="Y204:Y267" si="75">IF(A204="","",A204)</f>
        <v>キャベツ・△△</v>
      </c>
      <c r="Z204" s="12" t="str">
        <f t="shared" ref="Z204:Z267" si="76">IF(B204="","",B204)</f>
        <v>播種</v>
      </c>
      <c r="AA204" s="61">
        <f t="shared" ref="AA204:AA267" si="77">IF(C204="","",C204)</f>
        <v>45510</v>
      </c>
      <c r="AB204" s="62"/>
      <c r="AC204" s="66"/>
      <c r="AD204" s="63"/>
      <c r="AE204" s="62">
        <f t="shared" ref="AE204:AE267" si="78">IF(D204="","",D204)</f>
        <v>45514</v>
      </c>
      <c r="AF204" s="66" t="str">
        <f t="shared" ref="AF204:AF267" si="79">IF(E204="","",E204)</f>
        <v>～</v>
      </c>
      <c r="AG204" s="63">
        <f t="shared" ref="AG204:AG267" si="80">IF(F204="","",F204)</f>
        <v>45515</v>
      </c>
      <c r="AH204" s="12">
        <f t="shared" ref="AH204:AH267" si="81">IF(G204="","",G204)</f>
        <v>2000</v>
      </c>
      <c r="AI204" s="12">
        <f t="shared" ref="AI204:AI267" si="82">IF(H204="","",H204)</f>
        <v>16</v>
      </c>
    </row>
    <row r="205" spans="1:36" ht="18" customHeight="1" x14ac:dyDescent="0.15">
      <c r="A205" s="271" t="str">
        <f>IF(③予定日及び時間!$B$33="","",③予定日及び時間!$B$33&amp;"・"&amp;③予定日及び時間!$C$33)</f>
        <v>キャベツ・○×△</v>
      </c>
      <c r="B205" s="271" t="str">
        <f>IF(③予定日及び時間!$F$30="","",③予定日及び時間!$F$30)</f>
        <v>播種</v>
      </c>
      <c r="C205" s="291">
        <f>IF(③予定日及び時間!E33="","",③予定日及び時間!E33)</f>
        <v>45520</v>
      </c>
      <c r="D205" s="300">
        <f>IF(③予定日及び時間!F33="","",③予定日及び時間!F33)</f>
        <v>45524</v>
      </c>
      <c r="E205" s="302" t="str">
        <f>IF(③予定日及び時間!G33="","",③予定日及び時間!G33)</f>
        <v>～</v>
      </c>
      <c r="F205" s="301">
        <f>IF(③予定日及び時間!H33="","",③予定日及び時間!H33)</f>
        <v>45525</v>
      </c>
      <c r="G205" s="292">
        <f>IF(③予定日及び時間!$D$33="","",③予定日及び時間!$D$33*100)</f>
        <v>2000</v>
      </c>
      <c r="H205" s="271">
        <f>IF(③予定日及び時間!J33="","",③予定日及び時間!J33)</f>
        <v>16</v>
      </c>
      <c r="I205">
        <v>3</v>
      </c>
      <c r="V205" s="71" t="str">
        <f t="shared" si="69"/>
        <v>作業①・播種</v>
      </c>
      <c r="W205" s="70" t="str">
        <f t="shared" si="74"/>
        <v>キャベツ・○×△・作業①・播種</v>
      </c>
      <c r="X205" s="70" t="str">
        <f>IF(A205="","",W205&amp;"・"&amp;②元データ!$G$8)</f>
        <v>キャベツ・○×△・作業①・播種・露地野菜Ｂ</v>
      </c>
      <c r="Y205" s="12" t="str">
        <f t="shared" si="75"/>
        <v>キャベツ・○×△</v>
      </c>
      <c r="Z205" s="12" t="str">
        <f t="shared" si="76"/>
        <v>播種</v>
      </c>
      <c r="AA205" s="61">
        <f t="shared" si="77"/>
        <v>45520</v>
      </c>
      <c r="AB205" s="62"/>
      <c r="AC205" s="66"/>
      <c r="AD205" s="63"/>
      <c r="AE205" s="62">
        <f t="shared" si="78"/>
        <v>45524</v>
      </c>
      <c r="AF205" s="66" t="str">
        <f t="shared" si="79"/>
        <v>～</v>
      </c>
      <c r="AG205" s="63">
        <f t="shared" si="80"/>
        <v>45525</v>
      </c>
      <c r="AH205" s="12">
        <f t="shared" si="81"/>
        <v>2000</v>
      </c>
      <c r="AI205" s="12">
        <f t="shared" si="82"/>
        <v>16</v>
      </c>
    </row>
    <row r="206" spans="1:36" ht="18" customHeight="1" x14ac:dyDescent="0.15">
      <c r="A206" s="271" t="str">
        <f>IF(③予定日及び時間!$B$34="","",③予定日及び時間!$B$34&amp;"・"&amp;③予定日及び時間!$C$34)</f>
        <v>キャベツ・＊＊＊</v>
      </c>
      <c r="B206" s="271" t="str">
        <f>IF(③予定日及び時間!$F$30="","",③予定日及び時間!$F$30)</f>
        <v>播種</v>
      </c>
      <c r="C206" s="291">
        <f>IF(③予定日及び時間!E34="","",③予定日及び時間!E34)</f>
        <v>45562</v>
      </c>
      <c r="D206" s="300">
        <f>IF(③予定日及び時間!F34="","",③予定日及び時間!F34)</f>
        <v>45566</v>
      </c>
      <c r="E206" s="302" t="str">
        <f>IF(③予定日及び時間!G34="","",③予定日及び時間!G34)</f>
        <v>～</v>
      </c>
      <c r="F206" s="301">
        <f>IF(③予定日及び時間!H34="","",③予定日及び時間!H34)</f>
        <v>45567</v>
      </c>
      <c r="G206" s="292">
        <f>IF(③予定日及び時間!$D$34="","",③予定日及び時間!$D$34*100)</f>
        <v>2000</v>
      </c>
      <c r="H206" s="271">
        <f>IF(③予定日及び時間!J34="","",③予定日及び時間!J34)</f>
        <v>16</v>
      </c>
      <c r="I206">
        <v>4</v>
      </c>
      <c r="V206" s="71" t="str">
        <f t="shared" si="69"/>
        <v>作業①・播種</v>
      </c>
      <c r="W206" s="70" t="str">
        <f t="shared" si="74"/>
        <v>キャベツ・＊＊＊・作業①・播種</v>
      </c>
      <c r="X206" s="70" t="str">
        <f>IF(A206="","",W206&amp;"・"&amp;②元データ!$G$8)</f>
        <v>キャベツ・＊＊＊・作業①・播種・露地野菜Ｂ</v>
      </c>
      <c r="Y206" s="12" t="str">
        <f t="shared" si="75"/>
        <v>キャベツ・＊＊＊</v>
      </c>
      <c r="Z206" s="12" t="str">
        <f t="shared" si="76"/>
        <v>播種</v>
      </c>
      <c r="AA206" s="61">
        <f t="shared" si="77"/>
        <v>45562</v>
      </c>
      <c r="AB206" s="62"/>
      <c r="AC206" s="66"/>
      <c r="AD206" s="63"/>
      <c r="AE206" s="62">
        <f t="shared" si="78"/>
        <v>45566</v>
      </c>
      <c r="AF206" s="66" t="str">
        <f t="shared" si="79"/>
        <v>～</v>
      </c>
      <c r="AG206" s="63">
        <f t="shared" si="80"/>
        <v>45567</v>
      </c>
      <c r="AH206" s="12">
        <f t="shared" si="81"/>
        <v>2000</v>
      </c>
      <c r="AI206" s="12">
        <f t="shared" si="82"/>
        <v>16</v>
      </c>
    </row>
    <row r="207" spans="1:36" ht="18" customHeight="1" x14ac:dyDescent="0.15">
      <c r="A207" s="271" t="str">
        <f>IF(③予定日及び時間!$B$35="","",③予定日及び時間!$B$35&amp;"・"&amp;③予定日及び時間!$C$35)</f>
        <v>キャベツ・◎◎</v>
      </c>
      <c r="B207" s="271" t="str">
        <f>IF(③予定日及び時間!$F$30="","",③予定日及び時間!$F$30)</f>
        <v>播種</v>
      </c>
      <c r="C207" s="291">
        <f>IF(③予定日及び時間!E35="","",③予定日及び時間!E35)</f>
        <v>45571</v>
      </c>
      <c r="D207" s="300">
        <f>IF(③予定日及び時間!F35="","",③予定日及び時間!F35)</f>
        <v>45575</v>
      </c>
      <c r="E207" s="302" t="str">
        <f>IF(③予定日及び時間!G35="","",③予定日及び時間!G35)</f>
        <v>～</v>
      </c>
      <c r="F207" s="301">
        <f>IF(③予定日及び時間!H35="","",③予定日及び時間!H35)</f>
        <v>45576</v>
      </c>
      <c r="G207" s="292">
        <f>IF(③予定日及び時間!$D$35="","",③予定日及び時間!$D$35*100)</f>
        <v>2000</v>
      </c>
      <c r="H207" s="271">
        <f>IF(③予定日及び時間!J35="","",③予定日及び時間!J35)</f>
        <v>16</v>
      </c>
      <c r="I207">
        <v>5</v>
      </c>
      <c r="V207" s="71" t="str">
        <f t="shared" si="69"/>
        <v>作業①・播種</v>
      </c>
      <c r="W207" s="70" t="str">
        <f t="shared" si="74"/>
        <v>キャベツ・◎◎・作業①・播種</v>
      </c>
      <c r="X207" s="70" t="str">
        <f>IF(A207="","",W207&amp;"・"&amp;②元データ!$G$8)</f>
        <v>キャベツ・◎◎・作業①・播種・露地野菜Ｂ</v>
      </c>
      <c r="Y207" s="12" t="str">
        <f t="shared" si="75"/>
        <v>キャベツ・◎◎</v>
      </c>
      <c r="Z207" s="12" t="str">
        <f t="shared" si="76"/>
        <v>播種</v>
      </c>
      <c r="AA207" s="61">
        <f t="shared" si="77"/>
        <v>45571</v>
      </c>
      <c r="AB207" s="62"/>
      <c r="AC207" s="66"/>
      <c r="AD207" s="63"/>
      <c r="AE207" s="62">
        <f t="shared" si="78"/>
        <v>45575</v>
      </c>
      <c r="AF207" s="66" t="str">
        <f t="shared" si="79"/>
        <v>～</v>
      </c>
      <c r="AG207" s="63">
        <f t="shared" si="80"/>
        <v>45576</v>
      </c>
      <c r="AH207" s="12">
        <f t="shared" si="81"/>
        <v>2000</v>
      </c>
      <c r="AI207" s="12">
        <f t="shared" si="82"/>
        <v>16</v>
      </c>
    </row>
    <row r="208" spans="1:36" ht="18" customHeight="1" x14ac:dyDescent="0.15">
      <c r="A208" s="271" t="str">
        <f>IF(③予定日及び時間!$B$36="","",③予定日及び時間!$B$36&amp;"・"&amp;③予定日及び時間!$C$36)</f>
        <v>キャベツ・●●</v>
      </c>
      <c r="B208" s="271" t="str">
        <f>IF(③予定日及び時間!$F$30="","",③予定日及び時間!$F$30)</f>
        <v>播種</v>
      </c>
      <c r="C208" s="291">
        <f>IF(③予定日及び時間!E36="","",③予定日及び時間!E36)</f>
        <v>45602</v>
      </c>
      <c r="D208" s="300">
        <f>IF(③予定日及び時間!F36="","",③予定日及び時間!F36)</f>
        <v>45606</v>
      </c>
      <c r="E208" s="302" t="str">
        <f>IF(③予定日及び時間!G36="","",③予定日及び時間!G36)</f>
        <v>～</v>
      </c>
      <c r="F208" s="301">
        <f>IF(③予定日及び時間!H36="","",③予定日及び時間!H36)</f>
        <v>45607</v>
      </c>
      <c r="G208" s="292">
        <f>IF(③予定日及び時間!D36="","",③予定日及び時間!D36*100)</f>
        <v>2000</v>
      </c>
      <c r="H208" s="271">
        <f>IF(③予定日及び時間!J36="","",③予定日及び時間!J36)</f>
        <v>16</v>
      </c>
      <c r="I208">
        <v>6</v>
      </c>
      <c r="V208" s="71" t="str">
        <f t="shared" si="69"/>
        <v>作業①・播種</v>
      </c>
      <c r="W208" s="70" t="str">
        <f t="shared" si="74"/>
        <v>キャベツ・●●・作業①・播種</v>
      </c>
      <c r="X208" s="70" t="str">
        <f>IF(A208="","",W208&amp;"・"&amp;②元データ!$G$8)</f>
        <v>キャベツ・●●・作業①・播種・露地野菜Ｂ</v>
      </c>
      <c r="Y208" s="12" t="str">
        <f t="shared" si="75"/>
        <v>キャベツ・●●</v>
      </c>
      <c r="Z208" s="12" t="str">
        <f t="shared" si="76"/>
        <v>播種</v>
      </c>
      <c r="AA208" s="61">
        <f t="shared" si="77"/>
        <v>45602</v>
      </c>
      <c r="AB208" s="62"/>
      <c r="AC208" s="66"/>
      <c r="AD208" s="63"/>
      <c r="AE208" s="62">
        <f t="shared" si="78"/>
        <v>45606</v>
      </c>
      <c r="AF208" s="66" t="str">
        <f t="shared" si="79"/>
        <v>～</v>
      </c>
      <c r="AG208" s="63">
        <f t="shared" si="80"/>
        <v>45607</v>
      </c>
      <c r="AH208" s="12">
        <f t="shared" si="81"/>
        <v>2000</v>
      </c>
      <c r="AI208" s="12">
        <f t="shared" si="82"/>
        <v>16</v>
      </c>
    </row>
    <row r="209" spans="1:35" ht="18" customHeight="1" x14ac:dyDescent="0.15">
      <c r="A209" s="271" t="str">
        <f>IF(③予定日及び時間!$B$37="","",③予定日及び時間!$B$37&amp;"・"&amp;③予定日及び時間!$C$37)</f>
        <v>ブロッコリー・▽▽</v>
      </c>
      <c r="B209" s="271" t="str">
        <f>IF(③予定日及び時間!$F$30="","",③予定日及び時間!$F$30)</f>
        <v>播種</v>
      </c>
      <c r="C209" s="291">
        <f>IF(③予定日及び時間!E37="","",③予定日及び時間!E37)</f>
        <v>45505</v>
      </c>
      <c r="D209" s="300">
        <f>IF(③予定日及び時間!F37="","",③予定日及び時間!F37)</f>
        <v>45509</v>
      </c>
      <c r="E209" s="302" t="str">
        <f>IF(③予定日及び時間!G37="","",③予定日及び時間!G37)</f>
        <v>～</v>
      </c>
      <c r="F209" s="301">
        <f>IF(③予定日及び時間!H37="","",③予定日及び時間!H37)</f>
        <v>45510</v>
      </c>
      <c r="G209" s="292">
        <f>IF(③予定日及び時間!$D$37="","",③予定日及び時間!$D$37*100)</f>
        <v>2000</v>
      </c>
      <c r="H209" s="271">
        <f>IF(③予定日及び時間!J37="","",③予定日及び時間!J37)</f>
        <v>16</v>
      </c>
      <c r="I209">
        <v>7</v>
      </c>
      <c r="V209" s="71" t="str">
        <f t="shared" si="69"/>
        <v>作業①・播種</v>
      </c>
      <c r="W209" s="70" t="str">
        <f t="shared" si="74"/>
        <v>ブロッコリー・▽▽・作業①・播種</v>
      </c>
      <c r="X209" s="70" t="str">
        <f>IF(A209="","",W209&amp;"・"&amp;②元データ!$G$8)</f>
        <v>ブロッコリー・▽▽・作業①・播種・露地野菜Ｂ</v>
      </c>
      <c r="Y209" s="12" t="str">
        <f t="shared" si="75"/>
        <v>ブロッコリー・▽▽</v>
      </c>
      <c r="Z209" s="12" t="str">
        <f t="shared" si="76"/>
        <v>播種</v>
      </c>
      <c r="AA209" s="61">
        <f t="shared" si="77"/>
        <v>45505</v>
      </c>
      <c r="AB209" s="62"/>
      <c r="AC209" s="66"/>
      <c r="AD209" s="63"/>
      <c r="AE209" s="62">
        <f t="shared" si="78"/>
        <v>45509</v>
      </c>
      <c r="AF209" s="66" t="str">
        <f t="shared" si="79"/>
        <v>～</v>
      </c>
      <c r="AG209" s="63">
        <f t="shared" si="80"/>
        <v>45510</v>
      </c>
      <c r="AH209" s="12">
        <f t="shared" si="81"/>
        <v>2000</v>
      </c>
      <c r="AI209" s="12">
        <f t="shared" si="82"/>
        <v>16</v>
      </c>
    </row>
    <row r="210" spans="1:35" ht="18" customHeight="1" x14ac:dyDescent="0.15">
      <c r="A210" s="271" t="str">
        <f>IF(③予定日及び時間!$B$38="","",③予定日及び時間!$B$38&amp;"・"&amp;③予定日及び時間!$C$38)</f>
        <v>ブロッコリー・▲▲</v>
      </c>
      <c r="B210" s="271" t="str">
        <f>IF(③予定日及び時間!$F$30="","",③予定日及び時間!$F$30)</f>
        <v>播種</v>
      </c>
      <c r="C210" s="291">
        <f>IF(③予定日及び時間!E38="","",③予定日及び時間!E38)</f>
        <v>45515</v>
      </c>
      <c r="D210" s="300">
        <f>IF(③予定日及び時間!F38="","",③予定日及び時間!F38)</f>
        <v>45519</v>
      </c>
      <c r="E210" s="302" t="str">
        <f>IF(③予定日及び時間!G38="","",③予定日及び時間!G38)</f>
        <v>～</v>
      </c>
      <c r="F210" s="301">
        <f>IF(③予定日及び時間!H38="","",③予定日及び時間!H38)</f>
        <v>45520</v>
      </c>
      <c r="G210" s="292">
        <f>IF(③予定日及び時間!$D$38="","",③予定日及び時間!$D$38*100)</f>
        <v>2000</v>
      </c>
      <c r="H210" s="271">
        <f>IF(③予定日及び時間!J38="","",③予定日及び時間!J38)</f>
        <v>16</v>
      </c>
      <c r="I210">
        <v>8</v>
      </c>
      <c r="V210" s="71" t="str">
        <f t="shared" si="69"/>
        <v>作業①・播種</v>
      </c>
      <c r="W210" s="70" t="str">
        <f t="shared" si="74"/>
        <v>ブロッコリー・▲▲・作業①・播種</v>
      </c>
      <c r="X210" s="70" t="str">
        <f>IF(A210="","",W210&amp;"・"&amp;②元データ!$G$8)</f>
        <v>ブロッコリー・▲▲・作業①・播種・露地野菜Ｂ</v>
      </c>
      <c r="Y210" s="12" t="str">
        <f t="shared" si="75"/>
        <v>ブロッコリー・▲▲</v>
      </c>
      <c r="Z210" s="12" t="str">
        <f t="shared" si="76"/>
        <v>播種</v>
      </c>
      <c r="AA210" s="61">
        <f t="shared" si="77"/>
        <v>45515</v>
      </c>
      <c r="AB210" s="62"/>
      <c r="AC210" s="66"/>
      <c r="AD210" s="63"/>
      <c r="AE210" s="62">
        <f t="shared" si="78"/>
        <v>45519</v>
      </c>
      <c r="AF210" s="66" t="str">
        <f t="shared" si="79"/>
        <v>～</v>
      </c>
      <c r="AG210" s="63">
        <f t="shared" si="80"/>
        <v>45520</v>
      </c>
      <c r="AH210" s="12">
        <f t="shared" si="81"/>
        <v>2000</v>
      </c>
      <c r="AI210" s="12">
        <f t="shared" si="82"/>
        <v>16</v>
      </c>
    </row>
    <row r="211" spans="1:35" ht="18" customHeight="1" x14ac:dyDescent="0.15">
      <c r="A211" s="271" t="str">
        <f>IF(③予定日及び時間!$B$39="","",③予定日及び時間!$B$39&amp;"・"&amp;③予定日及び時間!$C$39)</f>
        <v>ブロッコリー・■■</v>
      </c>
      <c r="B211" s="271" t="str">
        <f>IF(③予定日及び時間!$F$30="","",③予定日及び時間!$F$30)</f>
        <v>播種</v>
      </c>
      <c r="C211" s="291">
        <f>IF(③予定日及び時間!E39="","",③予定日及び時間!E39)</f>
        <v>45532</v>
      </c>
      <c r="D211" s="300">
        <f>IF(③予定日及び時間!F39="","",③予定日及び時間!F39)</f>
        <v>45536</v>
      </c>
      <c r="E211" s="302" t="str">
        <f>IF(③予定日及び時間!G39="","",③予定日及び時間!G39)</f>
        <v>～</v>
      </c>
      <c r="F211" s="301">
        <f>IF(③予定日及び時間!H39="","",③予定日及び時間!H39)</f>
        <v>45537</v>
      </c>
      <c r="G211" s="292">
        <f>IF(③予定日及び時間!$D$39="","",③予定日及び時間!$D$39*100)</f>
        <v>2000</v>
      </c>
      <c r="H211" s="271">
        <f>IF(③予定日及び時間!J39="","",③予定日及び時間!J39)</f>
        <v>16</v>
      </c>
      <c r="I211">
        <v>9</v>
      </c>
      <c r="V211" s="71" t="str">
        <f t="shared" si="69"/>
        <v>作業①・播種</v>
      </c>
      <c r="W211" s="70" t="str">
        <f t="shared" si="74"/>
        <v>ブロッコリー・■■・作業①・播種</v>
      </c>
      <c r="X211" s="70" t="str">
        <f>IF(A211="","",W211&amp;"・"&amp;②元データ!$G$8)</f>
        <v>ブロッコリー・■■・作業①・播種・露地野菜Ｂ</v>
      </c>
      <c r="Y211" s="12" t="str">
        <f t="shared" si="75"/>
        <v>ブロッコリー・■■</v>
      </c>
      <c r="Z211" s="12" t="str">
        <f t="shared" si="76"/>
        <v>播種</v>
      </c>
      <c r="AA211" s="61">
        <f t="shared" si="77"/>
        <v>45532</v>
      </c>
      <c r="AB211" s="62"/>
      <c r="AC211" s="66"/>
      <c r="AD211" s="63"/>
      <c r="AE211" s="62">
        <f t="shared" si="78"/>
        <v>45536</v>
      </c>
      <c r="AF211" s="66" t="str">
        <f t="shared" si="79"/>
        <v>～</v>
      </c>
      <c r="AG211" s="63">
        <f t="shared" si="80"/>
        <v>45537</v>
      </c>
      <c r="AH211" s="12">
        <f t="shared" si="81"/>
        <v>2000</v>
      </c>
      <c r="AI211" s="12">
        <f t="shared" si="82"/>
        <v>16</v>
      </c>
    </row>
    <row r="212" spans="1:35" ht="18" customHeight="1" x14ac:dyDescent="0.15">
      <c r="A212" s="271" t="str">
        <f>IF(③予定日及び時間!$B$40="","",③予定日及び時間!$B$40&amp;"・"&amp;③予定日及び時間!$C$40)</f>
        <v>ニンジン・◇◇</v>
      </c>
      <c r="B212" s="271" t="str">
        <f>IF(③予定日及び時間!$F$30="","",③予定日及び時間!$F$30)</f>
        <v>播種</v>
      </c>
      <c r="C212" s="291" t="str">
        <f>IF(③予定日及び時間!E40="","",③予定日及び時間!E40)</f>
        <v/>
      </c>
      <c r="D212" s="300" t="str">
        <f>IF(③予定日及び時間!F40="","",③予定日及び時間!F40)</f>
        <v/>
      </c>
      <c r="E212" s="302" t="str">
        <f>IF(③予定日及び時間!G40="","",③予定日及び時間!G40)</f>
        <v>～</v>
      </c>
      <c r="F212" s="301" t="str">
        <f>IF(③予定日及び時間!H40="","",③予定日及び時間!H40)</f>
        <v/>
      </c>
      <c r="G212" s="292">
        <f>IF(③予定日及び時間!$D$40="","",③予定日及び時間!$D$40*100)</f>
        <v>4000</v>
      </c>
      <c r="H212" s="271">
        <f>IF(③予定日及び時間!J40="","",③予定日及び時間!J40)</f>
        <v>0</v>
      </c>
      <c r="I212">
        <v>10</v>
      </c>
      <c r="V212" s="71" t="str">
        <f t="shared" si="69"/>
        <v>作業①・播種</v>
      </c>
      <c r="W212" s="70" t="str">
        <f t="shared" si="74"/>
        <v>ニンジン・◇◇・作業①・播種</v>
      </c>
      <c r="X212" s="70" t="str">
        <f>IF(A212="","",W212&amp;"・"&amp;②元データ!$G$8)</f>
        <v>ニンジン・◇◇・作業①・播種・露地野菜Ｂ</v>
      </c>
      <c r="Y212" s="12" t="str">
        <f t="shared" si="75"/>
        <v>ニンジン・◇◇</v>
      </c>
      <c r="Z212" s="12" t="str">
        <f t="shared" si="76"/>
        <v>播種</v>
      </c>
      <c r="AA212" s="61" t="str">
        <f t="shared" si="77"/>
        <v/>
      </c>
      <c r="AB212" s="62"/>
      <c r="AC212" s="66"/>
      <c r="AD212" s="63"/>
      <c r="AE212" s="62" t="str">
        <f t="shared" si="78"/>
        <v/>
      </c>
      <c r="AF212" s="66" t="str">
        <f t="shared" si="79"/>
        <v>～</v>
      </c>
      <c r="AG212" s="63" t="str">
        <f t="shared" si="80"/>
        <v/>
      </c>
      <c r="AH212" s="12">
        <f t="shared" si="81"/>
        <v>4000</v>
      </c>
      <c r="AI212" s="12">
        <f t="shared" si="82"/>
        <v>0</v>
      </c>
    </row>
    <row r="213" spans="1:35" ht="18" customHeight="1" x14ac:dyDescent="0.15">
      <c r="A213" s="271" t="str">
        <f>IF(③予定日及び時間!$B$41="","",③予定日及び時間!$B$41&amp;"・"&amp;③予定日及び時間!$C$41)</f>
        <v>ニンジン・●×▲</v>
      </c>
      <c r="B213" s="271" t="str">
        <f>IF(③予定日及び時間!$F$30="","",③予定日及び時間!$F$30)</f>
        <v>播種</v>
      </c>
      <c r="C213" s="291" t="str">
        <f>IF(③予定日及び時間!E41="","",③予定日及び時間!E41)</f>
        <v/>
      </c>
      <c r="D213" s="300" t="str">
        <f>IF(③予定日及び時間!F41="","",③予定日及び時間!F41)</f>
        <v/>
      </c>
      <c r="E213" s="302" t="str">
        <f>IF(③予定日及び時間!G41="","",③予定日及び時間!G41)</f>
        <v>～</v>
      </c>
      <c r="F213" s="301" t="str">
        <f>IF(③予定日及び時間!H41="","",③予定日及び時間!H41)</f>
        <v/>
      </c>
      <c r="G213" s="292">
        <f>IF(③予定日及び時間!$D$41="","",③予定日及び時間!$D$41*100)</f>
        <v>4000</v>
      </c>
      <c r="H213" s="271">
        <f>IF(③予定日及び時間!J41="","",③予定日及び時間!J41)</f>
        <v>0</v>
      </c>
      <c r="I213">
        <v>11</v>
      </c>
      <c r="V213" s="71" t="str">
        <f t="shared" si="69"/>
        <v>作業①・播種</v>
      </c>
      <c r="W213" s="70" t="str">
        <f t="shared" si="74"/>
        <v>ニンジン・●×▲・作業①・播種</v>
      </c>
      <c r="X213" s="70" t="str">
        <f>IF(A213="","",W213&amp;"・"&amp;②元データ!$G$8)</f>
        <v>ニンジン・●×▲・作業①・播種・露地野菜Ｂ</v>
      </c>
      <c r="Y213" s="12" t="str">
        <f t="shared" si="75"/>
        <v>ニンジン・●×▲</v>
      </c>
      <c r="Z213" s="12" t="str">
        <f t="shared" si="76"/>
        <v>播種</v>
      </c>
      <c r="AA213" s="61" t="str">
        <f t="shared" si="77"/>
        <v/>
      </c>
      <c r="AB213" s="62"/>
      <c r="AC213" s="66"/>
      <c r="AD213" s="63"/>
      <c r="AE213" s="62" t="str">
        <f t="shared" si="78"/>
        <v/>
      </c>
      <c r="AF213" s="66" t="str">
        <f t="shared" si="79"/>
        <v>～</v>
      </c>
      <c r="AG213" s="63" t="str">
        <f t="shared" si="80"/>
        <v/>
      </c>
      <c r="AH213" s="12">
        <f t="shared" si="81"/>
        <v>4000</v>
      </c>
      <c r="AI213" s="12">
        <f t="shared" si="82"/>
        <v>0</v>
      </c>
    </row>
    <row r="214" spans="1:35" ht="18" customHeight="1" x14ac:dyDescent="0.15">
      <c r="A214" s="271" t="str">
        <f>IF(③予定日及び時間!$B$42="","",③予定日及び時間!$B$42&amp;"・"&amp;③予定日及び時間!$C$42)</f>
        <v>ニンジン・●◇▲</v>
      </c>
      <c r="B214" s="271" t="str">
        <f>IF(③予定日及び時間!$F$30="","",③予定日及び時間!$F$30)</f>
        <v>播種</v>
      </c>
      <c r="C214" s="291" t="str">
        <f>IF(③予定日及び時間!E42="","",③予定日及び時間!E42)</f>
        <v/>
      </c>
      <c r="D214" s="300" t="str">
        <f>IF(③予定日及び時間!F42="","",③予定日及び時間!F42)</f>
        <v/>
      </c>
      <c r="E214" s="302" t="str">
        <f>IF(③予定日及び時間!G42="","",③予定日及び時間!G42)</f>
        <v>～</v>
      </c>
      <c r="F214" s="301" t="str">
        <f>IF(③予定日及び時間!H42="","",③予定日及び時間!H42)</f>
        <v/>
      </c>
      <c r="G214" s="292">
        <f>IF(③予定日及び時間!$D$42="","",③予定日及び時間!$D$42*100)</f>
        <v>4000</v>
      </c>
      <c r="H214" s="271">
        <f>IF(③予定日及び時間!J42="","",③予定日及び時間!J42)</f>
        <v>0</v>
      </c>
      <c r="I214">
        <v>12</v>
      </c>
      <c r="V214" s="71" t="str">
        <f t="shared" si="69"/>
        <v>作業①・播種</v>
      </c>
      <c r="W214" s="70" t="str">
        <f t="shared" si="74"/>
        <v>ニンジン・●◇▲・作業①・播種</v>
      </c>
      <c r="X214" s="70" t="str">
        <f>IF(A214="","",W214&amp;"・"&amp;②元データ!$G$8)</f>
        <v>ニンジン・●◇▲・作業①・播種・露地野菜Ｂ</v>
      </c>
      <c r="Y214" s="12" t="str">
        <f t="shared" si="75"/>
        <v>ニンジン・●◇▲</v>
      </c>
      <c r="Z214" s="12" t="str">
        <f t="shared" si="76"/>
        <v>播種</v>
      </c>
      <c r="AA214" s="61" t="str">
        <f t="shared" si="77"/>
        <v/>
      </c>
      <c r="AB214" s="62"/>
      <c r="AC214" s="66"/>
      <c r="AD214" s="63"/>
      <c r="AE214" s="62" t="str">
        <f t="shared" si="78"/>
        <v/>
      </c>
      <c r="AF214" s="66" t="str">
        <f t="shared" si="79"/>
        <v>～</v>
      </c>
      <c r="AG214" s="63" t="str">
        <f t="shared" si="80"/>
        <v/>
      </c>
      <c r="AH214" s="12">
        <f t="shared" si="81"/>
        <v>4000</v>
      </c>
      <c r="AI214" s="12">
        <f t="shared" si="82"/>
        <v>0</v>
      </c>
    </row>
    <row r="215" spans="1:35" ht="18" customHeight="1" x14ac:dyDescent="0.15">
      <c r="A215" s="271" t="str">
        <f>IF(③予定日及び時間!$B$43="","",③予定日及び時間!$B$43&amp;"・"&amp;③予定日及び時間!$C$43)</f>
        <v>産直ニンジン・▲▲◇</v>
      </c>
      <c r="B215" s="271" t="str">
        <f>IF(③予定日及び時間!$F$30="","",③予定日及び時間!$F$30)</f>
        <v>播種</v>
      </c>
      <c r="C215" s="291" t="str">
        <f>IF(③予定日及び時間!E43="","",③予定日及び時間!E43)</f>
        <v/>
      </c>
      <c r="D215" s="300" t="str">
        <f>IF(③予定日及び時間!F43="","",③予定日及び時間!F43)</f>
        <v/>
      </c>
      <c r="E215" s="302" t="str">
        <f>IF(③予定日及び時間!G43="","",③予定日及び時間!G43)</f>
        <v>～</v>
      </c>
      <c r="F215" s="301" t="str">
        <f>IF(③予定日及び時間!H43="","",③予定日及び時間!H43)</f>
        <v/>
      </c>
      <c r="G215" s="292">
        <f>IF(③予定日及び時間!$D$43="","",③予定日及び時間!$D$43*100)</f>
        <v>2000</v>
      </c>
      <c r="H215" s="271">
        <f>IF(③予定日及び時間!J43="","",③予定日及び時間!J43)</f>
        <v>0</v>
      </c>
      <c r="I215">
        <v>13</v>
      </c>
      <c r="V215" s="71" t="str">
        <f t="shared" si="69"/>
        <v>作業①・播種</v>
      </c>
      <c r="W215" s="70" t="str">
        <f t="shared" si="74"/>
        <v>産直ニンジン・▲▲◇・作業①・播種</v>
      </c>
      <c r="X215" s="70" t="str">
        <f>IF(A215="","",W215&amp;"・"&amp;②元データ!$G$8)</f>
        <v>産直ニンジン・▲▲◇・作業①・播種・露地野菜Ｂ</v>
      </c>
      <c r="Y215" s="12" t="str">
        <f t="shared" si="75"/>
        <v>産直ニンジン・▲▲◇</v>
      </c>
      <c r="Z215" s="12" t="str">
        <f t="shared" si="76"/>
        <v>播種</v>
      </c>
      <c r="AA215" s="61" t="str">
        <f t="shared" si="77"/>
        <v/>
      </c>
      <c r="AB215" s="62"/>
      <c r="AC215" s="66"/>
      <c r="AD215" s="63"/>
      <c r="AE215" s="62" t="str">
        <f t="shared" si="78"/>
        <v/>
      </c>
      <c r="AF215" s="66" t="str">
        <f t="shared" si="79"/>
        <v>～</v>
      </c>
      <c r="AG215" s="63" t="str">
        <f t="shared" si="80"/>
        <v/>
      </c>
      <c r="AH215" s="12">
        <f t="shared" si="81"/>
        <v>2000</v>
      </c>
      <c r="AI215" s="12">
        <f t="shared" si="82"/>
        <v>0</v>
      </c>
    </row>
    <row r="216" spans="1:35" ht="18" customHeight="1" x14ac:dyDescent="0.15">
      <c r="A216" s="271" t="str">
        <f>IF(③予定日及び時間!$B$44="","",③予定日及び時間!$B$44&amp;"・"&amp;③予定日及び時間!$C$44)</f>
        <v>産直ニンジン・▲▲◇</v>
      </c>
      <c r="B216" s="271" t="str">
        <f>IF(③予定日及び時間!$F$30="","",③予定日及び時間!$F$30)</f>
        <v>播種</v>
      </c>
      <c r="C216" s="291" t="str">
        <f>IF(③予定日及び時間!E44="","",③予定日及び時間!E44)</f>
        <v/>
      </c>
      <c r="D216" s="300" t="str">
        <f>IF(③予定日及び時間!F44="","",③予定日及び時間!F44)</f>
        <v/>
      </c>
      <c r="E216" s="302" t="str">
        <f>IF(③予定日及び時間!G44="","",③予定日及び時間!G44)</f>
        <v>～</v>
      </c>
      <c r="F216" s="301" t="str">
        <f>IF(③予定日及び時間!H44="","",③予定日及び時間!H44)</f>
        <v/>
      </c>
      <c r="G216" s="292">
        <f>IF(③予定日及び時間!$D$44="","",③予定日及び時間!$D$44*100)</f>
        <v>2000</v>
      </c>
      <c r="H216" s="271">
        <f>IF(③予定日及び時間!J44="","",③予定日及び時間!J44)</f>
        <v>0</v>
      </c>
      <c r="I216">
        <v>14</v>
      </c>
      <c r="V216" s="71" t="str">
        <f t="shared" si="69"/>
        <v>作業①・播種</v>
      </c>
      <c r="W216" s="70" t="str">
        <f t="shared" si="74"/>
        <v>産直ニンジン・▲▲◇・作業①・播種</v>
      </c>
      <c r="X216" s="70" t="str">
        <f>IF(A216="","",W216&amp;"・"&amp;②元データ!$G$8)</f>
        <v>産直ニンジン・▲▲◇・作業①・播種・露地野菜Ｂ</v>
      </c>
      <c r="Y216" s="12" t="str">
        <f t="shared" si="75"/>
        <v>産直ニンジン・▲▲◇</v>
      </c>
      <c r="Z216" s="12" t="str">
        <f t="shared" si="76"/>
        <v>播種</v>
      </c>
      <c r="AA216" s="61" t="str">
        <f t="shared" si="77"/>
        <v/>
      </c>
      <c r="AB216" s="62"/>
      <c r="AC216" s="66"/>
      <c r="AD216" s="63"/>
      <c r="AE216" s="62" t="str">
        <f t="shared" si="78"/>
        <v/>
      </c>
      <c r="AF216" s="66" t="str">
        <f t="shared" si="79"/>
        <v>～</v>
      </c>
      <c r="AG216" s="63" t="str">
        <f t="shared" si="80"/>
        <v/>
      </c>
      <c r="AH216" s="12">
        <f t="shared" si="81"/>
        <v>2000</v>
      </c>
      <c r="AI216" s="12">
        <f t="shared" si="82"/>
        <v>0</v>
      </c>
    </row>
    <row r="217" spans="1:35" ht="18" customHeight="1" x14ac:dyDescent="0.15">
      <c r="A217" s="271" t="str">
        <f>IF(③予定日及び時間!$B$45="","",③予定日及び時間!$B$45&amp;"・"&amp;③予定日及び時間!$C$45)</f>
        <v>産直野菜・◇◇●●</v>
      </c>
      <c r="B217" s="271" t="str">
        <f>IF(③予定日及び時間!$F$30="","",③予定日及び時間!$F$30)</f>
        <v>播種</v>
      </c>
      <c r="C217" s="291" t="str">
        <f>IF(③予定日及び時間!E45="","",③予定日及び時間!E45)</f>
        <v/>
      </c>
      <c r="D217" s="300">
        <f>IF(③予定日及び時間!F45="","",③予定日及び時間!F45)</f>
        <v>45387</v>
      </c>
      <c r="E217" s="302" t="str">
        <f>IF(③予定日及び時間!G45="","",③予定日及び時間!G45)</f>
        <v>～</v>
      </c>
      <c r="F217" s="301">
        <f>IF(③予定日及び時間!H45="","",③予定日及び時間!H45)</f>
        <v>45387</v>
      </c>
      <c r="G217" s="292">
        <f>IF(③予定日及び時間!$D$45="","",③予定日及び時間!$D$45*100)</f>
        <v>400</v>
      </c>
      <c r="H217" s="271">
        <f>IF(③予定日及び時間!J45="","",③予定日及び時間!J45)</f>
        <v>0</v>
      </c>
      <c r="I217">
        <v>15</v>
      </c>
      <c r="V217" s="71" t="str">
        <f t="shared" si="69"/>
        <v>作業①・播種</v>
      </c>
      <c r="W217" s="70" t="str">
        <f t="shared" si="74"/>
        <v>産直野菜・◇◇●●・作業①・播種</v>
      </c>
      <c r="X217" s="70" t="str">
        <f>IF(A217="","",W217&amp;"・"&amp;②元データ!$G$8)</f>
        <v>産直野菜・◇◇●●・作業①・播種・露地野菜Ｂ</v>
      </c>
      <c r="Y217" s="12" t="str">
        <f t="shared" si="75"/>
        <v>産直野菜・◇◇●●</v>
      </c>
      <c r="Z217" s="12" t="str">
        <f t="shared" si="76"/>
        <v>播種</v>
      </c>
      <c r="AA217" s="61" t="str">
        <f t="shared" si="77"/>
        <v/>
      </c>
      <c r="AB217" s="62"/>
      <c r="AC217" s="66"/>
      <c r="AD217" s="63"/>
      <c r="AE217" s="62">
        <f t="shared" si="78"/>
        <v>45387</v>
      </c>
      <c r="AF217" s="66" t="str">
        <f t="shared" si="79"/>
        <v>～</v>
      </c>
      <c r="AG217" s="63">
        <f t="shared" si="80"/>
        <v>45387</v>
      </c>
      <c r="AH217" s="12">
        <f t="shared" si="81"/>
        <v>400</v>
      </c>
      <c r="AI217" s="12">
        <f t="shared" si="82"/>
        <v>0</v>
      </c>
    </row>
    <row r="218" spans="1:35" ht="18" customHeight="1" x14ac:dyDescent="0.15">
      <c r="A218" s="271" t="str">
        <f>IF(③予定日及び時間!$B$46="","",③予定日及び時間!$B$46&amp;"・"&amp;③予定日及び時間!$C$46)</f>
        <v>水稲・■◇</v>
      </c>
      <c r="B218" s="271" t="str">
        <f>IF(③予定日及び時間!$F$30="","",③予定日及び時間!$F$30)</f>
        <v>播種</v>
      </c>
      <c r="C218" s="291" t="str">
        <f>IF(③予定日及び時間!E46="","",③予定日及び時間!E46)</f>
        <v/>
      </c>
      <c r="D218" s="300" t="str">
        <f>IF(③予定日及び時間!F46="","",③予定日及び時間!F46)</f>
        <v/>
      </c>
      <c r="E218" s="302" t="str">
        <f>IF(③予定日及び時間!G46="","",③予定日及び時間!G46)</f>
        <v>～</v>
      </c>
      <c r="F218" s="301" t="str">
        <f>IF(③予定日及び時間!H46="","",③予定日及び時間!H46)</f>
        <v/>
      </c>
      <c r="G218" s="292">
        <f>IF(③予定日及び時間!$D$46="","",③予定日及び時間!$D$46*100)</f>
        <v>16000</v>
      </c>
      <c r="H218" s="271">
        <f>IF(③予定日及び時間!J46="","",③予定日及び時間!J46)</f>
        <v>0</v>
      </c>
      <c r="I218">
        <v>16</v>
      </c>
      <c r="V218" s="71" t="str">
        <f t="shared" si="69"/>
        <v>作業①・播種</v>
      </c>
      <c r="W218" s="70" t="str">
        <f t="shared" si="74"/>
        <v>水稲・■◇・作業①・播種</v>
      </c>
      <c r="X218" s="70" t="str">
        <f>IF(A218="","",W218&amp;"・"&amp;②元データ!$G$8)</f>
        <v>水稲・■◇・作業①・播種・露地野菜Ｂ</v>
      </c>
      <c r="Y218" s="12" t="str">
        <f t="shared" si="75"/>
        <v>水稲・■◇</v>
      </c>
      <c r="Z218" s="12" t="str">
        <f t="shared" si="76"/>
        <v>播種</v>
      </c>
      <c r="AA218" s="61" t="str">
        <f t="shared" si="77"/>
        <v/>
      </c>
      <c r="AB218" s="62"/>
      <c r="AC218" s="66"/>
      <c r="AD218" s="63"/>
      <c r="AE218" s="62" t="str">
        <f t="shared" si="78"/>
        <v/>
      </c>
      <c r="AF218" s="66" t="str">
        <f t="shared" si="79"/>
        <v>～</v>
      </c>
      <c r="AG218" s="63" t="str">
        <f t="shared" si="80"/>
        <v/>
      </c>
      <c r="AH218" s="12">
        <f t="shared" si="81"/>
        <v>16000</v>
      </c>
      <c r="AI218" s="12">
        <f t="shared" si="82"/>
        <v>0</v>
      </c>
    </row>
    <row r="219" spans="1:35" ht="18" customHeight="1" x14ac:dyDescent="0.15">
      <c r="A219" s="271" t="str">
        <f>IF(③予定日及び時間!$B$31="","",③予定日及び時間!$B$31&amp;"・"&amp;③予定日及び時間!$C$31)</f>
        <v>キャベツ・○○</v>
      </c>
      <c r="B219" s="271" t="str">
        <f>IF(③予定日及び時間!$M$30="","",③予定日及び時間!$M$30)</f>
        <v>耕起・施肥</v>
      </c>
      <c r="C219" s="291">
        <f>IF(③予定日及び時間!L31="","",③予定日及び時間!L31)</f>
        <v>45513</v>
      </c>
      <c r="D219" s="300">
        <f>IF(③予定日及び時間!M31="","",③予定日及び時間!M31)</f>
        <v>45517</v>
      </c>
      <c r="E219" s="302" t="str">
        <f>IF(③予定日及び時間!N31="","",③予定日及び時間!N31)</f>
        <v>～</v>
      </c>
      <c r="F219" s="301">
        <f>IF(③予定日及び時間!O31="","",③予定日及び時間!O31)</f>
        <v>45518</v>
      </c>
      <c r="G219" s="292">
        <f>IF(③予定日及び時間!$D$31="","",③予定日及び時間!$D$31*100)</f>
        <v>4000</v>
      </c>
      <c r="H219" s="271">
        <f>IF(③予定日及び時間!Q31="","",③予定日及び時間!Q31)</f>
        <v>18</v>
      </c>
      <c r="I219">
        <v>1</v>
      </c>
      <c r="V219" s="71" t="str">
        <f t="shared" si="69"/>
        <v>作業①・耕起・施肥</v>
      </c>
      <c r="W219" s="70" t="str">
        <f t="shared" si="74"/>
        <v>キャベツ・○○・作業①・耕起・施肥</v>
      </c>
      <c r="X219" s="70" t="str">
        <f>IF(A219="","",W219&amp;"・"&amp;②元データ!$G$8)</f>
        <v>キャベツ・○○・作業①・耕起・施肥・露地野菜Ｂ</v>
      </c>
      <c r="Y219" s="12" t="str">
        <f t="shared" si="75"/>
        <v>キャベツ・○○</v>
      </c>
      <c r="Z219" s="12" t="str">
        <f t="shared" si="76"/>
        <v>耕起・施肥</v>
      </c>
      <c r="AA219" s="61">
        <f t="shared" si="77"/>
        <v>45513</v>
      </c>
      <c r="AB219" s="62"/>
      <c r="AC219" s="66"/>
      <c r="AD219" s="63"/>
      <c r="AE219" s="62">
        <f t="shared" si="78"/>
        <v>45517</v>
      </c>
      <c r="AF219" s="66" t="str">
        <f t="shared" si="79"/>
        <v>～</v>
      </c>
      <c r="AG219" s="63">
        <f t="shared" si="80"/>
        <v>45518</v>
      </c>
      <c r="AH219" s="12">
        <f t="shared" si="81"/>
        <v>4000</v>
      </c>
      <c r="AI219" s="12">
        <f t="shared" si="82"/>
        <v>18</v>
      </c>
    </row>
    <row r="220" spans="1:35" ht="18" customHeight="1" x14ac:dyDescent="0.15">
      <c r="A220" s="271" t="str">
        <f>IF(③予定日及び時間!$B$32="","",③予定日及び時間!$B$32&amp;"・"&amp;③予定日及び時間!$C$32)</f>
        <v>キャベツ・△△</v>
      </c>
      <c r="B220" s="271" t="str">
        <f>IF(③予定日及び時間!$M$30="","",③予定日及び時間!$M$30)</f>
        <v>耕起・施肥</v>
      </c>
      <c r="C220" s="291" t="str">
        <f>IF(③予定日及び時間!L32="","",③予定日及び時間!L32)</f>
        <v/>
      </c>
      <c r="D220" s="300">
        <f>IF(③予定日及び時間!M32="","",③予定日及び時間!M32)</f>
        <v>45543</v>
      </c>
      <c r="E220" s="302" t="str">
        <f>IF(③予定日及び時間!N32="","",③予定日及び時間!N32)</f>
        <v>～</v>
      </c>
      <c r="F220" s="301">
        <f>IF(③予定日及び時間!O32="","",③予定日及び時間!O32)</f>
        <v>45544</v>
      </c>
      <c r="G220" s="292">
        <f>IF(③予定日及び時間!$D$32="","",③予定日及び時間!$D$32*100)</f>
        <v>2000</v>
      </c>
      <c r="H220" s="271">
        <f>IF(③予定日及び時間!Q32="","",③予定日及び時間!Q32)</f>
        <v>9</v>
      </c>
      <c r="I220">
        <v>2</v>
      </c>
      <c r="V220" s="71" t="str">
        <f t="shared" si="69"/>
        <v>作業①・耕起・施肥</v>
      </c>
      <c r="W220" s="70" t="str">
        <f t="shared" si="74"/>
        <v>キャベツ・△△・作業①・耕起・施肥</v>
      </c>
      <c r="X220" s="70" t="str">
        <f>IF(A220="","",W220&amp;"・"&amp;②元データ!$G$8)</f>
        <v>キャベツ・△△・作業①・耕起・施肥・露地野菜Ｂ</v>
      </c>
      <c r="Y220" s="12" t="str">
        <f t="shared" si="75"/>
        <v>キャベツ・△△</v>
      </c>
      <c r="Z220" s="12" t="str">
        <f t="shared" si="76"/>
        <v>耕起・施肥</v>
      </c>
      <c r="AA220" s="61" t="str">
        <f t="shared" si="77"/>
        <v/>
      </c>
      <c r="AB220" s="62"/>
      <c r="AC220" s="66"/>
      <c r="AD220" s="63"/>
      <c r="AE220" s="62">
        <f t="shared" si="78"/>
        <v>45543</v>
      </c>
      <c r="AF220" s="66" t="str">
        <f t="shared" si="79"/>
        <v>～</v>
      </c>
      <c r="AG220" s="63">
        <f t="shared" si="80"/>
        <v>45544</v>
      </c>
      <c r="AH220" s="12">
        <f t="shared" si="81"/>
        <v>2000</v>
      </c>
      <c r="AI220" s="12">
        <f t="shared" si="82"/>
        <v>9</v>
      </c>
    </row>
    <row r="221" spans="1:35" ht="18" customHeight="1" x14ac:dyDescent="0.15">
      <c r="A221" s="271" t="str">
        <f>IF(③予定日及び時間!$B$33="","",③予定日及び時間!$B$33&amp;"・"&amp;③予定日及び時間!$C$33)</f>
        <v>キャベツ・○×△</v>
      </c>
      <c r="B221" s="271" t="str">
        <f>IF(③予定日及び時間!$M$30="","",③予定日及び時間!$M$30)</f>
        <v>耕起・施肥</v>
      </c>
      <c r="C221" s="291" t="str">
        <f>IF(③予定日及び時間!L33="","",③予定日及び時間!L33)</f>
        <v/>
      </c>
      <c r="D221" s="300">
        <f>IF(③予定日及び時間!M33="","",③予定日及び時間!M33)</f>
        <v>45553</v>
      </c>
      <c r="E221" s="302" t="str">
        <f>IF(③予定日及び時間!N33="","",③予定日及び時間!N33)</f>
        <v>～</v>
      </c>
      <c r="F221" s="301">
        <f>IF(③予定日及び時間!O33="","",③予定日及び時間!O33)</f>
        <v>45554</v>
      </c>
      <c r="G221" s="292">
        <f>IF(③予定日及び時間!$D$33="","",③予定日及び時間!$D$33*100)</f>
        <v>2000</v>
      </c>
      <c r="H221" s="271">
        <f>IF(③予定日及び時間!Q33="","",③予定日及び時間!Q33)</f>
        <v>9</v>
      </c>
      <c r="I221">
        <v>3</v>
      </c>
      <c r="V221" s="71" t="str">
        <f t="shared" si="69"/>
        <v>作業①・耕起・施肥</v>
      </c>
      <c r="W221" s="70" t="str">
        <f t="shared" si="74"/>
        <v>キャベツ・○×△・作業①・耕起・施肥</v>
      </c>
      <c r="X221" s="70" t="str">
        <f>IF(A221="","",W221&amp;"・"&amp;②元データ!$G$8)</f>
        <v>キャベツ・○×△・作業①・耕起・施肥・露地野菜Ｂ</v>
      </c>
      <c r="Y221" s="12" t="str">
        <f t="shared" si="75"/>
        <v>キャベツ・○×△</v>
      </c>
      <c r="Z221" s="12" t="str">
        <f t="shared" si="76"/>
        <v>耕起・施肥</v>
      </c>
      <c r="AA221" s="61" t="str">
        <f t="shared" si="77"/>
        <v/>
      </c>
      <c r="AB221" s="62"/>
      <c r="AC221" s="66"/>
      <c r="AD221" s="63"/>
      <c r="AE221" s="62">
        <f t="shared" si="78"/>
        <v>45553</v>
      </c>
      <c r="AF221" s="66" t="str">
        <f t="shared" si="79"/>
        <v>～</v>
      </c>
      <c r="AG221" s="63">
        <f t="shared" si="80"/>
        <v>45554</v>
      </c>
      <c r="AH221" s="12">
        <f t="shared" si="81"/>
        <v>2000</v>
      </c>
      <c r="AI221" s="12">
        <f t="shared" si="82"/>
        <v>9</v>
      </c>
    </row>
    <row r="222" spans="1:35" ht="18" customHeight="1" x14ac:dyDescent="0.15">
      <c r="A222" s="271" t="str">
        <f>IF(③予定日及び時間!$B$34="","",③予定日及び時間!$B$34&amp;"・"&amp;③予定日及び時間!$C$34)</f>
        <v>キャベツ・＊＊＊</v>
      </c>
      <c r="B222" s="271" t="str">
        <f>IF(③予定日及び時間!$M$30="","",③予定日及び時間!$M$30)</f>
        <v>耕起・施肥</v>
      </c>
      <c r="C222" s="291" t="str">
        <f>IF(③予定日及び時間!L34="","",③予定日及び時間!L34)</f>
        <v/>
      </c>
      <c r="D222" s="300">
        <f>IF(③予定日及び時間!M34="","",③予定日及び時間!M34)</f>
        <v>45595</v>
      </c>
      <c r="E222" s="302" t="str">
        <f>IF(③予定日及び時間!N34="","",③予定日及び時間!N34)</f>
        <v>～</v>
      </c>
      <c r="F222" s="301">
        <f>IF(③予定日及び時間!O34="","",③予定日及び時間!O34)</f>
        <v>45596</v>
      </c>
      <c r="G222" s="292">
        <f>IF(③予定日及び時間!$D$34="","",③予定日及び時間!$D$34*100)</f>
        <v>2000</v>
      </c>
      <c r="H222" s="271">
        <f>IF(③予定日及び時間!Q34="","",③予定日及び時間!Q34)</f>
        <v>9</v>
      </c>
      <c r="I222">
        <v>4</v>
      </c>
      <c r="V222" s="71" t="str">
        <f t="shared" si="69"/>
        <v>作業①・耕起・施肥</v>
      </c>
      <c r="W222" s="70" t="str">
        <f t="shared" si="74"/>
        <v>キャベツ・＊＊＊・作業①・耕起・施肥</v>
      </c>
      <c r="X222" s="70" t="str">
        <f>IF(A222="","",W222&amp;"・"&amp;②元データ!$G$8)</f>
        <v>キャベツ・＊＊＊・作業①・耕起・施肥・露地野菜Ｂ</v>
      </c>
      <c r="Y222" s="12" t="str">
        <f t="shared" si="75"/>
        <v>キャベツ・＊＊＊</v>
      </c>
      <c r="Z222" s="12" t="str">
        <f t="shared" si="76"/>
        <v>耕起・施肥</v>
      </c>
      <c r="AA222" s="61" t="str">
        <f t="shared" si="77"/>
        <v/>
      </c>
      <c r="AB222" s="62"/>
      <c r="AC222" s="66"/>
      <c r="AD222" s="63"/>
      <c r="AE222" s="62">
        <f t="shared" si="78"/>
        <v>45595</v>
      </c>
      <c r="AF222" s="66" t="str">
        <f t="shared" si="79"/>
        <v>～</v>
      </c>
      <c r="AG222" s="63">
        <f t="shared" si="80"/>
        <v>45596</v>
      </c>
      <c r="AH222" s="12">
        <f t="shared" si="81"/>
        <v>2000</v>
      </c>
      <c r="AI222" s="12">
        <f t="shared" si="82"/>
        <v>9</v>
      </c>
    </row>
    <row r="223" spans="1:35" ht="18" customHeight="1" x14ac:dyDescent="0.15">
      <c r="A223" s="271" t="str">
        <f>IF(③予定日及び時間!$B$35="","",③予定日及び時間!$B$35&amp;"・"&amp;③予定日及び時間!$C$35)</f>
        <v>キャベツ・◎◎</v>
      </c>
      <c r="B223" s="271" t="str">
        <f>IF(③予定日及び時間!$M$30="","",③予定日及び時間!$M$30)</f>
        <v>耕起・施肥</v>
      </c>
      <c r="C223" s="291" t="str">
        <f>IF(③予定日及び時間!L35="","",③予定日及び時間!L35)</f>
        <v/>
      </c>
      <c r="D223" s="300">
        <f>IF(③予定日及び時間!M35="","",③予定日及び時間!M35)</f>
        <v>45604</v>
      </c>
      <c r="E223" s="302" t="str">
        <f>IF(③予定日及び時間!N35="","",③予定日及び時間!N35)</f>
        <v>～</v>
      </c>
      <c r="F223" s="301">
        <f>IF(③予定日及び時間!O35="","",③予定日及び時間!O35)</f>
        <v>45605</v>
      </c>
      <c r="G223" s="292">
        <f>IF(③予定日及び時間!$D$35="","",③予定日及び時間!$D$35*100)</f>
        <v>2000</v>
      </c>
      <c r="H223" s="271">
        <f>IF(③予定日及び時間!Q35="","",③予定日及び時間!Q35)</f>
        <v>9</v>
      </c>
      <c r="I223">
        <v>5</v>
      </c>
      <c r="V223" s="71" t="str">
        <f t="shared" si="69"/>
        <v>作業①・耕起・施肥</v>
      </c>
      <c r="W223" s="70" t="str">
        <f t="shared" si="74"/>
        <v>キャベツ・◎◎・作業①・耕起・施肥</v>
      </c>
      <c r="X223" s="70" t="str">
        <f>IF(A223="","",W223&amp;"・"&amp;②元データ!$G$8)</f>
        <v>キャベツ・◎◎・作業①・耕起・施肥・露地野菜Ｂ</v>
      </c>
      <c r="Y223" s="12" t="str">
        <f t="shared" si="75"/>
        <v>キャベツ・◎◎</v>
      </c>
      <c r="Z223" s="12" t="str">
        <f t="shared" si="76"/>
        <v>耕起・施肥</v>
      </c>
      <c r="AA223" s="61" t="str">
        <f t="shared" si="77"/>
        <v/>
      </c>
      <c r="AB223" s="62"/>
      <c r="AC223" s="66"/>
      <c r="AD223" s="63"/>
      <c r="AE223" s="62">
        <f t="shared" si="78"/>
        <v>45604</v>
      </c>
      <c r="AF223" s="66" t="str">
        <f t="shared" si="79"/>
        <v>～</v>
      </c>
      <c r="AG223" s="63">
        <f t="shared" si="80"/>
        <v>45605</v>
      </c>
      <c r="AH223" s="12">
        <f t="shared" si="81"/>
        <v>2000</v>
      </c>
      <c r="AI223" s="12">
        <f t="shared" si="82"/>
        <v>9</v>
      </c>
    </row>
    <row r="224" spans="1:35" ht="18" customHeight="1" x14ac:dyDescent="0.15">
      <c r="A224" s="271" t="str">
        <f>IF(③予定日及び時間!$B$36="","",③予定日及び時間!$B$36&amp;"・"&amp;③予定日及び時間!$C$36)</f>
        <v>キャベツ・●●</v>
      </c>
      <c r="B224" s="271" t="str">
        <f>IF(③予定日及び時間!$M$30="","",③予定日及び時間!$M$30)</f>
        <v>耕起・施肥</v>
      </c>
      <c r="C224" s="291" t="str">
        <f>IF(③予定日及び時間!L36="","",③予定日及び時間!L36)</f>
        <v/>
      </c>
      <c r="D224" s="300">
        <f>IF(③予定日及び時間!M36="","",③予定日及び時間!M36)</f>
        <v>45614</v>
      </c>
      <c r="E224" s="302" t="str">
        <f>IF(③予定日及び時間!N36="","",③予定日及び時間!N36)</f>
        <v>～</v>
      </c>
      <c r="F224" s="301">
        <f>IF(③予定日及び時間!O36="","",③予定日及び時間!O36)</f>
        <v>45615</v>
      </c>
      <c r="G224" s="292" t="str">
        <f>IF(③予定日及び時間!D52="","",③予定日及び時間!D52*100)</f>
        <v/>
      </c>
      <c r="H224" s="271">
        <f>IF(③予定日及び時間!Q36="","",③予定日及び時間!Q36)</f>
        <v>9</v>
      </c>
      <c r="I224">
        <v>6</v>
      </c>
      <c r="V224" s="71" t="str">
        <f t="shared" si="69"/>
        <v>作業①・耕起・施肥</v>
      </c>
      <c r="W224" s="70" t="str">
        <f t="shared" si="74"/>
        <v>キャベツ・●●・作業①・耕起・施肥</v>
      </c>
      <c r="X224" s="70" t="str">
        <f>IF(A224="","",W224&amp;"・"&amp;②元データ!$G$8)</f>
        <v>キャベツ・●●・作業①・耕起・施肥・露地野菜Ｂ</v>
      </c>
      <c r="Y224" s="12" t="str">
        <f t="shared" si="75"/>
        <v>キャベツ・●●</v>
      </c>
      <c r="Z224" s="12" t="str">
        <f t="shared" si="76"/>
        <v>耕起・施肥</v>
      </c>
      <c r="AA224" s="61" t="str">
        <f t="shared" si="77"/>
        <v/>
      </c>
      <c r="AB224" s="62"/>
      <c r="AC224" s="66"/>
      <c r="AD224" s="63"/>
      <c r="AE224" s="62">
        <f t="shared" si="78"/>
        <v>45614</v>
      </c>
      <c r="AF224" s="66" t="str">
        <f t="shared" si="79"/>
        <v>～</v>
      </c>
      <c r="AG224" s="63">
        <f t="shared" si="80"/>
        <v>45615</v>
      </c>
      <c r="AH224" s="12" t="str">
        <f t="shared" si="81"/>
        <v/>
      </c>
      <c r="AI224" s="12">
        <f t="shared" si="82"/>
        <v>9</v>
      </c>
    </row>
    <row r="225" spans="1:35" ht="18" customHeight="1" x14ac:dyDescent="0.15">
      <c r="A225" s="271" t="str">
        <f>IF(③予定日及び時間!$B$37="","",③予定日及び時間!$B$37&amp;"・"&amp;③予定日及び時間!$C$37)</f>
        <v>ブロッコリー・▽▽</v>
      </c>
      <c r="B225" s="271" t="str">
        <f>IF(③予定日及び時間!$M$30="","",③予定日及び時間!$M$30)</f>
        <v>耕起・施肥</v>
      </c>
      <c r="C225" s="291" t="str">
        <f>IF(③予定日及び時間!L37="","",③予定日及び時間!L37)</f>
        <v/>
      </c>
      <c r="D225" s="300">
        <f>IF(③予定日及び時間!M37="","",③予定日及び時間!M37)</f>
        <v>45538</v>
      </c>
      <c r="E225" s="302" t="str">
        <f>IF(③予定日及び時間!N37="","",③予定日及び時間!N37)</f>
        <v>～</v>
      </c>
      <c r="F225" s="301">
        <f>IF(③予定日及び時間!O37="","",③予定日及び時間!O37)</f>
        <v>45539</v>
      </c>
      <c r="G225" s="292">
        <f>IF(③予定日及び時間!$D$37="","",③予定日及び時間!$D$37*100)</f>
        <v>2000</v>
      </c>
      <c r="H225" s="271">
        <f>IF(③予定日及び時間!Q37="","",③予定日及び時間!Q37)</f>
        <v>11</v>
      </c>
      <c r="I225">
        <v>7</v>
      </c>
      <c r="V225" s="71" t="str">
        <f t="shared" si="69"/>
        <v>作業①・耕起・施肥</v>
      </c>
      <c r="W225" s="70" t="str">
        <f t="shared" si="74"/>
        <v>ブロッコリー・▽▽・作業①・耕起・施肥</v>
      </c>
      <c r="X225" s="70" t="str">
        <f>IF(A225="","",W225&amp;"・"&amp;②元データ!$G$8)</f>
        <v>ブロッコリー・▽▽・作業①・耕起・施肥・露地野菜Ｂ</v>
      </c>
      <c r="Y225" s="12" t="str">
        <f t="shared" si="75"/>
        <v>ブロッコリー・▽▽</v>
      </c>
      <c r="Z225" s="12" t="str">
        <f t="shared" si="76"/>
        <v>耕起・施肥</v>
      </c>
      <c r="AA225" s="61" t="str">
        <f t="shared" si="77"/>
        <v/>
      </c>
      <c r="AB225" s="62"/>
      <c r="AC225" s="66"/>
      <c r="AD225" s="63"/>
      <c r="AE225" s="62">
        <f t="shared" si="78"/>
        <v>45538</v>
      </c>
      <c r="AF225" s="66" t="str">
        <f t="shared" si="79"/>
        <v>～</v>
      </c>
      <c r="AG225" s="63">
        <f t="shared" si="80"/>
        <v>45539</v>
      </c>
      <c r="AH225" s="12">
        <f t="shared" si="81"/>
        <v>2000</v>
      </c>
      <c r="AI225" s="12">
        <f t="shared" si="82"/>
        <v>11</v>
      </c>
    </row>
    <row r="226" spans="1:35" ht="18" customHeight="1" x14ac:dyDescent="0.15">
      <c r="A226" s="271" t="str">
        <f>IF(③予定日及び時間!$B$38="","",③予定日及び時間!$B$38&amp;"・"&amp;③予定日及び時間!$C$38)</f>
        <v>ブロッコリー・▲▲</v>
      </c>
      <c r="B226" s="271" t="str">
        <f>IF(③予定日及び時間!$M$30="","",③予定日及び時間!$M$30)</f>
        <v>耕起・施肥</v>
      </c>
      <c r="C226" s="291" t="str">
        <f>IF(③予定日及び時間!L38="","",③予定日及び時間!L38)</f>
        <v/>
      </c>
      <c r="D226" s="300">
        <f>IF(③予定日及び時間!M38="","",③予定日及び時間!M38)</f>
        <v>45548</v>
      </c>
      <c r="E226" s="302" t="str">
        <f>IF(③予定日及び時間!N38="","",③予定日及び時間!N38)</f>
        <v>～</v>
      </c>
      <c r="F226" s="301">
        <f>IF(③予定日及び時間!O38="","",③予定日及び時間!O38)</f>
        <v>45549</v>
      </c>
      <c r="G226" s="292">
        <f>IF(③予定日及び時間!$D$38="","",③予定日及び時間!$D$38*100)</f>
        <v>2000</v>
      </c>
      <c r="H226" s="271">
        <f>IF(③予定日及び時間!Q38="","",③予定日及び時間!Q38)</f>
        <v>11</v>
      </c>
      <c r="I226">
        <v>8</v>
      </c>
      <c r="V226" s="71" t="str">
        <f t="shared" si="69"/>
        <v>作業①・耕起・施肥</v>
      </c>
      <c r="W226" s="70" t="str">
        <f t="shared" si="74"/>
        <v>ブロッコリー・▲▲・作業①・耕起・施肥</v>
      </c>
      <c r="X226" s="70" t="str">
        <f>IF(A226="","",W226&amp;"・"&amp;②元データ!$G$8)</f>
        <v>ブロッコリー・▲▲・作業①・耕起・施肥・露地野菜Ｂ</v>
      </c>
      <c r="Y226" s="12" t="str">
        <f t="shared" si="75"/>
        <v>ブロッコリー・▲▲</v>
      </c>
      <c r="Z226" s="12" t="str">
        <f t="shared" si="76"/>
        <v>耕起・施肥</v>
      </c>
      <c r="AA226" s="61" t="str">
        <f t="shared" si="77"/>
        <v/>
      </c>
      <c r="AB226" s="62"/>
      <c r="AC226" s="66"/>
      <c r="AD226" s="63"/>
      <c r="AE226" s="62">
        <f t="shared" si="78"/>
        <v>45548</v>
      </c>
      <c r="AF226" s="66" t="str">
        <f t="shared" si="79"/>
        <v>～</v>
      </c>
      <c r="AG226" s="63">
        <f t="shared" si="80"/>
        <v>45549</v>
      </c>
      <c r="AH226" s="12">
        <f t="shared" si="81"/>
        <v>2000</v>
      </c>
      <c r="AI226" s="12">
        <f t="shared" si="82"/>
        <v>11</v>
      </c>
    </row>
    <row r="227" spans="1:35" ht="18" customHeight="1" x14ac:dyDescent="0.15">
      <c r="A227" s="271" t="str">
        <f>IF(③予定日及び時間!$B$39="","",③予定日及び時間!$B$39&amp;"・"&amp;③予定日及び時間!$C$39)</f>
        <v>ブロッコリー・■■</v>
      </c>
      <c r="B227" s="271" t="str">
        <f>IF(③予定日及び時間!$M$30="","",③予定日及び時間!$M$30)</f>
        <v>耕起・施肥</v>
      </c>
      <c r="C227" s="291" t="str">
        <f>IF(③予定日及び時間!L39="","",③予定日及び時間!L39)</f>
        <v/>
      </c>
      <c r="D227" s="300">
        <f>IF(③予定日及び時間!M39="","",③予定日及び時間!M39)</f>
        <v>45564</v>
      </c>
      <c r="E227" s="302" t="str">
        <f>IF(③予定日及び時間!N39="","",③予定日及び時間!N39)</f>
        <v>～</v>
      </c>
      <c r="F227" s="301">
        <f>IF(③予定日及び時間!O39="","",③予定日及び時間!O39)</f>
        <v>45565</v>
      </c>
      <c r="G227" s="292">
        <f>IF(③予定日及び時間!$D$39="","",③予定日及び時間!$D$39*100)</f>
        <v>2000</v>
      </c>
      <c r="H227" s="271">
        <f>IF(③予定日及び時間!Q39="","",③予定日及び時間!Q39)</f>
        <v>11</v>
      </c>
      <c r="I227">
        <v>9</v>
      </c>
      <c r="V227" s="71" t="str">
        <f t="shared" si="69"/>
        <v>作業①・耕起・施肥</v>
      </c>
      <c r="W227" s="70" t="str">
        <f t="shared" si="74"/>
        <v>ブロッコリー・■■・作業①・耕起・施肥</v>
      </c>
      <c r="X227" s="70" t="str">
        <f>IF(A227="","",W227&amp;"・"&amp;②元データ!$G$8)</f>
        <v>ブロッコリー・■■・作業①・耕起・施肥・露地野菜Ｂ</v>
      </c>
      <c r="Y227" s="12" t="str">
        <f t="shared" si="75"/>
        <v>ブロッコリー・■■</v>
      </c>
      <c r="Z227" s="12" t="str">
        <f t="shared" si="76"/>
        <v>耕起・施肥</v>
      </c>
      <c r="AA227" s="61" t="str">
        <f t="shared" si="77"/>
        <v/>
      </c>
      <c r="AB227" s="62"/>
      <c r="AC227" s="66"/>
      <c r="AD227" s="63"/>
      <c r="AE227" s="62">
        <f t="shared" si="78"/>
        <v>45564</v>
      </c>
      <c r="AF227" s="66" t="str">
        <f t="shared" si="79"/>
        <v>～</v>
      </c>
      <c r="AG227" s="63">
        <f t="shared" si="80"/>
        <v>45565</v>
      </c>
      <c r="AH227" s="12">
        <f t="shared" si="81"/>
        <v>2000</v>
      </c>
      <c r="AI227" s="12">
        <f t="shared" si="82"/>
        <v>11</v>
      </c>
    </row>
    <row r="228" spans="1:35" ht="18" customHeight="1" x14ac:dyDescent="0.15">
      <c r="A228" s="271" t="str">
        <f>IF(③予定日及び時間!$B$40="","",③予定日及び時間!$B$40&amp;"・"&amp;③予定日及び時間!$C$40)</f>
        <v>ニンジン・◇◇</v>
      </c>
      <c r="B228" s="271" t="str">
        <f>IF(③予定日及び時間!$M$30="","",③予定日及び時間!$M$30)</f>
        <v>耕起・施肥</v>
      </c>
      <c r="C228" s="291">
        <f>IF(③予定日及び時間!L40="","",③予定日及び時間!L40)</f>
        <v>45512</v>
      </c>
      <c r="D228" s="300">
        <f>IF(③予定日及び時間!M40="","",③予定日及び時間!M40)</f>
        <v>45516</v>
      </c>
      <c r="E228" s="302" t="str">
        <f>IF(③予定日及び時間!N40="","",③予定日及び時間!N40)</f>
        <v>～</v>
      </c>
      <c r="F228" s="301">
        <f>IF(③予定日及び時間!O40="","",③予定日及び時間!O40)</f>
        <v>45517</v>
      </c>
      <c r="G228" s="292">
        <f>IF(③予定日及び時間!$D$40="","",③予定日及び時間!$D$40*100)</f>
        <v>4000</v>
      </c>
      <c r="H228" s="271">
        <f>IF(③予定日及び時間!Q40="","",③予定日及び時間!Q40)</f>
        <v>32</v>
      </c>
      <c r="I228">
        <v>10</v>
      </c>
      <c r="V228" s="71" t="str">
        <f t="shared" si="69"/>
        <v>作業①・耕起・施肥</v>
      </c>
      <c r="W228" s="70" t="str">
        <f t="shared" si="74"/>
        <v>ニンジン・◇◇・作業①・耕起・施肥</v>
      </c>
      <c r="X228" s="70" t="str">
        <f>IF(A228="","",W228&amp;"・"&amp;②元データ!$G$8)</f>
        <v>ニンジン・◇◇・作業①・耕起・施肥・露地野菜Ｂ</v>
      </c>
      <c r="Y228" s="12" t="str">
        <f t="shared" si="75"/>
        <v>ニンジン・◇◇</v>
      </c>
      <c r="Z228" s="12" t="str">
        <f t="shared" si="76"/>
        <v>耕起・施肥</v>
      </c>
      <c r="AA228" s="61">
        <f t="shared" si="77"/>
        <v>45512</v>
      </c>
      <c r="AB228" s="62"/>
      <c r="AC228" s="66"/>
      <c r="AD228" s="63"/>
      <c r="AE228" s="62">
        <f t="shared" si="78"/>
        <v>45516</v>
      </c>
      <c r="AF228" s="66" t="str">
        <f t="shared" si="79"/>
        <v>～</v>
      </c>
      <c r="AG228" s="63">
        <f t="shared" si="80"/>
        <v>45517</v>
      </c>
      <c r="AH228" s="12">
        <f t="shared" si="81"/>
        <v>4000</v>
      </c>
      <c r="AI228" s="12">
        <f t="shared" si="82"/>
        <v>32</v>
      </c>
    </row>
    <row r="229" spans="1:35" ht="18" customHeight="1" x14ac:dyDescent="0.15">
      <c r="A229" s="271" t="str">
        <f>IF(③予定日及び時間!$B$41="","",③予定日及び時間!$B$41&amp;"・"&amp;③予定日及び時間!$C$41)</f>
        <v>ニンジン・●×▲</v>
      </c>
      <c r="B229" s="271" t="str">
        <f>IF(③予定日及び時間!$M$30="","",③予定日及び時間!$M$30)</f>
        <v>耕起・施肥</v>
      </c>
      <c r="C229" s="291">
        <f>IF(③予定日及び時間!L41="","",③予定日及び時間!L41)</f>
        <v>45522</v>
      </c>
      <c r="D229" s="300">
        <f>IF(③予定日及び時間!M41="","",③予定日及び時間!M41)</f>
        <v>45526</v>
      </c>
      <c r="E229" s="302" t="str">
        <f>IF(③予定日及び時間!N41="","",③予定日及び時間!N41)</f>
        <v>～</v>
      </c>
      <c r="F229" s="301">
        <f>IF(③予定日及び時間!O41="","",③予定日及び時間!O41)</f>
        <v>45527</v>
      </c>
      <c r="G229" s="292">
        <f>IF(③予定日及び時間!$D$41="","",③予定日及び時間!$D$41*100)</f>
        <v>4000</v>
      </c>
      <c r="H229" s="271">
        <f>IF(③予定日及び時間!Q41="","",③予定日及び時間!Q41)</f>
        <v>32</v>
      </c>
      <c r="I229">
        <v>11</v>
      </c>
      <c r="V229" s="71" t="str">
        <f t="shared" si="69"/>
        <v>作業①・耕起・施肥</v>
      </c>
      <c r="W229" s="70" t="str">
        <f t="shared" si="74"/>
        <v>ニンジン・●×▲・作業①・耕起・施肥</v>
      </c>
      <c r="X229" s="70" t="str">
        <f>IF(A229="","",W229&amp;"・"&amp;②元データ!$G$8)</f>
        <v>ニンジン・●×▲・作業①・耕起・施肥・露地野菜Ｂ</v>
      </c>
      <c r="Y229" s="12" t="str">
        <f t="shared" si="75"/>
        <v>ニンジン・●×▲</v>
      </c>
      <c r="Z229" s="12" t="str">
        <f t="shared" si="76"/>
        <v>耕起・施肥</v>
      </c>
      <c r="AA229" s="61">
        <f t="shared" si="77"/>
        <v>45522</v>
      </c>
      <c r="AB229" s="62"/>
      <c r="AC229" s="66"/>
      <c r="AD229" s="63"/>
      <c r="AE229" s="62">
        <f t="shared" si="78"/>
        <v>45526</v>
      </c>
      <c r="AF229" s="66" t="str">
        <f t="shared" si="79"/>
        <v>～</v>
      </c>
      <c r="AG229" s="63">
        <f t="shared" si="80"/>
        <v>45527</v>
      </c>
      <c r="AH229" s="12">
        <f t="shared" si="81"/>
        <v>4000</v>
      </c>
      <c r="AI229" s="12">
        <f t="shared" si="82"/>
        <v>32</v>
      </c>
    </row>
    <row r="230" spans="1:35" ht="18" customHeight="1" x14ac:dyDescent="0.15">
      <c r="A230" s="271" t="str">
        <f>IF(③予定日及び時間!$B$42="","",③予定日及び時間!$B$42&amp;"・"&amp;③予定日及び時間!$C$42)</f>
        <v>ニンジン・●◇▲</v>
      </c>
      <c r="B230" s="271" t="str">
        <f>IF(③予定日及び時間!$M$30="","",③予定日及び時間!$M$30)</f>
        <v>耕起・施肥</v>
      </c>
      <c r="C230" s="291">
        <f>IF(③予定日及び時間!L42="","",③予定日及び時間!L42)</f>
        <v>45533</v>
      </c>
      <c r="D230" s="300">
        <f>IF(③予定日及び時間!M42="","",③予定日及び時間!M42)</f>
        <v>45537</v>
      </c>
      <c r="E230" s="302" t="str">
        <f>IF(③予定日及び時間!N42="","",③予定日及び時間!N42)</f>
        <v>～</v>
      </c>
      <c r="F230" s="301">
        <f>IF(③予定日及び時間!O42="","",③予定日及び時間!O42)</f>
        <v>45538</v>
      </c>
      <c r="G230" s="292">
        <f>IF(③予定日及び時間!$D$42="","",③予定日及び時間!$D$42*100)</f>
        <v>4000</v>
      </c>
      <c r="H230" s="271">
        <f>IF(③予定日及び時間!Q42="","",③予定日及び時間!Q42)</f>
        <v>32</v>
      </c>
      <c r="I230">
        <v>12</v>
      </c>
      <c r="V230" s="71" t="str">
        <f t="shared" si="69"/>
        <v>作業①・耕起・施肥</v>
      </c>
      <c r="W230" s="70" t="str">
        <f t="shared" si="74"/>
        <v>ニンジン・●◇▲・作業①・耕起・施肥</v>
      </c>
      <c r="X230" s="70" t="str">
        <f>IF(A230="","",W230&amp;"・"&amp;②元データ!$G$8)</f>
        <v>ニンジン・●◇▲・作業①・耕起・施肥・露地野菜Ｂ</v>
      </c>
      <c r="Y230" s="12" t="str">
        <f t="shared" si="75"/>
        <v>ニンジン・●◇▲</v>
      </c>
      <c r="Z230" s="12" t="str">
        <f t="shared" si="76"/>
        <v>耕起・施肥</v>
      </c>
      <c r="AA230" s="61">
        <f t="shared" si="77"/>
        <v>45533</v>
      </c>
      <c r="AB230" s="62"/>
      <c r="AC230" s="66"/>
      <c r="AD230" s="63"/>
      <c r="AE230" s="62">
        <f t="shared" si="78"/>
        <v>45537</v>
      </c>
      <c r="AF230" s="66" t="str">
        <f t="shared" si="79"/>
        <v>～</v>
      </c>
      <c r="AG230" s="63">
        <f t="shared" si="80"/>
        <v>45538</v>
      </c>
      <c r="AH230" s="12">
        <f t="shared" si="81"/>
        <v>4000</v>
      </c>
      <c r="AI230" s="12">
        <f t="shared" si="82"/>
        <v>32</v>
      </c>
    </row>
    <row r="231" spans="1:35" ht="18" customHeight="1" x14ac:dyDescent="0.15">
      <c r="A231" s="271" t="str">
        <f>IF(③予定日及び時間!$B$43="","",③予定日及び時間!$B$43&amp;"・"&amp;③予定日及び時間!$C$43)</f>
        <v>産直ニンジン・▲▲◇</v>
      </c>
      <c r="B231" s="271" t="str">
        <f>IF(③予定日及び時間!$M$30="","",③予定日及び時間!$M$30)</f>
        <v>耕起・施肥</v>
      </c>
      <c r="C231" s="291">
        <f>IF(③予定日及び時間!L43="","",③予定日及び時間!L43)</f>
        <v>45522</v>
      </c>
      <c r="D231" s="300">
        <f>IF(③予定日及び時間!M43="","",③予定日及び時間!M43)</f>
        <v>45526</v>
      </c>
      <c r="E231" s="302" t="str">
        <f>IF(③予定日及び時間!N43="","",③予定日及び時間!N43)</f>
        <v>～</v>
      </c>
      <c r="F231" s="301">
        <f>IF(③予定日及び時間!O43="","",③予定日及び時間!O43)</f>
        <v>45527</v>
      </c>
      <c r="G231" s="292">
        <f>IF(③予定日及び時間!$D$43="","",③予定日及び時間!$D$43*100)</f>
        <v>2000</v>
      </c>
      <c r="H231" s="271">
        <f>IF(③予定日及び時間!Q43="","",③予定日及び時間!Q43)</f>
        <v>16</v>
      </c>
      <c r="I231">
        <v>13</v>
      </c>
      <c r="V231" s="71" t="str">
        <f t="shared" si="69"/>
        <v>作業①・耕起・施肥</v>
      </c>
      <c r="W231" s="70" t="str">
        <f t="shared" si="74"/>
        <v>産直ニンジン・▲▲◇・作業①・耕起・施肥</v>
      </c>
      <c r="X231" s="70" t="str">
        <f>IF(A231="","",W231&amp;"・"&amp;②元データ!$G$8)</f>
        <v>産直ニンジン・▲▲◇・作業①・耕起・施肥・露地野菜Ｂ</v>
      </c>
      <c r="Y231" s="12" t="str">
        <f t="shared" si="75"/>
        <v>産直ニンジン・▲▲◇</v>
      </c>
      <c r="Z231" s="12" t="str">
        <f t="shared" si="76"/>
        <v>耕起・施肥</v>
      </c>
      <c r="AA231" s="61">
        <f t="shared" si="77"/>
        <v>45522</v>
      </c>
      <c r="AB231" s="62"/>
      <c r="AC231" s="66"/>
      <c r="AD231" s="63"/>
      <c r="AE231" s="62">
        <f t="shared" si="78"/>
        <v>45526</v>
      </c>
      <c r="AF231" s="66" t="str">
        <f t="shared" si="79"/>
        <v>～</v>
      </c>
      <c r="AG231" s="63">
        <f t="shared" si="80"/>
        <v>45527</v>
      </c>
      <c r="AH231" s="12">
        <f t="shared" si="81"/>
        <v>2000</v>
      </c>
      <c r="AI231" s="12">
        <f t="shared" si="82"/>
        <v>16</v>
      </c>
    </row>
    <row r="232" spans="1:35" ht="18" customHeight="1" x14ac:dyDescent="0.15">
      <c r="A232" s="271" t="str">
        <f>IF(③予定日及び時間!$B$44="","",③予定日及び時間!$B$44&amp;"・"&amp;③予定日及び時間!$C$44)</f>
        <v>産直ニンジン・▲▲◇</v>
      </c>
      <c r="B232" s="271" t="str">
        <f>IF(③予定日及び時間!$M$30="","",③予定日及び時間!$M$30)</f>
        <v>耕起・施肥</v>
      </c>
      <c r="C232" s="291">
        <f>IF(③予定日及び時間!L44="","",③予定日及び時間!L44)</f>
        <v>45533</v>
      </c>
      <c r="D232" s="300">
        <f>IF(③予定日及び時間!M44="","",③予定日及び時間!M44)</f>
        <v>45537</v>
      </c>
      <c r="E232" s="302" t="str">
        <f>IF(③予定日及び時間!N44="","",③予定日及び時間!N44)</f>
        <v>～</v>
      </c>
      <c r="F232" s="301">
        <f>IF(③予定日及び時間!O44="","",③予定日及び時間!O44)</f>
        <v>45538</v>
      </c>
      <c r="G232" s="292">
        <f>IF(③予定日及び時間!$D$44="","",③予定日及び時間!$D$44*100)</f>
        <v>2000</v>
      </c>
      <c r="H232" s="271">
        <f>IF(③予定日及び時間!Q44="","",③予定日及び時間!Q44)</f>
        <v>16</v>
      </c>
      <c r="I232">
        <v>14</v>
      </c>
      <c r="V232" s="71" t="str">
        <f t="shared" si="69"/>
        <v>作業①・耕起・施肥</v>
      </c>
      <c r="W232" s="70" t="str">
        <f t="shared" si="74"/>
        <v>産直ニンジン・▲▲◇・作業①・耕起・施肥</v>
      </c>
      <c r="X232" s="70" t="str">
        <f>IF(A232="","",W232&amp;"・"&amp;②元データ!$G$8)</f>
        <v>産直ニンジン・▲▲◇・作業①・耕起・施肥・露地野菜Ｂ</v>
      </c>
      <c r="Y232" s="12" t="str">
        <f t="shared" si="75"/>
        <v>産直ニンジン・▲▲◇</v>
      </c>
      <c r="Z232" s="12" t="str">
        <f t="shared" si="76"/>
        <v>耕起・施肥</v>
      </c>
      <c r="AA232" s="61">
        <f t="shared" si="77"/>
        <v>45533</v>
      </c>
      <c r="AB232" s="62"/>
      <c r="AC232" s="66"/>
      <c r="AD232" s="63"/>
      <c r="AE232" s="62">
        <f t="shared" si="78"/>
        <v>45537</v>
      </c>
      <c r="AF232" s="66" t="str">
        <f t="shared" si="79"/>
        <v>～</v>
      </c>
      <c r="AG232" s="63">
        <f t="shared" si="80"/>
        <v>45538</v>
      </c>
      <c r="AH232" s="12">
        <f t="shared" si="81"/>
        <v>2000</v>
      </c>
      <c r="AI232" s="12">
        <f t="shared" si="82"/>
        <v>16</v>
      </c>
    </row>
    <row r="233" spans="1:35" ht="18" customHeight="1" x14ac:dyDescent="0.15">
      <c r="A233" s="271" t="str">
        <f>IF(③予定日及び時間!$B$45="","",③予定日及び時間!$B$45&amp;"・"&amp;③予定日及び時間!$C$45)</f>
        <v>産直野菜・◇◇●●</v>
      </c>
      <c r="B233" s="271" t="str">
        <f>IF(③予定日及び時間!$M$30="","",③予定日及び時間!$M$30)</f>
        <v>耕起・施肥</v>
      </c>
      <c r="C233" s="291" t="str">
        <f>IF(③予定日及び時間!L45="","",③予定日及び時間!L45)</f>
        <v/>
      </c>
      <c r="D233" s="300" t="str">
        <f>IF(③予定日及び時間!M45="","",③予定日及び時間!M45)</f>
        <v/>
      </c>
      <c r="E233" s="302" t="str">
        <f>IF(③予定日及び時間!N45="","",③予定日及び時間!N45)</f>
        <v/>
      </c>
      <c r="F233" s="301" t="str">
        <f>IF(③予定日及び時間!O45="","",③予定日及び時間!O45)</f>
        <v/>
      </c>
      <c r="G233" s="292">
        <f>IF(③予定日及び時間!$D$45="","",③予定日及び時間!$D$45*100)</f>
        <v>400</v>
      </c>
      <c r="H233" s="271">
        <f>IF(③予定日及び時間!Q45="","",③予定日及び時間!Q45)</f>
        <v>0</v>
      </c>
      <c r="I233">
        <v>15</v>
      </c>
      <c r="V233" s="71" t="str">
        <f t="shared" si="69"/>
        <v>作業①・耕起・施肥</v>
      </c>
      <c r="W233" s="70" t="str">
        <f t="shared" si="74"/>
        <v>産直野菜・◇◇●●・作業①・耕起・施肥</v>
      </c>
      <c r="X233" s="70" t="str">
        <f>IF(A233="","",W233&amp;"・"&amp;②元データ!$G$8)</f>
        <v>産直野菜・◇◇●●・作業①・耕起・施肥・露地野菜Ｂ</v>
      </c>
      <c r="Y233" s="12" t="str">
        <f t="shared" si="75"/>
        <v>産直野菜・◇◇●●</v>
      </c>
      <c r="Z233" s="12" t="str">
        <f t="shared" si="76"/>
        <v>耕起・施肥</v>
      </c>
      <c r="AA233" s="61" t="str">
        <f t="shared" si="77"/>
        <v/>
      </c>
      <c r="AB233" s="62"/>
      <c r="AC233" s="66"/>
      <c r="AD233" s="63"/>
      <c r="AE233" s="62" t="str">
        <f t="shared" si="78"/>
        <v/>
      </c>
      <c r="AF233" s="66" t="str">
        <f t="shared" si="79"/>
        <v/>
      </c>
      <c r="AG233" s="63" t="str">
        <f t="shared" si="80"/>
        <v/>
      </c>
      <c r="AH233" s="12">
        <f t="shared" si="81"/>
        <v>400</v>
      </c>
      <c r="AI233" s="12">
        <f t="shared" si="82"/>
        <v>0</v>
      </c>
    </row>
    <row r="234" spans="1:35" ht="18" customHeight="1" x14ac:dyDescent="0.15">
      <c r="A234" s="271" t="str">
        <f>IF(③予定日及び時間!$B$46="","",③予定日及び時間!$B$46&amp;"・"&amp;③予定日及び時間!$C$46)</f>
        <v>水稲・■◇</v>
      </c>
      <c r="B234" s="271" t="str">
        <f>IF(③予定日及び時間!$M$30="","",③予定日及び時間!$M$30)</f>
        <v>耕起・施肥</v>
      </c>
      <c r="C234" s="291" t="str">
        <f>IF(③予定日及び時間!L46="","",③予定日及び時間!L46)</f>
        <v/>
      </c>
      <c r="D234" s="300" t="str">
        <f>IF(③予定日及び時間!M46="","",③予定日及び時間!M46)</f>
        <v/>
      </c>
      <c r="E234" s="302" t="str">
        <f>IF(③予定日及び時間!N46="","",③予定日及び時間!N46)</f>
        <v/>
      </c>
      <c r="F234" s="301" t="str">
        <f>IF(③予定日及び時間!O46="","",③予定日及び時間!O46)</f>
        <v/>
      </c>
      <c r="G234" s="292">
        <f>IF(③予定日及び時間!$D$46="","",③予定日及び時間!$D$46*100)</f>
        <v>16000</v>
      </c>
      <c r="H234" s="271">
        <f>IF(③予定日及び時間!Q46="","",③予定日及び時間!Q46)</f>
        <v>0</v>
      </c>
      <c r="I234">
        <v>16</v>
      </c>
      <c r="V234" s="71" t="str">
        <f t="shared" si="69"/>
        <v>作業①・耕起・施肥</v>
      </c>
      <c r="W234" s="70" t="str">
        <f t="shared" si="74"/>
        <v>水稲・■◇・作業①・耕起・施肥</v>
      </c>
      <c r="X234" s="70" t="str">
        <f>IF(A234="","",W234&amp;"・"&amp;②元データ!$G$8)</f>
        <v>水稲・■◇・作業①・耕起・施肥・露地野菜Ｂ</v>
      </c>
      <c r="Y234" s="12" t="str">
        <f t="shared" si="75"/>
        <v>水稲・■◇</v>
      </c>
      <c r="Z234" s="12" t="str">
        <f t="shared" si="76"/>
        <v>耕起・施肥</v>
      </c>
      <c r="AA234" s="61" t="str">
        <f t="shared" si="77"/>
        <v/>
      </c>
      <c r="AB234" s="62"/>
      <c r="AC234" s="66"/>
      <c r="AD234" s="63"/>
      <c r="AE234" s="62" t="str">
        <f t="shared" si="78"/>
        <v/>
      </c>
      <c r="AF234" s="66" t="str">
        <f t="shared" si="79"/>
        <v/>
      </c>
      <c r="AG234" s="63" t="str">
        <f t="shared" si="80"/>
        <v/>
      </c>
      <c r="AH234" s="12">
        <f t="shared" si="81"/>
        <v>16000</v>
      </c>
      <c r="AI234" s="12">
        <f t="shared" si="82"/>
        <v>0</v>
      </c>
    </row>
    <row r="235" spans="1:35" ht="18" customHeight="1" x14ac:dyDescent="0.15">
      <c r="A235" s="271" t="str">
        <f>IF(③予定日及び時間!$B$31="","",③予定日及び時間!$B$31&amp;"・"&amp;③予定日及び時間!$C$31)</f>
        <v>キャベツ・○○</v>
      </c>
      <c r="B235" s="271" t="str">
        <f>IF(③予定日及び時間!$T$30="","",③予定日及び時間!$T$30)</f>
        <v>定植</v>
      </c>
      <c r="C235" s="291">
        <f>IF(③予定日及び時間!S31="","",③予定日及び時間!S31)</f>
        <v>45515</v>
      </c>
      <c r="D235" s="300">
        <f>IF(③予定日及び時間!T31="","",③予定日及び時間!T31)</f>
        <v>45519</v>
      </c>
      <c r="E235" s="302" t="str">
        <f>IF(③予定日及び時間!U31="","",③予定日及び時間!U31)</f>
        <v>～</v>
      </c>
      <c r="F235" s="301">
        <f>IF(③予定日及び時間!V31="","",③予定日及び時間!V31)</f>
        <v>45519</v>
      </c>
      <c r="G235" s="292">
        <f>IF(③予定日及び時間!$D$31="","",③予定日及び時間!$D$31*100)</f>
        <v>4000</v>
      </c>
      <c r="H235" s="271">
        <f>IF(③予定日及び時間!X31="","",③予定日及び時間!X31)</f>
        <v>16</v>
      </c>
      <c r="I235">
        <v>1</v>
      </c>
      <c r="V235" s="71" t="str">
        <f t="shared" ref="V235:V266" si="83">IF(Y235="","",$AH$201&amp;"・"&amp;Z235)</f>
        <v>作業①・定植</v>
      </c>
      <c r="W235" s="70" t="str">
        <f t="shared" si="74"/>
        <v>キャベツ・○○・作業①・定植</v>
      </c>
      <c r="X235" s="70" t="str">
        <f>IF(A235="","",W235&amp;"・"&amp;②元データ!$G$8)</f>
        <v>キャベツ・○○・作業①・定植・露地野菜Ｂ</v>
      </c>
      <c r="Y235" s="12" t="str">
        <f t="shared" si="75"/>
        <v>キャベツ・○○</v>
      </c>
      <c r="Z235" s="12" t="str">
        <f t="shared" si="76"/>
        <v>定植</v>
      </c>
      <c r="AA235" s="61">
        <f t="shared" si="77"/>
        <v>45515</v>
      </c>
      <c r="AB235" s="62"/>
      <c r="AC235" s="66"/>
      <c r="AD235" s="63"/>
      <c r="AE235" s="62">
        <f t="shared" si="78"/>
        <v>45519</v>
      </c>
      <c r="AF235" s="66" t="str">
        <f t="shared" si="79"/>
        <v>～</v>
      </c>
      <c r="AG235" s="63">
        <f t="shared" si="80"/>
        <v>45519</v>
      </c>
      <c r="AH235" s="12">
        <f t="shared" si="81"/>
        <v>4000</v>
      </c>
      <c r="AI235" s="12">
        <f t="shared" si="82"/>
        <v>16</v>
      </c>
    </row>
    <row r="236" spans="1:35" ht="18" customHeight="1" x14ac:dyDescent="0.15">
      <c r="A236" s="271" t="str">
        <f>IF(③予定日及び時間!$B$32="","",③予定日及び時間!$B$32&amp;"・"&amp;③予定日及び時間!$C$32)</f>
        <v>キャベツ・△△</v>
      </c>
      <c r="B236" s="271" t="str">
        <f>IF(③予定日及び時間!$T$30="","",③予定日及び時間!$T$30)</f>
        <v>定植</v>
      </c>
      <c r="C236" s="291" t="str">
        <f>IF(③予定日及び時間!S32="","",③予定日及び時間!S32)</f>
        <v/>
      </c>
      <c r="D236" s="300">
        <f>IF(③予定日及び時間!T32="","",③予定日及び時間!T32)</f>
        <v>45545</v>
      </c>
      <c r="E236" s="302" t="str">
        <f>IF(③予定日及び時間!U32="","",③予定日及び時間!U32)</f>
        <v>～</v>
      </c>
      <c r="F236" s="301">
        <f>IF(③予定日及び時間!V32="","",③予定日及び時間!V32)</f>
        <v>45545</v>
      </c>
      <c r="G236" s="292">
        <f>IF(③予定日及び時間!$D$32="","",③予定日及び時間!$D$32*100)</f>
        <v>2000</v>
      </c>
      <c r="H236" s="271">
        <f>IF(③予定日及び時間!X32="","",③予定日及び時間!X32)</f>
        <v>8</v>
      </c>
      <c r="I236">
        <v>2</v>
      </c>
      <c r="V236" s="71" t="str">
        <f t="shared" si="83"/>
        <v>作業①・定植</v>
      </c>
      <c r="W236" s="70" t="str">
        <f t="shared" si="74"/>
        <v>キャベツ・△△・作業①・定植</v>
      </c>
      <c r="X236" s="70" t="str">
        <f>IF(A236="","",W236&amp;"・"&amp;②元データ!$G$8)</f>
        <v>キャベツ・△△・作業①・定植・露地野菜Ｂ</v>
      </c>
      <c r="Y236" s="12" t="str">
        <f t="shared" si="75"/>
        <v>キャベツ・△△</v>
      </c>
      <c r="Z236" s="12" t="str">
        <f t="shared" si="76"/>
        <v>定植</v>
      </c>
      <c r="AA236" s="61" t="str">
        <f t="shared" si="77"/>
        <v/>
      </c>
      <c r="AB236" s="62"/>
      <c r="AC236" s="66"/>
      <c r="AD236" s="63"/>
      <c r="AE236" s="62">
        <f t="shared" si="78"/>
        <v>45545</v>
      </c>
      <c r="AF236" s="66" t="str">
        <f t="shared" si="79"/>
        <v>～</v>
      </c>
      <c r="AG236" s="63">
        <f t="shared" si="80"/>
        <v>45545</v>
      </c>
      <c r="AH236" s="12">
        <f t="shared" si="81"/>
        <v>2000</v>
      </c>
      <c r="AI236" s="12">
        <f t="shared" si="82"/>
        <v>8</v>
      </c>
    </row>
    <row r="237" spans="1:35" ht="18" customHeight="1" x14ac:dyDescent="0.15">
      <c r="A237" s="271" t="str">
        <f>IF(③予定日及び時間!$B$33="","",③予定日及び時間!$B$33&amp;"・"&amp;③予定日及び時間!$C$33)</f>
        <v>キャベツ・○×△</v>
      </c>
      <c r="B237" s="271" t="str">
        <f>IF(③予定日及び時間!$T$30="","",③予定日及び時間!$T$30)</f>
        <v>定植</v>
      </c>
      <c r="C237" s="291" t="str">
        <f>IF(③予定日及び時間!S33="","",③予定日及び時間!S33)</f>
        <v/>
      </c>
      <c r="D237" s="300">
        <f>IF(③予定日及び時間!T33="","",③予定日及び時間!T33)</f>
        <v>45555</v>
      </c>
      <c r="E237" s="302" t="str">
        <f>IF(③予定日及び時間!U33="","",③予定日及び時間!U33)</f>
        <v>～</v>
      </c>
      <c r="F237" s="301">
        <f>IF(③予定日及び時間!V33="","",③予定日及び時間!V33)</f>
        <v>45555</v>
      </c>
      <c r="G237" s="292">
        <f>IF(③予定日及び時間!$D$33="","",③予定日及び時間!$D$33*100)</f>
        <v>2000</v>
      </c>
      <c r="H237" s="271">
        <f>IF(③予定日及び時間!X33="","",③予定日及び時間!X33)</f>
        <v>8</v>
      </c>
      <c r="I237">
        <v>3</v>
      </c>
      <c r="V237" s="71" t="str">
        <f t="shared" si="83"/>
        <v>作業①・定植</v>
      </c>
      <c r="W237" s="70" t="str">
        <f t="shared" si="74"/>
        <v>キャベツ・○×△・作業①・定植</v>
      </c>
      <c r="X237" s="70" t="str">
        <f>IF(A237="","",W237&amp;"・"&amp;②元データ!$G$8)</f>
        <v>キャベツ・○×△・作業①・定植・露地野菜Ｂ</v>
      </c>
      <c r="Y237" s="12" t="str">
        <f t="shared" si="75"/>
        <v>キャベツ・○×△</v>
      </c>
      <c r="Z237" s="12" t="str">
        <f t="shared" si="76"/>
        <v>定植</v>
      </c>
      <c r="AA237" s="61" t="str">
        <f t="shared" si="77"/>
        <v/>
      </c>
      <c r="AB237" s="62"/>
      <c r="AC237" s="66"/>
      <c r="AD237" s="63"/>
      <c r="AE237" s="62">
        <f t="shared" si="78"/>
        <v>45555</v>
      </c>
      <c r="AF237" s="66" t="str">
        <f t="shared" si="79"/>
        <v>～</v>
      </c>
      <c r="AG237" s="63">
        <f t="shared" si="80"/>
        <v>45555</v>
      </c>
      <c r="AH237" s="12">
        <f t="shared" si="81"/>
        <v>2000</v>
      </c>
      <c r="AI237" s="12">
        <f t="shared" si="82"/>
        <v>8</v>
      </c>
    </row>
    <row r="238" spans="1:35" ht="18" customHeight="1" x14ac:dyDescent="0.15">
      <c r="A238" s="271" t="str">
        <f>IF(③予定日及び時間!$B$34="","",③予定日及び時間!$B$34&amp;"・"&amp;③予定日及び時間!$C$34)</f>
        <v>キャベツ・＊＊＊</v>
      </c>
      <c r="B238" s="271" t="str">
        <f>IF(③予定日及び時間!$T$30="","",③予定日及び時間!$T$30)</f>
        <v>定植</v>
      </c>
      <c r="C238" s="291" t="str">
        <f>IF(③予定日及び時間!S34="","",③予定日及び時間!S34)</f>
        <v/>
      </c>
      <c r="D238" s="300">
        <f>IF(③予定日及び時間!T34="","",③予定日及び時間!T34)</f>
        <v>45597</v>
      </c>
      <c r="E238" s="302" t="str">
        <f>IF(③予定日及び時間!U34="","",③予定日及び時間!U34)</f>
        <v>～</v>
      </c>
      <c r="F238" s="301">
        <f>IF(③予定日及び時間!V34="","",③予定日及び時間!V34)</f>
        <v>45597</v>
      </c>
      <c r="G238" s="292">
        <f>IF(③予定日及び時間!$D$34="","",③予定日及び時間!$D$34*100)</f>
        <v>2000</v>
      </c>
      <c r="H238" s="271">
        <f>IF(③予定日及び時間!X34="","",③予定日及び時間!X34)</f>
        <v>8</v>
      </c>
      <c r="I238">
        <v>4</v>
      </c>
      <c r="V238" s="71" t="str">
        <f t="shared" si="83"/>
        <v>作業①・定植</v>
      </c>
      <c r="W238" s="70" t="str">
        <f t="shared" si="74"/>
        <v>キャベツ・＊＊＊・作業①・定植</v>
      </c>
      <c r="X238" s="70" t="str">
        <f>IF(A238="","",W238&amp;"・"&amp;②元データ!$G$8)</f>
        <v>キャベツ・＊＊＊・作業①・定植・露地野菜Ｂ</v>
      </c>
      <c r="Y238" s="12" t="str">
        <f t="shared" si="75"/>
        <v>キャベツ・＊＊＊</v>
      </c>
      <c r="Z238" s="12" t="str">
        <f t="shared" si="76"/>
        <v>定植</v>
      </c>
      <c r="AA238" s="61" t="str">
        <f t="shared" si="77"/>
        <v/>
      </c>
      <c r="AB238" s="62"/>
      <c r="AC238" s="66"/>
      <c r="AD238" s="63"/>
      <c r="AE238" s="62">
        <f t="shared" si="78"/>
        <v>45597</v>
      </c>
      <c r="AF238" s="66" t="str">
        <f t="shared" si="79"/>
        <v>～</v>
      </c>
      <c r="AG238" s="63">
        <f t="shared" si="80"/>
        <v>45597</v>
      </c>
      <c r="AH238" s="12">
        <f t="shared" si="81"/>
        <v>2000</v>
      </c>
      <c r="AI238" s="12">
        <f t="shared" si="82"/>
        <v>8</v>
      </c>
    </row>
    <row r="239" spans="1:35" ht="18" customHeight="1" x14ac:dyDescent="0.15">
      <c r="A239" s="271" t="str">
        <f>IF(③予定日及び時間!$B$35="","",③予定日及び時間!$B$35&amp;"・"&amp;③予定日及び時間!$C$35)</f>
        <v>キャベツ・◎◎</v>
      </c>
      <c r="B239" s="271" t="str">
        <f>IF(③予定日及び時間!$T$30="","",③予定日及び時間!$T$30)</f>
        <v>定植</v>
      </c>
      <c r="C239" s="291" t="str">
        <f>IF(③予定日及び時間!S35="","",③予定日及び時間!S35)</f>
        <v/>
      </c>
      <c r="D239" s="300">
        <f>IF(③予定日及び時間!T35="","",③予定日及び時間!T35)</f>
        <v>45606</v>
      </c>
      <c r="E239" s="302" t="str">
        <f>IF(③予定日及び時間!U35="","",③予定日及び時間!U35)</f>
        <v>～</v>
      </c>
      <c r="F239" s="301">
        <f>IF(③予定日及び時間!V35="","",③予定日及び時間!V35)</f>
        <v>45606</v>
      </c>
      <c r="G239" s="292">
        <f>IF(③予定日及び時間!$D$35="","",③予定日及び時間!$D$35*100)</f>
        <v>2000</v>
      </c>
      <c r="H239" s="271">
        <f>IF(③予定日及び時間!X35="","",③予定日及び時間!X35)</f>
        <v>8</v>
      </c>
      <c r="I239">
        <v>5</v>
      </c>
      <c r="V239" s="71" t="str">
        <f t="shared" si="83"/>
        <v>作業①・定植</v>
      </c>
      <c r="W239" s="70" t="str">
        <f t="shared" si="74"/>
        <v>キャベツ・◎◎・作業①・定植</v>
      </c>
      <c r="X239" s="70" t="str">
        <f>IF(A239="","",W239&amp;"・"&amp;②元データ!$G$8)</f>
        <v>キャベツ・◎◎・作業①・定植・露地野菜Ｂ</v>
      </c>
      <c r="Y239" s="12" t="str">
        <f t="shared" si="75"/>
        <v>キャベツ・◎◎</v>
      </c>
      <c r="Z239" s="12" t="str">
        <f t="shared" si="76"/>
        <v>定植</v>
      </c>
      <c r="AA239" s="61" t="str">
        <f t="shared" si="77"/>
        <v/>
      </c>
      <c r="AB239" s="62"/>
      <c r="AC239" s="66"/>
      <c r="AD239" s="63"/>
      <c r="AE239" s="62">
        <f t="shared" si="78"/>
        <v>45606</v>
      </c>
      <c r="AF239" s="66" t="str">
        <f t="shared" si="79"/>
        <v>～</v>
      </c>
      <c r="AG239" s="63">
        <f t="shared" si="80"/>
        <v>45606</v>
      </c>
      <c r="AH239" s="12">
        <f t="shared" si="81"/>
        <v>2000</v>
      </c>
      <c r="AI239" s="12">
        <f t="shared" si="82"/>
        <v>8</v>
      </c>
    </row>
    <row r="240" spans="1:35" ht="18" customHeight="1" x14ac:dyDescent="0.15">
      <c r="A240" s="271" t="str">
        <f>IF(③予定日及び時間!$B$36="","",③予定日及び時間!$B$36&amp;"・"&amp;③予定日及び時間!$C$36)</f>
        <v>キャベツ・●●</v>
      </c>
      <c r="B240" s="271" t="str">
        <f>IF(③予定日及び時間!$T$30="","",③予定日及び時間!$T$30)</f>
        <v>定植</v>
      </c>
      <c r="C240" s="291" t="str">
        <f>IF(③予定日及び時間!S36="","",③予定日及び時間!S36)</f>
        <v/>
      </c>
      <c r="D240" s="300">
        <f>IF(③予定日及び時間!T36="","",③予定日及び時間!T36)</f>
        <v>45616</v>
      </c>
      <c r="E240" s="302" t="str">
        <f>IF(③予定日及び時間!U36="","",③予定日及び時間!U36)</f>
        <v>～</v>
      </c>
      <c r="F240" s="301">
        <f>IF(③予定日及び時間!V36="","",③予定日及び時間!V36)</f>
        <v>45616</v>
      </c>
      <c r="G240" s="292" t="str">
        <f>IF(③予定日及び時間!D68="","",③予定日及び時間!D68*100)</f>
        <v/>
      </c>
      <c r="H240" s="271">
        <f>IF(③予定日及び時間!X36="","",③予定日及び時間!X36)</f>
        <v>8</v>
      </c>
      <c r="I240">
        <v>6</v>
      </c>
      <c r="V240" s="71" t="str">
        <f t="shared" si="83"/>
        <v>作業①・定植</v>
      </c>
      <c r="W240" s="70" t="str">
        <f t="shared" si="74"/>
        <v>キャベツ・●●・作業①・定植</v>
      </c>
      <c r="X240" s="70" t="str">
        <f>IF(A240="","",W240&amp;"・"&amp;②元データ!$G$8)</f>
        <v>キャベツ・●●・作業①・定植・露地野菜Ｂ</v>
      </c>
      <c r="Y240" s="12" t="str">
        <f t="shared" si="75"/>
        <v>キャベツ・●●</v>
      </c>
      <c r="Z240" s="12" t="str">
        <f t="shared" si="76"/>
        <v>定植</v>
      </c>
      <c r="AA240" s="61" t="str">
        <f t="shared" si="77"/>
        <v/>
      </c>
      <c r="AB240" s="62"/>
      <c r="AC240" s="66"/>
      <c r="AD240" s="63"/>
      <c r="AE240" s="62">
        <f t="shared" si="78"/>
        <v>45616</v>
      </c>
      <c r="AF240" s="66" t="str">
        <f t="shared" si="79"/>
        <v>～</v>
      </c>
      <c r="AG240" s="63">
        <f t="shared" si="80"/>
        <v>45616</v>
      </c>
      <c r="AH240" s="12" t="str">
        <f t="shared" si="81"/>
        <v/>
      </c>
      <c r="AI240" s="12">
        <f t="shared" si="82"/>
        <v>8</v>
      </c>
    </row>
    <row r="241" spans="1:35" ht="18" customHeight="1" x14ac:dyDescent="0.15">
      <c r="A241" s="271" t="str">
        <f>IF(③予定日及び時間!$B$37="","",③予定日及び時間!$B$37&amp;"・"&amp;③予定日及び時間!$C$37)</f>
        <v>ブロッコリー・▽▽</v>
      </c>
      <c r="B241" s="271" t="str">
        <f>IF(③予定日及び時間!$T$30="","",③予定日及び時間!$T$30)</f>
        <v>定植</v>
      </c>
      <c r="C241" s="291" t="str">
        <f>IF(③予定日及び時間!S37="","",③予定日及び時間!S37)</f>
        <v/>
      </c>
      <c r="D241" s="300">
        <f>IF(③予定日及び時間!T37="","",③予定日及び時間!T37)</f>
        <v>45540</v>
      </c>
      <c r="E241" s="302" t="str">
        <f>IF(③予定日及び時間!U37="","",③予定日及び時間!U37)</f>
        <v>～</v>
      </c>
      <c r="F241" s="301">
        <f>IF(③予定日及び時間!V37="","",③予定日及び時間!V37)</f>
        <v>45540</v>
      </c>
      <c r="G241" s="292">
        <f>IF(③予定日及び時間!$D$37="","",③予定日及び時間!$D$37*100)</f>
        <v>2000</v>
      </c>
      <c r="H241" s="271">
        <f>IF(③予定日及び時間!X37="","",③予定日及び時間!X37)</f>
        <v>8</v>
      </c>
      <c r="I241">
        <v>7</v>
      </c>
      <c r="V241" s="71" t="str">
        <f t="shared" si="83"/>
        <v>作業①・定植</v>
      </c>
      <c r="W241" s="70" t="str">
        <f t="shared" si="74"/>
        <v>ブロッコリー・▽▽・作業①・定植</v>
      </c>
      <c r="X241" s="70" t="str">
        <f>IF(A241="","",W241&amp;"・"&amp;②元データ!$G$8)</f>
        <v>ブロッコリー・▽▽・作業①・定植・露地野菜Ｂ</v>
      </c>
      <c r="Y241" s="12" t="str">
        <f t="shared" si="75"/>
        <v>ブロッコリー・▽▽</v>
      </c>
      <c r="Z241" s="12" t="str">
        <f t="shared" si="76"/>
        <v>定植</v>
      </c>
      <c r="AA241" s="61" t="str">
        <f t="shared" si="77"/>
        <v/>
      </c>
      <c r="AB241" s="62"/>
      <c r="AC241" s="66"/>
      <c r="AD241" s="63"/>
      <c r="AE241" s="62">
        <f t="shared" si="78"/>
        <v>45540</v>
      </c>
      <c r="AF241" s="66" t="str">
        <f t="shared" si="79"/>
        <v>～</v>
      </c>
      <c r="AG241" s="63">
        <f t="shared" si="80"/>
        <v>45540</v>
      </c>
      <c r="AH241" s="12">
        <f t="shared" si="81"/>
        <v>2000</v>
      </c>
      <c r="AI241" s="12">
        <f t="shared" si="82"/>
        <v>8</v>
      </c>
    </row>
    <row r="242" spans="1:35" ht="18" customHeight="1" x14ac:dyDescent="0.15">
      <c r="A242" s="271" t="str">
        <f>IF(③予定日及び時間!$B$38="","",③予定日及び時間!$B$38&amp;"・"&amp;③予定日及び時間!$C$38)</f>
        <v>ブロッコリー・▲▲</v>
      </c>
      <c r="B242" s="271" t="str">
        <f>IF(③予定日及び時間!$T$30="","",③予定日及び時間!$T$30)</f>
        <v>定植</v>
      </c>
      <c r="C242" s="291" t="str">
        <f>IF(③予定日及び時間!S38="","",③予定日及び時間!S38)</f>
        <v/>
      </c>
      <c r="D242" s="300">
        <f>IF(③予定日及び時間!T38="","",③予定日及び時間!T38)</f>
        <v>45550</v>
      </c>
      <c r="E242" s="302" t="str">
        <f>IF(③予定日及び時間!U38="","",③予定日及び時間!U38)</f>
        <v>～</v>
      </c>
      <c r="F242" s="301">
        <f>IF(③予定日及び時間!V38="","",③予定日及び時間!V38)</f>
        <v>45550</v>
      </c>
      <c r="G242" s="292">
        <f>IF(③予定日及び時間!$D$38="","",③予定日及び時間!$D$38*100)</f>
        <v>2000</v>
      </c>
      <c r="H242" s="271">
        <f>IF(③予定日及び時間!X38="","",③予定日及び時間!X38)</f>
        <v>8</v>
      </c>
      <c r="I242">
        <v>8</v>
      </c>
      <c r="V242" s="71" t="str">
        <f t="shared" si="83"/>
        <v>作業①・定植</v>
      </c>
      <c r="W242" s="70" t="str">
        <f t="shared" si="74"/>
        <v>ブロッコリー・▲▲・作業①・定植</v>
      </c>
      <c r="X242" s="70" t="str">
        <f>IF(A242="","",W242&amp;"・"&amp;②元データ!$G$8)</f>
        <v>ブロッコリー・▲▲・作業①・定植・露地野菜Ｂ</v>
      </c>
      <c r="Y242" s="12" t="str">
        <f t="shared" si="75"/>
        <v>ブロッコリー・▲▲</v>
      </c>
      <c r="Z242" s="12" t="str">
        <f t="shared" si="76"/>
        <v>定植</v>
      </c>
      <c r="AA242" s="61" t="str">
        <f t="shared" si="77"/>
        <v/>
      </c>
      <c r="AB242" s="62"/>
      <c r="AC242" s="66"/>
      <c r="AD242" s="63"/>
      <c r="AE242" s="62">
        <f t="shared" si="78"/>
        <v>45550</v>
      </c>
      <c r="AF242" s="66" t="str">
        <f t="shared" si="79"/>
        <v>～</v>
      </c>
      <c r="AG242" s="63">
        <f t="shared" si="80"/>
        <v>45550</v>
      </c>
      <c r="AH242" s="12">
        <f t="shared" si="81"/>
        <v>2000</v>
      </c>
      <c r="AI242" s="12">
        <f t="shared" si="82"/>
        <v>8</v>
      </c>
    </row>
    <row r="243" spans="1:35" ht="18" customHeight="1" x14ac:dyDescent="0.15">
      <c r="A243" s="271" t="str">
        <f>IF(③予定日及び時間!$B$39="","",③予定日及び時間!$B$39&amp;"・"&amp;③予定日及び時間!$C$39)</f>
        <v>ブロッコリー・■■</v>
      </c>
      <c r="B243" s="271" t="str">
        <f>IF(③予定日及び時間!$T$30="","",③予定日及び時間!$T$30)</f>
        <v>定植</v>
      </c>
      <c r="C243" s="291" t="str">
        <f>IF(③予定日及び時間!S39="","",③予定日及び時間!S39)</f>
        <v/>
      </c>
      <c r="D243" s="300">
        <f>IF(③予定日及び時間!T39="","",③予定日及び時間!T39)</f>
        <v>45566</v>
      </c>
      <c r="E243" s="302" t="str">
        <f>IF(③予定日及び時間!U39="","",③予定日及び時間!U39)</f>
        <v>～</v>
      </c>
      <c r="F243" s="301">
        <f>IF(③予定日及び時間!V39="","",③予定日及び時間!V39)</f>
        <v>45566</v>
      </c>
      <c r="G243" s="292">
        <f>IF(③予定日及び時間!$D$39="","",③予定日及び時間!$D$39*100)</f>
        <v>2000</v>
      </c>
      <c r="H243" s="271">
        <f>IF(③予定日及び時間!X39="","",③予定日及び時間!X39)</f>
        <v>8</v>
      </c>
      <c r="I243">
        <v>9</v>
      </c>
      <c r="V243" s="71" t="str">
        <f t="shared" si="83"/>
        <v>作業①・定植</v>
      </c>
      <c r="W243" s="70" t="str">
        <f t="shared" si="74"/>
        <v>ブロッコリー・■■・作業①・定植</v>
      </c>
      <c r="X243" s="70" t="str">
        <f>IF(A243="","",W243&amp;"・"&amp;②元データ!$G$8)</f>
        <v>ブロッコリー・■■・作業①・定植・露地野菜Ｂ</v>
      </c>
      <c r="Y243" s="12" t="str">
        <f t="shared" si="75"/>
        <v>ブロッコリー・■■</v>
      </c>
      <c r="Z243" s="12" t="str">
        <f t="shared" si="76"/>
        <v>定植</v>
      </c>
      <c r="AA243" s="61" t="str">
        <f t="shared" si="77"/>
        <v/>
      </c>
      <c r="AB243" s="62"/>
      <c r="AC243" s="66"/>
      <c r="AD243" s="63"/>
      <c r="AE243" s="62">
        <f t="shared" si="78"/>
        <v>45566</v>
      </c>
      <c r="AF243" s="66" t="str">
        <f t="shared" si="79"/>
        <v>～</v>
      </c>
      <c r="AG243" s="63">
        <f t="shared" si="80"/>
        <v>45566</v>
      </c>
      <c r="AH243" s="12">
        <f t="shared" si="81"/>
        <v>2000</v>
      </c>
      <c r="AI243" s="12">
        <f t="shared" si="82"/>
        <v>8</v>
      </c>
    </row>
    <row r="244" spans="1:35" ht="18" customHeight="1" x14ac:dyDescent="0.15">
      <c r="A244" s="271" t="str">
        <f>IF(③予定日及び時間!$B$40="","",③予定日及び時間!$B$40&amp;"・"&amp;③予定日及び時間!$C$40)</f>
        <v>ニンジン・◇◇</v>
      </c>
      <c r="B244" s="271" t="str">
        <f>IF(③予定日及び時間!$T$30="","",③予定日及び時間!$T$30)</f>
        <v>定植</v>
      </c>
      <c r="C244" s="291">
        <f>IF(③予定日及び時間!S40="","",③予定日及び時間!S40)</f>
        <v>45515</v>
      </c>
      <c r="D244" s="300">
        <f>IF(③予定日及び時間!T40="","",③予定日及び時間!T40)</f>
        <v>45519</v>
      </c>
      <c r="E244" s="302" t="str">
        <f>IF(③予定日及び時間!U40="","",③予定日及び時間!U40)</f>
        <v/>
      </c>
      <c r="F244" s="301">
        <f>IF(③予定日及び時間!V40="","",③予定日及び時間!V40)</f>
        <v>45519</v>
      </c>
      <c r="G244" s="292">
        <f>IF(③予定日及び時間!$D$40="","",③予定日及び時間!$D$40*100)</f>
        <v>4000</v>
      </c>
      <c r="H244" s="271">
        <f>IF(③予定日及び時間!X40="","",③予定日及び時間!X40)</f>
        <v>16</v>
      </c>
      <c r="I244">
        <v>10</v>
      </c>
      <c r="V244" s="71" t="str">
        <f t="shared" si="83"/>
        <v>作業①・定植</v>
      </c>
      <c r="W244" s="70" t="str">
        <f t="shared" si="74"/>
        <v>ニンジン・◇◇・作業①・定植</v>
      </c>
      <c r="X244" s="70" t="str">
        <f>IF(A244="","",W244&amp;"・"&amp;②元データ!$G$8)</f>
        <v>ニンジン・◇◇・作業①・定植・露地野菜Ｂ</v>
      </c>
      <c r="Y244" s="12" t="str">
        <f t="shared" si="75"/>
        <v>ニンジン・◇◇</v>
      </c>
      <c r="Z244" s="12" t="str">
        <f t="shared" si="76"/>
        <v>定植</v>
      </c>
      <c r="AA244" s="61">
        <f t="shared" si="77"/>
        <v>45515</v>
      </c>
      <c r="AB244" s="62"/>
      <c r="AC244" s="66"/>
      <c r="AD244" s="63"/>
      <c r="AE244" s="62">
        <f t="shared" si="78"/>
        <v>45519</v>
      </c>
      <c r="AF244" s="66" t="str">
        <f t="shared" si="79"/>
        <v/>
      </c>
      <c r="AG244" s="63">
        <f t="shared" si="80"/>
        <v>45519</v>
      </c>
      <c r="AH244" s="12">
        <f t="shared" si="81"/>
        <v>4000</v>
      </c>
      <c r="AI244" s="12">
        <f t="shared" si="82"/>
        <v>16</v>
      </c>
    </row>
    <row r="245" spans="1:35" ht="18" customHeight="1" x14ac:dyDescent="0.15">
      <c r="A245" s="271" t="str">
        <f>IF(③予定日及び時間!$B$41="","",③予定日及び時間!$B$41&amp;"・"&amp;③予定日及び時間!$C$41)</f>
        <v>ニンジン・●×▲</v>
      </c>
      <c r="B245" s="271" t="str">
        <f>IF(③予定日及び時間!$T$30="","",③予定日及び時間!$T$30)</f>
        <v>定植</v>
      </c>
      <c r="C245" s="291" t="str">
        <f>IF(③予定日及び時間!S41="","",③予定日及び時間!S41)</f>
        <v/>
      </c>
      <c r="D245" s="300">
        <f>IF(③予定日及び時間!T41="","",③予定日及び時間!T41)</f>
        <v>45529</v>
      </c>
      <c r="E245" s="302" t="str">
        <f>IF(③予定日及び時間!U41="","",③予定日及び時間!U41)</f>
        <v>～</v>
      </c>
      <c r="F245" s="301">
        <f>IF(③予定日及び時間!V41="","",③予定日及び時間!V41)</f>
        <v>45529</v>
      </c>
      <c r="G245" s="292">
        <f>IF(③予定日及び時間!$D$41="","",③予定日及び時間!$D$41*100)</f>
        <v>4000</v>
      </c>
      <c r="H245" s="271">
        <f>IF(③予定日及び時間!X41="","",③予定日及び時間!X41)</f>
        <v>16</v>
      </c>
      <c r="I245">
        <v>11</v>
      </c>
      <c r="V245" s="71" t="str">
        <f t="shared" si="83"/>
        <v>作業①・定植</v>
      </c>
      <c r="W245" s="70" t="str">
        <f t="shared" si="74"/>
        <v>ニンジン・●×▲・作業①・定植</v>
      </c>
      <c r="X245" s="70" t="str">
        <f>IF(A245="","",W245&amp;"・"&amp;②元データ!$G$8)</f>
        <v>ニンジン・●×▲・作業①・定植・露地野菜Ｂ</v>
      </c>
      <c r="Y245" s="12" t="str">
        <f t="shared" si="75"/>
        <v>ニンジン・●×▲</v>
      </c>
      <c r="Z245" s="12" t="str">
        <f t="shared" si="76"/>
        <v>定植</v>
      </c>
      <c r="AA245" s="61" t="str">
        <f t="shared" si="77"/>
        <v/>
      </c>
      <c r="AB245" s="62"/>
      <c r="AC245" s="66"/>
      <c r="AD245" s="63"/>
      <c r="AE245" s="62">
        <f t="shared" si="78"/>
        <v>45529</v>
      </c>
      <c r="AF245" s="66" t="str">
        <f t="shared" si="79"/>
        <v>～</v>
      </c>
      <c r="AG245" s="63">
        <f t="shared" si="80"/>
        <v>45529</v>
      </c>
      <c r="AH245" s="12">
        <f t="shared" si="81"/>
        <v>4000</v>
      </c>
      <c r="AI245" s="12">
        <f t="shared" si="82"/>
        <v>16</v>
      </c>
    </row>
    <row r="246" spans="1:35" ht="18" customHeight="1" x14ac:dyDescent="0.15">
      <c r="A246" s="271" t="str">
        <f>IF(③予定日及び時間!$B$42="","",③予定日及び時間!$B$42&amp;"・"&amp;③予定日及び時間!$C$42)</f>
        <v>ニンジン・●◇▲</v>
      </c>
      <c r="B246" s="271" t="str">
        <f>IF(③予定日及び時間!$T$30="","",③予定日及び時間!$T$30)</f>
        <v>定植</v>
      </c>
      <c r="C246" s="291" t="str">
        <f>IF(③予定日及び時間!S42="","",③予定日及び時間!S42)</f>
        <v/>
      </c>
      <c r="D246" s="300">
        <f>IF(③予定日及び時間!T42="","",③予定日及び時間!T42)</f>
        <v>45540</v>
      </c>
      <c r="E246" s="302" t="str">
        <f>IF(③予定日及び時間!U42="","",③予定日及び時間!U42)</f>
        <v>～</v>
      </c>
      <c r="F246" s="301">
        <f>IF(③予定日及び時間!V42="","",③予定日及び時間!V42)</f>
        <v>45540</v>
      </c>
      <c r="G246" s="292">
        <f>IF(③予定日及び時間!$D$42="","",③予定日及び時間!$D$42*100)</f>
        <v>4000</v>
      </c>
      <c r="H246" s="271">
        <f>IF(③予定日及び時間!X42="","",③予定日及び時間!X42)</f>
        <v>16</v>
      </c>
      <c r="I246">
        <v>12</v>
      </c>
      <c r="V246" s="71" t="str">
        <f t="shared" si="83"/>
        <v>作業①・定植</v>
      </c>
      <c r="W246" s="70" t="str">
        <f t="shared" si="74"/>
        <v>ニンジン・●◇▲・作業①・定植</v>
      </c>
      <c r="X246" s="70" t="str">
        <f>IF(A246="","",W246&amp;"・"&amp;②元データ!$G$8)</f>
        <v>ニンジン・●◇▲・作業①・定植・露地野菜Ｂ</v>
      </c>
      <c r="Y246" s="12" t="str">
        <f t="shared" si="75"/>
        <v>ニンジン・●◇▲</v>
      </c>
      <c r="Z246" s="12" t="str">
        <f t="shared" si="76"/>
        <v>定植</v>
      </c>
      <c r="AA246" s="61" t="str">
        <f t="shared" si="77"/>
        <v/>
      </c>
      <c r="AB246" s="62"/>
      <c r="AC246" s="66"/>
      <c r="AD246" s="63"/>
      <c r="AE246" s="62">
        <f t="shared" si="78"/>
        <v>45540</v>
      </c>
      <c r="AF246" s="66" t="str">
        <f t="shared" si="79"/>
        <v>～</v>
      </c>
      <c r="AG246" s="63">
        <f t="shared" si="80"/>
        <v>45540</v>
      </c>
      <c r="AH246" s="12">
        <f t="shared" si="81"/>
        <v>4000</v>
      </c>
      <c r="AI246" s="12">
        <f t="shared" si="82"/>
        <v>16</v>
      </c>
    </row>
    <row r="247" spans="1:35" ht="18" customHeight="1" x14ac:dyDescent="0.15">
      <c r="A247" s="271" t="str">
        <f>IF(③予定日及び時間!$B$43="","",③予定日及び時間!$B$43&amp;"・"&amp;③予定日及び時間!$C$43)</f>
        <v>産直ニンジン・▲▲◇</v>
      </c>
      <c r="B247" s="271" t="str">
        <f>IF(③予定日及び時間!$T$30="","",③予定日及び時間!$T$30)</f>
        <v>定植</v>
      </c>
      <c r="C247" s="291" t="str">
        <f>IF(③予定日及び時間!S43="","",③予定日及び時間!S43)</f>
        <v/>
      </c>
      <c r="D247" s="300">
        <f>IF(③予定日及び時間!T43="","",③予定日及び時間!T43)</f>
        <v>45529</v>
      </c>
      <c r="E247" s="302" t="str">
        <f>IF(③予定日及び時間!U43="","",③予定日及び時間!U43)</f>
        <v>～</v>
      </c>
      <c r="F247" s="301">
        <f>IF(③予定日及び時間!V43="","",③予定日及び時間!V43)</f>
        <v>45529</v>
      </c>
      <c r="G247" s="292">
        <f>IF(③予定日及び時間!$D$43="","",③予定日及び時間!$D$43*100)</f>
        <v>2000</v>
      </c>
      <c r="H247" s="271">
        <f>IF(③予定日及び時間!X43="","",③予定日及び時間!X43)</f>
        <v>8</v>
      </c>
      <c r="I247">
        <v>13</v>
      </c>
      <c r="V247" s="71" t="str">
        <f t="shared" si="83"/>
        <v>作業①・定植</v>
      </c>
      <c r="W247" s="70" t="str">
        <f t="shared" si="74"/>
        <v>産直ニンジン・▲▲◇・作業①・定植</v>
      </c>
      <c r="X247" s="70" t="str">
        <f>IF(A247="","",W247&amp;"・"&amp;②元データ!$G$8)</f>
        <v>産直ニンジン・▲▲◇・作業①・定植・露地野菜Ｂ</v>
      </c>
      <c r="Y247" s="12" t="str">
        <f t="shared" si="75"/>
        <v>産直ニンジン・▲▲◇</v>
      </c>
      <c r="Z247" s="12" t="str">
        <f t="shared" si="76"/>
        <v>定植</v>
      </c>
      <c r="AA247" s="61" t="str">
        <f t="shared" si="77"/>
        <v/>
      </c>
      <c r="AB247" s="62"/>
      <c r="AC247" s="66"/>
      <c r="AD247" s="63"/>
      <c r="AE247" s="62">
        <f t="shared" si="78"/>
        <v>45529</v>
      </c>
      <c r="AF247" s="66" t="str">
        <f t="shared" si="79"/>
        <v>～</v>
      </c>
      <c r="AG247" s="63">
        <f t="shared" si="80"/>
        <v>45529</v>
      </c>
      <c r="AH247" s="12">
        <f t="shared" si="81"/>
        <v>2000</v>
      </c>
      <c r="AI247" s="12">
        <f t="shared" si="82"/>
        <v>8</v>
      </c>
    </row>
    <row r="248" spans="1:35" ht="18" customHeight="1" x14ac:dyDescent="0.15">
      <c r="A248" s="271" t="str">
        <f>IF(③予定日及び時間!$B$44="","",③予定日及び時間!$B$44&amp;"・"&amp;③予定日及び時間!$C$44)</f>
        <v>産直ニンジン・▲▲◇</v>
      </c>
      <c r="B248" s="271" t="str">
        <f>IF(③予定日及び時間!$T$30="","",③予定日及び時間!$T$30)</f>
        <v>定植</v>
      </c>
      <c r="C248" s="291" t="str">
        <f>IF(③予定日及び時間!S44="","",③予定日及び時間!S44)</f>
        <v/>
      </c>
      <c r="D248" s="300">
        <f>IF(③予定日及び時間!T44="","",③予定日及び時間!T44)</f>
        <v>45540</v>
      </c>
      <c r="E248" s="302" t="str">
        <f>IF(③予定日及び時間!U44="","",③予定日及び時間!U44)</f>
        <v>～</v>
      </c>
      <c r="F248" s="301">
        <f>IF(③予定日及び時間!V44="","",③予定日及び時間!V44)</f>
        <v>45540</v>
      </c>
      <c r="G248" s="292">
        <f>IF(③予定日及び時間!$D$44="","",③予定日及び時間!$D$44*100)</f>
        <v>2000</v>
      </c>
      <c r="H248" s="271">
        <f>IF(③予定日及び時間!X44="","",③予定日及び時間!X44)</f>
        <v>8</v>
      </c>
      <c r="I248">
        <v>14</v>
      </c>
      <c r="V248" s="71" t="str">
        <f t="shared" si="83"/>
        <v>作業①・定植</v>
      </c>
      <c r="W248" s="70" t="str">
        <f t="shared" si="74"/>
        <v>産直ニンジン・▲▲◇・作業①・定植</v>
      </c>
      <c r="X248" s="70" t="str">
        <f>IF(A248="","",W248&amp;"・"&amp;②元データ!$G$8)</f>
        <v>産直ニンジン・▲▲◇・作業①・定植・露地野菜Ｂ</v>
      </c>
      <c r="Y248" s="12" t="str">
        <f t="shared" si="75"/>
        <v>産直ニンジン・▲▲◇</v>
      </c>
      <c r="Z248" s="12" t="str">
        <f t="shared" si="76"/>
        <v>定植</v>
      </c>
      <c r="AA248" s="61" t="str">
        <f t="shared" si="77"/>
        <v/>
      </c>
      <c r="AB248" s="62"/>
      <c r="AC248" s="66"/>
      <c r="AD248" s="63"/>
      <c r="AE248" s="62">
        <f t="shared" si="78"/>
        <v>45540</v>
      </c>
      <c r="AF248" s="66" t="str">
        <f t="shared" si="79"/>
        <v>～</v>
      </c>
      <c r="AG248" s="63">
        <f t="shared" si="80"/>
        <v>45540</v>
      </c>
      <c r="AH248" s="12">
        <f t="shared" si="81"/>
        <v>2000</v>
      </c>
      <c r="AI248" s="12">
        <f t="shared" si="82"/>
        <v>8</v>
      </c>
    </row>
    <row r="249" spans="1:35" ht="18" customHeight="1" x14ac:dyDescent="0.15">
      <c r="A249" s="271" t="str">
        <f>IF(③予定日及び時間!$B$45="","",③予定日及び時間!$B$45&amp;"・"&amp;③予定日及び時間!$C$45)</f>
        <v>産直野菜・◇◇●●</v>
      </c>
      <c r="B249" s="271" t="str">
        <f>IF(③予定日及び時間!$T$30="","",③予定日及び時間!$T$30)</f>
        <v>定植</v>
      </c>
      <c r="C249" s="291" t="str">
        <f>IF(③予定日及び時間!S45="","",③予定日及び時間!S45)</f>
        <v/>
      </c>
      <c r="D249" s="300">
        <f>IF(③予定日及び時間!T45="","",③予定日及び時間!T45)</f>
        <v>45465</v>
      </c>
      <c r="E249" s="302" t="str">
        <f>IF(③予定日及び時間!U45="","",③予定日及び時間!U45)</f>
        <v>～</v>
      </c>
      <c r="F249" s="301">
        <f>IF(③予定日及び時間!V45="","",③予定日及び時間!V45)</f>
        <v>45476</v>
      </c>
      <c r="G249" s="292">
        <f>IF(③予定日及び時間!$D$45="","",③予定日及び時間!$D$45*100)</f>
        <v>400</v>
      </c>
      <c r="H249" s="271">
        <f>IF(③予定日及び時間!X45="","",③予定日及び時間!X45)</f>
        <v>0.4</v>
      </c>
      <c r="I249">
        <v>15</v>
      </c>
      <c r="V249" s="71" t="str">
        <f t="shared" si="83"/>
        <v>作業①・定植</v>
      </c>
      <c r="W249" s="70" t="str">
        <f t="shared" si="74"/>
        <v>産直野菜・◇◇●●・作業①・定植</v>
      </c>
      <c r="X249" s="70" t="str">
        <f>IF(A249="","",W249&amp;"・"&amp;②元データ!$G$8)</f>
        <v>産直野菜・◇◇●●・作業①・定植・露地野菜Ｂ</v>
      </c>
      <c r="Y249" s="12" t="str">
        <f t="shared" si="75"/>
        <v>産直野菜・◇◇●●</v>
      </c>
      <c r="Z249" s="12" t="str">
        <f t="shared" si="76"/>
        <v>定植</v>
      </c>
      <c r="AA249" s="61" t="str">
        <f t="shared" si="77"/>
        <v/>
      </c>
      <c r="AB249" s="62"/>
      <c r="AC249" s="66"/>
      <c r="AD249" s="63"/>
      <c r="AE249" s="62">
        <f t="shared" si="78"/>
        <v>45465</v>
      </c>
      <c r="AF249" s="66" t="str">
        <f t="shared" si="79"/>
        <v>～</v>
      </c>
      <c r="AG249" s="63">
        <f t="shared" si="80"/>
        <v>45476</v>
      </c>
      <c r="AH249" s="12">
        <f t="shared" si="81"/>
        <v>400</v>
      </c>
      <c r="AI249" s="12">
        <f t="shared" si="82"/>
        <v>0.4</v>
      </c>
    </row>
    <row r="250" spans="1:35" ht="18" customHeight="1" x14ac:dyDescent="0.15">
      <c r="A250" s="271" t="str">
        <f>IF(③予定日及び時間!$B$46="","",③予定日及び時間!$B$46&amp;"・"&amp;③予定日及び時間!$C$46)</f>
        <v>水稲・■◇</v>
      </c>
      <c r="B250" s="271" t="str">
        <f>IF(③予定日及び時間!$T$30="","",③予定日及び時間!$T$30)</f>
        <v>定植</v>
      </c>
      <c r="C250" s="291" t="str">
        <f>IF(③予定日及び時間!S46="","",③予定日及び時間!S46)</f>
        <v/>
      </c>
      <c r="D250" s="300" t="str">
        <f>IF(③予定日及び時間!T46="","",③予定日及び時間!T46)</f>
        <v/>
      </c>
      <c r="E250" s="302" t="str">
        <f>IF(③予定日及び時間!U46="","",③予定日及び時間!U46)</f>
        <v/>
      </c>
      <c r="F250" s="301" t="str">
        <f>IF(③予定日及び時間!V46="","",③予定日及び時間!V46)</f>
        <v/>
      </c>
      <c r="G250" s="292">
        <f>IF(③予定日及び時間!$D$46="","",③予定日及び時間!$D$46*100)</f>
        <v>16000</v>
      </c>
      <c r="H250" s="271">
        <f>IF(③予定日及び時間!X46="","",③予定日及び時間!X46)</f>
        <v>0</v>
      </c>
      <c r="I250">
        <v>16</v>
      </c>
      <c r="V250" s="71" t="str">
        <f t="shared" si="83"/>
        <v>作業①・定植</v>
      </c>
      <c r="W250" s="70" t="str">
        <f t="shared" si="74"/>
        <v>水稲・■◇・作業①・定植</v>
      </c>
      <c r="X250" s="70" t="str">
        <f>IF(A250="","",W250&amp;"・"&amp;②元データ!$G$8)</f>
        <v>水稲・■◇・作業①・定植・露地野菜Ｂ</v>
      </c>
      <c r="Y250" s="12" t="str">
        <f t="shared" si="75"/>
        <v>水稲・■◇</v>
      </c>
      <c r="Z250" s="12" t="str">
        <f t="shared" si="76"/>
        <v>定植</v>
      </c>
      <c r="AA250" s="61" t="str">
        <f t="shared" si="77"/>
        <v/>
      </c>
      <c r="AB250" s="62"/>
      <c r="AC250" s="66"/>
      <c r="AD250" s="63"/>
      <c r="AE250" s="62" t="str">
        <f t="shared" si="78"/>
        <v/>
      </c>
      <c r="AF250" s="66" t="str">
        <f t="shared" si="79"/>
        <v/>
      </c>
      <c r="AG250" s="63" t="str">
        <f t="shared" si="80"/>
        <v/>
      </c>
      <c r="AH250" s="12">
        <f t="shared" si="81"/>
        <v>16000</v>
      </c>
      <c r="AI250" s="12">
        <f t="shared" si="82"/>
        <v>0</v>
      </c>
    </row>
    <row r="251" spans="1:35" ht="18" customHeight="1" x14ac:dyDescent="0.15">
      <c r="A251" s="271" t="str">
        <f>IF(③予定日及び時間!$B$31="","",③予定日及び時間!$B$31&amp;"・"&amp;③予定日及び時間!$C$31)</f>
        <v>キャベツ・○○</v>
      </c>
      <c r="B251" s="271" t="str">
        <f>IF(③予定日及び時間!$AA$30="","",③予定日及び時間!$AA$30)</f>
        <v>追肥・中耕</v>
      </c>
      <c r="C251" s="291">
        <f>IF(③予定日及び時間!Z31="","",③予定日及び時間!Z31)</f>
        <v>45522</v>
      </c>
      <c r="D251" s="300">
        <f>IF(③予定日及び時間!AA31="","",③予定日及び時間!AA31)</f>
        <v>45526</v>
      </c>
      <c r="E251" s="302" t="str">
        <f>IF(③予定日及び時間!AB31="","",③予定日及び時間!AB31)</f>
        <v>～</v>
      </c>
      <c r="F251" s="301">
        <f>IF(③予定日及び時間!AC31="","",③予定日及び時間!AC31)</f>
        <v>45526</v>
      </c>
      <c r="G251" s="292">
        <f>IF(③予定日及び時間!$D$31="","",③予定日及び時間!$D$31*100)</f>
        <v>4000</v>
      </c>
      <c r="H251" s="271">
        <f>IF(③予定日及び時間!AE31="","",③予定日及び時間!AE31)</f>
        <v>4</v>
      </c>
      <c r="I251">
        <v>1</v>
      </c>
      <c r="V251" s="71" t="str">
        <f t="shared" si="83"/>
        <v>作業①・追肥・中耕</v>
      </c>
      <c r="W251" s="70" t="str">
        <f t="shared" si="74"/>
        <v>キャベツ・○○・作業①・追肥・中耕</v>
      </c>
      <c r="X251" s="70" t="str">
        <f>IF(A251="","",W251&amp;"・"&amp;②元データ!$G$8)</f>
        <v>キャベツ・○○・作業①・追肥・中耕・露地野菜Ｂ</v>
      </c>
      <c r="Y251" s="12" t="str">
        <f t="shared" si="75"/>
        <v>キャベツ・○○</v>
      </c>
      <c r="Z251" s="12" t="str">
        <f t="shared" si="76"/>
        <v>追肥・中耕</v>
      </c>
      <c r="AA251" s="61">
        <f t="shared" si="77"/>
        <v>45522</v>
      </c>
      <c r="AB251" s="62"/>
      <c r="AC251" s="66"/>
      <c r="AD251" s="63"/>
      <c r="AE251" s="62">
        <f t="shared" si="78"/>
        <v>45526</v>
      </c>
      <c r="AF251" s="66" t="str">
        <f t="shared" si="79"/>
        <v>～</v>
      </c>
      <c r="AG251" s="63">
        <f t="shared" si="80"/>
        <v>45526</v>
      </c>
      <c r="AH251" s="12">
        <f t="shared" si="81"/>
        <v>4000</v>
      </c>
      <c r="AI251" s="12">
        <f t="shared" si="82"/>
        <v>4</v>
      </c>
    </row>
    <row r="252" spans="1:35" ht="18" customHeight="1" x14ac:dyDescent="0.15">
      <c r="A252" s="271" t="str">
        <f>IF(③予定日及び時間!$B$32="","",③予定日及び時間!$B$32&amp;"・"&amp;③予定日及び時間!$C$32)</f>
        <v>キャベツ・△△</v>
      </c>
      <c r="B252" s="271" t="str">
        <f>IF(③予定日及び時間!$AA$30="","",③予定日及び時間!$AA$30)</f>
        <v>追肥・中耕</v>
      </c>
      <c r="C252" s="291" t="str">
        <f>IF(③予定日及び時間!Z32="","",③予定日及び時間!Z32)</f>
        <v/>
      </c>
      <c r="D252" s="300">
        <f>IF(③予定日及び時間!AA32="","",③予定日及び時間!AA32)</f>
        <v>45552</v>
      </c>
      <c r="E252" s="302" t="str">
        <f>IF(③予定日及び時間!AB32="","",③予定日及び時間!AB32)</f>
        <v>～</v>
      </c>
      <c r="F252" s="301">
        <f>IF(③予定日及び時間!AC32="","",③予定日及び時間!AC32)</f>
        <v>45552</v>
      </c>
      <c r="G252" s="292">
        <f>IF(③予定日及び時間!$D$32="","",③予定日及び時間!$D$32*100)</f>
        <v>2000</v>
      </c>
      <c r="H252" s="271">
        <f>IF(③予定日及び時間!AE32="","",③予定日及び時間!AE32)</f>
        <v>2</v>
      </c>
      <c r="I252">
        <v>2</v>
      </c>
      <c r="V252" s="71" t="str">
        <f t="shared" si="83"/>
        <v>作業①・追肥・中耕</v>
      </c>
      <c r="W252" s="70" t="str">
        <f t="shared" si="74"/>
        <v>キャベツ・△△・作業①・追肥・中耕</v>
      </c>
      <c r="X252" s="70" t="str">
        <f>IF(A252="","",W252&amp;"・"&amp;②元データ!$G$8)</f>
        <v>キャベツ・△△・作業①・追肥・中耕・露地野菜Ｂ</v>
      </c>
      <c r="Y252" s="12" t="str">
        <f t="shared" si="75"/>
        <v>キャベツ・△△</v>
      </c>
      <c r="Z252" s="12" t="str">
        <f t="shared" si="76"/>
        <v>追肥・中耕</v>
      </c>
      <c r="AA252" s="61" t="str">
        <f t="shared" si="77"/>
        <v/>
      </c>
      <c r="AB252" s="62"/>
      <c r="AC252" s="66"/>
      <c r="AD252" s="63"/>
      <c r="AE252" s="62">
        <f t="shared" si="78"/>
        <v>45552</v>
      </c>
      <c r="AF252" s="66" t="str">
        <f t="shared" si="79"/>
        <v>～</v>
      </c>
      <c r="AG252" s="63">
        <f t="shared" si="80"/>
        <v>45552</v>
      </c>
      <c r="AH252" s="12">
        <f t="shared" si="81"/>
        <v>2000</v>
      </c>
      <c r="AI252" s="12">
        <f t="shared" si="82"/>
        <v>2</v>
      </c>
    </row>
    <row r="253" spans="1:35" ht="18" customHeight="1" x14ac:dyDescent="0.15">
      <c r="A253" s="271" t="str">
        <f>IF(③予定日及び時間!$B$33="","",③予定日及び時間!$B$33&amp;"・"&amp;③予定日及び時間!$C$33)</f>
        <v>キャベツ・○×△</v>
      </c>
      <c r="B253" s="271" t="str">
        <f>IF(③予定日及び時間!$AA$30="","",③予定日及び時間!$AA$30)</f>
        <v>追肥・中耕</v>
      </c>
      <c r="C253" s="291" t="str">
        <f>IF(③予定日及び時間!Z33="","",③予定日及び時間!Z33)</f>
        <v/>
      </c>
      <c r="D253" s="300">
        <f>IF(③予定日及び時間!AA33="","",③予定日及び時間!AA33)</f>
        <v>45562</v>
      </c>
      <c r="E253" s="302" t="str">
        <f>IF(③予定日及び時間!AB33="","",③予定日及び時間!AB33)</f>
        <v>～</v>
      </c>
      <c r="F253" s="301">
        <f>IF(③予定日及び時間!AC33="","",③予定日及び時間!AC33)</f>
        <v>45562</v>
      </c>
      <c r="G253" s="292">
        <f>IF(③予定日及び時間!$D$33="","",③予定日及び時間!$D$33*100)</f>
        <v>2000</v>
      </c>
      <c r="H253" s="271">
        <f>IF(③予定日及び時間!AE33="","",③予定日及び時間!AE33)</f>
        <v>2</v>
      </c>
      <c r="I253">
        <v>3</v>
      </c>
      <c r="V253" s="71" t="str">
        <f t="shared" si="83"/>
        <v>作業①・追肥・中耕</v>
      </c>
      <c r="W253" s="70" t="str">
        <f t="shared" si="74"/>
        <v>キャベツ・○×△・作業①・追肥・中耕</v>
      </c>
      <c r="X253" s="70" t="str">
        <f>IF(A253="","",W253&amp;"・"&amp;②元データ!$G$8)</f>
        <v>キャベツ・○×△・作業①・追肥・中耕・露地野菜Ｂ</v>
      </c>
      <c r="Y253" s="12" t="str">
        <f t="shared" si="75"/>
        <v>キャベツ・○×△</v>
      </c>
      <c r="Z253" s="12" t="str">
        <f t="shared" si="76"/>
        <v>追肥・中耕</v>
      </c>
      <c r="AA253" s="61" t="str">
        <f t="shared" si="77"/>
        <v/>
      </c>
      <c r="AB253" s="62"/>
      <c r="AC253" s="66"/>
      <c r="AD253" s="63"/>
      <c r="AE253" s="62">
        <f t="shared" si="78"/>
        <v>45562</v>
      </c>
      <c r="AF253" s="66" t="str">
        <f t="shared" si="79"/>
        <v>～</v>
      </c>
      <c r="AG253" s="63">
        <f t="shared" si="80"/>
        <v>45562</v>
      </c>
      <c r="AH253" s="12">
        <f t="shared" si="81"/>
        <v>2000</v>
      </c>
      <c r="AI253" s="12">
        <f t="shared" si="82"/>
        <v>2</v>
      </c>
    </row>
    <row r="254" spans="1:35" x14ac:dyDescent="0.15">
      <c r="A254" s="271" t="str">
        <f>IF(③予定日及び時間!$B$34="","",③予定日及び時間!$B$34&amp;"・"&amp;③予定日及び時間!$C$34)</f>
        <v>キャベツ・＊＊＊</v>
      </c>
      <c r="B254" s="271" t="str">
        <f>IF(③予定日及び時間!$AA$30="","",③予定日及び時間!$AA$30)</f>
        <v>追肥・中耕</v>
      </c>
      <c r="C254" s="291" t="str">
        <f>IF(③予定日及び時間!Z34="","",③予定日及び時間!Z34)</f>
        <v/>
      </c>
      <c r="D254" s="300">
        <f>IF(③予定日及び時間!AA34="","",③予定日及び時間!AA34)</f>
        <v>45604</v>
      </c>
      <c r="E254" s="302" t="str">
        <f>IF(③予定日及び時間!AB34="","",③予定日及び時間!AB34)</f>
        <v>～</v>
      </c>
      <c r="F254" s="301">
        <f>IF(③予定日及び時間!AC34="","",③予定日及び時間!AC34)</f>
        <v>45604</v>
      </c>
      <c r="G254" s="292">
        <f>IF(③予定日及び時間!$D$34="","",③予定日及び時間!$D$34*100)</f>
        <v>2000</v>
      </c>
      <c r="H254" s="271">
        <f>IF(③予定日及び時間!AE34="","",③予定日及び時間!AE34)</f>
        <v>2</v>
      </c>
      <c r="I254">
        <v>4</v>
      </c>
      <c r="V254" s="71" t="str">
        <f t="shared" si="83"/>
        <v>作業①・追肥・中耕</v>
      </c>
      <c r="W254" s="70" t="str">
        <f t="shared" si="74"/>
        <v>キャベツ・＊＊＊・作業①・追肥・中耕</v>
      </c>
      <c r="X254" s="70" t="str">
        <f>IF(A254="","",W254&amp;"・"&amp;②元データ!$G$8)</f>
        <v>キャベツ・＊＊＊・作業①・追肥・中耕・露地野菜Ｂ</v>
      </c>
      <c r="Y254" s="12" t="str">
        <f t="shared" si="75"/>
        <v>キャベツ・＊＊＊</v>
      </c>
      <c r="Z254" s="12" t="str">
        <f t="shared" si="76"/>
        <v>追肥・中耕</v>
      </c>
      <c r="AA254" s="61" t="str">
        <f t="shared" si="77"/>
        <v/>
      </c>
      <c r="AB254" s="62"/>
      <c r="AC254" s="66"/>
      <c r="AD254" s="63"/>
      <c r="AE254" s="62">
        <f t="shared" si="78"/>
        <v>45604</v>
      </c>
      <c r="AF254" s="66" t="str">
        <f t="shared" si="79"/>
        <v>～</v>
      </c>
      <c r="AG254" s="63">
        <f t="shared" si="80"/>
        <v>45604</v>
      </c>
      <c r="AH254" s="12">
        <f t="shared" si="81"/>
        <v>2000</v>
      </c>
      <c r="AI254" s="12">
        <f t="shared" si="82"/>
        <v>2</v>
      </c>
    </row>
    <row r="255" spans="1:35" ht="18" customHeight="1" x14ac:dyDescent="0.15">
      <c r="A255" s="271" t="str">
        <f>IF(③予定日及び時間!$B$35="","",③予定日及び時間!$B$35&amp;"・"&amp;③予定日及び時間!$C$35)</f>
        <v>キャベツ・◎◎</v>
      </c>
      <c r="B255" s="271" t="str">
        <f>IF(③予定日及び時間!$AA$30="","",③予定日及び時間!$AA$30)</f>
        <v>追肥・中耕</v>
      </c>
      <c r="C255" s="291" t="str">
        <f>IF(③予定日及び時間!Z35="","",③予定日及び時間!Z35)</f>
        <v/>
      </c>
      <c r="D255" s="300">
        <f>IF(③予定日及び時間!AA35="","",③予定日及び時間!AA35)</f>
        <v>45613</v>
      </c>
      <c r="E255" s="302" t="str">
        <f>IF(③予定日及び時間!AB35="","",③予定日及び時間!AB35)</f>
        <v>～</v>
      </c>
      <c r="F255" s="301">
        <f>IF(③予定日及び時間!AC35="","",③予定日及び時間!AC35)</f>
        <v>45613</v>
      </c>
      <c r="G255" s="292">
        <f>IF(③予定日及び時間!$D$35="","",③予定日及び時間!$D$35*100)</f>
        <v>2000</v>
      </c>
      <c r="H255" s="271">
        <f>IF(③予定日及び時間!AE35="","",③予定日及び時間!AE35)</f>
        <v>2</v>
      </c>
      <c r="I255">
        <v>5</v>
      </c>
      <c r="V255" s="71" t="str">
        <f t="shared" si="83"/>
        <v>作業①・追肥・中耕</v>
      </c>
      <c r="W255" s="70" t="str">
        <f t="shared" si="74"/>
        <v>キャベツ・◎◎・作業①・追肥・中耕</v>
      </c>
      <c r="X255" s="70" t="str">
        <f>IF(A255="","",W255&amp;"・"&amp;②元データ!$G$8)</f>
        <v>キャベツ・◎◎・作業①・追肥・中耕・露地野菜Ｂ</v>
      </c>
      <c r="Y255" s="12" t="str">
        <f t="shared" si="75"/>
        <v>キャベツ・◎◎</v>
      </c>
      <c r="Z255" s="12" t="str">
        <f t="shared" si="76"/>
        <v>追肥・中耕</v>
      </c>
      <c r="AA255" s="61" t="str">
        <f t="shared" si="77"/>
        <v/>
      </c>
      <c r="AB255" s="62"/>
      <c r="AC255" s="66"/>
      <c r="AD255" s="63"/>
      <c r="AE255" s="62">
        <f t="shared" si="78"/>
        <v>45613</v>
      </c>
      <c r="AF255" s="66" t="str">
        <f t="shared" si="79"/>
        <v>～</v>
      </c>
      <c r="AG255" s="63">
        <f t="shared" si="80"/>
        <v>45613</v>
      </c>
      <c r="AH255" s="12">
        <f t="shared" si="81"/>
        <v>2000</v>
      </c>
      <c r="AI255" s="12">
        <f t="shared" si="82"/>
        <v>2</v>
      </c>
    </row>
    <row r="256" spans="1:35" ht="18" customHeight="1" x14ac:dyDescent="0.15">
      <c r="A256" s="271" t="str">
        <f>IF(③予定日及び時間!$B$36="","",③予定日及び時間!$B$36&amp;"・"&amp;③予定日及び時間!$C$36)</f>
        <v>キャベツ・●●</v>
      </c>
      <c r="B256" s="271" t="str">
        <f>IF(③予定日及び時間!$AA$30="","",③予定日及び時間!$AA$30)</f>
        <v>追肥・中耕</v>
      </c>
      <c r="C256" s="291" t="str">
        <f>IF(③予定日及び時間!Z36="","",③予定日及び時間!Z36)</f>
        <v/>
      </c>
      <c r="D256" s="300">
        <f>IF(③予定日及び時間!AA36="","",③予定日及び時間!AA36)</f>
        <v>45623</v>
      </c>
      <c r="E256" s="302" t="str">
        <f>IF(③予定日及び時間!AB36="","",③予定日及び時間!AB36)</f>
        <v>～</v>
      </c>
      <c r="F256" s="301">
        <f>IF(③予定日及び時間!AC36="","",③予定日及び時間!AC36)</f>
        <v>45623</v>
      </c>
      <c r="G256" s="292" t="str">
        <f>IF(③予定日及び時間!D84="","",③予定日及び時間!D84*100)</f>
        <v/>
      </c>
      <c r="H256" s="271">
        <f>IF(③予定日及び時間!AE36="","",③予定日及び時間!AE36)</f>
        <v>2</v>
      </c>
      <c r="I256">
        <v>6</v>
      </c>
      <c r="V256" s="71" t="str">
        <f t="shared" si="83"/>
        <v>作業①・追肥・中耕</v>
      </c>
      <c r="W256" s="70" t="str">
        <f t="shared" si="74"/>
        <v>キャベツ・●●・作業①・追肥・中耕</v>
      </c>
      <c r="X256" s="70" t="str">
        <f>IF(A256="","",W256&amp;"・"&amp;②元データ!$G$8)</f>
        <v>キャベツ・●●・作業①・追肥・中耕・露地野菜Ｂ</v>
      </c>
      <c r="Y256" s="12" t="str">
        <f t="shared" si="75"/>
        <v>キャベツ・●●</v>
      </c>
      <c r="Z256" s="12" t="str">
        <f t="shared" si="76"/>
        <v>追肥・中耕</v>
      </c>
      <c r="AA256" s="61" t="str">
        <f t="shared" si="77"/>
        <v/>
      </c>
      <c r="AB256" s="62"/>
      <c r="AC256" s="66"/>
      <c r="AD256" s="63"/>
      <c r="AE256" s="62">
        <f t="shared" si="78"/>
        <v>45623</v>
      </c>
      <c r="AF256" s="66" t="str">
        <f t="shared" si="79"/>
        <v>～</v>
      </c>
      <c r="AG256" s="63">
        <f t="shared" si="80"/>
        <v>45623</v>
      </c>
      <c r="AH256" s="12" t="str">
        <f t="shared" si="81"/>
        <v/>
      </c>
      <c r="AI256" s="12">
        <f t="shared" si="82"/>
        <v>2</v>
      </c>
    </row>
    <row r="257" spans="1:36" ht="18" customHeight="1" x14ac:dyDescent="0.15">
      <c r="A257" s="271" t="str">
        <f>IF(③予定日及び時間!$B$37="","",③予定日及び時間!$B$37&amp;"・"&amp;③予定日及び時間!$C$37)</f>
        <v>ブロッコリー・▽▽</v>
      </c>
      <c r="B257" s="271" t="str">
        <f>IF(③予定日及び時間!$AA$30="","",③予定日及び時間!$AA$30)</f>
        <v>追肥・中耕</v>
      </c>
      <c r="C257" s="291" t="str">
        <f>IF(③予定日及び時間!Z37="","",③予定日及び時間!Z37)</f>
        <v/>
      </c>
      <c r="D257" s="300">
        <f>IF(③予定日及び時間!AA37="","",③予定日及び時間!AA37)</f>
        <v>45547</v>
      </c>
      <c r="E257" s="302" t="str">
        <f>IF(③予定日及び時間!AB37="","",③予定日及び時間!AB37)</f>
        <v>～</v>
      </c>
      <c r="F257" s="301">
        <f>IF(③予定日及び時間!AC37="","",③予定日及び時間!AC37)</f>
        <v>45547</v>
      </c>
      <c r="G257" s="292">
        <f>IF(③予定日及び時間!$D$37="","",③予定日及び時間!$D$37*100)</f>
        <v>2000</v>
      </c>
      <c r="H257" s="271">
        <f>IF(③予定日及び時間!AE37="","",③予定日及び時間!AE37)</f>
        <v>2</v>
      </c>
      <c r="I257">
        <v>7</v>
      </c>
      <c r="V257" s="71" t="str">
        <f t="shared" si="83"/>
        <v>作業①・追肥・中耕</v>
      </c>
      <c r="W257" s="70" t="str">
        <f t="shared" si="74"/>
        <v>ブロッコリー・▽▽・作業①・追肥・中耕</v>
      </c>
      <c r="X257" s="70" t="str">
        <f>IF(A257="","",W257&amp;"・"&amp;②元データ!$G$8)</f>
        <v>ブロッコリー・▽▽・作業①・追肥・中耕・露地野菜Ｂ</v>
      </c>
      <c r="Y257" s="12" t="str">
        <f t="shared" si="75"/>
        <v>ブロッコリー・▽▽</v>
      </c>
      <c r="Z257" s="12" t="str">
        <f t="shared" si="76"/>
        <v>追肥・中耕</v>
      </c>
      <c r="AA257" s="61" t="str">
        <f t="shared" si="77"/>
        <v/>
      </c>
      <c r="AB257" s="62"/>
      <c r="AC257" s="66"/>
      <c r="AD257" s="63"/>
      <c r="AE257" s="62">
        <f t="shared" si="78"/>
        <v>45547</v>
      </c>
      <c r="AF257" s="66" t="str">
        <f t="shared" si="79"/>
        <v>～</v>
      </c>
      <c r="AG257" s="63">
        <f t="shared" si="80"/>
        <v>45547</v>
      </c>
      <c r="AH257" s="12">
        <f t="shared" si="81"/>
        <v>2000</v>
      </c>
      <c r="AI257" s="12">
        <f t="shared" si="82"/>
        <v>2</v>
      </c>
      <c r="AJ257" s="34"/>
    </row>
    <row r="258" spans="1:36" ht="18" customHeight="1" x14ac:dyDescent="0.15">
      <c r="A258" s="271" t="str">
        <f>IF(③予定日及び時間!$B$38="","",③予定日及び時間!$B$38&amp;"・"&amp;③予定日及び時間!$C$38)</f>
        <v>ブロッコリー・▲▲</v>
      </c>
      <c r="B258" s="271" t="str">
        <f>IF(③予定日及び時間!$AA$30="","",③予定日及び時間!$AA$30)</f>
        <v>追肥・中耕</v>
      </c>
      <c r="C258" s="291" t="str">
        <f>IF(③予定日及び時間!Z38="","",③予定日及び時間!Z38)</f>
        <v/>
      </c>
      <c r="D258" s="300">
        <f>IF(③予定日及び時間!AA38="","",③予定日及び時間!AA38)</f>
        <v>45557</v>
      </c>
      <c r="E258" s="302" t="str">
        <f>IF(③予定日及び時間!AB38="","",③予定日及び時間!AB38)</f>
        <v>～</v>
      </c>
      <c r="F258" s="301">
        <f>IF(③予定日及び時間!AC38="","",③予定日及び時間!AC38)</f>
        <v>45557</v>
      </c>
      <c r="G258" s="292">
        <f>IF(③予定日及び時間!$D$38="","",③予定日及び時間!$D$38*100)</f>
        <v>2000</v>
      </c>
      <c r="H258" s="271">
        <f>IF(③予定日及び時間!AE38="","",③予定日及び時間!AE38)</f>
        <v>2</v>
      </c>
      <c r="I258">
        <v>8</v>
      </c>
      <c r="V258" s="71" t="str">
        <f t="shared" si="83"/>
        <v>作業①・追肥・中耕</v>
      </c>
      <c r="W258" s="70" t="str">
        <f t="shared" si="74"/>
        <v>ブロッコリー・▲▲・作業①・追肥・中耕</v>
      </c>
      <c r="X258" s="70" t="str">
        <f>IF(A258="","",W258&amp;"・"&amp;②元データ!$G$8)</f>
        <v>ブロッコリー・▲▲・作業①・追肥・中耕・露地野菜Ｂ</v>
      </c>
      <c r="Y258" s="12" t="str">
        <f t="shared" si="75"/>
        <v>ブロッコリー・▲▲</v>
      </c>
      <c r="Z258" s="12" t="str">
        <f t="shared" si="76"/>
        <v>追肥・中耕</v>
      </c>
      <c r="AA258" s="61" t="str">
        <f t="shared" si="77"/>
        <v/>
      </c>
      <c r="AB258" s="62"/>
      <c r="AC258" s="66"/>
      <c r="AD258" s="63"/>
      <c r="AE258" s="62">
        <f t="shared" si="78"/>
        <v>45557</v>
      </c>
      <c r="AF258" s="66" t="str">
        <f t="shared" si="79"/>
        <v>～</v>
      </c>
      <c r="AG258" s="63">
        <f t="shared" si="80"/>
        <v>45557</v>
      </c>
      <c r="AH258" s="12">
        <f t="shared" si="81"/>
        <v>2000</v>
      </c>
      <c r="AI258" s="12">
        <f t="shared" si="82"/>
        <v>2</v>
      </c>
    </row>
    <row r="259" spans="1:36" ht="18" customHeight="1" x14ac:dyDescent="0.15">
      <c r="A259" s="271" t="str">
        <f>IF(③予定日及び時間!$B$39="","",③予定日及び時間!$B$39&amp;"・"&amp;③予定日及び時間!$C$39)</f>
        <v>ブロッコリー・■■</v>
      </c>
      <c r="B259" s="271" t="str">
        <f>IF(③予定日及び時間!$AA$30="","",③予定日及び時間!$AA$30)</f>
        <v>追肥・中耕</v>
      </c>
      <c r="C259" s="291" t="str">
        <f>IF(③予定日及び時間!Z39="","",③予定日及び時間!Z39)</f>
        <v/>
      </c>
      <c r="D259" s="300">
        <f>IF(③予定日及び時間!AA39="","",③予定日及び時間!AA39)</f>
        <v>45573</v>
      </c>
      <c r="E259" s="302" t="str">
        <f>IF(③予定日及び時間!AB39="","",③予定日及び時間!AB39)</f>
        <v>～</v>
      </c>
      <c r="F259" s="301">
        <f>IF(③予定日及び時間!AC39="","",③予定日及び時間!AC39)</f>
        <v>45573</v>
      </c>
      <c r="G259" s="292">
        <f>IF(③予定日及び時間!$D$39="","",③予定日及び時間!$D$39*100)</f>
        <v>2000</v>
      </c>
      <c r="H259" s="271">
        <f>IF(③予定日及び時間!AE39="","",③予定日及び時間!AE39)</f>
        <v>2</v>
      </c>
      <c r="I259">
        <v>9</v>
      </c>
      <c r="V259" s="71" t="str">
        <f t="shared" si="83"/>
        <v>作業①・追肥・中耕</v>
      </c>
      <c r="W259" s="70" t="str">
        <f t="shared" si="74"/>
        <v>ブロッコリー・■■・作業①・追肥・中耕</v>
      </c>
      <c r="X259" s="70" t="str">
        <f>IF(A259="","",W259&amp;"・"&amp;②元データ!$G$8)</f>
        <v>ブロッコリー・■■・作業①・追肥・中耕・露地野菜Ｂ</v>
      </c>
      <c r="Y259" s="12" t="str">
        <f t="shared" si="75"/>
        <v>ブロッコリー・■■</v>
      </c>
      <c r="Z259" s="12" t="str">
        <f t="shared" si="76"/>
        <v>追肥・中耕</v>
      </c>
      <c r="AA259" s="61" t="str">
        <f t="shared" si="77"/>
        <v/>
      </c>
      <c r="AB259" s="62"/>
      <c r="AC259" s="66"/>
      <c r="AD259" s="63"/>
      <c r="AE259" s="62">
        <f t="shared" si="78"/>
        <v>45573</v>
      </c>
      <c r="AF259" s="66" t="str">
        <f t="shared" si="79"/>
        <v>～</v>
      </c>
      <c r="AG259" s="63">
        <f t="shared" si="80"/>
        <v>45573</v>
      </c>
      <c r="AH259" s="12">
        <f t="shared" si="81"/>
        <v>2000</v>
      </c>
      <c r="AI259" s="12">
        <f t="shared" si="82"/>
        <v>2</v>
      </c>
    </row>
    <row r="260" spans="1:36" ht="18" customHeight="1" x14ac:dyDescent="0.15">
      <c r="A260" s="271" t="str">
        <f>IF(③予定日及び時間!$B$40="","",③予定日及び時間!$B$40&amp;"・"&amp;③予定日及び時間!$C$40)</f>
        <v>ニンジン・◇◇</v>
      </c>
      <c r="B260" s="271" t="str">
        <f>IF(③予定日及び時間!$AA$30="","",③予定日及び時間!$AA$30)</f>
        <v>追肥・中耕</v>
      </c>
      <c r="C260" s="291">
        <f>IF(③予定日及び時間!Z40="","",③予定日及び時間!Z40)</f>
        <v>45546</v>
      </c>
      <c r="D260" s="300">
        <f>IF(③予定日及び時間!AA40="","",③予定日及び時間!AA40)</f>
        <v>45550</v>
      </c>
      <c r="E260" s="302" t="str">
        <f>IF(③予定日及び時間!AB40="","",③予定日及び時間!AB40)</f>
        <v>～</v>
      </c>
      <c r="F260" s="301">
        <f>IF(③予定日及び時間!AC40="","",③予定日及び時間!AC40)</f>
        <v>45550</v>
      </c>
      <c r="G260" s="292">
        <f>IF(③予定日及び時間!$D$40="","",③予定日及び時間!$D$40*100)</f>
        <v>4000</v>
      </c>
      <c r="H260" s="271">
        <f>IF(③予定日及び時間!AE40="","",③予定日及び時間!AE40)</f>
        <v>16</v>
      </c>
      <c r="I260">
        <v>10</v>
      </c>
      <c r="V260" s="71" t="str">
        <f t="shared" si="83"/>
        <v>作業①・追肥・中耕</v>
      </c>
      <c r="W260" s="70" t="str">
        <f t="shared" si="74"/>
        <v>ニンジン・◇◇・作業①・追肥・中耕</v>
      </c>
      <c r="X260" s="70" t="str">
        <f>IF(A260="","",W260&amp;"・"&amp;②元データ!$G$8)</f>
        <v>ニンジン・◇◇・作業①・追肥・中耕・露地野菜Ｂ</v>
      </c>
      <c r="Y260" s="12" t="str">
        <f t="shared" si="75"/>
        <v>ニンジン・◇◇</v>
      </c>
      <c r="Z260" s="12" t="str">
        <f t="shared" si="76"/>
        <v>追肥・中耕</v>
      </c>
      <c r="AA260" s="61">
        <f t="shared" si="77"/>
        <v>45546</v>
      </c>
      <c r="AB260" s="62"/>
      <c r="AC260" s="66"/>
      <c r="AD260" s="63"/>
      <c r="AE260" s="62">
        <f t="shared" si="78"/>
        <v>45550</v>
      </c>
      <c r="AF260" s="66" t="str">
        <f t="shared" si="79"/>
        <v>～</v>
      </c>
      <c r="AG260" s="63">
        <f t="shared" si="80"/>
        <v>45550</v>
      </c>
      <c r="AH260" s="12">
        <f t="shared" si="81"/>
        <v>4000</v>
      </c>
      <c r="AI260" s="12">
        <f t="shared" si="82"/>
        <v>16</v>
      </c>
    </row>
    <row r="261" spans="1:36" ht="18" customHeight="1" x14ac:dyDescent="0.15">
      <c r="A261" s="271" t="str">
        <f>IF(③予定日及び時間!$B$41="","",③予定日及び時間!$B$41&amp;"・"&amp;③予定日及び時間!$C$41)</f>
        <v>ニンジン・●×▲</v>
      </c>
      <c r="B261" s="271" t="str">
        <f>IF(③予定日及び時間!$AA$30="","",③予定日及び時間!$AA$30)</f>
        <v>追肥・中耕</v>
      </c>
      <c r="C261" s="291" t="str">
        <f>IF(③予定日及び時間!Z41="","",③予定日及び時間!Z41)</f>
        <v/>
      </c>
      <c r="D261" s="300">
        <f>IF(③予定日及び時間!AA41="","",③予定日及び時間!AA41)</f>
        <v>45560</v>
      </c>
      <c r="E261" s="302" t="str">
        <f>IF(③予定日及び時間!AB41="","",③予定日及び時間!AB41)</f>
        <v>～</v>
      </c>
      <c r="F261" s="301">
        <f>IF(③予定日及び時間!AC41="","",③予定日及び時間!AC41)</f>
        <v>45560</v>
      </c>
      <c r="G261" s="292">
        <f>IF(③予定日及び時間!$D$41="","",③予定日及び時間!$D$41*100)</f>
        <v>4000</v>
      </c>
      <c r="H261" s="271">
        <f>IF(③予定日及び時間!AE41="","",③予定日及び時間!AE41)</f>
        <v>16</v>
      </c>
      <c r="I261">
        <v>11</v>
      </c>
      <c r="V261" s="71" t="str">
        <f t="shared" si="83"/>
        <v>作業①・追肥・中耕</v>
      </c>
      <c r="W261" s="70" t="str">
        <f t="shared" si="74"/>
        <v>ニンジン・●×▲・作業①・追肥・中耕</v>
      </c>
      <c r="X261" s="70" t="str">
        <f>IF(A261="","",W261&amp;"・"&amp;②元データ!$G$8)</f>
        <v>ニンジン・●×▲・作業①・追肥・中耕・露地野菜Ｂ</v>
      </c>
      <c r="Y261" s="12" t="str">
        <f t="shared" si="75"/>
        <v>ニンジン・●×▲</v>
      </c>
      <c r="Z261" s="12" t="str">
        <f t="shared" si="76"/>
        <v>追肥・中耕</v>
      </c>
      <c r="AA261" s="61" t="str">
        <f t="shared" si="77"/>
        <v/>
      </c>
      <c r="AB261" s="62"/>
      <c r="AC261" s="66"/>
      <c r="AD261" s="63"/>
      <c r="AE261" s="62">
        <f t="shared" si="78"/>
        <v>45560</v>
      </c>
      <c r="AF261" s="66" t="str">
        <f t="shared" si="79"/>
        <v>～</v>
      </c>
      <c r="AG261" s="63">
        <f t="shared" si="80"/>
        <v>45560</v>
      </c>
      <c r="AH261" s="12">
        <f t="shared" si="81"/>
        <v>4000</v>
      </c>
      <c r="AI261" s="12">
        <f t="shared" si="82"/>
        <v>16</v>
      </c>
    </row>
    <row r="262" spans="1:36" ht="18" customHeight="1" x14ac:dyDescent="0.15">
      <c r="A262" s="271" t="str">
        <f>IF(③予定日及び時間!$B$42="","",③予定日及び時間!$B$42&amp;"・"&amp;③予定日及び時間!$C$42)</f>
        <v>ニンジン・●◇▲</v>
      </c>
      <c r="B262" s="271" t="str">
        <f>IF(③予定日及び時間!$AA$30="","",③予定日及び時間!$AA$30)</f>
        <v>追肥・中耕</v>
      </c>
      <c r="C262" s="291" t="str">
        <f>IF(③予定日及び時間!Z42="","",③予定日及び時間!Z42)</f>
        <v/>
      </c>
      <c r="D262" s="300">
        <f>IF(③予定日及び時間!AA42="","",③予定日及び時間!AA42)</f>
        <v>45571</v>
      </c>
      <c r="E262" s="302" t="str">
        <f>IF(③予定日及び時間!AB42="","",③予定日及び時間!AB42)</f>
        <v>～</v>
      </c>
      <c r="F262" s="301">
        <f>IF(③予定日及び時間!AC42="","",③予定日及び時間!AC42)</f>
        <v>45571</v>
      </c>
      <c r="G262" s="292">
        <f>IF(③予定日及び時間!$D$42="","",③予定日及び時間!$D$42*100)</f>
        <v>4000</v>
      </c>
      <c r="H262" s="271">
        <f>IF(③予定日及び時間!AE42="","",③予定日及び時間!AE42)</f>
        <v>16</v>
      </c>
      <c r="I262">
        <v>12</v>
      </c>
      <c r="V262" s="71" t="str">
        <f t="shared" si="83"/>
        <v>作業①・追肥・中耕</v>
      </c>
      <c r="W262" s="70" t="str">
        <f t="shared" si="74"/>
        <v>ニンジン・●◇▲・作業①・追肥・中耕</v>
      </c>
      <c r="X262" s="70" t="str">
        <f>IF(A262="","",W262&amp;"・"&amp;②元データ!$G$8)</f>
        <v>ニンジン・●◇▲・作業①・追肥・中耕・露地野菜Ｂ</v>
      </c>
      <c r="Y262" s="12" t="str">
        <f t="shared" si="75"/>
        <v>ニンジン・●◇▲</v>
      </c>
      <c r="Z262" s="12" t="str">
        <f t="shared" si="76"/>
        <v>追肥・中耕</v>
      </c>
      <c r="AA262" s="61" t="str">
        <f t="shared" si="77"/>
        <v/>
      </c>
      <c r="AB262" s="62"/>
      <c r="AC262" s="66"/>
      <c r="AD262" s="63"/>
      <c r="AE262" s="62">
        <f t="shared" si="78"/>
        <v>45571</v>
      </c>
      <c r="AF262" s="66" t="str">
        <f t="shared" si="79"/>
        <v>～</v>
      </c>
      <c r="AG262" s="63">
        <f t="shared" si="80"/>
        <v>45571</v>
      </c>
      <c r="AH262" s="12">
        <f t="shared" si="81"/>
        <v>4000</v>
      </c>
      <c r="AI262" s="12">
        <f t="shared" si="82"/>
        <v>16</v>
      </c>
    </row>
    <row r="263" spans="1:36" ht="18" customHeight="1" x14ac:dyDescent="0.15">
      <c r="A263" s="271" t="str">
        <f>IF(③予定日及び時間!$B$43="","",③予定日及び時間!$B$43&amp;"・"&amp;③予定日及び時間!$C$43)</f>
        <v>産直ニンジン・▲▲◇</v>
      </c>
      <c r="B263" s="271" t="str">
        <f>IF(③予定日及び時間!$AA$30="","",③予定日及び時間!$AA$30)</f>
        <v>追肥・中耕</v>
      </c>
      <c r="C263" s="291" t="str">
        <f>IF(③予定日及び時間!Z43="","",③予定日及び時間!Z43)</f>
        <v/>
      </c>
      <c r="D263" s="300">
        <f>IF(③予定日及び時間!AA43="","",③予定日及び時間!AA43)</f>
        <v>45560</v>
      </c>
      <c r="E263" s="302" t="str">
        <f>IF(③予定日及び時間!AB43="","",③予定日及び時間!AB43)</f>
        <v>～</v>
      </c>
      <c r="F263" s="301">
        <f>IF(③予定日及び時間!AC43="","",③予定日及び時間!AC43)</f>
        <v>45560</v>
      </c>
      <c r="G263" s="292">
        <f>IF(③予定日及び時間!$D$43="","",③予定日及び時間!$D$43*100)</f>
        <v>2000</v>
      </c>
      <c r="H263" s="271">
        <f>IF(③予定日及び時間!AE43="","",③予定日及び時間!AE43)</f>
        <v>8</v>
      </c>
      <c r="I263">
        <v>13</v>
      </c>
      <c r="V263" s="71" t="str">
        <f t="shared" si="83"/>
        <v>作業①・追肥・中耕</v>
      </c>
      <c r="W263" s="70" t="str">
        <f t="shared" si="74"/>
        <v>産直ニンジン・▲▲◇・作業①・追肥・中耕</v>
      </c>
      <c r="X263" s="70" t="str">
        <f>IF(A263="","",W263&amp;"・"&amp;②元データ!$G$8)</f>
        <v>産直ニンジン・▲▲◇・作業①・追肥・中耕・露地野菜Ｂ</v>
      </c>
      <c r="Y263" s="12" t="str">
        <f t="shared" si="75"/>
        <v>産直ニンジン・▲▲◇</v>
      </c>
      <c r="Z263" s="12" t="str">
        <f t="shared" si="76"/>
        <v>追肥・中耕</v>
      </c>
      <c r="AA263" s="61" t="str">
        <f t="shared" si="77"/>
        <v/>
      </c>
      <c r="AB263" s="62"/>
      <c r="AC263" s="66"/>
      <c r="AD263" s="63"/>
      <c r="AE263" s="62">
        <f t="shared" si="78"/>
        <v>45560</v>
      </c>
      <c r="AF263" s="66" t="str">
        <f t="shared" si="79"/>
        <v>～</v>
      </c>
      <c r="AG263" s="63">
        <f t="shared" si="80"/>
        <v>45560</v>
      </c>
      <c r="AH263" s="12">
        <f t="shared" si="81"/>
        <v>2000</v>
      </c>
      <c r="AI263" s="12">
        <f t="shared" si="82"/>
        <v>8</v>
      </c>
    </row>
    <row r="264" spans="1:36" ht="18" customHeight="1" x14ac:dyDescent="0.15">
      <c r="A264" s="271" t="str">
        <f>IF(③予定日及び時間!$B$44="","",③予定日及び時間!$B$44&amp;"・"&amp;③予定日及び時間!$C$44)</f>
        <v>産直ニンジン・▲▲◇</v>
      </c>
      <c r="B264" s="271" t="str">
        <f>IF(③予定日及び時間!$AA$30="","",③予定日及び時間!$AA$30)</f>
        <v>追肥・中耕</v>
      </c>
      <c r="C264" s="291" t="str">
        <f>IF(③予定日及び時間!Z44="","",③予定日及び時間!Z44)</f>
        <v/>
      </c>
      <c r="D264" s="300">
        <f>IF(③予定日及び時間!AA44="","",③予定日及び時間!AA44)</f>
        <v>45571</v>
      </c>
      <c r="E264" s="302" t="str">
        <f>IF(③予定日及び時間!AB44="","",③予定日及び時間!AB44)</f>
        <v>～</v>
      </c>
      <c r="F264" s="301">
        <f>IF(③予定日及び時間!AC44="","",③予定日及び時間!AC44)</f>
        <v>45571</v>
      </c>
      <c r="G264" s="292">
        <f>IF(③予定日及び時間!$D$44="","",③予定日及び時間!$D$44*100)</f>
        <v>2000</v>
      </c>
      <c r="H264" s="271">
        <f>IF(③予定日及び時間!AE44="","",③予定日及び時間!AE44)</f>
        <v>8</v>
      </c>
      <c r="I264">
        <v>14</v>
      </c>
      <c r="V264" s="71" t="str">
        <f t="shared" si="83"/>
        <v>作業①・追肥・中耕</v>
      </c>
      <c r="W264" s="70" t="str">
        <f t="shared" si="74"/>
        <v>産直ニンジン・▲▲◇・作業①・追肥・中耕</v>
      </c>
      <c r="X264" s="70" t="str">
        <f>IF(A264="","",W264&amp;"・"&amp;②元データ!$G$8)</f>
        <v>産直ニンジン・▲▲◇・作業①・追肥・中耕・露地野菜Ｂ</v>
      </c>
      <c r="Y264" s="12" t="str">
        <f t="shared" si="75"/>
        <v>産直ニンジン・▲▲◇</v>
      </c>
      <c r="Z264" s="12" t="str">
        <f t="shared" si="76"/>
        <v>追肥・中耕</v>
      </c>
      <c r="AA264" s="61" t="str">
        <f t="shared" si="77"/>
        <v/>
      </c>
      <c r="AB264" s="62"/>
      <c r="AC264" s="66"/>
      <c r="AD264" s="63"/>
      <c r="AE264" s="62">
        <f t="shared" si="78"/>
        <v>45571</v>
      </c>
      <c r="AF264" s="66" t="str">
        <f t="shared" si="79"/>
        <v>～</v>
      </c>
      <c r="AG264" s="63">
        <f t="shared" si="80"/>
        <v>45571</v>
      </c>
      <c r="AH264" s="12">
        <f t="shared" si="81"/>
        <v>2000</v>
      </c>
      <c r="AI264" s="12">
        <f t="shared" si="82"/>
        <v>8</v>
      </c>
    </row>
    <row r="265" spans="1:36" ht="18" customHeight="1" x14ac:dyDescent="0.15">
      <c r="A265" s="271" t="str">
        <f>IF(③予定日及び時間!$B$45="","",③予定日及び時間!$B$45&amp;"・"&amp;③予定日及び時間!$C$45)</f>
        <v>産直野菜・◇◇●●</v>
      </c>
      <c r="B265" s="271" t="str">
        <f>IF(③予定日及び時間!$AA$30="","",③予定日及び時間!$AA$30)</f>
        <v>追肥・中耕</v>
      </c>
      <c r="C265" s="291" t="str">
        <f>IF(③予定日及び時間!Z45="","",③予定日及び時間!Z45)</f>
        <v/>
      </c>
      <c r="D265" s="300">
        <f>IF(③予定日及び時間!AA45="","",③予定日及び時間!AA45)</f>
        <v>45555</v>
      </c>
      <c r="E265" s="302" t="str">
        <f>IF(③予定日及び時間!AB45="","",③予定日及び時間!AB45)</f>
        <v>～</v>
      </c>
      <c r="F265" s="301">
        <f>IF(③予定日及び時間!AC45="","",③予定日及び時間!AC45)</f>
        <v>45555</v>
      </c>
      <c r="G265" s="292">
        <f>IF(③予定日及び時間!$D$45="","",③予定日及び時間!$D$45*100)</f>
        <v>400</v>
      </c>
      <c r="H265" s="271">
        <f>IF(③予定日及び時間!AE45="","",③予定日及び時間!AE45)</f>
        <v>4</v>
      </c>
      <c r="I265">
        <v>15</v>
      </c>
      <c r="V265" s="71" t="str">
        <f t="shared" si="83"/>
        <v>作業①・追肥・中耕</v>
      </c>
      <c r="W265" s="70" t="str">
        <f t="shared" si="74"/>
        <v>産直野菜・◇◇●●・作業①・追肥・中耕</v>
      </c>
      <c r="X265" s="70" t="str">
        <f>IF(A265="","",W265&amp;"・"&amp;②元データ!$G$8)</f>
        <v>産直野菜・◇◇●●・作業①・追肥・中耕・露地野菜Ｂ</v>
      </c>
      <c r="Y265" s="12" t="str">
        <f t="shared" si="75"/>
        <v>産直野菜・◇◇●●</v>
      </c>
      <c r="Z265" s="12" t="str">
        <f t="shared" si="76"/>
        <v>追肥・中耕</v>
      </c>
      <c r="AA265" s="61" t="str">
        <f t="shared" si="77"/>
        <v/>
      </c>
      <c r="AB265" s="62"/>
      <c r="AC265" s="66"/>
      <c r="AD265" s="63"/>
      <c r="AE265" s="62">
        <f t="shared" si="78"/>
        <v>45555</v>
      </c>
      <c r="AF265" s="66" t="str">
        <f t="shared" si="79"/>
        <v>～</v>
      </c>
      <c r="AG265" s="63">
        <f t="shared" si="80"/>
        <v>45555</v>
      </c>
      <c r="AH265" s="12">
        <f t="shared" si="81"/>
        <v>400</v>
      </c>
      <c r="AI265" s="12">
        <f t="shared" si="82"/>
        <v>4</v>
      </c>
    </row>
    <row r="266" spans="1:36" ht="18" customHeight="1" x14ac:dyDescent="0.15">
      <c r="A266" s="271" t="str">
        <f>IF(③予定日及び時間!$B$46="","",③予定日及び時間!$B$46&amp;"・"&amp;③予定日及び時間!$C$46)</f>
        <v>水稲・■◇</v>
      </c>
      <c r="B266" s="271" t="str">
        <f>IF(③予定日及び時間!$AA$30="","",③予定日及び時間!$AA$30)</f>
        <v>追肥・中耕</v>
      </c>
      <c r="C266" s="291" t="str">
        <f>IF(③予定日及び時間!Z46="","",③予定日及び時間!Z46)</f>
        <v/>
      </c>
      <c r="D266" s="300" t="str">
        <f>IF(③予定日及び時間!AA46="","",③予定日及び時間!AA46)</f>
        <v/>
      </c>
      <c r="E266" s="302" t="str">
        <f>IF(③予定日及び時間!AB46="","",③予定日及び時間!AB46)</f>
        <v/>
      </c>
      <c r="F266" s="301" t="str">
        <f>IF(③予定日及び時間!AC46="","",③予定日及び時間!AC46)</f>
        <v/>
      </c>
      <c r="G266" s="292">
        <f>IF(③予定日及び時間!$D$46="","",③予定日及び時間!$D$46*100)</f>
        <v>16000</v>
      </c>
      <c r="H266" s="271">
        <f>IF(③予定日及び時間!AE46="","",③予定日及び時間!AE46)</f>
        <v>0</v>
      </c>
      <c r="I266">
        <v>16</v>
      </c>
      <c r="V266" s="71" t="str">
        <f t="shared" si="83"/>
        <v>作業①・追肥・中耕</v>
      </c>
      <c r="W266" s="70" t="str">
        <f t="shared" si="74"/>
        <v>水稲・■◇・作業①・追肥・中耕</v>
      </c>
      <c r="X266" s="70" t="str">
        <f>IF(A266="","",W266&amp;"・"&amp;②元データ!$G$8)</f>
        <v>水稲・■◇・作業①・追肥・中耕・露地野菜Ｂ</v>
      </c>
      <c r="Y266" s="12" t="str">
        <f t="shared" si="75"/>
        <v>水稲・■◇</v>
      </c>
      <c r="Z266" s="12" t="str">
        <f t="shared" si="76"/>
        <v>追肥・中耕</v>
      </c>
      <c r="AA266" s="61" t="str">
        <f t="shared" si="77"/>
        <v/>
      </c>
      <c r="AB266" s="62"/>
      <c r="AC266" s="66"/>
      <c r="AD266" s="63"/>
      <c r="AE266" s="62" t="str">
        <f t="shared" si="78"/>
        <v/>
      </c>
      <c r="AF266" s="66" t="str">
        <f t="shared" si="79"/>
        <v/>
      </c>
      <c r="AG266" s="63" t="str">
        <f t="shared" si="80"/>
        <v/>
      </c>
      <c r="AH266" s="12">
        <f t="shared" si="81"/>
        <v>16000</v>
      </c>
      <c r="AI266" s="12">
        <f t="shared" si="82"/>
        <v>0</v>
      </c>
    </row>
    <row r="267" spans="1:36" ht="18" customHeight="1" x14ac:dyDescent="0.15">
      <c r="A267" s="271" t="str">
        <f>IF(③予定日及び時間!$B$31="","",③予定日及び時間!$B$31&amp;"・"&amp;③予定日及び時間!$C$31)</f>
        <v>キャベツ・○○</v>
      </c>
      <c r="B267" s="271" t="str">
        <f>IF(③予定日及び時間!$AH$30="","",③予定日及び時間!$AH$30)</f>
        <v>中耕・除草1</v>
      </c>
      <c r="C267" s="291">
        <f>IF(③予定日及び時間!AG31="","",③予定日及び時間!AG31)</f>
        <v>45529</v>
      </c>
      <c r="D267" s="300">
        <f>IF(③予定日及び時間!AH31="","",③予定日及び時間!AH31)</f>
        <v>45533</v>
      </c>
      <c r="E267" s="302" t="str">
        <f>IF(③予定日及び時間!AI31="","",③予定日及び時間!AI31)</f>
        <v>～</v>
      </c>
      <c r="F267" s="301">
        <f>IF(③予定日及び時間!AJ31="","",③予定日及び時間!AJ31)</f>
        <v>45533</v>
      </c>
      <c r="G267" s="292">
        <f>IF(③予定日及び時間!$D$31="","",③予定日及び時間!$D$31*100)</f>
        <v>4000</v>
      </c>
      <c r="H267" s="271">
        <f>IF(③予定日及び時間!AL31="","",③予定日及び時間!AL31)</f>
        <v>4</v>
      </c>
      <c r="I267">
        <v>1</v>
      </c>
      <c r="V267" s="71" t="str">
        <f t="shared" ref="V267:V298" si="84">IF(Y267="","",$AH$201&amp;"・"&amp;Z267)</f>
        <v>作業①・中耕・除草1</v>
      </c>
      <c r="W267" s="70" t="str">
        <f t="shared" si="74"/>
        <v>キャベツ・○○・作業①・中耕・除草1</v>
      </c>
      <c r="X267" s="70" t="str">
        <f>IF(A267="","",W267&amp;"・"&amp;②元データ!$G$8)</f>
        <v>キャベツ・○○・作業①・中耕・除草1・露地野菜Ｂ</v>
      </c>
      <c r="Y267" s="12" t="str">
        <f t="shared" si="75"/>
        <v>キャベツ・○○</v>
      </c>
      <c r="Z267" s="12" t="str">
        <f t="shared" si="76"/>
        <v>中耕・除草1</v>
      </c>
      <c r="AA267" s="61">
        <f t="shared" si="77"/>
        <v>45529</v>
      </c>
      <c r="AB267" s="62"/>
      <c r="AC267" s="66"/>
      <c r="AD267" s="63"/>
      <c r="AE267" s="62">
        <f t="shared" si="78"/>
        <v>45533</v>
      </c>
      <c r="AF267" s="66" t="str">
        <f t="shared" si="79"/>
        <v>～</v>
      </c>
      <c r="AG267" s="63">
        <f t="shared" si="80"/>
        <v>45533</v>
      </c>
      <c r="AH267" s="12">
        <f t="shared" si="81"/>
        <v>4000</v>
      </c>
      <c r="AI267" s="12">
        <f t="shared" si="82"/>
        <v>4</v>
      </c>
    </row>
    <row r="268" spans="1:36" ht="18" customHeight="1" x14ac:dyDescent="0.15">
      <c r="A268" s="271" t="str">
        <f>IF(③予定日及び時間!$B$32="","",③予定日及び時間!$B$32&amp;"・"&amp;③予定日及び時間!$C$32)</f>
        <v>キャベツ・△△</v>
      </c>
      <c r="B268" s="271" t="str">
        <f>IF(③予定日及び時間!$AH$30="","",③予定日及び時間!$AH$30)</f>
        <v>中耕・除草1</v>
      </c>
      <c r="C268" s="291" t="str">
        <f>IF(③予定日及び時間!AG32="","",③予定日及び時間!AG32)</f>
        <v/>
      </c>
      <c r="D268" s="300">
        <f>IF(③予定日及び時間!AH32="","",③予定日及び時間!AH32)</f>
        <v>45559</v>
      </c>
      <c r="E268" s="302" t="str">
        <f>IF(③予定日及び時間!AI32="","",③予定日及び時間!AI32)</f>
        <v>～</v>
      </c>
      <c r="F268" s="301">
        <f>IF(③予定日及び時間!AJ32="","",③予定日及び時間!AJ32)</f>
        <v>45559</v>
      </c>
      <c r="G268" s="292">
        <f>IF(③予定日及び時間!$D$32="","",③予定日及び時間!$D$32*100)</f>
        <v>2000</v>
      </c>
      <c r="H268" s="271">
        <f>IF(③予定日及び時間!AL32="","",③予定日及び時間!AL32)</f>
        <v>2</v>
      </c>
      <c r="I268">
        <v>2</v>
      </c>
      <c r="V268" s="71" t="str">
        <f t="shared" si="84"/>
        <v>作業①・中耕・除草1</v>
      </c>
      <c r="W268" s="70" t="str">
        <f t="shared" ref="W268:W298" si="85">IF(A268="","",Y268&amp;"・"&amp;V268)</f>
        <v>キャベツ・△△・作業①・中耕・除草1</v>
      </c>
      <c r="X268" s="70" t="str">
        <f>IF(A268="","",W268&amp;"・"&amp;②元データ!$G$8)</f>
        <v>キャベツ・△△・作業①・中耕・除草1・露地野菜Ｂ</v>
      </c>
      <c r="Y268" s="12" t="str">
        <f t="shared" ref="Y268:Y298" si="86">IF(A268="","",A268)</f>
        <v>キャベツ・△△</v>
      </c>
      <c r="Z268" s="12" t="str">
        <f t="shared" ref="Z268:Z298" si="87">IF(B268="","",B268)</f>
        <v>中耕・除草1</v>
      </c>
      <c r="AA268" s="61" t="str">
        <f t="shared" ref="AA268:AA298" si="88">IF(C268="","",C268)</f>
        <v/>
      </c>
      <c r="AB268" s="62"/>
      <c r="AC268" s="66"/>
      <c r="AD268" s="63"/>
      <c r="AE268" s="62">
        <f t="shared" ref="AE268:AE298" si="89">IF(D268="","",D268)</f>
        <v>45559</v>
      </c>
      <c r="AF268" s="66" t="str">
        <f t="shared" ref="AF268:AF298" si="90">IF(E268="","",E268)</f>
        <v>～</v>
      </c>
      <c r="AG268" s="63">
        <f t="shared" ref="AG268:AG298" si="91">IF(F268="","",F268)</f>
        <v>45559</v>
      </c>
      <c r="AH268" s="12">
        <f t="shared" ref="AH268:AH298" si="92">IF(G268="","",G268)</f>
        <v>2000</v>
      </c>
      <c r="AI268" s="12">
        <f t="shared" ref="AI268:AI298" si="93">IF(H268="","",H268)</f>
        <v>2</v>
      </c>
    </row>
    <row r="269" spans="1:36" ht="18" customHeight="1" x14ac:dyDescent="0.15">
      <c r="A269" s="271" t="str">
        <f>IF(③予定日及び時間!$B$33="","",③予定日及び時間!$B$33&amp;"・"&amp;③予定日及び時間!$C$33)</f>
        <v>キャベツ・○×△</v>
      </c>
      <c r="B269" s="271" t="str">
        <f>IF(③予定日及び時間!$AH$30="","",③予定日及び時間!$AH$30)</f>
        <v>中耕・除草1</v>
      </c>
      <c r="C269" s="291" t="str">
        <f>IF(③予定日及び時間!AG33="","",③予定日及び時間!AG33)</f>
        <v/>
      </c>
      <c r="D269" s="300">
        <f>IF(③予定日及び時間!AH33="","",③予定日及び時間!AH33)</f>
        <v>45569</v>
      </c>
      <c r="E269" s="302" t="str">
        <f>IF(③予定日及び時間!AI33="","",③予定日及び時間!AI33)</f>
        <v>～</v>
      </c>
      <c r="F269" s="301">
        <f>IF(③予定日及び時間!AJ33="","",③予定日及び時間!AJ33)</f>
        <v>45569</v>
      </c>
      <c r="G269" s="292">
        <f>IF(③予定日及び時間!$D$33="","",③予定日及び時間!$D$33*100)</f>
        <v>2000</v>
      </c>
      <c r="H269" s="271">
        <f>IF(③予定日及び時間!AL33="","",③予定日及び時間!AL33)</f>
        <v>2</v>
      </c>
      <c r="I269">
        <v>3</v>
      </c>
      <c r="V269" s="71" t="str">
        <f t="shared" si="84"/>
        <v>作業①・中耕・除草1</v>
      </c>
      <c r="W269" s="70" t="str">
        <f t="shared" si="85"/>
        <v>キャベツ・○×△・作業①・中耕・除草1</v>
      </c>
      <c r="X269" s="70" t="str">
        <f>IF(A269="","",W269&amp;"・"&amp;②元データ!$G$8)</f>
        <v>キャベツ・○×△・作業①・中耕・除草1・露地野菜Ｂ</v>
      </c>
      <c r="Y269" s="12" t="str">
        <f t="shared" si="86"/>
        <v>キャベツ・○×△</v>
      </c>
      <c r="Z269" s="12" t="str">
        <f t="shared" si="87"/>
        <v>中耕・除草1</v>
      </c>
      <c r="AA269" s="61" t="str">
        <f t="shared" si="88"/>
        <v/>
      </c>
      <c r="AB269" s="62"/>
      <c r="AC269" s="66"/>
      <c r="AD269" s="63"/>
      <c r="AE269" s="62">
        <f t="shared" si="89"/>
        <v>45569</v>
      </c>
      <c r="AF269" s="66" t="str">
        <f t="shared" si="90"/>
        <v>～</v>
      </c>
      <c r="AG269" s="63">
        <f t="shared" si="91"/>
        <v>45569</v>
      </c>
      <c r="AH269" s="12">
        <f t="shared" si="92"/>
        <v>2000</v>
      </c>
      <c r="AI269" s="12">
        <f t="shared" si="93"/>
        <v>2</v>
      </c>
    </row>
    <row r="270" spans="1:36" ht="18" customHeight="1" x14ac:dyDescent="0.15">
      <c r="A270" s="271" t="str">
        <f>IF(③予定日及び時間!$B$34="","",③予定日及び時間!$B$34&amp;"・"&amp;③予定日及び時間!$C$34)</f>
        <v>キャベツ・＊＊＊</v>
      </c>
      <c r="B270" s="271" t="str">
        <f>IF(③予定日及び時間!$AH$30="","",③予定日及び時間!$AH$30)</f>
        <v>中耕・除草1</v>
      </c>
      <c r="C270" s="291" t="str">
        <f>IF(③予定日及び時間!AG34="","",③予定日及び時間!AG34)</f>
        <v/>
      </c>
      <c r="D270" s="300">
        <f>IF(③予定日及び時間!AH34="","",③予定日及び時間!AH34)</f>
        <v>45611</v>
      </c>
      <c r="E270" s="302" t="str">
        <f>IF(③予定日及び時間!AI34="","",③予定日及び時間!AI34)</f>
        <v>～</v>
      </c>
      <c r="F270" s="301">
        <f>IF(③予定日及び時間!AJ34="","",③予定日及び時間!AJ34)</f>
        <v>45611</v>
      </c>
      <c r="G270" s="292">
        <f>IF(③予定日及び時間!$D$34="","",③予定日及び時間!$D$34*100)</f>
        <v>2000</v>
      </c>
      <c r="H270" s="271">
        <f>IF(③予定日及び時間!AL34="","",③予定日及び時間!AL34)</f>
        <v>2</v>
      </c>
      <c r="I270">
        <v>4</v>
      </c>
      <c r="V270" s="71" t="str">
        <f t="shared" si="84"/>
        <v>作業①・中耕・除草1</v>
      </c>
      <c r="W270" s="70" t="str">
        <f t="shared" si="85"/>
        <v>キャベツ・＊＊＊・作業①・中耕・除草1</v>
      </c>
      <c r="X270" s="70" t="str">
        <f>IF(A270="","",W270&amp;"・"&amp;②元データ!$G$8)</f>
        <v>キャベツ・＊＊＊・作業①・中耕・除草1・露地野菜Ｂ</v>
      </c>
      <c r="Y270" s="12" t="str">
        <f t="shared" si="86"/>
        <v>キャベツ・＊＊＊</v>
      </c>
      <c r="Z270" s="12" t="str">
        <f t="shared" si="87"/>
        <v>中耕・除草1</v>
      </c>
      <c r="AA270" s="61" t="str">
        <f t="shared" si="88"/>
        <v/>
      </c>
      <c r="AB270" s="62"/>
      <c r="AC270" s="66"/>
      <c r="AD270" s="63"/>
      <c r="AE270" s="62">
        <f t="shared" si="89"/>
        <v>45611</v>
      </c>
      <c r="AF270" s="66" t="str">
        <f t="shared" si="90"/>
        <v>～</v>
      </c>
      <c r="AG270" s="63">
        <f t="shared" si="91"/>
        <v>45611</v>
      </c>
      <c r="AH270" s="12">
        <f t="shared" si="92"/>
        <v>2000</v>
      </c>
      <c r="AI270" s="12">
        <f t="shared" si="93"/>
        <v>2</v>
      </c>
    </row>
    <row r="271" spans="1:36" ht="18" customHeight="1" x14ac:dyDescent="0.15">
      <c r="A271" s="271" t="str">
        <f>IF(③予定日及び時間!$B$35="","",③予定日及び時間!$B$35&amp;"・"&amp;③予定日及び時間!$C$35)</f>
        <v>キャベツ・◎◎</v>
      </c>
      <c r="B271" s="271" t="str">
        <f>IF(③予定日及び時間!$AH$30="","",③予定日及び時間!$AH$30)</f>
        <v>中耕・除草1</v>
      </c>
      <c r="C271" s="291" t="str">
        <f>IF(③予定日及び時間!AG35="","",③予定日及び時間!AG35)</f>
        <v/>
      </c>
      <c r="D271" s="300">
        <f>IF(③予定日及び時間!AH35="","",③予定日及び時間!AH35)</f>
        <v>45620</v>
      </c>
      <c r="E271" s="302" t="str">
        <f>IF(③予定日及び時間!AI35="","",③予定日及び時間!AI35)</f>
        <v>～</v>
      </c>
      <c r="F271" s="301">
        <f>IF(③予定日及び時間!AJ35="","",③予定日及び時間!AJ35)</f>
        <v>45620</v>
      </c>
      <c r="G271" s="292">
        <f>IF(③予定日及び時間!$D$35="","",③予定日及び時間!$D$35*100)</f>
        <v>2000</v>
      </c>
      <c r="H271" s="271">
        <f>IF(③予定日及び時間!AL35="","",③予定日及び時間!AL35)</f>
        <v>2</v>
      </c>
      <c r="I271">
        <v>5</v>
      </c>
      <c r="V271" s="71" t="str">
        <f t="shared" si="84"/>
        <v>作業①・中耕・除草1</v>
      </c>
      <c r="W271" s="70" t="str">
        <f t="shared" si="85"/>
        <v>キャベツ・◎◎・作業①・中耕・除草1</v>
      </c>
      <c r="X271" s="70" t="str">
        <f>IF(A271="","",W271&amp;"・"&amp;②元データ!$G$8)</f>
        <v>キャベツ・◎◎・作業①・中耕・除草1・露地野菜Ｂ</v>
      </c>
      <c r="Y271" s="12" t="str">
        <f t="shared" si="86"/>
        <v>キャベツ・◎◎</v>
      </c>
      <c r="Z271" s="12" t="str">
        <f t="shared" si="87"/>
        <v>中耕・除草1</v>
      </c>
      <c r="AA271" s="61" t="str">
        <f t="shared" si="88"/>
        <v/>
      </c>
      <c r="AB271" s="62"/>
      <c r="AC271" s="66"/>
      <c r="AD271" s="63"/>
      <c r="AE271" s="62">
        <f t="shared" si="89"/>
        <v>45620</v>
      </c>
      <c r="AF271" s="66" t="str">
        <f t="shared" si="90"/>
        <v>～</v>
      </c>
      <c r="AG271" s="63">
        <f t="shared" si="91"/>
        <v>45620</v>
      </c>
      <c r="AH271" s="12">
        <f t="shared" si="92"/>
        <v>2000</v>
      </c>
      <c r="AI271" s="12">
        <f t="shared" si="93"/>
        <v>2</v>
      </c>
    </row>
    <row r="272" spans="1:36" ht="18" customHeight="1" x14ac:dyDescent="0.15">
      <c r="A272" s="271" t="str">
        <f>IF(③予定日及び時間!$B$36="","",③予定日及び時間!$B$36&amp;"・"&amp;③予定日及び時間!$C$36)</f>
        <v>キャベツ・●●</v>
      </c>
      <c r="B272" s="271" t="str">
        <f>IF(③予定日及び時間!$AH$30="","",③予定日及び時間!$AH$30)</f>
        <v>中耕・除草1</v>
      </c>
      <c r="C272" s="291" t="str">
        <f>IF(③予定日及び時間!AG36="","",③予定日及び時間!AG36)</f>
        <v/>
      </c>
      <c r="D272" s="300">
        <f>IF(③予定日及び時間!AH36="","",③予定日及び時間!AH36)</f>
        <v>45630</v>
      </c>
      <c r="E272" s="302" t="str">
        <f>IF(③予定日及び時間!AI36="","",③予定日及び時間!AI36)</f>
        <v>～</v>
      </c>
      <c r="F272" s="301">
        <f>IF(③予定日及び時間!AJ36="","",③予定日及び時間!AJ36)</f>
        <v>45630</v>
      </c>
      <c r="G272" s="292" t="str">
        <f>IF(③予定日及び時間!D100="","",③予定日及び時間!D100*100)</f>
        <v/>
      </c>
      <c r="H272" s="271">
        <f>IF(③予定日及び時間!AL36="","",③予定日及び時間!AL36)</f>
        <v>2</v>
      </c>
      <c r="I272">
        <v>6</v>
      </c>
      <c r="V272" s="71" t="str">
        <f t="shared" si="84"/>
        <v>作業①・中耕・除草1</v>
      </c>
      <c r="W272" s="70" t="str">
        <f t="shared" si="85"/>
        <v>キャベツ・●●・作業①・中耕・除草1</v>
      </c>
      <c r="X272" s="70" t="str">
        <f>IF(A272="","",W272&amp;"・"&amp;②元データ!$G$8)</f>
        <v>キャベツ・●●・作業①・中耕・除草1・露地野菜Ｂ</v>
      </c>
      <c r="Y272" s="12" t="str">
        <f t="shared" si="86"/>
        <v>キャベツ・●●</v>
      </c>
      <c r="Z272" s="12" t="str">
        <f t="shared" si="87"/>
        <v>中耕・除草1</v>
      </c>
      <c r="AA272" s="61" t="str">
        <f t="shared" si="88"/>
        <v/>
      </c>
      <c r="AB272" s="62"/>
      <c r="AC272" s="66"/>
      <c r="AD272" s="63"/>
      <c r="AE272" s="62">
        <f t="shared" si="89"/>
        <v>45630</v>
      </c>
      <c r="AF272" s="66" t="str">
        <f t="shared" si="90"/>
        <v>～</v>
      </c>
      <c r="AG272" s="63">
        <f t="shared" si="91"/>
        <v>45630</v>
      </c>
      <c r="AH272" s="12" t="str">
        <f t="shared" si="92"/>
        <v/>
      </c>
      <c r="AI272" s="12">
        <f t="shared" si="93"/>
        <v>2</v>
      </c>
    </row>
    <row r="273" spans="1:35" ht="18" customHeight="1" x14ac:dyDescent="0.15">
      <c r="A273" s="271" t="str">
        <f>IF(③予定日及び時間!$B$37="","",③予定日及び時間!$B$37&amp;"・"&amp;③予定日及び時間!$C$37)</f>
        <v>ブロッコリー・▽▽</v>
      </c>
      <c r="B273" s="271" t="str">
        <f>IF(③予定日及び時間!$AH$30="","",③予定日及び時間!$AH$30)</f>
        <v>中耕・除草1</v>
      </c>
      <c r="C273" s="291" t="str">
        <f>IF(③予定日及び時間!AG37="","",③予定日及び時間!AG37)</f>
        <v/>
      </c>
      <c r="D273" s="300">
        <f>IF(③予定日及び時間!AH37="","",③予定日及び時間!AH37)</f>
        <v>45554</v>
      </c>
      <c r="E273" s="302" t="str">
        <f>IF(③予定日及び時間!AI37="","",③予定日及び時間!AI37)</f>
        <v>～</v>
      </c>
      <c r="F273" s="301">
        <f>IF(③予定日及び時間!AJ37="","",③予定日及び時間!AJ37)</f>
        <v>45554</v>
      </c>
      <c r="G273" s="292">
        <f>IF(③予定日及び時間!$D$37="","",③予定日及び時間!$D$37*100)</f>
        <v>2000</v>
      </c>
      <c r="H273" s="271">
        <f>IF(③予定日及び時間!AL37="","",③予定日及び時間!AL37)</f>
        <v>2</v>
      </c>
      <c r="I273">
        <v>7</v>
      </c>
      <c r="V273" s="71" t="str">
        <f t="shared" si="84"/>
        <v>作業①・中耕・除草1</v>
      </c>
      <c r="W273" s="70" t="str">
        <f t="shared" si="85"/>
        <v>ブロッコリー・▽▽・作業①・中耕・除草1</v>
      </c>
      <c r="X273" s="70" t="str">
        <f>IF(A273="","",W273&amp;"・"&amp;②元データ!$G$8)</f>
        <v>ブロッコリー・▽▽・作業①・中耕・除草1・露地野菜Ｂ</v>
      </c>
      <c r="Y273" s="12" t="str">
        <f t="shared" si="86"/>
        <v>ブロッコリー・▽▽</v>
      </c>
      <c r="Z273" s="12" t="str">
        <f t="shared" si="87"/>
        <v>中耕・除草1</v>
      </c>
      <c r="AA273" s="61" t="str">
        <f t="shared" si="88"/>
        <v/>
      </c>
      <c r="AB273" s="62"/>
      <c r="AC273" s="66"/>
      <c r="AD273" s="63"/>
      <c r="AE273" s="62">
        <f t="shared" si="89"/>
        <v>45554</v>
      </c>
      <c r="AF273" s="66" t="str">
        <f t="shared" si="90"/>
        <v>～</v>
      </c>
      <c r="AG273" s="63">
        <f t="shared" si="91"/>
        <v>45554</v>
      </c>
      <c r="AH273" s="12">
        <f t="shared" si="92"/>
        <v>2000</v>
      </c>
      <c r="AI273" s="12">
        <f t="shared" si="93"/>
        <v>2</v>
      </c>
    </row>
    <row r="274" spans="1:35" ht="18" customHeight="1" x14ac:dyDescent="0.15">
      <c r="A274" s="271" t="str">
        <f>IF(③予定日及び時間!$B$38="","",③予定日及び時間!$B$38&amp;"・"&amp;③予定日及び時間!$C$38)</f>
        <v>ブロッコリー・▲▲</v>
      </c>
      <c r="B274" s="271" t="str">
        <f>IF(③予定日及び時間!$AH$30="","",③予定日及び時間!$AH$30)</f>
        <v>中耕・除草1</v>
      </c>
      <c r="C274" s="291" t="str">
        <f>IF(③予定日及び時間!AG38="","",③予定日及び時間!AG38)</f>
        <v/>
      </c>
      <c r="D274" s="300">
        <f>IF(③予定日及び時間!AH38="","",③予定日及び時間!AH38)</f>
        <v>45564</v>
      </c>
      <c r="E274" s="302" t="str">
        <f>IF(③予定日及び時間!AI38="","",③予定日及び時間!AI38)</f>
        <v>～</v>
      </c>
      <c r="F274" s="301">
        <f>IF(③予定日及び時間!AJ38="","",③予定日及び時間!AJ38)</f>
        <v>45564</v>
      </c>
      <c r="G274" s="292">
        <f>IF(③予定日及び時間!$D$38="","",③予定日及び時間!$D$38*100)</f>
        <v>2000</v>
      </c>
      <c r="H274" s="271">
        <f>IF(③予定日及び時間!AL38="","",③予定日及び時間!AL38)</f>
        <v>2</v>
      </c>
      <c r="I274">
        <v>8</v>
      </c>
      <c r="V274" s="71" t="str">
        <f t="shared" si="84"/>
        <v>作業①・中耕・除草1</v>
      </c>
      <c r="W274" s="70" t="str">
        <f t="shared" si="85"/>
        <v>ブロッコリー・▲▲・作業①・中耕・除草1</v>
      </c>
      <c r="X274" s="70" t="str">
        <f>IF(A274="","",W274&amp;"・"&amp;②元データ!$G$8)</f>
        <v>ブロッコリー・▲▲・作業①・中耕・除草1・露地野菜Ｂ</v>
      </c>
      <c r="Y274" s="12" t="str">
        <f t="shared" si="86"/>
        <v>ブロッコリー・▲▲</v>
      </c>
      <c r="Z274" s="12" t="str">
        <f t="shared" si="87"/>
        <v>中耕・除草1</v>
      </c>
      <c r="AA274" s="61" t="str">
        <f t="shared" si="88"/>
        <v/>
      </c>
      <c r="AB274" s="62"/>
      <c r="AC274" s="66"/>
      <c r="AD274" s="63"/>
      <c r="AE274" s="62">
        <f t="shared" si="89"/>
        <v>45564</v>
      </c>
      <c r="AF274" s="66" t="str">
        <f t="shared" si="90"/>
        <v>～</v>
      </c>
      <c r="AG274" s="63">
        <f t="shared" si="91"/>
        <v>45564</v>
      </c>
      <c r="AH274" s="12">
        <f t="shared" si="92"/>
        <v>2000</v>
      </c>
      <c r="AI274" s="12">
        <f t="shared" si="93"/>
        <v>2</v>
      </c>
    </row>
    <row r="275" spans="1:35" ht="18" customHeight="1" x14ac:dyDescent="0.15">
      <c r="A275" s="271" t="str">
        <f>IF(③予定日及び時間!$B$39="","",③予定日及び時間!$B$39&amp;"・"&amp;③予定日及び時間!$C$39)</f>
        <v>ブロッコリー・■■</v>
      </c>
      <c r="B275" s="271" t="str">
        <f>IF(③予定日及び時間!$AH$30="","",③予定日及び時間!$AH$30)</f>
        <v>中耕・除草1</v>
      </c>
      <c r="C275" s="291" t="str">
        <f>IF(③予定日及び時間!AG39="","",③予定日及び時間!AG39)</f>
        <v/>
      </c>
      <c r="D275" s="300">
        <f>IF(③予定日及び時間!AH39="","",③予定日及び時間!AH39)</f>
        <v>45580</v>
      </c>
      <c r="E275" s="302" t="str">
        <f>IF(③予定日及び時間!AI39="","",③予定日及び時間!AI39)</f>
        <v>～</v>
      </c>
      <c r="F275" s="301">
        <f>IF(③予定日及び時間!AJ39="","",③予定日及び時間!AJ39)</f>
        <v>45580</v>
      </c>
      <c r="G275" s="292">
        <f>IF(③予定日及び時間!$D$39="","",③予定日及び時間!$D$39*100)</f>
        <v>2000</v>
      </c>
      <c r="H275" s="271">
        <f>IF(③予定日及び時間!AL39="","",③予定日及び時間!AL39)</f>
        <v>2</v>
      </c>
      <c r="I275">
        <v>9</v>
      </c>
      <c r="V275" s="71" t="str">
        <f t="shared" si="84"/>
        <v>作業①・中耕・除草1</v>
      </c>
      <c r="W275" s="70" t="str">
        <f t="shared" si="85"/>
        <v>ブロッコリー・■■・作業①・中耕・除草1</v>
      </c>
      <c r="X275" s="70" t="str">
        <f>IF(A275="","",W275&amp;"・"&amp;②元データ!$G$8)</f>
        <v>ブロッコリー・■■・作業①・中耕・除草1・露地野菜Ｂ</v>
      </c>
      <c r="Y275" s="12" t="str">
        <f t="shared" si="86"/>
        <v>ブロッコリー・■■</v>
      </c>
      <c r="Z275" s="12" t="str">
        <f t="shared" si="87"/>
        <v>中耕・除草1</v>
      </c>
      <c r="AA275" s="61" t="str">
        <f t="shared" si="88"/>
        <v/>
      </c>
      <c r="AB275" s="62"/>
      <c r="AC275" s="66"/>
      <c r="AD275" s="63"/>
      <c r="AE275" s="62">
        <f t="shared" si="89"/>
        <v>45580</v>
      </c>
      <c r="AF275" s="66" t="str">
        <f t="shared" si="90"/>
        <v>～</v>
      </c>
      <c r="AG275" s="63">
        <f t="shared" si="91"/>
        <v>45580</v>
      </c>
      <c r="AH275" s="12">
        <f t="shared" si="92"/>
        <v>2000</v>
      </c>
      <c r="AI275" s="12">
        <f t="shared" si="93"/>
        <v>2</v>
      </c>
    </row>
    <row r="276" spans="1:35" ht="18" customHeight="1" x14ac:dyDescent="0.15">
      <c r="A276" s="271" t="str">
        <f>IF(③予定日及び時間!$B$40="","",③予定日及び時間!$B$40&amp;"・"&amp;③予定日及び時間!$C$40)</f>
        <v>ニンジン・◇◇</v>
      </c>
      <c r="B276" s="271" t="str">
        <f>IF(③予定日及び時間!$AH$30="","",③予定日及び時間!$AH$30)</f>
        <v>中耕・除草1</v>
      </c>
      <c r="C276" s="291">
        <f>IF(③予定日及び時間!AG40="","",③予定日及び時間!AG40)</f>
        <v>45576</v>
      </c>
      <c r="D276" s="300">
        <f>IF(③予定日及び時間!AH40="","",③予定日及び時間!AH40)</f>
        <v>45580</v>
      </c>
      <c r="E276" s="302" t="str">
        <f>IF(③予定日及び時間!AI40="","",③予定日及び時間!AI40)</f>
        <v>～</v>
      </c>
      <c r="F276" s="301">
        <f>IF(③予定日及び時間!AJ40="","",③予定日及び時間!AJ40)</f>
        <v>45580</v>
      </c>
      <c r="G276" s="292">
        <f>IF(③予定日及び時間!$D$40="","",③予定日及び時間!$D$40*100)</f>
        <v>4000</v>
      </c>
      <c r="H276" s="271">
        <f>IF(③予定日及び時間!AL40="","",③予定日及び時間!AL40)</f>
        <v>20</v>
      </c>
      <c r="I276">
        <v>10</v>
      </c>
      <c r="V276" s="71" t="str">
        <f t="shared" si="84"/>
        <v>作業①・中耕・除草1</v>
      </c>
      <c r="W276" s="70" t="str">
        <f t="shared" si="85"/>
        <v>ニンジン・◇◇・作業①・中耕・除草1</v>
      </c>
      <c r="X276" s="70" t="str">
        <f>IF(A276="","",W276&amp;"・"&amp;②元データ!$G$8)</f>
        <v>ニンジン・◇◇・作業①・中耕・除草1・露地野菜Ｂ</v>
      </c>
      <c r="Y276" s="12" t="str">
        <f t="shared" si="86"/>
        <v>ニンジン・◇◇</v>
      </c>
      <c r="Z276" s="12" t="str">
        <f t="shared" si="87"/>
        <v>中耕・除草1</v>
      </c>
      <c r="AA276" s="61">
        <f t="shared" si="88"/>
        <v>45576</v>
      </c>
      <c r="AB276" s="62"/>
      <c r="AC276" s="66"/>
      <c r="AD276" s="63"/>
      <c r="AE276" s="62">
        <f t="shared" si="89"/>
        <v>45580</v>
      </c>
      <c r="AF276" s="66" t="str">
        <f t="shared" si="90"/>
        <v>～</v>
      </c>
      <c r="AG276" s="63">
        <f t="shared" si="91"/>
        <v>45580</v>
      </c>
      <c r="AH276" s="12">
        <f t="shared" si="92"/>
        <v>4000</v>
      </c>
      <c r="AI276" s="12">
        <f t="shared" si="93"/>
        <v>20</v>
      </c>
    </row>
    <row r="277" spans="1:35" ht="18" customHeight="1" x14ac:dyDescent="0.15">
      <c r="A277" s="271" t="str">
        <f>IF(③予定日及び時間!$B$41="","",③予定日及び時間!$B$41&amp;"・"&amp;③予定日及び時間!$C$41)</f>
        <v>ニンジン・●×▲</v>
      </c>
      <c r="B277" s="271" t="str">
        <f>IF(③予定日及び時間!$AH$30="","",③予定日及び時間!$AH$30)</f>
        <v>中耕・除草1</v>
      </c>
      <c r="C277" s="291" t="str">
        <f>IF(③予定日及び時間!AG41="","",③予定日及び時間!AG41)</f>
        <v/>
      </c>
      <c r="D277" s="300">
        <f>IF(③予定日及び時間!AH41="","",③予定日及び時間!AH41)</f>
        <v>45590</v>
      </c>
      <c r="E277" s="302" t="str">
        <f>IF(③予定日及び時間!AI41="","",③予定日及び時間!AI41)</f>
        <v>～</v>
      </c>
      <c r="F277" s="301">
        <f>IF(③予定日及び時間!AJ41="","",③予定日及び時間!AJ41)</f>
        <v>45590</v>
      </c>
      <c r="G277" s="292">
        <f>IF(③予定日及び時間!$D$41="","",③予定日及び時間!$D$41*100)</f>
        <v>4000</v>
      </c>
      <c r="H277" s="271">
        <f>IF(③予定日及び時間!AL41="","",③予定日及び時間!AL41)</f>
        <v>20</v>
      </c>
      <c r="I277">
        <v>11</v>
      </c>
      <c r="V277" s="71" t="str">
        <f t="shared" si="84"/>
        <v>作業①・中耕・除草1</v>
      </c>
      <c r="W277" s="70" t="str">
        <f t="shared" si="85"/>
        <v>ニンジン・●×▲・作業①・中耕・除草1</v>
      </c>
      <c r="X277" s="70" t="str">
        <f>IF(A277="","",W277&amp;"・"&amp;②元データ!$G$8)</f>
        <v>ニンジン・●×▲・作業①・中耕・除草1・露地野菜Ｂ</v>
      </c>
      <c r="Y277" s="12" t="str">
        <f t="shared" si="86"/>
        <v>ニンジン・●×▲</v>
      </c>
      <c r="Z277" s="12" t="str">
        <f t="shared" si="87"/>
        <v>中耕・除草1</v>
      </c>
      <c r="AA277" s="61" t="str">
        <f t="shared" si="88"/>
        <v/>
      </c>
      <c r="AB277" s="62"/>
      <c r="AC277" s="66"/>
      <c r="AD277" s="63"/>
      <c r="AE277" s="62">
        <f t="shared" si="89"/>
        <v>45590</v>
      </c>
      <c r="AF277" s="66" t="str">
        <f t="shared" si="90"/>
        <v>～</v>
      </c>
      <c r="AG277" s="63">
        <f t="shared" si="91"/>
        <v>45590</v>
      </c>
      <c r="AH277" s="12">
        <f t="shared" si="92"/>
        <v>4000</v>
      </c>
      <c r="AI277" s="12">
        <f t="shared" si="93"/>
        <v>20</v>
      </c>
    </row>
    <row r="278" spans="1:35" ht="18" customHeight="1" x14ac:dyDescent="0.15">
      <c r="A278" s="271" t="str">
        <f>IF(③予定日及び時間!$B$42="","",③予定日及び時間!$B$42&amp;"・"&amp;③予定日及び時間!$C$42)</f>
        <v>ニンジン・●◇▲</v>
      </c>
      <c r="B278" s="271" t="str">
        <f>IF(③予定日及び時間!$AH$30="","",③予定日及び時間!$AH$30)</f>
        <v>中耕・除草1</v>
      </c>
      <c r="C278" s="291" t="str">
        <f>IF(③予定日及び時間!AG42="","",③予定日及び時間!AG42)</f>
        <v/>
      </c>
      <c r="D278" s="300">
        <f>IF(③予定日及び時間!AH42="","",③予定日及び時間!AH42)</f>
        <v>45601</v>
      </c>
      <c r="E278" s="302" t="str">
        <f>IF(③予定日及び時間!AI42="","",③予定日及び時間!AI42)</f>
        <v>～</v>
      </c>
      <c r="F278" s="301">
        <f>IF(③予定日及び時間!AJ42="","",③予定日及び時間!AJ42)</f>
        <v>45601</v>
      </c>
      <c r="G278" s="292">
        <f>IF(③予定日及び時間!$D$42="","",③予定日及び時間!$D$42*100)</f>
        <v>4000</v>
      </c>
      <c r="H278" s="271">
        <f>IF(③予定日及び時間!AL42="","",③予定日及び時間!AL42)</f>
        <v>20</v>
      </c>
      <c r="I278">
        <v>12</v>
      </c>
      <c r="V278" s="71" t="str">
        <f t="shared" si="84"/>
        <v>作業①・中耕・除草1</v>
      </c>
      <c r="W278" s="70" t="str">
        <f t="shared" si="85"/>
        <v>ニンジン・●◇▲・作業①・中耕・除草1</v>
      </c>
      <c r="X278" s="70" t="str">
        <f>IF(A278="","",W278&amp;"・"&amp;②元データ!$G$8)</f>
        <v>ニンジン・●◇▲・作業①・中耕・除草1・露地野菜Ｂ</v>
      </c>
      <c r="Y278" s="12" t="str">
        <f t="shared" si="86"/>
        <v>ニンジン・●◇▲</v>
      </c>
      <c r="Z278" s="12" t="str">
        <f t="shared" si="87"/>
        <v>中耕・除草1</v>
      </c>
      <c r="AA278" s="61" t="str">
        <f t="shared" si="88"/>
        <v/>
      </c>
      <c r="AB278" s="62"/>
      <c r="AC278" s="66"/>
      <c r="AD278" s="63"/>
      <c r="AE278" s="62">
        <f t="shared" si="89"/>
        <v>45601</v>
      </c>
      <c r="AF278" s="66" t="str">
        <f t="shared" si="90"/>
        <v>～</v>
      </c>
      <c r="AG278" s="63">
        <f t="shared" si="91"/>
        <v>45601</v>
      </c>
      <c r="AH278" s="12">
        <f t="shared" si="92"/>
        <v>4000</v>
      </c>
      <c r="AI278" s="12">
        <f t="shared" si="93"/>
        <v>20</v>
      </c>
    </row>
    <row r="279" spans="1:35" ht="18" customHeight="1" x14ac:dyDescent="0.15">
      <c r="A279" s="271" t="str">
        <f>IF(③予定日及び時間!$B$43="","",③予定日及び時間!$B$43&amp;"・"&amp;③予定日及び時間!$C$43)</f>
        <v>産直ニンジン・▲▲◇</v>
      </c>
      <c r="B279" s="271" t="str">
        <f>IF(③予定日及び時間!$AH$30="","",③予定日及び時間!$AH$30)</f>
        <v>中耕・除草1</v>
      </c>
      <c r="C279" s="291" t="str">
        <f>IF(③予定日及び時間!AG43="","",③予定日及び時間!AG43)</f>
        <v/>
      </c>
      <c r="D279" s="300">
        <f>IF(③予定日及び時間!AH43="","",③予定日及び時間!AH43)</f>
        <v>45590</v>
      </c>
      <c r="E279" s="302" t="str">
        <f>IF(③予定日及び時間!AI43="","",③予定日及び時間!AI43)</f>
        <v>～</v>
      </c>
      <c r="F279" s="301">
        <f>IF(③予定日及び時間!AJ43="","",③予定日及び時間!AJ43)</f>
        <v>45590</v>
      </c>
      <c r="G279" s="292">
        <f>IF(③予定日及び時間!$D$43="","",③予定日及び時間!$D$43*100)</f>
        <v>2000</v>
      </c>
      <c r="H279" s="271">
        <f>IF(③予定日及び時間!AL43="","",③予定日及び時間!AL43)</f>
        <v>10</v>
      </c>
      <c r="I279">
        <v>13</v>
      </c>
      <c r="V279" s="71" t="str">
        <f t="shared" si="84"/>
        <v>作業①・中耕・除草1</v>
      </c>
      <c r="W279" s="70" t="str">
        <f t="shared" si="85"/>
        <v>産直ニンジン・▲▲◇・作業①・中耕・除草1</v>
      </c>
      <c r="X279" s="70" t="str">
        <f>IF(A279="","",W279&amp;"・"&amp;②元データ!$G$8)</f>
        <v>産直ニンジン・▲▲◇・作業①・中耕・除草1・露地野菜Ｂ</v>
      </c>
      <c r="Y279" s="12" t="str">
        <f t="shared" si="86"/>
        <v>産直ニンジン・▲▲◇</v>
      </c>
      <c r="Z279" s="12" t="str">
        <f t="shared" si="87"/>
        <v>中耕・除草1</v>
      </c>
      <c r="AA279" s="61" t="str">
        <f t="shared" si="88"/>
        <v/>
      </c>
      <c r="AB279" s="62"/>
      <c r="AC279" s="66"/>
      <c r="AD279" s="63"/>
      <c r="AE279" s="62">
        <f t="shared" si="89"/>
        <v>45590</v>
      </c>
      <c r="AF279" s="66" t="str">
        <f t="shared" si="90"/>
        <v>～</v>
      </c>
      <c r="AG279" s="63">
        <f t="shared" si="91"/>
        <v>45590</v>
      </c>
      <c r="AH279" s="12">
        <f t="shared" si="92"/>
        <v>2000</v>
      </c>
      <c r="AI279" s="12">
        <f t="shared" si="93"/>
        <v>10</v>
      </c>
    </row>
    <row r="280" spans="1:35" ht="18" customHeight="1" x14ac:dyDescent="0.15">
      <c r="A280" s="271" t="str">
        <f>IF(③予定日及び時間!$B$44="","",③予定日及び時間!$B$44&amp;"・"&amp;③予定日及び時間!$C$44)</f>
        <v>産直ニンジン・▲▲◇</v>
      </c>
      <c r="B280" s="271" t="str">
        <f>IF(③予定日及び時間!$AH$30="","",③予定日及び時間!$AH$30)</f>
        <v>中耕・除草1</v>
      </c>
      <c r="C280" s="291" t="str">
        <f>IF(③予定日及び時間!AG44="","",③予定日及び時間!AG44)</f>
        <v/>
      </c>
      <c r="D280" s="300">
        <f>IF(③予定日及び時間!AH44="","",③予定日及び時間!AH44)</f>
        <v>45601</v>
      </c>
      <c r="E280" s="302" t="str">
        <f>IF(③予定日及び時間!AI44="","",③予定日及び時間!AI44)</f>
        <v>～</v>
      </c>
      <c r="F280" s="301">
        <f>IF(③予定日及び時間!AJ44="","",③予定日及び時間!AJ44)</f>
        <v>45601</v>
      </c>
      <c r="G280" s="292">
        <f>IF(③予定日及び時間!$D$44="","",③予定日及び時間!$D$44*100)</f>
        <v>2000</v>
      </c>
      <c r="H280" s="271">
        <f>IF(③予定日及び時間!AL44="","",③予定日及び時間!AL44)</f>
        <v>10</v>
      </c>
      <c r="I280">
        <v>14</v>
      </c>
      <c r="V280" s="71" t="str">
        <f t="shared" si="84"/>
        <v>作業①・中耕・除草1</v>
      </c>
      <c r="W280" s="70" t="str">
        <f t="shared" si="85"/>
        <v>産直ニンジン・▲▲◇・作業①・中耕・除草1</v>
      </c>
      <c r="X280" s="70" t="str">
        <f>IF(A280="","",W280&amp;"・"&amp;②元データ!$G$8)</f>
        <v>産直ニンジン・▲▲◇・作業①・中耕・除草1・露地野菜Ｂ</v>
      </c>
      <c r="Y280" s="12" t="str">
        <f t="shared" si="86"/>
        <v>産直ニンジン・▲▲◇</v>
      </c>
      <c r="Z280" s="12" t="str">
        <f t="shared" si="87"/>
        <v>中耕・除草1</v>
      </c>
      <c r="AA280" s="61" t="str">
        <f t="shared" si="88"/>
        <v/>
      </c>
      <c r="AB280" s="62"/>
      <c r="AC280" s="66"/>
      <c r="AD280" s="63"/>
      <c r="AE280" s="62">
        <f t="shared" si="89"/>
        <v>45601</v>
      </c>
      <c r="AF280" s="66" t="str">
        <f t="shared" si="90"/>
        <v>～</v>
      </c>
      <c r="AG280" s="63">
        <f t="shared" si="91"/>
        <v>45601</v>
      </c>
      <c r="AH280" s="12">
        <f t="shared" si="92"/>
        <v>2000</v>
      </c>
      <c r="AI280" s="12">
        <f t="shared" si="93"/>
        <v>10</v>
      </c>
    </row>
    <row r="281" spans="1:35" ht="18" customHeight="1" x14ac:dyDescent="0.15">
      <c r="A281" s="271" t="str">
        <f>IF(③予定日及び時間!$B$45="","",③予定日及び時間!$B$45&amp;"・"&amp;③予定日及び時間!$C$45)</f>
        <v>産直野菜・◇◇●●</v>
      </c>
      <c r="B281" s="271" t="str">
        <f>IF(③予定日及び時間!$AH$30="","",③予定日及び時間!$AH$30)</f>
        <v>中耕・除草1</v>
      </c>
      <c r="C281" s="291" t="str">
        <f>IF(③予定日及び時間!AG45="","",③予定日及び時間!AG45)</f>
        <v/>
      </c>
      <c r="D281" s="300">
        <f>IF(③予定日及び時間!AH45="","",③予定日及び時間!AH45)</f>
        <v>45575</v>
      </c>
      <c r="E281" s="302" t="str">
        <f>IF(③予定日及び時間!AI45="","",③予定日及び時間!AI45)</f>
        <v>～</v>
      </c>
      <c r="F281" s="301">
        <f>IF(③予定日及び時間!AJ45="","",③予定日及び時間!AJ45)</f>
        <v>45575</v>
      </c>
      <c r="G281" s="292">
        <f>IF(③予定日及び時間!$D$45="","",③予定日及び時間!$D$45*100)</f>
        <v>400</v>
      </c>
      <c r="H281" s="271">
        <f>IF(③予定日及び時間!AL45="","",③予定日及び時間!AL45)</f>
        <v>4</v>
      </c>
      <c r="I281">
        <v>15</v>
      </c>
      <c r="V281" s="71" t="str">
        <f t="shared" si="84"/>
        <v>作業①・中耕・除草1</v>
      </c>
      <c r="W281" s="70" t="str">
        <f t="shared" si="85"/>
        <v>産直野菜・◇◇●●・作業①・中耕・除草1</v>
      </c>
      <c r="X281" s="70" t="str">
        <f>IF(A281="","",W281&amp;"・"&amp;②元データ!$G$8)</f>
        <v>産直野菜・◇◇●●・作業①・中耕・除草1・露地野菜Ｂ</v>
      </c>
      <c r="Y281" s="12" t="str">
        <f t="shared" si="86"/>
        <v>産直野菜・◇◇●●</v>
      </c>
      <c r="Z281" s="12" t="str">
        <f t="shared" si="87"/>
        <v>中耕・除草1</v>
      </c>
      <c r="AA281" s="61" t="str">
        <f t="shared" si="88"/>
        <v/>
      </c>
      <c r="AB281" s="62"/>
      <c r="AC281" s="66"/>
      <c r="AD281" s="63"/>
      <c r="AE281" s="62">
        <f t="shared" si="89"/>
        <v>45575</v>
      </c>
      <c r="AF281" s="66" t="str">
        <f t="shared" si="90"/>
        <v>～</v>
      </c>
      <c r="AG281" s="63">
        <f t="shared" si="91"/>
        <v>45575</v>
      </c>
      <c r="AH281" s="12">
        <f t="shared" si="92"/>
        <v>400</v>
      </c>
      <c r="AI281" s="12">
        <f t="shared" si="93"/>
        <v>4</v>
      </c>
    </row>
    <row r="282" spans="1:35" ht="18" customHeight="1" x14ac:dyDescent="0.15">
      <c r="A282" s="271" t="str">
        <f>IF(③予定日及び時間!$B$46="","",③予定日及び時間!$B$46&amp;"・"&amp;③予定日及び時間!$C$46)</f>
        <v>水稲・■◇</v>
      </c>
      <c r="B282" s="271" t="str">
        <f>IF(③予定日及び時間!$AH$30="","",③予定日及び時間!$AH$30)</f>
        <v>中耕・除草1</v>
      </c>
      <c r="C282" s="291" t="str">
        <f>IF(③予定日及び時間!AG46="","",③予定日及び時間!AG46)</f>
        <v/>
      </c>
      <c r="D282" s="300" t="str">
        <f>IF(③予定日及び時間!AH46="","",③予定日及び時間!AH46)</f>
        <v/>
      </c>
      <c r="E282" s="302" t="str">
        <f>IF(③予定日及び時間!AI46="","",③予定日及び時間!AI46)</f>
        <v/>
      </c>
      <c r="F282" s="301" t="str">
        <f>IF(③予定日及び時間!AJ46="","",③予定日及び時間!AJ46)</f>
        <v/>
      </c>
      <c r="G282" s="292">
        <f>IF(③予定日及び時間!$D$46="","",③予定日及び時間!$D$46*100)</f>
        <v>16000</v>
      </c>
      <c r="H282" s="271">
        <f>IF(③予定日及び時間!AL46="","",③予定日及び時間!AL46)</f>
        <v>16</v>
      </c>
      <c r="I282">
        <v>16</v>
      </c>
      <c r="V282" s="71" t="str">
        <f t="shared" si="84"/>
        <v>作業①・中耕・除草1</v>
      </c>
      <c r="W282" s="70" t="str">
        <f t="shared" si="85"/>
        <v>水稲・■◇・作業①・中耕・除草1</v>
      </c>
      <c r="X282" s="70" t="str">
        <f>IF(A282="","",W282&amp;"・"&amp;②元データ!$G$8)</f>
        <v>水稲・■◇・作業①・中耕・除草1・露地野菜Ｂ</v>
      </c>
      <c r="Y282" s="12" t="str">
        <f t="shared" si="86"/>
        <v>水稲・■◇</v>
      </c>
      <c r="Z282" s="12" t="str">
        <f t="shared" si="87"/>
        <v>中耕・除草1</v>
      </c>
      <c r="AA282" s="61" t="str">
        <f t="shared" si="88"/>
        <v/>
      </c>
      <c r="AB282" s="62"/>
      <c r="AC282" s="66"/>
      <c r="AD282" s="63"/>
      <c r="AE282" s="62" t="str">
        <f t="shared" si="89"/>
        <v/>
      </c>
      <c r="AF282" s="66" t="str">
        <f t="shared" si="90"/>
        <v/>
      </c>
      <c r="AG282" s="63" t="str">
        <f t="shared" si="91"/>
        <v/>
      </c>
      <c r="AH282" s="12">
        <f t="shared" si="92"/>
        <v>16000</v>
      </c>
      <c r="AI282" s="12">
        <f t="shared" si="93"/>
        <v>16</v>
      </c>
    </row>
    <row r="283" spans="1:35" ht="18" customHeight="1" x14ac:dyDescent="0.15">
      <c r="A283" s="271" t="str">
        <f>IF(③予定日及び時間!$B$31="","",③予定日及び時間!$B$31&amp;"・"&amp;③予定日及び時間!$C$31)</f>
        <v>キャベツ・○○</v>
      </c>
      <c r="B283" s="271" t="str">
        <f>IF(③予定日及び時間!$AO$30="","",③予定日及び時間!$AO$30)</f>
        <v>中耕・除草2</v>
      </c>
      <c r="C283" s="291">
        <f>IF(③予定日及び時間!AN31="","",③予定日及び時間!AN31)</f>
        <v>45541</v>
      </c>
      <c r="D283" s="300">
        <f>IF(③予定日及び時間!AO31="","",③予定日及び時間!AO31)</f>
        <v>45545</v>
      </c>
      <c r="E283" s="302" t="str">
        <f>IF(③予定日及び時間!AP31="","",③予定日及び時間!AP31)</f>
        <v>～</v>
      </c>
      <c r="F283" s="301">
        <f>IF(③予定日及び時間!AQ31="","",③予定日及び時間!AQ31)</f>
        <v>45545</v>
      </c>
      <c r="G283" s="292">
        <f>IF(③予定日及び時間!$D$31="","",③予定日及び時間!$D$31*100)</f>
        <v>4000</v>
      </c>
      <c r="H283" s="271">
        <f>IF(③予定日及び時間!AS31="","",③予定日及び時間!AS31)</f>
        <v>8</v>
      </c>
      <c r="I283">
        <v>1</v>
      </c>
      <c r="V283" s="71" t="str">
        <f t="shared" si="84"/>
        <v>作業①・中耕・除草2</v>
      </c>
      <c r="W283" s="70" t="str">
        <f t="shared" si="85"/>
        <v>キャベツ・○○・作業①・中耕・除草2</v>
      </c>
      <c r="X283" s="70" t="str">
        <f>IF(A283="","",W283&amp;"・"&amp;②元データ!$G$8)</f>
        <v>キャベツ・○○・作業①・中耕・除草2・露地野菜Ｂ</v>
      </c>
      <c r="Y283" s="12" t="str">
        <f t="shared" si="86"/>
        <v>キャベツ・○○</v>
      </c>
      <c r="Z283" s="12" t="str">
        <f t="shared" si="87"/>
        <v>中耕・除草2</v>
      </c>
      <c r="AA283" s="61">
        <f t="shared" si="88"/>
        <v>45541</v>
      </c>
      <c r="AB283" s="62"/>
      <c r="AC283" s="66"/>
      <c r="AD283" s="63"/>
      <c r="AE283" s="62">
        <f t="shared" si="89"/>
        <v>45545</v>
      </c>
      <c r="AF283" s="66" t="str">
        <f t="shared" si="90"/>
        <v>～</v>
      </c>
      <c r="AG283" s="63">
        <f t="shared" si="91"/>
        <v>45545</v>
      </c>
      <c r="AH283" s="12">
        <f t="shared" si="92"/>
        <v>4000</v>
      </c>
      <c r="AI283" s="12">
        <f t="shared" si="93"/>
        <v>8</v>
      </c>
    </row>
    <row r="284" spans="1:35" ht="18" customHeight="1" x14ac:dyDescent="0.15">
      <c r="A284" s="271" t="str">
        <f>IF(③予定日及び時間!$B$32="","",③予定日及び時間!$B$32&amp;"・"&amp;③予定日及び時間!$C$32)</f>
        <v>キャベツ・△△</v>
      </c>
      <c r="B284" s="271" t="str">
        <f>IF(③予定日及び時間!$AO$30="","",③予定日及び時間!$AO$30)</f>
        <v>中耕・除草2</v>
      </c>
      <c r="C284" s="291" t="str">
        <f>IF(③予定日及び時間!AN32="","",③予定日及び時間!AN32)</f>
        <v/>
      </c>
      <c r="D284" s="300">
        <f>IF(③予定日及び時間!AO32="","",③予定日及び時間!AO32)</f>
        <v>45571</v>
      </c>
      <c r="E284" s="302" t="str">
        <f>IF(③予定日及び時間!AP32="","",③予定日及び時間!AP32)</f>
        <v>～</v>
      </c>
      <c r="F284" s="301">
        <f>IF(③予定日及び時間!AQ32="","",③予定日及び時間!AQ32)</f>
        <v>45571</v>
      </c>
      <c r="G284" s="292">
        <f>IF(③予定日及び時間!$D$32="","",③予定日及び時間!$D$32*100)</f>
        <v>2000</v>
      </c>
      <c r="H284" s="271">
        <f>IF(③予定日及び時間!AS32="","",③予定日及び時間!AS32)</f>
        <v>4</v>
      </c>
      <c r="I284">
        <v>2</v>
      </c>
      <c r="V284" s="71" t="str">
        <f t="shared" si="84"/>
        <v>作業①・中耕・除草2</v>
      </c>
      <c r="W284" s="70" t="str">
        <f t="shared" si="85"/>
        <v>キャベツ・△△・作業①・中耕・除草2</v>
      </c>
      <c r="X284" s="70" t="str">
        <f>IF(A284="","",W284&amp;"・"&amp;②元データ!$G$8)</f>
        <v>キャベツ・△△・作業①・中耕・除草2・露地野菜Ｂ</v>
      </c>
      <c r="Y284" s="12" t="str">
        <f t="shared" si="86"/>
        <v>キャベツ・△△</v>
      </c>
      <c r="Z284" s="12" t="str">
        <f t="shared" si="87"/>
        <v>中耕・除草2</v>
      </c>
      <c r="AA284" s="61" t="str">
        <f t="shared" si="88"/>
        <v/>
      </c>
      <c r="AB284" s="62"/>
      <c r="AC284" s="66"/>
      <c r="AD284" s="63"/>
      <c r="AE284" s="62">
        <f t="shared" si="89"/>
        <v>45571</v>
      </c>
      <c r="AF284" s="66" t="str">
        <f t="shared" si="90"/>
        <v>～</v>
      </c>
      <c r="AG284" s="63">
        <f t="shared" si="91"/>
        <v>45571</v>
      </c>
      <c r="AH284" s="12">
        <f t="shared" si="92"/>
        <v>2000</v>
      </c>
      <c r="AI284" s="12">
        <f t="shared" si="93"/>
        <v>4</v>
      </c>
    </row>
    <row r="285" spans="1:35" ht="18" customHeight="1" x14ac:dyDescent="0.15">
      <c r="A285" s="271" t="str">
        <f>IF(③予定日及び時間!$B$33="","",③予定日及び時間!$B$33&amp;"・"&amp;③予定日及び時間!$C$33)</f>
        <v>キャベツ・○×△</v>
      </c>
      <c r="B285" s="271" t="str">
        <f>IF(③予定日及び時間!$AO$30="","",③予定日及び時間!$AO$30)</f>
        <v>中耕・除草2</v>
      </c>
      <c r="C285" s="291" t="str">
        <f>IF(③予定日及び時間!AN33="","",③予定日及び時間!AN33)</f>
        <v/>
      </c>
      <c r="D285" s="300">
        <f>IF(③予定日及び時間!AO33="","",③予定日及び時間!AO33)</f>
        <v>45581</v>
      </c>
      <c r="E285" s="302" t="str">
        <f>IF(③予定日及び時間!AP33="","",③予定日及び時間!AP33)</f>
        <v>～</v>
      </c>
      <c r="F285" s="301">
        <f>IF(③予定日及び時間!AQ33="","",③予定日及び時間!AQ33)</f>
        <v>45581</v>
      </c>
      <c r="G285" s="292">
        <f>IF(③予定日及び時間!$D$33="","",③予定日及び時間!$D$33*100)</f>
        <v>2000</v>
      </c>
      <c r="H285" s="271">
        <f>IF(③予定日及び時間!AS33="","",③予定日及び時間!AS33)</f>
        <v>4</v>
      </c>
      <c r="I285">
        <v>3</v>
      </c>
      <c r="V285" s="71" t="str">
        <f t="shared" si="84"/>
        <v>作業①・中耕・除草2</v>
      </c>
      <c r="W285" s="70" t="str">
        <f t="shared" si="85"/>
        <v>キャベツ・○×△・作業①・中耕・除草2</v>
      </c>
      <c r="X285" s="70" t="str">
        <f>IF(A285="","",W285&amp;"・"&amp;②元データ!$G$8)</f>
        <v>キャベツ・○×△・作業①・中耕・除草2・露地野菜Ｂ</v>
      </c>
      <c r="Y285" s="12" t="str">
        <f t="shared" si="86"/>
        <v>キャベツ・○×△</v>
      </c>
      <c r="Z285" s="12" t="str">
        <f t="shared" si="87"/>
        <v>中耕・除草2</v>
      </c>
      <c r="AA285" s="61" t="str">
        <f t="shared" si="88"/>
        <v/>
      </c>
      <c r="AB285" s="62"/>
      <c r="AC285" s="66"/>
      <c r="AD285" s="63"/>
      <c r="AE285" s="62">
        <f t="shared" si="89"/>
        <v>45581</v>
      </c>
      <c r="AF285" s="66" t="str">
        <f t="shared" si="90"/>
        <v>～</v>
      </c>
      <c r="AG285" s="63">
        <f t="shared" si="91"/>
        <v>45581</v>
      </c>
      <c r="AH285" s="12">
        <f t="shared" si="92"/>
        <v>2000</v>
      </c>
      <c r="AI285" s="12">
        <f t="shared" si="93"/>
        <v>4</v>
      </c>
    </row>
    <row r="286" spans="1:35" ht="18" customHeight="1" x14ac:dyDescent="0.15">
      <c r="A286" s="271" t="str">
        <f>IF(③予定日及び時間!$B$34="","",③予定日及び時間!$B$34&amp;"・"&amp;③予定日及び時間!$C$34)</f>
        <v>キャベツ・＊＊＊</v>
      </c>
      <c r="B286" s="271" t="str">
        <f>IF(③予定日及び時間!$AO$30="","",③予定日及び時間!$AO$30)</f>
        <v>中耕・除草2</v>
      </c>
      <c r="C286" s="291" t="str">
        <f>IF(③予定日及び時間!AN34="","",③予定日及び時間!AN34)</f>
        <v/>
      </c>
      <c r="D286" s="300">
        <f>IF(③予定日及び時間!AO34="","",③予定日及び時間!AO34)</f>
        <v>45623</v>
      </c>
      <c r="E286" s="302" t="str">
        <f>IF(③予定日及び時間!AP34="","",③予定日及び時間!AP34)</f>
        <v>～</v>
      </c>
      <c r="F286" s="301">
        <f>IF(③予定日及び時間!AQ34="","",③予定日及び時間!AQ34)</f>
        <v>45623</v>
      </c>
      <c r="G286" s="292">
        <f>IF(③予定日及び時間!$D$34="","",③予定日及び時間!$D$34*100)</f>
        <v>2000</v>
      </c>
      <c r="H286" s="271">
        <f>IF(③予定日及び時間!AS34="","",③予定日及び時間!AS34)</f>
        <v>4</v>
      </c>
      <c r="I286">
        <v>4</v>
      </c>
      <c r="V286" s="71" t="str">
        <f t="shared" si="84"/>
        <v>作業①・中耕・除草2</v>
      </c>
      <c r="W286" s="70" t="str">
        <f t="shared" si="85"/>
        <v>キャベツ・＊＊＊・作業①・中耕・除草2</v>
      </c>
      <c r="X286" s="70" t="str">
        <f>IF(A286="","",W286&amp;"・"&amp;②元データ!$G$8)</f>
        <v>キャベツ・＊＊＊・作業①・中耕・除草2・露地野菜Ｂ</v>
      </c>
      <c r="Y286" s="12" t="str">
        <f t="shared" si="86"/>
        <v>キャベツ・＊＊＊</v>
      </c>
      <c r="Z286" s="12" t="str">
        <f t="shared" si="87"/>
        <v>中耕・除草2</v>
      </c>
      <c r="AA286" s="61" t="str">
        <f t="shared" si="88"/>
        <v/>
      </c>
      <c r="AB286" s="62"/>
      <c r="AC286" s="66"/>
      <c r="AD286" s="63"/>
      <c r="AE286" s="62">
        <f t="shared" si="89"/>
        <v>45623</v>
      </c>
      <c r="AF286" s="66" t="str">
        <f t="shared" si="90"/>
        <v>～</v>
      </c>
      <c r="AG286" s="63">
        <f t="shared" si="91"/>
        <v>45623</v>
      </c>
      <c r="AH286" s="12">
        <f t="shared" si="92"/>
        <v>2000</v>
      </c>
      <c r="AI286" s="12">
        <f t="shared" si="93"/>
        <v>4</v>
      </c>
    </row>
    <row r="287" spans="1:35" ht="18" customHeight="1" x14ac:dyDescent="0.15">
      <c r="A287" s="271" t="str">
        <f>IF(③予定日及び時間!$B$35="","",③予定日及び時間!$B$35&amp;"・"&amp;③予定日及び時間!$C$35)</f>
        <v>キャベツ・◎◎</v>
      </c>
      <c r="B287" s="271" t="str">
        <f>IF(③予定日及び時間!$AO$30="","",③予定日及び時間!$AO$30)</f>
        <v>中耕・除草2</v>
      </c>
      <c r="C287" s="291" t="str">
        <f>IF(③予定日及び時間!AN35="","",③予定日及び時間!AN35)</f>
        <v/>
      </c>
      <c r="D287" s="300">
        <f>IF(③予定日及び時間!AO35="","",③予定日及び時間!AO35)</f>
        <v>45632</v>
      </c>
      <c r="E287" s="302" t="str">
        <f>IF(③予定日及び時間!AP35="","",③予定日及び時間!AP35)</f>
        <v>～</v>
      </c>
      <c r="F287" s="301">
        <f>IF(③予定日及び時間!AQ35="","",③予定日及び時間!AQ35)</f>
        <v>45632</v>
      </c>
      <c r="G287" s="292">
        <f>IF(③予定日及び時間!$D$35="","",③予定日及び時間!$D$35*100)</f>
        <v>2000</v>
      </c>
      <c r="H287" s="271">
        <f>IF(③予定日及び時間!AS35="","",③予定日及び時間!AS35)</f>
        <v>4</v>
      </c>
      <c r="I287">
        <v>5</v>
      </c>
      <c r="V287" s="71" t="str">
        <f t="shared" si="84"/>
        <v>作業①・中耕・除草2</v>
      </c>
      <c r="W287" s="70" t="str">
        <f t="shared" si="85"/>
        <v>キャベツ・◎◎・作業①・中耕・除草2</v>
      </c>
      <c r="X287" s="70" t="str">
        <f>IF(A287="","",W287&amp;"・"&amp;②元データ!$G$8)</f>
        <v>キャベツ・◎◎・作業①・中耕・除草2・露地野菜Ｂ</v>
      </c>
      <c r="Y287" s="12" t="str">
        <f t="shared" si="86"/>
        <v>キャベツ・◎◎</v>
      </c>
      <c r="Z287" s="12" t="str">
        <f t="shared" si="87"/>
        <v>中耕・除草2</v>
      </c>
      <c r="AA287" s="61" t="str">
        <f t="shared" si="88"/>
        <v/>
      </c>
      <c r="AB287" s="62"/>
      <c r="AC287" s="66"/>
      <c r="AD287" s="63"/>
      <c r="AE287" s="62">
        <f t="shared" si="89"/>
        <v>45632</v>
      </c>
      <c r="AF287" s="66" t="str">
        <f t="shared" si="90"/>
        <v>～</v>
      </c>
      <c r="AG287" s="63">
        <f t="shared" si="91"/>
        <v>45632</v>
      </c>
      <c r="AH287" s="12">
        <f t="shared" si="92"/>
        <v>2000</v>
      </c>
      <c r="AI287" s="12">
        <f t="shared" si="93"/>
        <v>4</v>
      </c>
    </row>
    <row r="288" spans="1:35" ht="18" customHeight="1" x14ac:dyDescent="0.15">
      <c r="A288" s="271" t="str">
        <f>IF(③予定日及び時間!$B$36="","",③予定日及び時間!$B$36&amp;"・"&amp;③予定日及び時間!$C$36)</f>
        <v>キャベツ・●●</v>
      </c>
      <c r="B288" s="271" t="str">
        <f>IF(③予定日及び時間!$AO$30="","",③予定日及び時間!$AO$30)</f>
        <v>中耕・除草2</v>
      </c>
      <c r="C288" s="291" t="str">
        <f>IF(③予定日及び時間!AN36="","",③予定日及び時間!AN36)</f>
        <v/>
      </c>
      <c r="D288" s="300">
        <f>IF(③予定日及び時間!AO36="","",③予定日及び時間!AO36)</f>
        <v>45642</v>
      </c>
      <c r="E288" s="302" t="str">
        <f>IF(③予定日及び時間!AP36="","",③予定日及び時間!AP36)</f>
        <v>～</v>
      </c>
      <c r="F288" s="301">
        <f>IF(③予定日及び時間!AQ36="","",③予定日及び時間!AQ36)</f>
        <v>45642</v>
      </c>
      <c r="G288" s="292" t="str">
        <f>IF(③予定日及び時間!D116="","",③予定日及び時間!D116*100)</f>
        <v/>
      </c>
      <c r="H288" s="271">
        <f>IF(③予定日及び時間!AS36="","",③予定日及び時間!AS36)</f>
        <v>4</v>
      </c>
      <c r="I288">
        <v>6</v>
      </c>
      <c r="V288" s="71" t="str">
        <f t="shared" si="84"/>
        <v>作業①・中耕・除草2</v>
      </c>
      <c r="W288" s="70" t="str">
        <f t="shared" si="85"/>
        <v>キャベツ・●●・作業①・中耕・除草2</v>
      </c>
      <c r="X288" s="70" t="str">
        <f>IF(A288="","",W288&amp;"・"&amp;②元データ!$G$8)</f>
        <v>キャベツ・●●・作業①・中耕・除草2・露地野菜Ｂ</v>
      </c>
      <c r="Y288" s="12" t="str">
        <f t="shared" si="86"/>
        <v>キャベツ・●●</v>
      </c>
      <c r="Z288" s="12" t="str">
        <f t="shared" si="87"/>
        <v>中耕・除草2</v>
      </c>
      <c r="AA288" s="61" t="str">
        <f t="shared" si="88"/>
        <v/>
      </c>
      <c r="AB288" s="62"/>
      <c r="AC288" s="66"/>
      <c r="AD288" s="63"/>
      <c r="AE288" s="62">
        <f t="shared" si="89"/>
        <v>45642</v>
      </c>
      <c r="AF288" s="66" t="str">
        <f t="shared" si="90"/>
        <v>～</v>
      </c>
      <c r="AG288" s="63">
        <f t="shared" si="91"/>
        <v>45642</v>
      </c>
      <c r="AH288" s="12" t="str">
        <f t="shared" si="92"/>
        <v/>
      </c>
      <c r="AI288" s="12">
        <f t="shared" si="93"/>
        <v>4</v>
      </c>
    </row>
    <row r="289" spans="1:35" ht="18" customHeight="1" x14ac:dyDescent="0.15">
      <c r="A289" s="271" t="str">
        <f>IF(③予定日及び時間!$B$37="","",③予定日及び時間!$B$37&amp;"・"&amp;③予定日及び時間!$C$37)</f>
        <v>ブロッコリー・▽▽</v>
      </c>
      <c r="B289" s="271" t="str">
        <f>IF(③予定日及び時間!$AO$30="","",③予定日及び時間!$AO$30)</f>
        <v>中耕・除草2</v>
      </c>
      <c r="C289" s="291" t="str">
        <f>IF(③予定日及び時間!AN37="","",③予定日及び時間!AN37)</f>
        <v/>
      </c>
      <c r="D289" s="300">
        <f>IF(③予定日及び時間!AO37="","",③予定日及び時間!AO37)</f>
        <v>45566</v>
      </c>
      <c r="E289" s="302" t="str">
        <f>IF(③予定日及び時間!AP37="","",③予定日及び時間!AP37)</f>
        <v>～</v>
      </c>
      <c r="F289" s="301">
        <f>IF(③予定日及び時間!AQ37="","",③予定日及び時間!AQ37)</f>
        <v>45566</v>
      </c>
      <c r="G289" s="292">
        <f>IF(③予定日及び時間!$D$37="","",③予定日及び時間!$D$37*100)</f>
        <v>2000</v>
      </c>
      <c r="H289" s="271">
        <f>IF(③予定日及び時間!AS37="","",③予定日及び時間!AS37)</f>
        <v>4</v>
      </c>
      <c r="I289">
        <v>7</v>
      </c>
      <c r="V289" s="71" t="str">
        <f t="shared" si="84"/>
        <v>作業①・中耕・除草2</v>
      </c>
      <c r="W289" s="70" t="str">
        <f t="shared" si="85"/>
        <v>ブロッコリー・▽▽・作業①・中耕・除草2</v>
      </c>
      <c r="X289" s="70" t="str">
        <f>IF(A289="","",W289&amp;"・"&amp;②元データ!$G$8)</f>
        <v>ブロッコリー・▽▽・作業①・中耕・除草2・露地野菜Ｂ</v>
      </c>
      <c r="Y289" s="12" t="str">
        <f t="shared" si="86"/>
        <v>ブロッコリー・▽▽</v>
      </c>
      <c r="Z289" s="12" t="str">
        <f t="shared" si="87"/>
        <v>中耕・除草2</v>
      </c>
      <c r="AA289" s="61" t="str">
        <f t="shared" si="88"/>
        <v/>
      </c>
      <c r="AB289" s="62"/>
      <c r="AC289" s="66"/>
      <c r="AD289" s="63"/>
      <c r="AE289" s="62">
        <f t="shared" si="89"/>
        <v>45566</v>
      </c>
      <c r="AF289" s="66" t="str">
        <f t="shared" si="90"/>
        <v>～</v>
      </c>
      <c r="AG289" s="63">
        <f t="shared" si="91"/>
        <v>45566</v>
      </c>
      <c r="AH289" s="12">
        <f t="shared" si="92"/>
        <v>2000</v>
      </c>
      <c r="AI289" s="12">
        <f t="shared" si="93"/>
        <v>4</v>
      </c>
    </row>
    <row r="290" spans="1:35" ht="18" customHeight="1" x14ac:dyDescent="0.15">
      <c r="A290" s="271" t="str">
        <f>IF(③予定日及び時間!$B$38="","",③予定日及び時間!$B$38&amp;"・"&amp;③予定日及び時間!$C$38)</f>
        <v>ブロッコリー・▲▲</v>
      </c>
      <c r="B290" s="271" t="str">
        <f>IF(③予定日及び時間!$AO$30="","",③予定日及び時間!$AO$30)</f>
        <v>中耕・除草2</v>
      </c>
      <c r="C290" s="291" t="str">
        <f>IF(③予定日及び時間!AN38="","",③予定日及び時間!AN38)</f>
        <v/>
      </c>
      <c r="D290" s="300">
        <f>IF(③予定日及び時間!AO38="","",③予定日及び時間!AO38)</f>
        <v>45576</v>
      </c>
      <c r="E290" s="302" t="str">
        <f>IF(③予定日及び時間!AP38="","",③予定日及び時間!AP38)</f>
        <v>～</v>
      </c>
      <c r="F290" s="301">
        <f>IF(③予定日及び時間!AQ38="","",③予定日及び時間!AQ38)</f>
        <v>45576</v>
      </c>
      <c r="G290" s="292">
        <f>IF(③予定日及び時間!$D$38="","",③予定日及び時間!$D$38*100)</f>
        <v>2000</v>
      </c>
      <c r="H290" s="271">
        <f>IF(③予定日及び時間!AS38="","",③予定日及び時間!AS38)</f>
        <v>4</v>
      </c>
      <c r="I290">
        <v>8</v>
      </c>
      <c r="V290" s="71" t="str">
        <f t="shared" si="84"/>
        <v>作業①・中耕・除草2</v>
      </c>
      <c r="W290" s="70" t="str">
        <f t="shared" si="85"/>
        <v>ブロッコリー・▲▲・作業①・中耕・除草2</v>
      </c>
      <c r="X290" s="70" t="str">
        <f>IF(A290="","",W290&amp;"・"&amp;②元データ!$G$8)</f>
        <v>ブロッコリー・▲▲・作業①・中耕・除草2・露地野菜Ｂ</v>
      </c>
      <c r="Y290" s="12" t="str">
        <f t="shared" si="86"/>
        <v>ブロッコリー・▲▲</v>
      </c>
      <c r="Z290" s="12" t="str">
        <f t="shared" si="87"/>
        <v>中耕・除草2</v>
      </c>
      <c r="AA290" s="61" t="str">
        <f t="shared" si="88"/>
        <v/>
      </c>
      <c r="AB290" s="62"/>
      <c r="AC290" s="66"/>
      <c r="AD290" s="63"/>
      <c r="AE290" s="62">
        <f t="shared" si="89"/>
        <v>45576</v>
      </c>
      <c r="AF290" s="66" t="str">
        <f t="shared" si="90"/>
        <v>～</v>
      </c>
      <c r="AG290" s="63">
        <f t="shared" si="91"/>
        <v>45576</v>
      </c>
      <c r="AH290" s="12">
        <f t="shared" si="92"/>
        <v>2000</v>
      </c>
      <c r="AI290" s="12">
        <f t="shared" si="93"/>
        <v>4</v>
      </c>
    </row>
    <row r="291" spans="1:35" ht="18" customHeight="1" x14ac:dyDescent="0.15">
      <c r="A291" s="271" t="str">
        <f>IF(③予定日及び時間!$B$39="","",③予定日及び時間!$B$39&amp;"・"&amp;③予定日及び時間!$C$39)</f>
        <v>ブロッコリー・■■</v>
      </c>
      <c r="B291" s="271" t="str">
        <f>IF(③予定日及び時間!$AO$30="","",③予定日及び時間!$AO$30)</f>
        <v>中耕・除草2</v>
      </c>
      <c r="C291" s="291" t="str">
        <f>IF(③予定日及び時間!AN39="","",③予定日及び時間!AN39)</f>
        <v/>
      </c>
      <c r="D291" s="300">
        <f>IF(③予定日及び時間!AO39="","",③予定日及び時間!AO39)</f>
        <v>45592</v>
      </c>
      <c r="E291" s="302" t="str">
        <f>IF(③予定日及び時間!AP39="","",③予定日及び時間!AP39)</f>
        <v>～</v>
      </c>
      <c r="F291" s="301">
        <f>IF(③予定日及び時間!AQ39="","",③予定日及び時間!AQ39)</f>
        <v>45592</v>
      </c>
      <c r="G291" s="292">
        <f>IF(③予定日及び時間!$D$39="","",③予定日及び時間!$D$39*100)</f>
        <v>2000</v>
      </c>
      <c r="H291" s="271">
        <f>IF(③予定日及び時間!AS39="","",③予定日及び時間!AS39)</f>
        <v>4</v>
      </c>
      <c r="I291">
        <v>9</v>
      </c>
      <c r="V291" s="71" t="str">
        <f t="shared" si="84"/>
        <v>作業①・中耕・除草2</v>
      </c>
      <c r="W291" s="70" t="str">
        <f t="shared" si="85"/>
        <v>ブロッコリー・■■・作業①・中耕・除草2</v>
      </c>
      <c r="X291" s="70" t="str">
        <f>IF(A291="","",W291&amp;"・"&amp;②元データ!$G$8)</f>
        <v>ブロッコリー・■■・作業①・中耕・除草2・露地野菜Ｂ</v>
      </c>
      <c r="Y291" s="12" t="str">
        <f t="shared" si="86"/>
        <v>ブロッコリー・■■</v>
      </c>
      <c r="Z291" s="12" t="str">
        <f t="shared" si="87"/>
        <v>中耕・除草2</v>
      </c>
      <c r="AA291" s="61" t="str">
        <f t="shared" si="88"/>
        <v/>
      </c>
      <c r="AB291" s="62"/>
      <c r="AC291" s="66"/>
      <c r="AD291" s="63"/>
      <c r="AE291" s="62">
        <f t="shared" si="89"/>
        <v>45592</v>
      </c>
      <c r="AF291" s="66" t="str">
        <f t="shared" si="90"/>
        <v>～</v>
      </c>
      <c r="AG291" s="63">
        <f t="shared" si="91"/>
        <v>45592</v>
      </c>
      <c r="AH291" s="12">
        <f t="shared" si="92"/>
        <v>2000</v>
      </c>
      <c r="AI291" s="12">
        <f t="shared" si="93"/>
        <v>4</v>
      </c>
    </row>
    <row r="292" spans="1:35" ht="18" customHeight="1" x14ac:dyDescent="0.15">
      <c r="A292" s="271" t="str">
        <f>IF(③予定日及び時間!$B$40="","",③予定日及び時間!$B$40&amp;"・"&amp;③予定日及び時間!$C$40)</f>
        <v>ニンジン・◇◇</v>
      </c>
      <c r="B292" s="271" t="str">
        <f>IF(③予定日及び時間!$AO$30="","",③予定日及び時間!$AO$30)</f>
        <v>中耕・除草2</v>
      </c>
      <c r="C292" s="291" t="str">
        <f>IF(③予定日及び時間!AN40="","",③予定日及び時間!AN40)</f>
        <v/>
      </c>
      <c r="D292" s="300" t="str">
        <f>IF(③予定日及び時間!AO40="","",③予定日及び時間!AO40)</f>
        <v/>
      </c>
      <c r="E292" s="302" t="str">
        <f>IF(③予定日及び時間!AP40="","",③予定日及び時間!AP40)</f>
        <v/>
      </c>
      <c r="F292" s="301" t="str">
        <f>IF(③予定日及び時間!AQ40="","",③予定日及び時間!AQ40)</f>
        <v/>
      </c>
      <c r="G292" s="292">
        <f>IF(③予定日及び時間!$D$40="","",③予定日及び時間!$D$40*100)</f>
        <v>4000</v>
      </c>
      <c r="H292" s="271">
        <f>IF(③予定日及び時間!AS40="","",③予定日及び時間!AS40)</f>
        <v>0</v>
      </c>
      <c r="I292">
        <v>10</v>
      </c>
      <c r="V292" s="71" t="str">
        <f t="shared" si="84"/>
        <v>作業①・中耕・除草2</v>
      </c>
      <c r="W292" s="70" t="str">
        <f t="shared" si="85"/>
        <v>ニンジン・◇◇・作業①・中耕・除草2</v>
      </c>
      <c r="X292" s="70" t="str">
        <f>IF(A292="","",W292&amp;"・"&amp;②元データ!$G$8)</f>
        <v>ニンジン・◇◇・作業①・中耕・除草2・露地野菜Ｂ</v>
      </c>
      <c r="Y292" s="12" t="str">
        <f t="shared" si="86"/>
        <v>ニンジン・◇◇</v>
      </c>
      <c r="Z292" s="12" t="str">
        <f t="shared" si="87"/>
        <v>中耕・除草2</v>
      </c>
      <c r="AA292" s="61" t="str">
        <f t="shared" si="88"/>
        <v/>
      </c>
      <c r="AB292" s="62"/>
      <c r="AC292" s="66"/>
      <c r="AD292" s="63"/>
      <c r="AE292" s="62" t="str">
        <f t="shared" si="89"/>
        <v/>
      </c>
      <c r="AF292" s="66" t="str">
        <f t="shared" si="90"/>
        <v/>
      </c>
      <c r="AG292" s="63" t="str">
        <f t="shared" si="91"/>
        <v/>
      </c>
      <c r="AH292" s="12">
        <f t="shared" si="92"/>
        <v>4000</v>
      </c>
      <c r="AI292" s="12">
        <f t="shared" si="93"/>
        <v>0</v>
      </c>
    </row>
    <row r="293" spans="1:35" ht="18" customHeight="1" x14ac:dyDescent="0.15">
      <c r="A293" s="271" t="str">
        <f>IF(③予定日及び時間!$B$41="","",③予定日及び時間!$B$41&amp;"・"&amp;③予定日及び時間!$C$41)</f>
        <v>ニンジン・●×▲</v>
      </c>
      <c r="B293" s="271" t="str">
        <f>IF(③予定日及び時間!$AO$30="","",③予定日及び時間!$AO$30)</f>
        <v>中耕・除草2</v>
      </c>
      <c r="C293" s="291" t="str">
        <f>IF(③予定日及び時間!AN41="","",③予定日及び時間!AN41)</f>
        <v/>
      </c>
      <c r="D293" s="300" t="str">
        <f>IF(③予定日及び時間!AO41="","",③予定日及び時間!AO41)</f>
        <v/>
      </c>
      <c r="E293" s="302" t="str">
        <f>IF(③予定日及び時間!AP41="","",③予定日及び時間!AP41)</f>
        <v/>
      </c>
      <c r="F293" s="301" t="str">
        <f>IF(③予定日及び時間!AQ41="","",③予定日及び時間!AQ41)</f>
        <v/>
      </c>
      <c r="G293" s="292">
        <f>IF(③予定日及び時間!$D$41="","",③予定日及び時間!$D$41*100)</f>
        <v>4000</v>
      </c>
      <c r="H293" s="271">
        <f>IF(③予定日及び時間!AS41="","",③予定日及び時間!AS41)</f>
        <v>0</v>
      </c>
      <c r="I293">
        <v>11</v>
      </c>
      <c r="V293" s="71" t="str">
        <f t="shared" si="84"/>
        <v>作業①・中耕・除草2</v>
      </c>
      <c r="W293" s="70" t="str">
        <f t="shared" si="85"/>
        <v>ニンジン・●×▲・作業①・中耕・除草2</v>
      </c>
      <c r="X293" s="70" t="str">
        <f>IF(A293="","",W293&amp;"・"&amp;②元データ!$G$8)</f>
        <v>ニンジン・●×▲・作業①・中耕・除草2・露地野菜Ｂ</v>
      </c>
      <c r="Y293" s="12" t="str">
        <f t="shared" si="86"/>
        <v>ニンジン・●×▲</v>
      </c>
      <c r="Z293" s="12" t="str">
        <f t="shared" si="87"/>
        <v>中耕・除草2</v>
      </c>
      <c r="AA293" s="61" t="str">
        <f t="shared" si="88"/>
        <v/>
      </c>
      <c r="AB293" s="62"/>
      <c r="AC293" s="66"/>
      <c r="AD293" s="63"/>
      <c r="AE293" s="62" t="str">
        <f t="shared" si="89"/>
        <v/>
      </c>
      <c r="AF293" s="66" t="str">
        <f t="shared" si="90"/>
        <v/>
      </c>
      <c r="AG293" s="63" t="str">
        <f t="shared" si="91"/>
        <v/>
      </c>
      <c r="AH293" s="12">
        <f t="shared" si="92"/>
        <v>4000</v>
      </c>
      <c r="AI293" s="12">
        <f t="shared" si="93"/>
        <v>0</v>
      </c>
    </row>
    <row r="294" spans="1:35" ht="18" customHeight="1" x14ac:dyDescent="0.15">
      <c r="A294" s="271" t="str">
        <f>IF(③予定日及び時間!$B$42="","",③予定日及び時間!$B$42&amp;"・"&amp;③予定日及び時間!$C$42)</f>
        <v>ニンジン・●◇▲</v>
      </c>
      <c r="B294" s="271" t="str">
        <f>IF(③予定日及び時間!$AO$30="","",③予定日及び時間!$AO$30)</f>
        <v>中耕・除草2</v>
      </c>
      <c r="C294" s="291" t="str">
        <f>IF(③予定日及び時間!AN42="","",③予定日及び時間!AN42)</f>
        <v/>
      </c>
      <c r="D294" s="300" t="str">
        <f>IF(③予定日及び時間!AO42="","",③予定日及び時間!AO42)</f>
        <v/>
      </c>
      <c r="E294" s="302" t="str">
        <f>IF(③予定日及び時間!AP42="","",③予定日及び時間!AP42)</f>
        <v/>
      </c>
      <c r="F294" s="301" t="str">
        <f>IF(③予定日及び時間!AQ42="","",③予定日及び時間!AQ42)</f>
        <v/>
      </c>
      <c r="G294" s="292">
        <f>IF(③予定日及び時間!$D$42="","",③予定日及び時間!$D$42*100)</f>
        <v>4000</v>
      </c>
      <c r="H294" s="271">
        <f>IF(③予定日及び時間!AS42="","",③予定日及び時間!AS42)</f>
        <v>0</v>
      </c>
      <c r="I294">
        <v>12</v>
      </c>
      <c r="V294" s="71" t="str">
        <f t="shared" si="84"/>
        <v>作業①・中耕・除草2</v>
      </c>
      <c r="W294" s="70" t="str">
        <f t="shared" si="85"/>
        <v>ニンジン・●◇▲・作業①・中耕・除草2</v>
      </c>
      <c r="X294" s="70" t="str">
        <f>IF(A294="","",W294&amp;"・"&amp;②元データ!$G$8)</f>
        <v>ニンジン・●◇▲・作業①・中耕・除草2・露地野菜Ｂ</v>
      </c>
      <c r="Y294" s="12" t="str">
        <f t="shared" si="86"/>
        <v>ニンジン・●◇▲</v>
      </c>
      <c r="Z294" s="12" t="str">
        <f t="shared" si="87"/>
        <v>中耕・除草2</v>
      </c>
      <c r="AA294" s="61" t="str">
        <f t="shared" si="88"/>
        <v/>
      </c>
      <c r="AB294" s="62"/>
      <c r="AC294" s="66"/>
      <c r="AD294" s="63"/>
      <c r="AE294" s="62" t="str">
        <f t="shared" si="89"/>
        <v/>
      </c>
      <c r="AF294" s="66" t="str">
        <f t="shared" si="90"/>
        <v/>
      </c>
      <c r="AG294" s="63" t="str">
        <f t="shared" si="91"/>
        <v/>
      </c>
      <c r="AH294" s="12">
        <f t="shared" si="92"/>
        <v>4000</v>
      </c>
      <c r="AI294" s="12">
        <f t="shared" si="93"/>
        <v>0</v>
      </c>
    </row>
    <row r="295" spans="1:35" ht="18" customHeight="1" x14ac:dyDescent="0.15">
      <c r="A295" s="271" t="str">
        <f>IF(③予定日及び時間!$B$43="","",③予定日及び時間!$B$43&amp;"・"&amp;③予定日及び時間!$C$43)</f>
        <v>産直ニンジン・▲▲◇</v>
      </c>
      <c r="B295" s="271" t="str">
        <f>IF(③予定日及び時間!$AO$30="","",③予定日及び時間!$AO$30)</f>
        <v>中耕・除草2</v>
      </c>
      <c r="C295" s="291" t="str">
        <f>IF(③予定日及び時間!AN43="","",③予定日及び時間!AN43)</f>
        <v/>
      </c>
      <c r="D295" s="300" t="str">
        <f>IF(③予定日及び時間!AO43="","",③予定日及び時間!AO43)</f>
        <v/>
      </c>
      <c r="E295" s="302" t="str">
        <f>IF(③予定日及び時間!AP43="","",③予定日及び時間!AP43)</f>
        <v/>
      </c>
      <c r="F295" s="301" t="str">
        <f>IF(③予定日及び時間!AQ43="","",③予定日及び時間!AQ43)</f>
        <v/>
      </c>
      <c r="G295" s="292">
        <f>IF(③予定日及び時間!$D$43="","",③予定日及び時間!$D$43*100)</f>
        <v>2000</v>
      </c>
      <c r="H295" s="271">
        <f>IF(③予定日及び時間!AS43="","",③予定日及び時間!AS43)</f>
        <v>0</v>
      </c>
      <c r="I295">
        <v>13</v>
      </c>
      <c r="V295" s="71" t="str">
        <f t="shared" si="84"/>
        <v>作業①・中耕・除草2</v>
      </c>
      <c r="W295" s="70" t="str">
        <f t="shared" si="85"/>
        <v>産直ニンジン・▲▲◇・作業①・中耕・除草2</v>
      </c>
      <c r="X295" s="70" t="str">
        <f>IF(A295="","",W295&amp;"・"&amp;②元データ!$G$8)</f>
        <v>産直ニンジン・▲▲◇・作業①・中耕・除草2・露地野菜Ｂ</v>
      </c>
      <c r="Y295" s="12" t="str">
        <f t="shared" si="86"/>
        <v>産直ニンジン・▲▲◇</v>
      </c>
      <c r="Z295" s="12" t="str">
        <f t="shared" si="87"/>
        <v>中耕・除草2</v>
      </c>
      <c r="AA295" s="61" t="str">
        <f t="shared" si="88"/>
        <v/>
      </c>
      <c r="AB295" s="62"/>
      <c r="AC295" s="66"/>
      <c r="AD295" s="63"/>
      <c r="AE295" s="62" t="str">
        <f t="shared" si="89"/>
        <v/>
      </c>
      <c r="AF295" s="66" t="str">
        <f t="shared" si="90"/>
        <v/>
      </c>
      <c r="AG295" s="63" t="str">
        <f t="shared" si="91"/>
        <v/>
      </c>
      <c r="AH295" s="12">
        <f t="shared" si="92"/>
        <v>2000</v>
      </c>
      <c r="AI295" s="12">
        <f t="shared" si="93"/>
        <v>0</v>
      </c>
    </row>
    <row r="296" spans="1:35" ht="18" customHeight="1" x14ac:dyDescent="0.15">
      <c r="A296" s="271" t="str">
        <f>IF(③予定日及び時間!$B$44="","",③予定日及び時間!$B$44&amp;"・"&amp;③予定日及び時間!$C$44)</f>
        <v>産直ニンジン・▲▲◇</v>
      </c>
      <c r="B296" s="271" t="str">
        <f>IF(③予定日及び時間!$AO$30="","",③予定日及び時間!$AO$30)</f>
        <v>中耕・除草2</v>
      </c>
      <c r="C296" s="291" t="str">
        <f>IF(③予定日及び時間!AN44="","",③予定日及び時間!AN44)</f>
        <v/>
      </c>
      <c r="D296" s="300" t="str">
        <f>IF(③予定日及び時間!AO44="","",③予定日及び時間!AO44)</f>
        <v/>
      </c>
      <c r="E296" s="302" t="str">
        <f>IF(③予定日及び時間!AP44="","",③予定日及び時間!AP44)</f>
        <v/>
      </c>
      <c r="F296" s="301" t="str">
        <f>IF(③予定日及び時間!AQ44="","",③予定日及び時間!AQ44)</f>
        <v/>
      </c>
      <c r="G296" s="292">
        <f>IF(③予定日及び時間!$D$44="","",③予定日及び時間!$D$44*100)</f>
        <v>2000</v>
      </c>
      <c r="H296" s="271">
        <f>IF(③予定日及び時間!AS44="","",③予定日及び時間!AS44)</f>
        <v>0</v>
      </c>
      <c r="I296">
        <v>14</v>
      </c>
      <c r="V296" s="71" t="str">
        <f t="shared" si="84"/>
        <v>作業①・中耕・除草2</v>
      </c>
      <c r="W296" s="70" t="str">
        <f t="shared" si="85"/>
        <v>産直ニンジン・▲▲◇・作業①・中耕・除草2</v>
      </c>
      <c r="X296" s="70" t="str">
        <f>IF(A296="","",W296&amp;"・"&amp;②元データ!$G$8)</f>
        <v>産直ニンジン・▲▲◇・作業①・中耕・除草2・露地野菜Ｂ</v>
      </c>
      <c r="Y296" s="12" t="str">
        <f t="shared" si="86"/>
        <v>産直ニンジン・▲▲◇</v>
      </c>
      <c r="Z296" s="12" t="str">
        <f t="shared" si="87"/>
        <v>中耕・除草2</v>
      </c>
      <c r="AA296" s="61" t="str">
        <f t="shared" si="88"/>
        <v/>
      </c>
      <c r="AB296" s="62"/>
      <c r="AC296" s="66"/>
      <c r="AD296" s="63"/>
      <c r="AE296" s="62" t="str">
        <f t="shared" si="89"/>
        <v/>
      </c>
      <c r="AF296" s="66" t="str">
        <f t="shared" si="90"/>
        <v/>
      </c>
      <c r="AG296" s="63" t="str">
        <f t="shared" si="91"/>
        <v/>
      </c>
      <c r="AH296" s="12">
        <f t="shared" si="92"/>
        <v>2000</v>
      </c>
      <c r="AI296" s="12">
        <f t="shared" si="93"/>
        <v>0</v>
      </c>
    </row>
    <row r="297" spans="1:35" ht="18" customHeight="1" x14ac:dyDescent="0.15">
      <c r="A297" s="271" t="str">
        <f>IF(③予定日及び時間!$B$45="","",③予定日及び時間!$B$45&amp;"・"&amp;③予定日及び時間!$C$45)</f>
        <v>産直野菜・◇◇●●</v>
      </c>
      <c r="B297" s="271" t="str">
        <f>IF(③予定日及び時間!$AO$30="","",③予定日及び時間!$AO$30)</f>
        <v>中耕・除草2</v>
      </c>
      <c r="C297" s="291" t="str">
        <f>IF(③予定日及び時間!AN45="","",③予定日及び時間!AN45)</f>
        <v/>
      </c>
      <c r="D297" s="300">
        <f>IF(③予定日及び時間!AO45="","",③予定日及び時間!AO45)</f>
        <v>45595</v>
      </c>
      <c r="E297" s="302" t="str">
        <f>IF(③予定日及び時間!AP45="","",③予定日及び時間!AP45)</f>
        <v>～</v>
      </c>
      <c r="F297" s="301">
        <f>IF(③予定日及び時間!AQ45="","",③予定日及び時間!AQ45)</f>
        <v>45595</v>
      </c>
      <c r="G297" s="292">
        <f>IF(③予定日及び時間!$D$45="","",③予定日及び時間!$D$45*100)</f>
        <v>400</v>
      </c>
      <c r="H297" s="271">
        <f>IF(③予定日及び時間!AS45="","",③予定日及び時間!AS45)</f>
        <v>4</v>
      </c>
      <c r="I297">
        <v>15</v>
      </c>
      <c r="V297" s="71" t="str">
        <f t="shared" si="84"/>
        <v>作業①・中耕・除草2</v>
      </c>
      <c r="W297" s="70" t="str">
        <f t="shared" si="85"/>
        <v>産直野菜・◇◇●●・作業①・中耕・除草2</v>
      </c>
      <c r="X297" s="70" t="str">
        <f>IF(A297="","",W297&amp;"・"&amp;②元データ!$G$8)</f>
        <v>産直野菜・◇◇●●・作業①・中耕・除草2・露地野菜Ｂ</v>
      </c>
      <c r="Y297" s="12" t="str">
        <f t="shared" si="86"/>
        <v>産直野菜・◇◇●●</v>
      </c>
      <c r="Z297" s="12" t="str">
        <f t="shared" si="87"/>
        <v>中耕・除草2</v>
      </c>
      <c r="AA297" s="61" t="str">
        <f t="shared" si="88"/>
        <v/>
      </c>
      <c r="AB297" s="62"/>
      <c r="AC297" s="66"/>
      <c r="AD297" s="63"/>
      <c r="AE297" s="62">
        <f t="shared" si="89"/>
        <v>45595</v>
      </c>
      <c r="AF297" s="66" t="str">
        <f t="shared" si="90"/>
        <v>～</v>
      </c>
      <c r="AG297" s="63">
        <f t="shared" si="91"/>
        <v>45595</v>
      </c>
      <c r="AH297" s="12">
        <f t="shared" si="92"/>
        <v>400</v>
      </c>
      <c r="AI297" s="12">
        <f t="shared" si="93"/>
        <v>4</v>
      </c>
    </row>
    <row r="298" spans="1:35" ht="18" customHeight="1" x14ac:dyDescent="0.15">
      <c r="A298" s="271" t="str">
        <f>IF(③予定日及び時間!$B$46="","",③予定日及び時間!$B$46&amp;"・"&amp;③予定日及び時間!$C$46)</f>
        <v>水稲・■◇</v>
      </c>
      <c r="B298" s="271" t="str">
        <f>IF(③予定日及び時間!$AO$30="","",③予定日及び時間!$AO$30)</f>
        <v>中耕・除草2</v>
      </c>
      <c r="C298" s="291" t="str">
        <f>IF(③予定日及び時間!AN46="","",③予定日及び時間!AN46)</f>
        <v/>
      </c>
      <c r="D298" s="300">
        <f>IF(③予定日及び時間!AO46="","",③予定日及び時間!AO46)</f>
        <v>45507</v>
      </c>
      <c r="E298" s="302" t="str">
        <f>IF(③予定日及び時間!AP46="","",③予定日及び時間!AP46)</f>
        <v>～</v>
      </c>
      <c r="F298" s="301">
        <f>IF(③予定日及び時間!AQ46="","",③予定日及び時間!AQ46)</f>
        <v>45507</v>
      </c>
      <c r="G298" s="292">
        <f>IF(③予定日及び時間!$D$46="","",③予定日及び時間!$D$46*100)</f>
        <v>16000</v>
      </c>
      <c r="H298" s="271">
        <f>IF(③予定日及び時間!AS46="","",③予定日及び時間!AS46)</f>
        <v>16</v>
      </c>
      <c r="I298">
        <v>16</v>
      </c>
      <c r="V298" s="71" t="str">
        <f t="shared" si="84"/>
        <v>作業①・中耕・除草2</v>
      </c>
      <c r="W298" s="70" t="str">
        <f t="shared" si="85"/>
        <v>水稲・■◇・作業①・中耕・除草2</v>
      </c>
      <c r="X298" s="70" t="str">
        <f>IF(A298="","",W298&amp;"・"&amp;②元データ!$G$8)</f>
        <v>水稲・■◇・作業①・中耕・除草2・露地野菜Ｂ</v>
      </c>
      <c r="Y298" s="12" t="str">
        <f t="shared" si="86"/>
        <v>水稲・■◇</v>
      </c>
      <c r="Z298" s="12" t="str">
        <f t="shared" si="87"/>
        <v>中耕・除草2</v>
      </c>
      <c r="AA298" s="61" t="str">
        <f t="shared" si="88"/>
        <v/>
      </c>
      <c r="AB298" s="62"/>
      <c r="AC298" s="66"/>
      <c r="AD298" s="63"/>
      <c r="AE298" s="62">
        <f t="shared" si="89"/>
        <v>45507</v>
      </c>
      <c r="AF298" s="66" t="str">
        <f t="shared" si="90"/>
        <v>～</v>
      </c>
      <c r="AG298" s="63">
        <f t="shared" si="91"/>
        <v>45507</v>
      </c>
      <c r="AH298" s="12">
        <f t="shared" si="92"/>
        <v>16000</v>
      </c>
      <c r="AI298" s="12">
        <f t="shared" si="93"/>
        <v>16</v>
      </c>
    </row>
    <row r="299" spans="1:35" ht="18" customHeight="1" x14ac:dyDescent="0.15">
      <c r="A299" s="110"/>
      <c r="B299" s="110"/>
      <c r="C299" s="88"/>
      <c r="D299" s="81"/>
      <c r="E299" s="83"/>
      <c r="F299" s="81"/>
      <c r="G299" s="311"/>
      <c r="H299" s="312"/>
      <c r="V299" s="34" t="str">
        <f t="shared" ref="V299:V300" si="94">IF(Y299="","",$AH$101&amp;"・"&amp;Z299)</f>
        <v/>
      </c>
      <c r="W299" s="34" t="str">
        <f>IF(A299="","",Y299&amp;"・"&amp;V299)</f>
        <v/>
      </c>
      <c r="X299" s="34" t="str">
        <f>IF(A299="","",W299&amp;"・"&amp;②元データ!$G$8)</f>
        <v/>
      </c>
      <c r="Y299" s="2" t="str">
        <f t="shared" ref="Y299:AA300" si="95">IF(A299="","",A299)</f>
        <v/>
      </c>
      <c r="Z299" s="2" t="str">
        <f t="shared" si="95"/>
        <v/>
      </c>
      <c r="AA299" s="247" t="str">
        <f t="shared" si="95"/>
        <v/>
      </c>
      <c r="AB299" s="69"/>
      <c r="AC299" s="2"/>
      <c r="AD299" s="69"/>
      <c r="AE299" s="69" t="str">
        <f t="shared" ref="AE299:AE300" si="96">IF(D299="","",D299)</f>
        <v/>
      </c>
      <c r="AF299" s="2" t="str">
        <f t="shared" ref="AF299:AF300" si="97">IF(E299="","",E299)</f>
        <v/>
      </c>
      <c r="AG299" s="69" t="str">
        <f t="shared" ref="AG299:AG300" si="98">IF(F299="","",F299)</f>
        <v/>
      </c>
      <c r="AH299" s="2" t="str">
        <f t="shared" ref="AH299:AH300" si="99">IF(G299="","",G299)</f>
        <v/>
      </c>
      <c r="AI299" s="2" t="str">
        <f t="shared" ref="AI299:AI300" si="100">IF(H299="","",H299)</f>
        <v/>
      </c>
    </row>
    <row r="300" spans="1:35" ht="18" customHeight="1" x14ac:dyDescent="0.15">
      <c r="A300" s="111"/>
      <c r="B300" s="112"/>
      <c r="C300" s="84"/>
      <c r="D300" s="84"/>
      <c r="E300" s="84"/>
      <c r="F300" s="84"/>
      <c r="G300" s="85" t="str">
        <f>②元データ!$B$34</f>
        <v>作業②</v>
      </c>
      <c r="H300" s="299"/>
      <c r="V300" s="34" t="str">
        <f t="shared" si="94"/>
        <v/>
      </c>
      <c r="W300" s="34" t="str">
        <f>IF(A300="","",Y300&amp;"・"&amp;V300)</f>
        <v/>
      </c>
      <c r="X300" s="34" t="str">
        <f>IF(A300="","",W300&amp;"・"&amp;②元データ!$G$8)</f>
        <v/>
      </c>
      <c r="Y300" s="2" t="str">
        <f t="shared" si="95"/>
        <v/>
      </c>
      <c r="Z300" s="2" t="str">
        <f t="shared" si="95"/>
        <v/>
      </c>
      <c r="AA300" s="247" t="str">
        <f t="shared" si="95"/>
        <v/>
      </c>
      <c r="AB300" s="69"/>
      <c r="AC300" s="2"/>
      <c r="AD300" s="69"/>
      <c r="AE300" s="69" t="str">
        <f t="shared" si="96"/>
        <v/>
      </c>
      <c r="AF300" s="2" t="str">
        <f t="shared" si="97"/>
        <v/>
      </c>
      <c r="AG300" s="69" t="str">
        <f t="shared" si="98"/>
        <v/>
      </c>
      <c r="AH300" s="2" t="str">
        <f t="shared" si="99"/>
        <v>作業②</v>
      </c>
      <c r="AI300" s="2" t="str">
        <f t="shared" si="100"/>
        <v/>
      </c>
    </row>
    <row r="301" spans="1:35" ht="18" customHeight="1" x14ac:dyDescent="0.15">
      <c r="A301" s="303" t="str">
        <f>②元データ!$B$14</f>
        <v>品目・品種等</v>
      </c>
      <c r="B301" s="109" t="s">
        <v>40</v>
      </c>
      <c r="C301" s="304" t="str">
        <f>IF(②元データ!$N$36="","",②元データ!$N$36)</f>
        <v>資材購入</v>
      </c>
      <c r="D301" s="626" t="str">
        <f>"本年"&amp;②元データ!$G$8&amp;②元データ!$C$7</f>
        <v>本年露地野菜Ｂ計画</v>
      </c>
      <c r="E301" s="627"/>
      <c r="F301" s="628"/>
      <c r="G301" s="12" t="s">
        <v>4</v>
      </c>
      <c r="H301" s="12" t="s">
        <v>79</v>
      </c>
      <c r="V301" s="13" t="s">
        <v>136</v>
      </c>
      <c r="W301" s="13" t="s">
        <v>137</v>
      </c>
      <c r="X301" s="13" t="s">
        <v>138</v>
      </c>
      <c r="Y301" s="12" t="str">
        <f>A301</f>
        <v>品目・品種等</v>
      </c>
      <c r="Z301" s="12" t="str">
        <f>B301</f>
        <v>作業</v>
      </c>
      <c r="AA301" s="12" t="str">
        <f>C301</f>
        <v>資材購入</v>
      </c>
      <c r="AB301" s="564"/>
      <c r="AC301" s="564"/>
      <c r="AD301" s="564"/>
      <c r="AE301" s="564" t="str">
        <f>D301</f>
        <v>本年露地野菜Ｂ計画</v>
      </c>
      <c r="AF301" s="564"/>
      <c r="AG301" s="564"/>
      <c r="AH301" s="12" t="str">
        <f>G301</f>
        <v>面積</v>
      </c>
      <c r="AI301" s="70" t="s">
        <v>79</v>
      </c>
    </row>
    <row r="302" spans="1:35" ht="18" customHeight="1" x14ac:dyDescent="0.15">
      <c r="A302" s="271" t="str">
        <f>IF(③予定日及び時間!$B$31="","",③予定日及び時間!$B$31&amp;"・"&amp;③予定日及び時間!$C$31)</f>
        <v>キャベツ・○○</v>
      </c>
      <c r="B302" s="271" t="str">
        <f>IF(③予定日及び時間!$BB$30="","",③予定日及び時間!$BB$30)</f>
        <v>中耕・除草3</v>
      </c>
      <c r="C302" s="291" t="str">
        <f>IF(③予定日及び時間!BA31="","",③予定日及び時間!BA31)</f>
        <v/>
      </c>
      <c r="D302" s="300" t="str">
        <f>IF(③予定日及び時間!BB31="","",③予定日及び時間!BB31)</f>
        <v/>
      </c>
      <c r="E302" s="302" t="str">
        <f>IF(③予定日及び時間!BC31="","",③予定日及び時間!BC31)</f>
        <v>～</v>
      </c>
      <c r="F302" s="301" t="str">
        <f>IF(③予定日及び時間!BD31="","",③予定日及び時間!BD31)</f>
        <v/>
      </c>
      <c r="G302" s="292">
        <f>IF(③予定日及び時間!$D$31="","",③予定日及び時間!$D$31*100)</f>
        <v>4000</v>
      </c>
      <c r="H302" s="271">
        <f>IF(③予定日及び時間!BF31="","",③予定日及び時間!BF31)</f>
        <v>0</v>
      </c>
      <c r="I302">
        <v>1</v>
      </c>
      <c r="V302" s="71" t="str">
        <f t="shared" ref="V302:V333" si="101">IF(Y302="","",$AH$201&amp;"・"&amp;Z302)</f>
        <v>作業①・中耕・除草3</v>
      </c>
      <c r="W302" s="70" t="str">
        <f t="shared" ref="W302:W365" si="102">IF(A302="","",Y302&amp;"・"&amp;V302)</f>
        <v>キャベツ・○○・作業①・中耕・除草3</v>
      </c>
      <c r="X302" s="70" t="str">
        <f>IF(A302="","",W302&amp;"・"&amp;②元データ!$G$8)</f>
        <v>キャベツ・○○・作業①・中耕・除草3・露地野菜Ｂ</v>
      </c>
      <c r="Y302" s="12" t="str">
        <f t="shared" ref="Y302:Y365" si="103">IF(A302="","",A302)</f>
        <v>キャベツ・○○</v>
      </c>
      <c r="Z302" s="12" t="str">
        <f t="shared" ref="Z302:Z365" si="104">IF(B302="","",B302)</f>
        <v>中耕・除草3</v>
      </c>
      <c r="AA302" s="61" t="str">
        <f t="shared" ref="AA302:AA365" si="105">IF(C302="","",C302)</f>
        <v/>
      </c>
      <c r="AB302" s="62"/>
      <c r="AC302" s="66"/>
      <c r="AD302" s="63"/>
      <c r="AE302" s="62" t="str">
        <f t="shared" ref="AE302:AE365" si="106">IF(D302="","",D302)</f>
        <v/>
      </c>
      <c r="AF302" s="66" t="str">
        <f t="shared" ref="AF302:AF365" si="107">IF(E302="","",E302)</f>
        <v>～</v>
      </c>
      <c r="AG302" s="63" t="str">
        <f t="shared" ref="AG302:AG365" si="108">IF(F302="","",F302)</f>
        <v/>
      </c>
      <c r="AH302" s="12">
        <f t="shared" ref="AH302:AH365" si="109">IF(G302="","",G302)</f>
        <v>4000</v>
      </c>
      <c r="AI302" s="12">
        <f t="shared" ref="AI302:AI365" si="110">IF(H302="","",H302)</f>
        <v>0</v>
      </c>
    </row>
    <row r="303" spans="1:35" ht="18" customHeight="1" x14ac:dyDescent="0.15">
      <c r="A303" s="271" t="str">
        <f>IF(③予定日及び時間!$B$32="","",③予定日及び時間!$B$32&amp;"・"&amp;③予定日及び時間!$C$32)</f>
        <v>キャベツ・△△</v>
      </c>
      <c r="B303" s="271" t="str">
        <f>IF(③予定日及び時間!$BB$30="","",③予定日及び時間!$BB$30)</f>
        <v>中耕・除草3</v>
      </c>
      <c r="C303" s="291" t="str">
        <f>IF(③予定日及び時間!BA32="","",③予定日及び時間!BA32)</f>
        <v/>
      </c>
      <c r="D303" s="300" t="str">
        <f>IF(③予定日及び時間!BB32="","",③予定日及び時間!BB32)</f>
        <v/>
      </c>
      <c r="E303" s="302" t="str">
        <f>IF(③予定日及び時間!BC32="","",③予定日及び時間!BC32)</f>
        <v>～</v>
      </c>
      <c r="F303" s="301" t="str">
        <f>IF(③予定日及び時間!BD32="","",③予定日及び時間!BD32)</f>
        <v/>
      </c>
      <c r="G303" s="292">
        <f>IF(③予定日及び時間!$D$32="","",③予定日及び時間!$D$32*100)</f>
        <v>2000</v>
      </c>
      <c r="H303" s="271">
        <f>IF(③予定日及び時間!BF32="","",③予定日及び時間!BF32)</f>
        <v>0</v>
      </c>
      <c r="I303">
        <v>2</v>
      </c>
      <c r="V303" s="71" t="str">
        <f t="shared" si="101"/>
        <v>作業①・中耕・除草3</v>
      </c>
      <c r="W303" s="70" t="str">
        <f t="shared" si="102"/>
        <v>キャベツ・△△・作業①・中耕・除草3</v>
      </c>
      <c r="X303" s="70" t="str">
        <f>IF(A303="","",W303&amp;"・"&amp;②元データ!$G$8)</f>
        <v>キャベツ・△△・作業①・中耕・除草3・露地野菜Ｂ</v>
      </c>
      <c r="Y303" s="12" t="str">
        <f t="shared" si="103"/>
        <v>キャベツ・△△</v>
      </c>
      <c r="Z303" s="12" t="str">
        <f t="shared" si="104"/>
        <v>中耕・除草3</v>
      </c>
      <c r="AA303" s="61" t="str">
        <f t="shared" si="105"/>
        <v/>
      </c>
      <c r="AB303" s="62"/>
      <c r="AC303" s="66"/>
      <c r="AD303" s="63"/>
      <c r="AE303" s="62" t="str">
        <f t="shared" si="106"/>
        <v/>
      </c>
      <c r="AF303" s="66" t="str">
        <f t="shared" si="107"/>
        <v>～</v>
      </c>
      <c r="AG303" s="63" t="str">
        <f t="shared" si="108"/>
        <v/>
      </c>
      <c r="AH303" s="12">
        <f t="shared" si="109"/>
        <v>2000</v>
      </c>
      <c r="AI303" s="12">
        <f t="shared" si="110"/>
        <v>0</v>
      </c>
    </row>
    <row r="304" spans="1:35" ht="18" customHeight="1" x14ac:dyDescent="0.15">
      <c r="A304" s="271" t="str">
        <f>IF(③予定日及び時間!$B$33="","",③予定日及び時間!$B$33&amp;"・"&amp;③予定日及び時間!$C$33)</f>
        <v>キャベツ・○×△</v>
      </c>
      <c r="B304" s="271" t="str">
        <f>IF(③予定日及び時間!$BB$30="","",③予定日及び時間!$BB$30)</f>
        <v>中耕・除草3</v>
      </c>
      <c r="C304" s="291" t="str">
        <f>IF(③予定日及び時間!BA33="","",③予定日及び時間!BA33)</f>
        <v/>
      </c>
      <c r="D304" s="300" t="str">
        <f>IF(③予定日及び時間!BB33="","",③予定日及び時間!BB33)</f>
        <v/>
      </c>
      <c r="E304" s="302" t="str">
        <f>IF(③予定日及び時間!BC33="","",③予定日及び時間!BC33)</f>
        <v>～</v>
      </c>
      <c r="F304" s="301" t="str">
        <f>IF(③予定日及び時間!BD33="","",③予定日及び時間!BD33)</f>
        <v/>
      </c>
      <c r="G304" s="292">
        <f>IF(③予定日及び時間!$D$33="","",③予定日及び時間!$D$33*100)</f>
        <v>2000</v>
      </c>
      <c r="H304" s="271">
        <f>IF(③予定日及び時間!BF33="","",③予定日及び時間!BF33)</f>
        <v>0</v>
      </c>
      <c r="I304">
        <v>3</v>
      </c>
      <c r="V304" s="71" t="str">
        <f t="shared" si="101"/>
        <v>作業①・中耕・除草3</v>
      </c>
      <c r="W304" s="70" t="str">
        <f t="shared" si="102"/>
        <v>キャベツ・○×△・作業①・中耕・除草3</v>
      </c>
      <c r="X304" s="70" t="str">
        <f>IF(A304="","",W304&amp;"・"&amp;②元データ!$G$8)</f>
        <v>キャベツ・○×△・作業①・中耕・除草3・露地野菜Ｂ</v>
      </c>
      <c r="Y304" s="12" t="str">
        <f t="shared" si="103"/>
        <v>キャベツ・○×△</v>
      </c>
      <c r="Z304" s="12" t="str">
        <f t="shared" si="104"/>
        <v>中耕・除草3</v>
      </c>
      <c r="AA304" s="61" t="str">
        <f t="shared" si="105"/>
        <v/>
      </c>
      <c r="AB304" s="62"/>
      <c r="AC304" s="66"/>
      <c r="AD304" s="63"/>
      <c r="AE304" s="62" t="str">
        <f t="shared" si="106"/>
        <v/>
      </c>
      <c r="AF304" s="66" t="str">
        <f t="shared" si="107"/>
        <v>～</v>
      </c>
      <c r="AG304" s="63" t="str">
        <f t="shared" si="108"/>
        <v/>
      </c>
      <c r="AH304" s="12">
        <f t="shared" si="109"/>
        <v>2000</v>
      </c>
      <c r="AI304" s="12">
        <f t="shared" si="110"/>
        <v>0</v>
      </c>
    </row>
    <row r="305" spans="1:36" ht="18" customHeight="1" x14ac:dyDescent="0.15">
      <c r="A305" s="271" t="str">
        <f>IF(③予定日及び時間!$B$34="","",③予定日及び時間!$B$34&amp;"・"&amp;③予定日及び時間!$C$34)</f>
        <v>キャベツ・＊＊＊</v>
      </c>
      <c r="B305" s="271" t="str">
        <f>IF(③予定日及び時間!$BB$30="","",③予定日及び時間!$BB$30)</f>
        <v>中耕・除草3</v>
      </c>
      <c r="C305" s="291" t="str">
        <f>IF(③予定日及び時間!BA34="","",③予定日及び時間!BA34)</f>
        <v/>
      </c>
      <c r="D305" s="300" t="str">
        <f>IF(③予定日及び時間!BB34="","",③予定日及び時間!BB34)</f>
        <v/>
      </c>
      <c r="E305" s="302" t="str">
        <f>IF(③予定日及び時間!BC34="","",③予定日及び時間!BC34)</f>
        <v>～</v>
      </c>
      <c r="F305" s="301" t="str">
        <f>IF(③予定日及び時間!BD34="","",③予定日及び時間!BD34)</f>
        <v/>
      </c>
      <c r="G305" s="292">
        <f>IF(③予定日及び時間!$D$34="","",③予定日及び時間!$D$34*100)</f>
        <v>2000</v>
      </c>
      <c r="H305" s="271">
        <f>IF(③予定日及び時間!BF34="","",③予定日及び時間!BF34)</f>
        <v>0</v>
      </c>
      <c r="I305">
        <v>4</v>
      </c>
      <c r="V305" s="71" t="str">
        <f t="shared" si="101"/>
        <v>作業①・中耕・除草3</v>
      </c>
      <c r="W305" s="70" t="str">
        <f t="shared" si="102"/>
        <v>キャベツ・＊＊＊・作業①・中耕・除草3</v>
      </c>
      <c r="X305" s="70" t="str">
        <f>IF(A305="","",W305&amp;"・"&amp;②元データ!$G$8)</f>
        <v>キャベツ・＊＊＊・作業①・中耕・除草3・露地野菜Ｂ</v>
      </c>
      <c r="Y305" s="12" t="str">
        <f t="shared" si="103"/>
        <v>キャベツ・＊＊＊</v>
      </c>
      <c r="Z305" s="12" t="str">
        <f t="shared" si="104"/>
        <v>中耕・除草3</v>
      </c>
      <c r="AA305" s="61" t="str">
        <f t="shared" si="105"/>
        <v/>
      </c>
      <c r="AB305" s="62"/>
      <c r="AC305" s="66"/>
      <c r="AD305" s="63"/>
      <c r="AE305" s="62" t="str">
        <f t="shared" si="106"/>
        <v/>
      </c>
      <c r="AF305" s="66" t="str">
        <f t="shared" si="107"/>
        <v>～</v>
      </c>
      <c r="AG305" s="63" t="str">
        <f t="shared" si="108"/>
        <v/>
      </c>
      <c r="AH305" s="12">
        <f t="shared" si="109"/>
        <v>2000</v>
      </c>
      <c r="AI305" s="12">
        <f t="shared" si="110"/>
        <v>0</v>
      </c>
    </row>
    <row r="306" spans="1:36" ht="18" customHeight="1" x14ac:dyDescent="0.15">
      <c r="A306" s="271" t="str">
        <f>IF(③予定日及び時間!$B$35="","",③予定日及び時間!$B$35&amp;"・"&amp;③予定日及び時間!$C$35)</f>
        <v>キャベツ・◎◎</v>
      </c>
      <c r="B306" s="271" t="str">
        <f>IF(③予定日及び時間!$BB$30="","",③予定日及び時間!$BB$30)</f>
        <v>中耕・除草3</v>
      </c>
      <c r="C306" s="291" t="str">
        <f>IF(③予定日及び時間!BA35="","",③予定日及び時間!BA35)</f>
        <v/>
      </c>
      <c r="D306" s="300" t="str">
        <f>IF(③予定日及び時間!BB35="","",③予定日及び時間!BB35)</f>
        <v/>
      </c>
      <c r="E306" s="302" t="str">
        <f>IF(③予定日及び時間!BC35="","",③予定日及び時間!BC35)</f>
        <v>～</v>
      </c>
      <c r="F306" s="301" t="str">
        <f>IF(③予定日及び時間!BD35="","",③予定日及び時間!BD35)</f>
        <v/>
      </c>
      <c r="G306" s="292">
        <f>IF(③予定日及び時間!$D$35="","",③予定日及び時間!$D$35*100)</f>
        <v>2000</v>
      </c>
      <c r="H306" s="271">
        <f>IF(③予定日及び時間!BF35="","",③予定日及び時間!BF35)</f>
        <v>0</v>
      </c>
      <c r="I306">
        <v>5</v>
      </c>
      <c r="V306" s="71" t="str">
        <f t="shared" si="101"/>
        <v>作業①・中耕・除草3</v>
      </c>
      <c r="W306" s="70" t="str">
        <f t="shared" si="102"/>
        <v>キャベツ・◎◎・作業①・中耕・除草3</v>
      </c>
      <c r="X306" s="70" t="str">
        <f>IF(A306="","",W306&amp;"・"&amp;②元データ!$G$8)</f>
        <v>キャベツ・◎◎・作業①・中耕・除草3・露地野菜Ｂ</v>
      </c>
      <c r="Y306" s="12" t="str">
        <f t="shared" si="103"/>
        <v>キャベツ・◎◎</v>
      </c>
      <c r="Z306" s="12" t="str">
        <f t="shared" si="104"/>
        <v>中耕・除草3</v>
      </c>
      <c r="AA306" s="61" t="str">
        <f t="shared" si="105"/>
        <v/>
      </c>
      <c r="AB306" s="62"/>
      <c r="AC306" s="66"/>
      <c r="AD306" s="63"/>
      <c r="AE306" s="62" t="str">
        <f t="shared" si="106"/>
        <v/>
      </c>
      <c r="AF306" s="66" t="str">
        <f t="shared" si="107"/>
        <v>～</v>
      </c>
      <c r="AG306" s="63" t="str">
        <f t="shared" si="108"/>
        <v/>
      </c>
      <c r="AH306" s="12">
        <f t="shared" si="109"/>
        <v>2000</v>
      </c>
      <c r="AI306" s="12">
        <f t="shared" si="110"/>
        <v>0</v>
      </c>
    </row>
    <row r="307" spans="1:36" ht="18" customHeight="1" x14ac:dyDescent="0.15">
      <c r="A307" s="271" t="str">
        <f>IF(③予定日及び時間!$B$36="","",③予定日及び時間!$B$36&amp;"・"&amp;③予定日及び時間!$C$36)</f>
        <v>キャベツ・●●</v>
      </c>
      <c r="B307" s="271" t="str">
        <f>IF(③予定日及び時間!$BB$30="","",③予定日及び時間!$BB$30)</f>
        <v>中耕・除草3</v>
      </c>
      <c r="C307" s="291" t="str">
        <f>IF(③予定日及び時間!BA36="","",③予定日及び時間!BA36)</f>
        <v/>
      </c>
      <c r="D307" s="300" t="str">
        <f>IF(③予定日及び時間!BB36="","",③予定日及び時間!BB36)</f>
        <v/>
      </c>
      <c r="E307" s="302" t="str">
        <f>IF(③予定日及び時間!BC36="","",③予定日及び時間!BC36)</f>
        <v>～</v>
      </c>
      <c r="F307" s="301" t="str">
        <f>IF(③予定日及び時間!BD36="","",③予定日及び時間!BD36)</f>
        <v/>
      </c>
      <c r="G307" s="292" t="str">
        <f>IF(③予定日及び時間!D135="","",③予定日及び時間!D135*100)</f>
        <v/>
      </c>
      <c r="H307" s="271">
        <f>IF(③予定日及び時間!BF36="","",③予定日及び時間!BF36)</f>
        <v>0</v>
      </c>
      <c r="I307">
        <v>6</v>
      </c>
      <c r="V307" s="71" t="str">
        <f t="shared" si="101"/>
        <v>作業①・中耕・除草3</v>
      </c>
      <c r="W307" s="70" t="str">
        <f t="shared" si="102"/>
        <v>キャベツ・●●・作業①・中耕・除草3</v>
      </c>
      <c r="X307" s="70" t="str">
        <f>IF(A307="","",W307&amp;"・"&amp;②元データ!$G$8)</f>
        <v>キャベツ・●●・作業①・中耕・除草3・露地野菜Ｂ</v>
      </c>
      <c r="Y307" s="12" t="str">
        <f t="shared" si="103"/>
        <v>キャベツ・●●</v>
      </c>
      <c r="Z307" s="12" t="str">
        <f t="shared" si="104"/>
        <v>中耕・除草3</v>
      </c>
      <c r="AA307" s="61" t="str">
        <f t="shared" si="105"/>
        <v/>
      </c>
      <c r="AB307" s="62"/>
      <c r="AC307" s="66"/>
      <c r="AD307" s="63"/>
      <c r="AE307" s="62" t="str">
        <f t="shared" si="106"/>
        <v/>
      </c>
      <c r="AF307" s="66" t="str">
        <f t="shared" si="107"/>
        <v>～</v>
      </c>
      <c r="AG307" s="63" t="str">
        <f t="shared" si="108"/>
        <v/>
      </c>
      <c r="AH307" s="12" t="str">
        <f t="shared" si="109"/>
        <v/>
      </c>
      <c r="AI307" s="12">
        <f t="shared" si="110"/>
        <v>0</v>
      </c>
    </row>
    <row r="308" spans="1:36" ht="21.75" customHeight="1" x14ac:dyDescent="0.15">
      <c r="A308" s="271" t="str">
        <f>IF(③予定日及び時間!$B$37="","",③予定日及び時間!$B$37&amp;"・"&amp;③予定日及び時間!$C$37)</f>
        <v>ブロッコリー・▽▽</v>
      </c>
      <c r="B308" s="271" t="str">
        <f>IF(③予定日及び時間!$BB$30="","",③予定日及び時間!$BB$30)</f>
        <v>中耕・除草3</v>
      </c>
      <c r="C308" s="291" t="str">
        <f>IF(③予定日及び時間!BA37="","",③予定日及び時間!BA37)</f>
        <v/>
      </c>
      <c r="D308" s="300" t="str">
        <f>IF(③予定日及び時間!BB37="","",③予定日及び時間!BB37)</f>
        <v/>
      </c>
      <c r="E308" s="302" t="str">
        <f>IF(③予定日及び時間!BC37="","",③予定日及び時間!BC37)</f>
        <v>～</v>
      </c>
      <c r="F308" s="301" t="str">
        <f>IF(③予定日及び時間!BD37="","",③予定日及び時間!BD37)</f>
        <v/>
      </c>
      <c r="G308" s="292">
        <f>IF(③予定日及び時間!$D$37="","",③予定日及び時間!$D$37*100)</f>
        <v>2000</v>
      </c>
      <c r="H308" s="271">
        <f>IF(③予定日及び時間!BF37="","",③予定日及び時間!BF37)</f>
        <v>0</v>
      </c>
      <c r="I308">
        <v>7</v>
      </c>
      <c r="V308" s="71" t="str">
        <f t="shared" si="101"/>
        <v>作業①・中耕・除草3</v>
      </c>
      <c r="W308" s="70" t="str">
        <f t="shared" si="102"/>
        <v>ブロッコリー・▽▽・作業①・中耕・除草3</v>
      </c>
      <c r="X308" s="70" t="str">
        <f>IF(A308="","",W308&amp;"・"&amp;②元データ!$G$8)</f>
        <v>ブロッコリー・▽▽・作業①・中耕・除草3・露地野菜Ｂ</v>
      </c>
      <c r="Y308" s="12" t="str">
        <f t="shared" si="103"/>
        <v>ブロッコリー・▽▽</v>
      </c>
      <c r="Z308" s="12" t="str">
        <f t="shared" si="104"/>
        <v>中耕・除草3</v>
      </c>
      <c r="AA308" s="61" t="str">
        <f t="shared" si="105"/>
        <v/>
      </c>
      <c r="AB308" s="62"/>
      <c r="AC308" s="66"/>
      <c r="AD308" s="63"/>
      <c r="AE308" s="62" t="str">
        <f t="shared" si="106"/>
        <v/>
      </c>
      <c r="AF308" s="66" t="str">
        <f t="shared" si="107"/>
        <v>～</v>
      </c>
      <c r="AG308" s="63" t="str">
        <f t="shared" si="108"/>
        <v/>
      </c>
      <c r="AH308" s="12">
        <f t="shared" si="109"/>
        <v>2000</v>
      </c>
      <c r="AI308" s="12">
        <f t="shared" si="110"/>
        <v>0</v>
      </c>
    </row>
    <row r="309" spans="1:36" ht="19.5" customHeight="1" x14ac:dyDescent="0.15">
      <c r="A309" s="271" t="str">
        <f>IF(③予定日及び時間!$B$38="","",③予定日及び時間!$B$38&amp;"・"&amp;③予定日及び時間!$C$38)</f>
        <v>ブロッコリー・▲▲</v>
      </c>
      <c r="B309" s="271" t="str">
        <f>IF(③予定日及び時間!$BB$30="","",③予定日及び時間!$BB$30)</f>
        <v>中耕・除草3</v>
      </c>
      <c r="C309" s="291" t="str">
        <f>IF(③予定日及び時間!BA38="","",③予定日及び時間!BA38)</f>
        <v/>
      </c>
      <c r="D309" s="300" t="str">
        <f>IF(③予定日及び時間!BB38="","",③予定日及び時間!BB38)</f>
        <v/>
      </c>
      <c r="E309" s="302" t="str">
        <f>IF(③予定日及び時間!BC38="","",③予定日及び時間!BC38)</f>
        <v>～</v>
      </c>
      <c r="F309" s="301" t="str">
        <f>IF(③予定日及び時間!BD38="","",③予定日及び時間!BD38)</f>
        <v/>
      </c>
      <c r="G309" s="292">
        <f>IF(③予定日及び時間!$D$38="","",③予定日及び時間!$D$38*100)</f>
        <v>2000</v>
      </c>
      <c r="H309" s="271">
        <f>IF(③予定日及び時間!BF38="","",③予定日及び時間!BF38)</f>
        <v>0</v>
      </c>
      <c r="I309">
        <v>8</v>
      </c>
      <c r="V309" s="71" t="str">
        <f t="shared" si="101"/>
        <v>作業①・中耕・除草3</v>
      </c>
      <c r="W309" s="70" t="str">
        <f t="shared" si="102"/>
        <v>ブロッコリー・▲▲・作業①・中耕・除草3</v>
      </c>
      <c r="X309" s="70" t="str">
        <f>IF(A309="","",W309&amp;"・"&amp;②元データ!$G$8)</f>
        <v>ブロッコリー・▲▲・作業①・中耕・除草3・露地野菜Ｂ</v>
      </c>
      <c r="Y309" s="12" t="str">
        <f t="shared" si="103"/>
        <v>ブロッコリー・▲▲</v>
      </c>
      <c r="Z309" s="12" t="str">
        <f t="shared" si="104"/>
        <v>中耕・除草3</v>
      </c>
      <c r="AA309" s="61" t="str">
        <f t="shared" si="105"/>
        <v/>
      </c>
      <c r="AB309" s="62"/>
      <c r="AC309" s="66"/>
      <c r="AD309" s="63"/>
      <c r="AE309" s="62" t="str">
        <f t="shared" si="106"/>
        <v/>
      </c>
      <c r="AF309" s="66" t="str">
        <f t="shared" si="107"/>
        <v>～</v>
      </c>
      <c r="AG309" s="63" t="str">
        <f t="shared" si="108"/>
        <v/>
      </c>
      <c r="AH309" s="12">
        <f t="shared" si="109"/>
        <v>2000</v>
      </c>
      <c r="AI309" s="12">
        <f t="shared" si="110"/>
        <v>0</v>
      </c>
    </row>
    <row r="310" spans="1:36" ht="15" customHeight="1" x14ac:dyDescent="0.15">
      <c r="A310" s="271" t="str">
        <f>IF(③予定日及び時間!$B$39="","",③予定日及び時間!$B$39&amp;"・"&amp;③予定日及び時間!$C$39)</f>
        <v>ブロッコリー・■■</v>
      </c>
      <c r="B310" s="271" t="str">
        <f>IF(③予定日及び時間!$BB$30="","",③予定日及び時間!$BB$30)</f>
        <v>中耕・除草3</v>
      </c>
      <c r="C310" s="291" t="str">
        <f>IF(③予定日及び時間!BA39="","",③予定日及び時間!BA39)</f>
        <v/>
      </c>
      <c r="D310" s="300" t="str">
        <f>IF(③予定日及び時間!BB39="","",③予定日及び時間!BB39)</f>
        <v/>
      </c>
      <c r="E310" s="302" t="str">
        <f>IF(③予定日及び時間!BC39="","",③予定日及び時間!BC39)</f>
        <v>～</v>
      </c>
      <c r="F310" s="301" t="str">
        <f>IF(③予定日及び時間!BD39="","",③予定日及び時間!BD39)</f>
        <v/>
      </c>
      <c r="G310" s="292">
        <f>IF(③予定日及び時間!$D$39="","",③予定日及び時間!$D$39*100)</f>
        <v>2000</v>
      </c>
      <c r="H310" s="271">
        <f>IF(③予定日及び時間!BF39="","",③予定日及び時間!BF39)</f>
        <v>0</v>
      </c>
      <c r="I310">
        <v>9</v>
      </c>
      <c r="V310" s="71" t="str">
        <f t="shared" si="101"/>
        <v>作業①・中耕・除草3</v>
      </c>
      <c r="W310" s="70" t="str">
        <f t="shared" si="102"/>
        <v>ブロッコリー・■■・作業①・中耕・除草3</v>
      </c>
      <c r="X310" s="70" t="str">
        <f>IF(A310="","",W310&amp;"・"&amp;②元データ!$G$8)</f>
        <v>ブロッコリー・■■・作業①・中耕・除草3・露地野菜Ｂ</v>
      </c>
      <c r="Y310" s="12" t="str">
        <f t="shared" si="103"/>
        <v>ブロッコリー・■■</v>
      </c>
      <c r="Z310" s="12" t="str">
        <f t="shared" si="104"/>
        <v>中耕・除草3</v>
      </c>
      <c r="AA310" s="61" t="str">
        <f t="shared" si="105"/>
        <v/>
      </c>
      <c r="AB310" s="62"/>
      <c r="AC310" s="66"/>
      <c r="AD310" s="63"/>
      <c r="AE310" s="62" t="str">
        <f t="shared" si="106"/>
        <v/>
      </c>
      <c r="AF310" s="66" t="str">
        <f t="shared" si="107"/>
        <v>～</v>
      </c>
      <c r="AG310" s="63" t="str">
        <f t="shared" si="108"/>
        <v/>
      </c>
      <c r="AH310" s="12">
        <f t="shared" si="109"/>
        <v>2000</v>
      </c>
      <c r="AI310" s="12">
        <f t="shared" si="110"/>
        <v>0</v>
      </c>
    </row>
    <row r="311" spans="1:36" ht="18" customHeight="1" x14ac:dyDescent="0.15">
      <c r="A311" s="271" t="str">
        <f>IF(③予定日及び時間!$B$40="","",③予定日及び時間!$B$40&amp;"・"&amp;③予定日及び時間!$C$40)</f>
        <v>ニンジン・◇◇</v>
      </c>
      <c r="B311" s="271" t="str">
        <f>IF(③予定日及び時間!$BB$30="","",③予定日及び時間!$BB$30)</f>
        <v>中耕・除草3</v>
      </c>
      <c r="C311" s="291" t="str">
        <f>IF(③予定日及び時間!BA40="","",③予定日及び時間!BA40)</f>
        <v/>
      </c>
      <c r="D311" s="300" t="str">
        <f>IF(③予定日及び時間!BB40="","",③予定日及び時間!BB40)</f>
        <v/>
      </c>
      <c r="E311" s="302" t="str">
        <f>IF(③予定日及び時間!BC40="","",③予定日及び時間!BC40)</f>
        <v>～</v>
      </c>
      <c r="F311" s="301" t="str">
        <f>IF(③予定日及び時間!BD40="","",③予定日及び時間!BD40)</f>
        <v/>
      </c>
      <c r="G311" s="292">
        <f>IF(③予定日及び時間!$D$40="","",③予定日及び時間!$D$40*100)</f>
        <v>4000</v>
      </c>
      <c r="H311" s="271">
        <f>IF(③予定日及び時間!BF40="","",③予定日及び時間!BF40)</f>
        <v>0</v>
      </c>
      <c r="I311">
        <v>10</v>
      </c>
      <c r="V311" s="71" t="str">
        <f t="shared" si="101"/>
        <v>作業①・中耕・除草3</v>
      </c>
      <c r="W311" s="70" t="str">
        <f t="shared" si="102"/>
        <v>ニンジン・◇◇・作業①・中耕・除草3</v>
      </c>
      <c r="X311" s="70" t="str">
        <f>IF(A311="","",W311&amp;"・"&amp;②元データ!$G$8)</f>
        <v>ニンジン・◇◇・作業①・中耕・除草3・露地野菜Ｂ</v>
      </c>
      <c r="Y311" s="12" t="str">
        <f t="shared" si="103"/>
        <v>ニンジン・◇◇</v>
      </c>
      <c r="Z311" s="12" t="str">
        <f t="shared" si="104"/>
        <v>中耕・除草3</v>
      </c>
      <c r="AA311" s="61" t="str">
        <f t="shared" si="105"/>
        <v/>
      </c>
      <c r="AB311" s="62"/>
      <c r="AC311" s="66"/>
      <c r="AD311" s="63"/>
      <c r="AE311" s="62" t="str">
        <f t="shared" si="106"/>
        <v/>
      </c>
      <c r="AF311" s="66" t="str">
        <f t="shared" si="107"/>
        <v>～</v>
      </c>
      <c r="AG311" s="63" t="str">
        <f t="shared" si="108"/>
        <v/>
      </c>
      <c r="AH311" s="12">
        <f t="shared" si="109"/>
        <v>4000</v>
      </c>
      <c r="AI311" s="12">
        <f t="shared" si="110"/>
        <v>0</v>
      </c>
    </row>
    <row r="312" spans="1:36" ht="18" customHeight="1" x14ac:dyDescent="0.15">
      <c r="A312" s="271" t="str">
        <f>IF(③予定日及び時間!$B$41="","",③予定日及び時間!$B$41&amp;"・"&amp;③予定日及び時間!$C$41)</f>
        <v>ニンジン・●×▲</v>
      </c>
      <c r="B312" s="271" t="str">
        <f>IF(③予定日及び時間!$BB$30="","",③予定日及び時間!$BB$30)</f>
        <v>中耕・除草3</v>
      </c>
      <c r="C312" s="291" t="str">
        <f>IF(③予定日及び時間!BA41="","",③予定日及び時間!BA41)</f>
        <v/>
      </c>
      <c r="D312" s="300" t="str">
        <f>IF(③予定日及び時間!BB41="","",③予定日及び時間!BB41)</f>
        <v/>
      </c>
      <c r="E312" s="302" t="str">
        <f>IF(③予定日及び時間!BC41="","",③予定日及び時間!BC41)</f>
        <v>～</v>
      </c>
      <c r="F312" s="301" t="str">
        <f>IF(③予定日及び時間!BD41="","",③予定日及び時間!BD41)</f>
        <v/>
      </c>
      <c r="G312" s="292">
        <f>IF(③予定日及び時間!$D$41="","",③予定日及び時間!$D$41*100)</f>
        <v>4000</v>
      </c>
      <c r="H312" s="271">
        <f>IF(③予定日及び時間!BF41="","",③予定日及び時間!BF41)</f>
        <v>0</v>
      </c>
      <c r="I312">
        <v>11</v>
      </c>
      <c r="V312" s="71" t="str">
        <f t="shared" si="101"/>
        <v>作業①・中耕・除草3</v>
      </c>
      <c r="W312" s="70" t="str">
        <f t="shared" si="102"/>
        <v>ニンジン・●×▲・作業①・中耕・除草3</v>
      </c>
      <c r="X312" s="70" t="str">
        <f>IF(A312="","",W312&amp;"・"&amp;②元データ!$G$8)</f>
        <v>ニンジン・●×▲・作業①・中耕・除草3・露地野菜Ｂ</v>
      </c>
      <c r="Y312" s="12" t="str">
        <f t="shared" si="103"/>
        <v>ニンジン・●×▲</v>
      </c>
      <c r="Z312" s="12" t="str">
        <f t="shared" si="104"/>
        <v>中耕・除草3</v>
      </c>
      <c r="AA312" s="61" t="str">
        <f t="shared" si="105"/>
        <v/>
      </c>
      <c r="AB312" s="62"/>
      <c r="AC312" s="66"/>
      <c r="AD312" s="63"/>
      <c r="AE312" s="62" t="str">
        <f t="shared" si="106"/>
        <v/>
      </c>
      <c r="AF312" s="66" t="str">
        <f t="shared" si="107"/>
        <v>～</v>
      </c>
      <c r="AG312" s="63" t="str">
        <f t="shared" si="108"/>
        <v/>
      </c>
      <c r="AH312" s="12">
        <f t="shared" si="109"/>
        <v>4000</v>
      </c>
      <c r="AI312" s="12">
        <f t="shared" si="110"/>
        <v>0</v>
      </c>
      <c r="AJ312" s="34"/>
    </row>
    <row r="313" spans="1:36" ht="18" customHeight="1" x14ac:dyDescent="0.15">
      <c r="A313" s="271" t="str">
        <f>IF(③予定日及び時間!$B$42="","",③予定日及び時間!$B$42&amp;"・"&amp;③予定日及び時間!$C$42)</f>
        <v>ニンジン・●◇▲</v>
      </c>
      <c r="B313" s="271" t="str">
        <f>IF(③予定日及び時間!$BB$30="","",③予定日及び時間!$BB$30)</f>
        <v>中耕・除草3</v>
      </c>
      <c r="C313" s="291" t="str">
        <f>IF(③予定日及び時間!BA42="","",③予定日及び時間!BA42)</f>
        <v/>
      </c>
      <c r="D313" s="300" t="str">
        <f>IF(③予定日及び時間!BB42="","",③予定日及び時間!BB42)</f>
        <v/>
      </c>
      <c r="E313" s="302" t="str">
        <f>IF(③予定日及び時間!BC42="","",③予定日及び時間!BC42)</f>
        <v>～</v>
      </c>
      <c r="F313" s="301" t="str">
        <f>IF(③予定日及び時間!BD42="","",③予定日及び時間!BD42)</f>
        <v/>
      </c>
      <c r="G313" s="292">
        <f>IF(③予定日及び時間!$D$42="","",③予定日及び時間!$D$42*100)</f>
        <v>4000</v>
      </c>
      <c r="H313" s="271">
        <f>IF(③予定日及び時間!BF42="","",③予定日及び時間!BF42)</f>
        <v>0</v>
      </c>
      <c r="I313">
        <v>12</v>
      </c>
      <c r="V313" s="71" t="str">
        <f t="shared" si="101"/>
        <v>作業①・中耕・除草3</v>
      </c>
      <c r="W313" s="70" t="str">
        <f t="shared" si="102"/>
        <v>ニンジン・●◇▲・作業①・中耕・除草3</v>
      </c>
      <c r="X313" s="70" t="str">
        <f>IF(A313="","",W313&amp;"・"&amp;②元データ!$G$8)</f>
        <v>ニンジン・●◇▲・作業①・中耕・除草3・露地野菜Ｂ</v>
      </c>
      <c r="Y313" s="12" t="str">
        <f t="shared" si="103"/>
        <v>ニンジン・●◇▲</v>
      </c>
      <c r="Z313" s="12" t="str">
        <f t="shared" si="104"/>
        <v>中耕・除草3</v>
      </c>
      <c r="AA313" s="61" t="str">
        <f t="shared" si="105"/>
        <v/>
      </c>
      <c r="AB313" s="62"/>
      <c r="AC313" s="66"/>
      <c r="AD313" s="63"/>
      <c r="AE313" s="62" t="str">
        <f t="shared" si="106"/>
        <v/>
      </c>
      <c r="AF313" s="66" t="str">
        <f t="shared" si="107"/>
        <v>～</v>
      </c>
      <c r="AG313" s="63" t="str">
        <f t="shared" si="108"/>
        <v/>
      </c>
      <c r="AH313" s="12">
        <f t="shared" si="109"/>
        <v>4000</v>
      </c>
      <c r="AI313" s="12">
        <f t="shared" si="110"/>
        <v>0</v>
      </c>
    </row>
    <row r="314" spans="1:36" ht="18" customHeight="1" x14ac:dyDescent="0.15">
      <c r="A314" s="271" t="str">
        <f>IF(③予定日及び時間!$B$43="","",③予定日及び時間!$B$43&amp;"・"&amp;③予定日及び時間!$C$43)</f>
        <v>産直ニンジン・▲▲◇</v>
      </c>
      <c r="B314" s="271" t="str">
        <f>IF(③予定日及び時間!$BB$30="","",③予定日及び時間!$BB$30)</f>
        <v>中耕・除草3</v>
      </c>
      <c r="C314" s="291" t="str">
        <f>IF(③予定日及び時間!BA43="","",③予定日及び時間!BA43)</f>
        <v/>
      </c>
      <c r="D314" s="300" t="str">
        <f>IF(③予定日及び時間!BB43="","",③予定日及び時間!BB43)</f>
        <v/>
      </c>
      <c r="E314" s="302" t="str">
        <f>IF(③予定日及び時間!BC43="","",③予定日及び時間!BC43)</f>
        <v>～</v>
      </c>
      <c r="F314" s="301" t="str">
        <f>IF(③予定日及び時間!BD43="","",③予定日及び時間!BD43)</f>
        <v/>
      </c>
      <c r="G314" s="292">
        <f>IF(③予定日及び時間!$D$43="","",③予定日及び時間!$D$43*100)</f>
        <v>2000</v>
      </c>
      <c r="H314" s="271">
        <f>IF(③予定日及び時間!BF43="","",③予定日及び時間!BF43)</f>
        <v>0</v>
      </c>
      <c r="I314">
        <v>13</v>
      </c>
      <c r="V314" s="71" t="str">
        <f t="shared" si="101"/>
        <v>作業①・中耕・除草3</v>
      </c>
      <c r="W314" s="70" t="str">
        <f t="shared" si="102"/>
        <v>産直ニンジン・▲▲◇・作業①・中耕・除草3</v>
      </c>
      <c r="X314" s="70" t="str">
        <f>IF(A314="","",W314&amp;"・"&amp;②元データ!$G$8)</f>
        <v>産直ニンジン・▲▲◇・作業①・中耕・除草3・露地野菜Ｂ</v>
      </c>
      <c r="Y314" s="12" t="str">
        <f t="shared" si="103"/>
        <v>産直ニンジン・▲▲◇</v>
      </c>
      <c r="Z314" s="12" t="str">
        <f t="shared" si="104"/>
        <v>中耕・除草3</v>
      </c>
      <c r="AA314" s="61" t="str">
        <f t="shared" si="105"/>
        <v/>
      </c>
      <c r="AB314" s="62"/>
      <c r="AC314" s="66"/>
      <c r="AD314" s="63"/>
      <c r="AE314" s="62" t="str">
        <f t="shared" si="106"/>
        <v/>
      </c>
      <c r="AF314" s="66" t="str">
        <f t="shared" si="107"/>
        <v>～</v>
      </c>
      <c r="AG314" s="63" t="str">
        <f t="shared" si="108"/>
        <v/>
      </c>
      <c r="AH314" s="12">
        <f t="shared" si="109"/>
        <v>2000</v>
      </c>
      <c r="AI314" s="12">
        <f t="shared" si="110"/>
        <v>0</v>
      </c>
    </row>
    <row r="315" spans="1:36" ht="18" customHeight="1" x14ac:dyDescent="0.15">
      <c r="A315" s="271" t="str">
        <f>IF(③予定日及び時間!$B$44="","",③予定日及び時間!$B$44&amp;"・"&amp;③予定日及び時間!$C$44)</f>
        <v>産直ニンジン・▲▲◇</v>
      </c>
      <c r="B315" s="271" t="str">
        <f>IF(③予定日及び時間!$BB$30="","",③予定日及び時間!$BB$30)</f>
        <v>中耕・除草3</v>
      </c>
      <c r="C315" s="291" t="str">
        <f>IF(③予定日及び時間!BA44="","",③予定日及び時間!BA44)</f>
        <v/>
      </c>
      <c r="D315" s="300" t="str">
        <f>IF(③予定日及び時間!BB44="","",③予定日及び時間!BB44)</f>
        <v/>
      </c>
      <c r="E315" s="302" t="str">
        <f>IF(③予定日及び時間!BC44="","",③予定日及び時間!BC44)</f>
        <v>～</v>
      </c>
      <c r="F315" s="301" t="str">
        <f>IF(③予定日及び時間!BD44="","",③予定日及び時間!BD44)</f>
        <v/>
      </c>
      <c r="G315" s="292">
        <f>IF(③予定日及び時間!$D$44="","",③予定日及び時間!$D$44*100)</f>
        <v>2000</v>
      </c>
      <c r="H315" s="271">
        <f>IF(③予定日及び時間!BF44="","",③予定日及び時間!BF44)</f>
        <v>0</v>
      </c>
      <c r="I315">
        <v>14</v>
      </c>
      <c r="V315" s="71" t="str">
        <f t="shared" si="101"/>
        <v>作業①・中耕・除草3</v>
      </c>
      <c r="W315" s="70" t="str">
        <f t="shared" si="102"/>
        <v>産直ニンジン・▲▲◇・作業①・中耕・除草3</v>
      </c>
      <c r="X315" s="70" t="str">
        <f>IF(A315="","",W315&amp;"・"&amp;②元データ!$G$8)</f>
        <v>産直ニンジン・▲▲◇・作業①・中耕・除草3・露地野菜Ｂ</v>
      </c>
      <c r="Y315" s="12" t="str">
        <f t="shared" si="103"/>
        <v>産直ニンジン・▲▲◇</v>
      </c>
      <c r="Z315" s="12" t="str">
        <f t="shared" si="104"/>
        <v>中耕・除草3</v>
      </c>
      <c r="AA315" s="61" t="str">
        <f t="shared" si="105"/>
        <v/>
      </c>
      <c r="AB315" s="62"/>
      <c r="AC315" s="66"/>
      <c r="AD315" s="63"/>
      <c r="AE315" s="62" t="str">
        <f t="shared" si="106"/>
        <v/>
      </c>
      <c r="AF315" s="66" t="str">
        <f t="shared" si="107"/>
        <v>～</v>
      </c>
      <c r="AG315" s="63" t="str">
        <f t="shared" si="108"/>
        <v/>
      </c>
      <c r="AH315" s="12">
        <f t="shared" si="109"/>
        <v>2000</v>
      </c>
      <c r="AI315" s="12">
        <f t="shared" si="110"/>
        <v>0</v>
      </c>
    </row>
    <row r="316" spans="1:36" ht="18" customHeight="1" x14ac:dyDescent="0.15">
      <c r="A316" s="271" t="str">
        <f>IF(③予定日及び時間!$B$45="","",③予定日及び時間!$B$45&amp;"・"&amp;③予定日及び時間!$C$45)</f>
        <v>産直野菜・◇◇●●</v>
      </c>
      <c r="B316" s="271" t="str">
        <f>IF(③予定日及び時間!$BB$30="","",③予定日及び時間!$BB$30)</f>
        <v>中耕・除草3</v>
      </c>
      <c r="C316" s="291" t="str">
        <f>IF(③予定日及び時間!BA45="","",③予定日及び時間!BA45)</f>
        <v/>
      </c>
      <c r="D316" s="300" t="str">
        <f>IF(③予定日及び時間!BB45="","",③予定日及び時間!BB45)</f>
        <v/>
      </c>
      <c r="E316" s="302" t="str">
        <f>IF(③予定日及び時間!BC45="","",③予定日及び時間!BC45)</f>
        <v>～</v>
      </c>
      <c r="F316" s="301" t="str">
        <f>IF(③予定日及び時間!BD45="","",③予定日及び時間!BD45)</f>
        <v/>
      </c>
      <c r="G316" s="292">
        <f>IF(③予定日及び時間!$D$45="","",③予定日及び時間!$D$45*100)</f>
        <v>400</v>
      </c>
      <c r="H316" s="271">
        <f>IF(③予定日及び時間!BF45="","",③予定日及び時間!BF45)</f>
        <v>0</v>
      </c>
      <c r="I316">
        <v>15</v>
      </c>
      <c r="V316" s="71" t="str">
        <f t="shared" si="101"/>
        <v>作業①・中耕・除草3</v>
      </c>
      <c r="W316" s="70" t="str">
        <f t="shared" si="102"/>
        <v>産直野菜・◇◇●●・作業①・中耕・除草3</v>
      </c>
      <c r="X316" s="70" t="str">
        <f>IF(A316="","",W316&amp;"・"&amp;②元データ!$G$8)</f>
        <v>産直野菜・◇◇●●・作業①・中耕・除草3・露地野菜Ｂ</v>
      </c>
      <c r="Y316" s="12" t="str">
        <f t="shared" si="103"/>
        <v>産直野菜・◇◇●●</v>
      </c>
      <c r="Z316" s="12" t="str">
        <f t="shared" si="104"/>
        <v>中耕・除草3</v>
      </c>
      <c r="AA316" s="61" t="str">
        <f t="shared" si="105"/>
        <v/>
      </c>
      <c r="AB316" s="62"/>
      <c r="AC316" s="66"/>
      <c r="AD316" s="63"/>
      <c r="AE316" s="62" t="str">
        <f t="shared" si="106"/>
        <v/>
      </c>
      <c r="AF316" s="66" t="str">
        <f t="shared" si="107"/>
        <v>～</v>
      </c>
      <c r="AG316" s="63" t="str">
        <f t="shared" si="108"/>
        <v/>
      </c>
      <c r="AH316" s="12">
        <f t="shared" si="109"/>
        <v>400</v>
      </c>
      <c r="AI316" s="12">
        <f t="shared" si="110"/>
        <v>0</v>
      </c>
    </row>
    <row r="317" spans="1:36" ht="18" customHeight="1" x14ac:dyDescent="0.15">
      <c r="A317" s="271" t="str">
        <f>IF(③予定日及び時間!$B$46="","",③予定日及び時間!$B$46&amp;"・"&amp;③予定日及び時間!$C$46)</f>
        <v>水稲・■◇</v>
      </c>
      <c r="B317" s="271" t="str">
        <f>IF(③予定日及び時間!$BB$30="","",③予定日及び時間!$BB$30)</f>
        <v>中耕・除草3</v>
      </c>
      <c r="C317" s="291" t="str">
        <f>IF(③予定日及び時間!BA46="","",③予定日及び時間!BA46)</f>
        <v/>
      </c>
      <c r="D317" s="300">
        <f>IF(③予定日及び時間!BB46="","",③予定日及び時間!BB46)</f>
        <v>45575</v>
      </c>
      <c r="E317" s="302" t="str">
        <f>IF(③予定日及び時間!BC46="","",③予定日及び時間!BC46)</f>
        <v>～</v>
      </c>
      <c r="F317" s="301">
        <f>IF(③予定日及び時間!BD46="","",③予定日及び時間!BD46)</f>
        <v>45575</v>
      </c>
      <c r="G317" s="292">
        <f>IF(③予定日及び時間!$D$46="","",③予定日及び時間!$D$46*100)</f>
        <v>16000</v>
      </c>
      <c r="H317" s="271">
        <f>IF(③予定日及び時間!BF46="","",③予定日及び時間!BF46)</f>
        <v>16</v>
      </c>
      <c r="I317">
        <v>16</v>
      </c>
      <c r="V317" s="71" t="str">
        <f t="shared" si="101"/>
        <v>作業①・中耕・除草3</v>
      </c>
      <c r="W317" s="70" t="str">
        <f t="shared" si="102"/>
        <v>水稲・■◇・作業①・中耕・除草3</v>
      </c>
      <c r="X317" s="70" t="str">
        <f>IF(A317="","",W317&amp;"・"&amp;②元データ!$G$8)</f>
        <v>水稲・■◇・作業①・中耕・除草3・露地野菜Ｂ</v>
      </c>
      <c r="Y317" s="12" t="str">
        <f t="shared" si="103"/>
        <v>水稲・■◇</v>
      </c>
      <c r="Z317" s="12" t="str">
        <f t="shared" si="104"/>
        <v>中耕・除草3</v>
      </c>
      <c r="AA317" s="61" t="str">
        <f t="shared" si="105"/>
        <v/>
      </c>
      <c r="AB317" s="62"/>
      <c r="AC317" s="66"/>
      <c r="AD317" s="63"/>
      <c r="AE317" s="62">
        <f t="shared" si="106"/>
        <v>45575</v>
      </c>
      <c r="AF317" s="66" t="str">
        <f t="shared" si="107"/>
        <v>～</v>
      </c>
      <c r="AG317" s="63">
        <f t="shared" si="108"/>
        <v>45575</v>
      </c>
      <c r="AH317" s="12">
        <f t="shared" si="109"/>
        <v>16000</v>
      </c>
      <c r="AI317" s="12">
        <f t="shared" si="110"/>
        <v>16</v>
      </c>
    </row>
    <row r="318" spans="1:36" ht="18" customHeight="1" x14ac:dyDescent="0.15">
      <c r="A318" s="271" t="str">
        <f>IF(③予定日及び時間!$B$31="","",③予定日及び時間!$B$31&amp;"・"&amp;③予定日及び時間!$C$31)</f>
        <v>キャベツ・○○</v>
      </c>
      <c r="B318" s="271" t="str">
        <f>IF(③予定日及び時間!$BI$30="","",③予定日及び時間!$BI$30)</f>
        <v>防除1</v>
      </c>
      <c r="C318" s="291" t="str">
        <f>IF(③予定日及び時間!BH31="","",③予定日及び時間!BH31)</f>
        <v/>
      </c>
      <c r="D318" s="300">
        <f>IF(③予定日及び時間!BI31="","",③予定日及び時間!BI31)</f>
        <v>45544</v>
      </c>
      <c r="E318" s="302" t="str">
        <f>IF(③予定日及び時間!BJ31="","",③予定日及び時間!BJ31)</f>
        <v>～</v>
      </c>
      <c r="F318" s="301">
        <f>IF(③予定日及び時間!BK31="","",③予定日及び時間!BK31)</f>
        <v>45544</v>
      </c>
      <c r="G318" s="292">
        <f>IF(③予定日及び時間!$D$31="","",③予定日及び時間!$D$31*100)</f>
        <v>4000</v>
      </c>
      <c r="H318" s="271">
        <f>IF(③予定日及び時間!BM31="","",③予定日及び時間!BM31)</f>
        <v>8</v>
      </c>
      <c r="I318">
        <v>1</v>
      </c>
      <c r="V318" s="71" t="str">
        <f t="shared" si="101"/>
        <v>作業①・防除1</v>
      </c>
      <c r="W318" s="70" t="str">
        <f t="shared" si="102"/>
        <v>キャベツ・○○・作業①・防除1</v>
      </c>
      <c r="X318" s="70" t="str">
        <f>IF(A318="","",W318&amp;"・"&amp;②元データ!$G$8)</f>
        <v>キャベツ・○○・作業①・防除1・露地野菜Ｂ</v>
      </c>
      <c r="Y318" s="12" t="str">
        <f t="shared" si="103"/>
        <v>キャベツ・○○</v>
      </c>
      <c r="Z318" s="12" t="str">
        <f t="shared" si="104"/>
        <v>防除1</v>
      </c>
      <c r="AA318" s="61" t="str">
        <f t="shared" si="105"/>
        <v/>
      </c>
      <c r="AB318" s="62"/>
      <c r="AC318" s="66"/>
      <c r="AD318" s="63"/>
      <c r="AE318" s="62">
        <f t="shared" si="106"/>
        <v>45544</v>
      </c>
      <c r="AF318" s="66" t="str">
        <f t="shared" si="107"/>
        <v>～</v>
      </c>
      <c r="AG318" s="63">
        <f t="shared" si="108"/>
        <v>45544</v>
      </c>
      <c r="AH318" s="12">
        <f t="shared" si="109"/>
        <v>4000</v>
      </c>
      <c r="AI318" s="12">
        <f t="shared" si="110"/>
        <v>8</v>
      </c>
    </row>
    <row r="319" spans="1:36" ht="18" customHeight="1" x14ac:dyDescent="0.15">
      <c r="A319" s="271" t="str">
        <f>IF(③予定日及び時間!$B$32="","",③予定日及び時間!$B$32&amp;"・"&amp;③予定日及び時間!$C$32)</f>
        <v>キャベツ・△△</v>
      </c>
      <c r="B319" s="271" t="str">
        <f>IF(③予定日及び時間!$BI$30="","",③予定日及び時間!$BI$30)</f>
        <v>防除1</v>
      </c>
      <c r="C319" s="291" t="str">
        <f>IF(③予定日及び時間!BH32="","",③予定日及び時間!BH32)</f>
        <v/>
      </c>
      <c r="D319" s="300">
        <f>IF(③予定日及び時間!BI32="","",③予定日及び時間!BI32)</f>
        <v>45570</v>
      </c>
      <c r="E319" s="302" t="str">
        <f>IF(③予定日及び時間!BJ32="","",③予定日及び時間!BJ32)</f>
        <v>～</v>
      </c>
      <c r="F319" s="301">
        <f>IF(③予定日及び時間!BK32="","",③予定日及び時間!BK32)</f>
        <v>45570</v>
      </c>
      <c r="G319" s="292">
        <f>IF(③予定日及び時間!$D$32="","",③予定日及び時間!$D$32*100)</f>
        <v>2000</v>
      </c>
      <c r="H319" s="271">
        <f>IF(③予定日及び時間!BM32="","",③予定日及び時間!BM32)</f>
        <v>4</v>
      </c>
      <c r="I319">
        <v>2</v>
      </c>
      <c r="V319" s="71" t="str">
        <f t="shared" si="101"/>
        <v>作業①・防除1</v>
      </c>
      <c r="W319" s="70" t="str">
        <f t="shared" si="102"/>
        <v>キャベツ・△△・作業①・防除1</v>
      </c>
      <c r="X319" s="70" t="str">
        <f>IF(A319="","",W319&amp;"・"&amp;②元データ!$G$8)</f>
        <v>キャベツ・△△・作業①・防除1・露地野菜Ｂ</v>
      </c>
      <c r="Y319" s="12" t="str">
        <f t="shared" si="103"/>
        <v>キャベツ・△△</v>
      </c>
      <c r="Z319" s="12" t="str">
        <f t="shared" si="104"/>
        <v>防除1</v>
      </c>
      <c r="AA319" s="61" t="str">
        <f t="shared" si="105"/>
        <v/>
      </c>
      <c r="AB319" s="62"/>
      <c r="AC319" s="66"/>
      <c r="AD319" s="63"/>
      <c r="AE319" s="62">
        <f t="shared" si="106"/>
        <v>45570</v>
      </c>
      <c r="AF319" s="66" t="str">
        <f t="shared" si="107"/>
        <v>～</v>
      </c>
      <c r="AG319" s="63">
        <f t="shared" si="108"/>
        <v>45570</v>
      </c>
      <c r="AH319" s="12">
        <f t="shared" si="109"/>
        <v>2000</v>
      </c>
      <c r="AI319" s="12">
        <f t="shared" si="110"/>
        <v>4</v>
      </c>
    </row>
    <row r="320" spans="1:36" ht="18" customHeight="1" x14ac:dyDescent="0.15">
      <c r="A320" s="271" t="str">
        <f>IF(③予定日及び時間!$B$33="","",③予定日及び時間!$B$33&amp;"・"&amp;③予定日及び時間!$C$33)</f>
        <v>キャベツ・○×△</v>
      </c>
      <c r="B320" s="271" t="str">
        <f>IF(③予定日及び時間!$BI$30="","",③予定日及び時間!$BI$30)</f>
        <v>防除1</v>
      </c>
      <c r="C320" s="291" t="str">
        <f>IF(③予定日及び時間!BH33="","",③予定日及び時間!BH33)</f>
        <v/>
      </c>
      <c r="D320" s="300">
        <f>IF(③予定日及び時間!BI33="","",③予定日及び時間!BI33)</f>
        <v>45580</v>
      </c>
      <c r="E320" s="302" t="str">
        <f>IF(③予定日及び時間!BJ33="","",③予定日及び時間!BJ33)</f>
        <v>～</v>
      </c>
      <c r="F320" s="301">
        <f>IF(③予定日及び時間!BK33="","",③予定日及び時間!BK33)</f>
        <v>45580</v>
      </c>
      <c r="G320" s="292">
        <f>IF(③予定日及び時間!$D$33="","",③予定日及び時間!$D$33*100)</f>
        <v>2000</v>
      </c>
      <c r="H320" s="271">
        <f>IF(③予定日及び時間!BM33="","",③予定日及び時間!BM33)</f>
        <v>4</v>
      </c>
      <c r="I320">
        <v>3</v>
      </c>
      <c r="V320" s="71" t="str">
        <f t="shared" si="101"/>
        <v>作業①・防除1</v>
      </c>
      <c r="W320" s="70" t="str">
        <f t="shared" si="102"/>
        <v>キャベツ・○×△・作業①・防除1</v>
      </c>
      <c r="X320" s="70" t="str">
        <f>IF(A320="","",W320&amp;"・"&amp;②元データ!$G$8)</f>
        <v>キャベツ・○×△・作業①・防除1・露地野菜Ｂ</v>
      </c>
      <c r="Y320" s="12" t="str">
        <f t="shared" si="103"/>
        <v>キャベツ・○×△</v>
      </c>
      <c r="Z320" s="12" t="str">
        <f t="shared" si="104"/>
        <v>防除1</v>
      </c>
      <c r="AA320" s="61" t="str">
        <f t="shared" si="105"/>
        <v/>
      </c>
      <c r="AB320" s="62"/>
      <c r="AC320" s="66"/>
      <c r="AD320" s="63"/>
      <c r="AE320" s="62">
        <f t="shared" si="106"/>
        <v>45580</v>
      </c>
      <c r="AF320" s="66" t="str">
        <f t="shared" si="107"/>
        <v>～</v>
      </c>
      <c r="AG320" s="63">
        <f t="shared" si="108"/>
        <v>45580</v>
      </c>
      <c r="AH320" s="12">
        <f t="shared" si="109"/>
        <v>2000</v>
      </c>
      <c r="AI320" s="12">
        <f t="shared" si="110"/>
        <v>4</v>
      </c>
    </row>
    <row r="321" spans="1:35" ht="18" customHeight="1" x14ac:dyDescent="0.15">
      <c r="A321" s="271" t="str">
        <f>IF(③予定日及び時間!$B$34="","",③予定日及び時間!$B$34&amp;"・"&amp;③予定日及び時間!$C$34)</f>
        <v>キャベツ・＊＊＊</v>
      </c>
      <c r="B321" s="271" t="str">
        <f>IF(③予定日及び時間!$BI$30="","",③予定日及び時間!$BI$30)</f>
        <v>防除1</v>
      </c>
      <c r="C321" s="291" t="str">
        <f>IF(③予定日及び時間!BH34="","",③予定日及び時間!BH34)</f>
        <v/>
      </c>
      <c r="D321" s="300">
        <f>IF(③予定日及び時間!BI34="","",③予定日及び時間!BI34)</f>
        <v>45622</v>
      </c>
      <c r="E321" s="302" t="str">
        <f>IF(③予定日及び時間!BJ34="","",③予定日及び時間!BJ34)</f>
        <v>～</v>
      </c>
      <c r="F321" s="301">
        <f>IF(③予定日及び時間!BK34="","",③予定日及び時間!BK34)</f>
        <v>45622</v>
      </c>
      <c r="G321" s="292">
        <f>IF(③予定日及び時間!$D$34="","",③予定日及び時間!$D$34*100)</f>
        <v>2000</v>
      </c>
      <c r="H321" s="271">
        <f>IF(③予定日及び時間!BM34="","",③予定日及び時間!BM34)</f>
        <v>4</v>
      </c>
      <c r="I321">
        <v>4</v>
      </c>
      <c r="V321" s="71" t="str">
        <f t="shared" si="101"/>
        <v>作業①・防除1</v>
      </c>
      <c r="W321" s="70" t="str">
        <f t="shared" si="102"/>
        <v>キャベツ・＊＊＊・作業①・防除1</v>
      </c>
      <c r="X321" s="70" t="str">
        <f>IF(A321="","",W321&amp;"・"&amp;②元データ!$G$8)</f>
        <v>キャベツ・＊＊＊・作業①・防除1・露地野菜Ｂ</v>
      </c>
      <c r="Y321" s="12" t="str">
        <f t="shared" si="103"/>
        <v>キャベツ・＊＊＊</v>
      </c>
      <c r="Z321" s="12" t="str">
        <f t="shared" si="104"/>
        <v>防除1</v>
      </c>
      <c r="AA321" s="61" t="str">
        <f t="shared" si="105"/>
        <v/>
      </c>
      <c r="AB321" s="62"/>
      <c r="AC321" s="66"/>
      <c r="AD321" s="63"/>
      <c r="AE321" s="62">
        <f t="shared" si="106"/>
        <v>45622</v>
      </c>
      <c r="AF321" s="66" t="str">
        <f t="shared" si="107"/>
        <v>～</v>
      </c>
      <c r="AG321" s="63">
        <f t="shared" si="108"/>
        <v>45622</v>
      </c>
      <c r="AH321" s="12">
        <f t="shared" si="109"/>
        <v>2000</v>
      </c>
      <c r="AI321" s="12">
        <f t="shared" si="110"/>
        <v>4</v>
      </c>
    </row>
    <row r="322" spans="1:35" ht="18" customHeight="1" x14ac:dyDescent="0.15">
      <c r="A322" s="271" t="str">
        <f>IF(③予定日及び時間!$B$35="","",③予定日及び時間!$B$35&amp;"・"&amp;③予定日及び時間!$C$35)</f>
        <v>キャベツ・◎◎</v>
      </c>
      <c r="B322" s="271" t="str">
        <f>IF(③予定日及び時間!$BI$30="","",③予定日及び時間!$BI$30)</f>
        <v>防除1</v>
      </c>
      <c r="C322" s="291" t="str">
        <f>IF(③予定日及び時間!BH35="","",③予定日及び時間!BH35)</f>
        <v/>
      </c>
      <c r="D322" s="300">
        <f>IF(③予定日及び時間!BI35="","",③予定日及び時間!BI35)</f>
        <v>45631</v>
      </c>
      <c r="E322" s="302" t="str">
        <f>IF(③予定日及び時間!BJ35="","",③予定日及び時間!BJ35)</f>
        <v>～</v>
      </c>
      <c r="F322" s="301">
        <f>IF(③予定日及び時間!BK35="","",③予定日及び時間!BK35)</f>
        <v>45631</v>
      </c>
      <c r="G322" s="292">
        <f>IF(③予定日及び時間!$D$35="","",③予定日及び時間!$D$35*100)</f>
        <v>2000</v>
      </c>
      <c r="H322" s="271">
        <f>IF(③予定日及び時間!BM35="","",③予定日及び時間!BM35)</f>
        <v>4</v>
      </c>
      <c r="I322">
        <v>5</v>
      </c>
      <c r="V322" s="71" t="str">
        <f t="shared" si="101"/>
        <v>作業①・防除1</v>
      </c>
      <c r="W322" s="70" t="str">
        <f t="shared" si="102"/>
        <v>キャベツ・◎◎・作業①・防除1</v>
      </c>
      <c r="X322" s="70" t="str">
        <f>IF(A322="","",W322&amp;"・"&amp;②元データ!$G$8)</f>
        <v>キャベツ・◎◎・作業①・防除1・露地野菜Ｂ</v>
      </c>
      <c r="Y322" s="12" t="str">
        <f t="shared" si="103"/>
        <v>キャベツ・◎◎</v>
      </c>
      <c r="Z322" s="12" t="str">
        <f t="shared" si="104"/>
        <v>防除1</v>
      </c>
      <c r="AA322" s="61" t="str">
        <f t="shared" si="105"/>
        <v/>
      </c>
      <c r="AB322" s="62"/>
      <c r="AC322" s="66"/>
      <c r="AD322" s="63"/>
      <c r="AE322" s="62">
        <f t="shared" si="106"/>
        <v>45631</v>
      </c>
      <c r="AF322" s="66" t="str">
        <f t="shared" si="107"/>
        <v>～</v>
      </c>
      <c r="AG322" s="63">
        <f t="shared" si="108"/>
        <v>45631</v>
      </c>
      <c r="AH322" s="12">
        <f t="shared" si="109"/>
        <v>2000</v>
      </c>
      <c r="AI322" s="12">
        <f t="shared" si="110"/>
        <v>4</v>
      </c>
    </row>
    <row r="323" spans="1:35" ht="18" customHeight="1" x14ac:dyDescent="0.15">
      <c r="A323" s="271" t="str">
        <f>IF(③予定日及び時間!$B$36="","",③予定日及び時間!$B$36&amp;"・"&amp;③予定日及び時間!$C$36)</f>
        <v>キャベツ・●●</v>
      </c>
      <c r="B323" s="271" t="str">
        <f>IF(③予定日及び時間!$BI$30="","",③予定日及び時間!$BI$30)</f>
        <v>防除1</v>
      </c>
      <c r="C323" s="291" t="str">
        <f>IF(③予定日及び時間!BH36="","",③予定日及び時間!BH36)</f>
        <v/>
      </c>
      <c r="D323" s="300">
        <f>IF(③予定日及び時間!BI36="","",③予定日及び時間!BI36)</f>
        <v>45641</v>
      </c>
      <c r="E323" s="302" t="str">
        <f>IF(③予定日及び時間!BJ36="","",③予定日及び時間!BJ36)</f>
        <v>～</v>
      </c>
      <c r="F323" s="301">
        <f>IF(③予定日及び時間!BK36="","",③予定日及び時間!BK36)</f>
        <v>45641</v>
      </c>
      <c r="G323" s="292" t="str">
        <f>IF(③予定日及び時間!D151="","",③予定日及び時間!D151*100)</f>
        <v/>
      </c>
      <c r="H323" s="271">
        <f>IF(③予定日及び時間!BM36="","",③予定日及び時間!BM36)</f>
        <v>4</v>
      </c>
      <c r="I323">
        <v>6</v>
      </c>
      <c r="V323" s="71" t="str">
        <f t="shared" si="101"/>
        <v>作業①・防除1</v>
      </c>
      <c r="W323" s="70" t="str">
        <f t="shared" si="102"/>
        <v>キャベツ・●●・作業①・防除1</v>
      </c>
      <c r="X323" s="70" t="str">
        <f>IF(A323="","",W323&amp;"・"&amp;②元データ!$G$8)</f>
        <v>キャベツ・●●・作業①・防除1・露地野菜Ｂ</v>
      </c>
      <c r="Y323" s="12" t="str">
        <f t="shared" si="103"/>
        <v>キャベツ・●●</v>
      </c>
      <c r="Z323" s="12" t="str">
        <f t="shared" si="104"/>
        <v>防除1</v>
      </c>
      <c r="AA323" s="61" t="str">
        <f t="shared" si="105"/>
        <v/>
      </c>
      <c r="AB323" s="62"/>
      <c r="AC323" s="66"/>
      <c r="AD323" s="63"/>
      <c r="AE323" s="62">
        <f t="shared" si="106"/>
        <v>45641</v>
      </c>
      <c r="AF323" s="66" t="str">
        <f t="shared" si="107"/>
        <v>～</v>
      </c>
      <c r="AG323" s="63">
        <f t="shared" si="108"/>
        <v>45641</v>
      </c>
      <c r="AH323" s="12" t="str">
        <f t="shared" si="109"/>
        <v/>
      </c>
      <c r="AI323" s="12">
        <f t="shared" si="110"/>
        <v>4</v>
      </c>
    </row>
    <row r="324" spans="1:35" ht="18" customHeight="1" x14ac:dyDescent="0.15">
      <c r="A324" s="271" t="str">
        <f>IF(③予定日及び時間!$B$37="","",③予定日及び時間!$B$37&amp;"・"&amp;③予定日及び時間!$C$37)</f>
        <v>ブロッコリー・▽▽</v>
      </c>
      <c r="B324" s="271" t="str">
        <f>IF(③予定日及び時間!$BI$30="","",③予定日及び時間!$BI$30)</f>
        <v>防除1</v>
      </c>
      <c r="C324" s="291" t="str">
        <f>IF(③予定日及び時間!BH37="","",③予定日及び時間!BH37)</f>
        <v/>
      </c>
      <c r="D324" s="300">
        <f>IF(③予定日及び時間!BI37="","",③予定日及び時間!BI37)</f>
        <v>45565</v>
      </c>
      <c r="E324" s="302" t="str">
        <f>IF(③予定日及び時間!BJ37="","",③予定日及び時間!BJ37)</f>
        <v>～</v>
      </c>
      <c r="F324" s="301">
        <f>IF(③予定日及び時間!BK37="","",③予定日及び時間!BK37)</f>
        <v>45565</v>
      </c>
      <c r="G324" s="292">
        <f>IF(③予定日及び時間!$D$37="","",③予定日及び時間!$D$37*100)</f>
        <v>2000</v>
      </c>
      <c r="H324" s="271">
        <f>IF(③予定日及び時間!BM37="","",③予定日及び時間!BM37)</f>
        <v>4</v>
      </c>
      <c r="I324">
        <v>7</v>
      </c>
      <c r="V324" s="71" t="str">
        <f t="shared" si="101"/>
        <v>作業①・防除1</v>
      </c>
      <c r="W324" s="70" t="str">
        <f t="shared" si="102"/>
        <v>ブロッコリー・▽▽・作業①・防除1</v>
      </c>
      <c r="X324" s="70" t="str">
        <f>IF(A324="","",W324&amp;"・"&amp;②元データ!$G$8)</f>
        <v>ブロッコリー・▽▽・作業①・防除1・露地野菜Ｂ</v>
      </c>
      <c r="Y324" s="12" t="str">
        <f t="shared" si="103"/>
        <v>ブロッコリー・▽▽</v>
      </c>
      <c r="Z324" s="12" t="str">
        <f t="shared" si="104"/>
        <v>防除1</v>
      </c>
      <c r="AA324" s="61" t="str">
        <f t="shared" si="105"/>
        <v/>
      </c>
      <c r="AB324" s="62"/>
      <c r="AC324" s="66"/>
      <c r="AD324" s="63"/>
      <c r="AE324" s="62">
        <f t="shared" si="106"/>
        <v>45565</v>
      </c>
      <c r="AF324" s="66" t="str">
        <f t="shared" si="107"/>
        <v>～</v>
      </c>
      <c r="AG324" s="63">
        <f t="shared" si="108"/>
        <v>45565</v>
      </c>
      <c r="AH324" s="12">
        <f t="shared" si="109"/>
        <v>2000</v>
      </c>
      <c r="AI324" s="12">
        <f t="shared" si="110"/>
        <v>4</v>
      </c>
    </row>
    <row r="325" spans="1:35" ht="18" customHeight="1" x14ac:dyDescent="0.15">
      <c r="A325" s="271" t="str">
        <f>IF(③予定日及び時間!$B$38="","",③予定日及び時間!$B$38&amp;"・"&amp;③予定日及び時間!$C$38)</f>
        <v>ブロッコリー・▲▲</v>
      </c>
      <c r="B325" s="271" t="str">
        <f>IF(③予定日及び時間!$BI$30="","",③予定日及び時間!$BI$30)</f>
        <v>防除1</v>
      </c>
      <c r="C325" s="291" t="str">
        <f>IF(③予定日及び時間!BH38="","",③予定日及び時間!BH38)</f>
        <v/>
      </c>
      <c r="D325" s="300">
        <f>IF(③予定日及び時間!BI38="","",③予定日及び時間!BI38)</f>
        <v>45575</v>
      </c>
      <c r="E325" s="302" t="str">
        <f>IF(③予定日及び時間!BJ38="","",③予定日及び時間!BJ38)</f>
        <v>～</v>
      </c>
      <c r="F325" s="301">
        <f>IF(③予定日及び時間!BK38="","",③予定日及び時間!BK38)</f>
        <v>45575</v>
      </c>
      <c r="G325" s="292">
        <f>IF(③予定日及び時間!$D$38="","",③予定日及び時間!$D$38*100)</f>
        <v>2000</v>
      </c>
      <c r="H325" s="271">
        <f>IF(③予定日及び時間!BM38="","",③予定日及び時間!BM38)</f>
        <v>4</v>
      </c>
      <c r="I325">
        <v>8</v>
      </c>
      <c r="V325" s="71" t="str">
        <f t="shared" si="101"/>
        <v>作業①・防除1</v>
      </c>
      <c r="W325" s="70" t="str">
        <f t="shared" si="102"/>
        <v>ブロッコリー・▲▲・作業①・防除1</v>
      </c>
      <c r="X325" s="70" t="str">
        <f>IF(A325="","",W325&amp;"・"&amp;②元データ!$G$8)</f>
        <v>ブロッコリー・▲▲・作業①・防除1・露地野菜Ｂ</v>
      </c>
      <c r="Y325" s="12" t="str">
        <f t="shared" si="103"/>
        <v>ブロッコリー・▲▲</v>
      </c>
      <c r="Z325" s="12" t="str">
        <f t="shared" si="104"/>
        <v>防除1</v>
      </c>
      <c r="AA325" s="61" t="str">
        <f t="shared" si="105"/>
        <v/>
      </c>
      <c r="AB325" s="62"/>
      <c r="AC325" s="66"/>
      <c r="AD325" s="63"/>
      <c r="AE325" s="62">
        <f t="shared" si="106"/>
        <v>45575</v>
      </c>
      <c r="AF325" s="66" t="str">
        <f t="shared" si="107"/>
        <v>～</v>
      </c>
      <c r="AG325" s="63">
        <f t="shared" si="108"/>
        <v>45575</v>
      </c>
      <c r="AH325" s="12">
        <f t="shared" si="109"/>
        <v>2000</v>
      </c>
      <c r="AI325" s="12">
        <f t="shared" si="110"/>
        <v>4</v>
      </c>
    </row>
    <row r="326" spans="1:35" ht="18" customHeight="1" x14ac:dyDescent="0.15">
      <c r="A326" s="271" t="str">
        <f>IF(③予定日及び時間!$B$39="","",③予定日及び時間!$B$39&amp;"・"&amp;③予定日及び時間!$C$39)</f>
        <v>ブロッコリー・■■</v>
      </c>
      <c r="B326" s="271" t="str">
        <f>IF(③予定日及び時間!$BI$30="","",③予定日及び時間!$BI$30)</f>
        <v>防除1</v>
      </c>
      <c r="C326" s="291" t="str">
        <f>IF(③予定日及び時間!BH39="","",③予定日及び時間!BH39)</f>
        <v/>
      </c>
      <c r="D326" s="300">
        <f>IF(③予定日及び時間!BI39="","",③予定日及び時間!BI39)</f>
        <v>45591</v>
      </c>
      <c r="E326" s="302" t="str">
        <f>IF(③予定日及び時間!BJ39="","",③予定日及び時間!BJ39)</f>
        <v>～</v>
      </c>
      <c r="F326" s="301">
        <f>IF(③予定日及び時間!BK39="","",③予定日及び時間!BK39)</f>
        <v>45591</v>
      </c>
      <c r="G326" s="292">
        <f>IF(③予定日及び時間!$D$39="","",③予定日及び時間!$D$39*100)</f>
        <v>2000</v>
      </c>
      <c r="H326" s="271">
        <f>IF(③予定日及び時間!BM39="","",③予定日及び時間!BM39)</f>
        <v>4</v>
      </c>
      <c r="I326">
        <v>9</v>
      </c>
      <c r="V326" s="71" t="str">
        <f t="shared" si="101"/>
        <v>作業①・防除1</v>
      </c>
      <c r="W326" s="70" t="str">
        <f t="shared" si="102"/>
        <v>ブロッコリー・■■・作業①・防除1</v>
      </c>
      <c r="X326" s="70" t="str">
        <f>IF(A326="","",W326&amp;"・"&amp;②元データ!$G$8)</f>
        <v>ブロッコリー・■■・作業①・防除1・露地野菜Ｂ</v>
      </c>
      <c r="Y326" s="12" t="str">
        <f t="shared" si="103"/>
        <v>ブロッコリー・■■</v>
      </c>
      <c r="Z326" s="12" t="str">
        <f t="shared" si="104"/>
        <v>防除1</v>
      </c>
      <c r="AA326" s="61" t="str">
        <f t="shared" si="105"/>
        <v/>
      </c>
      <c r="AB326" s="62"/>
      <c r="AC326" s="66"/>
      <c r="AD326" s="63"/>
      <c r="AE326" s="62">
        <f t="shared" si="106"/>
        <v>45591</v>
      </c>
      <c r="AF326" s="66" t="str">
        <f t="shared" si="107"/>
        <v>～</v>
      </c>
      <c r="AG326" s="63">
        <f t="shared" si="108"/>
        <v>45591</v>
      </c>
      <c r="AH326" s="12">
        <f t="shared" si="109"/>
        <v>2000</v>
      </c>
      <c r="AI326" s="12">
        <f t="shared" si="110"/>
        <v>4</v>
      </c>
    </row>
    <row r="327" spans="1:35" ht="18" customHeight="1" x14ac:dyDescent="0.15">
      <c r="A327" s="271" t="str">
        <f>IF(③予定日及び時間!$B$40="","",③予定日及び時間!$B$40&amp;"・"&amp;③予定日及び時間!$C$40)</f>
        <v>ニンジン・◇◇</v>
      </c>
      <c r="B327" s="271" t="str">
        <f>IF(③予定日及び時間!$BI$30="","",③予定日及び時間!$BI$30)</f>
        <v>防除1</v>
      </c>
      <c r="C327" s="291" t="str">
        <f>IF(③予定日及び時間!BH40="","",③予定日及び時間!BH40)</f>
        <v/>
      </c>
      <c r="D327" s="300">
        <f>IF(③予定日及び時間!BI40="","",③予定日及び時間!BI40)</f>
        <v>45528</v>
      </c>
      <c r="E327" s="302" t="str">
        <f>IF(③予定日及び時間!BJ40="","",③予定日及び時間!BJ40)</f>
        <v>～</v>
      </c>
      <c r="F327" s="301">
        <f>IF(③予定日及び時間!BK40="","",③予定日及び時間!BK40)</f>
        <v>45528</v>
      </c>
      <c r="G327" s="292">
        <f>IF(③予定日及び時間!$D$40="","",③予定日及び時間!$D$40*100)</f>
        <v>4000</v>
      </c>
      <c r="H327" s="271">
        <f>IF(③予定日及び時間!BM40="","",③予定日及び時間!BM40)</f>
        <v>4</v>
      </c>
      <c r="I327">
        <v>10</v>
      </c>
      <c r="V327" s="71" t="str">
        <f t="shared" si="101"/>
        <v>作業①・防除1</v>
      </c>
      <c r="W327" s="70" t="str">
        <f t="shared" si="102"/>
        <v>ニンジン・◇◇・作業①・防除1</v>
      </c>
      <c r="X327" s="70" t="str">
        <f>IF(A327="","",W327&amp;"・"&amp;②元データ!$G$8)</f>
        <v>ニンジン・◇◇・作業①・防除1・露地野菜Ｂ</v>
      </c>
      <c r="Y327" s="12" t="str">
        <f t="shared" si="103"/>
        <v>ニンジン・◇◇</v>
      </c>
      <c r="Z327" s="12" t="str">
        <f t="shared" si="104"/>
        <v>防除1</v>
      </c>
      <c r="AA327" s="61" t="str">
        <f t="shared" si="105"/>
        <v/>
      </c>
      <c r="AB327" s="62"/>
      <c r="AC327" s="66"/>
      <c r="AD327" s="63"/>
      <c r="AE327" s="62">
        <f t="shared" si="106"/>
        <v>45528</v>
      </c>
      <c r="AF327" s="66" t="str">
        <f t="shared" si="107"/>
        <v>～</v>
      </c>
      <c r="AG327" s="63">
        <f t="shared" si="108"/>
        <v>45528</v>
      </c>
      <c r="AH327" s="12">
        <f t="shared" si="109"/>
        <v>4000</v>
      </c>
      <c r="AI327" s="12">
        <f t="shared" si="110"/>
        <v>4</v>
      </c>
    </row>
    <row r="328" spans="1:35" ht="18" customHeight="1" x14ac:dyDescent="0.15">
      <c r="A328" s="271" t="str">
        <f>IF(③予定日及び時間!$B$41="","",③予定日及び時間!$B$41&amp;"・"&amp;③予定日及び時間!$C$41)</f>
        <v>ニンジン・●×▲</v>
      </c>
      <c r="B328" s="271" t="str">
        <f>IF(③予定日及び時間!$BI$30="","",③予定日及び時間!$BI$30)</f>
        <v>防除1</v>
      </c>
      <c r="C328" s="291" t="str">
        <f>IF(③予定日及び時間!BH41="","",③予定日及び時間!BH41)</f>
        <v/>
      </c>
      <c r="D328" s="300">
        <f>IF(③予定日及び時間!BI41="","",③予定日及び時間!BI41)</f>
        <v>45538</v>
      </c>
      <c r="E328" s="302" t="str">
        <f>IF(③予定日及び時間!BJ41="","",③予定日及び時間!BJ41)</f>
        <v>～</v>
      </c>
      <c r="F328" s="301">
        <f>IF(③予定日及び時間!BK41="","",③予定日及び時間!BK41)</f>
        <v>45538</v>
      </c>
      <c r="G328" s="292">
        <f>IF(③予定日及び時間!$D$41="","",③予定日及び時間!$D$41*100)</f>
        <v>4000</v>
      </c>
      <c r="H328" s="271">
        <f>IF(③予定日及び時間!BM41="","",③予定日及び時間!BM41)</f>
        <v>4</v>
      </c>
      <c r="I328">
        <v>11</v>
      </c>
      <c r="V328" s="71" t="str">
        <f t="shared" si="101"/>
        <v>作業①・防除1</v>
      </c>
      <c r="W328" s="70" t="str">
        <f t="shared" si="102"/>
        <v>ニンジン・●×▲・作業①・防除1</v>
      </c>
      <c r="X328" s="70" t="str">
        <f>IF(A328="","",W328&amp;"・"&amp;②元データ!$G$8)</f>
        <v>ニンジン・●×▲・作業①・防除1・露地野菜Ｂ</v>
      </c>
      <c r="Y328" s="12" t="str">
        <f t="shared" si="103"/>
        <v>ニンジン・●×▲</v>
      </c>
      <c r="Z328" s="12" t="str">
        <f t="shared" si="104"/>
        <v>防除1</v>
      </c>
      <c r="AA328" s="61" t="str">
        <f t="shared" si="105"/>
        <v/>
      </c>
      <c r="AB328" s="62"/>
      <c r="AC328" s="66"/>
      <c r="AD328" s="63"/>
      <c r="AE328" s="62">
        <f t="shared" si="106"/>
        <v>45538</v>
      </c>
      <c r="AF328" s="66" t="str">
        <f t="shared" si="107"/>
        <v>～</v>
      </c>
      <c r="AG328" s="63">
        <f t="shared" si="108"/>
        <v>45538</v>
      </c>
      <c r="AH328" s="12">
        <f t="shared" si="109"/>
        <v>4000</v>
      </c>
      <c r="AI328" s="12">
        <f t="shared" si="110"/>
        <v>4</v>
      </c>
    </row>
    <row r="329" spans="1:35" ht="18" customHeight="1" x14ac:dyDescent="0.15">
      <c r="A329" s="271" t="str">
        <f>IF(③予定日及び時間!$B$42="","",③予定日及び時間!$B$42&amp;"・"&amp;③予定日及び時間!$C$42)</f>
        <v>ニンジン・●◇▲</v>
      </c>
      <c r="B329" s="271" t="str">
        <f>IF(③予定日及び時間!$BI$30="","",③予定日及び時間!$BI$30)</f>
        <v>防除1</v>
      </c>
      <c r="C329" s="291" t="str">
        <f>IF(③予定日及び時間!BH42="","",③予定日及び時間!BH42)</f>
        <v/>
      </c>
      <c r="D329" s="300">
        <f>IF(③予定日及び時間!BI42="","",③予定日及び時間!BI42)</f>
        <v>45549</v>
      </c>
      <c r="E329" s="302" t="str">
        <f>IF(③予定日及び時間!BJ42="","",③予定日及び時間!BJ42)</f>
        <v>～</v>
      </c>
      <c r="F329" s="301">
        <f>IF(③予定日及び時間!BK42="","",③予定日及び時間!BK42)</f>
        <v>45549</v>
      </c>
      <c r="G329" s="292">
        <f>IF(③予定日及び時間!$D$42="","",③予定日及び時間!$D$42*100)</f>
        <v>4000</v>
      </c>
      <c r="H329" s="271">
        <f>IF(③予定日及び時間!BM42="","",③予定日及び時間!BM42)</f>
        <v>4</v>
      </c>
      <c r="I329">
        <v>12</v>
      </c>
      <c r="V329" s="71" t="str">
        <f t="shared" si="101"/>
        <v>作業①・防除1</v>
      </c>
      <c r="W329" s="70" t="str">
        <f t="shared" si="102"/>
        <v>ニンジン・●◇▲・作業①・防除1</v>
      </c>
      <c r="X329" s="70" t="str">
        <f>IF(A329="","",W329&amp;"・"&amp;②元データ!$G$8)</f>
        <v>ニンジン・●◇▲・作業①・防除1・露地野菜Ｂ</v>
      </c>
      <c r="Y329" s="12" t="str">
        <f t="shared" si="103"/>
        <v>ニンジン・●◇▲</v>
      </c>
      <c r="Z329" s="12" t="str">
        <f t="shared" si="104"/>
        <v>防除1</v>
      </c>
      <c r="AA329" s="61" t="str">
        <f t="shared" si="105"/>
        <v/>
      </c>
      <c r="AB329" s="62"/>
      <c r="AC329" s="66"/>
      <c r="AD329" s="63"/>
      <c r="AE329" s="62">
        <f t="shared" si="106"/>
        <v>45549</v>
      </c>
      <c r="AF329" s="66" t="str">
        <f t="shared" si="107"/>
        <v>～</v>
      </c>
      <c r="AG329" s="63">
        <f t="shared" si="108"/>
        <v>45549</v>
      </c>
      <c r="AH329" s="12">
        <f t="shared" si="109"/>
        <v>4000</v>
      </c>
      <c r="AI329" s="12">
        <f t="shared" si="110"/>
        <v>4</v>
      </c>
    </row>
    <row r="330" spans="1:35" ht="18" customHeight="1" x14ac:dyDescent="0.15">
      <c r="A330" s="271" t="str">
        <f>IF(③予定日及び時間!$B$43="","",③予定日及び時間!$B$43&amp;"・"&amp;③予定日及び時間!$C$43)</f>
        <v>産直ニンジン・▲▲◇</v>
      </c>
      <c r="B330" s="271" t="str">
        <f>IF(③予定日及び時間!$BI$30="","",③予定日及び時間!$BI$30)</f>
        <v>防除1</v>
      </c>
      <c r="C330" s="291" t="str">
        <f>IF(③予定日及び時間!BH43="","",③予定日及び時間!BH43)</f>
        <v/>
      </c>
      <c r="D330" s="300">
        <f>IF(③予定日及び時間!BI43="","",③予定日及び時間!BI43)</f>
        <v>45538</v>
      </c>
      <c r="E330" s="302" t="str">
        <f>IF(③予定日及び時間!BJ43="","",③予定日及び時間!BJ43)</f>
        <v>～</v>
      </c>
      <c r="F330" s="301">
        <f>IF(③予定日及び時間!BK43="","",③予定日及び時間!BK43)</f>
        <v>45538</v>
      </c>
      <c r="G330" s="292">
        <f>IF(③予定日及び時間!$D$43="","",③予定日及び時間!$D$43*100)</f>
        <v>2000</v>
      </c>
      <c r="H330" s="271">
        <f>IF(③予定日及び時間!BM43="","",③予定日及び時間!BM43)</f>
        <v>2</v>
      </c>
      <c r="I330">
        <v>13</v>
      </c>
      <c r="V330" s="71" t="str">
        <f t="shared" si="101"/>
        <v>作業①・防除1</v>
      </c>
      <c r="W330" s="70" t="str">
        <f t="shared" si="102"/>
        <v>産直ニンジン・▲▲◇・作業①・防除1</v>
      </c>
      <c r="X330" s="70" t="str">
        <f>IF(A330="","",W330&amp;"・"&amp;②元データ!$G$8)</f>
        <v>産直ニンジン・▲▲◇・作業①・防除1・露地野菜Ｂ</v>
      </c>
      <c r="Y330" s="12" t="str">
        <f t="shared" si="103"/>
        <v>産直ニンジン・▲▲◇</v>
      </c>
      <c r="Z330" s="12" t="str">
        <f t="shared" si="104"/>
        <v>防除1</v>
      </c>
      <c r="AA330" s="61" t="str">
        <f t="shared" si="105"/>
        <v/>
      </c>
      <c r="AB330" s="62"/>
      <c r="AC330" s="66"/>
      <c r="AD330" s="63"/>
      <c r="AE330" s="62">
        <f t="shared" si="106"/>
        <v>45538</v>
      </c>
      <c r="AF330" s="66" t="str">
        <f t="shared" si="107"/>
        <v>～</v>
      </c>
      <c r="AG330" s="63">
        <f t="shared" si="108"/>
        <v>45538</v>
      </c>
      <c r="AH330" s="12">
        <f t="shared" si="109"/>
        <v>2000</v>
      </c>
      <c r="AI330" s="12">
        <f t="shared" si="110"/>
        <v>2</v>
      </c>
    </row>
    <row r="331" spans="1:35" ht="18" customHeight="1" x14ac:dyDescent="0.15">
      <c r="A331" s="271" t="str">
        <f>IF(③予定日及び時間!$B$44="","",③予定日及び時間!$B$44&amp;"・"&amp;③予定日及び時間!$C$44)</f>
        <v>産直ニンジン・▲▲◇</v>
      </c>
      <c r="B331" s="271" t="str">
        <f>IF(③予定日及び時間!$BI$30="","",③予定日及び時間!$BI$30)</f>
        <v>防除1</v>
      </c>
      <c r="C331" s="291" t="str">
        <f>IF(③予定日及び時間!BH44="","",③予定日及び時間!BH44)</f>
        <v/>
      </c>
      <c r="D331" s="300">
        <f>IF(③予定日及び時間!BI44="","",③予定日及び時間!BI44)</f>
        <v>45549</v>
      </c>
      <c r="E331" s="302" t="str">
        <f>IF(③予定日及び時間!BJ44="","",③予定日及び時間!BJ44)</f>
        <v>～</v>
      </c>
      <c r="F331" s="301">
        <f>IF(③予定日及び時間!BK44="","",③予定日及び時間!BK44)</f>
        <v>45549</v>
      </c>
      <c r="G331" s="292">
        <f>IF(③予定日及び時間!$D$44="","",③予定日及び時間!$D$44*100)</f>
        <v>2000</v>
      </c>
      <c r="H331" s="271">
        <f>IF(③予定日及び時間!BM44="","",③予定日及び時間!BM44)</f>
        <v>2</v>
      </c>
      <c r="I331">
        <v>14</v>
      </c>
      <c r="V331" s="71" t="str">
        <f t="shared" si="101"/>
        <v>作業①・防除1</v>
      </c>
      <c r="W331" s="70" t="str">
        <f t="shared" si="102"/>
        <v>産直ニンジン・▲▲◇・作業①・防除1</v>
      </c>
      <c r="X331" s="70" t="str">
        <f>IF(A331="","",W331&amp;"・"&amp;②元データ!$G$8)</f>
        <v>産直ニンジン・▲▲◇・作業①・防除1・露地野菜Ｂ</v>
      </c>
      <c r="Y331" s="12" t="str">
        <f t="shared" si="103"/>
        <v>産直ニンジン・▲▲◇</v>
      </c>
      <c r="Z331" s="12" t="str">
        <f t="shared" si="104"/>
        <v>防除1</v>
      </c>
      <c r="AA331" s="61" t="str">
        <f t="shared" si="105"/>
        <v/>
      </c>
      <c r="AB331" s="62"/>
      <c r="AC331" s="66"/>
      <c r="AD331" s="63"/>
      <c r="AE331" s="62">
        <f t="shared" si="106"/>
        <v>45549</v>
      </c>
      <c r="AF331" s="66" t="str">
        <f t="shared" si="107"/>
        <v>～</v>
      </c>
      <c r="AG331" s="63">
        <f t="shared" si="108"/>
        <v>45549</v>
      </c>
      <c r="AH331" s="12">
        <f t="shared" si="109"/>
        <v>2000</v>
      </c>
      <c r="AI331" s="12">
        <f t="shared" si="110"/>
        <v>2</v>
      </c>
    </row>
    <row r="332" spans="1:35" ht="18" customHeight="1" x14ac:dyDescent="0.15">
      <c r="A332" s="271" t="str">
        <f>IF(③予定日及び時間!$B$45="","",③予定日及び時間!$B$45&amp;"・"&amp;③予定日及び時間!$C$45)</f>
        <v>産直野菜・◇◇●●</v>
      </c>
      <c r="B332" s="271" t="str">
        <f>IF(③予定日及び時間!$BI$30="","",③予定日及び時間!$BI$30)</f>
        <v>防除1</v>
      </c>
      <c r="C332" s="291" t="str">
        <f>IF(③予定日及び時間!BH45="","",③予定日及び時間!BH45)</f>
        <v/>
      </c>
      <c r="D332" s="300">
        <f>IF(③予定日及び時間!BI45="","",③予定日及び時間!BI45)</f>
        <v>45482</v>
      </c>
      <c r="E332" s="302" t="str">
        <f>IF(③予定日及び時間!BJ45="","",③予定日及び時間!BJ45)</f>
        <v>～</v>
      </c>
      <c r="F332" s="301">
        <f>IF(③予定日及び時間!BK45="","",③予定日及び時間!BK45)</f>
        <v>45482</v>
      </c>
      <c r="G332" s="292">
        <f>IF(③予定日及び時間!$D$45="","",③予定日及び時間!$D$45*100)</f>
        <v>400</v>
      </c>
      <c r="H332" s="271">
        <f>IF(③予定日及び時間!BM45="","",③予定日及び時間!BM45)</f>
        <v>2</v>
      </c>
      <c r="I332">
        <v>15</v>
      </c>
      <c r="V332" s="71" t="str">
        <f t="shared" si="101"/>
        <v>作業①・防除1</v>
      </c>
      <c r="W332" s="70" t="str">
        <f t="shared" si="102"/>
        <v>産直野菜・◇◇●●・作業①・防除1</v>
      </c>
      <c r="X332" s="70" t="str">
        <f>IF(A332="","",W332&amp;"・"&amp;②元データ!$G$8)</f>
        <v>産直野菜・◇◇●●・作業①・防除1・露地野菜Ｂ</v>
      </c>
      <c r="Y332" s="12" t="str">
        <f t="shared" si="103"/>
        <v>産直野菜・◇◇●●</v>
      </c>
      <c r="Z332" s="12" t="str">
        <f t="shared" si="104"/>
        <v>防除1</v>
      </c>
      <c r="AA332" s="61" t="str">
        <f t="shared" si="105"/>
        <v/>
      </c>
      <c r="AB332" s="62"/>
      <c r="AC332" s="66"/>
      <c r="AD332" s="63"/>
      <c r="AE332" s="62">
        <f t="shared" si="106"/>
        <v>45482</v>
      </c>
      <c r="AF332" s="66" t="str">
        <f t="shared" si="107"/>
        <v>～</v>
      </c>
      <c r="AG332" s="63">
        <f t="shared" si="108"/>
        <v>45482</v>
      </c>
      <c r="AH332" s="12">
        <f t="shared" si="109"/>
        <v>400</v>
      </c>
      <c r="AI332" s="12">
        <f t="shared" si="110"/>
        <v>2</v>
      </c>
    </row>
    <row r="333" spans="1:35" ht="18" customHeight="1" x14ac:dyDescent="0.15">
      <c r="A333" s="271" t="str">
        <f>IF(③予定日及び時間!$B$46="","",③予定日及び時間!$B$46&amp;"・"&amp;③予定日及び時間!$C$46)</f>
        <v>水稲・■◇</v>
      </c>
      <c r="B333" s="271" t="str">
        <f>IF(③予定日及び時間!$BI$30="","",③予定日及び時間!$BI$30)</f>
        <v>防除1</v>
      </c>
      <c r="C333" s="291" t="str">
        <f>IF(③予定日及び時間!BH46="","",③予定日及び時間!BH46)</f>
        <v/>
      </c>
      <c r="D333" s="300">
        <f>IF(③予定日及び時間!BI46="","",③予定日及び時間!BI46)</f>
        <v>45511</v>
      </c>
      <c r="E333" s="302" t="str">
        <f>IF(③予定日及び時間!BJ46="","",③予定日及び時間!BJ46)</f>
        <v>～</v>
      </c>
      <c r="F333" s="301">
        <f>IF(③予定日及び時間!BK46="","",③予定日及び時間!BK46)</f>
        <v>45511</v>
      </c>
      <c r="G333" s="292">
        <f>IF(③予定日及び時間!$D$46="","",③予定日及び時間!$D$46*100)</f>
        <v>16000</v>
      </c>
      <c r="H333" s="271">
        <f>IF(③予定日及び時間!BM46="","",③予定日及び時間!BM46)</f>
        <v>8</v>
      </c>
      <c r="I333">
        <v>16</v>
      </c>
      <c r="V333" s="71" t="str">
        <f t="shared" si="101"/>
        <v>作業①・防除1</v>
      </c>
      <c r="W333" s="70" t="str">
        <f t="shared" si="102"/>
        <v>水稲・■◇・作業①・防除1</v>
      </c>
      <c r="X333" s="70" t="str">
        <f>IF(A333="","",W333&amp;"・"&amp;②元データ!$G$8)</f>
        <v>水稲・■◇・作業①・防除1・露地野菜Ｂ</v>
      </c>
      <c r="Y333" s="12" t="str">
        <f t="shared" si="103"/>
        <v>水稲・■◇</v>
      </c>
      <c r="Z333" s="12" t="str">
        <f t="shared" si="104"/>
        <v>防除1</v>
      </c>
      <c r="AA333" s="61" t="str">
        <f t="shared" si="105"/>
        <v/>
      </c>
      <c r="AB333" s="62"/>
      <c r="AC333" s="66"/>
      <c r="AD333" s="63"/>
      <c r="AE333" s="62">
        <f t="shared" si="106"/>
        <v>45511</v>
      </c>
      <c r="AF333" s="66" t="str">
        <f t="shared" si="107"/>
        <v>～</v>
      </c>
      <c r="AG333" s="63">
        <f t="shared" si="108"/>
        <v>45511</v>
      </c>
      <c r="AH333" s="12">
        <f t="shared" si="109"/>
        <v>16000</v>
      </c>
      <c r="AI333" s="12">
        <f t="shared" si="110"/>
        <v>8</v>
      </c>
    </row>
    <row r="334" spans="1:35" ht="18" customHeight="1" x14ac:dyDescent="0.15">
      <c r="A334" s="271" t="str">
        <f>IF(③予定日及び時間!$B$31="","",③予定日及び時間!$B$31&amp;"・"&amp;③予定日及び時間!$C$31)</f>
        <v>キャベツ・○○</v>
      </c>
      <c r="B334" s="271" t="str">
        <f>IF(③予定日及び時間!$BP$30="","",③予定日及び時間!$BP$30)</f>
        <v>防除2</v>
      </c>
      <c r="C334" s="291" t="str">
        <f>IF(③予定日及び時間!BO31="","",③予定日及び時間!BO31)</f>
        <v/>
      </c>
      <c r="D334" s="300">
        <f>IF(③予定日及び時間!BP31="","",③予定日及び時間!BP31)</f>
        <v>45558</v>
      </c>
      <c r="E334" s="302" t="str">
        <f>IF(③予定日及び時間!BQ31="","",③予定日及び時間!BQ31)</f>
        <v>～</v>
      </c>
      <c r="F334" s="301">
        <f>IF(③予定日及び時間!BR31="","",③予定日及び時間!BR31)</f>
        <v>45558</v>
      </c>
      <c r="G334" s="292">
        <f>IF(③予定日及び時間!$D$31="","",③予定日及び時間!$D$31*100)</f>
        <v>4000</v>
      </c>
      <c r="H334" s="271">
        <f>IF(③予定日及び時間!BT31="","",③予定日及び時間!BT31)</f>
        <v>8</v>
      </c>
      <c r="I334">
        <v>1</v>
      </c>
      <c r="V334" s="71" t="str">
        <f t="shared" ref="V334:V365" si="111">IF(Y334="","",$AH$201&amp;"・"&amp;Z334)</f>
        <v>作業①・防除2</v>
      </c>
      <c r="W334" s="70" t="str">
        <f t="shared" si="102"/>
        <v>キャベツ・○○・作業①・防除2</v>
      </c>
      <c r="X334" s="70" t="str">
        <f>IF(A334="","",W334&amp;"・"&amp;②元データ!$G$8)</f>
        <v>キャベツ・○○・作業①・防除2・露地野菜Ｂ</v>
      </c>
      <c r="Y334" s="12" t="str">
        <f t="shared" si="103"/>
        <v>キャベツ・○○</v>
      </c>
      <c r="Z334" s="12" t="str">
        <f t="shared" si="104"/>
        <v>防除2</v>
      </c>
      <c r="AA334" s="61" t="str">
        <f t="shared" si="105"/>
        <v/>
      </c>
      <c r="AB334" s="62"/>
      <c r="AC334" s="66"/>
      <c r="AD334" s="63"/>
      <c r="AE334" s="62">
        <f t="shared" si="106"/>
        <v>45558</v>
      </c>
      <c r="AF334" s="66" t="str">
        <f t="shared" si="107"/>
        <v>～</v>
      </c>
      <c r="AG334" s="63">
        <f t="shared" si="108"/>
        <v>45558</v>
      </c>
      <c r="AH334" s="12">
        <f t="shared" si="109"/>
        <v>4000</v>
      </c>
      <c r="AI334" s="12">
        <f t="shared" si="110"/>
        <v>8</v>
      </c>
    </row>
    <row r="335" spans="1:35" ht="18" customHeight="1" x14ac:dyDescent="0.15">
      <c r="A335" s="271" t="str">
        <f>IF(③予定日及び時間!$B$32="","",③予定日及び時間!$B$32&amp;"・"&amp;③予定日及び時間!$C$32)</f>
        <v>キャベツ・△△</v>
      </c>
      <c r="B335" s="271" t="str">
        <f>IF(③予定日及び時間!$BP$30="","",③予定日及び時間!$BP$30)</f>
        <v>防除2</v>
      </c>
      <c r="C335" s="291" t="str">
        <f>IF(③予定日及び時間!BO32="","",③予定日及び時間!BO32)</f>
        <v/>
      </c>
      <c r="D335" s="300">
        <f>IF(③予定日及び時間!BP32="","",③予定日及び時間!BP32)</f>
        <v>45584</v>
      </c>
      <c r="E335" s="302" t="str">
        <f>IF(③予定日及び時間!BQ32="","",③予定日及び時間!BQ32)</f>
        <v>～</v>
      </c>
      <c r="F335" s="301">
        <f>IF(③予定日及び時間!BR32="","",③予定日及び時間!BR32)</f>
        <v>45584</v>
      </c>
      <c r="G335" s="292">
        <f>IF(③予定日及び時間!$D$32="","",③予定日及び時間!$D$32*100)</f>
        <v>2000</v>
      </c>
      <c r="H335" s="271">
        <f>IF(③予定日及び時間!BT32="","",③予定日及び時間!BT32)</f>
        <v>4</v>
      </c>
      <c r="I335">
        <v>2</v>
      </c>
      <c r="V335" s="71" t="str">
        <f t="shared" si="111"/>
        <v>作業①・防除2</v>
      </c>
      <c r="W335" s="70" t="str">
        <f t="shared" si="102"/>
        <v>キャベツ・△△・作業①・防除2</v>
      </c>
      <c r="X335" s="70" t="str">
        <f>IF(A335="","",W335&amp;"・"&amp;②元データ!$G$8)</f>
        <v>キャベツ・△△・作業①・防除2・露地野菜Ｂ</v>
      </c>
      <c r="Y335" s="12" t="str">
        <f t="shared" si="103"/>
        <v>キャベツ・△△</v>
      </c>
      <c r="Z335" s="12" t="str">
        <f t="shared" si="104"/>
        <v>防除2</v>
      </c>
      <c r="AA335" s="61" t="str">
        <f t="shared" si="105"/>
        <v/>
      </c>
      <c r="AB335" s="62"/>
      <c r="AC335" s="66"/>
      <c r="AD335" s="63"/>
      <c r="AE335" s="62">
        <f t="shared" si="106"/>
        <v>45584</v>
      </c>
      <c r="AF335" s="66" t="str">
        <f t="shared" si="107"/>
        <v>～</v>
      </c>
      <c r="AG335" s="63">
        <f t="shared" si="108"/>
        <v>45584</v>
      </c>
      <c r="AH335" s="12">
        <f t="shared" si="109"/>
        <v>2000</v>
      </c>
      <c r="AI335" s="12">
        <f t="shared" si="110"/>
        <v>4</v>
      </c>
    </row>
    <row r="336" spans="1:35" ht="18" customHeight="1" x14ac:dyDescent="0.15">
      <c r="A336" s="271" t="str">
        <f>IF(③予定日及び時間!$B$33="","",③予定日及び時間!$B$33&amp;"・"&amp;③予定日及び時間!$C$33)</f>
        <v>キャベツ・○×△</v>
      </c>
      <c r="B336" s="271" t="str">
        <f>IF(③予定日及び時間!$BP$30="","",③予定日及び時間!$BP$30)</f>
        <v>防除2</v>
      </c>
      <c r="C336" s="291" t="str">
        <f>IF(③予定日及び時間!BO33="","",③予定日及び時間!BO33)</f>
        <v/>
      </c>
      <c r="D336" s="300">
        <f>IF(③予定日及び時間!BP33="","",③予定日及び時間!BP33)</f>
        <v>45594</v>
      </c>
      <c r="E336" s="302" t="str">
        <f>IF(③予定日及び時間!BQ33="","",③予定日及び時間!BQ33)</f>
        <v>～</v>
      </c>
      <c r="F336" s="301">
        <f>IF(③予定日及び時間!BR33="","",③予定日及び時間!BR33)</f>
        <v>45594</v>
      </c>
      <c r="G336" s="292">
        <f>IF(③予定日及び時間!$D$33="","",③予定日及び時間!$D$33*100)</f>
        <v>2000</v>
      </c>
      <c r="H336" s="271">
        <f>IF(③予定日及び時間!BT33="","",③予定日及び時間!BT33)</f>
        <v>4</v>
      </c>
      <c r="I336">
        <v>3</v>
      </c>
      <c r="V336" s="71" t="str">
        <f t="shared" si="111"/>
        <v>作業①・防除2</v>
      </c>
      <c r="W336" s="70" t="str">
        <f t="shared" si="102"/>
        <v>キャベツ・○×△・作業①・防除2</v>
      </c>
      <c r="X336" s="70" t="str">
        <f>IF(A336="","",W336&amp;"・"&amp;②元データ!$G$8)</f>
        <v>キャベツ・○×△・作業①・防除2・露地野菜Ｂ</v>
      </c>
      <c r="Y336" s="12" t="str">
        <f t="shared" si="103"/>
        <v>キャベツ・○×△</v>
      </c>
      <c r="Z336" s="12" t="str">
        <f t="shared" si="104"/>
        <v>防除2</v>
      </c>
      <c r="AA336" s="61" t="str">
        <f t="shared" si="105"/>
        <v/>
      </c>
      <c r="AB336" s="62"/>
      <c r="AC336" s="66"/>
      <c r="AD336" s="63"/>
      <c r="AE336" s="62">
        <f t="shared" si="106"/>
        <v>45594</v>
      </c>
      <c r="AF336" s="66" t="str">
        <f t="shared" si="107"/>
        <v>～</v>
      </c>
      <c r="AG336" s="63">
        <f t="shared" si="108"/>
        <v>45594</v>
      </c>
      <c r="AH336" s="12">
        <f t="shared" si="109"/>
        <v>2000</v>
      </c>
      <c r="AI336" s="12">
        <f t="shared" si="110"/>
        <v>4</v>
      </c>
    </row>
    <row r="337" spans="1:35" ht="18" customHeight="1" x14ac:dyDescent="0.15">
      <c r="A337" s="271" t="str">
        <f>IF(③予定日及び時間!$B$34="","",③予定日及び時間!$B$34&amp;"・"&amp;③予定日及び時間!$C$34)</f>
        <v>キャベツ・＊＊＊</v>
      </c>
      <c r="B337" s="271" t="str">
        <f>IF(③予定日及び時間!$BP$30="","",③予定日及び時間!$BP$30)</f>
        <v>防除2</v>
      </c>
      <c r="C337" s="291" t="str">
        <f>IF(③予定日及び時間!BO34="","",③予定日及び時間!BO34)</f>
        <v/>
      </c>
      <c r="D337" s="300">
        <f>IF(③予定日及び時間!BP34="","",③予定日及び時間!BP34)</f>
        <v>45636</v>
      </c>
      <c r="E337" s="302" t="str">
        <f>IF(③予定日及び時間!BQ34="","",③予定日及び時間!BQ34)</f>
        <v>～</v>
      </c>
      <c r="F337" s="301">
        <f>IF(③予定日及び時間!BR34="","",③予定日及び時間!BR34)</f>
        <v>45636</v>
      </c>
      <c r="G337" s="292">
        <f>IF(③予定日及び時間!$D$34="","",③予定日及び時間!$D$34*100)</f>
        <v>2000</v>
      </c>
      <c r="H337" s="271">
        <f>IF(③予定日及び時間!BT34="","",③予定日及び時間!BT34)</f>
        <v>4</v>
      </c>
      <c r="I337">
        <v>4</v>
      </c>
      <c r="V337" s="71" t="str">
        <f t="shared" si="111"/>
        <v>作業①・防除2</v>
      </c>
      <c r="W337" s="70" t="str">
        <f t="shared" si="102"/>
        <v>キャベツ・＊＊＊・作業①・防除2</v>
      </c>
      <c r="X337" s="70" t="str">
        <f>IF(A337="","",W337&amp;"・"&amp;②元データ!$G$8)</f>
        <v>キャベツ・＊＊＊・作業①・防除2・露地野菜Ｂ</v>
      </c>
      <c r="Y337" s="12" t="str">
        <f t="shared" si="103"/>
        <v>キャベツ・＊＊＊</v>
      </c>
      <c r="Z337" s="12" t="str">
        <f t="shared" si="104"/>
        <v>防除2</v>
      </c>
      <c r="AA337" s="61" t="str">
        <f t="shared" si="105"/>
        <v/>
      </c>
      <c r="AB337" s="62"/>
      <c r="AC337" s="66"/>
      <c r="AD337" s="63"/>
      <c r="AE337" s="62">
        <f t="shared" si="106"/>
        <v>45636</v>
      </c>
      <c r="AF337" s="66" t="str">
        <f t="shared" si="107"/>
        <v>～</v>
      </c>
      <c r="AG337" s="63">
        <f t="shared" si="108"/>
        <v>45636</v>
      </c>
      <c r="AH337" s="12">
        <f t="shared" si="109"/>
        <v>2000</v>
      </c>
      <c r="AI337" s="12">
        <f t="shared" si="110"/>
        <v>4</v>
      </c>
    </row>
    <row r="338" spans="1:35" ht="18" customHeight="1" x14ac:dyDescent="0.15">
      <c r="A338" s="271" t="str">
        <f>IF(③予定日及び時間!$B$35="","",③予定日及び時間!$B$35&amp;"・"&amp;③予定日及び時間!$C$35)</f>
        <v>キャベツ・◎◎</v>
      </c>
      <c r="B338" s="271" t="str">
        <f>IF(③予定日及び時間!$BP$30="","",③予定日及び時間!$BP$30)</f>
        <v>防除2</v>
      </c>
      <c r="C338" s="291" t="str">
        <f>IF(③予定日及び時間!BO35="","",③予定日及び時間!BO35)</f>
        <v/>
      </c>
      <c r="D338" s="300">
        <f>IF(③予定日及び時間!BP35="","",③予定日及び時間!BP35)</f>
        <v>45645</v>
      </c>
      <c r="E338" s="302" t="str">
        <f>IF(③予定日及び時間!BQ35="","",③予定日及び時間!BQ35)</f>
        <v>～</v>
      </c>
      <c r="F338" s="301">
        <f>IF(③予定日及び時間!BR35="","",③予定日及び時間!BR35)</f>
        <v>45645</v>
      </c>
      <c r="G338" s="292">
        <f>IF(③予定日及び時間!$D$35="","",③予定日及び時間!$D$35*100)</f>
        <v>2000</v>
      </c>
      <c r="H338" s="271">
        <f>IF(③予定日及び時間!BT35="","",③予定日及び時間!BT35)</f>
        <v>4</v>
      </c>
      <c r="I338">
        <v>5</v>
      </c>
      <c r="V338" s="71" t="str">
        <f t="shared" si="111"/>
        <v>作業①・防除2</v>
      </c>
      <c r="W338" s="70" t="str">
        <f t="shared" si="102"/>
        <v>キャベツ・◎◎・作業①・防除2</v>
      </c>
      <c r="X338" s="70" t="str">
        <f>IF(A338="","",W338&amp;"・"&amp;②元データ!$G$8)</f>
        <v>キャベツ・◎◎・作業①・防除2・露地野菜Ｂ</v>
      </c>
      <c r="Y338" s="12" t="str">
        <f t="shared" si="103"/>
        <v>キャベツ・◎◎</v>
      </c>
      <c r="Z338" s="12" t="str">
        <f t="shared" si="104"/>
        <v>防除2</v>
      </c>
      <c r="AA338" s="61" t="str">
        <f t="shared" si="105"/>
        <v/>
      </c>
      <c r="AB338" s="62"/>
      <c r="AC338" s="66"/>
      <c r="AD338" s="63"/>
      <c r="AE338" s="62">
        <f t="shared" si="106"/>
        <v>45645</v>
      </c>
      <c r="AF338" s="66" t="str">
        <f t="shared" si="107"/>
        <v>～</v>
      </c>
      <c r="AG338" s="63">
        <f t="shared" si="108"/>
        <v>45645</v>
      </c>
      <c r="AH338" s="12">
        <f t="shared" si="109"/>
        <v>2000</v>
      </c>
      <c r="AI338" s="12">
        <f t="shared" si="110"/>
        <v>4</v>
      </c>
    </row>
    <row r="339" spans="1:35" ht="18" customHeight="1" x14ac:dyDescent="0.15">
      <c r="A339" s="271" t="str">
        <f>IF(③予定日及び時間!$B$36="","",③予定日及び時間!$B$36&amp;"・"&amp;③予定日及び時間!$C$36)</f>
        <v>キャベツ・●●</v>
      </c>
      <c r="B339" s="271" t="str">
        <f>IF(③予定日及び時間!$BP$30="","",③予定日及び時間!$BP$30)</f>
        <v>防除2</v>
      </c>
      <c r="C339" s="291" t="str">
        <f>IF(③予定日及び時間!BO36="","",③予定日及び時間!BO36)</f>
        <v/>
      </c>
      <c r="D339" s="300">
        <f>IF(③予定日及び時間!BP36="","",③予定日及び時間!BP36)</f>
        <v>45655</v>
      </c>
      <c r="E339" s="302" t="str">
        <f>IF(③予定日及び時間!BQ36="","",③予定日及び時間!BQ36)</f>
        <v>～</v>
      </c>
      <c r="F339" s="301">
        <f>IF(③予定日及び時間!BR36="","",③予定日及び時間!BR36)</f>
        <v>45655</v>
      </c>
      <c r="G339" s="292" t="str">
        <f>IF(③予定日及び時間!D167="","",③予定日及び時間!D167*100)</f>
        <v/>
      </c>
      <c r="H339" s="271">
        <f>IF(③予定日及び時間!BT36="","",③予定日及び時間!BT36)</f>
        <v>4</v>
      </c>
      <c r="I339">
        <v>6</v>
      </c>
      <c r="V339" s="71" t="str">
        <f t="shared" si="111"/>
        <v>作業①・防除2</v>
      </c>
      <c r="W339" s="70" t="str">
        <f t="shared" si="102"/>
        <v>キャベツ・●●・作業①・防除2</v>
      </c>
      <c r="X339" s="70" t="str">
        <f>IF(A339="","",W339&amp;"・"&amp;②元データ!$G$8)</f>
        <v>キャベツ・●●・作業①・防除2・露地野菜Ｂ</v>
      </c>
      <c r="Y339" s="12" t="str">
        <f t="shared" si="103"/>
        <v>キャベツ・●●</v>
      </c>
      <c r="Z339" s="12" t="str">
        <f t="shared" si="104"/>
        <v>防除2</v>
      </c>
      <c r="AA339" s="61" t="str">
        <f t="shared" si="105"/>
        <v/>
      </c>
      <c r="AB339" s="62"/>
      <c r="AC339" s="66"/>
      <c r="AD339" s="63"/>
      <c r="AE339" s="62">
        <f t="shared" si="106"/>
        <v>45655</v>
      </c>
      <c r="AF339" s="66" t="str">
        <f t="shared" si="107"/>
        <v>～</v>
      </c>
      <c r="AG339" s="63">
        <f t="shared" si="108"/>
        <v>45655</v>
      </c>
      <c r="AH339" s="12" t="str">
        <f t="shared" si="109"/>
        <v/>
      </c>
      <c r="AI339" s="12">
        <f t="shared" si="110"/>
        <v>4</v>
      </c>
    </row>
    <row r="340" spans="1:35" ht="18" customHeight="1" x14ac:dyDescent="0.15">
      <c r="A340" s="271" t="str">
        <f>IF(③予定日及び時間!$B$37="","",③予定日及び時間!$B$37&amp;"・"&amp;③予定日及び時間!$C$37)</f>
        <v>ブロッコリー・▽▽</v>
      </c>
      <c r="B340" s="271" t="str">
        <f>IF(③予定日及び時間!$BP$30="","",③予定日及び時間!$BP$30)</f>
        <v>防除2</v>
      </c>
      <c r="C340" s="291" t="str">
        <f>IF(③予定日及び時間!BO37="","",③予定日及び時間!BO37)</f>
        <v/>
      </c>
      <c r="D340" s="300">
        <f>IF(③予定日及び時間!BP37="","",③予定日及び時間!BP37)</f>
        <v>45579</v>
      </c>
      <c r="E340" s="302" t="str">
        <f>IF(③予定日及び時間!BQ37="","",③予定日及び時間!BQ37)</f>
        <v>～</v>
      </c>
      <c r="F340" s="301">
        <f>IF(③予定日及び時間!BR37="","",③予定日及び時間!BR37)</f>
        <v>45579</v>
      </c>
      <c r="G340" s="292">
        <f>IF(③予定日及び時間!$D$37="","",③予定日及び時間!$D$37*100)</f>
        <v>2000</v>
      </c>
      <c r="H340" s="271">
        <f>IF(③予定日及び時間!BT37="","",③予定日及び時間!BT37)</f>
        <v>4</v>
      </c>
      <c r="I340">
        <v>7</v>
      </c>
      <c r="V340" s="71" t="str">
        <f t="shared" si="111"/>
        <v>作業①・防除2</v>
      </c>
      <c r="W340" s="70" t="str">
        <f t="shared" si="102"/>
        <v>ブロッコリー・▽▽・作業①・防除2</v>
      </c>
      <c r="X340" s="70" t="str">
        <f>IF(A340="","",W340&amp;"・"&amp;②元データ!$G$8)</f>
        <v>ブロッコリー・▽▽・作業①・防除2・露地野菜Ｂ</v>
      </c>
      <c r="Y340" s="12" t="str">
        <f t="shared" si="103"/>
        <v>ブロッコリー・▽▽</v>
      </c>
      <c r="Z340" s="12" t="str">
        <f t="shared" si="104"/>
        <v>防除2</v>
      </c>
      <c r="AA340" s="61" t="str">
        <f t="shared" si="105"/>
        <v/>
      </c>
      <c r="AB340" s="62"/>
      <c r="AC340" s="66"/>
      <c r="AD340" s="63"/>
      <c r="AE340" s="62">
        <f t="shared" si="106"/>
        <v>45579</v>
      </c>
      <c r="AF340" s="66" t="str">
        <f t="shared" si="107"/>
        <v>～</v>
      </c>
      <c r="AG340" s="63">
        <f t="shared" si="108"/>
        <v>45579</v>
      </c>
      <c r="AH340" s="12">
        <f t="shared" si="109"/>
        <v>2000</v>
      </c>
      <c r="AI340" s="12">
        <f t="shared" si="110"/>
        <v>4</v>
      </c>
    </row>
    <row r="341" spans="1:35" ht="18" customHeight="1" x14ac:dyDescent="0.15">
      <c r="A341" s="271" t="str">
        <f>IF(③予定日及び時間!$B$38="","",③予定日及び時間!$B$38&amp;"・"&amp;③予定日及び時間!$C$38)</f>
        <v>ブロッコリー・▲▲</v>
      </c>
      <c r="B341" s="271" t="str">
        <f>IF(③予定日及び時間!$BP$30="","",③予定日及び時間!$BP$30)</f>
        <v>防除2</v>
      </c>
      <c r="C341" s="291" t="str">
        <f>IF(③予定日及び時間!BO38="","",③予定日及び時間!BO38)</f>
        <v/>
      </c>
      <c r="D341" s="300">
        <f>IF(③予定日及び時間!BP38="","",③予定日及び時間!BP38)</f>
        <v>45589</v>
      </c>
      <c r="E341" s="302" t="str">
        <f>IF(③予定日及び時間!BQ38="","",③予定日及び時間!BQ38)</f>
        <v>～</v>
      </c>
      <c r="F341" s="301">
        <f>IF(③予定日及び時間!BR38="","",③予定日及び時間!BR38)</f>
        <v>45589</v>
      </c>
      <c r="G341" s="292">
        <f>IF(③予定日及び時間!$D$38="","",③予定日及び時間!$D$38*100)</f>
        <v>2000</v>
      </c>
      <c r="H341" s="271">
        <f>IF(③予定日及び時間!BT38="","",③予定日及び時間!BT38)</f>
        <v>4</v>
      </c>
      <c r="I341">
        <v>8</v>
      </c>
      <c r="V341" s="71" t="str">
        <f t="shared" si="111"/>
        <v>作業①・防除2</v>
      </c>
      <c r="W341" s="70" t="str">
        <f t="shared" si="102"/>
        <v>ブロッコリー・▲▲・作業①・防除2</v>
      </c>
      <c r="X341" s="70" t="str">
        <f>IF(A341="","",W341&amp;"・"&amp;②元データ!$G$8)</f>
        <v>ブロッコリー・▲▲・作業①・防除2・露地野菜Ｂ</v>
      </c>
      <c r="Y341" s="12" t="str">
        <f t="shared" si="103"/>
        <v>ブロッコリー・▲▲</v>
      </c>
      <c r="Z341" s="12" t="str">
        <f t="shared" si="104"/>
        <v>防除2</v>
      </c>
      <c r="AA341" s="61" t="str">
        <f t="shared" si="105"/>
        <v/>
      </c>
      <c r="AB341" s="62"/>
      <c r="AC341" s="66"/>
      <c r="AD341" s="63"/>
      <c r="AE341" s="62">
        <f t="shared" si="106"/>
        <v>45589</v>
      </c>
      <c r="AF341" s="66" t="str">
        <f t="shared" si="107"/>
        <v>～</v>
      </c>
      <c r="AG341" s="63">
        <f t="shared" si="108"/>
        <v>45589</v>
      </c>
      <c r="AH341" s="12">
        <f t="shared" si="109"/>
        <v>2000</v>
      </c>
      <c r="AI341" s="12">
        <f t="shared" si="110"/>
        <v>4</v>
      </c>
    </row>
    <row r="342" spans="1:35" ht="18" customHeight="1" x14ac:dyDescent="0.15">
      <c r="A342" s="271" t="str">
        <f>IF(③予定日及び時間!$B$39="","",③予定日及び時間!$B$39&amp;"・"&amp;③予定日及び時間!$C$39)</f>
        <v>ブロッコリー・■■</v>
      </c>
      <c r="B342" s="271" t="str">
        <f>IF(③予定日及び時間!$BP$30="","",③予定日及び時間!$BP$30)</f>
        <v>防除2</v>
      </c>
      <c r="C342" s="291" t="str">
        <f>IF(③予定日及び時間!BO39="","",③予定日及び時間!BO39)</f>
        <v/>
      </c>
      <c r="D342" s="300">
        <f>IF(③予定日及び時間!BP39="","",③予定日及び時間!BP39)</f>
        <v>45605</v>
      </c>
      <c r="E342" s="302" t="str">
        <f>IF(③予定日及び時間!BQ39="","",③予定日及び時間!BQ39)</f>
        <v>～</v>
      </c>
      <c r="F342" s="301">
        <f>IF(③予定日及び時間!BR39="","",③予定日及び時間!BR39)</f>
        <v>45605</v>
      </c>
      <c r="G342" s="292">
        <f>IF(③予定日及び時間!$D$39="","",③予定日及び時間!$D$39*100)</f>
        <v>2000</v>
      </c>
      <c r="H342" s="271">
        <f>IF(③予定日及び時間!BT39="","",③予定日及び時間!BT39)</f>
        <v>4</v>
      </c>
      <c r="I342">
        <v>9</v>
      </c>
      <c r="V342" s="71" t="str">
        <f t="shared" si="111"/>
        <v>作業①・防除2</v>
      </c>
      <c r="W342" s="70" t="str">
        <f t="shared" si="102"/>
        <v>ブロッコリー・■■・作業①・防除2</v>
      </c>
      <c r="X342" s="70" t="str">
        <f>IF(A342="","",W342&amp;"・"&amp;②元データ!$G$8)</f>
        <v>ブロッコリー・■■・作業①・防除2・露地野菜Ｂ</v>
      </c>
      <c r="Y342" s="12" t="str">
        <f t="shared" si="103"/>
        <v>ブロッコリー・■■</v>
      </c>
      <c r="Z342" s="12" t="str">
        <f t="shared" si="104"/>
        <v>防除2</v>
      </c>
      <c r="AA342" s="61" t="str">
        <f t="shared" si="105"/>
        <v/>
      </c>
      <c r="AB342" s="62"/>
      <c r="AC342" s="66"/>
      <c r="AD342" s="63"/>
      <c r="AE342" s="62">
        <f t="shared" si="106"/>
        <v>45605</v>
      </c>
      <c r="AF342" s="66" t="str">
        <f t="shared" si="107"/>
        <v>～</v>
      </c>
      <c r="AG342" s="63">
        <f t="shared" si="108"/>
        <v>45605</v>
      </c>
      <c r="AH342" s="12">
        <f t="shared" si="109"/>
        <v>2000</v>
      </c>
      <c r="AI342" s="12">
        <f t="shared" si="110"/>
        <v>4</v>
      </c>
    </row>
    <row r="343" spans="1:35" ht="18" customHeight="1" x14ac:dyDescent="0.15">
      <c r="A343" s="271" t="str">
        <f>IF(③予定日及び時間!$B$40="","",③予定日及び時間!$B$40&amp;"・"&amp;③予定日及び時間!$C$40)</f>
        <v>ニンジン・◇◇</v>
      </c>
      <c r="B343" s="271" t="str">
        <f>IF(③予定日及び時間!$BP$30="","",③予定日及び時間!$BP$30)</f>
        <v>防除2</v>
      </c>
      <c r="C343" s="291" t="str">
        <f>IF(③予定日及び時間!BO40="","",③予定日及び時間!BO40)</f>
        <v/>
      </c>
      <c r="D343" s="300">
        <f>IF(③予定日及び時間!BP40="","",③予定日及び時間!BP40)</f>
        <v>45545</v>
      </c>
      <c r="E343" s="302" t="str">
        <f>IF(③予定日及び時間!BQ40="","",③予定日及び時間!BQ40)</f>
        <v>～</v>
      </c>
      <c r="F343" s="301">
        <f>IF(③予定日及び時間!BR40="","",③予定日及び時間!BR40)</f>
        <v>45545</v>
      </c>
      <c r="G343" s="292">
        <f>IF(③予定日及び時間!$D$40="","",③予定日及び時間!$D$40*100)</f>
        <v>4000</v>
      </c>
      <c r="H343" s="271">
        <f>IF(③予定日及び時間!BT40="","",③予定日及び時間!BT40)</f>
        <v>4</v>
      </c>
      <c r="I343">
        <v>10</v>
      </c>
      <c r="V343" s="71" t="str">
        <f t="shared" si="111"/>
        <v>作業①・防除2</v>
      </c>
      <c r="W343" s="70" t="str">
        <f t="shared" si="102"/>
        <v>ニンジン・◇◇・作業①・防除2</v>
      </c>
      <c r="X343" s="70" t="str">
        <f>IF(A343="","",W343&amp;"・"&amp;②元データ!$G$8)</f>
        <v>ニンジン・◇◇・作業①・防除2・露地野菜Ｂ</v>
      </c>
      <c r="Y343" s="12" t="str">
        <f t="shared" si="103"/>
        <v>ニンジン・◇◇</v>
      </c>
      <c r="Z343" s="12" t="str">
        <f t="shared" si="104"/>
        <v>防除2</v>
      </c>
      <c r="AA343" s="61" t="str">
        <f t="shared" si="105"/>
        <v/>
      </c>
      <c r="AB343" s="62"/>
      <c r="AC343" s="66"/>
      <c r="AD343" s="63"/>
      <c r="AE343" s="62">
        <f t="shared" si="106"/>
        <v>45545</v>
      </c>
      <c r="AF343" s="66" t="str">
        <f t="shared" si="107"/>
        <v>～</v>
      </c>
      <c r="AG343" s="63">
        <f t="shared" si="108"/>
        <v>45545</v>
      </c>
      <c r="AH343" s="12">
        <f t="shared" si="109"/>
        <v>4000</v>
      </c>
      <c r="AI343" s="12">
        <f t="shared" si="110"/>
        <v>4</v>
      </c>
    </row>
    <row r="344" spans="1:35" ht="18" customHeight="1" x14ac:dyDescent="0.15">
      <c r="A344" s="271" t="str">
        <f>IF(③予定日及び時間!$B$41="","",③予定日及び時間!$B$41&amp;"・"&amp;③予定日及び時間!$C$41)</f>
        <v>ニンジン・●×▲</v>
      </c>
      <c r="B344" s="271" t="str">
        <f>IF(③予定日及び時間!$BP$30="","",③予定日及び時間!$BP$30)</f>
        <v>防除2</v>
      </c>
      <c r="C344" s="291" t="str">
        <f>IF(③予定日及び時間!BO41="","",③予定日及び時間!BO41)</f>
        <v/>
      </c>
      <c r="D344" s="300">
        <f>IF(③予定日及び時間!BP41="","",③予定日及び時間!BP41)</f>
        <v>45555</v>
      </c>
      <c r="E344" s="302" t="str">
        <f>IF(③予定日及び時間!BQ41="","",③予定日及び時間!BQ41)</f>
        <v>～</v>
      </c>
      <c r="F344" s="301">
        <f>IF(③予定日及び時間!BR41="","",③予定日及び時間!BR41)</f>
        <v>45555</v>
      </c>
      <c r="G344" s="292">
        <f>IF(③予定日及び時間!$D$41="","",③予定日及び時間!$D$41*100)</f>
        <v>4000</v>
      </c>
      <c r="H344" s="271">
        <f>IF(③予定日及び時間!BT41="","",③予定日及び時間!BT41)</f>
        <v>4</v>
      </c>
      <c r="I344">
        <v>11</v>
      </c>
      <c r="V344" s="71" t="str">
        <f t="shared" si="111"/>
        <v>作業①・防除2</v>
      </c>
      <c r="W344" s="70" t="str">
        <f t="shared" si="102"/>
        <v>ニンジン・●×▲・作業①・防除2</v>
      </c>
      <c r="X344" s="70" t="str">
        <f>IF(A344="","",W344&amp;"・"&amp;②元データ!$G$8)</f>
        <v>ニンジン・●×▲・作業①・防除2・露地野菜Ｂ</v>
      </c>
      <c r="Y344" s="12" t="str">
        <f t="shared" si="103"/>
        <v>ニンジン・●×▲</v>
      </c>
      <c r="Z344" s="12" t="str">
        <f t="shared" si="104"/>
        <v>防除2</v>
      </c>
      <c r="AA344" s="61" t="str">
        <f t="shared" si="105"/>
        <v/>
      </c>
      <c r="AB344" s="62"/>
      <c r="AC344" s="66"/>
      <c r="AD344" s="63"/>
      <c r="AE344" s="62">
        <f t="shared" si="106"/>
        <v>45555</v>
      </c>
      <c r="AF344" s="66" t="str">
        <f t="shared" si="107"/>
        <v>～</v>
      </c>
      <c r="AG344" s="63">
        <f t="shared" si="108"/>
        <v>45555</v>
      </c>
      <c r="AH344" s="12">
        <f t="shared" si="109"/>
        <v>4000</v>
      </c>
      <c r="AI344" s="12">
        <f t="shared" si="110"/>
        <v>4</v>
      </c>
    </row>
    <row r="345" spans="1:35" ht="18" customHeight="1" x14ac:dyDescent="0.15">
      <c r="A345" s="271" t="str">
        <f>IF(③予定日及び時間!$B$42="","",③予定日及び時間!$B$42&amp;"・"&amp;③予定日及び時間!$C$42)</f>
        <v>ニンジン・●◇▲</v>
      </c>
      <c r="B345" s="271" t="str">
        <f>IF(③予定日及び時間!$BP$30="","",③予定日及び時間!$BP$30)</f>
        <v>防除2</v>
      </c>
      <c r="C345" s="291" t="str">
        <f>IF(③予定日及び時間!BO42="","",③予定日及び時間!BO42)</f>
        <v/>
      </c>
      <c r="D345" s="300">
        <f>IF(③予定日及び時間!BP42="","",③予定日及び時間!BP42)</f>
        <v>45566</v>
      </c>
      <c r="E345" s="302" t="str">
        <f>IF(③予定日及び時間!BQ42="","",③予定日及び時間!BQ42)</f>
        <v>～</v>
      </c>
      <c r="F345" s="301">
        <f>IF(③予定日及び時間!BR42="","",③予定日及び時間!BR42)</f>
        <v>45566</v>
      </c>
      <c r="G345" s="292">
        <f>IF(③予定日及び時間!$D$42="","",③予定日及び時間!$D$42*100)</f>
        <v>4000</v>
      </c>
      <c r="H345" s="271">
        <f>IF(③予定日及び時間!BT42="","",③予定日及び時間!BT42)</f>
        <v>4</v>
      </c>
      <c r="I345">
        <v>12</v>
      </c>
      <c r="V345" s="71" t="str">
        <f t="shared" si="111"/>
        <v>作業①・防除2</v>
      </c>
      <c r="W345" s="70" t="str">
        <f t="shared" si="102"/>
        <v>ニンジン・●◇▲・作業①・防除2</v>
      </c>
      <c r="X345" s="70" t="str">
        <f>IF(A345="","",W345&amp;"・"&amp;②元データ!$G$8)</f>
        <v>ニンジン・●◇▲・作業①・防除2・露地野菜Ｂ</v>
      </c>
      <c r="Y345" s="12" t="str">
        <f t="shared" si="103"/>
        <v>ニンジン・●◇▲</v>
      </c>
      <c r="Z345" s="12" t="str">
        <f t="shared" si="104"/>
        <v>防除2</v>
      </c>
      <c r="AA345" s="61" t="str">
        <f t="shared" si="105"/>
        <v/>
      </c>
      <c r="AB345" s="62"/>
      <c r="AC345" s="66"/>
      <c r="AD345" s="63"/>
      <c r="AE345" s="62">
        <f t="shared" si="106"/>
        <v>45566</v>
      </c>
      <c r="AF345" s="66" t="str">
        <f t="shared" si="107"/>
        <v>～</v>
      </c>
      <c r="AG345" s="63">
        <f t="shared" si="108"/>
        <v>45566</v>
      </c>
      <c r="AH345" s="12">
        <f t="shared" si="109"/>
        <v>4000</v>
      </c>
      <c r="AI345" s="12">
        <f t="shared" si="110"/>
        <v>4</v>
      </c>
    </row>
    <row r="346" spans="1:35" ht="18" customHeight="1" x14ac:dyDescent="0.15">
      <c r="A346" s="271" t="str">
        <f>IF(③予定日及び時間!$B$43="","",③予定日及び時間!$B$43&amp;"・"&amp;③予定日及び時間!$C$43)</f>
        <v>産直ニンジン・▲▲◇</v>
      </c>
      <c r="B346" s="271" t="str">
        <f>IF(③予定日及び時間!$BP$30="","",③予定日及び時間!$BP$30)</f>
        <v>防除2</v>
      </c>
      <c r="C346" s="291" t="str">
        <f>IF(③予定日及び時間!BO43="","",③予定日及び時間!BO43)</f>
        <v/>
      </c>
      <c r="D346" s="300">
        <f>IF(③予定日及び時間!BP43="","",③予定日及び時間!BP43)</f>
        <v>45555</v>
      </c>
      <c r="E346" s="302" t="str">
        <f>IF(③予定日及び時間!BQ43="","",③予定日及び時間!BQ43)</f>
        <v>～</v>
      </c>
      <c r="F346" s="301">
        <f>IF(③予定日及び時間!BR43="","",③予定日及び時間!BR43)</f>
        <v>45555</v>
      </c>
      <c r="G346" s="292">
        <f>IF(③予定日及び時間!$D$43="","",③予定日及び時間!$D$43*100)</f>
        <v>2000</v>
      </c>
      <c r="H346" s="271">
        <f>IF(③予定日及び時間!BT43="","",③予定日及び時間!BT43)</f>
        <v>2</v>
      </c>
      <c r="I346">
        <v>13</v>
      </c>
      <c r="V346" s="71" t="str">
        <f t="shared" si="111"/>
        <v>作業①・防除2</v>
      </c>
      <c r="W346" s="70" t="str">
        <f t="shared" si="102"/>
        <v>産直ニンジン・▲▲◇・作業①・防除2</v>
      </c>
      <c r="X346" s="70" t="str">
        <f>IF(A346="","",W346&amp;"・"&amp;②元データ!$G$8)</f>
        <v>産直ニンジン・▲▲◇・作業①・防除2・露地野菜Ｂ</v>
      </c>
      <c r="Y346" s="12" t="str">
        <f t="shared" si="103"/>
        <v>産直ニンジン・▲▲◇</v>
      </c>
      <c r="Z346" s="12" t="str">
        <f t="shared" si="104"/>
        <v>防除2</v>
      </c>
      <c r="AA346" s="61" t="str">
        <f t="shared" si="105"/>
        <v/>
      </c>
      <c r="AB346" s="62"/>
      <c r="AC346" s="66"/>
      <c r="AD346" s="63"/>
      <c r="AE346" s="62">
        <f t="shared" si="106"/>
        <v>45555</v>
      </c>
      <c r="AF346" s="66" t="str">
        <f t="shared" si="107"/>
        <v>～</v>
      </c>
      <c r="AG346" s="63">
        <f t="shared" si="108"/>
        <v>45555</v>
      </c>
      <c r="AH346" s="12">
        <f t="shared" si="109"/>
        <v>2000</v>
      </c>
      <c r="AI346" s="12">
        <f t="shared" si="110"/>
        <v>2</v>
      </c>
    </row>
    <row r="347" spans="1:35" ht="18" customHeight="1" x14ac:dyDescent="0.15">
      <c r="A347" s="271" t="str">
        <f>IF(③予定日及び時間!$B$44="","",③予定日及び時間!$B$44&amp;"・"&amp;③予定日及び時間!$C$44)</f>
        <v>産直ニンジン・▲▲◇</v>
      </c>
      <c r="B347" s="271" t="str">
        <f>IF(③予定日及び時間!$BP$30="","",③予定日及び時間!$BP$30)</f>
        <v>防除2</v>
      </c>
      <c r="C347" s="291" t="str">
        <f>IF(③予定日及び時間!BO44="","",③予定日及び時間!BO44)</f>
        <v/>
      </c>
      <c r="D347" s="300">
        <f>IF(③予定日及び時間!BP44="","",③予定日及び時間!BP44)</f>
        <v>45566</v>
      </c>
      <c r="E347" s="302" t="str">
        <f>IF(③予定日及び時間!BQ44="","",③予定日及び時間!BQ44)</f>
        <v>～</v>
      </c>
      <c r="F347" s="301">
        <f>IF(③予定日及び時間!BR44="","",③予定日及び時間!BR44)</f>
        <v>45566</v>
      </c>
      <c r="G347" s="292">
        <f>IF(③予定日及び時間!$D$44="","",③予定日及び時間!$D$44*100)</f>
        <v>2000</v>
      </c>
      <c r="H347" s="271">
        <f>IF(③予定日及び時間!BT44="","",③予定日及び時間!BT44)</f>
        <v>2</v>
      </c>
      <c r="I347">
        <v>14</v>
      </c>
      <c r="V347" s="71" t="str">
        <f t="shared" si="111"/>
        <v>作業①・防除2</v>
      </c>
      <c r="W347" s="70" t="str">
        <f t="shared" si="102"/>
        <v>産直ニンジン・▲▲◇・作業①・防除2</v>
      </c>
      <c r="X347" s="70" t="str">
        <f>IF(A347="","",W347&amp;"・"&amp;②元データ!$G$8)</f>
        <v>産直ニンジン・▲▲◇・作業①・防除2・露地野菜Ｂ</v>
      </c>
      <c r="Y347" s="12" t="str">
        <f t="shared" si="103"/>
        <v>産直ニンジン・▲▲◇</v>
      </c>
      <c r="Z347" s="12" t="str">
        <f t="shared" si="104"/>
        <v>防除2</v>
      </c>
      <c r="AA347" s="61" t="str">
        <f t="shared" si="105"/>
        <v/>
      </c>
      <c r="AB347" s="62"/>
      <c r="AC347" s="66"/>
      <c r="AD347" s="63"/>
      <c r="AE347" s="62">
        <f t="shared" si="106"/>
        <v>45566</v>
      </c>
      <c r="AF347" s="66" t="str">
        <f t="shared" si="107"/>
        <v>～</v>
      </c>
      <c r="AG347" s="63">
        <f t="shared" si="108"/>
        <v>45566</v>
      </c>
      <c r="AH347" s="12">
        <f t="shared" si="109"/>
        <v>2000</v>
      </c>
      <c r="AI347" s="12">
        <f t="shared" si="110"/>
        <v>2</v>
      </c>
    </row>
    <row r="348" spans="1:35" ht="18" customHeight="1" x14ac:dyDescent="0.15">
      <c r="A348" s="271" t="str">
        <f>IF(③予定日及び時間!$B$45="","",③予定日及び時間!$B$45&amp;"・"&amp;③予定日及び時間!$C$45)</f>
        <v>産直野菜・◇◇●●</v>
      </c>
      <c r="B348" s="271" t="str">
        <f>IF(③予定日及び時間!$BP$30="","",③予定日及び時間!$BP$30)</f>
        <v>防除2</v>
      </c>
      <c r="C348" s="291" t="str">
        <f>IF(③予定日及び時間!BO45="","",③予定日及び時間!BO45)</f>
        <v/>
      </c>
      <c r="D348" s="300">
        <f>IF(③予定日及び時間!BP45="","",③予定日及び時間!BP45)</f>
        <v>45522</v>
      </c>
      <c r="E348" s="302" t="str">
        <f>IF(③予定日及び時間!BQ45="","",③予定日及び時間!BQ45)</f>
        <v>～</v>
      </c>
      <c r="F348" s="301">
        <f>IF(③予定日及び時間!BR45="","",③予定日及び時間!BR45)</f>
        <v>45522</v>
      </c>
      <c r="G348" s="292">
        <f>IF(③予定日及び時間!$D$45="","",③予定日及び時間!$D$45*100)</f>
        <v>400</v>
      </c>
      <c r="H348" s="271">
        <f>IF(③予定日及び時間!BT45="","",③予定日及び時間!BT45)</f>
        <v>2</v>
      </c>
      <c r="I348">
        <v>15</v>
      </c>
      <c r="V348" s="71" t="str">
        <f t="shared" si="111"/>
        <v>作業①・防除2</v>
      </c>
      <c r="W348" s="70" t="str">
        <f t="shared" si="102"/>
        <v>産直野菜・◇◇●●・作業①・防除2</v>
      </c>
      <c r="X348" s="70" t="str">
        <f>IF(A348="","",W348&amp;"・"&amp;②元データ!$G$8)</f>
        <v>産直野菜・◇◇●●・作業①・防除2・露地野菜Ｂ</v>
      </c>
      <c r="Y348" s="12" t="str">
        <f t="shared" si="103"/>
        <v>産直野菜・◇◇●●</v>
      </c>
      <c r="Z348" s="12" t="str">
        <f t="shared" si="104"/>
        <v>防除2</v>
      </c>
      <c r="AA348" s="61" t="str">
        <f t="shared" si="105"/>
        <v/>
      </c>
      <c r="AB348" s="62"/>
      <c r="AC348" s="66"/>
      <c r="AD348" s="63"/>
      <c r="AE348" s="62">
        <f t="shared" si="106"/>
        <v>45522</v>
      </c>
      <c r="AF348" s="66" t="str">
        <f t="shared" si="107"/>
        <v>～</v>
      </c>
      <c r="AG348" s="63">
        <f t="shared" si="108"/>
        <v>45522</v>
      </c>
      <c r="AH348" s="12">
        <f t="shared" si="109"/>
        <v>400</v>
      </c>
      <c r="AI348" s="12">
        <f t="shared" si="110"/>
        <v>2</v>
      </c>
    </row>
    <row r="349" spans="1:35" ht="18" customHeight="1" x14ac:dyDescent="0.15">
      <c r="A349" s="271" t="str">
        <f>IF(③予定日及び時間!$B$46="","",③予定日及び時間!$B$46&amp;"・"&amp;③予定日及び時間!$C$46)</f>
        <v>水稲・■◇</v>
      </c>
      <c r="B349" s="271" t="str">
        <f>IF(③予定日及び時間!$BP$30="","",③予定日及び時間!$BP$30)</f>
        <v>防除2</v>
      </c>
      <c r="C349" s="291" t="str">
        <f>IF(③予定日及び時間!BO46="","",③予定日及び時間!BO46)</f>
        <v/>
      </c>
      <c r="D349" s="300">
        <f>IF(③予定日及び時間!BP46="","",③予定日及び時間!BP46)</f>
        <v>45514</v>
      </c>
      <c r="E349" s="302" t="str">
        <f>IF(③予定日及び時間!BQ46="","",③予定日及び時間!BQ46)</f>
        <v>～</v>
      </c>
      <c r="F349" s="301">
        <f>IF(③予定日及び時間!BR46="","",③予定日及び時間!BR46)</f>
        <v>45514</v>
      </c>
      <c r="G349" s="292">
        <f>IF(③予定日及び時間!$D$46="","",③予定日及び時間!$D$46*100)</f>
        <v>16000</v>
      </c>
      <c r="H349" s="271">
        <f>IF(③予定日及び時間!BT46="","",③予定日及び時間!BT46)</f>
        <v>8</v>
      </c>
      <c r="I349">
        <v>16</v>
      </c>
      <c r="V349" s="71" t="str">
        <f t="shared" si="111"/>
        <v>作業①・防除2</v>
      </c>
      <c r="W349" s="70" t="str">
        <f t="shared" si="102"/>
        <v>水稲・■◇・作業①・防除2</v>
      </c>
      <c r="X349" s="70" t="str">
        <f>IF(A349="","",W349&amp;"・"&amp;②元データ!$G$8)</f>
        <v>水稲・■◇・作業①・防除2・露地野菜Ｂ</v>
      </c>
      <c r="Y349" s="12" t="str">
        <f t="shared" si="103"/>
        <v>水稲・■◇</v>
      </c>
      <c r="Z349" s="12" t="str">
        <f t="shared" si="104"/>
        <v>防除2</v>
      </c>
      <c r="AA349" s="61" t="str">
        <f t="shared" si="105"/>
        <v/>
      </c>
      <c r="AB349" s="62"/>
      <c r="AC349" s="66"/>
      <c r="AD349" s="63"/>
      <c r="AE349" s="62">
        <f t="shared" si="106"/>
        <v>45514</v>
      </c>
      <c r="AF349" s="66" t="str">
        <f t="shared" si="107"/>
        <v>～</v>
      </c>
      <c r="AG349" s="63">
        <f t="shared" si="108"/>
        <v>45514</v>
      </c>
      <c r="AH349" s="12">
        <f t="shared" si="109"/>
        <v>16000</v>
      </c>
      <c r="AI349" s="12">
        <f t="shared" si="110"/>
        <v>8</v>
      </c>
    </row>
    <row r="350" spans="1:35" ht="18" customHeight="1" x14ac:dyDescent="0.15">
      <c r="A350" s="271" t="str">
        <f>IF(③予定日及び時間!$B$31="","",③予定日及び時間!$B$31&amp;"・"&amp;③予定日及び時間!$C$31)</f>
        <v>キャベツ・○○</v>
      </c>
      <c r="B350" s="271" t="str">
        <f>IF(③予定日及び時間!$BW$30="","",③予定日及び時間!$BW$30)</f>
        <v>防除3</v>
      </c>
      <c r="C350" s="291" t="str">
        <f>IF(③予定日及び時間!BV31="","",③予定日及び時間!BV31)</f>
        <v/>
      </c>
      <c r="D350" s="300">
        <f>IF(③予定日及び時間!BW31="","",③予定日及び時間!BW31)</f>
        <v>45581</v>
      </c>
      <c r="E350" s="302" t="str">
        <f>IF(③予定日及び時間!BX31="","",③予定日及び時間!BX31)</f>
        <v>～</v>
      </c>
      <c r="F350" s="301">
        <f>IF(③予定日及び時間!BY31="","",③予定日及び時間!BY31)</f>
        <v>45581</v>
      </c>
      <c r="G350" s="292">
        <f>IF(③予定日及び時間!$D$31="","",③予定日及び時間!$D$31*100)</f>
        <v>4000</v>
      </c>
      <c r="H350" s="271">
        <f>IF(③予定日及び時間!CA31="","",③予定日及び時間!CA31)</f>
        <v>8</v>
      </c>
      <c r="I350">
        <v>1</v>
      </c>
      <c r="V350" s="71" t="str">
        <f t="shared" si="111"/>
        <v>作業①・防除3</v>
      </c>
      <c r="W350" s="70" t="str">
        <f t="shared" si="102"/>
        <v>キャベツ・○○・作業①・防除3</v>
      </c>
      <c r="X350" s="70" t="str">
        <f>IF(A350="","",W350&amp;"・"&amp;②元データ!$G$8)</f>
        <v>キャベツ・○○・作業①・防除3・露地野菜Ｂ</v>
      </c>
      <c r="Y350" s="12" t="str">
        <f t="shared" si="103"/>
        <v>キャベツ・○○</v>
      </c>
      <c r="Z350" s="12" t="str">
        <f t="shared" si="104"/>
        <v>防除3</v>
      </c>
      <c r="AA350" s="61" t="str">
        <f t="shared" si="105"/>
        <v/>
      </c>
      <c r="AB350" s="62"/>
      <c r="AC350" s="66"/>
      <c r="AD350" s="63"/>
      <c r="AE350" s="62">
        <f t="shared" si="106"/>
        <v>45581</v>
      </c>
      <c r="AF350" s="66" t="str">
        <f t="shared" si="107"/>
        <v>～</v>
      </c>
      <c r="AG350" s="63">
        <f t="shared" si="108"/>
        <v>45581</v>
      </c>
      <c r="AH350" s="12">
        <f t="shared" si="109"/>
        <v>4000</v>
      </c>
      <c r="AI350" s="12">
        <f t="shared" si="110"/>
        <v>8</v>
      </c>
    </row>
    <row r="351" spans="1:35" ht="18" customHeight="1" x14ac:dyDescent="0.15">
      <c r="A351" s="271" t="str">
        <f>IF(③予定日及び時間!$B$32="","",③予定日及び時間!$B$32&amp;"・"&amp;③予定日及び時間!$C$32)</f>
        <v>キャベツ・△△</v>
      </c>
      <c r="B351" s="271" t="str">
        <f>IF(③予定日及び時間!$BW$30="","",③予定日及び時間!$BW$30)</f>
        <v>防除3</v>
      </c>
      <c r="C351" s="291" t="str">
        <f>IF(③予定日及び時間!BV32="","",③予定日及び時間!BV32)</f>
        <v/>
      </c>
      <c r="D351" s="300">
        <f>IF(③予定日及び時間!BW32="","",③予定日及び時間!BW32)</f>
        <v>45607</v>
      </c>
      <c r="E351" s="302" t="str">
        <f>IF(③予定日及び時間!BX32="","",③予定日及び時間!BX32)</f>
        <v>～</v>
      </c>
      <c r="F351" s="301">
        <f>IF(③予定日及び時間!BY32="","",③予定日及び時間!BY32)</f>
        <v>45607</v>
      </c>
      <c r="G351" s="292">
        <f>IF(③予定日及び時間!$D$32="","",③予定日及び時間!$D$32*100)</f>
        <v>2000</v>
      </c>
      <c r="H351" s="271">
        <f>IF(③予定日及び時間!CA32="","",③予定日及び時間!CA32)</f>
        <v>4</v>
      </c>
      <c r="I351">
        <v>2</v>
      </c>
      <c r="V351" s="71" t="str">
        <f t="shared" si="111"/>
        <v>作業①・防除3</v>
      </c>
      <c r="W351" s="70" t="str">
        <f t="shared" si="102"/>
        <v>キャベツ・△△・作業①・防除3</v>
      </c>
      <c r="X351" s="70" t="str">
        <f>IF(A351="","",W351&amp;"・"&amp;②元データ!$G$8)</f>
        <v>キャベツ・△△・作業①・防除3・露地野菜Ｂ</v>
      </c>
      <c r="Y351" s="12" t="str">
        <f t="shared" si="103"/>
        <v>キャベツ・△△</v>
      </c>
      <c r="Z351" s="12" t="str">
        <f t="shared" si="104"/>
        <v>防除3</v>
      </c>
      <c r="AA351" s="61" t="str">
        <f t="shared" si="105"/>
        <v/>
      </c>
      <c r="AB351" s="62"/>
      <c r="AC351" s="66"/>
      <c r="AD351" s="63"/>
      <c r="AE351" s="62">
        <f t="shared" si="106"/>
        <v>45607</v>
      </c>
      <c r="AF351" s="66" t="str">
        <f t="shared" si="107"/>
        <v>～</v>
      </c>
      <c r="AG351" s="63">
        <f t="shared" si="108"/>
        <v>45607</v>
      </c>
      <c r="AH351" s="12">
        <f t="shared" si="109"/>
        <v>2000</v>
      </c>
      <c r="AI351" s="12">
        <f t="shared" si="110"/>
        <v>4</v>
      </c>
    </row>
    <row r="352" spans="1:35" ht="18" customHeight="1" x14ac:dyDescent="0.15">
      <c r="A352" s="271" t="str">
        <f>IF(③予定日及び時間!$B$33="","",③予定日及び時間!$B$33&amp;"・"&amp;③予定日及び時間!$C$33)</f>
        <v>キャベツ・○×△</v>
      </c>
      <c r="B352" s="271" t="str">
        <f>IF(③予定日及び時間!$BW$30="","",③予定日及び時間!$BW$30)</f>
        <v>防除3</v>
      </c>
      <c r="C352" s="291" t="str">
        <f>IF(③予定日及び時間!BV33="","",③予定日及び時間!BV33)</f>
        <v/>
      </c>
      <c r="D352" s="300">
        <f>IF(③予定日及び時間!BW33="","",③予定日及び時間!BW33)</f>
        <v>45617</v>
      </c>
      <c r="E352" s="302" t="str">
        <f>IF(③予定日及び時間!BX33="","",③予定日及び時間!BX33)</f>
        <v>～</v>
      </c>
      <c r="F352" s="301">
        <f>IF(③予定日及び時間!BY33="","",③予定日及び時間!BY33)</f>
        <v>45617</v>
      </c>
      <c r="G352" s="292">
        <f>IF(③予定日及び時間!$D$33="","",③予定日及び時間!$D$33*100)</f>
        <v>2000</v>
      </c>
      <c r="H352" s="271">
        <f>IF(③予定日及び時間!CA33="","",③予定日及び時間!CA33)</f>
        <v>4</v>
      </c>
      <c r="I352">
        <v>3</v>
      </c>
      <c r="V352" s="71" t="str">
        <f t="shared" si="111"/>
        <v>作業①・防除3</v>
      </c>
      <c r="W352" s="70" t="str">
        <f t="shared" si="102"/>
        <v>キャベツ・○×△・作業①・防除3</v>
      </c>
      <c r="X352" s="70" t="str">
        <f>IF(A352="","",W352&amp;"・"&amp;②元データ!$G$8)</f>
        <v>キャベツ・○×△・作業①・防除3・露地野菜Ｂ</v>
      </c>
      <c r="Y352" s="12" t="str">
        <f t="shared" si="103"/>
        <v>キャベツ・○×△</v>
      </c>
      <c r="Z352" s="12" t="str">
        <f t="shared" si="104"/>
        <v>防除3</v>
      </c>
      <c r="AA352" s="61" t="str">
        <f t="shared" si="105"/>
        <v/>
      </c>
      <c r="AB352" s="62"/>
      <c r="AC352" s="66"/>
      <c r="AD352" s="63"/>
      <c r="AE352" s="62">
        <f t="shared" si="106"/>
        <v>45617</v>
      </c>
      <c r="AF352" s="66" t="str">
        <f t="shared" si="107"/>
        <v>～</v>
      </c>
      <c r="AG352" s="63">
        <f t="shared" si="108"/>
        <v>45617</v>
      </c>
      <c r="AH352" s="12">
        <f t="shared" si="109"/>
        <v>2000</v>
      </c>
      <c r="AI352" s="12">
        <f t="shared" si="110"/>
        <v>4</v>
      </c>
    </row>
    <row r="353" spans="1:36" ht="18" customHeight="1" x14ac:dyDescent="0.15">
      <c r="A353" s="271" t="str">
        <f>IF(③予定日及び時間!$B$34="","",③予定日及び時間!$B$34&amp;"・"&amp;③予定日及び時間!$C$34)</f>
        <v>キャベツ・＊＊＊</v>
      </c>
      <c r="B353" s="271" t="str">
        <f>IF(③予定日及び時間!$BW$30="","",③予定日及び時間!$BW$30)</f>
        <v>防除3</v>
      </c>
      <c r="C353" s="291" t="str">
        <f>IF(③予定日及び時間!BV34="","",③予定日及び時間!BV34)</f>
        <v/>
      </c>
      <c r="D353" s="300">
        <f>IF(③予定日及び時間!BW34="","",③予定日及び時間!BW34)</f>
        <v>45659</v>
      </c>
      <c r="E353" s="302" t="str">
        <f>IF(③予定日及び時間!BX34="","",③予定日及び時間!BX34)</f>
        <v>～</v>
      </c>
      <c r="F353" s="301">
        <f>IF(③予定日及び時間!BY34="","",③予定日及び時間!BY34)</f>
        <v>45659</v>
      </c>
      <c r="G353" s="292">
        <f>IF(③予定日及び時間!$D$34="","",③予定日及び時間!$D$34*100)</f>
        <v>2000</v>
      </c>
      <c r="H353" s="271">
        <f>IF(③予定日及び時間!CA34="","",③予定日及び時間!CA34)</f>
        <v>4</v>
      </c>
      <c r="I353">
        <v>4</v>
      </c>
      <c r="V353" s="71" t="str">
        <f t="shared" si="111"/>
        <v>作業①・防除3</v>
      </c>
      <c r="W353" s="70" t="str">
        <f t="shared" si="102"/>
        <v>キャベツ・＊＊＊・作業①・防除3</v>
      </c>
      <c r="X353" s="70" t="str">
        <f>IF(A353="","",W353&amp;"・"&amp;②元データ!$G$8)</f>
        <v>キャベツ・＊＊＊・作業①・防除3・露地野菜Ｂ</v>
      </c>
      <c r="Y353" s="12" t="str">
        <f t="shared" si="103"/>
        <v>キャベツ・＊＊＊</v>
      </c>
      <c r="Z353" s="12" t="str">
        <f t="shared" si="104"/>
        <v>防除3</v>
      </c>
      <c r="AA353" s="61" t="str">
        <f t="shared" si="105"/>
        <v/>
      </c>
      <c r="AB353" s="62"/>
      <c r="AC353" s="66"/>
      <c r="AD353" s="63"/>
      <c r="AE353" s="62">
        <f t="shared" si="106"/>
        <v>45659</v>
      </c>
      <c r="AF353" s="66" t="str">
        <f t="shared" si="107"/>
        <v>～</v>
      </c>
      <c r="AG353" s="63">
        <f t="shared" si="108"/>
        <v>45659</v>
      </c>
      <c r="AH353" s="12">
        <f t="shared" si="109"/>
        <v>2000</v>
      </c>
      <c r="AI353" s="12">
        <f t="shared" si="110"/>
        <v>4</v>
      </c>
    </row>
    <row r="354" spans="1:36" ht="18" customHeight="1" x14ac:dyDescent="0.15">
      <c r="A354" s="271" t="str">
        <f>IF(③予定日及び時間!$B$35="","",③予定日及び時間!$B$35&amp;"・"&amp;③予定日及び時間!$C$35)</f>
        <v>キャベツ・◎◎</v>
      </c>
      <c r="B354" s="271" t="str">
        <f>IF(③予定日及び時間!$BW$30="","",③予定日及び時間!$BW$30)</f>
        <v>防除3</v>
      </c>
      <c r="C354" s="291" t="str">
        <f>IF(③予定日及び時間!BV35="","",③予定日及び時間!BV35)</f>
        <v/>
      </c>
      <c r="D354" s="300">
        <f>IF(③予定日及び時間!BW35="","",③予定日及び時間!BW35)</f>
        <v>45668</v>
      </c>
      <c r="E354" s="302" t="str">
        <f>IF(③予定日及び時間!BX35="","",③予定日及び時間!BX35)</f>
        <v>～</v>
      </c>
      <c r="F354" s="301">
        <f>IF(③予定日及び時間!BY35="","",③予定日及び時間!BY35)</f>
        <v>45668</v>
      </c>
      <c r="G354" s="292">
        <f>IF(③予定日及び時間!$D$35="","",③予定日及び時間!$D$35*100)</f>
        <v>2000</v>
      </c>
      <c r="H354" s="271">
        <f>IF(③予定日及び時間!CA35="","",③予定日及び時間!CA35)</f>
        <v>4</v>
      </c>
      <c r="I354">
        <v>5</v>
      </c>
      <c r="V354" s="71" t="str">
        <f t="shared" si="111"/>
        <v>作業①・防除3</v>
      </c>
      <c r="W354" s="70" t="str">
        <f t="shared" si="102"/>
        <v>キャベツ・◎◎・作業①・防除3</v>
      </c>
      <c r="X354" s="70" t="str">
        <f>IF(A354="","",W354&amp;"・"&amp;②元データ!$G$8)</f>
        <v>キャベツ・◎◎・作業①・防除3・露地野菜Ｂ</v>
      </c>
      <c r="Y354" s="12" t="str">
        <f t="shared" si="103"/>
        <v>キャベツ・◎◎</v>
      </c>
      <c r="Z354" s="12" t="str">
        <f t="shared" si="104"/>
        <v>防除3</v>
      </c>
      <c r="AA354" s="61" t="str">
        <f t="shared" si="105"/>
        <v/>
      </c>
      <c r="AB354" s="62"/>
      <c r="AC354" s="66"/>
      <c r="AD354" s="63"/>
      <c r="AE354" s="62">
        <f t="shared" si="106"/>
        <v>45668</v>
      </c>
      <c r="AF354" s="66" t="str">
        <f t="shared" si="107"/>
        <v>～</v>
      </c>
      <c r="AG354" s="63">
        <f t="shared" si="108"/>
        <v>45668</v>
      </c>
      <c r="AH354" s="12">
        <f t="shared" si="109"/>
        <v>2000</v>
      </c>
      <c r="AI354" s="12">
        <f t="shared" si="110"/>
        <v>4</v>
      </c>
    </row>
    <row r="355" spans="1:36" ht="18" customHeight="1" x14ac:dyDescent="0.15">
      <c r="A355" s="271" t="str">
        <f>IF(③予定日及び時間!$B$36="","",③予定日及び時間!$B$36&amp;"・"&amp;③予定日及び時間!$C$36)</f>
        <v>キャベツ・●●</v>
      </c>
      <c r="B355" s="271" t="str">
        <f>IF(③予定日及び時間!$BW$30="","",③予定日及び時間!$BW$30)</f>
        <v>防除3</v>
      </c>
      <c r="C355" s="291" t="str">
        <f>IF(③予定日及び時間!BV36="","",③予定日及び時間!BV36)</f>
        <v/>
      </c>
      <c r="D355" s="300">
        <f>IF(③予定日及び時間!BW36="","",③予定日及び時間!BW36)</f>
        <v>45678</v>
      </c>
      <c r="E355" s="302" t="str">
        <f>IF(③予定日及び時間!BX36="","",③予定日及び時間!BX36)</f>
        <v>～</v>
      </c>
      <c r="F355" s="301">
        <f>IF(③予定日及び時間!BY36="","",③予定日及び時間!BY36)</f>
        <v>45678</v>
      </c>
      <c r="G355" s="292" t="str">
        <f>IF(③予定日及び時間!D183="","",③予定日及び時間!D183*100)</f>
        <v/>
      </c>
      <c r="H355" s="271">
        <f>IF(③予定日及び時間!CA36="","",③予定日及び時間!CA36)</f>
        <v>4</v>
      </c>
      <c r="I355">
        <v>6</v>
      </c>
      <c r="V355" s="71" t="str">
        <f t="shared" si="111"/>
        <v>作業①・防除3</v>
      </c>
      <c r="W355" s="70" t="str">
        <f t="shared" si="102"/>
        <v>キャベツ・●●・作業①・防除3</v>
      </c>
      <c r="X355" s="70" t="str">
        <f>IF(A355="","",W355&amp;"・"&amp;②元データ!$G$8)</f>
        <v>キャベツ・●●・作業①・防除3・露地野菜Ｂ</v>
      </c>
      <c r="Y355" s="12" t="str">
        <f t="shared" si="103"/>
        <v>キャベツ・●●</v>
      </c>
      <c r="Z355" s="12" t="str">
        <f t="shared" si="104"/>
        <v>防除3</v>
      </c>
      <c r="AA355" s="61" t="str">
        <f t="shared" si="105"/>
        <v/>
      </c>
      <c r="AB355" s="62"/>
      <c r="AC355" s="66"/>
      <c r="AD355" s="63"/>
      <c r="AE355" s="62">
        <f t="shared" si="106"/>
        <v>45678</v>
      </c>
      <c r="AF355" s="66" t="str">
        <f t="shared" si="107"/>
        <v>～</v>
      </c>
      <c r="AG355" s="63">
        <f t="shared" si="108"/>
        <v>45678</v>
      </c>
      <c r="AH355" s="12" t="str">
        <f t="shared" si="109"/>
        <v/>
      </c>
      <c r="AI355" s="12">
        <f t="shared" si="110"/>
        <v>4</v>
      </c>
    </row>
    <row r="356" spans="1:36" ht="18" customHeight="1" x14ac:dyDescent="0.15">
      <c r="A356" s="271" t="str">
        <f>IF(③予定日及び時間!$B$37="","",③予定日及び時間!$B$37&amp;"・"&amp;③予定日及び時間!$C$37)</f>
        <v>ブロッコリー・▽▽</v>
      </c>
      <c r="B356" s="271" t="str">
        <f>IF(③予定日及び時間!$BW$30="","",③予定日及び時間!$BW$30)</f>
        <v>防除3</v>
      </c>
      <c r="C356" s="291" t="str">
        <f>IF(③予定日及び時間!BV37="","",③予定日及び時間!BV37)</f>
        <v/>
      </c>
      <c r="D356" s="300">
        <f>IF(③予定日及び時間!BW37="","",③予定日及び時間!BW37)</f>
        <v>45602</v>
      </c>
      <c r="E356" s="302" t="str">
        <f>IF(③予定日及び時間!BX37="","",③予定日及び時間!BX37)</f>
        <v>～</v>
      </c>
      <c r="F356" s="301">
        <f>IF(③予定日及び時間!BY37="","",③予定日及び時間!BY37)</f>
        <v>45602</v>
      </c>
      <c r="G356" s="292">
        <f>IF(③予定日及び時間!$D$37="","",③予定日及び時間!$D$37*100)</f>
        <v>2000</v>
      </c>
      <c r="H356" s="271">
        <f>IF(③予定日及び時間!CA37="","",③予定日及び時間!CA37)</f>
        <v>4</v>
      </c>
      <c r="I356">
        <v>7</v>
      </c>
      <c r="V356" s="71" t="str">
        <f t="shared" si="111"/>
        <v>作業①・防除3</v>
      </c>
      <c r="W356" s="70" t="str">
        <f t="shared" si="102"/>
        <v>ブロッコリー・▽▽・作業①・防除3</v>
      </c>
      <c r="X356" s="70" t="str">
        <f>IF(A356="","",W356&amp;"・"&amp;②元データ!$G$8)</f>
        <v>ブロッコリー・▽▽・作業①・防除3・露地野菜Ｂ</v>
      </c>
      <c r="Y356" s="12" t="str">
        <f t="shared" si="103"/>
        <v>ブロッコリー・▽▽</v>
      </c>
      <c r="Z356" s="12" t="str">
        <f t="shared" si="104"/>
        <v>防除3</v>
      </c>
      <c r="AA356" s="61" t="str">
        <f t="shared" si="105"/>
        <v/>
      </c>
      <c r="AB356" s="62"/>
      <c r="AC356" s="66"/>
      <c r="AD356" s="63"/>
      <c r="AE356" s="62">
        <f t="shared" si="106"/>
        <v>45602</v>
      </c>
      <c r="AF356" s="66" t="str">
        <f t="shared" si="107"/>
        <v>～</v>
      </c>
      <c r="AG356" s="63">
        <f t="shared" si="108"/>
        <v>45602</v>
      </c>
      <c r="AH356" s="12">
        <f t="shared" si="109"/>
        <v>2000</v>
      </c>
      <c r="AI356" s="12">
        <f t="shared" si="110"/>
        <v>4</v>
      </c>
    </row>
    <row r="357" spans="1:36" ht="18" customHeight="1" x14ac:dyDescent="0.15">
      <c r="A357" s="271" t="str">
        <f>IF(③予定日及び時間!$B$38="","",③予定日及び時間!$B$38&amp;"・"&amp;③予定日及び時間!$C$38)</f>
        <v>ブロッコリー・▲▲</v>
      </c>
      <c r="B357" s="271" t="str">
        <f>IF(③予定日及び時間!$BW$30="","",③予定日及び時間!$BW$30)</f>
        <v>防除3</v>
      </c>
      <c r="C357" s="291" t="str">
        <f>IF(③予定日及び時間!BV38="","",③予定日及び時間!BV38)</f>
        <v/>
      </c>
      <c r="D357" s="300">
        <f>IF(③予定日及び時間!BW38="","",③予定日及び時間!BW38)</f>
        <v>45612</v>
      </c>
      <c r="E357" s="302" t="str">
        <f>IF(③予定日及び時間!BX38="","",③予定日及び時間!BX38)</f>
        <v>～</v>
      </c>
      <c r="F357" s="301">
        <f>IF(③予定日及び時間!BY38="","",③予定日及び時間!BY38)</f>
        <v>45612</v>
      </c>
      <c r="G357" s="292">
        <f>IF(③予定日及び時間!$D$38="","",③予定日及び時間!$D$38*100)</f>
        <v>2000</v>
      </c>
      <c r="H357" s="271">
        <f>IF(③予定日及び時間!CA38="","",③予定日及び時間!CA38)</f>
        <v>4</v>
      </c>
      <c r="I357">
        <v>8</v>
      </c>
      <c r="V357" s="71" t="str">
        <f t="shared" si="111"/>
        <v>作業①・防除3</v>
      </c>
      <c r="W357" s="70" t="str">
        <f t="shared" si="102"/>
        <v>ブロッコリー・▲▲・作業①・防除3</v>
      </c>
      <c r="X357" s="70" t="str">
        <f>IF(A357="","",W357&amp;"・"&amp;②元データ!$G$8)</f>
        <v>ブロッコリー・▲▲・作業①・防除3・露地野菜Ｂ</v>
      </c>
      <c r="Y357" s="12" t="str">
        <f t="shared" si="103"/>
        <v>ブロッコリー・▲▲</v>
      </c>
      <c r="Z357" s="12" t="str">
        <f t="shared" si="104"/>
        <v>防除3</v>
      </c>
      <c r="AA357" s="61" t="str">
        <f t="shared" si="105"/>
        <v/>
      </c>
      <c r="AB357" s="62"/>
      <c r="AC357" s="66"/>
      <c r="AD357" s="63"/>
      <c r="AE357" s="62">
        <f t="shared" si="106"/>
        <v>45612</v>
      </c>
      <c r="AF357" s="66" t="str">
        <f t="shared" si="107"/>
        <v>～</v>
      </c>
      <c r="AG357" s="63">
        <f t="shared" si="108"/>
        <v>45612</v>
      </c>
      <c r="AH357" s="12">
        <f t="shared" si="109"/>
        <v>2000</v>
      </c>
      <c r="AI357" s="12">
        <f t="shared" si="110"/>
        <v>4</v>
      </c>
    </row>
    <row r="358" spans="1:36" ht="18" customHeight="1" x14ac:dyDescent="0.15">
      <c r="A358" s="271" t="str">
        <f>IF(③予定日及び時間!$B$39="","",③予定日及び時間!$B$39&amp;"・"&amp;③予定日及び時間!$C$39)</f>
        <v>ブロッコリー・■■</v>
      </c>
      <c r="B358" s="271" t="str">
        <f>IF(③予定日及び時間!$BW$30="","",③予定日及び時間!$BW$30)</f>
        <v>防除3</v>
      </c>
      <c r="C358" s="291" t="str">
        <f>IF(③予定日及び時間!BV39="","",③予定日及び時間!BV39)</f>
        <v/>
      </c>
      <c r="D358" s="300">
        <f>IF(③予定日及び時間!BW39="","",③予定日及び時間!BW39)</f>
        <v>45628</v>
      </c>
      <c r="E358" s="302" t="str">
        <f>IF(③予定日及び時間!BX39="","",③予定日及び時間!BX39)</f>
        <v>～</v>
      </c>
      <c r="F358" s="301">
        <f>IF(③予定日及び時間!BY39="","",③予定日及び時間!BY39)</f>
        <v>45628</v>
      </c>
      <c r="G358" s="292">
        <f>IF(③予定日及び時間!$D$39="","",③予定日及び時間!$D$39*100)</f>
        <v>2000</v>
      </c>
      <c r="H358" s="271">
        <f>IF(③予定日及び時間!CA39="","",③予定日及び時間!CA39)</f>
        <v>4</v>
      </c>
      <c r="I358">
        <v>9</v>
      </c>
      <c r="V358" s="71" t="str">
        <f t="shared" si="111"/>
        <v>作業①・防除3</v>
      </c>
      <c r="W358" s="70" t="str">
        <f t="shared" si="102"/>
        <v>ブロッコリー・■■・作業①・防除3</v>
      </c>
      <c r="X358" s="70" t="str">
        <f>IF(A358="","",W358&amp;"・"&amp;②元データ!$G$8)</f>
        <v>ブロッコリー・■■・作業①・防除3・露地野菜Ｂ</v>
      </c>
      <c r="Y358" s="12" t="str">
        <f t="shared" si="103"/>
        <v>ブロッコリー・■■</v>
      </c>
      <c r="Z358" s="12" t="str">
        <f t="shared" si="104"/>
        <v>防除3</v>
      </c>
      <c r="AA358" s="61" t="str">
        <f t="shared" si="105"/>
        <v/>
      </c>
      <c r="AB358" s="62"/>
      <c r="AC358" s="66"/>
      <c r="AD358" s="63"/>
      <c r="AE358" s="62">
        <f t="shared" si="106"/>
        <v>45628</v>
      </c>
      <c r="AF358" s="66" t="str">
        <f t="shared" si="107"/>
        <v>～</v>
      </c>
      <c r="AG358" s="63">
        <f t="shared" si="108"/>
        <v>45628</v>
      </c>
      <c r="AH358" s="12">
        <f t="shared" si="109"/>
        <v>2000</v>
      </c>
      <c r="AI358" s="12">
        <f t="shared" si="110"/>
        <v>4</v>
      </c>
    </row>
    <row r="359" spans="1:36" ht="18" customHeight="1" x14ac:dyDescent="0.15">
      <c r="A359" s="271" t="str">
        <f>IF(③予定日及び時間!$B$40="","",③予定日及び時間!$B$40&amp;"・"&amp;③予定日及び時間!$C$40)</f>
        <v>ニンジン・◇◇</v>
      </c>
      <c r="B359" s="271" t="str">
        <f>IF(③予定日及び時間!$BW$30="","",③予定日及び時間!$BW$30)</f>
        <v>防除3</v>
      </c>
      <c r="C359" s="291" t="str">
        <f>IF(③予定日及び時間!BV40="","",③予定日及び時間!BV40)</f>
        <v/>
      </c>
      <c r="D359" s="300" t="str">
        <f>IF(③予定日及び時間!BW40="","",③予定日及び時間!BW40)</f>
        <v/>
      </c>
      <c r="E359" s="302" t="str">
        <f>IF(③予定日及び時間!BX40="","",③予定日及び時間!BX40)</f>
        <v>～</v>
      </c>
      <c r="F359" s="301" t="str">
        <f>IF(③予定日及び時間!BY40="","",③予定日及び時間!BY40)</f>
        <v/>
      </c>
      <c r="G359" s="292">
        <f>IF(③予定日及び時間!$D$40="","",③予定日及び時間!$D$40*100)</f>
        <v>4000</v>
      </c>
      <c r="H359" s="271">
        <f>IF(③予定日及び時間!CA40="","",③予定日及び時間!CA40)</f>
        <v>0</v>
      </c>
      <c r="I359">
        <v>10</v>
      </c>
      <c r="V359" s="71" t="str">
        <f t="shared" si="111"/>
        <v>作業①・防除3</v>
      </c>
      <c r="W359" s="70" t="str">
        <f t="shared" si="102"/>
        <v>ニンジン・◇◇・作業①・防除3</v>
      </c>
      <c r="X359" s="70" t="str">
        <f>IF(A359="","",W359&amp;"・"&amp;②元データ!$G$8)</f>
        <v>ニンジン・◇◇・作業①・防除3・露地野菜Ｂ</v>
      </c>
      <c r="Y359" s="12" t="str">
        <f t="shared" si="103"/>
        <v>ニンジン・◇◇</v>
      </c>
      <c r="Z359" s="12" t="str">
        <f t="shared" si="104"/>
        <v>防除3</v>
      </c>
      <c r="AA359" s="61" t="str">
        <f t="shared" si="105"/>
        <v/>
      </c>
      <c r="AB359" s="62"/>
      <c r="AC359" s="66"/>
      <c r="AD359" s="63"/>
      <c r="AE359" s="62" t="str">
        <f t="shared" si="106"/>
        <v/>
      </c>
      <c r="AF359" s="66" t="str">
        <f t="shared" si="107"/>
        <v>～</v>
      </c>
      <c r="AG359" s="63" t="str">
        <f t="shared" si="108"/>
        <v/>
      </c>
      <c r="AH359" s="12">
        <f t="shared" si="109"/>
        <v>4000</v>
      </c>
      <c r="AI359" s="12">
        <f t="shared" si="110"/>
        <v>0</v>
      </c>
    </row>
    <row r="360" spans="1:36" ht="18" customHeight="1" x14ac:dyDescent="0.15">
      <c r="A360" s="271" t="str">
        <f>IF(③予定日及び時間!$B$41="","",③予定日及び時間!$B$41&amp;"・"&amp;③予定日及び時間!$C$41)</f>
        <v>ニンジン・●×▲</v>
      </c>
      <c r="B360" s="271" t="str">
        <f>IF(③予定日及び時間!$BW$30="","",③予定日及び時間!$BW$30)</f>
        <v>防除3</v>
      </c>
      <c r="C360" s="291" t="str">
        <f>IF(③予定日及び時間!BV41="","",③予定日及び時間!BV41)</f>
        <v/>
      </c>
      <c r="D360" s="300" t="str">
        <f>IF(③予定日及び時間!BW41="","",③予定日及び時間!BW41)</f>
        <v/>
      </c>
      <c r="E360" s="302" t="str">
        <f>IF(③予定日及び時間!BX41="","",③予定日及び時間!BX41)</f>
        <v>～</v>
      </c>
      <c r="F360" s="301" t="str">
        <f>IF(③予定日及び時間!BY41="","",③予定日及び時間!BY41)</f>
        <v/>
      </c>
      <c r="G360" s="292">
        <f>IF(③予定日及び時間!$D$41="","",③予定日及び時間!$D$41*100)</f>
        <v>4000</v>
      </c>
      <c r="H360" s="271">
        <f>IF(③予定日及び時間!CA41="","",③予定日及び時間!CA41)</f>
        <v>0</v>
      </c>
      <c r="I360">
        <v>11</v>
      </c>
      <c r="V360" s="71" t="str">
        <f t="shared" si="111"/>
        <v>作業①・防除3</v>
      </c>
      <c r="W360" s="70" t="str">
        <f t="shared" si="102"/>
        <v>ニンジン・●×▲・作業①・防除3</v>
      </c>
      <c r="X360" s="70" t="str">
        <f>IF(A360="","",W360&amp;"・"&amp;②元データ!$G$8)</f>
        <v>ニンジン・●×▲・作業①・防除3・露地野菜Ｂ</v>
      </c>
      <c r="Y360" s="12" t="str">
        <f t="shared" si="103"/>
        <v>ニンジン・●×▲</v>
      </c>
      <c r="Z360" s="12" t="str">
        <f t="shared" si="104"/>
        <v>防除3</v>
      </c>
      <c r="AA360" s="61" t="str">
        <f t="shared" si="105"/>
        <v/>
      </c>
      <c r="AB360" s="62"/>
      <c r="AC360" s="66"/>
      <c r="AD360" s="63"/>
      <c r="AE360" s="62" t="str">
        <f t="shared" si="106"/>
        <v/>
      </c>
      <c r="AF360" s="66" t="str">
        <f t="shared" si="107"/>
        <v>～</v>
      </c>
      <c r="AG360" s="63" t="str">
        <f t="shared" si="108"/>
        <v/>
      </c>
      <c r="AH360" s="12">
        <f t="shared" si="109"/>
        <v>4000</v>
      </c>
      <c r="AI360" s="12">
        <f t="shared" si="110"/>
        <v>0</v>
      </c>
    </row>
    <row r="361" spans="1:36" ht="18" customHeight="1" x14ac:dyDescent="0.15">
      <c r="A361" s="271" t="str">
        <f>IF(③予定日及び時間!$B$42="","",③予定日及び時間!$B$42&amp;"・"&amp;③予定日及び時間!$C$42)</f>
        <v>ニンジン・●◇▲</v>
      </c>
      <c r="B361" s="271" t="str">
        <f>IF(③予定日及び時間!$BW$30="","",③予定日及び時間!$BW$30)</f>
        <v>防除3</v>
      </c>
      <c r="C361" s="291" t="str">
        <f>IF(③予定日及び時間!BV42="","",③予定日及び時間!BV42)</f>
        <v/>
      </c>
      <c r="D361" s="300" t="str">
        <f>IF(③予定日及び時間!BW42="","",③予定日及び時間!BW42)</f>
        <v/>
      </c>
      <c r="E361" s="302" t="str">
        <f>IF(③予定日及び時間!BX42="","",③予定日及び時間!BX42)</f>
        <v>～</v>
      </c>
      <c r="F361" s="301" t="str">
        <f>IF(③予定日及び時間!BY42="","",③予定日及び時間!BY42)</f>
        <v/>
      </c>
      <c r="G361" s="292">
        <f>IF(③予定日及び時間!$D$42="","",③予定日及び時間!$D$42*100)</f>
        <v>4000</v>
      </c>
      <c r="H361" s="271">
        <f>IF(③予定日及び時間!CA42="","",③予定日及び時間!CA42)</f>
        <v>0</v>
      </c>
      <c r="I361">
        <v>12</v>
      </c>
      <c r="V361" s="71" t="str">
        <f t="shared" si="111"/>
        <v>作業①・防除3</v>
      </c>
      <c r="W361" s="70" t="str">
        <f t="shared" si="102"/>
        <v>ニンジン・●◇▲・作業①・防除3</v>
      </c>
      <c r="X361" s="70" t="str">
        <f>IF(A361="","",W361&amp;"・"&amp;②元データ!$G$8)</f>
        <v>ニンジン・●◇▲・作業①・防除3・露地野菜Ｂ</v>
      </c>
      <c r="Y361" s="12" t="str">
        <f t="shared" si="103"/>
        <v>ニンジン・●◇▲</v>
      </c>
      <c r="Z361" s="12" t="str">
        <f t="shared" si="104"/>
        <v>防除3</v>
      </c>
      <c r="AA361" s="61" t="str">
        <f t="shared" si="105"/>
        <v/>
      </c>
      <c r="AB361" s="62"/>
      <c r="AC361" s="66"/>
      <c r="AD361" s="63"/>
      <c r="AE361" s="62" t="str">
        <f t="shared" si="106"/>
        <v/>
      </c>
      <c r="AF361" s="66" t="str">
        <f t="shared" si="107"/>
        <v>～</v>
      </c>
      <c r="AG361" s="63" t="str">
        <f t="shared" si="108"/>
        <v/>
      </c>
      <c r="AH361" s="12">
        <f t="shared" si="109"/>
        <v>4000</v>
      </c>
      <c r="AI361" s="12">
        <f t="shared" si="110"/>
        <v>0</v>
      </c>
    </row>
    <row r="362" spans="1:36" ht="18" customHeight="1" x14ac:dyDescent="0.15">
      <c r="A362" s="271" t="str">
        <f>IF(③予定日及び時間!$B$43="","",③予定日及び時間!$B$43&amp;"・"&amp;③予定日及び時間!$C$43)</f>
        <v>産直ニンジン・▲▲◇</v>
      </c>
      <c r="B362" s="271" t="str">
        <f>IF(③予定日及び時間!$BW$30="","",③予定日及び時間!$BW$30)</f>
        <v>防除3</v>
      </c>
      <c r="C362" s="291" t="str">
        <f>IF(③予定日及び時間!BV43="","",③予定日及び時間!BV43)</f>
        <v/>
      </c>
      <c r="D362" s="300" t="str">
        <f>IF(③予定日及び時間!BW43="","",③予定日及び時間!BW43)</f>
        <v/>
      </c>
      <c r="E362" s="302" t="str">
        <f>IF(③予定日及び時間!BX43="","",③予定日及び時間!BX43)</f>
        <v>～</v>
      </c>
      <c r="F362" s="301" t="str">
        <f>IF(③予定日及び時間!BY43="","",③予定日及び時間!BY43)</f>
        <v/>
      </c>
      <c r="G362" s="292">
        <f>IF(③予定日及び時間!$D$43="","",③予定日及び時間!$D$43*100)</f>
        <v>2000</v>
      </c>
      <c r="H362" s="271">
        <f>IF(③予定日及び時間!CA43="","",③予定日及び時間!CA43)</f>
        <v>0</v>
      </c>
      <c r="I362">
        <v>13</v>
      </c>
      <c r="V362" s="71" t="str">
        <f t="shared" si="111"/>
        <v>作業①・防除3</v>
      </c>
      <c r="W362" s="70" t="str">
        <f t="shared" si="102"/>
        <v>産直ニンジン・▲▲◇・作業①・防除3</v>
      </c>
      <c r="X362" s="70" t="str">
        <f>IF(A362="","",W362&amp;"・"&amp;②元データ!$G$8)</f>
        <v>産直ニンジン・▲▲◇・作業①・防除3・露地野菜Ｂ</v>
      </c>
      <c r="Y362" s="12" t="str">
        <f t="shared" si="103"/>
        <v>産直ニンジン・▲▲◇</v>
      </c>
      <c r="Z362" s="12" t="str">
        <f t="shared" si="104"/>
        <v>防除3</v>
      </c>
      <c r="AA362" s="61" t="str">
        <f t="shared" si="105"/>
        <v/>
      </c>
      <c r="AB362" s="62"/>
      <c r="AC362" s="66"/>
      <c r="AD362" s="63"/>
      <c r="AE362" s="62" t="str">
        <f t="shared" si="106"/>
        <v/>
      </c>
      <c r="AF362" s="66" t="str">
        <f t="shared" si="107"/>
        <v>～</v>
      </c>
      <c r="AG362" s="63" t="str">
        <f t="shared" si="108"/>
        <v/>
      </c>
      <c r="AH362" s="12">
        <f t="shared" si="109"/>
        <v>2000</v>
      </c>
      <c r="AI362" s="12">
        <f t="shared" si="110"/>
        <v>0</v>
      </c>
    </row>
    <row r="363" spans="1:36" x14ac:dyDescent="0.15">
      <c r="A363" s="271" t="str">
        <f>IF(③予定日及び時間!$B$44="","",③予定日及び時間!$B$44&amp;"・"&amp;③予定日及び時間!$C$44)</f>
        <v>産直ニンジン・▲▲◇</v>
      </c>
      <c r="B363" s="271" t="str">
        <f>IF(③予定日及び時間!$BW$30="","",③予定日及び時間!$BW$30)</f>
        <v>防除3</v>
      </c>
      <c r="C363" s="291" t="str">
        <f>IF(③予定日及び時間!BV44="","",③予定日及び時間!BV44)</f>
        <v/>
      </c>
      <c r="D363" s="300" t="str">
        <f>IF(③予定日及び時間!BW44="","",③予定日及び時間!BW44)</f>
        <v/>
      </c>
      <c r="E363" s="302" t="str">
        <f>IF(③予定日及び時間!BX44="","",③予定日及び時間!BX44)</f>
        <v>～</v>
      </c>
      <c r="F363" s="301" t="str">
        <f>IF(③予定日及び時間!BY44="","",③予定日及び時間!BY44)</f>
        <v/>
      </c>
      <c r="G363" s="292">
        <f>IF(③予定日及び時間!$D$44="","",③予定日及び時間!$D$44*100)</f>
        <v>2000</v>
      </c>
      <c r="H363" s="271">
        <f>IF(③予定日及び時間!CA44="","",③予定日及び時間!CA44)</f>
        <v>0</v>
      </c>
      <c r="I363">
        <v>14</v>
      </c>
      <c r="V363" s="71" t="str">
        <f t="shared" si="111"/>
        <v>作業①・防除3</v>
      </c>
      <c r="W363" s="70" t="str">
        <f t="shared" si="102"/>
        <v>産直ニンジン・▲▲◇・作業①・防除3</v>
      </c>
      <c r="X363" s="70" t="str">
        <f>IF(A363="","",W363&amp;"・"&amp;②元データ!$G$8)</f>
        <v>産直ニンジン・▲▲◇・作業①・防除3・露地野菜Ｂ</v>
      </c>
      <c r="Y363" s="12" t="str">
        <f t="shared" si="103"/>
        <v>産直ニンジン・▲▲◇</v>
      </c>
      <c r="Z363" s="12" t="str">
        <f t="shared" si="104"/>
        <v>防除3</v>
      </c>
      <c r="AA363" s="61" t="str">
        <f t="shared" si="105"/>
        <v/>
      </c>
      <c r="AB363" s="62"/>
      <c r="AC363" s="66"/>
      <c r="AD363" s="63"/>
      <c r="AE363" s="62" t="str">
        <f t="shared" si="106"/>
        <v/>
      </c>
      <c r="AF363" s="66" t="str">
        <f t="shared" si="107"/>
        <v>～</v>
      </c>
      <c r="AG363" s="63" t="str">
        <f t="shared" si="108"/>
        <v/>
      </c>
      <c r="AH363" s="12">
        <f t="shared" si="109"/>
        <v>2000</v>
      </c>
      <c r="AI363" s="12">
        <f t="shared" si="110"/>
        <v>0</v>
      </c>
    </row>
    <row r="364" spans="1:36" ht="18" customHeight="1" x14ac:dyDescent="0.15">
      <c r="A364" s="271" t="str">
        <f>IF(③予定日及び時間!$B$45="","",③予定日及び時間!$B$45&amp;"・"&amp;③予定日及び時間!$C$45)</f>
        <v>産直野菜・◇◇●●</v>
      </c>
      <c r="B364" s="271" t="str">
        <f>IF(③予定日及び時間!$BW$30="","",③予定日及び時間!$BW$30)</f>
        <v>防除3</v>
      </c>
      <c r="C364" s="291" t="str">
        <f>IF(③予定日及び時間!BV45="","",③予定日及び時間!BV45)</f>
        <v/>
      </c>
      <c r="D364" s="300" t="str">
        <f>IF(③予定日及び時間!BW45="","",③予定日及び時間!BW45)</f>
        <v/>
      </c>
      <c r="E364" s="302" t="str">
        <f>IF(③予定日及び時間!BX45="","",③予定日及び時間!BX45)</f>
        <v>～</v>
      </c>
      <c r="F364" s="301" t="str">
        <f>IF(③予定日及び時間!BY45="","",③予定日及び時間!BY45)</f>
        <v/>
      </c>
      <c r="G364" s="292">
        <f>IF(③予定日及び時間!$D$45="","",③予定日及び時間!$D$45*100)</f>
        <v>400</v>
      </c>
      <c r="H364" s="271">
        <f>IF(③予定日及び時間!CA45="","",③予定日及び時間!CA45)</f>
        <v>0</v>
      </c>
      <c r="I364">
        <v>15</v>
      </c>
      <c r="V364" s="71" t="str">
        <f t="shared" si="111"/>
        <v>作業①・防除3</v>
      </c>
      <c r="W364" s="70" t="str">
        <f t="shared" si="102"/>
        <v>産直野菜・◇◇●●・作業①・防除3</v>
      </c>
      <c r="X364" s="70" t="str">
        <f>IF(A364="","",W364&amp;"・"&amp;②元データ!$G$8)</f>
        <v>産直野菜・◇◇●●・作業①・防除3・露地野菜Ｂ</v>
      </c>
      <c r="Y364" s="12" t="str">
        <f t="shared" si="103"/>
        <v>産直野菜・◇◇●●</v>
      </c>
      <c r="Z364" s="12" t="str">
        <f t="shared" si="104"/>
        <v>防除3</v>
      </c>
      <c r="AA364" s="61" t="str">
        <f t="shared" si="105"/>
        <v/>
      </c>
      <c r="AB364" s="62"/>
      <c r="AC364" s="66"/>
      <c r="AD364" s="63"/>
      <c r="AE364" s="62" t="str">
        <f t="shared" si="106"/>
        <v/>
      </c>
      <c r="AF364" s="66" t="str">
        <f t="shared" si="107"/>
        <v>～</v>
      </c>
      <c r="AG364" s="63" t="str">
        <f t="shared" si="108"/>
        <v/>
      </c>
      <c r="AH364" s="12">
        <f t="shared" si="109"/>
        <v>400</v>
      </c>
      <c r="AI364" s="12">
        <f t="shared" si="110"/>
        <v>0</v>
      </c>
    </row>
    <row r="365" spans="1:36" ht="18" customHeight="1" x14ac:dyDescent="0.15">
      <c r="A365" s="271" t="str">
        <f>IF(③予定日及び時間!$B$46="","",③予定日及び時間!$B$46&amp;"・"&amp;③予定日及び時間!$C$46)</f>
        <v>水稲・■◇</v>
      </c>
      <c r="B365" s="271" t="str">
        <f>IF(③予定日及び時間!$BW$30="","",③予定日及び時間!$BW$30)</f>
        <v>防除3</v>
      </c>
      <c r="C365" s="291" t="str">
        <f>IF(③予定日及び時間!BV46="","",③予定日及び時間!BV46)</f>
        <v/>
      </c>
      <c r="D365" s="300" t="str">
        <f>IF(③予定日及び時間!BW46="","",③予定日及び時間!BW46)</f>
        <v/>
      </c>
      <c r="E365" s="302" t="str">
        <f>IF(③予定日及び時間!BX46="","",③予定日及び時間!BX46)</f>
        <v>～</v>
      </c>
      <c r="F365" s="301" t="str">
        <f>IF(③予定日及び時間!BY46="","",③予定日及び時間!BY46)</f>
        <v/>
      </c>
      <c r="G365" s="292">
        <f>IF(③予定日及び時間!$D$46="","",③予定日及び時間!$D$46*100)</f>
        <v>16000</v>
      </c>
      <c r="H365" s="271">
        <f>IF(③予定日及び時間!CA46="","",③予定日及び時間!CA46)</f>
        <v>0</v>
      </c>
      <c r="I365">
        <v>16</v>
      </c>
      <c r="V365" s="71" t="str">
        <f t="shared" si="111"/>
        <v>作業①・防除3</v>
      </c>
      <c r="W365" s="70" t="str">
        <f t="shared" si="102"/>
        <v>水稲・■◇・作業①・防除3</v>
      </c>
      <c r="X365" s="70" t="str">
        <f>IF(A365="","",W365&amp;"・"&amp;②元データ!$G$8)</f>
        <v>水稲・■◇・作業①・防除3・露地野菜Ｂ</v>
      </c>
      <c r="Y365" s="12" t="str">
        <f t="shared" si="103"/>
        <v>水稲・■◇</v>
      </c>
      <c r="Z365" s="12" t="str">
        <f t="shared" si="104"/>
        <v>防除3</v>
      </c>
      <c r="AA365" s="61" t="str">
        <f t="shared" si="105"/>
        <v/>
      </c>
      <c r="AB365" s="62"/>
      <c r="AC365" s="66"/>
      <c r="AD365" s="63"/>
      <c r="AE365" s="62" t="str">
        <f t="shared" si="106"/>
        <v/>
      </c>
      <c r="AF365" s="66" t="str">
        <f t="shared" si="107"/>
        <v>～</v>
      </c>
      <c r="AG365" s="63" t="str">
        <f t="shared" si="108"/>
        <v/>
      </c>
      <c r="AH365" s="12">
        <f t="shared" si="109"/>
        <v>16000</v>
      </c>
      <c r="AI365" s="12">
        <f t="shared" si="110"/>
        <v>0</v>
      </c>
    </row>
    <row r="366" spans="1:36" ht="18" customHeight="1" x14ac:dyDescent="0.15">
      <c r="A366" s="271" t="str">
        <f>IF(③予定日及び時間!$B$31="","",③予定日及び時間!$B$31&amp;"・"&amp;③予定日及び時間!$C$31)</f>
        <v>キャベツ・○○</v>
      </c>
      <c r="B366" s="271" t="str">
        <f>IF(③予定日及び時間!$CD$30="","",③予定日及び時間!$CD$30)</f>
        <v>収穫・出荷</v>
      </c>
      <c r="C366" s="291" t="str">
        <f>IF(③予定日及び時間!CC31="","",③予定日及び時間!CC31)</f>
        <v/>
      </c>
      <c r="D366" s="300">
        <f>IF(③予定日及び時間!CD31="","",③予定日及び時間!CD31)</f>
        <v>45585</v>
      </c>
      <c r="E366" s="302" t="str">
        <f>IF(③予定日及び時間!CE31="","",③予定日及び時間!CE31)</f>
        <v>～</v>
      </c>
      <c r="F366" s="301">
        <f>IF(③予定日及び時間!CF31="","",③予定日及び時間!CF31)</f>
        <v>45590</v>
      </c>
      <c r="G366" s="292">
        <f>IF(③予定日及び時間!$D$31="","",③予定日及び時間!$D$31*100)</f>
        <v>4000</v>
      </c>
      <c r="H366" s="271">
        <f>IF(③予定日及び時間!CH31="","",③予定日及び時間!CH31)</f>
        <v>32</v>
      </c>
      <c r="I366">
        <v>1</v>
      </c>
      <c r="V366" s="71" t="str">
        <f t="shared" ref="V366:V397" si="112">IF(Y366="","",$AH$201&amp;"・"&amp;Z366)</f>
        <v>作業①・収穫・出荷</v>
      </c>
      <c r="W366" s="70" t="str">
        <f t="shared" ref="W366:W397" si="113">IF(A366="","",Y366&amp;"・"&amp;V366)</f>
        <v>キャベツ・○○・作業①・収穫・出荷</v>
      </c>
      <c r="X366" s="70" t="str">
        <f>IF(A366="","",W366&amp;"・"&amp;②元データ!$G$8)</f>
        <v>キャベツ・○○・作業①・収穫・出荷・露地野菜Ｂ</v>
      </c>
      <c r="Y366" s="12" t="str">
        <f t="shared" ref="Y366:Y397" si="114">IF(A366="","",A366)</f>
        <v>キャベツ・○○</v>
      </c>
      <c r="Z366" s="12" t="str">
        <f t="shared" ref="Z366:Z397" si="115">IF(B366="","",B366)</f>
        <v>収穫・出荷</v>
      </c>
      <c r="AA366" s="61" t="str">
        <f t="shared" ref="AA366:AA397" si="116">IF(C366="","",C366)</f>
        <v/>
      </c>
      <c r="AB366" s="62"/>
      <c r="AC366" s="66"/>
      <c r="AD366" s="63"/>
      <c r="AE366" s="62">
        <f t="shared" ref="AE366:AE397" si="117">IF(D366="","",D366)</f>
        <v>45585</v>
      </c>
      <c r="AF366" s="66" t="str">
        <f t="shared" ref="AF366:AF397" si="118">IF(E366="","",E366)</f>
        <v>～</v>
      </c>
      <c r="AG366" s="63">
        <f t="shared" ref="AG366:AG397" si="119">IF(F366="","",F366)</f>
        <v>45590</v>
      </c>
      <c r="AH366" s="12">
        <f t="shared" ref="AH366:AH397" si="120">IF(G366="","",G366)</f>
        <v>4000</v>
      </c>
      <c r="AI366" s="12">
        <f t="shared" ref="AI366:AI397" si="121">IF(H366="","",H366)</f>
        <v>32</v>
      </c>
      <c r="AJ366" s="34"/>
    </row>
    <row r="367" spans="1:36" ht="18" customHeight="1" x14ac:dyDescent="0.15">
      <c r="A367" s="271" t="str">
        <f>IF(③予定日及び時間!$B$32="","",③予定日及び時間!$B$32&amp;"・"&amp;③予定日及び時間!$C$32)</f>
        <v>キャベツ・△△</v>
      </c>
      <c r="B367" s="271" t="str">
        <f>IF(③予定日及び時間!$CD$30="","",③予定日及び時間!$CD$30)</f>
        <v>収穫・出荷</v>
      </c>
      <c r="C367" s="291" t="str">
        <f>IF(③予定日及び時間!CC32="","",③予定日及び時間!CC32)</f>
        <v/>
      </c>
      <c r="D367" s="300">
        <f>IF(③予定日及び時間!CD32="","",③予定日及び時間!CD32)</f>
        <v>45627</v>
      </c>
      <c r="E367" s="302" t="str">
        <f>IF(③予定日及び時間!CE32="","",③予定日及び時間!CE32)</f>
        <v>～</v>
      </c>
      <c r="F367" s="301">
        <f>IF(③予定日及び時間!CF32="","",③予定日及び時間!CF32)</f>
        <v>45632</v>
      </c>
      <c r="G367" s="292">
        <f>IF(③予定日及び時間!$D$32="","",③予定日及び時間!$D$32*100)</f>
        <v>2000</v>
      </c>
      <c r="H367" s="271">
        <f>IF(③予定日及び時間!CH32="","",③予定日及び時間!CH32)</f>
        <v>16</v>
      </c>
      <c r="I367">
        <v>2</v>
      </c>
      <c r="V367" s="71" t="str">
        <f t="shared" si="112"/>
        <v>作業①・収穫・出荷</v>
      </c>
      <c r="W367" s="70" t="str">
        <f t="shared" si="113"/>
        <v>キャベツ・△△・作業①・収穫・出荷</v>
      </c>
      <c r="X367" s="70" t="str">
        <f>IF(A367="","",W367&amp;"・"&amp;②元データ!$G$8)</f>
        <v>キャベツ・△△・作業①・収穫・出荷・露地野菜Ｂ</v>
      </c>
      <c r="Y367" s="12" t="str">
        <f t="shared" si="114"/>
        <v>キャベツ・△△</v>
      </c>
      <c r="Z367" s="12" t="str">
        <f t="shared" si="115"/>
        <v>収穫・出荷</v>
      </c>
      <c r="AA367" s="61" t="str">
        <f t="shared" si="116"/>
        <v/>
      </c>
      <c r="AB367" s="62"/>
      <c r="AC367" s="66"/>
      <c r="AD367" s="63"/>
      <c r="AE367" s="62">
        <f t="shared" si="117"/>
        <v>45627</v>
      </c>
      <c r="AF367" s="66" t="str">
        <f t="shared" si="118"/>
        <v>～</v>
      </c>
      <c r="AG367" s="63">
        <f t="shared" si="119"/>
        <v>45632</v>
      </c>
      <c r="AH367" s="12">
        <f t="shared" si="120"/>
        <v>2000</v>
      </c>
      <c r="AI367" s="12">
        <f t="shared" si="121"/>
        <v>16</v>
      </c>
    </row>
    <row r="368" spans="1:36" ht="18" customHeight="1" x14ac:dyDescent="0.15">
      <c r="A368" s="271" t="str">
        <f>IF(③予定日及び時間!$B$33="","",③予定日及び時間!$B$33&amp;"・"&amp;③予定日及び時間!$C$33)</f>
        <v>キャベツ・○×△</v>
      </c>
      <c r="B368" s="271" t="str">
        <f>IF(③予定日及び時間!$CD$30="","",③予定日及び時間!$CD$30)</f>
        <v>収穫・出荷</v>
      </c>
      <c r="C368" s="291" t="str">
        <f>IF(③予定日及び時間!CC33="","",③予定日及び時間!CC33)</f>
        <v/>
      </c>
      <c r="D368" s="300">
        <f>IF(③予定日及び時間!CD33="","",③予定日及び時間!CD33)</f>
        <v>45636</v>
      </c>
      <c r="E368" s="302" t="str">
        <f>IF(③予定日及び時間!CE33="","",③予定日及び時間!CE33)</f>
        <v>～</v>
      </c>
      <c r="F368" s="301">
        <f>IF(③予定日及び時間!CF33="","",③予定日及び時間!CF33)</f>
        <v>45641</v>
      </c>
      <c r="G368" s="292">
        <f>IF(③予定日及び時間!$D$33="","",③予定日及び時間!$D$33*100)</f>
        <v>2000</v>
      </c>
      <c r="H368" s="271">
        <f>IF(③予定日及び時間!CH33="","",③予定日及び時間!CH33)</f>
        <v>16</v>
      </c>
      <c r="I368">
        <v>3</v>
      </c>
      <c r="V368" s="71" t="str">
        <f t="shared" si="112"/>
        <v>作業①・収穫・出荷</v>
      </c>
      <c r="W368" s="70" t="str">
        <f t="shared" si="113"/>
        <v>キャベツ・○×△・作業①・収穫・出荷</v>
      </c>
      <c r="X368" s="70" t="str">
        <f>IF(A368="","",W368&amp;"・"&amp;②元データ!$G$8)</f>
        <v>キャベツ・○×△・作業①・収穫・出荷・露地野菜Ｂ</v>
      </c>
      <c r="Y368" s="12" t="str">
        <f t="shared" si="114"/>
        <v>キャベツ・○×△</v>
      </c>
      <c r="Z368" s="12" t="str">
        <f t="shared" si="115"/>
        <v>収穫・出荷</v>
      </c>
      <c r="AA368" s="61" t="str">
        <f t="shared" si="116"/>
        <v/>
      </c>
      <c r="AB368" s="62"/>
      <c r="AC368" s="66"/>
      <c r="AD368" s="63"/>
      <c r="AE368" s="62">
        <f t="shared" si="117"/>
        <v>45636</v>
      </c>
      <c r="AF368" s="66" t="str">
        <f t="shared" si="118"/>
        <v>～</v>
      </c>
      <c r="AG368" s="63">
        <f t="shared" si="119"/>
        <v>45641</v>
      </c>
      <c r="AH368" s="12">
        <f t="shared" si="120"/>
        <v>2000</v>
      </c>
      <c r="AI368" s="12">
        <f t="shared" si="121"/>
        <v>16</v>
      </c>
    </row>
    <row r="369" spans="1:35" ht="18" customHeight="1" x14ac:dyDescent="0.15">
      <c r="A369" s="271" t="str">
        <f>IF(③予定日及び時間!$B$34="","",③予定日及び時間!$B$34&amp;"・"&amp;③予定日及び時間!$C$34)</f>
        <v>キャベツ・＊＊＊</v>
      </c>
      <c r="B369" s="271" t="str">
        <f>IF(③予定日及び時間!$CD$30="","",③予定日及び時間!$CD$30)</f>
        <v>収穫・出荷</v>
      </c>
      <c r="C369" s="291" t="str">
        <f>IF(③予定日及び時間!CC34="","",③予定日及び時間!CC34)</f>
        <v/>
      </c>
      <c r="D369" s="300">
        <f>IF(③予定日及び時間!CD34="","",③予定日及び時間!CD34)</f>
        <v>45392</v>
      </c>
      <c r="E369" s="302" t="str">
        <f>IF(③予定日及び時間!CE34="","",③予定日及び時間!CE34)</f>
        <v>～</v>
      </c>
      <c r="F369" s="301">
        <f>IF(③予定日及び時間!CF34="","",③予定日及び時間!CF34)</f>
        <v>45397</v>
      </c>
      <c r="G369" s="292">
        <f>IF(③予定日及び時間!$D$34="","",③予定日及び時間!$D$34*100)</f>
        <v>2000</v>
      </c>
      <c r="H369" s="271">
        <f>IF(③予定日及び時間!CH34="","",③予定日及び時間!CH34)</f>
        <v>16</v>
      </c>
      <c r="I369">
        <v>4</v>
      </c>
      <c r="V369" s="71" t="str">
        <f t="shared" si="112"/>
        <v>作業①・収穫・出荷</v>
      </c>
      <c r="W369" s="70" t="str">
        <f t="shared" si="113"/>
        <v>キャベツ・＊＊＊・作業①・収穫・出荷</v>
      </c>
      <c r="X369" s="70" t="str">
        <f>IF(A369="","",W369&amp;"・"&amp;②元データ!$G$8)</f>
        <v>キャベツ・＊＊＊・作業①・収穫・出荷・露地野菜Ｂ</v>
      </c>
      <c r="Y369" s="12" t="str">
        <f t="shared" si="114"/>
        <v>キャベツ・＊＊＊</v>
      </c>
      <c r="Z369" s="12" t="str">
        <f t="shared" si="115"/>
        <v>収穫・出荷</v>
      </c>
      <c r="AA369" s="61" t="str">
        <f t="shared" si="116"/>
        <v/>
      </c>
      <c r="AB369" s="62"/>
      <c r="AC369" s="66"/>
      <c r="AD369" s="63"/>
      <c r="AE369" s="62">
        <f t="shared" si="117"/>
        <v>45392</v>
      </c>
      <c r="AF369" s="66" t="str">
        <f t="shared" si="118"/>
        <v>～</v>
      </c>
      <c r="AG369" s="63">
        <f t="shared" si="119"/>
        <v>45397</v>
      </c>
      <c r="AH369" s="12">
        <f t="shared" si="120"/>
        <v>2000</v>
      </c>
      <c r="AI369" s="12">
        <f t="shared" si="121"/>
        <v>16</v>
      </c>
    </row>
    <row r="370" spans="1:35" ht="18" customHeight="1" x14ac:dyDescent="0.15">
      <c r="A370" s="271" t="str">
        <f>IF(③予定日及び時間!$B$35="","",③予定日及び時間!$B$35&amp;"・"&amp;③予定日及び時間!$C$35)</f>
        <v>キャベツ・◎◎</v>
      </c>
      <c r="B370" s="271" t="str">
        <f>IF(③予定日及び時間!$CD$30="","",③予定日及び時間!$CD$30)</f>
        <v>収穫・出荷</v>
      </c>
      <c r="C370" s="291" t="str">
        <f>IF(③予定日及び時間!CC35="","",③予定日及び時間!CC35)</f>
        <v/>
      </c>
      <c r="D370" s="300">
        <f>IF(③予定日及び時間!CD35="","",③予定日及び時間!CD35)</f>
        <v>45413</v>
      </c>
      <c r="E370" s="302" t="str">
        <f>IF(③予定日及び時間!CE35="","",③予定日及び時間!CE35)</f>
        <v>～</v>
      </c>
      <c r="F370" s="301">
        <f>IF(③予定日及び時間!CF35="","",③予定日及び時間!CF35)</f>
        <v>45418</v>
      </c>
      <c r="G370" s="292">
        <f>IF(③予定日及び時間!$D$35="","",③予定日及び時間!$D$35*100)</f>
        <v>2000</v>
      </c>
      <c r="H370" s="271">
        <f>IF(③予定日及び時間!CH35="","",③予定日及び時間!CH35)</f>
        <v>16</v>
      </c>
      <c r="I370">
        <v>5</v>
      </c>
      <c r="V370" s="71" t="str">
        <f t="shared" si="112"/>
        <v>作業①・収穫・出荷</v>
      </c>
      <c r="W370" s="70" t="str">
        <f t="shared" si="113"/>
        <v>キャベツ・◎◎・作業①・収穫・出荷</v>
      </c>
      <c r="X370" s="70" t="str">
        <f>IF(A370="","",W370&amp;"・"&amp;②元データ!$G$8)</f>
        <v>キャベツ・◎◎・作業①・収穫・出荷・露地野菜Ｂ</v>
      </c>
      <c r="Y370" s="12" t="str">
        <f t="shared" si="114"/>
        <v>キャベツ・◎◎</v>
      </c>
      <c r="Z370" s="12" t="str">
        <f t="shared" si="115"/>
        <v>収穫・出荷</v>
      </c>
      <c r="AA370" s="61" t="str">
        <f t="shared" si="116"/>
        <v/>
      </c>
      <c r="AB370" s="62"/>
      <c r="AC370" s="66"/>
      <c r="AD370" s="63"/>
      <c r="AE370" s="62">
        <f t="shared" si="117"/>
        <v>45413</v>
      </c>
      <c r="AF370" s="66" t="str">
        <f t="shared" si="118"/>
        <v>～</v>
      </c>
      <c r="AG370" s="63">
        <f t="shared" si="119"/>
        <v>45418</v>
      </c>
      <c r="AH370" s="12">
        <f t="shared" si="120"/>
        <v>2000</v>
      </c>
      <c r="AI370" s="12">
        <f t="shared" si="121"/>
        <v>16</v>
      </c>
    </row>
    <row r="371" spans="1:35" ht="18" customHeight="1" x14ac:dyDescent="0.15">
      <c r="A371" s="271" t="str">
        <f>IF(③予定日及び時間!$B$36="","",③予定日及び時間!$B$36&amp;"・"&amp;③予定日及び時間!$C$36)</f>
        <v>キャベツ・●●</v>
      </c>
      <c r="B371" s="271" t="str">
        <f>IF(③予定日及び時間!$CD$30="","",③予定日及び時間!$CD$30)</f>
        <v>収穫・出荷</v>
      </c>
      <c r="C371" s="291" t="str">
        <f>IF(③予定日及び時間!CC36="","",③予定日及び時間!CC36)</f>
        <v/>
      </c>
      <c r="D371" s="300">
        <f>IF(③予定日及び時間!CD36="","",③予定日及び時間!CD36)</f>
        <v>45432</v>
      </c>
      <c r="E371" s="302" t="str">
        <f>IF(③予定日及び時間!CE36="","",③予定日及び時間!CE36)</f>
        <v>～</v>
      </c>
      <c r="F371" s="301">
        <f>IF(③予定日及び時間!CF36="","",③予定日及び時間!CF36)</f>
        <v>45437</v>
      </c>
      <c r="G371" s="292" t="str">
        <f>IF(③予定日及び時間!D199="","",③予定日及び時間!D199*100)</f>
        <v/>
      </c>
      <c r="H371" s="271">
        <f>IF(③予定日及び時間!CH36="","",③予定日及び時間!CH36)</f>
        <v>16</v>
      </c>
      <c r="I371">
        <v>6</v>
      </c>
      <c r="V371" s="71" t="str">
        <f t="shared" si="112"/>
        <v>作業①・収穫・出荷</v>
      </c>
      <c r="W371" s="70" t="str">
        <f t="shared" si="113"/>
        <v>キャベツ・●●・作業①・収穫・出荷</v>
      </c>
      <c r="X371" s="70" t="str">
        <f>IF(A371="","",W371&amp;"・"&amp;②元データ!$G$8)</f>
        <v>キャベツ・●●・作業①・収穫・出荷・露地野菜Ｂ</v>
      </c>
      <c r="Y371" s="12" t="str">
        <f t="shared" si="114"/>
        <v>キャベツ・●●</v>
      </c>
      <c r="Z371" s="12" t="str">
        <f t="shared" si="115"/>
        <v>収穫・出荷</v>
      </c>
      <c r="AA371" s="61" t="str">
        <f t="shared" si="116"/>
        <v/>
      </c>
      <c r="AB371" s="62"/>
      <c r="AC371" s="66"/>
      <c r="AD371" s="63"/>
      <c r="AE371" s="62">
        <f t="shared" si="117"/>
        <v>45432</v>
      </c>
      <c r="AF371" s="66" t="str">
        <f t="shared" si="118"/>
        <v>～</v>
      </c>
      <c r="AG371" s="63">
        <f t="shared" si="119"/>
        <v>45437</v>
      </c>
      <c r="AH371" s="12" t="str">
        <f t="shared" si="120"/>
        <v/>
      </c>
      <c r="AI371" s="12">
        <f t="shared" si="121"/>
        <v>16</v>
      </c>
    </row>
    <row r="372" spans="1:35" ht="18" customHeight="1" x14ac:dyDescent="0.15">
      <c r="A372" s="271" t="str">
        <f>IF(③予定日及び時間!$B$37="","",③予定日及び時間!$B$37&amp;"・"&amp;③予定日及び時間!$C$37)</f>
        <v>ブロッコリー・▽▽</v>
      </c>
      <c r="B372" s="271" t="str">
        <f>IF(③予定日及び時間!$CD$30="","",③予定日及び時間!$CD$30)</f>
        <v>収穫・出荷</v>
      </c>
      <c r="C372" s="291" t="str">
        <f>IF(③予定日及び時間!CC37="","",③予定日及び時間!CC37)</f>
        <v/>
      </c>
      <c r="D372" s="300">
        <f>IF(③予定日及び時間!CD37="","",③予定日及び時間!CD37)</f>
        <v>45601</v>
      </c>
      <c r="E372" s="302" t="str">
        <f>IF(③予定日及び時間!CE37="","",③予定日及び時間!CE37)</f>
        <v>～</v>
      </c>
      <c r="F372" s="301">
        <f>IF(③予定日及び時間!CF37="","",③予定日及び時間!CF37)</f>
        <v>45606</v>
      </c>
      <c r="G372" s="292">
        <f>IF(③予定日及び時間!$D$37="","",③予定日及び時間!$D$37*100)</f>
        <v>2000</v>
      </c>
      <c r="H372" s="271">
        <f>IF(③予定日及び時間!CH37="","",③予定日及び時間!CH37)</f>
        <v>16</v>
      </c>
      <c r="I372">
        <v>7</v>
      </c>
      <c r="V372" s="71" t="str">
        <f t="shared" si="112"/>
        <v>作業①・収穫・出荷</v>
      </c>
      <c r="W372" s="70" t="str">
        <f t="shared" si="113"/>
        <v>ブロッコリー・▽▽・作業①・収穫・出荷</v>
      </c>
      <c r="X372" s="70" t="str">
        <f>IF(A372="","",W372&amp;"・"&amp;②元データ!$G$8)</f>
        <v>ブロッコリー・▽▽・作業①・収穫・出荷・露地野菜Ｂ</v>
      </c>
      <c r="Y372" s="12" t="str">
        <f t="shared" si="114"/>
        <v>ブロッコリー・▽▽</v>
      </c>
      <c r="Z372" s="12" t="str">
        <f t="shared" si="115"/>
        <v>収穫・出荷</v>
      </c>
      <c r="AA372" s="61" t="str">
        <f t="shared" si="116"/>
        <v/>
      </c>
      <c r="AB372" s="62"/>
      <c r="AC372" s="66"/>
      <c r="AD372" s="63"/>
      <c r="AE372" s="62">
        <f t="shared" si="117"/>
        <v>45601</v>
      </c>
      <c r="AF372" s="66" t="str">
        <f t="shared" si="118"/>
        <v>～</v>
      </c>
      <c r="AG372" s="63">
        <f t="shared" si="119"/>
        <v>45606</v>
      </c>
      <c r="AH372" s="12">
        <f t="shared" si="120"/>
        <v>2000</v>
      </c>
      <c r="AI372" s="12">
        <f t="shared" si="121"/>
        <v>16</v>
      </c>
    </row>
    <row r="373" spans="1:35" ht="18" customHeight="1" x14ac:dyDescent="0.15">
      <c r="A373" s="271" t="str">
        <f>IF(③予定日及び時間!$B$38="","",③予定日及び時間!$B$38&amp;"・"&amp;③予定日及び時間!$C$38)</f>
        <v>ブロッコリー・▲▲</v>
      </c>
      <c r="B373" s="271" t="str">
        <f>IF(③予定日及び時間!$CD$30="","",③予定日及び時間!$CD$30)</f>
        <v>収穫・出荷</v>
      </c>
      <c r="C373" s="291" t="str">
        <f>IF(③予定日及び時間!CC38="","",③予定日及び時間!CC38)</f>
        <v/>
      </c>
      <c r="D373" s="300">
        <f>IF(③予定日及び時間!CD38="","",③予定日及び時間!CD38)</f>
        <v>45641</v>
      </c>
      <c r="E373" s="302" t="str">
        <f>IF(③予定日及び時間!CE38="","",③予定日及び時間!CE38)</f>
        <v>～</v>
      </c>
      <c r="F373" s="301">
        <f>IF(③予定日及び時間!CF38="","",③予定日及び時間!CF38)</f>
        <v>45646</v>
      </c>
      <c r="G373" s="292">
        <f>IF(③予定日及び時間!$D$38="","",③予定日及び時間!$D$38*100)</f>
        <v>2000</v>
      </c>
      <c r="H373" s="271">
        <f>IF(③予定日及び時間!CH38="","",③予定日及び時間!CH38)</f>
        <v>16</v>
      </c>
      <c r="I373">
        <v>8</v>
      </c>
      <c r="V373" s="71" t="str">
        <f t="shared" si="112"/>
        <v>作業①・収穫・出荷</v>
      </c>
      <c r="W373" s="70" t="str">
        <f t="shared" si="113"/>
        <v>ブロッコリー・▲▲・作業①・収穫・出荷</v>
      </c>
      <c r="X373" s="70" t="str">
        <f>IF(A373="","",W373&amp;"・"&amp;②元データ!$G$8)</f>
        <v>ブロッコリー・▲▲・作業①・収穫・出荷・露地野菜Ｂ</v>
      </c>
      <c r="Y373" s="12" t="str">
        <f t="shared" si="114"/>
        <v>ブロッコリー・▲▲</v>
      </c>
      <c r="Z373" s="12" t="str">
        <f t="shared" si="115"/>
        <v>収穫・出荷</v>
      </c>
      <c r="AA373" s="61" t="str">
        <f t="shared" si="116"/>
        <v/>
      </c>
      <c r="AB373" s="62"/>
      <c r="AC373" s="66"/>
      <c r="AD373" s="63"/>
      <c r="AE373" s="62">
        <f t="shared" si="117"/>
        <v>45641</v>
      </c>
      <c r="AF373" s="66" t="str">
        <f t="shared" si="118"/>
        <v>～</v>
      </c>
      <c r="AG373" s="63">
        <f t="shared" si="119"/>
        <v>45646</v>
      </c>
      <c r="AH373" s="12">
        <f t="shared" si="120"/>
        <v>2000</v>
      </c>
      <c r="AI373" s="12">
        <f t="shared" si="121"/>
        <v>16</v>
      </c>
    </row>
    <row r="374" spans="1:35" ht="18" customHeight="1" x14ac:dyDescent="0.15">
      <c r="A374" s="271" t="str">
        <f>IF(③予定日及び時間!$B$39="","",③予定日及び時間!$B$39&amp;"・"&amp;③予定日及び時間!$C$39)</f>
        <v>ブロッコリー・■■</v>
      </c>
      <c r="B374" s="271" t="str">
        <f>IF(③予定日及び時間!$CD$30="","",③予定日及び時間!$CD$30)</f>
        <v>収穫・出荷</v>
      </c>
      <c r="C374" s="291" t="str">
        <f>IF(③予定日及び時間!CC39="","",③予定日及び時間!CC39)</f>
        <v/>
      </c>
      <c r="D374" s="300">
        <f>IF(③予定日及び時間!CD39="","",③予定日及び時間!CD39)</f>
        <v>45306</v>
      </c>
      <c r="E374" s="302" t="str">
        <f>IF(③予定日及び時間!CE39="","",③予定日及び時間!CE39)</f>
        <v>～</v>
      </c>
      <c r="F374" s="301">
        <f>IF(③予定日及び時間!CF39="","",③予定日及び時間!CF39)</f>
        <v>45311</v>
      </c>
      <c r="G374" s="292">
        <f>IF(③予定日及び時間!$D$39="","",③予定日及び時間!$D$39*100)</f>
        <v>2000</v>
      </c>
      <c r="H374" s="271">
        <f>IF(③予定日及び時間!CH39="","",③予定日及び時間!CH39)</f>
        <v>16</v>
      </c>
      <c r="I374">
        <v>9</v>
      </c>
      <c r="V374" s="71" t="str">
        <f t="shared" si="112"/>
        <v>作業①・収穫・出荷</v>
      </c>
      <c r="W374" s="70" t="str">
        <f t="shared" si="113"/>
        <v>ブロッコリー・■■・作業①・収穫・出荷</v>
      </c>
      <c r="X374" s="70" t="str">
        <f>IF(A374="","",W374&amp;"・"&amp;②元データ!$G$8)</f>
        <v>ブロッコリー・■■・作業①・収穫・出荷・露地野菜Ｂ</v>
      </c>
      <c r="Y374" s="12" t="str">
        <f t="shared" si="114"/>
        <v>ブロッコリー・■■</v>
      </c>
      <c r="Z374" s="12" t="str">
        <f t="shared" si="115"/>
        <v>収穫・出荷</v>
      </c>
      <c r="AA374" s="61" t="str">
        <f t="shared" si="116"/>
        <v/>
      </c>
      <c r="AB374" s="62"/>
      <c r="AC374" s="66"/>
      <c r="AD374" s="63"/>
      <c r="AE374" s="62">
        <f t="shared" si="117"/>
        <v>45306</v>
      </c>
      <c r="AF374" s="66" t="str">
        <f t="shared" si="118"/>
        <v>～</v>
      </c>
      <c r="AG374" s="63">
        <f t="shared" si="119"/>
        <v>45311</v>
      </c>
      <c r="AH374" s="12">
        <f t="shared" si="120"/>
        <v>2000</v>
      </c>
      <c r="AI374" s="12">
        <f t="shared" si="121"/>
        <v>16</v>
      </c>
    </row>
    <row r="375" spans="1:35" ht="18" customHeight="1" x14ac:dyDescent="0.15">
      <c r="A375" s="271" t="str">
        <f>IF(③予定日及び時間!$B$40="","",③予定日及び時間!$B$40&amp;"・"&amp;③予定日及び時間!$C$40)</f>
        <v>ニンジン・◇◇</v>
      </c>
      <c r="B375" s="271" t="str">
        <f>IF(③予定日及び時間!$CD$30="","",③予定日及び時間!$CD$30)</f>
        <v>収穫・出荷</v>
      </c>
      <c r="C375" s="291" t="str">
        <f>IF(③予定日及び時間!CC40="","",③予定日及び時間!CC40)</f>
        <v/>
      </c>
      <c r="D375" s="300">
        <f>IF(③予定日及び時間!CD40="","",③予定日及び時間!CD40)</f>
        <v>45611</v>
      </c>
      <c r="E375" s="302" t="str">
        <f>IF(③予定日及び時間!CE40="","",③予定日及び時間!CE40)</f>
        <v>～</v>
      </c>
      <c r="F375" s="301">
        <f>IF(③予定日及び時間!CF40="","",③予定日及び時間!CF40)</f>
        <v>45616</v>
      </c>
      <c r="G375" s="292">
        <f>IF(③予定日及び時間!$D$40="","",③予定日及び時間!$D$40*100)</f>
        <v>4000</v>
      </c>
      <c r="H375" s="271">
        <f>IF(③予定日及び時間!CH40="","",③予定日及び時間!CH40)</f>
        <v>0</v>
      </c>
      <c r="I375">
        <v>10</v>
      </c>
      <c r="V375" s="71" t="str">
        <f t="shared" si="112"/>
        <v>作業①・収穫・出荷</v>
      </c>
      <c r="W375" s="70" t="str">
        <f t="shared" si="113"/>
        <v>ニンジン・◇◇・作業①・収穫・出荷</v>
      </c>
      <c r="X375" s="70" t="str">
        <f>IF(A375="","",W375&amp;"・"&amp;②元データ!$G$8)</f>
        <v>ニンジン・◇◇・作業①・収穫・出荷・露地野菜Ｂ</v>
      </c>
      <c r="Y375" s="12" t="str">
        <f t="shared" si="114"/>
        <v>ニンジン・◇◇</v>
      </c>
      <c r="Z375" s="12" t="str">
        <f t="shared" si="115"/>
        <v>収穫・出荷</v>
      </c>
      <c r="AA375" s="61" t="str">
        <f t="shared" si="116"/>
        <v/>
      </c>
      <c r="AB375" s="62"/>
      <c r="AC375" s="66"/>
      <c r="AD375" s="63"/>
      <c r="AE375" s="62">
        <f t="shared" si="117"/>
        <v>45611</v>
      </c>
      <c r="AF375" s="66" t="str">
        <f t="shared" si="118"/>
        <v>～</v>
      </c>
      <c r="AG375" s="63">
        <f t="shared" si="119"/>
        <v>45616</v>
      </c>
      <c r="AH375" s="12">
        <f t="shared" si="120"/>
        <v>4000</v>
      </c>
      <c r="AI375" s="12">
        <f t="shared" si="121"/>
        <v>0</v>
      </c>
    </row>
    <row r="376" spans="1:35" ht="18" customHeight="1" x14ac:dyDescent="0.15">
      <c r="A376" s="271" t="str">
        <f>IF(③予定日及び時間!$B$41="","",③予定日及び時間!$B$41&amp;"・"&amp;③予定日及び時間!$C$41)</f>
        <v>ニンジン・●×▲</v>
      </c>
      <c r="B376" s="271" t="str">
        <f>IF(③予定日及び時間!$CD$30="","",③予定日及び時間!$CD$30)</f>
        <v>収穫・出荷</v>
      </c>
      <c r="C376" s="291" t="str">
        <f>IF(③予定日及び時間!CC41="","",③予定日及び時間!CC41)</f>
        <v/>
      </c>
      <c r="D376" s="300">
        <f>IF(③予定日及び時間!CD41="","",③予定日及び時間!CD41)</f>
        <v>45641</v>
      </c>
      <c r="E376" s="302" t="str">
        <f>IF(③予定日及び時間!CE41="","",③予定日及び時間!CE41)</f>
        <v>～</v>
      </c>
      <c r="F376" s="301">
        <f>IF(③予定日及び時間!CF41="","",③予定日及び時間!CF41)</f>
        <v>45646</v>
      </c>
      <c r="G376" s="292">
        <f>IF(③予定日及び時間!$D$41="","",③予定日及び時間!$D$41*100)</f>
        <v>4000</v>
      </c>
      <c r="H376" s="271">
        <f>IF(③予定日及び時間!CH41="","",③予定日及び時間!CH41)</f>
        <v>0</v>
      </c>
      <c r="I376">
        <v>11</v>
      </c>
      <c r="V376" s="71" t="str">
        <f t="shared" si="112"/>
        <v>作業①・収穫・出荷</v>
      </c>
      <c r="W376" s="70" t="str">
        <f t="shared" si="113"/>
        <v>ニンジン・●×▲・作業①・収穫・出荷</v>
      </c>
      <c r="X376" s="70" t="str">
        <f>IF(A376="","",W376&amp;"・"&amp;②元データ!$G$8)</f>
        <v>ニンジン・●×▲・作業①・収穫・出荷・露地野菜Ｂ</v>
      </c>
      <c r="Y376" s="12" t="str">
        <f t="shared" si="114"/>
        <v>ニンジン・●×▲</v>
      </c>
      <c r="Z376" s="12" t="str">
        <f t="shared" si="115"/>
        <v>収穫・出荷</v>
      </c>
      <c r="AA376" s="61" t="str">
        <f t="shared" si="116"/>
        <v/>
      </c>
      <c r="AB376" s="62"/>
      <c r="AC376" s="66"/>
      <c r="AD376" s="63"/>
      <c r="AE376" s="62">
        <f t="shared" si="117"/>
        <v>45641</v>
      </c>
      <c r="AF376" s="66" t="str">
        <f t="shared" si="118"/>
        <v>～</v>
      </c>
      <c r="AG376" s="63">
        <f t="shared" si="119"/>
        <v>45646</v>
      </c>
      <c r="AH376" s="12">
        <f t="shared" si="120"/>
        <v>4000</v>
      </c>
      <c r="AI376" s="12">
        <f t="shared" si="121"/>
        <v>0</v>
      </c>
    </row>
    <row r="377" spans="1:35" ht="18" customHeight="1" x14ac:dyDescent="0.15">
      <c r="A377" s="271" t="str">
        <f>IF(③予定日及び時間!$B$42="","",③予定日及び時間!$B$42&amp;"・"&amp;③予定日及び時間!$C$42)</f>
        <v>ニンジン・●◇▲</v>
      </c>
      <c r="B377" s="271" t="str">
        <f>IF(③予定日及び時間!$CD$30="","",③予定日及び時間!$CD$30)</f>
        <v>収穫・出荷</v>
      </c>
      <c r="C377" s="291" t="str">
        <f>IF(③予定日及び時間!CC42="","",③予定日及び時間!CC42)</f>
        <v/>
      </c>
      <c r="D377" s="300">
        <f>IF(③予定日及び時間!CD42="","",③予定日及び時間!CD42)</f>
        <v>45306</v>
      </c>
      <c r="E377" s="302" t="str">
        <f>IF(③予定日及び時間!CE42="","",③予定日及び時間!CE42)</f>
        <v>～</v>
      </c>
      <c r="F377" s="301">
        <f>IF(③予定日及び時間!CF42="","",③予定日及び時間!CF42)</f>
        <v>45311</v>
      </c>
      <c r="G377" s="292">
        <f>IF(③予定日及び時間!$D$42="","",③予定日及び時間!$D$42*100)</f>
        <v>4000</v>
      </c>
      <c r="H377" s="271">
        <f>IF(③予定日及び時間!CH42="","",③予定日及び時間!CH42)</f>
        <v>0</v>
      </c>
      <c r="I377">
        <v>12</v>
      </c>
      <c r="V377" s="71" t="str">
        <f t="shared" si="112"/>
        <v>作業①・収穫・出荷</v>
      </c>
      <c r="W377" s="70" t="str">
        <f t="shared" si="113"/>
        <v>ニンジン・●◇▲・作業①・収穫・出荷</v>
      </c>
      <c r="X377" s="70" t="str">
        <f>IF(A377="","",W377&amp;"・"&amp;②元データ!$G$8)</f>
        <v>ニンジン・●◇▲・作業①・収穫・出荷・露地野菜Ｂ</v>
      </c>
      <c r="Y377" s="12" t="str">
        <f t="shared" si="114"/>
        <v>ニンジン・●◇▲</v>
      </c>
      <c r="Z377" s="12" t="str">
        <f t="shared" si="115"/>
        <v>収穫・出荷</v>
      </c>
      <c r="AA377" s="61" t="str">
        <f t="shared" si="116"/>
        <v/>
      </c>
      <c r="AB377" s="62"/>
      <c r="AC377" s="66"/>
      <c r="AD377" s="63"/>
      <c r="AE377" s="62">
        <f t="shared" si="117"/>
        <v>45306</v>
      </c>
      <c r="AF377" s="66" t="str">
        <f t="shared" si="118"/>
        <v>～</v>
      </c>
      <c r="AG377" s="63">
        <f t="shared" si="119"/>
        <v>45311</v>
      </c>
      <c r="AH377" s="12">
        <f t="shared" si="120"/>
        <v>4000</v>
      </c>
      <c r="AI377" s="12">
        <f t="shared" si="121"/>
        <v>0</v>
      </c>
    </row>
    <row r="378" spans="1:35" ht="18" customHeight="1" x14ac:dyDescent="0.15">
      <c r="A378" s="271" t="str">
        <f>IF(③予定日及び時間!$B$43="","",③予定日及び時間!$B$43&amp;"・"&amp;③予定日及び時間!$C$43)</f>
        <v>産直ニンジン・▲▲◇</v>
      </c>
      <c r="B378" s="271" t="str">
        <f>IF(③予定日及び時間!$CD$30="","",③予定日及び時間!$CD$30)</f>
        <v>収穫・出荷</v>
      </c>
      <c r="C378" s="291" t="str">
        <f>IF(③予定日及び時間!CC43="","",③予定日及び時間!CC43)</f>
        <v/>
      </c>
      <c r="D378" s="300" t="str">
        <f>IF(③予定日及び時間!CD43="","",③予定日及び時間!CD43)</f>
        <v/>
      </c>
      <c r="E378" s="302" t="str">
        <f>IF(③予定日及び時間!CE43="","",③予定日及び時間!CE43)</f>
        <v>～</v>
      </c>
      <c r="F378" s="301" t="str">
        <f>IF(③予定日及び時間!CF43="","",③予定日及び時間!CF43)</f>
        <v/>
      </c>
      <c r="G378" s="292">
        <f>IF(③予定日及び時間!$D$43="","",③予定日及び時間!$D$43*100)</f>
        <v>2000</v>
      </c>
      <c r="H378" s="271">
        <f>IF(③予定日及び時間!CH43="","",③予定日及び時間!CH43)</f>
        <v>0</v>
      </c>
      <c r="I378">
        <v>13</v>
      </c>
      <c r="V378" s="71" t="str">
        <f t="shared" si="112"/>
        <v>作業①・収穫・出荷</v>
      </c>
      <c r="W378" s="70" t="str">
        <f t="shared" si="113"/>
        <v>産直ニンジン・▲▲◇・作業①・収穫・出荷</v>
      </c>
      <c r="X378" s="70" t="str">
        <f>IF(A378="","",W378&amp;"・"&amp;②元データ!$G$8)</f>
        <v>産直ニンジン・▲▲◇・作業①・収穫・出荷・露地野菜Ｂ</v>
      </c>
      <c r="Y378" s="12" t="str">
        <f t="shared" si="114"/>
        <v>産直ニンジン・▲▲◇</v>
      </c>
      <c r="Z378" s="12" t="str">
        <f t="shared" si="115"/>
        <v>収穫・出荷</v>
      </c>
      <c r="AA378" s="61" t="str">
        <f t="shared" si="116"/>
        <v/>
      </c>
      <c r="AB378" s="62"/>
      <c r="AC378" s="66"/>
      <c r="AD378" s="63"/>
      <c r="AE378" s="62" t="str">
        <f t="shared" si="117"/>
        <v/>
      </c>
      <c r="AF378" s="66" t="str">
        <f t="shared" si="118"/>
        <v>～</v>
      </c>
      <c r="AG378" s="63" t="str">
        <f t="shared" si="119"/>
        <v/>
      </c>
      <c r="AH378" s="12">
        <f t="shared" si="120"/>
        <v>2000</v>
      </c>
      <c r="AI378" s="12">
        <f t="shared" si="121"/>
        <v>0</v>
      </c>
    </row>
    <row r="379" spans="1:35" ht="18" customHeight="1" x14ac:dyDescent="0.15">
      <c r="A379" s="271" t="str">
        <f>IF(③予定日及び時間!$B$44="","",③予定日及び時間!$B$44&amp;"・"&amp;③予定日及び時間!$C$44)</f>
        <v>産直ニンジン・▲▲◇</v>
      </c>
      <c r="B379" s="271" t="str">
        <f>IF(③予定日及び時間!$CD$30="","",③予定日及び時間!$CD$30)</f>
        <v>収穫・出荷</v>
      </c>
      <c r="C379" s="291" t="str">
        <f>IF(③予定日及び時間!CC44="","",③予定日及び時間!CC44)</f>
        <v/>
      </c>
      <c r="D379" s="300" t="str">
        <f>IF(③予定日及び時間!CD44="","",③予定日及び時間!CD44)</f>
        <v/>
      </c>
      <c r="E379" s="302" t="str">
        <f>IF(③予定日及び時間!CE44="","",③予定日及び時間!CE44)</f>
        <v>～</v>
      </c>
      <c r="F379" s="301" t="str">
        <f>IF(③予定日及び時間!CF44="","",③予定日及び時間!CF44)</f>
        <v/>
      </c>
      <c r="G379" s="292">
        <f>IF(③予定日及び時間!$D$44="","",③予定日及び時間!$D$44*100)</f>
        <v>2000</v>
      </c>
      <c r="H379" s="271">
        <f>IF(③予定日及び時間!CH44="","",③予定日及び時間!CH44)</f>
        <v>0</v>
      </c>
      <c r="I379">
        <v>14</v>
      </c>
      <c r="V379" s="71" t="str">
        <f t="shared" si="112"/>
        <v>作業①・収穫・出荷</v>
      </c>
      <c r="W379" s="70" t="str">
        <f t="shared" si="113"/>
        <v>産直ニンジン・▲▲◇・作業①・収穫・出荷</v>
      </c>
      <c r="X379" s="70" t="str">
        <f>IF(A379="","",W379&amp;"・"&amp;②元データ!$G$8)</f>
        <v>産直ニンジン・▲▲◇・作業①・収穫・出荷・露地野菜Ｂ</v>
      </c>
      <c r="Y379" s="12" t="str">
        <f t="shared" si="114"/>
        <v>産直ニンジン・▲▲◇</v>
      </c>
      <c r="Z379" s="12" t="str">
        <f t="shared" si="115"/>
        <v>収穫・出荷</v>
      </c>
      <c r="AA379" s="61" t="str">
        <f t="shared" si="116"/>
        <v/>
      </c>
      <c r="AB379" s="62"/>
      <c r="AC379" s="66"/>
      <c r="AD379" s="63"/>
      <c r="AE379" s="62" t="str">
        <f t="shared" si="117"/>
        <v/>
      </c>
      <c r="AF379" s="66" t="str">
        <f t="shared" si="118"/>
        <v>～</v>
      </c>
      <c r="AG379" s="63" t="str">
        <f t="shared" si="119"/>
        <v/>
      </c>
      <c r="AH379" s="12">
        <f t="shared" si="120"/>
        <v>2000</v>
      </c>
      <c r="AI379" s="12">
        <f t="shared" si="121"/>
        <v>0</v>
      </c>
    </row>
    <row r="380" spans="1:35" ht="18" customHeight="1" x14ac:dyDescent="0.15">
      <c r="A380" s="271" t="str">
        <f>IF(③予定日及び時間!$B$45="","",③予定日及び時間!$B$45&amp;"・"&amp;③予定日及び時間!$C$45)</f>
        <v>産直野菜・◇◇●●</v>
      </c>
      <c r="B380" s="271" t="str">
        <f>IF(③予定日及び時間!$CD$30="","",③予定日及び時間!$CD$30)</f>
        <v>収穫・出荷</v>
      </c>
      <c r="C380" s="291" t="str">
        <f>IF(③予定日及び時間!CC45="","",③予定日及び時間!CC45)</f>
        <v/>
      </c>
      <c r="D380" s="300">
        <f>IF(③予定日及び時間!CD45="","",③予定日及び時間!CD45)</f>
        <v>45585</v>
      </c>
      <c r="E380" s="302" t="str">
        <f>IF(③予定日及び時間!CE45="","",③予定日及び時間!CE45)</f>
        <v>～</v>
      </c>
      <c r="F380" s="301">
        <f>IF(③予定日及び時間!CF45="","",③予定日及び時間!CF45)</f>
        <v>45590</v>
      </c>
      <c r="G380" s="292">
        <f>IF(③予定日及び時間!$D$45="","",③予定日及び時間!$D$45*100)</f>
        <v>400</v>
      </c>
      <c r="H380" s="271">
        <f>IF(③予定日及び時間!CH45="","",③予定日及び時間!CH45)</f>
        <v>0</v>
      </c>
      <c r="I380">
        <v>15</v>
      </c>
      <c r="V380" s="71" t="str">
        <f t="shared" si="112"/>
        <v>作業①・収穫・出荷</v>
      </c>
      <c r="W380" s="70" t="str">
        <f t="shared" si="113"/>
        <v>産直野菜・◇◇●●・作業①・収穫・出荷</v>
      </c>
      <c r="X380" s="70" t="str">
        <f>IF(A380="","",W380&amp;"・"&amp;②元データ!$G$8)</f>
        <v>産直野菜・◇◇●●・作業①・収穫・出荷・露地野菜Ｂ</v>
      </c>
      <c r="Y380" s="12" t="str">
        <f t="shared" si="114"/>
        <v>産直野菜・◇◇●●</v>
      </c>
      <c r="Z380" s="12" t="str">
        <f t="shared" si="115"/>
        <v>収穫・出荷</v>
      </c>
      <c r="AA380" s="61" t="str">
        <f t="shared" si="116"/>
        <v/>
      </c>
      <c r="AB380" s="62"/>
      <c r="AC380" s="66"/>
      <c r="AD380" s="63"/>
      <c r="AE380" s="62">
        <f t="shared" si="117"/>
        <v>45585</v>
      </c>
      <c r="AF380" s="66" t="str">
        <f t="shared" si="118"/>
        <v>～</v>
      </c>
      <c r="AG380" s="63">
        <f t="shared" si="119"/>
        <v>45590</v>
      </c>
      <c r="AH380" s="12">
        <f t="shared" si="120"/>
        <v>400</v>
      </c>
      <c r="AI380" s="12">
        <f t="shared" si="121"/>
        <v>0</v>
      </c>
    </row>
    <row r="381" spans="1:35" ht="18" customHeight="1" x14ac:dyDescent="0.15">
      <c r="A381" s="271" t="str">
        <f>IF(③予定日及び時間!$B$46="","",③予定日及び時間!$B$46&amp;"・"&amp;③予定日及び時間!$C$46)</f>
        <v>水稲・■◇</v>
      </c>
      <c r="B381" s="271" t="str">
        <f>IF(③予定日及び時間!$CD$30="","",③予定日及び時間!$CD$30)</f>
        <v>収穫・出荷</v>
      </c>
      <c r="C381" s="291" t="str">
        <f>IF(③予定日及び時間!CC46="","",③予定日及び時間!CC46)</f>
        <v/>
      </c>
      <c r="D381" s="300">
        <f>IF(③予定日及び時間!CD46="","",③予定日及び時間!CD46)</f>
        <v>45577</v>
      </c>
      <c r="E381" s="302" t="str">
        <f>IF(③予定日及び時間!CE46="","",③予定日及び時間!CE46)</f>
        <v>～</v>
      </c>
      <c r="F381" s="301">
        <f>IF(③予定日及び時間!CF46="","",③予定日及び時間!CF46)</f>
        <v>45579</v>
      </c>
      <c r="G381" s="292">
        <f>IF(③予定日及び時間!$D$46="","",③予定日及び時間!$D$46*100)</f>
        <v>16000</v>
      </c>
      <c r="H381" s="271">
        <f>IF(③予定日及び時間!CH46="","",③予定日及び時間!CH46)</f>
        <v>30</v>
      </c>
      <c r="I381">
        <v>16</v>
      </c>
      <c r="V381" s="71" t="str">
        <f t="shared" si="112"/>
        <v>作業①・収穫・出荷</v>
      </c>
      <c r="W381" s="70" t="str">
        <f t="shared" si="113"/>
        <v>水稲・■◇・作業①・収穫・出荷</v>
      </c>
      <c r="X381" s="70" t="str">
        <f>IF(A381="","",W381&amp;"・"&amp;②元データ!$G$8)</f>
        <v>水稲・■◇・作業①・収穫・出荷・露地野菜Ｂ</v>
      </c>
      <c r="Y381" s="12" t="str">
        <f t="shared" si="114"/>
        <v>水稲・■◇</v>
      </c>
      <c r="Z381" s="12" t="str">
        <f t="shared" si="115"/>
        <v>収穫・出荷</v>
      </c>
      <c r="AA381" s="61" t="str">
        <f t="shared" si="116"/>
        <v/>
      </c>
      <c r="AB381" s="62"/>
      <c r="AC381" s="66"/>
      <c r="AD381" s="63"/>
      <c r="AE381" s="62">
        <f t="shared" si="117"/>
        <v>45577</v>
      </c>
      <c r="AF381" s="66" t="str">
        <f t="shared" si="118"/>
        <v>～</v>
      </c>
      <c r="AG381" s="63">
        <f t="shared" si="119"/>
        <v>45579</v>
      </c>
      <c r="AH381" s="12">
        <f t="shared" si="120"/>
        <v>16000</v>
      </c>
      <c r="AI381" s="12">
        <f t="shared" si="121"/>
        <v>30</v>
      </c>
    </row>
    <row r="382" spans="1:35" ht="18" customHeight="1" x14ac:dyDescent="0.15">
      <c r="A382" s="271" t="str">
        <f>IF(③予定日及び時間!$B$31="","",③予定日及び時間!$B$31&amp;"・"&amp;③予定日及び時間!$C$31)</f>
        <v>キャベツ・○○</v>
      </c>
      <c r="B382" s="271" t="str">
        <f>IF(③予定日及び時間!$CK$30="","",③予定日及び時間!$CK$30)</f>
        <v>その他</v>
      </c>
      <c r="C382" s="291" t="str">
        <f>IF(③予定日及び時間!CJ31="","",③予定日及び時間!CJ31)</f>
        <v/>
      </c>
      <c r="D382" s="300" t="str">
        <f>IF(③予定日及び時間!CK31="","",③予定日及び時間!CK31)</f>
        <v/>
      </c>
      <c r="E382" s="302" t="str">
        <f>IF(③予定日及び時間!CL31="","",③予定日及び時間!CL31)</f>
        <v>～</v>
      </c>
      <c r="F382" s="301" t="str">
        <f>IF(③予定日及び時間!CM31="","",③予定日及び時間!CM31)</f>
        <v/>
      </c>
      <c r="G382" s="292">
        <f>IF(③予定日及び時間!$D$31="","",③予定日及び時間!$D$31*100)</f>
        <v>4000</v>
      </c>
      <c r="H382" s="271">
        <f>IF(③予定日及び時間!CO31="","",③予定日及び時間!CO31)</f>
        <v>0</v>
      </c>
      <c r="I382">
        <v>1</v>
      </c>
      <c r="V382" s="71" t="str">
        <f t="shared" si="112"/>
        <v>作業①・その他</v>
      </c>
      <c r="W382" s="70" t="str">
        <f t="shared" si="113"/>
        <v>キャベツ・○○・作業①・その他</v>
      </c>
      <c r="X382" s="70" t="str">
        <f>IF(A382="","",W382&amp;"・"&amp;②元データ!$G$8)</f>
        <v>キャベツ・○○・作業①・その他・露地野菜Ｂ</v>
      </c>
      <c r="Y382" s="12" t="str">
        <f t="shared" si="114"/>
        <v>キャベツ・○○</v>
      </c>
      <c r="Z382" s="12" t="str">
        <f t="shared" si="115"/>
        <v>その他</v>
      </c>
      <c r="AA382" s="61" t="str">
        <f t="shared" si="116"/>
        <v/>
      </c>
      <c r="AB382" s="62"/>
      <c r="AC382" s="66"/>
      <c r="AD382" s="63"/>
      <c r="AE382" s="62" t="str">
        <f t="shared" si="117"/>
        <v/>
      </c>
      <c r="AF382" s="66" t="str">
        <f t="shared" si="118"/>
        <v>～</v>
      </c>
      <c r="AG382" s="63" t="str">
        <f t="shared" si="119"/>
        <v/>
      </c>
      <c r="AH382" s="12">
        <f t="shared" si="120"/>
        <v>4000</v>
      </c>
      <c r="AI382" s="12">
        <f t="shared" si="121"/>
        <v>0</v>
      </c>
    </row>
    <row r="383" spans="1:35" ht="18" customHeight="1" x14ac:dyDescent="0.15">
      <c r="A383" s="271" t="str">
        <f>IF(③予定日及び時間!$B$32="","",③予定日及び時間!$B$32&amp;"・"&amp;③予定日及び時間!$C$32)</f>
        <v>キャベツ・△△</v>
      </c>
      <c r="B383" s="271" t="str">
        <f>IF(③予定日及び時間!$CK$30="","",③予定日及び時間!$CK$30)</f>
        <v>その他</v>
      </c>
      <c r="C383" s="291" t="str">
        <f>IF(③予定日及び時間!CJ32="","",③予定日及び時間!CJ32)</f>
        <v/>
      </c>
      <c r="D383" s="300" t="str">
        <f>IF(③予定日及び時間!CK32="","",③予定日及び時間!CK32)</f>
        <v/>
      </c>
      <c r="E383" s="302" t="str">
        <f>IF(③予定日及び時間!CL32="","",③予定日及び時間!CL32)</f>
        <v>～</v>
      </c>
      <c r="F383" s="301" t="str">
        <f>IF(③予定日及び時間!CM32="","",③予定日及び時間!CM32)</f>
        <v/>
      </c>
      <c r="G383" s="292">
        <f>IF(③予定日及び時間!$D$32="","",③予定日及び時間!$D$32*100)</f>
        <v>2000</v>
      </c>
      <c r="H383" s="271">
        <f>IF(③予定日及び時間!CO32="","",③予定日及び時間!CO32)</f>
        <v>0</v>
      </c>
      <c r="I383">
        <v>2</v>
      </c>
      <c r="V383" s="71" t="str">
        <f t="shared" si="112"/>
        <v>作業①・その他</v>
      </c>
      <c r="W383" s="70" t="str">
        <f t="shared" si="113"/>
        <v>キャベツ・△△・作業①・その他</v>
      </c>
      <c r="X383" s="70" t="str">
        <f>IF(A383="","",W383&amp;"・"&amp;②元データ!$G$8)</f>
        <v>キャベツ・△△・作業①・その他・露地野菜Ｂ</v>
      </c>
      <c r="Y383" s="12" t="str">
        <f t="shared" si="114"/>
        <v>キャベツ・△△</v>
      </c>
      <c r="Z383" s="12" t="str">
        <f t="shared" si="115"/>
        <v>その他</v>
      </c>
      <c r="AA383" s="61" t="str">
        <f t="shared" si="116"/>
        <v/>
      </c>
      <c r="AB383" s="62"/>
      <c r="AC383" s="66"/>
      <c r="AD383" s="63"/>
      <c r="AE383" s="62" t="str">
        <f t="shared" si="117"/>
        <v/>
      </c>
      <c r="AF383" s="66" t="str">
        <f t="shared" si="118"/>
        <v>～</v>
      </c>
      <c r="AG383" s="63" t="str">
        <f t="shared" si="119"/>
        <v/>
      </c>
      <c r="AH383" s="12">
        <f t="shared" si="120"/>
        <v>2000</v>
      </c>
      <c r="AI383" s="12">
        <f t="shared" si="121"/>
        <v>0</v>
      </c>
    </row>
    <row r="384" spans="1:35" ht="18" customHeight="1" x14ac:dyDescent="0.15">
      <c r="A384" s="271" t="str">
        <f>IF(③予定日及び時間!$B$33="","",③予定日及び時間!$B$33&amp;"・"&amp;③予定日及び時間!$C$33)</f>
        <v>キャベツ・○×△</v>
      </c>
      <c r="B384" s="271" t="str">
        <f>IF(③予定日及び時間!$CK$30="","",③予定日及び時間!$CK$30)</f>
        <v>その他</v>
      </c>
      <c r="C384" s="291" t="str">
        <f>IF(③予定日及び時間!CJ33="","",③予定日及び時間!CJ33)</f>
        <v/>
      </c>
      <c r="D384" s="300" t="str">
        <f>IF(③予定日及び時間!CK33="","",③予定日及び時間!CK33)</f>
        <v/>
      </c>
      <c r="E384" s="302" t="str">
        <f>IF(③予定日及び時間!CL33="","",③予定日及び時間!CL33)</f>
        <v>～</v>
      </c>
      <c r="F384" s="301" t="str">
        <f>IF(③予定日及び時間!CM33="","",③予定日及び時間!CM33)</f>
        <v/>
      </c>
      <c r="G384" s="292">
        <f>IF(③予定日及び時間!$D$33="","",③予定日及び時間!$D$33*100)</f>
        <v>2000</v>
      </c>
      <c r="H384" s="271">
        <f>IF(③予定日及び時間!CO33="","",③予定日及び時間!CO33)</f>
        <v>0</v>
      </c>
      <c r="I384">
        <v>3</v>
      </c>
      <c r="V384" s="71" t="str">
        <f t="shared" si="112"/>
        <v>作業①・その他</v>
      </c>
      <c r="W384" s="70" t="str">
        <f t="shared" si="113"/>
        <v>キャベツ・○×△・作業①・その他</v>
      </c>
      <c r="X384" s="70" t="str">
        <f>IF(A384="","",W384&amp;"・"&amp;②元データ!$G$8)</f>
        <v>キャベツ・○×△・作業①・その他・露地野菜Ｂ</v>
      </c>
      <c r="Y384" s="12" t="str">
        <f t="shared" si="114"/>
        <v>キャベツ・○×△</v>
      </c>
      <c r="Z384" s="12" t="str">
        <f t="shared" si="115"/>
        <v>その他</v>
      </c>
      <c r="AA384" s="61" t="str">
        <f t="shared" si="116"/>
        <v/>
      </c>
      <c r="AB384" s="62"/>
      <c r="AC384" s="66"/>
      <c r="AD384" s="63"/>
      <c r="AE384" s="62" t="str">
        <f t="shared" si="117"/>
        <v/>
      </c>
      <c r="AF384" s="66" t="str">
        <f t="shared" si="118"/>
        <v>～</v>
      </c>
      <c r="AG384" s="63" t="str">
        <f t="shared" si="119"/>
        <v/>
      </c>
      <c r="AH384" s="12">
        <f t="shared" si="120"/>
        <v>2000</v>
      </c>
      <c r="AI384" s="12">
        <f t="shared" si="121"/>
        <v>0</v>
      </c>
    </row>
    <row r="385" spans="1:35" ht="18" customHeight="1" x14ac:dyDescent="0.15">
      <c r="A385" s="271" t="str">
        <f>IF(③予定日及び時間!$B$34="","",③予定日及び時間!$B$34&amp;"・"&amp;③予定日及び時間!$C$34)</f>
        <v>キャベツ・＊＊＊</v>
      </c>
      <c r="B385" s="271" t="str">
        <f>IF(③予定日及び時間!$CK$30="","",③予定日及び時間!$CK$30)</f>
        <v>その他</v>
      </c>
      <c r="C385" s="291" t="str">
        <f>IF(③予定日及び時間!CJ34="","",③予定日及び時間!CJ34)</f>
        <v/>
      </c>
      <c r="D385" s="300" t="str">
        <f>IF(③予定日及び時間!CK34="","",③予定日及び時間!CK34)</f>
        <v/>
      </c>
      <c r="E385" s="302" t="str">
        <f>IF(③予定日及び時間!CL34="","",③予定日及び時間!CL34)</f>
        <v>～</v>
      </c>
      <c r="F385" s="301" t="str">
        <f>IF(③予定日及び時間!CM34="","",③予定日及び時間!CM34)</f>
        <v/>
      </c>
      <c r="G385" s="292">
        <f>IF(③予定日及び時間!$D$34="","",③予定日及び時間!$D$34*100)</f>
        <v>2000</v>
      </c>
      <c r="H385" s="271">
        <f>IF(③予定日及び時間!CO34="","",③予定日及び時間!CO34)</f>
        <v>0</v>
      </c>
      <c r="I385">
        <v>4</v>
      </c>
      <c r="V385" s="71" t="str">
        <f t="shared" si="112"/>
        <v>作業①・その他</v>
      </c>
      <c r="W385" s="70" t="str">
        <f t="shared" si="113"/>
        <v>キャベツ・＊＊＊・作業①・その他</v>
      </c>
      <c r="X385" s="70" t="str">
        <f>IF(A385="","",W385&amp;"・"&amp;②元データ!$G$8)</f>
        <v>キャベツ・＊＊＊・作業①・その他・露地野菜Ｂ</v>
      </c>
      <c r="Y385" s="12" t="str">
        <f t="shared" si="114"/>
        <v>キャベツ・＊＊＊</v>
      </c>
      <c r="Z385" s="12" t="str">
        <f t="shared" si="115"/>
        <v>その他</v>
      </c>
      <c r="AA385" s="61" t="str">
        <f t="shared" si="116"/>
        <v/>
      </c>
      <c r="AB385" s="62"/>
      <c r="AC385" s="66"/>
      <c r="AD385" s="63"/>
      <c r="AE385" s="62" t="str">
        <f t="shared" si="117"/>
        <v/>
      </c>
      <c r="AF385" s="66" t="str">
        <f t="shared" si="118"/>
        <v>～</v>
      </c>
      <c r="AG385" s="63" t="str">
        <f t="shared" si="119"/>
        <v/>
      </c>
      <c r="AH385" s="12">
        <f t="shared" si="120"/>
        <v>2000</v>
      </c>
      <c r="AI385" s="12">
        <f t="shared" si="121"/>
        <v>0</v>
      </c>
    </row>
    <row r="386" spans="1:35" ht="18" customHeight="1" x14ac:dyDescent="0.15">
      <c r="A386" s="271" t="str">
        <f>IF(③予定日及び時間!$B$35="","",③予定日及び時間!$B$35&amp;"・"&amp;③予定日及び時間!$C$35)</f>
        <v>キャベツ・◎◎</v>
      </c>
      <c r="B386" s="271" t="str">
        <f>IF(③予定日及び時間!$CK$30="","",③予定日及び時間!$CK$30)</f>
        <v>その他</v>
      </c>
      <c r="C386" s="291" t="str">
        <f>IF(③予定日及び時間!CJ35="","",③予定日及び時間!CJ35)</f>
        <v/>
      </c>
      <c r="D386" s="300" t="str">
        <f>IF(③予定日及び時間!CK35="","",③予定日及び時間!CK35)</f>
        <v/>
      </c>
      <c r="E386" s="302" t="str">
        <f>IF(③予定日及び時間!CL35="","",③予定日及び時間!CL35)</f>
        <v>～</v>
      </c>
      <c r="F386" s="301" t="str">
        <f>IF(③予定日及び時間!CM35="","",③予定日及び時間!CM35)</f>
        <v/>
      </c>
      <c r="G386" s="292">
        <f>IF(③予定日及び時間!$D$35="","",③予定日及び時間!$D$35*100)</f>
        <v>2000</v>
      </c>
      <c r="H386" s="271">
        <f>IF(③予定日及び時間!CO35="","",③予定日及び時間!CO35)</f>
        <v>0</v>
      </c>
      <c r="I386">
        <v>5</v>
      </c>
      <c r="V386" s="71" t="str">
        <f t="shared" si="112"/>
        <v>作業①・その他</v>
      </c>
      <c r="W386" s="70" t="str">
        <f t="shared" si="113"/>
        <v>キャベツ・◎◎・作業①・その他</v>
      </c>
      <c r="X386" s="70" t="str">
        <f>IF(A386="","",W386&amp;"・"&amp;②元データ!$G$8)</f>
        <v>キャベツ・◎◎・作業①・その他・露地野菜Ｂ</v>
      </c>
      <c r="Y386" s="12" t="str">
        <f t="shared" si="114"/>
        <v>キャベツ・◎◎</v>
      </c>
      <c r="Z386" s="12" t="str">
        <f t="shared" si="115"/>
        <v>その他</v>
      </c>
      <c r="AA386" s="61" t="str">
        <f t="shared" si="116"/>
        <v/>
      </c>
      <c r="AB386" s="62"/>
      <c r="AC386" s="66"/>
      <c r="AD386" s="63"/>
      <c r="AE386" s="62" t="str">
        <f t="shared" si="117"/>
        <v/>
      </c>
      <c r="AF386" s="66" t="str">
        <f t="shared" si="118"/>
        <v>～</v>
      </c>
      <c r="AG386" s="63" t="str">
        <f t="shared" si="119"/>
        <v/>
      </c>
      <c r="AH386" s="12">
        <f t="shared" si="120"/>
        <v>2000</v>
      </c>
      <c r="AI386" s="12">
        <f t="shared" si="121"/>
        <v>0</v>
      </c>
    </row>
    <row r="387" spans="1:35" ht="18" customHeight="1" x14ac:dyDescent="0.15">
      <c r="A387" s="271" t="str">
        <f>IF(③予定日及び時間!$B$36="","",③予定日及び時間!$B$36&amp;"・"&amp;③予定日及び時間!$C$36)</f>
        <v>キャベツ・●●</v>
      </c>
      <c r="B387" s="271" t="str">
        <f>IF(③予定日及び時間!$CK$30="","",③予定日及び時間!$CK$30)</f>
        <v>その他</v>
      </c>
      <c r="C387" s="291" t="str">
        <f>IF(③予定日及び時間!CJ36="","",③予定日及び時間!CJ36)</f>
        <v/>
      </c>
      <c r="D387" s="300" t="str">
        <f>IF(③予定日及び時間!CK36="","",③予定日及び時間!CK36)</f>
        <v/>
      </c>
      <c r="E387" s="302" t="str">
        <f>IF(③予定日及び時間!CL36="","",③予定日及び時間!CL36)</f>
        <v>～</v>
      </c>
      <c r="F387" s="301" t="str">
        <f>IF(③予定日及び時間!CM36="","",③予定日及び時間!CM36)</f>
        <v/>
      </c>
      <c r="G387" s="292" t="str">
        <f>IF(③予定日及び時間!D215="","",③予定日及び時間!D215*100)</f>
        <v/>
      </c>
      <c r="H387" s="271">
        <f>IF(③予定日及び時間!CO36="","",③予定日及び時間!CO36)</f>
        <v>0</v>
      </c>
      <c r="I387">
        <v>6</v>
      </c>
      <c r="V387" s="71" t="str">
        <f t="shared" si="112"/>
        <v>作業①・その他</v>
      </c>
      <c r="W387" s="70" t="str">
        <f t="shared" si="113"/>
        <v>キャベツ・●●・作業①・その他</v>
      </c>
      <c r="X387" s="70" t="str">
        <f>IF(A387="","",W387&amp;"・"&amp;②元データ!$G$8)</f>
        <v>キャベツ・●●・作業①・その他・露地野菜Ｂ</v>
      </c>
      <c r="Y387" s="12" t="str">
        <f t="shared" si="114"/>
        <v>キャベツ・●●</v>
      </c>
      <c r="Z387" s="12" t="str">
        <f t="shared" si="115"/>
        <v>その他</v>
      </c>
      <c r="AA387" s="61" t="str">
        <f t="shared" si="116"/>
        <v/>
      </c>
      <c r="AB387" s="62"/>
      <c r="AC387" s="66"/>
      <c r="AD387" s="63"/>
      <c r="AE387" s="62" t="str">
        <f t="shared" si="117"/>
        <v/>
      </c>
      <c r="AF387" s="66" t="str">
        <f t="shared" si="118"/>
        <v>～</v>
      </c>
      <c r="AG387" s="63" t="str">
        <f t="shared" si="119"/>
        <v/>
      </c>
      <c r="AH387" s="12" t="str">
        <f t="shared" si="120"/>
        <v/>
      </c>
      <c r="AI387" s="12">
        <f t="shared" si="121"/>
        <v>0</v>
      </c>
    </row>
    <row r="388" spans="1:35" ht="18" customHeight="1" x14ac:dyDescent="0.15">
      <c r="A388" s="271" t="str">
        <f>IF(③予定日及び時間!$B$37="","",③予定日及び時間!$B$37&amp;"・"&amp;③予定日及び時間!$C$37)</f>
        <v>ブロッコリー・▽▽</v>
      </c>
      <c r="B388" s="271" t="str">
        <f>IF(③予定日及び時間!$CK$30="","",③予定日及び時間!$CK$30)</f>
        <v>その他</v>
      </c>
      <c r="C388" s="291" t="str">
        <f>IF(③予定日及び時間!CJ37="","",③予定日及び時間!CJ37)</f>
        <v/>
      </c>
      <c r="D388" s="300" t="str">
        <f>IF(③予定日及び時間!CK37="","",③予定日及び時間!CK37)</f>
        <v/>
      </c>
      <c r="E388" s="302" t="str">
        <f>IF(③予定日及び時間!CL37="","",③予定日及び時間!CL37)</f>
        <v>～</v>
      </c>
      <c r="F388" s="301" t="str">
        <f>IF(③予定日及び時間!CM37="","",③予定日及び時間!CM37)</f>
        <v/>
      </c>
      <c r="G388" s="292">
        <f>IF(③予定日及び時間!$D$37="","",③予定日及び時間!$D$37*100)</f>
        <v>2000</v>
      </c>
      <c r="H388" s="271">
        <f>IF(③予定日及び時間!CO37="","",③予定日及び時間!CO37)</f>
        <v>0</v>
      </c>
      <c r="I388">
        <v>7</v>
      </c>
      <c r="V388" s="71" t="str">
        <f t="shared" si="112"/>
        <v>作業①・その他</v>
      </c>
      <c r="W388" s="70" t="str">
        <f t="shared" si="113"/>
        <v>ブロッコリー・▽▽・作業①・その他</v>
      </c>
      <c r="X388" s="70" t="str">
        <f>IF(A388="","",W388&amp;"・"&amp;②元データ!$G$8)</f>
        <v>ブロッコリー・▽▽・作業①・その他・露地野菜Ｂ</v>
      </c>
      <c r="Y388" s="12" t="str">
        <f t="shared" si="114"/>
        <v>ブロッコリー・▽▽</v>
      </c>
      <c r="Z388" s="12" t="str">
        <f t="shared" si="115"/>
        <v>その他</v>
      </c>
      <c r="AA388" s="61" t="str">
        <f t="shared" si="116"/>
        <v/>
      </c>
      <c r="AB388" s="62"/>
      <c r="AC388" s="66"/>
      <c r="AD388" s="63"/>
      <c r="AE388" s="62" t="str">
        <f t="shared" si="117"/>
        <v/>
      </c>
      <c r="AF388" s="66" t="str">
        <f t="shared" si="118"/>
        <v>～</v>
      </c>
      <c r="AG388" s="63" t="str">
        <f t="shared" si="119"/>
        <v/>
      </c>
      <c r="AH388" s="12">
        <f t="shared" si="120"/>
        <v>2000</v>
      </c>
      <c r="AI388" s="12">
        <f t="shared" si="121"/>
        <v>0</v>
      </c>
    </row>
    <row r="389" spans="1:35" ht="18" customHeight="1" x14ac:dyDescent="0.15">
      <c r="A389" s="271" t="str">
        <f>IF(③予定日及び時間!$B$38="","",③予定日及び時間!$B$38&amp;"・"&amp;③予定日及び時間!$C$38)</f>
        <v>ブロッコリー・▲▲</v>
      </c>
      <c r="B389" s="271" t="str">
        <f>IF(③予定日及び時間!$CK$30="","",③予定日及び時間!$CK$30)</f>
        <v>その他</v>
      </c>
      <c r="C389" s="291" t="str">
        <f>IF(③予定日及び時間!CJ38="","",③予定日及び時間!CJ38)</f>
        <v/>
      </c>
      <c r="D389" s="300" t="str">
        <f>IF(③予定日及び時間!CK38="","",③予定日及び時間!CK38)</f>
        <v/>
      </c>
      <c r="E389" s="302" t="str">
        <f>IF(③予定日及び時間!CL38="","",③予定日及び時間!CL38)</f>
        <v>～</v>
      </c>
      <c r="F389" s="301" t="str">
        <f>IF(③予定日及び時間!CM38="","",③予定日及び時間!CM38)</f>
        <v/>
      </c>
      <c r="G389" s="292">
        <f>IF(③予定日及び時間!$D$38="","",③予定日及び時間!$D$38*100)</f>
        <v>2000</v>
      </c>
      <c r="H389" s="271">
        <f>IF(③予定日及び時間!CO38="","",③予定日及び時間!CO38)</f>
        <v>0</v>
      </c>
      <c r="I389">
        <v>8</v>
      </c>
      <c r="V389" s="71" t="str">
        <f t="shared" si="112"/>
        <v>作業①・その他</v>
      </c>
      <c r="W389" s="70" t="str">
        <f t="shared" si="113"/>
        <v>ブロッコリー・▲▲・作業①・その他</v>
      </c>
      <c r="X389" s="70" t="str">
        <f>IF(A389="","",W389&amp;"・"&amp;②元データ!$G$8)</f>
        <v>ブロッコリー・▲▲・作業①・その他・露地野菜Ｂ</v>
      </c>
      <c r="Y389" s="12" t="str">
        <f t="shared" si="114"/>
        <v>ブロッコリー・▲▲</v>
      </c>
      <c r="Z389" s="12" t="str">
        <f t="shared" si="115"/>
        <v>その他</v>
      </c>
      <c r="AA389" s="61" t="str">
        <f t="shared" si="116"/>
        <v/>
      </c>
      <c r="AB389" s="62"/>
      <c r="AC389" s="66"/>
      <c r="AD389" s="63"/>
      <c r="AE389" s="62" t="str">
        <f t="shared" si="117"/>
        <v/>
      </c>
      <c r="AF389" s="66" t="str">
        <f t="shared" si="118"/>
        <v>～</v>
      </c>
      <c r="AG389" s="63" t="str">
        <f t="shared" si="119"/>
        <v/>
      </c>
      <c r="AH389" s="12">
        <f t="shared" si="120"/>
        <v>2000</v>
      </c>
      <c r="AI389" s="12">
        <f t="shared" si="121"/>
        <v>0</v>
      </c>
    </row>
    <row r="390" spans="1:35" ht="18" customHeight="1" x14ac:dyDescent="0.15">
      <c r="A390" s="271" t="str">
        <f>IF(③予定日及び時間!$B$39="","",③予定日及び時間!$B$39&amp;"・"&amp;③予定日及び時間!$C$39)</f>
        <v>ブロッコリー・■■</v>
      </c>
      <c r="B390" s="271" t="str">
        <f>IF(③予定日及び時間!$CK$30="","",③予定日及び時間!$CK$30)</f>
        <v>その他</v>
      </c>
      <c r="C390" s="291" t="str">
        <f>IF(③予定日及び時間!CJ39="","",③予定日及び時間!CJ39)</f>
        <v/>
      </c>
      <c r="D390" s="300" t="str">
        <f>IF(③予定日及び時間!CK39="","",③予定日及び時間!CK39)</f>
        <v/>
      </c>
      <c r="E390" s="302" t="str">
        <f>IF(③予定日及び時間!CL39="","",③予定日及び時間!CL39)</f>
        <v>～</v>
      </c>
      <c r="F390" s="301" t="str">
        <f>IF(③予定日及び時間!CM39="","",③予定日及び時間!CM39)</f>
        <v/>
      </c>
      <c r="G390" s="292">
        <f>IF(③予定日及び時間!$D$39="","",③予定日及び時間!$D$39*100)</f>
        <v>2000</v>
      </c>
      <c r="H390" s="271">
        <f>IF(③予定日及び時間!CO39="","",③予定日及び時間!CO39)</f>
        <v>0</v>
      </c>
      <c r="I390">
        <v>9</v>
      </c>
      <c r="V390" s="71" t="str">
        <f t="shared" si="112"/>
        <v>作業①・その他</v>
      </c>
      <c r="W390" s="70" t="str">
        <f t="shared" si="113"/>
        <v>ブロッコリー・■■・作業①・その他</v>
      </c>
      <c r="X390" s="70" t="str">
        <f>IF(A390="","",W390&amp;"・"&amp;②元データ!$G$8)</f>
        <v>ブロッコリー・■■・作業①・その他・露地野菜Ｂ</v>
      </c>
      <c r="Y390" s="12" t="str">
        <f t="shared" si="114"/>
        <v>ブロッコリー・■■</v>
      </c>
      <c r="Z390" s="12" t="str">
        <f t="shared" si="115"/>
        <v>その他</v>
      </c>
      <c r="AA390" s="61" t="str">
        <f t="shared" si="116"/>
        <v/>
      </c>
      <c r="AB390" s="62"/>
      <c r="AC390" s="66"/>
      <c r="AD390" s="63"/>
      <c r="AE390" s="62" t="str">
        <f t="shared" si="117"/>
        <v/>
      </c>
      <c r="AF390" s="66" t="str">
        <f t="shared" si="118"/>
        <v>～</v>
      </c>
      <c r="AG390" s="63" t="str">
        <f t="shared" si="119"/>
        <v/>
      </c>
      <c r="AH390" s="12">
        <f t="shared" si="120"/>
        <v>2000</v>
      </c>
      <c r="AI390" s="12">
        <f t="shared" si="121"/>
        <v>0</v>
      </c>
    </row>
    <row r="391" spans="1:35" ht="18" customHeight="1" x14ac:dyDescent="0.15">
      <c r="A391" s="271" t="str">
        <f>IF(③予定日及び時間!$B$40="","",③予定日及び時間!$B$40&amp;"・"&amp;③予定日及び時間!$C$40)</f>
        <v>ニンジン・◇◇</v>
      </c>
      <c r="B391" s="271" t="str">
        <f>IF(③予定日及び時間!$CK$30="","",③予定日及び時間!$CK$30)</f>
        <v>その他</v>
      </c>
      <c r="C391" s="291" t="str">
        <f>IF(③予定日及び時間!CJ40="","",③予定日及び時間!CJ40)</f>
        <v/>
      </c>
      <c r="D391" s="300">
        <f>IF(③予定日及び時間!CK40="","",③予定日及び時間!CK40)</f>
        <v>45505</v>
      </c>
      <c r="E391" s="302" t="str">
        <f>IF(③予定日及び時間!CL40="","",③予定日及び時間!CL40)</f>
        <v>～</v>
      </c>
      <c r="F391" s="301">
        <f>IF(③予定日及び時間!CM40="","",③予定日及び時間!CM40)</f>
        <v>45506</v>
      </c>
      <c r="G391" s="292">
        <f>IF(③予定日及び時間!$D$40="","",③予定日及び時間!$D$40*100)</f>
        <v>4000</v>
      </c>
      <c r="H391" s="271">
        <f>IF(③予定日及び時間!CO40="","",③予定日及び時間!CO40)</f>
        <v>22</v>
      </c>
      <c r="I391">
        <v>10</v>
      </c>
      <c r="V391" s="71" t="str">
        <f t="shared" si="112"/>
        <v>作業①・その他</v>
      </c>
      <c r="W391" s="70" t="str">
        <f t="shared" si="113"/>
        <v>ニンジン・◇◇・作業①・その他</v>
      </c>
      <c r="X391" s="70" t="str">
        <f>IF(A391="","",W391&amp;"・"&amp;②元データ!$G$8)</f>
        <v>ニンジン・◇◇・作業①・その他・露地野菜Ｂ</v>
      </c>
      <c r="Y391" s="12" t="str">
        <f t="shared" si="114"/>
        <v>ニンジン・◇◇</v>
      </c>
      <c r="Z391" s="12" t="str">
        <f t="shared" si="115"/>
        <v>その他</v>
      </c>
      <c r="AA391" s="61" t="str">
        <f t="shared" si="116"/>
        <v/>
      </c>
      <c r="AB391" s="62"/>
      <c r="AC391" s="66"/>
      <c r="AD391" s="63"/>
      <c r="AE391" s="62">
        <f t="shared" si="117"/>
        <v>45505</v>
      </c>
      <c r="AF391" s="66" t="str">
        <f t="shared" si="118"/>
        <v>～</v>
      </c>
      <c r="AG391" s="63">
        <f t="shared" si="119"/>
        <v>45506</v>
      </c>
      <c r="AH391" s="12">
        <f t="shared" si="120"/>
        <v>4000</v>
      </c>
      <c r="AI391" s="12">
        <f t="shared" si="121"/>
        <v>22</v>
      </c>
    </row>
    <row r="392" spans="1:35" ht="18" customHeight="1" x14ac:dyDescent="0.15">
      <c r="A392" s="271" t="str">
        <f>IF(③予定日及び時間!$B$41="","",③予定日及び時間!$B$41&amp;"・"&amp;③予定日及び時間!$C$41)</f>
        <v>ニンジン・●×▲</v>
      </c>
      <c r="B392" s="271" t="str">
        <f>IF(③予定日及び時間!$CK$30="","",③予定日及び時間!$CK$30)</f>
        <v>その他</v>
      </c>
      <c r="C392" s="291" t="str">
        <f>IF(③予定日及び時間!CJ41="","",③予定日及び時間!CJ41)</f>
        <v/>
      </c>
      <c r="D392" s="300">
        <f>IF(③予定日及び時間!CK41="","",③予定日及び時間!CK41)</f>
        <v>45515</v>
      </c>
      <c r="E392" s="302" t="str">
        <f>IF(③予定日及び時間!CL41="","",③予定日及び時間!CL41)</f>
        <v>～</v>
      </c>
      <c r="F392" s="301">
        <f>IF(③予定日及び時間!CM41="","",③予定日及び時間!CM41)</f>
        <v>45516</v>
      </c>
      <c r="G392" s="292">
        <f>IF(③予定日及び時間!$D$41="","",③予定日及び時間!$D$41*100)</f>
        <v>4000</v>
      </c>
      <c r="H392" s="271">
        <f>IF(③予定日及び時間!CO41="","",③予定日及び時間!CO41)</f>
        <v>22</v>
      </c>
      <c r="I392">
        <v>11</v>
      </c>
      <c r="V392" s="71" t="str">
        <f t="shared" si="112"/>
        <v>作業①・その他</v>
      </c>
      <c r="W392" s="70" t="str">
        <f t="shared" si="113"/>
        <v>ニンジン・●×▲・作業①・その他</v>
      </c>
      <c r="X392" s="70" t="str">
        <f>IF(A392="","",W392&amp;"・"&amp;②元データ!$G$8)</f>
        <v>ニンジン・●×▲・作業①・その他・露地野菜Ｂ</v>
      </c>
      <c r="Y392" s="12" t="str">
        <f t="shared" si="114"/>
        <v>ニンジン・●×▲</v>
      </c>
      <c r="Z392" s="12" t="str">
        <f t="shared" si="115"/>
        <v>その他</v>
      </c>
      <c r="AA392" s="61" t="str">
        <f t="shared" si="116"/>
        <v/>
      </c>
      <c r="AB392" s="62"/>
      <c r="AC392" s="66"/>
      <c r="AD392" s="63"/>
      <c r="AE392" s="62">
        <f t="shared" si="117"/>
        <v>45515</v>
      </c>
      <c r="AF392" s="66" t="str">
        <f t="shared" si="118"/>
        <v>～</v>
      </c>
      <c r="AG392" s="63">
        <f t="shared" si="119"/>
        <v>45516</v>
      </c>
      <c r="AH392" s="12">
        <f t="shared" si="120"/>
        <v>4000</v>
      </c>
      <c r="AI392" s="12">
        <f t="shared" si="121"/>
        <v>22</v>
      </c>
    </row>
    <row r="393" spans="1:35" ht="18" customHeight="1" x14ac:dyDescent="0.15">
      <c r="A393" s="271" t="str">
        <f>IF(③予定日及び時間!$B$42="","",③予定日及び時間!$B$42&amp;"・"&amp;③予定日及び時間!$C$42)</f>
        <v>ニンジン・●◇▲</v>
      </c>
      <c r="B393" s="271" t="str">
        <f>IF(③予定日及び時間!$CK$30="","",③予定日及び時間!$CK$30)</f>
        <v>その他</v>
      </c>
      <c r="C393" s="291" t="str">
        <f>IF(③予定日及び時間!CJ42="","",③予定日及び時間!CJ42)</f>
        <v/>
      </c>
      <c r="D393" s="300">
        <f>IF(③予定日及び時間!CK42="","",③予定日及び時間!CK42)</f>
        <v>45537</v>
      </c>
      <c r="E393" s="302" t="str">
        <f>IF(③予定日及び時間!CL42="","",③予定日及び時間!CL42)</f>
        <v>～</v>
      </c>
      <c r="F393" s="301">
        <f>IF(③予定日及び時間!CM42="","",③予定日及び時間!CM42)</f>
        <v>45538</v>
      </c>
      <c r="G393" s="292">
        <f>IF(③予定日及び時間!$D$42="","",③予定日及び時間!$D$42*100)</f>
        <v>4000</v>
      </c>
      <c r="H393" s="271">
        <f>IF(③予定日及び時間!CO42="","",③予定日及び時間!CO42)</f>
        <v>22</v>
      </c>
      <c r="I393">
        <v>12</v>
      </c>
      <c r="V393" s="71" t="str">
        <f t="shared" si="112"/>
        <v>作業①・その他</v>
      </c>
      <c r="W393" s="70" t="str">
        <f t="shared" si="113"/>
        <v>ニンジン・●◇▲・作業①・その他</v>
      </c>
      <c r="X393" s="70" t="str">
        <f>IF(A393="","",W393&amp;"・"&amp;②元データ!$G$8)</f>
        <v>ニンジン・●◇▲・作業①・その他・露地野菜Ｂ</v>
      </c>
      <c r="Y393" s="12" t="str">
        <f t="shared" si="114"/>
        <v>ニンジン・●◇▲</v>
      </c>
      <c r="Z393" s="12" t="str">
        <f t="shared" si="115"/>
        <v>その他</v>
      </c>
      <c r="AA393" s="61" t="str">
        <f t="shared" si="116"/>
        <v/>
      </c>
      <c r="AB393" s="62"/>
      <c r="AC393" s="66"/>
      <c r="AD393" s="63"/>
      <c r="AE393" s="62">
        <f t="shared" si="117"/>
        <v>45537</v>
      </c>
      <c r="AF393" s="66" t="str">
        <f t="shared" si="118"/>
        <v>～</v>
      </c>
      <c r="AG393" s="63">
        <f t="shared" si="119"/>
        <v>45538</v>
      </c>
      <c r="AH393" s="12">
        <f t="shared" si="120"/>
        <v>4000</v>
      </c>
      <c r="AI393" s="12">
        <f t="shared" si="121"/>
        <v>22</v>
      </c>
    </row>
    <row r="394" spans="1:35" ht="18" customHeight="1" x14ac:dyDescent="0.15">
      <c r="A394" s="271" t="str">
        <f>IF(③予定日及び時間!$B$43="","",③予定日及び時間!$B$43&amp;"・"&amp;③予定日及び時間!$C$43)</f>
        <v>産直ニンジン・▲▲◇</v>
      </c>
      <c r="B394" s="271" t="str">
        <f>IF(③予定日及び時間!$CK$30="","",③予定日及び時間!$CK$30)</f>
        <v>その他</v>
      </c>
      <c r="C394" s="291" t="str">
        <f>IF(③予定日及び時間!CJ43="","",③予定日及び時間!CJ43)</f>
        <v/>
      </c>
      <c r="D394" s="300">
        <f>IF(③予定日及び時間!CK43="","",③予定日及び時間!CK43)</f>
        <v>45526</v>
      </c>
      <c r="E394" s="302" t="str">
        <f>IF(③予定日及び時間!CL43="","",③予定日及び時間!CL43)</f>
        <v>～</v>
      </c>
      <c r="F394" s="301">
        <f>IF(③予定日及び時間!CM43="","",③予定日及び時間!CM43)</f>
        <v>45527</v>
      </c>
      <c r="G394" s="292">
        <f>IF(③予定日及び時間!$D$43="","",③予定日及び時間!$D$43*100)</f>
        <v>2000</v>
      </c>
      <c r="H394" s="271">
        <f>IF(③予定日及び時間!CO43="","",③予定日及び時間!CO43)</f>
        <v>11</v>
      </c>
      <c r="I394">
        <v>13</v>
      </c>
      <c r="V394" s="71" t="str">
        <f t="shared" si="112"/>
        <v>作業①・その他</v>
      </c>
      <c r="W394" s="70" t="str">
        <f t="shared" si="113"/>
        <v>産直ニンジン・▲▲◇・作業①・その他</v>
      </c>
      <c r="X394" s="70" t="str">
        <f>IF(A394="","",W394&amp;"・"&amp;②元データ!$G$8)</f>
        <v>産直ニンジン・▲▲◇・作業①・その他・露地野菜Ｂ</v>
      </c>
      <c r="Y394" s="12" t="str">
        <f t="shared" si="114"/>
        <v>産直ニンジン・▲▲◇</v>
      </c>
      <c r="Z394" s="12" t="str">
        <f t="shared" si="115"/>
        <v>その他</v>
      </c>
      <c r="AA394" s="61" t="str">
        <f t="shared" si="116"/>
        <v/>
      </c>
      <c r="AB394" s="62"/>
      <c r="AC394" s="66"/>
      <c r="AD394" s="63"/>
      <c r="AE394" s="62">
        <f t="shared" si="117"/>
        <v>45526</v>
      </c>
      <c r="AF394" s="66" t="str">
        <f t="shared" si="118"/>
        <v>～</v>
      </c>
      <c r="AG394" s="63">
        <f t="shared" si="119"/>
        <v>45527</v>
      </c>
      <c r="AH394" s="12">
        <f t="shared" si="120"/>
        <v>2000</v>
      </c>
      <c r="AI394" s="12">
        <f t="shared" si="121"/>
        <v>11</v>
      </c>
    </row>
    <row r="395" spans="1:35" ht="18" customHeight="1" x14ac:dyDescent="0.15">
      <c r="A395" s="271" t="str">
        <f>IF(③予定日及び時間!$B$44="","",③予定日及び時間!$B$44&amp;"・"&amp;③予定日及び時間!$C$44)</f>
        <v>産直ニンジン・▲▲◇</v>
      </c>
      <c r="B395" s="271" t="str">
        <f>IF(③予定日及び時間!$CK$30="","",③予定日及び時間!$CK$30)</f>
        <v>その他</v>
      </c>
      <c r="C395" s="291" t="str">
        <f>IF(③予定日及び時間!CJ44="","",③予定日及び時間!CJ44)</f>
        <v/>
      </c>
      <c r="D395" s="300">
        <f>IF(③予定日及び時間!CK44="","",③予定日及び時間!CK44)</f>
        <v>45537</v>
      </c>
      <c r="E395" s="302" t="str">
        <f>IF(③予定日及び時間!CL44="","",③予定日及び時間!CL44)</f>
        <v>～</v>
      </c>
      <c r="F395" s="301">
        <f>IF(③予定日及び時間!CM44="","",③予定日及び時間!CM44)</f>
        <v>45538</v>
      </c>
      <c r="G395" s="292">
        <f>IF(③予定日及び時間!$D$44="","",③予定日及び時間!$D$44*100)</f>
        <v>2000</v>
      </c>
      <c r="H395" s="271">
        <f>IF(③予定日及び時間!CO44="","",③予定日及び時間!CO44)</f>
        <v>11</v>
      </c>
      <c r="I395">
        <v>14</v>
      </c>
      <c r="V395" s="71" t="str">
        <f t="shared" si="112"/>
        <v>作業①・その他</v>
      </c>
      <c r="W395" s="70" t="str">
        <f t="shared" si="113"/>
        <v>産直ニンジン・▲▲◇・作業①・その他</v>
      </c>
      <c r="X395" s="70" t="str">
        <f>IF(A395="","",W395&amp;"・"&amp;②元データ!$G$8)</f>
        <v>産直ニンジン・▲▲◇・作業①・その他・露地野菜Ｂ</v>
      </c>
      <c r="Y395" s="12" t="str">
        <f t="shared" si="114"/>
        <v>産直ニンジン・▲▲◇</v>
      </c>
      <c r="Z395" s="12" t="str">
        <f t="shared" si="115"/>
        <v>その他</v>
      </c>
      <c r="AA395" s="61" t="str">
        <f t="shared" si="116"/>
        <v/>
      </c>
      <c r="AB395" s="62"/>
      <c r="AC395" s="66"/>
      <c r="AD395" s="63"/>
      <c r="AE395" s="62">
        <f t="shared" si="117"/>
        <v>45537</v>
      </c>
      <c r="AF395" s="66" t="str">
        <f t="shared" si="118"/>
        <v>～</v>
      </c>
      <c r="AG395" s="63">
        <f t="shared" si="119"/>
        <v>45538</v>
      </c>
      <c r="AH395" s="12">
        <f t="shared" si="120"/>
        <v>2000</v>
      </c>
      <c r="AI395" s="12">
        <f t="shared" si="121"/>
        <v>11</v>
      </c>
    </row>
    <row r="396" spans="1:35" ht="18" customHeight="1" x14ac:dyDescent="0.15">
      <c r="A396" s="271" t="str">
        <f>IF(③予定日及び時間!$B$45="","",③予定日及び時間!$B$45&amp;"・"&amp;③予定日及び時間!$C$45)</f>
        <v>産直野菜・◇◇●●</v>
      </c>
      <c r="B396" s="271" t="str">
        <f>IF(③予定日及び時間!$CK$30="","",③予定日及び時間!$CK$30)</f>
        <v>その他</v>
      </c>
      <c r="C396" s="291" t="str">
        <f>IF(③予定日及び時間!CJ45="","",③予定日及び時間!CJ45)</f>
        <v/>
      </c>
      <c r="D396" s="300" t="str">
        <f>IF(③予定日及び時間!CK45="","",③予定日及び時間!CK45)</f>
        <v/>
      </c>
      <c r="E396" s="302" t="str">
        <f>IF(③予定日及び時間!CL45="","",③予定日及び時間!CL45)</f>
        <v>～</v>
      </c>
      <c r="F396" s="301" t="str">
        <f>IF(③予定日及び時間!CM45="","",③予定日及び時間!CM45)</f>
        <v/>
      </c>
      <c r="G396" s="292">
        <f>IF(③予定日及び時間!$D$45="","",③予定日及び時間!$D$45*100)</f>
        <v>400</v>
      </c>
      <c r="H396" s="271">
        <f>IF(③予定日及び時間!CO45="","",③予定日及び時間!CO45)</f>
        <v>0</v>
      </c>
      <c r="I396">
        <v>15</v>
      </c>
      <c r="V396" s="71" t="str">
        <f t="shared" si="112"/>
        <v>作業①・その他</v>
      </c>
      <c r="W396" s="70" t="str">
        <f t="shared" si="113"/>
        <v>産直野菜・◇◇●●・作業①・その他</v>
      </c>
      <c r="X396" s="70" t="str">
        <f>IF(A396="","",W396&amp;"・"&amp;②元データ!$G$8)</f>
        <v>産直野菜・◇◇●●・作業①・その他・露地野菜Ｂ</v>
      </c>
      <c r="Y396" s="12" t="str">
        <f t="shared" si="114"/>
        <v>産直野菜・◇◇●●</v>
      </c>
      <c r="Z396" s="12" t="str">
        <f t="shared" si="115"/>
        <v>その他</v>
      </c>
      <c r="AA396" s="61" t="str">
        <f t="shared" si="116"/>
        <v/>
      </c>
      <c r="AB396" s="62"/>
      <c r="AC396" s="66"/>
      <c r="AD396" s="63"/>
      <c r="AE396" s="62" t="str">
        <f t="shared" si="117"/>
        <v/>
      </c>
      <c r="AF396" s="66" t="str">
        <f t="shared" si="118"/>
        <v>～</v>
      </c>
      <c r="AG396" s="63" t="str">
        <f t="shared" si="119"/>
        <v/>
      </c>
      <c r="AH396" s="12">
        <f t="shared" si="120"/>
        <v>400</v>
      </c>
      <c r="AI396" s="12">
        <f t="shared" si="121"/>
        <v>0</v>
      </c>
    </row>
    <row r="397" spans="1:35" ht="18" customHeight="1" x14ac:dyDescent="0.15">
      <c r="A397" s="271" t="str">
        <f>IF(③予定日及び時間!$B$46="","",③予定日及び時間!$B$46&amp;"・"&amp;③予定日及び時間!$C$46)</f>
        <v>水稲・■◇</v>
      </c>
      <c r="B397" s="271" t="str">
        <f>IF(③予定日及び時間!$CK$30="","",③予定日及び時間!$CK$30)</f>
        <v>その他</v>
      </c>
      <c r="C397" s="291" t="str">
        <f>IF(③予定日及び時間!CJ46="","",③予定日及び時間!CJ46)</f>
        <v/>
      </c>
      <c r="D397" s="300" t="str">
        <f>IF(③予定日及び時間!CK46="","",③予定日及び時間!CK46)</f>
        <v/>
      </c>
      <c r="E397" s="302" t="str">
        <f>IF(③予定日及び時間!CL46="","",③予定日及び時間!CL46)</f>
        <v>～</v>
      </c>
      <c r="F397" s="301" t="str">
        <f>IF(③予定日及び時間!CM46="","",③予定日及び時間!CM46)</f>
        <v/>
      </c>
      <c r="G397" s="292">
        <f>IF(③予定日及び時間!$D$46="","",③予定日及び時間!$D$46*100)</f>
        <v>16000</v>
      </c>
      <c r="H397" s="271">
        <f>IF(③予定日及び時間!CO46="","",③予定日及び時間!CO46)</f>
        <v>0</v>
      </c>
      <c r="I397">
        <v>16</v>
      </c>
      <c r="V397" s="71" t="str">
        <f t="shared" si="112"/>
        <v>作業①・その他</v>
      </c>
      <c r="W397" s="70" t="str">
        <f t="shared" si="113"/>
        <v>水稲・■◇・作業①・その他</v>
      </c>
      <c r="X397" s="70" t="str">
        <f>IF(A397="","",W397&amp;"・"&amp;②元データ!$G$8)</f>
        <v>水稲・■◇・作業①・その他・露地野菜Ｂ</v>
      </c>
      <c r="Y397" s="12" t="str">
        <f t="shared" si="114"/>
        <v>水稲・■◇</v>
      </c>
      <c r="Z397" s="12" t="str">
        <f t="shared" si="115"/>
        <v>その他</v>
      </c>
      <c r="AA397" s="61" t="str">
        <f t="shared" si="116"/>
        <v/>
      </c>
      <c r="AB397" s="62"/>
      <c r="AC397" s="66"/>
      <c r="AD397" s="63"/>
      <c r="AE397" s="62" t="str">
        <f t="shared" si="117"/>
        <v/>
      </c>
      <c r="AF397" s="66" t="str">
        <f t="shared" si="118"/>
        <v>～</v>
      </c>
      <c r="AG397" s="63" t="str">
        <f t="shared" si="119"/>
        <v/>
      </c>
      <c r="AH397" s="12">
        <f t="shared" si="120"/>
        <v>16000</v>
      </c>
      <c r="AI397" s="12">
        <f t="shared" si="121"/>
        <v>0</v>
      </c>
    </row>
    <row r="398" spans="1:35" ht="18" customHeight="1" x14ac:dyDescent="0.15">
      <c r="A398" s="246"/>
      <c r="B398" s="246"/>
      <c r="C398" s="247"/>
      <c r="D398" s="69"/>
      <c r="F398" s="69"/>
      <c r="G398" s="318"/>
      <c r="H398" s="319"/>
      <c r="V398" s="71" t="str">
        <f t="shared" ref="V398:V416" si="122">IF(Y398="","",$AH$101&amp;"・"&amp;Z398)</f>
        <v/>
      </c>
      <c r="W398" s="70" t="str">
        <f t="shared" ref="W398:W416" si="123">IF(A398="","",Y398&amp;"・"&amp;V398)</f>
        <v/>
      </c>
      <c r="X398" s="70" t="str">
        <f>IF(A398="","",W398&amp;"・"&amp;②元データ!$G$9)</f>
        <v/>
      </c>
      <c r="Y398" s="12" t="str">
        <f t="shared" ref="Y398:Y416" si="124">IF(A398="","",A398)</f>
        <v/>
      </c>
      <c r="Z398" s="12" t="str">
        <f t="shared" ref="Z398:Z416" si="125">IF(B398="","",B398)</f>
        <v/>
      </c>
      <c r="AA398" s="61" t="str">
        <f t="shared" ref="AA398:AA416" si="126">IF(C398="","",C398)</f>
        <v/>
      </c>
      <c r="AB398" s="62"/>
      <c r="AC398" s="66"/>
      <c r="AD398" s="63"/>
      <c r="AE398" s="62" t="str">
        <f t="shared" ref="AE398:AE416" si="127">IF(D398="","",D398)</f>
        <v/>
      </c>
      <c r="AF398" s="66" t="str">
        <f t="shared" ref="AF398:AF416" si="128">IF(E398="","",E398)</f>
        <v/>
      </c>
      <c r="AG398" s="63" t="str">
        <f t="shared" ref="AG398:AG416" si="129">IF(F398="","",F398)</f>
        <v/>
      </c>
      <c r="AH398" s="12" t="str">
        <f t="shared" ref="AH398:AH416" si="130">IF(G398="","",G398)</f>
        <v/>
      </c>
      <c r="AI398" s="12" t="str">
        <f t="shared" ref="AI398:AI416" si="131">IF(H398="","",H398)</f>
        <v/>
      </c>
    </row>
    <row r="399" spans="1:35" ht="18" hidden="1" customHeight="1" x14ac:dyDescent="0.15">
      <c r="A399" s="246"/>
      <c r="B399" s="246"/>
      <c r="C399" s="247"/>
      <c r="D399" s="69"/>
      <c r="F399" s="69"/>
      <c r="G399" s="318"/>
      <c r="H399" s="319"/>
      <c r="V399" s="71" t="str">
        <f t="shared" si="122"/>
        <v/>
      </c>
      <c r="W399" s="70" t="str">
        <f t="shared" si="123"/>
        <v/>
      </c>
      <c r="X399" s="70" t="str">
        <f>IF(A399="","",W399&amp;"・"&amp;②元データ!$G$9)</f>
        <v/>
      </c>
      <c r="Y399" s="12" t="str">
        <f t="shared" si="124"/>
        <v/>
      </c>
      <c r="Z399" s="12" t="str">
        <f t="shared" si="125"/>
        <v/>
      </c>
      <c r="AA399" s="61" t="str">
        <f t="shared" si="126"/>
        <v/>
      </c>
      <c r="AB399" s="62"/>
      <c r="AC399" s="66"/>
      <c r="AD399" s="63"/>
      <c r="AE399" s="62" t="str">
        <f t="shared" si="127"/>
        <v/>
      </c>
      <c r="AF399" s="66" t="str">
        <f t="shared" si="128"/>
        <v/>
      </c>
      <c r="AG399" s="63" t="str">
        <f t="shared" si="129"/>
        <v/>
      </c>
      <c r="AH399" s="12" t="str">
        <f t="shared" si="130"/>
        <v/>
      </c>
      <c r="AI399" s="12" t="str">
        <f t="shared" si="131"/>
        <v/>
      </c>
    </row>
    <row r="400" spans="1:35" ht="18" hidden="1" customHeight="1" x14ac:dyDescent="0.15">
      <c r="A400" s="246"/>
      <c r="B400" s="246"/>
      <c r="C400" s="247"/>
      <c r="D400" s="69"/>
      <c r="F400" s="69"/>
      <c r="G400" s="318"/>
      <c r="H400" s="319"/>
      <c r="V400" s="71" t="str">
        <f t="shared" si="122"/>
        <v/>
      </c>
      <c r="W400" s="70" t="str">
        <f t="shared" si="123"/>
        <v/>
      </c>
      <c r="X400" s="70" t="str">
        <f>IF(A400="","",W400&amp;"・"&amp;②元データ!$G$9)</f>
        <v/>
      </c>
      <c r="Y400" s="12" t="str">
        <f t="shared" si="124"/>
        <v/>
      </c>
      <c r="Z400" s="12" t="str">
        <f t="shared" si="125"/>
        <v/>
      </c>
      <c r="AA400" s="61" t="str">
        <f t="shared" si="126"/>
        <v/>
      </c>
      <c r="AB400" s="62"/>
      <c r="AC400" s="66"/>
      <c r="AD400" s="63"/>
      <c r="AE400" s="62" t="str">
        <f t="shared" si="127"/>
        <v/>
      </c>
      <c r="AF400" s="66" t="str">
        <f t="shared" si="128"/>
        <v/>
      </c>
      <c r="AG400" s="63" t="str">
        <f t="shared" si="129"/>
        <v/>
      </c>
      <c r="AH400" s="12" t="str">
        <f t="shared" si="130"/>
        <v/>
      </c>
      <c r="AI400" s="12" t="str">
        <f t="shared" si="131"/>
        <v/>
      </c>
    </row>
    <row r="401" spans="1:35" ht="18" hidden="1" customHeight="1" x14ac:dyDescent="0.15">
      <c r="A401" s="196"/>
      <c r="B401" s="196"/>
      <c r="C401" s="197"/>
      <c r="D401" s="198"/>
      <c r="E401" s="66"/>
      <c r="F401" s="199"/>
      <c r="G401" s="200"/>
      <c r="H401" s="297"/>
      <c r="V401" s="71" t="str">
        <f t="shared" si="122"/>
        <v/>
      </c>
      <c r="W401" s="70" t="str">
        <f t="shared" si="123"/>
        <v/>
      </c>
      <c r="X401" s="70" t="str">
        <f>IF(A401="","",W401&amp;"・"&amp;②元データ!$G$9)</f>
        <v/>
      </c>
      <c r="Y401" s="12" t="str">
        <f t="shared" si="124"/>
        <v/>
      </c>
      <c r="Z401" s="12" t="str">
        <f t="shared" si="125"/>
        <v/>
      </c>
      <c r="AA401" s="61" t="str">
        <f t="shared" si="126"/>
        <v/>
      </c>
      <c r="AB401" s="62"/>
      <c r="AC401" s="66"/>
      <c r="AD401" s="63"/>
      <c r="AE401" s="62" t="str">
        <f t="shared" si="127"/>
        <v/>
      </c>
      <c r="AF401" s="66" t="str">
        <f t="shared" si="128"/>
        <v/>
      </c>
      <c r="AG401" s="63" t="str">
        <f t="shared" si="129"/>
        <v/>
      </c>
      <c r="AH401" s="12" t="str">
        <f t="shared" si="130"/>
        <v/>
      </c>
      <c r="AI401" s="12" t="str">
        <f t="shared" si="131"/>
        <v/>
      </c>
    </row>
    <row r="402" spans="1:35" ht="18" hidden="1" customHeight="1" x14ac:dyDescent="0.15">
      <c r="A402" s="196"/>
      <c r="B402" s="196"/>
      <c r="C402" s="197"/>
      <c r="D402" s="198"/>
      <c r="E402" s="66"/>
      <c r="F402" s="199"/>
      <c r="G402" s="200"/>
      <c r="H402" s="297"/>
      <c r="V402" s="71" t="str">
        <f t="shared" si="122"/>
        <v/>
      </c>
      <c r="W402" s="70" t="str">
        <f t="shared" si="123"/>
        <v/>
      </c>
      <c r="X402" s="70" t="str">
        <f>IF(A402="","",W402&amp;"・"&amp;②元データ!$G$9)</f>
        <v/>
      </c>
      <c r="Y402" s="12" t="str">
        <f t="shared" si="124"/>
        <v/>
      </c>
      <c r="Z402" s="12" t="str">
        <f t="shared" si="125"/>
        <v/>
      </c>
      <c r="AA402" s="61" t="str">
        <f t="shared" si="126"/>
        <v/>
      </c>
      <c r="AB402" s="62"/>
      <c r="AC402" s="66"/>
      <c r="AD402" s="63"/>
      <c r="AE402" s="62" t="str">
        <f t="shared" si="127"/>
        <v/>
      </c>
      <c r="AF402" s="66" t="str">
        <f t="shared" si="128"/>
        <v/>
      </c>
      <c r="AG402" s="63" t="str">
        <f t="shared" si="129"/>
        <v/>
      </c>
      <c r="AH402" s="12" t="str">
        <f t="shared" si="130"/>
        <v/>
      </c>
      <c r="AI402" s="12" t="str">
        <f t="shared" si="131"/>
        <v/>
      </c>
    </row>
    <row r="403" spans="1:35" ht="18" hidden="1" customHeight="1" x14ac:dyDescent="0.15">
      <c r="A403" s="196"/>
      <c r="B403" s="196"/>
      <c r="C403" s="197"/>
      <c r="D403" s="198"/>
      <c r="E403" s="66"/>
      <c r="F403" s="199"/>
      <c r="G403" s="200"/>
      <c r="H403" s="297"/>
      <c r="V403" s="71" t="str">
        <f t="shared" si="122"/>
        <v/>
      </c>
      <c r="W403" s="70" t="str">
        <f t="shared" si="123"/>
        <v/>
      </c>
      <c r="X403" s="70" t="str">
        <f>IF(A403="","",W403&amp;"・"&amp;②元データ!$G$9)</f>
        <v/>
      </c>
      <c r="Y403" s="12" t="str">
        <f t="shared" si="124"/>
        <v/>
      </c>
      <c r="Z403" s="12" t="str">
        <f t="shared" si="125"/>
        <v/>
      </c>
      <c r="AA403" s="61" t="str">
        <f t="shared" si="126"/>
        <v/>
      </c>
      <c r="AB403" s="62"/>
      <c r="AC403" s="66"/>
      <c r="AD403" s="63"/>
      <c r="AE403" s="62" t="str">
        <f t="shared" si="127"/>
        <v/>
      </c>
      <c r="AF403" s="66" t="str">
        <f t="shared" si="128"/>
        <v/>
      </c>
      <c r="AG403" s="63" t="str">
        <f t="shared" si="129"/>
        <v/>
      </c>
      <c r="AH403" s="12" t="str">
        <f t="shared" si="130"/>
        <v/>
      </c>
      <c r="AI403" s="12" t="str">
        <f t="shared" si="131"/>
        <v/>
      </c>
    </row>
    <row r="404" spans="1:35" ht="18" hidden="1" customHeight="1" x14ac:dyDescent="0.15">
      <c r="A404" s="196"/>
      <c r="B404" s="196"/>
      <c r="C404" s="197"/>
      <c r="D404" s="198"/>
      <c r="E404" s="66"/>
      <c r="F404" s="199"/>
      <c r="G404" s="200"/>
      <c r="H404" s="297"/>
      <c r="V404" s="71" t="str">
        <f t="shared" si="122"/>
        <v/>
      </c>
      <c r="W404" s="70" t="str">
        <f t="shared" si="123"/>
        <v/>
      </c>
      <c r="X404" s="70" t="str">
        <f>IF(A404="","",W404&amp;"・"&amp;②元データ!$G$9)</f>
        <v/>
      </c>
      <c r="Y404" s="12" t="str">
        <f t="shared" si="124"/>
        <v/>
      </c>
      <c r="Z404" s="12" t="str">
        <f t="shared" si="125"/>
        <v/>
      </c>
      <c r="AA404" s="61" t="str">
        <f t="shared" si="126"/>
        <v/>
      </c>
      <c r="AB404" s="62"/>
      <c r="AC404" s="66"/>
      <c r="AD404" s="63"/>
      <c r="AE404" s="62" t="str">
        <f t="shared" si="127"/>
        <v/>
      </c>
      <c r="AF404" s="66" t="str">
        <f t="shared" si="128"/>
        <v/>
      </c>
      <c r="AG404" s="63" t="str">
        <f t="shared" si="129"/>
        <v/>
      </c>
      <c r="AH404" s="12" t="str">
        <f t="shared" si="130"/>
        <v/>
      </c>
      <c r="AI404" s="12" t="str">
        <f t="shared" si="131"/>
        <v/>
      </c>
    </row>
    <row r="405" spans="1:35" ht="18" hidden="1" customHeight="1" x14ac:dyDescent="0.15">
      <c r="A405" s="196"/>
      <c r="B405" s="196"/>
      <c r="C405" s="197"/>
      <c r="D405" s="198"/>
      <c r="E405" s="66"/>
      <c r="F405" s="199"/>
      <c r="G405" s="200"/>
      <c r="H405" s="297"/>
      <c r="V405" s="71" t="str">
        <f t="shared" si="122"/>
        <v/>
      </c>
      <c r="W405" s="70" t="str">
        <f t="shared" si="123"/>
        <v/>
      </c>
      <c r="X405" s="70" t="str">
        <f>IF(A405="","",W405&amp;"・"&amp;②元データ!$G$9)</f>
        <v/>
      </c>
      <c r="Y405" s="12" t="str">
        <f t="shared" si="124"/>
        <v/>
      </c>
      <c r="Z405" s="12" t="str">
        <f t="shared" si="125"/>
        <v/>
      </c>
      <c r="AA405" s="61" t="str">
        <f t="shared" si="126"/>
        <v/>
      </c>
      <c r="AB405" s="62"/>
      <c r="AC405" s="66"/>
      <c r="AD405" s="63"/>
      <c r="AE405" s="62" t="str">
        <f t="shared" si="127"/>
        <v/>
      </c>
      <c r="AF405" s="66" t="str">
        <f t="shared" si="128"/>
        <v/>
      </c>
      <c r="AG405" s="63" t="str">
        <f t="shared" si="129"/>
        <v/>
      </c>
      <c r="AH405" s="12" t="str">
        <f t="shared" si="130"/>
        <v/>
      </c>
      <c r="AI405" s="12" t="str">
        <f t="shared" si="131"/>
        <v/>
      </c>
    </row>
    <row r="406" spans="1:35" ht="18" hidden="1" customHeight="1" x14ac:dyDescent="0.15">
      <c r="A406" s="196"/>
      <c r="B406" s="196"/>
      <c r="C406" s="197"/>
      <c r="D406" s="198"/>
      <c r="E406" s="66"/>
      <c r="F406" s="199"/>
      <c r="G406" s="200"/>
      <c r="H406" s="297"/>
      <c r="V406" s="71" t="str">
        <f t="shared" si="122"/>
        <v/>
      </c>
      <c r="W406" s="70" t="str">
        <f t="shared" si="123"/>
        <v/>
      </c>
      <c r="X406" s="70" t="str">
        <f>IF(A406="","",W406&amp;"・"&amp;②元データ!$G$9)</f>
        <v/>
      </c>
      <c r="Y406" s="12" t="str">
        <f t="shared" si="124"/>
        <v/>
      </c>
      <c r="Z406" s="12" t="str">
        <f t="shared" si="125"/>
        <v/>
      </c>
      <c r="AA406" s="61" t="str">
        <f t="shared" si="126"/>
        <v/>
      </c>
      <c r="AB406" s="62"/>
      <c r="AC406" s="66"/>
      <c r="AD406" s="63"/>
      <c r="AE406" s="62" t="str">
        <f t="shared" si="127"/>
        <v/>
      </c>
      <c r="AF406" s="66" t="str">
        <f t="shared" si="128"/>
        <v/>
      </c>
      <c r="AG406" s="63" t="str">
        <f t="shared" si="129"/>
        <v/>
      </c>
      <c r="AH406" s="12" t="str">
        <f t="shared" si="130"/>
        <v/>
      </c>
      <c r="AI406" s="12" t="str">
        <f t="shared" si="131"/>
        <v/>
      </c>
    </row>
    <row r="407" spans="1:35" ht="18" hidden="1" customHeight="1" x14ac:dyDescent="0.15">
      <c r="A407" s="196"/>
      <c r="B407" s="196"/>
      <c r="C407" s="197"/>
      <c r="D407" s="198"/>
      <c r="E407" s="66"/>
      <c r="F407" s="199"/>
      <c r="G407" s="200"/>
      <c r="H407" s="297"/>
      <c r="V407" s="71" t="str">
        <f t="shared" si="122"/>
        <v/>
      </c>
      <c r="W407" s="70" t="str">
        <f t="shared" si="123"/>
        <v/>
      </c>
      <c r="X407" s="70" t="str">
        <f>IF(A407="","",W407&amp;"・"&amp;②元データ!$G$9)</f>
        <v/>
      </c>
      <c r="Y407" s="12" t="str">
        <f t="shared" si="124"/>
        <v/>
      </c>
      <c r="Z407" s="12" t="str">
        <f t="shared" si="125"/>
        <v/>
      </c>
      <c r="AA407" s="61" t="str">
        <f t="shared" si="126"/>
        <v/>
      </c>
      <c r="AB407" s="62"/>
      <c r="AC407" s="66"/>
      <c r="AD407" s="63"/>
      <c r="AE407" s="62" t="str">
        <f t="shared" si="127"/>
        <v/>
      </c>
      <c r="AF407" s="66" t="str">
        <f t="shared" si="128"/>
        <v/>
      </c>
      <c r="AG407" s="63" t="str">
        <f t="shared" si="129"/>
        <v/>
      </c>
      <c r="AH407" s="12" t="str">
        <f t="shared" si="130"/>
        <v/>
      </c>
      <c r="AI407" s="12" t="str">
        <f t="shared" si="131"/>
        <v/>
      </c>
    </row>
    <row r="408" spans="1:35" ht="18" hidden="1" customHeight="1" x14ac:dyDescent="0.15">
      <c r="A408" s="196"/>
      <c r="B408" s="196"/>
      <c r="C408" s="197"/>
      <c r="D408" s="198"/>
      <c r="E408" s="66"/>
      <c r="F408" s="199"/>
      <c r="G408" s="200"/>
      <c r="H408" s="297"/>
      <c r="V408" s="71" t="str">
        <f t="shared" si="122"/>
        <v/>
      </c>
      <c r="W408" s="70" t="str">
        <f t="shared" si="123"/>
        <v/>
      </c>
      <c r="X408" s="70" t="str">
        <f>IF(A408="","",W408&amp;"・"&amp;②元データ!$G$9)</f>
        <v/>
      </c>
      <c r="Y408" s="12" t="str">
        <f t="shared" si="124"/>
        <v/>
      </c>
      <c r="Z408" s="12" t="str">
        <f t="shared" si="125"/>
        <v/>
      </c>
      <c r="AA408" s="61" t="str">
        <f t="shared" si="126"/>
        <v/>
      </c>
      <c r="AB408" s="62"/>
      <c r="AC408" s="66"/>
      <c r="AD408" s="63"/>
      <c r="AE408" s="62" t="str">
        <f t="shared" si="127"/>
        <v/>
      </c>
      <c r="AF408" s="66" t="str">
        <f t="shared" si="128"/>
        <v/>
      </c>
      <c r="AG408" s="63" t="str">
        <f t="shared" si="129"/>
        <v/>
      </c>
      <c r="AH408" s="12" t="str">
        <f t="shared" si="130"/>
        <v/>
      </c>
      <c r="AI408" s="12" t="str">
        <f t="shared" si="131"/>
        <v/>
      </c>
    </row>
    <row r="409" spans="1:35" ht="18" hidden="1" customHeight="1" x14ac:dyDescent="0.15">
      <c r="A409" s="196"/>
      <c r="B409" s="196"/>
      <c r="C409" s="197"/>
      <c r="D409" s="198"/>
      <c r="E409" s="66"/>
      <c r="F409" s="199"/>
      <c r="G409" s="200"/>
      <c r="H409" s="297"/>
      <c r="V409" s="71" t="str">
        <f t="shared" si="122"/>
        <v/>
      </c>
      <c r="W409" s="70" t="str">
        <f t="shared" si="123"/>
        <v/>
      </c>
      <c r="X409" s="70" t="str">
        <f>IF(A409="","",W409&amp;"・"&amp;②元データ!$G$9)</f>
        <v/>
      </c>
      <c r="Y409" s="12" t="str">
        <f t="shared" si="124"/>
        <v/>
      </c>
      <c r="Z409" s="12" t="str">
        <f t="shared" si="125"/>
        <v/>
      </c>
      <c r="AA409" s="61" t="str">
        <f t="shared" si="126"/>
        <v/>
      </c>
      <c r="AB409" s="62"/>
      <c r="AC409" s="66"/>
      <c r="AD409" s="63"/>
      <c r="AE409" s="62" t="str">
        <f t="shared" si="127"/>
        <v/>
      </c>
      <c r="AF409" s="66" t="str">
        <f t="shared" si="128"/>
        <v/>
      </c>
      <c r="AG409" s="63" t="str">
        <f t="shared" si="129"/>
        <v/>
      </c>
      <c r="AH409" s="12" t="str">
        <f t="shared" si="130"/>
        <v/>
      </c>
      <c r="AI409" s="12" t="str">
        <f t="shared" si="131"/>
        <v/>
      </c>
    </row>
    <row r="410" spans="1:35" ht="18" hidden="1" customHeight="1" x14ac:dyDescent="0.15">
      <c r="A410" s="196"/>
      <c r="B410" s="196"/>
      <c r="C410" s="197"/>
      <c r="D410" s="198"/>
      <c r="E410" s="66"/>
      <c r="F410" s="199"/>
      <c r="G410" s="200"/>
      <c r="H410" s="297"/>
      <c r="V410" s="71" t="str">
        <f t="shared" si="122"/>
        <v/>
      </c>
      <c r="W410" s="70" t="str">
        <f t="shared" si="123"/>
        <v/>
      </c>
      <c r="X410" s="70" t="str">
        <f>IF(A410="","",W410&amp;"・"&amp;②元データ!$G$9)</f>
        <v/>
      </c>
      <c r="Y410" s="12" t="str">
        <f t="shared" si="124"/>
        <v/>
      </c>
      <c r="Z410" s="12" t="str">
        <f t="shared" si="125"/>
        <v/>
      </c>
      <c r="AA410" s="61" t="str">
        <f t="shared" si="126"/>
        <v/>
      </c>
      <c r="AB410" s="62"/>
      <c r="AC410" s="66"/>
      <c r="AD410" s="63"/>
      <c r="AE410" s="62" t="str">
        <f t="shared" si="127"/>
        <v/>
      </c>
      <c r="AF410" s="66" t="str">
        <f t="shared" si="128"/>
        <v/>
      </c>
      <c r="AG410" s="63" t="str">
        <f t="shared" si="129"/>
        <v/>
      </c>
      <c r="AH410" s="12" t="str">
        <f t="shared" si="130"/>
        <v/>
      </c>
      <c r="AI410" s="12" t="str">
        <f t="shared" si="131"/>
        <v/>
      </c>
    </row>
    <row r="411" spans="1:35" ht="18" hidden="1" customHeight="1" x14ac:dyDescent="0.15">
      <c r="A411" s="196"/>
      <c r="B411" s="196"/>
      <c r="C411" s="197"/>
      <c r="D411" s="198"/>
      <c r="E411" s="66"/>
      <c r="F411" s="199"/>
      <c r="G411" s="200"/>
      <c r="H411" s="297"/>
      <c r="V411" s="71" t="str">
        <f t="shared" si="122"/>
        <v/>
      </c>
      <c r="W411" s="70" t="str">
        <f t="shared" si="123"/>
        <v/>
      </c>
      <c r="X411" s="70" t="str">
        <f>IF(A411="","",W411&amp;"・"&amp;②元データ!$G$9)</f>
        <v/>
      </c>
      <c r="Y411" s="12" t="str">
        <f t="shared" si="124"/>
        <v/>
      </c>
      <c r="Z411" s="12" t="str">
        <f t="shared" si="125"/>
        <v/>
      </c>
      <c r="AA411" s="61" t="str">
        <f t="shared" si="126"/>
        <v/>
      </c>
      <c r="AB411" s="62"/>
      <c r="AC411" s="66"/>
      <c r="AD411" s="63"/>
      <c r="AE411" s="62" t="str">
        <f t="shared" si="127"/>
        <v/>
      </c>
      <c r="AF411" s="66" t="str">
        <f t="shared" si="128"/>
        <v/>
      </c>
      <c r="AG411" s="63" t="str">
        <f t="shared" si="129"/>
        <v/>
      </c>
      <c r="AH411" s="12" t="str">
        <f t="shared" si="130"/>
        <v/>
      </c>
      <c r="AI411" s="12" t="str">
        <f t="shared" si="131"/>
        <v/>
      </c>
    </row>
    <row r="412" spans="1:35" ht="18" hidden="1" customHeight="1" x14ac:dyDescent="0.15">
      <c r="A412" s="196"/>
      <c r="B412" s="196"/>
      <c r="C412" s="197"/>
      <c r="D412" s="198"/>
      <c r="E412" s="66"/>
      <c r="F412" s="199"/>
      <c r="G412" s="200"/>
      <c r="H412" s="297"/>
      <c r="V412" s="71" t="str">
        <f t="shared" si="122"/>
        <v/>
      </c>
      <c r="W412" s="70" t="str">
        <f t="shared" si="123"/>
        <v/>
      </c>
      <c r="X412" s="70" t="str">
        <f>IF(A412="","",W412&amp;"・"&amp;②元データ!$G$9)</f>
        <v/>
      </c>
      <c r="Y412" s="12" t="str">
        <f t="shared" si="124"/>
        <v/>
      </c>
      <c r="Z412" s="12" t="str">
        <f t="shared" si="125"/>
        <v/>
      </c>
      <c r="AA412" s="61" t="str">
        <f t="shared" si="126"/>
        <v/>
      </c>
      <c r="AB412" s="62"/>
      <c r="AC412" s="66"/>
      <c r="AD412" s="63"/>
      <c r="AE412" s="62" t="str">
        <f t="shared" si="127"/>
        <v/>
      </c>
      <c r="AF412" s="66" t="str">
        <f t="shared" si="128"/>
        <v/>
      </c>
      <c r="AG412" s="63" t="str">
        <f t="shared" si="129"/>
        <v/>
      </c>
      <c r="AH412" s="12" t="str">
        <f t="shared" si="130"/>
        <v/>
      </c>
      <c r="AI412" s="12" t="str">
        <f t="shared" si="131"/>
        <v/>
      </c>
    </row>
    <row r="413" spans="1:35" ht="18" hidden="1" customHeight="1" x14ac:dyDescent="0.15">
      <c r="A413" s="196"/>
      <c r="B413" s="196"/>
      <c r="C413" s="197"/>
      <c r="D413" s="198"/>
      <c r="E413" s="66"/>
      <c r="F413" s="199"/>
      <c r="G413" s="200"/>
      <c r="H413" s="297"/>
      <c r="V413" s="71" t="str">
        <f t="shared" si="122"/>
        <v/>
      </c>
      <c r="W413" s="70" t="str">
        <f t="shared" si="123"/>
        <v/>
      </c>
      <c r="X413" s="70" t="str">
        <f>IF(A413="","",W413&amp;"・"&amp;②元データ!$G$9)</f>
        <v/>
      </c>
      <c r="Y413" s="12" t="str">
        <f t="shared" si="124"/>
        <v/>
      </c>
      <c r="Z413" s="12" t="str">
        <f t="shared" si="125"/>
        <v/>
      </c>
      <c r="AA413" s="61" t="str">
        <f t="shared" si="126"/>
        <v/>
      </c>
      <c r="AB413" s="62"/>
      <c r="AC413" s="66"/>
      <c r="AD413" s="63"/>
      <c r="AE413" s="62" t="str">
        <f t="shared" si="127"/>
        <v/>
      </c>
      <c r="AF413" s="66" t="str">
        <f t="shared" si="128"/>
        <v/>
      </c>
      <c r="AG413" s="63" t="str">
        <f t="shared" si="129"/>
        <v/>
      </c>
      <c r="AH413" s="12" t="str">
        <f t="shared" si="130"/>
        <v/>
      </c>
      <c r="AI413" s="12" t="str">
        <f t="shared" si="131"/>
        <v/>
      </c>
    </row>
    <row r="414" spans="1:35" ht="18" hidden="1" customHeight="1" x14ac:dyDescent="0.15">
      <c r="A414" s="196"/>
      <c r="B414" s="196"/>
      <c r="C414" s="197"/>
      <c r="D414" s="198"/>
      <c r="E414" s="66"/>
      <c r="F414" s="199"/>
      <c r="G414" s="200"/>
      <c r="H414" s="297"/>
      <c r="V414" s="71" t="str">
        <f t="shared" si="122"/>
        <v/>
      </c>
      <c r="W414" s="70" t="str">
        <f t="shared" si="123"/>
        <v/>
      </c>
      <c r="X414" s="70" t="str">
        <f>IF(A414="","",W414&amp;"・"&amp;②元データ!$G$9)</f>
        <v/>
      </c>
      <c r="Y414" s="12" t="str">
        <f t="shared" si="124"/>
        <v/>
      </c>
      <c r="Z414" s="12" t="str">
        <f t="shared" si="125"/>
        <v/>
      </c>
      <c r="AA414" s="61" t="str">
        <f t="shared" si="126"/>
        <v/>
      </c>
      <c r="AB414" s="62"/>
      <c r="AC414" s="66"/>
      <c r="AD414" s="63"/>
      <c r="AE414" s="62" t="str">
        <f t="shared" si="127"/>
        <v/>
      </c>
      <c r="AF414" s="66" t="str">
        <f t="shared" si="128"/>
        <v/>
      </c>
      <c r="AG414" s="63" t="str">
        <f t="shared" si="129"/>
        <v/>
      </c>
      <c r="AH414" s="12" t="str">
        <f t="shared" si="130"/>
        <v/>
      </c>
      <c r="AI414" s="12" t="str">
        <f t="shared" si="131"/>
        <v/>
      </c>
    </row>
    <row r="415" spans="1:35" ht="18" hidden="1" customHeight="1" x14ac:dyDescent="0.15">
      <c r="A415" s="196"/>
      <c r="B415" s="196"/>
      <c r="C415" s="197"/>
      <c r="D415" s="198"/>
      <c r="E415" s="66"/>
      <c r="F415" s="199"/>
      <c r="G415" s="200"/>
      <c r="H415" s="297"/>
      <c r="V415" s="71" t="str">
        <f t="shared" si="122"/>
        <v/>
      </c>
      <c r="W415" s="70" t="str">
        <f t="shared" si="123"/>
        <v/>
      </c>
      <c r="X415" s="70" t="str">
        <f>IF(A415="","",W415&amp;"・"&amp;②元データ!$G$9)</f>
        <v/>
      </c>
      <c r="Y415" s="12" t="str">
        <f t="shared" si="124"/>
        <v/>
      </c>
      <c r="Z415" s="12" t="str">
        <f t="shared" si="125"/>
        <v/>
      </c>
      <c r="AA415" s="61" t="str">
        <f t="shared" si="126"/>
        <v/>
      </c>
      <c r="AB415" s="62"/>
      <c r="AC415" s="66"/>
      <c r="AD415" s="63"/>
      <c r="AE415" s="62" t="str">
        <f t="shared" si="127"/>
        <v/>
      </c>
      <c r="AF415" s="66" t="str">
        <f t="shared" si="128"/>
        <v/>
      </c>
      <c r="AG415" s="63" t="str">
        <f t="shared" si="129"/>
        <v/>
      </c>
      <c r="AH415" s="12" t="str">
        <f t="shared" si="130"/>
        <v/>
      </c>
      <c r="AI415" s="12" t="str">
        <f t="shared" si="131"/>
        <v/>
      </c>
    </row>
    <row r="416" spans="1:35" ht="18" hidden="1" customHeight="1" x14ac:dyDescent="0.15">
      <c r="A416" s="196"/>
      <c r="B416" s="196"/>
      <c r="C416" s="197"/>
      <c r="D416" s="198"/>
      <c r="E416" s="66"/>
      <c r="F416" s="199"/>
      <c r="G416" s="200"/>
      <c r="H416" s="297"/>
      <c r="V416" s="71" t="str">
        <f t="shared" si="122"/>
        <v/>
      </c>
      <c r="W416" s="70" t="str">
        <f t="shared" si="123"/>
        <v/>
      </c>
      <c r="X416" s="70" t="str">
        <f>IF(A416="","",W416&amp;"・"&amp;②元データ!$G$9)</f>
        <v/>
      </c>
      <c r="Y416" s="12" t="str">
        <f t="shared" si="124"/>
        <v/>
      </c>
      <c r="Z416" s="12" t="str">
        <f t="shared" si="125"/>
        <v/>
      </c>
      <c r="AA416" s="61" t="str">
        <f t="shared" si="126"/>
        <v/>
      </c>
      <c r="AB416" s="62"/>
      <c r="AC416" s="66"/>
      <c r="AD416" s="63"/>
      <c r="AE416" s="62" t="str">
        <f t="shared" si="127"/>
        <v/>
      </c>
      <c r="AF416" s="66" t="str">
        <f t="shared" si="128"/>
        <v/>
      </c>
      <c r="AG416" s="63" t="str">
        <f t="shared" si="129"/>
        <v/>
      </c>
      <c r="AH416" s="12" t="str">
        <f t="shared" si="130"/>
        <v/>
      </c>
      <c r="AI416" s="12" t="str">
        <f t="shared" si="131"/>
        <v/>
      </c>
    </row>
    <row r="417" spans="1:36" hidden="1" x14ac:dyDescent="0.15"/>
    <row r="418" spans="1:36" ht="30" hidden="1" customHeight="1" x14ac:dyDescent="0.15">
      <c r="A418" s="60" t="e">
        <f>#REF!+1</f>
        <v>#REF!</v>
      </c>
      <c r="B418" s="60" t="s">
        <v>2</v>
      </c>
      <c r="C418" s="193" t="str">
        <f>②元データ!$G$10&amp;②元データ!$C$7</f>
        <v>計画</v>
      </c>
      <c r="D418" s="166"/>
      <c r="E418" s="60"/>
      <c r="F418" s="60"/>
      <c r="H418" s="299"/>
      <c r="V418" s="92" t="e">
        <f>IF(Y418="","",$AH$2&amp;"・"&amp;Z418)</f>
        <v>#REF!</v>
      </c>
      <c r="W418" s="93" t="e">
        <f>IF(#REF!="","",Y418&amp;"・"&amp;V418)</f>
        <v>#REF!</v>
      </c>
      <c r="X418" s="93"/>
      <c r="Y418" s="64" t="e">
        <f>IF(#REF!="","",#REF!)</f>
        <v>#REF!</v>
      </c>
      <c r="Z418" s="64" t="e">
        <f>IF(A418="","",A418)</f>
        <v>#REF!</v>
      </c>
      <c r="AA418" s="94" t="str">
        <f>IF(B418="","",B418)</f>
        <v>年度</v>
      </c>
      <c r="AB418" s="95"/>
      <c r="AC418" s="64"/>
      <c r="AD418" s="95"/>
      <c r="AE418" s="95" t="str">
        <f t="shared" ref="AE418" si="132">IF(D418="","",D418)</f>
        <v/>
      </c>
      <c r="AF418" s="64" t="str">
        <f t="shared" ref="AF418" si="133">IF(E418="","",E418)</f>
        <v/>
      </c>
      <c r="AG418" s="95" t="str">
        <f t="shared" ref="AG418" si="134">IF(F418="","",F418)</f>
        <v/>
      </c>
      <c r="AH418" s="64" t="e">
        <f>IF(G419="","",G419)</f>
        <v>#REF!</v>
      </c>
    </row>
    <row r="419" spans="1:36" ht="15" hidden="1" customHeight="1" x14ac:dyDescent="0.15">
      <c r="A419" s="60"/>
      <c r="B419" s="60"/>
      <c r="C419" s="193"/>
      <c r="D419" s="166"/>
      <c r="E419" s="60"/>
      <c r="F419" s="60"/>
      <c r="G419" s="89" t="e">
        <f>#REF!</f>
        <v>#REF!</v>
      </c>
      <c r="H419" s="299"/>
      <c r="V419" s="92"/>
      <c r="W419" s="93"/>
      <c r="X419" s="93"/>
      <c r="Y419" s="64"/>
      <c r="Z419" s="64"/>
      <c r="AA419" s="94"/>
      <c r="AB419" s="95"/>
      <c r="AC419" s="64"/>
      <c r="AD419" s="95"/>
      <c r="AE419" s="95"/>
      <c r="AF419" s="64"/>
      <c r="AG419" s="95"/>
      <c r="AH419" s="64"/>
    </row>
    <row r="420" spans="1:36" ht="18" hidden="1" customHeight="1" x14ac:dyDescent="0.15">
      <c r="A420" s="109" t="s">
        <v>12</v>
      </c>
      <c r="B420" s="109" t="s">
        <v>13</v>
      </c>
      <c r="C420" s="82" t="str">
        <f>IF(②元データ!$K$10="",②元データ!$N$36,"")</f>
        <v/>
      </c>
      <c r="D420" s="623" t="str">
        <f>"本年"&amp;②元データ!$G$10&amp;②元データ!$C$7</f>
        <v>本年計画</v>
      </c>
      <c r="E420" s="624"/>
      <c r="F420" s="625"/>
      <c r="G420" s="12" t="s">
        <v>14</v>
      </c>
      <c r="H420" s="12" t="s">
        <v>0</v>
      </c>
      <c r="V420" s="13"/>
      <c r="W420" s="70"/>
      <c r="X420" s="70"/>
      <c r="Y420" s="12" t="str">
        <f t="shared" ref="Y420:Y451" si="135">IF(A420="","",A420)</f>
        <v>地区</v>
      </c>
      <c r="Z420" s="12" t="str">
        <f t="shared" ref="Z420:Z451" si="136">IF(B420="","",B420)</f>
        <v>品種</v>
      </c>
      <c r="AA420" s="61" t="str">
        <f t="shared" ref="AA420:AA451" si="137">IF(C420="","",C420)</f>
        <v/>
      </c>
      <c r="AB420" s="62"/>
      <c r="AC420" s="66"/>
      <c r="AD420" s="63"/>
      <c r="AE420" s="62" t="str">
        <f t="shared" ref="AE420:AE471" si="138">IF(D420="","",D420)</f>
        <v>本年計画</v>
      </c>
      <c r="AF420" s="66" t="str">
        <f t="shared" ref="AF420:AF471" si="139">IF(E420="","",E420)</f>
        <v/>
      </c>
      <c r="AG420" s="63" t="str">
        <f t="shared" ref="AG420:AG471" si="140">IF(F420="","",F420)</f>
        <v/>
      </c>
      <c r="AH420" s="12" t="str">
        <f t="shared" ref="AH420:AH471" si="141">IF(G420="","",G420)</f>
        <v>本年面積</v>
      </c>
      <c r="AI420" s="12" t="s">
        <v>0</v>
      </c>
    </row>
    <row r="421" spans="1:36" ht="18" hidden="1" customHeight="1" x14ac:dyDescent="0.15">
      <c r="A421" s="196"/>
      <c r="B421" s="196"/>
      <c r="C421" s="197"/>
      <c r="D421" s="198"/>
      <c r="E421" s="66"/>
      <c r="F421" s="199"/>
      <c r="G421" s="200"/>
      <c r="H421" s="297"/>
      <c r="V421" s="71" t="str">
        <f>IF(Y421="","",$AH$418&amp;"・"&amp;Z421)</f>
        <v/>
      </c>
      <c r="W421" s="70" t="str">
        <f t="shared" ref="W421:W452" si="142">IF(A421="","",Y421&amp;"・"&amp;V421)</f>
        <v/>
      </c>
      <c r="X421" s="70" t="str">
        <f>IF(A421="","",W421&amp;"・"&amp;②元データ!$G$10)</f>
        <v/>
      </c>
      <c r="Y421" s="12" t="str">
        <f t="shared" si="135"/>
        <v/>
      </c>
      <c r="Z421" s="12" t="str">
        <f t="shared" si="136"/>
        <v/>
      </c>
      <c r="AA421" s="61" t="str">
        <f t="shared" si="137"/>
        <v/>
      </c>
      <c r="AB421" s="62"/>
      <c r="AC421" s="66"/>
      <c r="AD421" s="63"/>
      <c r="AE421" s="62" t="str">
        <f t="shared" si="138"/>
        <v/>
      </c>
      <c r="AF421" s="66" t="str">
        <f t="shared" si="139"/>
        <v/>
      </c>
      <c r="AG421" s="63" t="str">
        <f t="shared" si="140"/>
        <v/>
      </c>
      <c r="AH421" s="12" t="str">
        <f t="shared" si="141"/>
        <v/>
      </c>
      <c r="AI421" s="12" t="str">
        <f>IF(H421="","",H421)</f>
        <v/>
      </c>
      <c r="AJ421" s="34"/>
    </row>
    <row r="422" spans="1:36" ht="18" hidden="1" customHeight="1" x14ac:dyDescent="0.15">
      <c r="A422" s="196"/>
      <c r="B422" s="196"/>
      <c r="C422" s="197"/>
      <c r="D422" s="198"/>
      <c r="E422" s="66"/>
      <c r="F422" s="199"/>
      <c r="G422" s="200"/>
      <c r="H422" s="297"/>
      <c r="V422" s="71" t="str">
        <f t="shared" ref="V422:V471" si="143">IF(Y422="","",$AH$418&amp;"・"&amp;Z422)</f>
        <v/>
      </c>
      <c r="W422" s="70" t="str">
        <f t="shared" si="142"/>
        <v/>
      </c>
      <c r="X422" s="70" t="str">
        <f>IF(A422="","",W422&amp;"・"&amp;②元データ!$G$10)</f>
        <v/>
      </c>
      <c r="Y422" s="12" t="str">
        <f t="shared" si="135"/>
        <v/>
      </c>
      <c r="Z422" s="12" t="str">
        <f t="shared" si="136"/>
        <v/>
      </c>
      <c r="AA422" s="61" t="str">
        <f t="shared" si="137"/>
        <v/>
      </c>
      <c r="AB422" s="62"/>
      <c r="AC422" s="66"/>
      <c r="AD422" s="63"/>
      <c r="AE422" s="62" t="str">
        <f t="shared" si="138"/>
        <v/>
      </c>
      <c r="AF422" s="66" t="str">
        <f t="shared" si="139"/>
        <v/>
      </c>
      <c r="AG422" s="63" t="str">
        <f t="shared" si="140"/>
        <v/>
      </c>
      <c r="AH422" s="12" t="str">
        <f t="shared" si="141"/>
        <v/>
      </c>
      <c r="AI422" s="12" t="str">
        <f t="shared" ref="AI422:AI471" si="144">IF(H422="","",H422)</f>
        <v/>
      </c>
    </row>
    <row r="423" spans="1:36" ht="18" hidden="1" customHeight="1" x14ac:dyDescent="0.15">
      <c r="A423" s="196"/>
      <c r="B423" s="196"/>
      <c r="C423" s="197"/>
      <c r="D423" s="198"/>
      <c r="E423" s="66"/>
      <c r="F423" s="199"/>
      <c r="G423" s="200"/>
      <c r="H423" s="297"/>
      <c r="V423" s="71" t="str">
        <f t="shared" si="143"/>
        <v/>
      </c>
      <c r="W423" s="70" t="str">
        <f t="shared" si="142"/>
        <v/>
      </c>
      <c r="X423" s="70" t="str">
        <f>IF(A423="","",W423&amp;"・"&amp;②元データ!$G$10)</f>
        <v/>
      </c>
      <c r="Y423" s="12" t="str">
        <f t="shared" si="135"/>
        <v/>
      </c>
      <c r="Z423" s="12" t="str">
        <f t="shared" si="136"/>
        <v/>
      </c>
      <c r="AA423" s="61" t="str">
        <f t="shared" si="137"/>
        <v/>
      </c>
      <c r="AB423" s="62"/>
      <c r="AC423" s="66"/>
      <c r="AD423" s="63"/>
      <c r="AE423" s="62" t="str">
        <f t="shared" si="138"/>
        <v/>
      </c>
      <c r="AF423" s="66" t="str">
        <f t="shared" si="139"/>
        <v/>
      </c>
      <c r="AG423" s="63" t="str">
        <f t="shared" si="140"/>
        <v/>
      </c>
      <c r="AH423" s="12" t="str">
        <f t="shared" si="141"/>
        <v/>
      </c>
      <c r="AI423" s="12" t="str">
        <f t="shared" si="144"/>
        <v/>
      </c>
    </row>
    <row r="424" spans="1:36" ht="18" hidden="1" customHeight="1" x14ac:dyDescent="0.15">
      <c r="A424" s="196"/>
      <c r="B424" s="196"/>
      <c r="C424" s="197"/>
      <c r="D424" s="198"/>
      <c r="E424" s="66"/>
      <c r="F424" s="199"/>
      <c r="G424" s="200"/>
      <c r="H424" s="297"/>
      <c r="V424" s="71" t="str">
        <f t="shared" si="143"/>
        <v/>
      </c>
      <c r="W424" s="70" t="str">
        <f t="shared" si="142"/>
        <v/>
      </c>
      <c r="X424" s="70" t="str">
        <f>IF(A424="","",W424&amp;"・"&amp;②元データ!$G$10)</f>
        <v/>
      </c>
      <c r="Y424" s="12" t="str">
        <f t="shared" si="135"/>
        <v/>
      </c>
      <c r="Z424" s="12" t="str">
        <f t="shared" si="136"/>
        <v/>
      </c>
      <c r="AA424" s="61" t="str">
        <f t="shared" si="137"/>
        <v/>
      </c>
      <c r="AB424" s="62"/>
      <c r="AC424" s="66"/>
      <c r="AD424" s="63"/>
      <c r="AE424" s="62" t="str">
        <f t="shared" si="138"/>
        <v/>
      </c>
      <c r="AF424" s="66" t="str">
        <f t="shared" si="139"/>
        <v/>
      </c>
      <c r="AG424" s="63" t="str">
        <f t="shared" si="140"/>
        <v/>
      </c>
      <c r="AH424" s="12" t="str">
        <f t="shared" si="141"/>
        <v/>
      </c>
      <c r="AI424" s="12" t="str">
        <f t="shared" si="144"/>
        <v/>
      </c>
    </row>
    <row r="425" spans="1:36" ht="18" hidden="1" customHeight="1" x14ac:dyDescent="0.15">
      <c r="A425" s="196"/>
      <c r="B425" s="196"/>
      <c r="C425" s="197"/>
      <c r="D425" s="198"/>
      <c r="E425" s="66"/>
      <c r="F425" s="199"/>
      <c r="G425" s="200"/>
      <c r="H425" s="297"/>
      <c r="V425" s="71" t="str">
        <f t="shared" si="143"/>
        <v/>
      </c>
      <c r="W425" s="70" t="str">
        <f t="shared" si="142"/>
        <v/>
      </c>
      <c r="X425" s="70" t="str">
        <f>IF(A425="","",W425&amp;"・"&amp;②元データ!$G$10)</f>
        <v/>
      </c>
      <c r="Y425" s="12" t="str">
        <f t="shared" si="135"/>
        <v/>
      </c>
      <c r="Z425" s="12" t="str">
        <f t="shared" si="136"/>
        <v/>
      </c>
      <c r="AA425" s="61" t="str">
        <f t="shared" si="137"/>
        <v/>
      </c>
      <c r="AB425" s="62"/>
      <c r="AC425" s="66"/>
      <c r="AD425" s="63"/>
      <c r="AE425" s="62" t="str">
        <f t="shared" si="138"/>
        <v/>
      </c>
      <c r="AF425" s="66" t="str">
        <f t="shared" si="139"/>
        <v/>
      </c>
      <c r="AG425" s="63" t="str">
        <f t="shared" si="140"/>
        <v/>
      </c>
      <c r="AH425" s="12" t="str">
        <f t="shared" si="141"/>
        <v/>
      </c>
      <c r="AI425" s="12" t="str">
        <f t="shared" si="144"/>
        <v/>
      </c>
    </row>
    <row r="426" spans="1:36" ht="18" hidden="1" customHeight="1" x14ac:dyDescent="0.15">
      <c r="A426" s="196"/>
      <c r="B426" s="196"/>
      <c r="C426" s="197"/>
      <c r="D426" s="198"/>
      <c r="E426" s="66"/>
      <c r="F426" s="199"/>
      <c r="G426" s="200"/>
      <c r="H426" s="297"/>
      <c r="V426" s="71" t="str">
        <f t="shared" si="143"/>
        <v/>
      </c>
      <c r="W426" s="70" t="str">
        <f t="shared" si="142"/>
        <v/>
      </c>
      <c r="X426" s="70" t="str">
        <f>IF(A426="","",W426&amp;"・"&amp;②元データ!$G$10)</f>
        <v/>
      </c>
      <c r="Y426" s="12" t="str">
        <f t="shared" si="135"/>
        <v/>
      </c>
      <c r="Z426" s="12" t="str">
        <f t="shared" si="136"/>
        <v/>
      </c>
      <c r="AA426" s="61" t="str">
        <f t="shared" si="137"/>
        <v/>
      </c>
      <c r="AB426" s="62"/>
      <c r="AC426" s="66"/>
      <c r="AD426" s="63"/>
      <c r="AE426" s="62" t="str">
        <f t="shared" si="138"/>
        <v/>
      </c>
      <c r="AF426" s="66" t="str">
        <f t="shared" si="139"/>
        <v/>
      </c>
      <c r="AG426" s="63" t="str">
        <f t="shared" si="140"/>
        <v/>
      </c>
      <c r="AH426" s="12" t="str">
        <f t="shared" si="141"/>
        <v/>
      </c>
      <c r="AI426" s="12" t="str">
        <f t="shared" si="144"/>
        <v/>
      </c>
    </row>
    <row r="427" spans="1:36" ht="18" hidden="1" customHeight="1" x14ac:dyDescent="0.15">
      <c r="A427" s="196"/>
      <c r="B427" s="196"/>
      <c r="C427" s="197"/>
      <c r="D427" s="198"/>
      <c r="E427" s="66"/>
      <c r="F427" s="199"/>
      <c r="G427" s="200"/>
      <c r="H427" s="297"/>
      <c r="V427" s="71" t="str">
        <f t="shared" si="143"/>
        <v/>
      </c>
      <c r="W427" s="70" t="str">
        <f t="shared" si="142"/>
        <v/>
      </c>
      <c r="X427" s="70" t="str">
        <f>IF(A427="","",W427&amp;"・"&amp;②元データ!$G$10)</f>
        <v/>
      </c>
      <c r="Y427" s="12" t="str">
        <f t="shared" si="135"/>
        <v/>
      </c>
      <c r="Z427" s="12" t="str">
        <f t="shared" si="136"/>
        <v/>
      </c>
      <c r="AA427" s="61" t="str">
        <f t="shared" si="137"/>
        <v/>
      </c>
      <c r="AB427" s="62"/>
      <c r="AC427" s="66"/>
      <c r="AD427" s="63"/>
      <c r="AE427" s="62" t="str">
        <f t="shared" si="138"/>
        <v/>
      </c>
      <c r="AF427" s="66" t="str">
        <f t="shared" si="139"/>
        <v/>
      </c>
      <c r="AG427" s="63" t="str">
        <f t="shared" si="140"/>
        <v/>
      </c>
      <c r="AH427" s="12" t="str">
        <f t="shared" si="141"/>
        <v/>
      </c>
      <c r="AI427" s="12" t="str">
        <f t="shared" si="144"/>
        <v/>
      </c>
    </row>
    <row r="428" spans="1:36" ht="18" hidden="1" customHeight="1" x14ac:dyDescent="0.15">
      <c r="A428" s="196"/>
      <c r="B428" s="196"/>
      <c r="C428" s="197"/>
      <c r="D428" s="198"/>
      <c r="E428" s="66"/>
      <c r="F428" s="199"/>
      <c r="G428" s="200"/>
      <c r="H428" s="297"/>
      <c r="V428" s="71" t="str">
        <f t="shared" si="143"/>
        <v/>
      </c>
      <c r="W428" s="70" t="str">
        <f t="shared" si="142"/>
        <v/>
      </c>
      <c r="X428" s="70" t="str">
        <f>IF(A428="","",W428&amp;"・"&amp;②元データ!$G$10)</f>
        <v/>
      </c>
      <c r="Y428" s="12" t="str">
        <f t="shared" si="135"/>
        <v/>
      </c>
      <c r="Z428" s="12" t="str">
        <f t="shared" si="136"/>
        <v/>
      </c>
      <c r="AA428" s="61" t="str">
        <f t="shared" si="137"/>
        <v/>
      </c>
      <c r="AB428" s="62"/>
      <c r="AC428" s="66"/>
      <c r="AD428" s="63"/>
      <c r="AE428" s="62" t="str">
        <f t="shared" si="138"/>
        <v/>
      </c>
      <c r="AF428" s="66" t="str">
        <f t="shared" si="139"/>
        <v/>
      </c>
      <c r="AG428" s="63" t="str">
        <f t="shared" si="140"/>
        <v/>
      </c>
      <c r="AH428" s="12" t="str">
        <f t="shared" si="141"/>
        <v/>
      </c>
      <c r="AI428" s="12" t="str">
        <f t="shared" si="144"/>
        <v/>
      </c>
    </row>
    <row r="429" spans="1:36" ht="18" hidden="1" customHeight="1" x14ac:dyDescent="0.15">
      <c r="A429" s="196"/>
      <c r="B429" s="196"/>
      <c r="C429" s="197"/>
      <c r="D429" s="198"/>
      <c r="E429" s="66"/>
      <c r="F429" s="199"/>
      <c r="G429" s="200"/>
      <c r="H429" s="297"/>
      <c r="V429" s="71" t="str">
        <f t="shared" si="143"/>
        <v/>
      </c>
      <c r="W429" s="70" t="str">
        <f t="shared" si="142"/>
        <v/>
      </c>
      <c r="X429" s="70" t="str">
        <f>IF(A429="","",W429&amp;"・"&amp;②元データ!$G$10)</f>
        <v/>
      </c>
      <c r="Y429" s="12" t="str">
        <f t="shared" si="135"/>
        <v/>
      </c>
      <c r="Z429" s="12" t="str">
        <f t="shared" si="136"/>
        <v/>
      </c>
      <c r="AA429" s="61" t="str">
        <f t="shared" si="137"/>
        <v/>
      </c>
      <c r="AB429" s="62"/>
      <c r="AC429" s="66"/>
      <c r="AD429" s="63"/>
      <c r="AE429" s="62" t="str">
        <f t="shared" si="138"/>
        <v/>
      </c>
      <c r="AF429" s="66" t="str">
        <f t="shared" si="139"/>
        <v/>
      </c>
      <c r="AG429" s="63" t="str">
        <f t="shared" si="140"/>
        <v/>
      </c>
      <c r="AH429" s="12" t="str">
        <f t="shared" si="141"/>
        <v/>
      </c>
      <c r="AI429" s="12" t="str">
        <f t="shared" si="144"/>
        <v/>
      </c>
    </row>
    <row r="430" spans="1:36" ht="18" hidden="1" customHeight="1" x14ac:dyDescent="0.15">
      <c r="A430" s="196"/>
      <c r="B430" s="196"/>
      <c r="C430" s="197"/>
      <c r="D430" s="198"/>
      <c r="E430" s="66"/>
      <c r="F430" s="199"/>
      <c r="G430" s="200"/>
      <c r="H430" s="297"/>
      <c r="V430" s="71" t="str">
        <f t="shared" si="143"/>
        <v/>
      </c>
      <c r="W430" s="70" t="str">
        <f t="shared" si="142"/>
        <v/>
      </c>
      <c r="X430" s="70" t="str">
        <f>IF(A430="","",W430&amp;"・"&amp;②元データ!$G$10)</f>
        <v/>
      </c>
      <c r="Y430" s="12" t="str">
        <f t="shared" si="135"/>
        <v/>
      </c>
      <c r="Z430" s="12" t="str">
        <f t="shared" si="136"/>
        <v/>
      </c>
      <c r="AA430" s="61" t="str">
        <f t="shared" si="137"/>
        <v/>
      </c>
      <c r="AB430" s="62"/>
      <c r="AC430" s="66"/>
      <c r="AD430" s="63"/>
      <c r="AE430" s="62" t="str">
        <f t="shared" si="138"/>
        <v/>
      </c>
      <c r="AF430" s="66" t="str">
        <f t="shared" si="139"/>
        <v/>
      </c>
      <c r="AG430" s="63" t="str">
        <f t="shared" si="140"/>
        <v/>
      </c>
      <c r="AH430" s="12" t="str">
        <f t="shared" si="141"/>
        <v/>
      </c>
      <c r="AI430" s="12" t="str">
        <f t="shared" si="144"/>
        <v/>
      </c>
    </row>
    <row r="431" spans="1:36" ht="18" hidden="1" customHeight="1" x14ac:dyDescent="0.15">
      <c r="A431" s="196"/>
      <c r="B431" s="196"/>
      <c r="C431" s="197"/>
      <c r="D431" s="198"/>
      <c r="E431" s="66"/>
      <c r="F431" s="199"/>
      <c r="G431" s="200"/>
      <c r="H431" s="297"/>
      <c r="V431" s="71" t="str">
        <f t="shared" si="143"/>
        <v/>
      </c>
      <c r="W431" s="70" t="str">
        <f t="shared" si="142"/>
        <v/>
      </c>
      <c r="X431" s="70" t="str">
        <f>IF(A431="","",W431&amp;"・"&amp;②元データ!$G$10)</f>
        <v/>
      </c>
      <c r="Y431" s="12" t="str">
        <f t="shared" si="135"/>
        <v/>
      </c>
      <c r="Z431" s="12" t="str">
        <f t="shared" si="136"/>
        <v/>
      </c>
      <c r="AA431" s="61" t="str">
        <f t="shared" si="137"/>
        <v/>
      </c>
      <c r="AB431" s="62"/>
      <c r="AC431" s="66"/>
      <c r="AD431" s="63"/>
      <c r="AE431" s="62" t="str">
        <f t="shared" si="138"/>
        <v/>
      </c>
      <c r="AF431" s="66" t="str">
        <f t="shared" si="139"/>
        <v/>
      </c>
      <c r="AG431" s="63" t="str">
        <f t="shared" si="140"/>
        <v/>
      </c>
      <c r="AH431" s="12" t="str">
        <f t="shared" si="141"/>
        <v/>
      </c>
      <c r="AI431" s="12" t="str">
        <f t="shared" si="144"/>
        <v/>
      </c>
    </row>
    <row r="432" spans="1:36" ht="18" hidden="1" customHeight="1" x14ac:dyDescent="0.15">
      <c r="A432" s="196"/>
      <c r="B432" s="196"/>
      <c r="C432" s="197"/>
      <c r="D432" s="198"/>
      <c r="E432" s="66"/>
      <c r="F432" s="199"/>
      <c r="G432" s="200"/>
      <c r="H432" s="297"/>
      <c r="V432" s="71" t="str">
        <f t="shared" si="143"/>
        <v/>
      </c>
      <c r="W432" s="70" t="str">
        <f t="shared" si="142"/>
        <v/>
      </c>
      <c r="X432" s="70" t="str">
        <f>IF(A432="","",W432&amp;"・"&amp;②元データ!$G$10)</f>
        <v/>
      </c>
      <c r="Y432" s="12" t="str">
        <f t="shared" si="135"/>
        <v/>
      </c>
      <c r="Z432" s="12" t="str">
        <f t="shared" si="136"/>
        <v/>
      </c>
      <c r="AA432" s="61" t="str">
        <f t="shared" si="137"/>
        <v/>
      </c>
      <c r="AB432" s="62"/>
      <c r="AC432" s="66"/>
      <c r="AD432" s="63"/>
      <c r="AE432" s="62" t="str">
        <f t="shared" si="138"/>
        <v/>
      </c>
      <c r="AF432" s="66" t="str">
        <f t="shared" si="139"/>
        <v/>
      </c>
      <c r="AG432" s="63" t="str">
        <f t="shared" si="140"/>
        <v/>
      </c>
      <c r="AH432" s="12" t="str">
        <f t="shared" si="141"/>
        <v/>
      </c>
      <c r="AI432" s="12" t="str">
        <f t="shared" si="144"/>
        <v/>
      </c>
    </row>
    <row r="433" spans="1:35" ht="18" hidden="1" customHeight="1" x14ac:dyDescent="0.15">
      <c r="A433" s="196"/>
      <c r="B433" s="196"/>
      <c r="C433" s="197"/>
      <c r="D433" s="198"/>
      <c r="E433" s="66"/>
      <c r="F433" s="199"/>
      <c r="G433" s="200"/>
      <c r="H433" s="297"/>
      <c r="V433" s="71" t="str">
        <f t="shared" si="143"/>
        <v/>
      </c>
      <c r="W433" s="70" t="str">
        <f t="shared" si="142"/>
        <v/>
      </c>
      <c r="X433" s="70" t="str">
        <f>IF(A433="","",W433&amp;"・"&amp;②元データ!$G$10)</f>
        <v/>
      </c>
      <c r="Y433" s="12" t="str">
        <f t="shared" si="135"/>
        <v/>
      </c>
      <c r="Z433" s="12" t="str">
        <f t="shared" si="136"/>
        <v/>
      </c>
      <c r="AA433" s="61" t="str">
        <f t="shared" si="137"/>
        <v/>
      </c>
      <c r="AB433" s="62"/>
      <c r="AC433" s="66"/>
      <c r="AD433" s="63"/>
      <c r="AE433" s="62" t="str">
        <f t="shared" si="138"/>
        <v/>
      </c>
      <c r="AF433" s="66" t="str">
        <f t="shared" si="139"/>
        <v/>
      </c>
      <c r="AG433" s="63" t="str">
        <f t="shared" si="140"/>
        <v/>
      </c>
      <c r="AH433" s="12" t="str">
        <f t="shared" si="141"/>
        <v/>
      </c>
      <c r="AI433" s="12" t="str">
        <f t="shared" si="144"/>
        <v/>
      </c>
    </row>
    <row r="434" spans="1:35" ht="18" hidden="1" customHeight="1" x14ac:dyDescent="0.15">
      <c r="A434" s="196"/>
      <c r="B434" s="196"/>
      <c r="C434" s="197"/>
      <c r="D434" s="198"/>
      <c r="E434" s="66"/>
      <c r="F434" s="199"/>
      <c r="G434" s="200"/>
      <c r="H434" s="297"/>
      <c r="V434" s="71" t="str">
        <f t="shared" si="143"/>
        <v/>
      </c>
      <c r="W434" s="70" t="str">
        <f t="shared" si="142"/>
        <v/>
      </c>
      <c r="X434" s="70" t="str">
        <f>IF(A434="","",W434&amp;"・"&amp;②元データ!$G$10)</f>
        <v/>
      </c>
      <c r="Y434" s="12" t="str">
        <f t="shared" si="135"/>
        <v/>
      </c>
      <c r="Z434" s="12" t="str">
        <f t="shared" si="136"/>
        <v/>
      </c>
      <c r="AA434" s="61" t="str">
        <f t="shared" si="137"/>
        <v/>
      </c>
      <c r="AB434" s="62"/>
      <c r="AC434" s="66"/>
      <c r="AD434" s="63"/>
      <c r="AE434" s="62" t="str">
        <f t="shared" si="138"/>
        <v/>
      </c>
      <c r="AF434" s="66" t="str">
        <f t="shared" si="139"/>
        <v/>
      </c>
      <c r="AG434" s="63" t="str">
        <f t="shared" si="140"/>
        <v/>
      </c>
      <c r="AH434" s="12" t="str">
        <f t="shared" si="141"/>
        <v/>
      </c>
      <c r="AI434" s="12" t="str">
        <f t="shared" si="144"/>
        <v/>
      </c>
    </row>
    <row r="435" spans="1:35" ht="18" hidden="1" customHeight="1" x14ac:dyDescent="0.15">
      <c r="A435" s="196"/>
      <c r="B435" s="196"/>
      <c r="C435" s="197"/>
      <c r="D435" s="198"/>
      <c r="E435" s="66"/>
      <c r="F435" s="199"/>
      <c r="G435" s="200"/>
      <c r="H435" s="297"/>
      <c r="V435" s="71" t="str">
        <f t="shared" si="143"/>
        <v/>
      </c>
      <c r="W435" s="70" t="str">
        <f t="shared" si="142"/>
        <v/>
      </c>
      <c r="X435" s="70" t="str">
        <f>IF(A435="","",W435&amp;"・"&amp;②元データ!$G$10)</f>
        <v/>
      </c>
      <c r="Y435" s="12" t="str">
        <f t="shared" si="135"/>
        <v/>
      </c>
      <c r="Z435" s="12" t="str">
        <f t="shared" si="136"/>
        <v/>
      </c>
      <c r="AA435" s="61" t="str">
        <f t="shared" si="137"/>
        <v/>
      </c>
      <c r="AB435" s="62"/>
      <c r="AC435" s="66"/>
      <c r="AD435" s="63"/>
      <c r="AE435" s="62" t="str">
        <f t="shared" si="138"/>
        <v/>
      </c>
      <c r="AF435" s="66" t="str">
        <f t="shared" si="139"/>
        <v/>
      </c>
      <c r="AG435" s="63" t="str">
        <f t="shared" si="140"/>
        <v/>
      </c>
      <c r="AH435" s="12" t="str">
        <f t="shared" si="141"/>
        <v/>
      </c>
      <c r="AI435" s="12" t="str">
        <f t="shared" si="144"/>
        <v/>
      </c>
    </row>
    <row r="436" spans="1:35" ht="18" hidden="1" customHeight="1" x14ac:dyDescent="0.15">
      <c r="A436" s="196"/>
      <c r="B436" s="196"/>
      <c r="C436" s="197"/>
      <c r="D436" s="198"/>
      <c r="E436" s="66"/>
      <c r="F436" s="199"/>
      <c r="G436" s="200"/>
      <c r="H436" s="297"/>
      <c r="V436" s="71" t="str">
        <f t="shared" si="143"/>
        <v/>
      </c>
      <c r="W436" s="70" t="str">
        <f t="shared" si="142"/>
        <v/>
      </c>
      <c r="X436" s="70" t="str">
        <f>IF(A436="","",W436&amp;"・"&amp;②元データ!$G$10)</f>
        <v/>
      </c>
      <c r="Y436" s="12" t="str">
        <f t="shared" si="135"/>
        <v/>
      </c>
      <c r="Z436" s="12" t="str">
        <f t="shared" si="136"/>
        <v/>
      </c>
      <c r="AA436" s="61" t="str">
        <f t="shared" si="137"/>
        <v/>
      </c>
      <c r="AB436" s="62"/>
      <c r="AC436" s="66"/>
      <c r="AD436" s="63"/>
      <c r="AE436" s="62" t="str">
        <f t="shared" si="138"/>
        <v/>
      </c>
      <c r="AF436" s="66" t="str">
        <f t="shared" si="139"/>
        <v/>
      </c>
      <c r="AG436" s="63" t="str">
        <f t="shared" si="140"/>
        <v/>
      </c>
      <c r="AH436" s="12" t="str">
        <f t="shared" si="141"/>
        <v/>
      </c>
      <c r="AI436" s="12" t="str">
        <f t="shared" si="144"/>
        <v/>
      </c>
    </row>
    <row r="437" spans="1:35" ht="18" hidden="1" customHeight="1" x14ac:dyDescent="0.15">
      <c r="A437" s="196"/>
      <c r="B437" s="196"/>
      <c r="C437" s="197"/>
      <c r="D437" s="198"/>
      <c r="E437" s="66"/>
      <c r="F437" s="199"/>
      <c r="G437" s="200"/>
      <c r="H437" s="297"/>
      <c r="V437" s="71" t="str">
        <f t="shared" si="143"/>
        <v/>
      </c>
      <c r="W437" s="70" t="str">
        <f t="shared" si="142"/>
        <v/>
      </c>
      <c r="X437" s="70" t="str">
        <f>IF(A437="","",W437&amp;"・"&amp;②元データ!$G$10)</f>
        <v/>
      </c>
      <c r="Y437" s="12" t="str">
        <f t="shared" si="135"/>
        <v/>
      </c>
      <c r="Z437" s="12" t="str">
        <f t="shared" si="136"/>
        <v/>
      </c>
      <c r="AA437" s="61" t="str">
        <f t="shared" si="137"/>
        <v/>
      </c>
      <c r="AB437" s="62"/>
      <c r="AC437" s="66"/>
      <c r="AD437" s="63"/>
      <c r="AE437" s="62" t="str">
        <f t="shared" si="138"/>
        <v/>
      </c>
      <c r="AF437" s="66" t="str">
        <f t="shared" si="139"/>
        <v/>
      </c>
      <c r="AG437" s="63" t="str">
        <f t="shared" si="140"/>
        <v/>
      </c>
      <c r="AH437" s="12" t="str">
        <f t="shared" si="141"/>
        <v/>
      </c>
      <c r="AI437" s="12" t="str">
        <f t="shared" si="144"/>
        <v/>
      </c>
    </row>
    <row r="438" spans="1:35" ht="18" hidden="1" customHeight="1" x14ac:dyDescent="0.15">
      <c r="A438" s="196"/>
      <c r="B438" s="196"/>
      <c r="C438" s="197"/>
      <c r="D438" s="198"/>
      <c r="E438" s="66"/>
      <c r="F438" s="199"/>
      <c r="G438" s="200"/>
      <c r="H438" s="297"/>
      <c r="V438" s="71" t="str">
        <f t="shared" si="143"/>
        <v/>
      </c>
      <c r="W438" s="70" t="str">
        <f t="shared" si="142"/>
        <v/>
      </c>
      <c r="X438" s="70" t="str">
        <f>IF(A438="","",W438&amp;"・"&amp;②元データ!$G$10)</f>
        <v/>
      </c>
      <c r="Y438" s="12" t="str">
        <f t="shared" si="135"/>
        <v/>
      </c>
      <c r="Z438" s="12" t="str">
        <f t="shared" si="136"/>
        <v/>
      </c>
      <c r="AA438" s="61" t="str">
        <f t="shared" si="137"/>
        <v/>
      </c>
      <c r="AB438" s="62"/>
      <c r="AC438" s="66"/>
      <c r="AD438" s="63"/>
      <c r="AE438" s="62" t="str">
        <f t="shared" si="138"/>
        <v/>
      </c>
      <c r="AF438" s="66" t="str">
        <f t="shared" si="139"/>
        <v/>
      </c>
      <c r="AG438" s="63" t="str">
        <f t="shared" si="140"/>
        <v/>
      </c>
      <c r="AH438" s="12" t="str">
        <f t="shared" si="141"/>
        <v/>
      </c>
      <c r="AI438" s="12" t="str">
        <f t="shared" si="144"/>
        <v/>
      </c>
    </row>
    <row r="439" spans="1:35" ht="18" hidden="1" customHeight="1" x14ac:dyDescent="0.15">
      <c r="A439" s="196"/>
      <c r="B439" s="196"/>
      <c r="C439" s="197"/>
      <c r="D439" s="198"/>
      <c r="E439" s="66"/>
      <c r="F439" s="199"/>
      <c r="G439" s="200"/>
      <c r="H439" s="297"/>
      <c r="V439" s="71" t="str">
        <f t="shared" si="143"/>
        <v/>
      </c>
      <c r="W439" s="70" t="str">
        <f t="shared" si="142"/>
        <v/>
      </c>
      <c r="X439" s="70" t="str">
        <f>IF(A439="","",W439&amp;"・"&amp;②元データ!$G$10)</f>
        <v/>
      </c>
      <c r="Y439" s="12" t="str">
        <f t="shared" si="135"/>
        <v/>
      </c>
      <c r="Z439" s="12" t="str">
        <f t="shared" si="136"/>
        <v/>
      </c>
      <c r="AA439" s="61" t="str">
        <f t="shared" si="137"/>
        <v/>
      </c>
      <c r="AB439" s="62"/>
      <c r="AC439" s="66"/>
      <c r="AD439" s="63"/>
      <c r="AE439" s="62" t="str">
        <f t="shared" si="138"/>
        <v/>
      </c>
      <c r="AF439" s="66" t="str">
        <f t="shared" si="139"/>
        <v/>
      </c>
      <c r="AG439" s="63" t="str">
        <f t="shared" si="140"/>
        <v/>
      </c>
      <c r="AH439" s="12" t="str">
        <f t="shared" si="141"/>
        <v/>
      </c>
      <c r="AI439" s="12" t="str">
        <f t="shared" si="144"/>
        <v/>
      </c>
    </row>
    <row r="440" spans="1:35" ht="18" hidden="1" customHeight="1" x14ac:dyDescent="0.15">
      <c r="A440" s="196"/>
      <c r="B440" s="196"/>
      <c r="C440" s="197"/>
      <c r="D440" s="198"/>
      <c r="E440" s="66"/>
      <c r="F440" s="199"/>
      <c r="G440" s="200"/>
      <c r="H440" s="297"/>
      <c r="V440" s="71" t="str">
        <f t="shared" si="143"/>
        <v/>
      </c>
      <c r="W440" s="70" t="str">
        <f t="shared" si="142"/>
        <v/>
      </c>
      <c r="X440" s="70" t="str">
        <f>IF(A440="","",W440&amp;"・"&amp;②元データ!$G$10)</f>
        <v/>
      </c>
      <c r="Y440" s="12" t="str">
        <f t="shared" si="135"/>
        <v/>
      </c>
      <c r="Z440" s="12" t="str">
        <f t="shared" si="136"/>
        <v/>
      </c>
      <c r="AA440" s="61" t="str">
        <f t="shared" si="137"/>
        <v/>
      </c>
      <c r="AB440" s="62"/>
      <c r="AC440" s="66"/>
      <c r="AD440" s="63"/>
      <c r="AE440" s="62" t="str">
        <f t="shared" si="138"/>
        <v/>
      </c>
      <c r="AF440" s="66" t="str">
        <f t="shared" si="139"/>
        <v/>
      </c>
      <c r="AG440" s="63" t="str">
        <f t="shared" si="140"/>
        <v/>
      </c>
      <c r="AH440" s="12" t="str">
        <f t="shared" si="141"/>
        <v/>
      </c>
      <c r="AI440" s="12" t="str">
        <f t="shared" si="144"/>
        <v/>
      </c>
    </row>
    <row r="441" spans="1:35" ht="18" hidden="1" customHeight="1" x14ac:dyDescent="0.15">
      <c r="A441" s="196"/>
      <c r="B441" s="196"/>
      <c r="C441" s="197"/>
      <c r="D441" s="198"/>
      <c r="E441" s="66"/>
      <c r="F441" s="199"/>
      <c r="G441" s="200"/>
      <c r="H441" s="297"/>
      <c r="V441" s="71" t="str">
        <f t="shared" si="143"/>
        <v/>
      </c>
      <c r="W441" s="70" t="str">
        <f t="shared" si="142"/>
        <v/>
      </c>
      <c r="X441" s="70" t="str">
        <f>IF(A441="","",W441&amp;"・"&amp;②元データ!$G$10)</f>
        <v/>
      </c>
      <c r="Y441" s="12" t="str">
        <f t="shared" si="135"/>
        <v/>
      </c>
      <c r="Z441" s="12" t="str">
        <f t="shared" si="136"/>
        <v/>
      </c>
      <c r="AA441" s="61" t="str">
        <f t="shared" si="137"/>
        <v/>
      </c>
      <c r="AB441" s="62"/>
      <c r="AC441" s="66"/>
      <c r="AD441" s="63"/>
      <c r="AE441" s="62" t="str">
        <f t="shared" si="138"/>
        <v/>
      </c>
      <c r="AF441" s="66" t="str">
        <f t="shared" si="139"/>
        <v/>
      </c>
      <c r="AG441" s="63" t="str">
        <f t="shared" si="140"/>
        <v/>
      </c>
      <c r="AH441" s="12" t="str">
        <f t="shared" si="141"/>
        <v/>
      </c>
      <c r="AI441" s="12" t="str">
        <f t="shared" si="144"/>
        <v/>
      </c>
    </row>
    <row r="442" spans="1:35" ht="18" hidden="1" customHeight="1" x14ac:dyDescent="0.15">
      <c r="A442" s="196"/>
      <c r="B442" s="196"/>
      <c r="C442" s="197"/>
      <c r="D442" s="198"/>
      <c r="E442" s="66"/>
      <c r="F442" s="199"/>
      <c r="G442" s="200"/>
      <c r="H442" s="297"/>
      <c r="V442" s="71" t="str">
        <f t="shared" si="143"/>
        <v/>
      </c>
      <c r="W442" s="70" t="str">
        <f t="shared" si="142"/>
        <v/>
      </c>
      <c r="X442" s="70" t="str">
        <f>IF(A442="","",W442&amp;"・"&amp;②元データ!$G$10)</f>
        <v/>
      </c>
      <c r="Y442" s="12" t="str">
        <f t="shared" si="135"/>
        <v/>
      </c>
      <c r="Z442" s="12" t="str">
        <f t="shared" si="136"/>
        <v/>
      </c>
      <c r="AA442" s="61" t="str">
        <f t="shared" si="137"/>
        <v/>
      </c>
      <c r="AB442" s="62"/>
      <c r="AC442" s="66"/>
      <c r="AD442" s="63"/>
      <c r="AE442" s="62" t="str">
        <f t="shared" si="138"/>
        <v/>
      </c>
      <c r="AF442" s="66" t="str">
        <f t="shared" si="139"/>
        <v/>
      </c>
      <c r="AG442" s="63" t="str">
        <f t="shared" si="140"/>
        <v/>
      </c>
      <c r="AH442" s="12" t="str">
        <f t="shared" si="141"/>
        <v/>
      </c>
      <c r="AI442" s="12" t="str">
        <f t="shared" si="144"/>
        <v/>
      </c>
    </row>
    <row r="443" spans="1:35" ht="18" hidden="1" customHeight="1" x14ac:dyDescent="0.15">
      <c r="A443" s="196"/>
      <c r="B443" s="196"/>
      <c r="C443" s="197"/>
      <c r="D443" s="198"/>
      <c r="E443" s="66"/>
      <c r="F443" s="199"/>
      <c r="G443" s="200"/>
      <c r="H443" s="297"/>
      <c r="V443" s="71" t="str">
        <f t="shared" si="143"/>
        <v/>
      </c>
      <c r="W443" s="70" t="str">
        <f t="shared" si="142"/>
        <v/>
      </c>
      <c r="X443" s="70" t="str">
        <f>IF(A443="","",W443&amp;"・"&amp;②元データ!$G$10)</f>
        <v/>
      </c>
      <c r="Y443" s="12" t="str">
        <f t="shared" si="135"/>
        <v/>
      </c>
      <c r="Z443" s="12" t="str">
        <f t="shared" si="136"/>
        <v/>
      </c>
      <c r="AA443" s="61" t="str">
        <f t="shared" si="137"/>
        <v/>
      </c>
      <c r="AB443" s="62"/>
      <c r="AC443" s="66"/>
      <c r="AD443" s="63"/>
      <c r="AE443" s="62" t="str">
        <f t="shared" si="138"/>
        <v/>
      </c>
      <c r="AF443" s="66" t="str">
        <f t="shared" si="139"/>
        <v/>
      </c>
      <c r="AG443" s="63" t="str">
        <f t="shared" si="140"/>
        <v/>
      </c>
      <c r="AH443" s="12" t="str">
        <f t="shared" si="141"/>
        <v/>
      </c>
      <c r="AI443" s="12" t="str">
        <f t="shared" si="144"/>
        <v/>
      </c>
    </row>
    <row r="444" spans="1:35" ht="18" hidden="1" customHeight="1" x14ac:dyDescent="0.15">
      <c r="A444" s="196"/>
      <c r="B444" s="196"/>
      <c r="C444" s="197"/>
      <c r="D444" s="198"/>
      <c r="E444" s="66"/>
      <c r="F444" s="199"/>
      <c r="G444" s="200"/>
      <c r="H444" s="297"/>
      <c r="V444" s="71" t="str">
        <f t="shared" si="143"/>
        <v/>
      </c>
      <c r="W444" s="70" t="str">
        <f t="shared" si="142"/>
        <v/>
      </c>
      <c r="X444" s="70" t="str">
        <f>IF(A444="","",W444&amp;"・"&amp;②元データ!$G$10)</f>
        <v/>
      </c>
      <c r="Y444" s="12" t="str">
        <f t="shared" si="135"/>
        <v/>
      </c>
      <c r="Z444" s="12" t="str">
        <f t="shared" si="136"/>
        <v/>
      </c>
      <c r="AA444" s="61" t="str">
        <f t="shared" si="137"/>
        <v/>
      </c>
      <c r="AB444" s="62"/>
      <c r="AC444" s="66"/>
      <c r="AD444" s="63"/>
      <c r="AE444" s="62" t="str">
        <f t="shared" si="138"/>
        <v/>
      </c>
      <c r="AF444" s="66" t="str">
        <f t="shared" si="139"/>
        <v/>
      </c>
      <c r="AG444" s="63" t="str">
        <f t="shared" si="140"/>
        <v/>
      </c>
      <c r="AH444" s="12" t="str">
        <f t="shared" si="141"/>
        <v/>
      </c>
      <c r="AI444" s="12" t="str">
        <f t="shared" si="144"/>
        <v/>
      </c>
    </row>
    <row r="445" spans="1:35" ht="18" hidden="1" customHeight="1" x14ac:dyDescent="0.15">
      <c r="A445" s="196"/>
      <c r="B445" s="196"/>
      <c r="C445" s="197"/>
      <c r="D445" s="198"/>
      <c r="E445" s="66"/>
      <c r="F445" s="199"/>
      <c r="G445" s="200"/>
      <c r="H445" s="297"/>
      <c r="V445" s="71" t="str">
        <f t="shared" si="143"/>
        <v/>
      </c>
      <c r="W445" s="70" t="str">
        <f t="shared" si="142"/>
        <v/>
      </c>
      <c r="X445" s="70" t="str">
        <f>IF(A445="","",W445&amp;"・"&amp;②元データ!$G$10)</f>
        <v/>
      </c>
      <c r="Y445" s="12" t="str">
        <f t="shared" si="135"/>
        <v/>
      </c>
      <c r="Z445" s="12" t="str">
        <f t="shared" si="136"/>
        <v/>
      </c>
      <c r="AA445" s="61" t="str">
        <f t="shared" si="137"/>
        <v/>
      </c>
      <c r="AB445" s="62"/>
      <c r="AC445" s="66"/>
      <c r="AD445" s="63"/>
      <c r="AE445" s="62" t="str">
        <f t="shared" si="138"/>
        <v/>
      </c>
      <c r="AF445" s="66" t="str">
        <f t="shared" si="139"/>
        <v/>
      </c>
      <c r="AG445" s="63" t="str">
        <f t="shared" si="140"/>
        <v/>
      </c>
      <c r="AH445" s="12" t="str">
        <f t="shared" si="141"/>
        <v/>
      </c>
      <c r="AI445" s="12" t="str">
        <f t="shared" si="144"/>
        <v/>
      </c>
    </row>
    <row r="446" spans="1:35" ht="18" hidden="1" customHeight="1" x14ac:dyDescent="0.15">
      <c r="A446" s="196"/>
      <c r="B446" s="196"/>
      <c r="C446" s="197"/>
      <c r="D446" s="198"/>
      <c r="E446" s="66"/>
      <c r="F446" s="199"/>
      <c r="G446" s="200"/>
      <c r="H446" s="297"/>
      <c r="V446" s="71" t="str">
        <f t="shared" si="143"/>
        <v/>
      </c>
      <c r="W446" s="70" t="str">
        <f t="shared" si="142"/>
        <v/>
      </c>
      <c r="X446" s="70" t="str">
        <f>IF(A446="","",W446&amp;"・"&amp;②元データ!$G$10)</f>
        <v/>
      </c>
      <c r="Y446" s="12" t="str">
        <f t="shared" si="135"/>
        <v/>
      </c>
      <c r="Z446" s="12" t="str">
        <f t="shared" si="136"/>
        <v/>
      </c>
      <c r="AA446" s="61" t="str">
        <f t="shared" si="137"/>
        <v/>
      </c>
      <c r="AB446" s="62"/>
      <c r="AC446" s="66"/>
      <c r="AD446" s="63"/>
      <c r="AE446" s="62" t="str">
        <f t="shared" si="138"/>
        <v/>
      </c>
      <c r="AF446" s="66" t="str">
        <f t="shared" si="139"/>
        <v/>
      </c>
      <c r="AG446" s="63" t="str">
        <f t="shared" si="140"/>
        <v/>
      </c>
      <c r="AH446" s="12" t="str">
        <f t="shared" si="141"/>
        <v/>
      </c>
      <c r="AI446" s="12" t="str">
        <f t="shared" si="144"/>
        <v/>
      </c>
    </row>
    <row r="447" spans="1:35" ht="18" hidden="1" customHeight="1" x14ac:dyDescent="0.15">
      <c r="A447" s="196"/>
      <c r="B447" s="196"/>
      <c r="C447" s="197"/>
      <c r="D447" s="198"/>
      <c r="E447" s="66"/>
      <c r="F447" s="199"/>
      <c r="G447" s="200"/>
      <c r="H447" s="297"/>
      <c r="V447" s="71" t="str">
        <f t="shared" si="143"/>
        <v/>
      </c>
      <c r="W447" s="70" t="str">
        <f t="shared" si="142"/>
        <v/>
      </c>
      <c r="X447" s="70" t="str">
        <f>IF(A447="","",W447&amp;"・"&amp;②元データ!$G$10)</f>
        <v/>
      </c>
      <c r="Y447" s="12" t="str">
        <f t="shared" si="135"/>
        <v/>
      </c>
      <c r="Z447" s="12" t="str">
        <f t="shared" si="136"/>
        <v/>
      </c>
      <c r="AA447" s="61" t="str">
        <f t="shared" si="137"/>
        <v/>
      </c>
      <c r="AB447" s="62"/>
      <c r="AC447" s="66"/>
      <c r="AD447" s="63"/>
      <c r="AE447" s="62" t="str">
        <f t="shared" si="138"/>
        <v/>
      </c>
      <c r="AF447" s="66" t="str">
        <f t="shared" si="139"/>
        <v/>
      </c>
      <c r="AG447" s="63" t="str">
        <f t="shared" si="140"/>
        <v/>
      </c>
      <c r="AH447" s="12" t="str">
        <f t="shared" si="141"/>
        <v/>
      </c>
      <c r="AI447" s="12" t="str">
        <f t="shared" si="144"/>
        <v/>
      </c>
    </row>
    <row r="448" spans="1:35" ht="18" hidden="1" customHeight="1" x14ac:dyDescent="0.15">
      <c r="A448" s="196"/>
      <c r="B448" s="196"/>
      <c r="C448" s="197"/>
      <c r="D448" s="198"/>
      <c r="E448" s="66"/>
      <c r="F448" s="199"/>
      <c r="G448" s="200"/>
      <c r="H448" s="297"/>
      <c r="V448" s="71" t="str">
        <f t="shared" si="143"/>
        <v/>
      </c>
      <c r="W448" s="70" t="str">
        <f t="shared" si="142"/>
        <v/>
      </c>
      <c r="X448" s="70" t="str">
        <f>IF(A448="","",W448&amp;"・"&amp;②元データ!$G$10)</f>
        <v/>
      </c>
      <c r="Y448" s="12" t="str">
        <f t="shared" si="135"/>
        <v/>
      </c>
      <c r="Z448" s="12" t="str">
        <f t="shared" si="136"/>
        <v/>
      </c>
      <c r="AA448" s="61" t="str">
        <f t="shared" si="137"/>
        <v/>
      </c>
      <c r="AB448" s="62"/>
      <c r="AC448" s="66"/>
      <c r="AD448" s="63"/>
      <c r="AE448" s="62" t="str">
        <f t="shared" si="138"/>
        <v/>
      </c>
      <c r="AF448" s="66" t="str">
        <f t="shared" si="139"/>
        <v/>
      </c>
      <c r="AG448" s="63" t="str">
        <f t="shared" si="140"/>
        <v/>
      </c>
      <c r="AH448" s="12" t="str">
        <f t="shared" si="141"/>
        <v/>
      </c>
      <c r="AI448" s="12" t="str">
        <f t="shared" si="144"/>
        <v/>
      </c>
    </row>
    <row r="449" spans="1:35" ht="18" hidden="1" customHeight="1" x14ac:dyDescent="0.15">
      <c r="A449" s="196"/>
      <c r="B449" s="196"/>
      <c r="C449" s="197"/>
      <c r="D449" s="198"/>
      <c r="E449" s="66"/>
      <c r="F449" s="199"/>
      <c r="G449" s="200"/>
      <c r="H449" s="297"/>
      <c r="V449" s="71" t="str">
        <f t="shared" si="143"/>
        <v/>
      </c>
      <c r="W449" s="70" t="str">
        <f t="shared" si="142"/>
        <v/>
      </c>
      <c r="X449" s="70" t="str">
        <f>IF(A449="","",W449&amp;"・"&amp;②元データ!$G$10)</f>
        <v/>
      </c>
      <c r="Y449" s="12" t="str">
        <f t="shared" si="135"/>
        <v/>
      </c>
      <c r="Z449" s="12" t="str">
        <f t="shared" si="136"/>
        <v/>
      </c>
      <c r="AA449" s="61" t="str">
        <f t="shared" si="137"/>
        <v/>
      </c>
      <c r="AB449" s="62"/>
      <c r="AC449" s="66"/>
      <c r="AD449" s="63"/>
      <c r="AE449" s="62" t="str">
        <f t="shared" si="138"/>
        <v/>
      </c>
      <c r="AF449" s="66" t="str">
        <f t="shared" si="139"/>
        <v/>
      </c>
      <c r="AG449" s="63" t="str">
        <f t="shared" si="140"/>
        <v/>
      </c>
      <c r="AH449" s="12" t="str">
        <f t="shared" si="141"/>
        <v/>
      </c>
      <c r="AI449" s="12" t="str">
        <f t="shared" si="144"/>
        <v/>
      </c>
    </row>
    <row r="450" spans="1:35" ht="18" hidden="1" customHeight="1" x14ac:dyDescent="0.15">
      <c r="A450" s="196"/>
      <c r="B450" s="196"/>
      <c r="C450" s="197"/>
      <c r="D450" s="198"/>
      <c r="E450" s="66"/>
      <c r="F450" s="199"/>
      <c r="G450" s="200"/>
      <c r="H450" s="297"/>
      <c r="V450" s="71" t="str">
        <f t="shared" si="143"/>
        <v/>
      </c>
      <c r="W450" s="70" t="str">
        <f t="shared" si="142"/>
        <v/>
      </c>
      <c r="X450" s="70" t="str">
        <f>IF(A450="","",W450&amp;"・"&amp;②元データ!$G$10)</f>
        <v/>
      </c>
      <c r="Y450" s="12" t="str">
        <f t="shared" si="135"/>
        <v/>
      </c>
      <c r="Z450" s="12" t="str">
        <f t="shared" si="136"/>
        <v/>
      </c>
      <c r="AA450" s="61" t="str">
        <f t="shared" si="137"/>
        <v/>
      </c>
      <c r="AB450" s="62"/>
      <c r="AC450" s="66"/>
      <c r="AD450" s="63"/>
      <c r="AE450" s="62" t="str">
        <f t="shared" si="138"/>
        <v/>
      </c>
      <c r="AF450" s="66" t="str">
        <f t="shared" si="139"/>
        <v/>
      </c>
      <c r="AG450" s="63" t="str">
        <f t="shared" si="140"/>
        <v/>
      </c>
      <c r="AH450" s="12" t="str">
        <f t="shared" si="141"/>
        <v/>
      </c>
      <c r="AI450" s="12" t="str">
        <f t="shared" si="144"/>
        <v/>
      </c>
    </row>
    <row r="451" spans="1:35" ht="18" hidden="1" customHeight="1" x14ac:dyDescent="0.15">
      <c r="A451" s="196"/>
      <c r="B451" s="196"/>
      <c r="C451" s="197"/>
      <c r="D451" s="198"/>
      <c r="E451" s="66"/>
      <c r="F451" s="199"/>
      <c r="G451" s="200"/>
      <c r="H451" s="297"/>
      <c r="V451" s="71" t="str">
        <f t="shared" si="143"/>
        <v/>
      </c>
      <c r="W451" s="70" t="str">
        <f t="shared" si="142"/>
        <v/>
      </c>
      <c r="X451" s="70" t="str">
        <f>IF(A451="","",W451&amp;"・"&amp;②元データ!$G$10)</f>
        <v/>
      </c>
      <c r="Y451" s="12" t="str">
        <f t="shared" si="135"/>
        <v/>
      </c>
      <c r="Z451" s="12" t="str">
        <f t="shared" si="136"/>
        <v/>
      </c>
      <c r="AA451" s="61" t="str">
        <f t="shared" si="137"/>
        <v/>
      </c>
      <c r="AB451" s="62"/>
      <c r="AC451" s="66"/>
      <c r="AD451" s="63"/>
      <c r="AE451" s="62" t="str">
        <f t="shared" si="138"/>
        <v/>
      </c>
      <c r="AF451" s="66" t="str">
        <f t="shared" si="139"/>
        <v/>
      </c>
      <c r="AG451" s="63" t="str">
        <f t="shared" si="140"/>
        <v/>
      </c>
      <c r="AH451" s="12" t="str">
        <f t="shared" si="141"/>
        <v/>
      </c>
      <c r="AI451" s="12" t="str">
        <f t="shared" si="144"/>
        <v/>
      </c>
    </row>
    <row r="452" spans="1:35" ht="18" hidden="1" customHeight="1" x14ac:dyDescent="0.15">
      <c r="A452" s="196"/>
      <c r="B452" s="196"/>
      <c r="C452" s="197"/>
      <c r="D452" s="198"/>
      <c r="E452" s="66"/>
      <c r="F452" s="199"/>
      <c r="G452" s="200"/>
      <c r="H452" s="297"/>
      <c r="V452" s="71" t="str">
        <f t="shared" si="143"/>
        <v/>
      </c>
      <c r="W452" s="70" t="str">
        <f t="shared" si="142"/>
        <v/>
      </c>
      <c r="X452" s="70" t="str">
        <f>IF(A452="","",W452&amp;"・"&amp;②元データ!$G$10)</f>
        <v/>
      </c>
      <c r="Y452" s="12" t="str">
        <f t="shared" ref="Y452:Y471" si="145">IF(A452="","",A452)</f>
        <v/>
      </c>
      <c r="Z452" s="12" t="str">
        <f t="shared" ref="Z452:Z471" si="146">IF(B452="","",B452)</f>
        <v/>
      </c>
      <c r="AA452" s="61" t="str">
        <f t="shared" ref="AA452:AA471" si="147">IF(C452="","",C452)</f>
        <v/>
      </c>
      <c r="AB452" s="62"/>
      <c r="AC452" s="66"/>
      <c r="AD452" s="63"/>
      <c r="AE452" s="62" t="str">
        <f t="shared" si="138"/>
        <v/>
      </c>
      <c r="AF452" s="66" t="str">
        <f t="shared" si="139"/>
        <v/>
      </c>
      <c r="AG452" s="63" t="str">
        <f t="shared" si="140"/>
        <v/>
      </c>
      <c r="AH452" s="12" t="str">
        <f t="shared" si="141"/>
        <v/>
      </c>
      <c r="AI452" s="12" t="str">
        <f t="shared" si="144"/>
        <v/>
      </c>
    </row>
    <row r="453" spans="1:35" ht="18" hidden="1" customHeight="1" x14ac:dyDescent="0.15">
      <c r="A453" s="196"/>
      <c r="B453" s="196"/>
      <c r="C453" s="197"/>
      <c r="D453" s="198"/>
      <c r="E453" s="66"/>
      <c r="F453" s="199"/>
      <c r="G453" s="200"/>
      <c r="H453" s="297"/>
      <c r="V453" s="71" t="str">
        <f t="shared" si="143"/>
        <v/>
      </c>
      <c r="W453" s="70" t="str">
        <f t="shared" ref="W453:W471" si="148">IF(A453="","",Y453&amp;"・"&amp;V453)</f>
        <v/>
      </c>
      <c r="X453" s="70" t="str">
        <f>IF(A453="","",W453&amp;"・"&amp;②元データ!$G$10)</f>
        <v/>
      </c>
      <c r="Y453" s="12" t="str">
        <f t="shared" si="145"/>
        <v/>
      </c>
      <c r="Z453" s="12" t="str">
        <f t="shared" si="146"/>
        <v/>
      </c>
      <c r="AA453" s="61" t="str">
        <f t="shared" si="147"/>
        <v/>
      </c>
      <c r="AB453" s="62"/>
      <c r="AC453" s="66"/>
      <c r="AD453" s="63"/>
      <c r="AE453" s="62" t="str">
        <f t="shared" si="138"/>
        <v/>
      </c>
      <c r="AF453" s="66" t="str">
        <f t="shared" si="139"/>
        <v/>
      </c>
      <c r="AG453" s="63" t="str">
        <f t="shared" si="140"/>
        <v/>
      </c>
      <c r="AH453" s="12" t="str">
        <f t="shared" si="141"/>
        <v/>
      </c>
      <c r="AI453" s="12" t="str">
        <f t="shared" si="144"/>
        <v/>
      </c>
    </row>
    <row r="454" spans="1:35" ht="18" hidden="1" customHeight="1" x14ac:dyDescent="0.15">
      <c r="A454" s="196"/>
      <c r="B454" s="196"/>
      <c r="C454" s="197"/>
      <c r="D454" s="198"/>
      <c r="E454" s="66"/>
      <c r="F454" s="199"/>
      <c r="G454" s="200"/>
      <c r="H454" s="297"/>
      <c r="V454" s="71" t="str">
        <f t="shared" si="143"/>
        <v/>
      </c>
      <c r="W454" s="70" t="str">
        <f t="shared" si="148"/>
        <v/>
      </c>
      <c r="X454" s="70" t="str">
        <f>IF(A454="","",W454&amp;"・"&amp;②元データ!$G$10)</f>
        <v/>
      </c>
      <c r="Y454" s="12" t="str">
        <f t="shared" si="145"/>
        <v/>
      </c>
      <c r="Z454" s="12" t="str">
        <f t="shared" si="146"/>
        <v/>
      </c>
      <c r="AA454" s="61" t="str">
        <f t="shared" si="147"/>
        <v/>
      </c>
      <c r="AB454" s="62"/>
      <c r="AC454" s="66"/>
      <c r="AD454" s="63"/>
      <c r="AE454" s="62" t="str">
        <f t="shared" si="138"/>
        <v/>
      </c>
      <c r="AF454" s="66" t="str">
        <f t="shared" si="139"/>
        <v/>
      </c>
      <c r="AG454" s="63" t="str">
        <f t="shared" si="140"/>
        <v/>
      </c>
      <c r="AH454" s="12" t="str">
        <f t="shared" si="141"/>
        <v/>
      </c>
      <c r="AI454" s="12" t="str">
        <f t="shared" si="144"/>
        <v/>
      </c>
    </row>
    <row r="455" spans="1:35" ht="18" hidden="1" customHeight="1" x14ac:dyDescent="0.15">
      <c r="A455" s="196"/>
      <c r="B455" s="196"/>
      <c r="C455" s="197"/>
      <c r="D455" s="198"/>
      <c r="E455" s="66"/>
      <c r="F455" s="199"/>
      <c r="G455" s="200"/>
      <c r="H455" s="297"/>
      <c r="V455" s="71" t="str">
        <f t="shared" si="143"/>
        <v/>
      </c>
      <c r="W455" s="70" t="str">
        <f t="shared" si="148"/>
        <v/>
      </c>
      <c r="X455" s="70" t="str">
        <f>IF(A455="","",W455&amp;"・"&amp;②元データ!$G$10)</f>
        <v/>
      </c>
      <c r="Y455" s="12" t="str">
        <f t="shared" si="145"/>
        <v/>
      </c>
      <c r="Z455" s="12" t="str">
        <f t="shared" si="146"/>
        <v/>
      </c>
      <c r="AA455" s="61" t="str">
        <f t="shared" si="147"/>
        <v/>
      </c>
      <c r="AB455" s="62"/>
      <c r="AC455" s="66"/>
      <c r="AD455" s="63"/>
      <c r="AE455" s="62" t="str">
        <f t="shared" si="138"/>
        <v/>
      </c>
      <c r="AF455" s="66" t="str">
        <f t="shared" si="139"/>
        <v/>
      </c>
      <c r="AG455" s="63" t="str">
        <f t="shared" si="140"/>
        <v/>
      </c>
      <c r="AH455" s="12" t="str">
        <f t="shared" si="141"/>
        <v/>
      </c>
      <c r="AI455" s="12" t="str">
        <f t="shared" si="144"/>
        <v/>
      </c>
    </row>
    <row r="456" spans="1:35" ht="18" hidden="1" customHeight="1" x14ac:dyDescent="0.15">
      <c r="A456" s="196"/>
      <c r="B456" s="196"/>
      <c r="C456" s="197"/>
      <c r="D456" s="198"/>
      <c r="E456" s="66"/>
      <c r="F456" s="199"/>
      <c r="G456" s="200"/>
      <c r="H456" s="297"/>
      <c r="V456" s="71" t="str">
        <f t="shared" si="143"/>
        <v/>
      </c>
      <c r="W456" s="70" t="str">
        <f t="shared" si="148"/>
        <v/>
      </c>
      <c r="X456" s="70" t="str">
        <f>IF(A456="","",W456&amp;"・"&amp;②元データ!$G$10)</f>
        <v/>
      </c>
      <c r="Y456" s="12" t="str">
        <f t="shared" si="145"/>
        <v/>
      </c>
      <c r="Z456" s="12" t="str">
        <f t="shared" si="146"/>
        <v/>
      </c>
      <c r="AA456" s="61" t="str">
        <f t="shared" si="147"/>
        <v/>
      </c>
      <c r="AB456" s="62"/>
      <c r="AC456" s="66"/>
      <c r="AD456" s="63"/>
      <c r="AE456" s="62" t="str">
        <f t="shared" si="138"/>
        <v/>
      </c>
      <c r="AF456" s="66" t="str">
        <f t="shared" si="139"/>
        <v/>
      </c>
      <c r="AG456" s="63" t="str">
        <f t="shared" si="140"/>
        <v/>
      </c>
      <c r="AH456" s="12" t="str">
        <f t="shared" si="141"/>
        <v/>
      </c>
      <c r="AI456" s="12" t="str">
        <f t="shared" si="144"/>
        <v/>
      </c>
    </row>
    <row r="457" spans="1:35" ht="18" hidden="1" customHeight="1" x14ac:dyDescent="0.15">
      <c r="A457" s="196"/>
      <c r="B457" s="196"/>
      <c r="C457" s="197"/>
      <c r="D457" s="198"/>
      <c r="E457" s="66"/>
      <c r="F457" s="199"/>
      <c r="G457" s="200"/>
      <c r="H457" s="297"/>
      <c r="V457" s="71" t="str">
        <f t="shared" si="143"/>
        <v/>
      </c>
      <c r="W457" s="70" t="str">
        <f t="shared" si="148"/>
        <v/>
      </c>
      <c r="X457" s="70" t="str">
        <f>IF(A457="","",W457&amp;"・"&amp;②元データ!$G$10)</f>
        <v/>
      </c>
      <c r="Y457" s="12" t="str">
        <f t="shared" si="145"/>
        <v/>
      </c>
      <c r="Z457" s="12" t="str">
        <f t="shared" si="146"/>
        <v/>
      </c>
      <c r="AA457" s="61" t="str">
        <f t="shared" si="147"/>
        <v/>
      </c>
      <c r="AB457" s="62"/>
      <c r="AC457" s="66"/>
      <c r="AD457" s="63"/>
      <c r="AE457" s="62" t="str">
        <f t="shared" si="138"/>
        <v/>
      </c>
      <c r="AF457" s="66" t="str">
        <f t="shared" si="139"/>
        <v/>
      </c>
      <c r="AG457" s="63" t="str">
        <f t="shared" si="140"/>
        <v/>
      </c>
      <c r="AH457" s="12" t="str">
        <f t="shared" si="141"/>
        <v/>
      </c>
      <c r="AI457" s="12" t="str">
        <f t="shared" si="144"/>
        <v/>
      </c>
    </row>
    <row r="458" spans="1:35" ht="18" hidden="1" customHeight="1" x14ac:dyDescent="0.15">
      <c r="A458" s="196"/>
      <c r="B458" s="196"/>
      <c r="C458" s="197"/>
      <c r="D458" s="198"/>
      <c r="E458" s="66"/>
      <c r="F458" s="199"/>
      <c r="G458" s="200"/>
      <c r="H458" s="297"/>
      <c r="V458" s="71" t="str">
        <f t="shared" si="143"/>
        <v/>
      </c>
      <c r="W458" s="70" t="str">
        <f t="shared" si="148"/>
        <v/>
      </c>
      <c r="X458" s="70" t="str">
        <f>IF(A458="","",W458&amp;"・"&amp;②元データ!$G$10)</f>
        <v/>
      </c>
      <c r="Y458" s="12" t="str">
        <f t="shared" si="145"/>
        <v/>
      </c>
      <c r="Z458" s="12" t="str">
        <f t="shared" si="146"/>
        <v/>
      </c>
      <c r="AA458" s="61" t="str">
        <f t="shared" si="147"/>
        <v/>
      </c>
      <c r="AB458" s="62"/>
      <c r="AC458" s="66"/>
      <c r="AD458" s="63"/>
      <c r="AE458" s="62" t="str">
        <f t="shared" si="138"/>
        <v/>
      </c>
      <c r="AF458" s="66" t="str">
        <f t="shared" si="139"/>
        <v/>
      </c>
      <c r="AG458" s="63" t="str">
        <f t="shared" si="140"/>
        <v/>
      </c>
      <c r="AH458" s="12" t="str">
        <f t="shared" si="141"/>
        <v/>
      </c>
      <c r="AI458" s="12" t="str">
        <f t="shared" si="144"/>
        <v/>
      </c>
    </row>
    <row r="459" spans="1:35" ht="18" hidden="1" customHeight="1" x14ac:dyDescent="0.15">
      <c r="A459" s="196"/>
      <c r="B459" s="196"/>
      <c r="C459" s="197"/>
      <c r="D459" s="198"/>
      <c r="E459" s="66"/>
      <c r="F459" s="199"/>
      <c r="G459" s="200"/>
      <c r="H459" s="297"/>
      <c r="V459" s="71" t="str">
        <f t="shared" si="143"/>
        <v/>
      </c>
      <c r="W459" s="70" t="str">
        <f t="shared" si="148"/>
        <v/>
      </c>
      <c r="X459" s="70" t="str">
        <f>IF(A459="","",W459&amp;"・"&amp;②元データ!$G$10)</f>
        <v/>
      </c>
      <c r="Y459" s="12" t="str">
        <f t="shared" si="145"/>
        <v/>
      </c>
      <c r="Z459" s="12" t="str">
        <f t="shared" si="146"/>
        <v/>
      </c>
      <c r="AA459" s="61" t="str">
        <f t="shared" si="147"/>
        <v/>
      </c>
      <c r="AB459" s="62"/>
      <c r="AC459" s="66"/>
      <c r="AD459" s="63"/>
      <c r="AE459" s="62" t="str">
        <f t="shared" si="138"/>
        <v/>
      </c>
      <c r="AF459" s="66" t="str">
        <f t="shared" si="139"/>
        <v/>
      </c>
      <c r="AG459" s="63" t="str">
        <f t="shared" si="140"/>
        <v/>
      </c>
      <c r="AH459" s="12" t="str">
        <f t="shared" si="141"/>
        <v/>
      </c>
      <c r="AI459" s="12" t="str">
        <f t="shared" si="144"/>
        <v/>
      </c>
    </row>
    <row r="460" spans="1:35" ht="18" hidden="1" customHeight="1" x14ac:dyDescent="0.15">
      <c r="A460" s="196"/>
      <c r="B460" s="196"/>
      <c r="C460" s="197"/>
      <c r="D460" s="198"/>
      <c r="E460" s="66"/>
      <c r="F460" s="199"/>
      <c r="G460" s="200"/>
      <c r="H460" s="297"/>
      <c r="V460" s="71" t="str">
        <f t="shared" si="143"/>
        <v/>
      </c>
      <c r="W460" s="70" t="str">
        <f t="shared" si="148"/>
        <v/>
      </c>
      <c r="X460" s="70" t="str">
        <f>IF(A460="","",W460&amp;"・"&amp;②元データ!$G$10)</f>
        <v/>
      </c>
      <c r="Y460" s="12" t="str">
        <f t="shared" si="145"/>
        <v/>
      </c>
      <c r="Z460" s="12" t="str">
        <f t="shared" si="146"/>
        <v/>
      </c>
      <c r="AA460" s="61" t="str">
        <f t="shared" si="147"/>
        <v/>
      </c>
      <c r="AB460" s="62"/>
      <c r="AC460" s="66"/>
      <c r="AD460" s="63"/>
      <c r="AE460" s="62" t="str">
        <f t="shared" si="138"/>
        <v/>
      </c>
      <c r="AF460" s="66" t="str">
        <f t="shared" si="139"/>
        <v/>
      </c>
      <c r="AG460" s="63" t="str">
        <f t="shared" si="140"/>
        <v/>
      </c>
      <c r="AH460" s="12" t="str">
        <f t="shared" si="141"/>
        <v/>
      </c>
      <c r="AI460" s="12" t="str">
        <f t="shared" si="144"/>
        <v/>
      </c>
    </row>
    <row r="461" spans="1:35" ht="18" hidden="1" customHeight="1" x14ac:dyDescent="0.15">
      <c r="A461" s="196"/>
      <c r="B461" s="196"/>
      <c r="C461" s="197"/>
      <c r="D461" s="198"/>
      <c r="E461" s="66"/>
      <c r="F461" s="199"/>
      <c r="G461" s="200"/>
      <c r="H461" s="297"/>
      <c r="V461" s="71" t="str">
        <f t="shared" si="143"/>
        <v/>
      </c>
      <c r="W461" s="70" t="str">
        <f t="shared" si="148"/>
        <v/>
      </c>
      <c r="X461" s="70" t="str">
        <f>IF(A461="","",W461&amp;"・"&amp;②元データ!$G$10)</f>
        <v/>
      </c>
      <c r="Y461" s="12" t="str">
        <f t="shared" si="145"/>
        <v/>
      </c>
      <c r="Z461" s="12" t="str">
        <f t="shared" si="146"/>
        <v/>
      </c>
      <c r="AA461" s="61" t="str">
        <f t="shared" si="147"/>
        <v/>
      </c>
      <c r="AB461" s="62"/>
      <c r="AC461" s="66"/>
      <c r="AD461" s="63"/>
      <c r="AE461" s="62" t="str">
        <f t="shared" si="138"/>
        <v/>
      </c>
      <c r="AF461" s="66" t="str">
        <f t="shared" si="139"/>
        <v/>
      </c>
      <c r="AG461" s="63" t="str">
        <f t="shared" si="140"/>
        <v/>
      </c>
      <c r="AH461" s="12" t="str">
        <f t="shared" si="141"/>
        <v/>
      </c>
      <c r="AI461" s="12" t="str">
        <f t="shared" si="144"/>
        <v/>
      </c>
    </row>
    <row r="462" spans="1:35" ht="18" hidden="1" customHeight="1" x14ac:dyDescent="0.15">
      <c r="A462" s="196"/>
      <c r="B462" s="196"/>
      <c r="C462" s="197"/>
      <c r="D462" s="198"/>
      <c r="E462" s="66"/>
      <c r="F462" s="199"/>
      <c r="G462" s="200"/>
      <c r="H462" s="297"/>
      <c r="V462" s="71" t="str">
        <f t="shared" si="143"/>
        <v/>
      </c>
      <c r="W462" s="70" t="str">
        <f t="shared" si="148"/>
        <v/>
      </c>
      <c r="X462" s="70" t="str">
        <f>IF(A462="","",W462&amp;"・"&amp;②元データ!$G$10)</f>
        <v/>
      </c>
      <c r="Y462" s="12" t="str">
        <f t="shared" si="145"/>
        <v/>
      </c>
      <c r="Z462" s="12" t="str">
        <f t="shared" si="146"/>
        <v/>
      </c>
      <c r="AA462" s="61" t="str">
        <f t="shared" si="147"/>
        <v/>
      </c>
      <c r="AB462" s="62"/>
      <c r="AC462" s="66"/>
      <c r="AD462" s="63"/>
      <c r="AE462" s="62" t="str">
        <f t="shared" si="138"/>
        <v/>
      </c>
      <c r="AF462" s="66" t="str">
        <f t="shared" si="139"/>
        <v/>
      </c>
      <c r="AG462" s="63" t="str">
        <f t="shared" si="140"/>
        <v/>
      </c>
      <c r="AH462" s="12" t="str">
        <f t="shared" si="141"/>
        <v/>
      </c>
      <c r="AI462" s="12" t="str">
        <f t="shared" si="144"/>
        <v/>
      </c>
    </row>
    <row r="463" spans="1:35" ht="18" hidden="1" customHeight="1" x14ac:dyDescent="0.15">
      <c r="A463" s="196"/>
      <c r="B463" s="196"/>
      <c r="C463" s="197"/>
      <c r="D463" s="198"/>
      <c r="E463" s="66"/>
      <c r="F463" s="199"/>
      <c r="G463" s="200"/>
      <c r="H463" s="297"/>
      <c r="V463" s="71" t="str">
        <f t="shared" si="143"/>
        <v/>
      </c>
      <c r="W463" s="70" t="str">
        <f t="shared" si="148"/>
        <v/>
      </c>
      <c r="X463" s="70" t="str">
        <f>IF(A463="","",W463&amp;"・"&amp;②元データ!$G$10)</f>
        <v/>
      </c>
      <c r="Y463" s="12" t="str">
        <f t="shared" si="145"/>
        <v/>
      </c>
      <c r="Z463" s="12" t="str">
        <f t="shared" si="146"/>
        <v/>
      </c>
      <c r="AA463" s="61" t="str">
        <f t="shared" si="147"/>
        <v/>
      </c>
      <c r="AB463" s="62"/>
      <c r="AC463" s="66"/>
      <c r="AD463" s="63"/>
      <c r="AE463" s="62" t="str">
        <f t="shared" si="138"/>
        <v/>
      </c>
      <c r="AF463" s="66" t="str">
        <f t="shared" si="139"/>
        <v/>
      </c>
      <c r="AG463" s="63" t="str">
        <f t="shared" si="140"/>
        <v/>
      </c>
      <c r="AH463" s="12" t="str">
        <f t="shared" si="141"/>
        <v/>
      </c>
      <c r="AI463" s="12" t="str">
        <f t="shared" si="144"/>
        <v/>
      </c>
    </row>
    <row r="464" spans="1:35" ht="18" hidden="1" customHeight="1" x14ac:dyDescent="0.15">
      <c r="A464" s="196"/>
      <c r="B464" s="196"/>
      <c r="C464" s="197"/>
      <c r="D464" s="198"/>
      <c r="E464" s="66"/>
      <c r="F464" s="199"/>
      <c r="G464" s="200"/>
      <c r="H464" s="297"/>
      <c r="V464" s="71" t="str">
        <f t="shared" si="143"/>
        <v/>
      </c>
      <c r="W464" s="70" t="str">
        <f t="shared" si="148"/>
        <v/>
      </c>
      <c r="X464" s="70" t="str">
        <f>IF(A464="","",W464&amp;"・"&amp;②元データ!$G$10)</f>
        <v/>
      </c>
      <c r="Y464" s="12" t="str">
        <f t="shared" si="145"/>
        <v/>
      </c>
      <c r="Z464" s="12" t="str">
        <f t="shared" si="146"/>
        <v/>
      </c>
      <c r="AA464" s="61" t="str">
        <f t="shared" si="147"/>
        <v/>
      </c>
      <c r="AB464" s="62"/>
      <c r="AC464" s="66"/>
      <c r="AD464" s="63"/>
      <c r="AE464" s="62" t="str">
        <f t="shared" si="138"/>
        <v/>
      </c>
      <c r="AF464" s="66" t="str">
        <f t="shared" si="139"/>
        <v/>
      </c>
      <c r="AG464" s="63" t="str">
        <f t="shared" si="140"/>
        <v/>
      </c>
      <c r="AH464" s="12" t="str">
        <f t="shared" si="141"/>
        <v/>
      </c>
      <c r="AI464" s="12" t="str">
        <f t="shared" si="144"/>
        <v/>
      </c>
    </row>
    <row r="465" spans="1:36" ht="18" hidden="1" customHeight="1" x14ac:dyDescent="0.15">
      <c r="A465" s="196"/>
      <c r="B465" s="196"/>
      <c r="C465" s="197"/>
      <c r="D465" s="198"/>
      <c r="E465" s="66"/>
      <c r="F465" s="199"/>
      <c r="G465" s="200"/>
      <c r="H465" s="297"/>
      <c r="V465" s="71" t="str">
        <f t="shared" si="143"/>
        <v/>
      </c>
      <c r="W465" s="70" t="str">
        <f t="shared" si="148"/>
        <v/>
      </c>
      <c r="X465" s="70" t="str">
        <f>IF(A465="","",W465&amp;"・"&amp;②元データ!$G$10)</f>
        <v/>
      </c>
      <c r="Y465" s="12" t="str">
        <f t="shared" si="145"/>
        <v/>
      </c>
      <c r="Z465" s="12" t="str">
        <f t="shared" si="146"/>
        <v/>
      </c>
      <c r="AA465" s="61" t="str">
        <f t="shared" si="147"/>
        <v/>
      </c>
      <c r="AB465" s="62"/>
      <c r="AC465" s="66"/>
      <c r="AD465" s="63"/>
      <c r="AE465" s="62" t="str">
        <f t="shared" si="138"/>
        <v/>
      </c>
      <c r="AF465" s="66" t="str">
        <f t="shared" si="139"/>
        <v/>
      </c>
      <c r="AG465" s="63" t="str">
        <f t="shared" si="140"/>
        <v/>
      </c>
      <c r="AH465" s="12" t="str">
        <f t="shared" si="141"/>
        <v/>
      </c>
      <c r="AI465" s="12" t="str">
        <f t="shared" si="144"/>
        <v/>
      </c>
    </row>
    <row r="466" spans="1:36" ht="18" hidden="1" customHeight="1" x14ac:dyDescent="0.15">
      <c r="A466" s="196"/>
      <c r="B466" s="196"/>
      <c r="C466" s="197"/>
      <c r="D466" s="198"/>
      <c r="E466" s="66"/>
      <c r="F466" s="199"/>
      <c r="G466" s="200"/>
      <c r="H466" s="297"/>
      <c r="V466" s="71" t="str">
        <f t="shared" si="143"/>
        <v/>
      </c>
      <c r="W466" s="70" t="str">
        <f t="shared" si="148"/>
        <v/>
      </c>
      <c r="X466" s="70" t="str">
        <f>IF(A466="","",W466&amp;"・"&amp;②元データ!$G$10)</f>
        <v/>
      </c>
      <c r="Y466" s="12" t="str">
        <f t="shared" si="145"/>
        <v/>
      </c>
      <c r="Z466" s="12" t="str">
        <f t="shared" si="146"/>
        <v/>
      </c>
      <c r="AA466" s="61" t="str">
        <f t="shared" si="147"/>
        <v/>
      </c>
      <c r="AB466" s="62"/>
      <c r="AC466" s="66"/>
      <c r="AD466" s="63"/>
      <c r="AE466" s="62" t="str">
        <f t="shared" si="138"/>
        <v/>
      </c>
      <c r="AF466" s="66" t="str">
        <f t="shared" si="139"/>
        <v/>
      </c>
      <c r="AG466" s="63" t="str">
        <f t="shared" si="140"/>
        <v/>
      </c>
      <c r="AH466" s="12" t="str">
        <f t="shared" si="141"/>
        <v/>
      </c>
      <c r="AI466" s="12" t="str">
        <f t="shared" si="144"/>
        <v/>
      </c>
    </row>
    <row r="467" spans="1:36" ht="18" hidden="1" customHeight="1" x14ac:dyDescent="0.15">
      <c r="A467" s="196"/>
      <c r="B467" s="196"/>
      <c r="C467" s="197"/>
      <c r="D467" s="198"/>
      <c r="E467" s="66"/>
      <c r="F467" s="199"/>
      <c r="G467" s="200"/>
      <c r="H467" s="297"/>
      <c r="V467" s="71" t="str">
        <f t="shared" si="143"/>
        <v/>
      </c>
      <c r="W467" s="70" t="str">
        <f t="shared" si="148"/>
        <v/>
      </c>
      <c r="X467" s="70" t="str">
        <f>IF(A467="","",W467&amp;"・"&amp;②元データ!$G$10)</f>
        <v/>
      </c>
      <c r="Y467" s="12" t="str">
        <f t="shared" si="145"/>
        <v/>
      </c>
      <c r="Z467" s="12" t="str">
        <f t="shared" si="146"/>
        <v/>
      </c>
      <c r="AA467" s="61" t="str">
        <f t="shared" si="147"/>
        <v/>
      </c>
      <c r="AB467" s="62"/>
      <c r="AC467" s="66"/>
      <c r="AD467" s="63"/>
      <c r="AE467" s="62" t="str">
        <f t="shared" si="138"/>
        <v/>
      </c>
      <c r="AF467" s="66" t="str">
        <f t="shared" si="139"/>
        <v/>
      </c>
      <c r="AG467" s="63" t="str">
        <f t="shared" si="140"/>
        <v/>
      </c>
      <c r="AH467" s="12" t="str">
        <f t="shared" si="141"/>
        <v/>
      </c>
      <c r="AI467" s="12" t="str">
        <f t="shared" si="144"/>
        <v/>
      </c>
    </row>
    <row r="468" spans="1:36" ht="18" hidden="1" customHeight="1" x14ac:dyDescent="0.15">
      <c r="A468" s="196"/>
      <c r="B468" s="196"/>
      <c r="C468" s="197"/>
      <c r="D468" s="198"/>
      <c r="E468" s="66"/>
      <c r="F468" s="199"/>
      <c r="G468" s="200"/>
      <c r="H468" s="297"/>
      <c r="V468" s="71" t="str">
        <f t="shared" si="143"/>
        <v/>
      </c>
      <c r="W468" s="70" t="str">
        <f t="shared" si="148"/>
        <v/>
      </c>
      <c r="X468" s="70" t="str">
        <f>IF(A468="","",W468&amp;"・"&amp;②元データ!$G$10)</f>
        <v/>
      </c>
      <c r="Y468" s="12" t="str">
        <f t="shared" si="145"/>
        <v/>
      </c>
      <c r="Z468" s="12" t="str">
        <f t="shared" si="146"/>
        <v/>
      </c>
      <c r="AA468" s="61" t="str">
        <f t="shared" si="147"/>
        <v/>
      </c>
      <c r="AB468" s="62"/>
      <c r="AC468" s="66"/>
      <c r="AD468" s="63"/>
      <c r="AE468" s="62" t="str">
        <f t="shared" si="138"/>
        <v/>
      </c>
      <c r="AF468" s="66" t="str">
        <f t="shared" si="139"/>
        <v/>
      </c>
      <c r="AG468" s="63" t="str">
        <f t="shared" si="140"/>
        <v/>
      </c>
      <c r="AH468" s="12" t="str">
        <f t="shared" si="141"/>
        <v/>
      </c>
      <c r="AI468" s="12" t="str">
        <f t="shared" si="144"/>
        <v/>
      </c>
    </row>
    <row r="469" spans="1:36" ht="18" hidden="1" customHeight="1" x14ac:dyDescent="0.15">
      <c r="A469" s="196"/>
      <c r="B469" s="196"/>
      <c r="C469" s="197"/>
      <c r="D469" s="198"/>
      <c r="E469" s="66"/>
      <c r="F469" s="199"/>
      <c r="G469" s="200"/>
      <c r="H469" s="297"/>
      <c r="V469" s="71" t="str">
        <f t="shared" si="143"/>
        <v/>
      </c>
      <c r="W469" s="70" t="str">
        <f t="shared" si="148"/>
        <v/>
      </c>
      <c r="X469" s="70" t="str">
        <f>IF(A469="","",W469&amp;"・"&amp;②元データ!$G$10)</f>
        <v/>
      </c>
      <c r="Y469" s="12" t="str">
        <f t="shared" si="145"/>
        <v/>
      </c>
      <c r="Z469" s="12" t="str">
        <f t="shared" si="146"/>
        <v/>
      </c>
      <c r="AA469" s="61" t="str">
        <f t="shared" si="147"/>
        <v/>
      </c>
      <c r="AB469" s="62"/>
      <c r="AC469" s="66"/>
      <c r="AD469" s="63"/>
      <c r="AE469" s="62" t="str">
        <f t="shared" si="138"/>
        <v/>
      </c>
      <c r="AF469" s="66" t="str">
        <f t="shared" si="139"/>
        <v/>
      </c>
      <c r="AG469" s="63" t="str">
        <f t="shared" si="140"/>
        <v/>
      </c>
      <c r="AH469" s="12" t="str">
        <f t="shared" si="141"/>
        <v/>
      </c>
      <c r="AI469" s="12" t="str">
        <f t="shared" si="144"/>
        <v/>
      </c>
    </row>
    <row r="470" spans="1:36" ht="18" hidden="1" customHeight="1" x14ac:dyDescent="0.15">
      <c r="A470" s="196"/>
      <c r="B470" s="196"/>
      <c r="C470" s="197"/>
      <c r="D470" s="198"/>
      <c r="E470" s="66"/>
      <c r="F470" s="199"/>
      <c r="G470" s="200"/>
      <c r="H470" s="297"/>
      <c r="V470" s="71" t="str">
        <f t="shared" si="143"/>
        <v/>
      </c>
      <c r="W470" s="70" t="str">
        <f t="shared" si="148"/>
        <v/>
      </c>
      <c r="X470" s="70" t="str">
        <f>IF(A470="","",W470&amp;"・"&amp;②元データ!$G$10)</f>
        <v/>
      </c>
      <c r="Y470" s="12" t="str">
        <f t="shared" si="145"/>
        <v/>
      </c>
      <c r="Z470" s="12" t="str">
        <f t="shared" si="146"/>
        <v/>
      </c>
      <c r="AA470" s="61" t="str">
        <f t="shared" si="147"/>
        <v/>
      </c>
      <c r="AB470" s="62"/>
      <c r="AC470" s="66"/>
      <c r="AD470" s="63"/>
      <c r="AE470" s="62" t="str">
        <f t="shared" si="138"/>
        <v/>
      </c>
      <c r="AF470" s="66" t="str">
        <f t="shared" si="139"/>
        <v/>
      </c>
      <c r="AG470" s="63" t="str">
        <f t="shared" si="140"/>
        <v/>
      </c>
      <c r="AH470" s="12" t="str">
        <f t="shared" si="141"/>
        <v/>
      </c>
      <c r="AI470" s="12" t="str">
        <f t="shared" si="144"/>
        <v/>
      </c>
    </row>
    <row r="471" spans="1:36" ht="18" hidden="1" customHeight="1" x14ac:dyDescent="0.15">
      <c r="A471" s="196"/>
      <c r="B471" s="196"/>
      <c r="C471" s="197"/>
      <c r="D471" s="198"/>
      <c r="E471" s="66"/>
      <c r="F471" s="199"/>
      <c r="G471" s="200"/>
      <c r="H471" s="297"/>
      <c r="V471" s="71" t="str">
        <f t="shared" si="143"/>
        <v/>
      </c>
      <c r="W471" s="70" t="str">
        <f t="shared" si="148"/>
        <v/>
      </c>
      <c r="X471" s="70" t="str">
        <f>IF(A471="","",W471&amp;"・"&amp;②元データ!$G$10)</f>
        <v/>
      </c>
      <c r="Y471" s="12" t="str">
        <f t="shared" si="145"/>
        <v/>
      </c>
      <c r="Z471" s="12" t="str">
        <f t="shared" si="146"/>
        <v/>
      </c>
      <c r="AA471" s="61" t="str">
        <f t="shared" si="147"/>
        <v/>
      </c>
      <c r="AB471" s="62"/>
      <c r="AC471" s="66"/>
      <c r="AD471" s="63"/>
      <c r="AE471" s="62" t="str">
        <f t="shared" si="138"/>
        <v/>
      </c>
      <c r="AF471" s="66" t="str">
        <f t="shared" si="139"/>
        <v/>
      </c>
      <c r="AG471" s="63" t="str">
        <f t="shared" si="140"/>
        <v/>
      </c>
      <c r="AH471" s="12" t="str">
        <f t="shared" si="141"/>
        <v/>
      </c>
      <c r="AI471" s="12" t="str">
        <f t="shared" si="144"/>
        <v/>
      </c>
    </row>
    <row r="472" spans="1:36" hidden="1" x14ac:dyDescent="0.15"/>
    <row r="473" spans="1:36" ht="18" hidden="1" customHeight="1" x14ac:dyDescent="0.15">
      <c r="A473" s="111"/>
      <c r="B473" s="112"/>
      <c r="C473" s="84"/>
      <c r="D473" s="84"/>
      <c r="E473" s="84"/>
      <c r="F473" s="84"/>
      <c r="G473" s="85" t="e">
        <f>#REF!</f>
        <v>#REF!</v>
      </c>
      <c r="H473" s="299"/>
      <c r="V473" s="92" t="str">
        <f>IF(Y473="","",$AH$2&amp;"・"&amp;Z473)</f>
        <v/>
      </c>
      <c r="W473" s="93" t="str">
        <f>IF(A473="","",Y473&amp;"・"&amp;V473)</f>
        <v/>
      </c>
      <c r="X473" s="93"/>
      <c r="Y473" s="64" t="str">
        <f t="shared" ref="Y473:Y504" si="149">IF(A473="","",A473)</f>
        <v/>
      </c>
      <c r="Z473" s="64" t="str">
        <f t="shared" ref="Z473:Z504" si="150">IF(B473="","",B473)</f>
        <v/>
      </c>
      <c r="AA473" s="94" t="str">
        <f t="shared" ref="AA473:AA504" si="151">IF(C473="","",C473)</f>
        <v/>
      </c>
      <c r="AB473" s="95"/>
      <c r="AC473" s="64"/>
      <c r="AD473" s="95"/>
      <c r="AE473" s="95" t="str">
        <f t="shared" ref="AE473:AE525" si="152">IF(D473="","",D473)</f>
        <v/>
      </c>
      <c r="AF473" s="64" t="str">
        <f t="shared" ref="AF473:AF525" si="153">IF(E473="","",E473)</f>
        <v/>
      </c>
      <c r="AG473" s="95" t="str">
        <f t="shared" ref="AG473:AG525" si="154">IF(F473="","",F473)</f>
        <v/>
      </c>
      <c r="AH473" s="64" t="e">
        <f>IF(G473="","",G473)</f>
        <v>#REF!</v>
      </c>
    </row>
    <row r="474" spans="1:36" ht="18" hidden="1" customHeight="1" x14ac:dyDescent="0.15">
      <c r="A474" s="109" t="s">
        <v>12</v>
      </c>
      <c r="B474" s="109" t="s">
        <v>13</v>
      </c>
      <c r="C474" s="82" t="str">
        <f>IF(②元データ!$K$10="",②元データ!$N$36,"")</f>
        <v/>
      </c>
      <c r="D474" s="623" t="str">
        <f>"本年"&amp;②元データ!$G$10&amp;②元データ!$C$7</f>
        <v>本年計画</v>
      </c>
      <c r="E474" s="624"/>
      <c r="F474" s="625"/>
      <c r="G474" s="12" t="s">
        <v>14</v>
      </c>
      <c r="H474" s="12" t="s">
        <v>0</v>
      </c>
      <c r="V474" s="13"/>
      <c r="W474" s="70"/>
      <c r="X474" s="70"/>
      <c r="Y474" s="12" t="str">
        <f t="shared" si="149"/>
        <v>地区</v>
      </c>
      <c r="Z474" s="12" t="str">
        <f t="shared" si="150"/>
        <v>品種</v>
      </c>
      <c r="AA474" s="61" t="str">
        <f t="shared" si="151"/>
        <v/>
      </c>
      <c r="AB474" s="62"/>
      <c r="AC474" s="66"/>
      <c r="AD474" s="63"/>
      <c r="AE474" s="62" t="str">
        <f t="shared" si="152"/>
        <v>本年計画</v>
      </c>
      <c r="AF474" s="66" t="str">
        <f t="shared" si="153"/>
        <v/>
      </c>
      <c r="AG474" s="63" t="str">
        <f t="shared" si="154"/>
        <v/>
      </c>
      <c r="AH474" s="12" t="str">
        <f t="shared" ref="AH474:AH525" si="155">IF(G474="","",G474)</f>
        <v>本年面積</v>
      </c>
      <c r="AI474" s="12" t="s">
        <v>0</v>
      </c>
    </row>
    <row r="475" spans="1:36" ht="18" hidden="1" customHeight="1" x14ac:dyDescent="0.15">
      <c r="A475" s="196"/>
      <c r="B475" s="196"/>
      <c r="C475" s="197"/>
      <c r="D475" s="198"/>
      <c r="E475" s="66"/>
      <c r="F475" s="199"/>
      <c r="G475" s="200"/>
      <c r="H475" s="297"/>
      <c r="V475" s="71" t="str">
        <f>IF(Y475="","",$AH$473&amp;"・"&amp;Z475)</f>
        <v/>
      </c>
      <c r="W475" s="70" t="str">
        <f t="shared" ref="W475:W506" si="156">IF(A475="","",Y475&amp;"・"&amp;V475)</f>
        <v/>
      </c>
      <c r="X475" s="70" t="str">
        <f>IF(A475="","",W475&amp;"・"&amp;②元データ!$G$10)</f>
        <v/>
      </c>
      <c r="Y475" s="12" t="str">
        <f t="shared" si="149"/>
        <v/>
      </c>
      <c r="Z475" s="12" t="str">
        <f t="shared" si="150"/>
        <v/>
      </c>
      <c r="AA475" s="61" t="str">
        <f t="shared" si="151"/>
        <v/>
      </c>
      <c r="AB475" s="62"/>
      <c r="AC475" s="66"/>
      <c r="AD475" s="63"/>
      <c r="AE475" s="62" t="str">
        <f t="shared" si="152"/>
        <v/>
      </c>
      <c r="AF475" s="66" t="str">
        <f t="shared" si="153"/>
        <v/>
      </c>
      <c r="AG475" s="63" t="str">
        <f t="shared" si="154"/>
        <v/>
      </c>
      <c r="AH475" s="12" t="str">
        <f t="shared" si="155"/>
        <v/>
      </c>
      <c r="AI475" s="12" t="str">
        <f>IF(H475="","",H475)</f>
        <v/>
      </c>
      <c r="AJ475" s="34"/>
    </row>
    <row r="476" spans="1:36" ht="18" hidden="1" customHeight="1" x14ac:dyDescent="0.15">
      <c r="A476" s="196"/>
      <c r="B476" s="196"/>
      <c r="C476" s="197"/>
      <c r="D476" s="198"/>
      <c r="E476" s="66"/>
      <c r="F476" s="199"/>
      <c r="G476" s="200"/>
      <c r="H476" s="297"/>
      <c r="V476" s="71" t="str">
        <f t="shared" ref="V476:V525" si="157">IF(Y476="","",$AH$473&amp;"・"&amp;Z476)</f>
        <v/>
      </c>
      <c r="W476" s="70" t="str">
        <f t="shared" si="156"/>
        <v/>
      </c>
      <c r="X476" s="70" t="str">
        <f>IF(A476="","",W476&amp;"・"&amp;②元データ!$G$10)</f>
        <v/>
      </c>
      <c r="Y476" s="12" t="str">
        <f t="shared" si="149"/>
        <v/>
      </c>
      <c r="Z476" s="12" t="str">
        <f t="shared" si="150"/>
        <v/>
      </c>
      <c r="AA476" s="61" t="str">
        <f t="shared" si="151"/>
        <v/>
      </c>
      <c r="AB476" s="62"/>
      <c r="AC476" s="66"/>
      <c r="AD476" s="63"/>
      <c r="AE476" s="62" t="str">
        <f t="shared" si="152"/>
        <v/>
      </c>
      <c r="AF476" s="66" t="str">
        <f t="shared" si="153"/>
        <v/>
      </c>
      <c r="AG476" s="63" t="str">
        <f t="shared" si="154"/>
        <v/>
      </c>
      <c r="AH476" s="12" t="str">
        <f t="shared" si="155"/>
        <v/>
      </c>
      <c r="AI476" s="12" t="str">
        <f t="shared" ref="AI476:AI525" si="158">IF(H476="","",H476)</f>
        <v/>
      </c>
    </row>
    <row r="477" spans="1:36" ht="18" hidden="1" customHeight="1" x14ac:dyDescent="0.15">
      <c r="A477" s="196"/>
      <c r="B477" s="196"/>
      <c r="C477" s="197"/>
      <c r="D477" s="198"/>
      <c r="E477" s="66"/>
      <c r="F477" s="199"/>
      <c r="G477" s="200"/>
      <c r="H477" s="297"/>
      <c r="V477" s="71" t="str">
        <f t="shared" si="157"/>
        <v/>
      </c>
      <c r="W477" s="70" t="str">
        <f t="shared" si="156"/>
        <v/>
      </c>
      <c r="X477" s="70" t="str">
        <f>IF(A477="","",W477&amp;"・"&amp;②元データ!$G$10)</f>
        <v/>
      </c>
      <c r="Y477" s="12" t="str">
        <f t="shared" si="149"/>
        <v/>
      </c>
      <c r="Z477" s="12" t="str">
        <f t="shared" si="150"/>
        <v/>
      </c>
      <c r="AA477" s="61" t="str">
        <f t="shared" si="151"/>
        <v/>
      </c>
      <c r="AB477" s="62"/>
      <c r="AC477" s="66"/>
      <c r="AD477" s="63"/>
      <c r="AE477" s="62" t="str">
        <f t="shared" si="152"/>
        <v/>
      </c>
      <c r="AF477" s="66" t="str">
        <f t="shared" si="153"/>
        <v/>
      </c>
      <c r="AG477" s="63" t="str">
        <f t="shared" si="154"/>
        <v/>
      </c>
      <c r="AH477" s="12" t="str">
        <f t="shared" si="155"/>
        <v/>
      </c>
      <c r="AI477" s="12" t="str">
        <f t="shared" si="158"/>
        <v/>
      </c>
    </row>
    <row r="478" spans="1:36" ht="18" hidden="1" customHeight="1" x14ac:dyDescent="0.15">
      <c r="A478" s="196"/>
      <c r="B478" s="196"/>
      <c r="C478" s="197"/>
      <c r="D478" s="198"/>
      <c r="E478" s="66"/>
      <c r="F478" s="199"/>
      <c r="G478" s="200"/>
      <c r="H478" s="297"/>
      <c r="V478" s="71" t="str">
        <f t="shared" si="157"/>
        <v/>
      </c>
      <c r="W478" s="70" t="str">
        <f t="shared" si="156"/>
        <v/>
      </c>
      <c r="X478" s="70" t="str">
        <f>IF(A478="","",W478&amp;"・"&amp;②元データ!$G$10)</f>
        <v/>
      </c>
      <c r="Y478" s="12" t="str">
        <f t="shared" si="149"/>
        <v/>
      </c>
      <c r="Z478" s="12" t="str">
        <f t="shared" si="150"/>
        <v/>
      </c>
      <c r="AA478" s="61" t="str">
        <f t="shared" si="151"/>
        <v/>
      </c>
      <c r="AB478" s="62"/>
      <c r="AC478" s="66"/>
      <c r="AD478" s="63"/>
      <c r="AE478" s="62" t="str">
        <f t="shared" si="152"/>
        <v/>
      </c>
      <c r="AF478" s="66" t="str">
        <f t="shared" si="153"/>
        <v/>
      </c>
      <c r="AG478" s="63" t="str">
        <f t="shared" si="154"/>
        <v/>
      </c>
      <c r="AH478" s="12" t="str">
        <f t="shared" si="155"/>
        <v/>
      </c>
      <c r="AI478" s="12" t="str">
        <f t="shared" si="158"/>
        <v/>
      </c>
    </row>
    <row r="479" spans="1:36" ht="18" hidden="1" customHeight="1" x14ac:dyDescent="0.15">
      <c r="A479" s="196"/>
      <c r="B479" s="196"/>
      <c r="C479" s="197"/>
      <c r="D479" s="198"/>
      <c r="E479" s="66"/>
      <c r="F479" s="199"/>
      <c r="G479" s="200"/>
      <c r="H479" s="297"/>
      <c r="V479" s="71" t="str">
        <f t="shared" si="157"/>
        <v/>
      </c>
      <c r="W479" s="70" t="str">
        <f t="shared" si="156"/>
        <v/>
      </c>
      <c r="X479" s="70" t="str">
        <f>IF(A479="","",W479&amp;"・"&amp;②元データ!$G$10)</f>
        <v/>
      </c>
      <c r="Y479" s="12" t="str">
        <f t="shared" si="149"/>
        <v/>
      </c>
      <c r="Z479" s="12" t="str">
        <f t="shared" si="150"/>
        <v/>
      </c>
      <c r="AA479" s="61" t="str">
        <f t="shared" si="151"/>
        <v/>
      </c>
      <c r="AB479" s="62"/>
      <c r="AC479" s="66"/>
      <c r="AD479" s="63"/>
      <c r="AE479" s="62" t="str">
        <f t="shared" si="152"/>
        <v/>
      </c>
      <c r="AF479" s="66" t="str">
        <f t="shared" si="153"/>
        <v/>
      </c>
      <c r="AG479" s="63" t="str">
        <f t="shared" si="154"/>
        <v/>
      </c>
      <c r="AH479" s="12" t="str">
        <f t="shared" si="155"/>
        <v/>
      </c>
      <c r="AI479" s="12" t="str">
        <f t="shared" si="158"/>
        <v/>
      </c>
    </row>
    <row r="480" spans="1:36" ht="18" hidden="1" customHeight="1" x14ac:dyDescent="0.15">
      <c r="A480" s="196"/>
      <c r="B480" s="196"/>
      <c r="C480" s="197"/>
      <c r="D480" s="198"/>
      <c r="E480" s="66"/>
      <c r="F480" s="199"/>
      <c r="G480" s="200"/>
      <c r="H480" s="297"/>
      <c r="V480" s="71" t="str">
        <f t="shared" si="157"/>
        <v/>
      </c>
      <c r="W480" s="70" t="str">
        <f t="shared" si="156"/>
        <v/>
      </c>
      <c r="X480" s="70" t="str">
        <f>IF(A480="","",W480&amp;"・"&amp;②元データ!$G$10)</f>
        <v/>
      </c>
      <c r="Y480" s="12" t="str">
        <f t="shared" si="149"/>
        <v/>
      </c>
      <c r="Z480" s="12" t="str">
        <f t="shared" si="150"/>
        <v/>
      </c>
      <c r="AA480" s="61" t="str">
        <f t="shared" si="151"/>
        <v/>
      </c>
      <c r="AB480" s="62"/>
      <c r="AC480" s="66"/>
      <c r="AD480" s="63"/>
      <c r="AE480" s="62" t="str">
        <f t="shared" si="152"/>
        <v/>
      </c>
      <c r="AF480" s="66" t="str">
        <f t="shared" si="153"/>
        <v/>
      </c>
      <c r="AG480" s="63" t="str">
        <f t="shared" si="154"/>
        <v/>
      </c>
      <c r="AH480" s="12" t="str">
        <f t="shared" si="155"/>
        <v/>
      </c>
      <c r="AI480" s="12" t="str">
        <f t="shared" si="158"/>
        <v/>
      </c>
    </row>
    <row r="481" spans="1:35" ht="18" hidden="1" customHeight="1" x14ac:dyDescent="0.15">
      <c r="A481" s="196"/>
      <c r="B481" s="196"/>
      <c r="C481" s="197"/>
      <c r="D481" s="198"/>
      <c r="E481" s="66"/>
      <c r="F481" s="199"/>
      <c r="G481" s="200"/>
      <c r="H481" s="297"/>
      <c r="V481" s="71" t="str">
        <f t="shared" si="157"/>
        <v/>
      </c>
      <c r="W481" s="70" t="str">
        <f t="shared" si="156"/>
        <v/>
      </c>
      <c r="X481" s="70" t="str">
        <f>IF(A481="","",W481&amp;"・"&amp;②元データ!$G$10)</f>
        <v/>
      </c>
      <c r="Y481" s="12" t="str">
        <f t="shared" si="149"/>
        <v/>
      </c>
      <c r="Z481" s="12" t="str">
        <f t="shared" si="150"/>
        <v/>
      </c>
      <c r="AA481" s="61" t="str">
        <f t="shared" si="151"/>
        <v/>
      </c>
      <c r="AB481" s="62"/>
      <c r="AC481" s="66"/>
      <c r="AD481" s="63"/>
      <c r="AE481" s="62" t="str">
        <f t="shared" si="152"/>
        <v/>
      </c>
      <c r="AF481" s="66" t="str">
        <f t="shared" si="153"/>
        <v/>
      </c>
      <c r="AG481" s="63" t="str">
        <f t="shared" si="154"/>
        <v/>
      </c>
      <c r="AH481" s="12" t="str">
        <f t="shared" si="155"/>
        <v/>
      </c>
      <c r="AI481" s="12" t="str">
        <f t="shared" si="158"/>
        <v/>
      </c>
    </row>
    <row r="482" spans="1:35" ht="18" hidden="1" customHeight="1" x14ac:dyDescent="0.15">
      <c r="A482" s="196"/>
      <c r="B482" s="196"/>
      <c r="C482" s="197"/>
      <c r="D482" s="198"/>
      <c r="E482" s="66"/>
      <c r="F482" s="199"/>
      <c r="G482" s="200"/>
      <c r="H482" s="297"/>
      <c r="V482" s="71" t="str">
        <f t="shared" si="157"/>
        <v/>
      </c>
      <c r="W482" s="70" t="str">
        <f t="shared" si="156"/>
        <v/>
      </c>
      <c r="X482" s="70" t="str">
        <f>IF(A482="","",W482&amp;"・"&amp;②元データ!$G$10)</f>
        <v/>
      </c>
      <c r="Y482" s="12" t="str">
        <f t="shared" si="149"/>
        <v/>
      </c>
      <c r="Z482" s="12" t="str">
        <f t="shared" si="150"/>
        <v/>
      </c>
      <c r="AA482" s="61" t="str">
        <f t="shared" si="151"/>
        <v/>
      </c>
      <c r="AB482" s="62"/>
      <c r="AC482" s="66"/>
      <c r="AD482" s="63"/>
      <c r="AE482" s="62" t="str">
        <f t="shared" si="152"/>
        <v/>
      </c>
      <c r="AF482" s="66" t="str">
        <f t="shared" si="153"/>
        <v/>
      </c>
      <c r="AG482" s="63" t="str">
        <f t="shared" si="154"/>
        <v/>
      </c>
      <c r="AH482" s="12" t="str">
        <f t="shared" si="155"/>
        <v/>
      </c>
      <c r="AI482" s="12" t="str">
        <f t="shared" si="158"/>
        <v/>
      </c>
    </row>
    <row r="483" spans="1:35" ht="18" hidden="1" customHeight="1" x14ac:dyDescent="0.15">
      <c r="A483" s="196"/>
      <c r="B483" s="196"/>
      <c r="C483" s="197"/>
      <c r="D483" s="198"/>
      <c r="E483" s="66"/>
      <c r="F483" s="199"/>
      <c r="G483" s="200"/>
      <c r="H483" s="297"/>
      <c r="V483" s="71" t="str">
        <f t="shared" si="157"/>
        <v/>
      </c>
      <c r="W483" s="70" t="str">
        <f t="shared" si="156"/>
        <v/>
      </c>
      <c r="X483" s="70" t="str">
        <f>IF(A483="","",W483&amp;"・"&amp;②元データ!$G$10)</f>
        <v/>
      </c>
      <c r="Y483" s="12" t="str">
        <f t="shared" si="149"/>
        <v/>
      </c>
      <c r="Z483" s="12" t="str">
        <f t="shared" si="150"/>
        <v/>
      </c>
      <c r="AA483" s="61" t="str">
        <f t="shared" si="151"/>
        <v/>
      </c>
      <c r="AB483" s="62"/>
      <c r="AC483" s="66"/>
      <c r="AD483" s="63"/>
      <c r="AE483" s="62" t="str">
        <f t="shared" si="152"/>
        <v/>
      </c>
      <c r="AF483" s="66" t="str">
        <f t="shared" si="153"/>
        <v/>
      </c>
      <c r="AG483" s="63" t="str">
        <f t="shared" si="154"/>
        <v/>
      </c>
      <c r="AH483" s="12" t="str">
        <f t="shared" si="155"/>
        <v/>
      </c>
      <c r="AI483" s="12" t="str">
        <f t="shared" si="158"/>
        <v/>
      </c>
    </row>
    <row r="484" spans="1:35" ht="18" hidden="1" customHeight="1" x14ac:dyDescent="0.15">
      <c r="A484" s="196"/>
      <c r="B484" s="196"/>
      <c r="C484" s="197"/>
      <c r="D484" s="198"/>
      <c r="E484" s="66"/>
      <c r="F484" s="199"/>
      <c r="G484" s="200"/>
      <c r="H484" s="297"/>
      <c r="V484" s="71" t="str">
        <f t="shared" si="157"/>
        <v/>
      </c>
      <c r="W484" s="70" t="str">
        <f t="shared" si="156"/>
        <v/>
      </c>
      <c r="X484" s="70" t="str">
        <f>IF(A484="","",W484&amp;"・"&amp;②元データ!$G$10)</f>
        <v/>
      </c>
      <c r="Y484" s="12" t="str">
        <f t="shared" si="149"/>
        <v/>
      </c>
      <c r="Z484" s="12" t="str">
        <f t="shared" si="150"/>
        <v/>
      </c>
      <c r="AA484" s="61" t="str">
        <f t="shared" si="151"/>
        <v/>
      </c>
      <c r="AB484" s="62"/>
      <c r="AC484" s="66"/>
      <c r="AD484" s="63"/>
      <c r="AE484" s="62" t="str">
        <f t="shared" si="152"/>
        <v/>
      </c>
      <c r="AF484" s="66" t="str">
        <f t="shared" si="153"/>
        <v/>
      </c>
      <c r="AG484" s="63" t="str">
        <f t="shared" si="154"/>
        <v/>
      </c>
      <c r="AH484" s="12" t="str">
        <f t="shared" si="155"/>
        <v/>
      </c>
      <c r="AI484" s="12" t="str">
        <f t="shared" si="158"/>
        <v/>
      </c>
    </row>
    <row r="485" spans="1:35" ht="18" hidden="1" customHeight="1" x14ac:dyDescent="0.15">
      <c r="A485" s="196"/>
      <c r="B485" s="196"/>
      <c r="C485" s="197"/>
      <c r="D485" s="198"/>
      <c r="E485" s="66"/>
      <c r="F485" s="199"/>
      <c r="G485" s="200"/>
      <c r="H485" s="297"/>
      <c r="V485" s="71" t="str">
        <f t="shared" si="157"/>
        <v/>
      </c>
      <c r="W485" s="70" t="str">
        <f t="shared" si="156"/>
        <v/>
      </c>
      <c r="X485" s="70" t="str">
        <f>IF(A485="","",W485&amp;"・"&amp;②元データ!$G$10)</f>
        <v/>
      </c>
      <c r="Y485" s="12" t="str">
        <f t="shared" si="149"/>
        <v/>
      </c>
      <c r="Z485" s="12" t="str">
        <f t="shared" si="150"/>
        <v/>
      </c>
      <c r="AA485" s="61" t="str">
        <f t="shared" si="151"/>
        <v/>
      </c>
      <c r="AB485" s="62"/>
      <c r="AC485" s="66"/>
      <c r="AD485" s="63"/>
      <c r="AE485" s="62" t="str">
        <f t="shared" si="152"/>
        <v/>
      </c>
      <c r="AF485" s="66" t="str">
        <f t="shared" si="153"/>
        <v/>
      </c>
      <c r="AG485" s="63" t="str">
        <f t="shared" si="154"/>
        <v/>
      </c>
      <c r="AH485" s="12" t="str">
        <f t="shared" si="155"/>
        <v/>
      </c>
      <c r="AI485" s="12" t="str">
        <f t="shared" si="158"/>
        <v/>
      </c>
    </row>
    <row r="486" spans="1:35" ht="18" hidden="1" customHeight="1" x14ac:dyDescent="0.15">
      <c r="A486" s="196"/>
      <c r="B486" s="196"/>
      <c r="C486" s="197"/>
      <c r="D486" s="198"/>
      <c r="E486" s="66"/>
      <c r="F486" s="199"/>
      <c r="G486" s="200"/>
      <c r="H486" s="297"/>
      <c r="V486" s="71" t="str">
        <f t="shared" si="157"/>
        <v/>
      </c>
      <c r="W486" s="70" t="str">
        <f t="shared" si="156"/>
        <v/>
      </c>
      <c r="X486" s="70" t="str">
        <f>IF(A486="","",W486&amp;"・"&amp;②元データ!$G$10)</f>
        <v/>
      </c>
      <c r="Y486" s="12" t="str">
        <f t="shared" si="149"/>
        <v/>
      </c>
      <c r="Z486" s="12" t="str">
        <f t="shared" si="150"/>
        <v/>
      </c>
      <c r="AA486" s="61" t="str">
        <f t="shared" si="151"/>
        <v/>
      </c>
      <c r="AB486" s="62"/>
      <c r="AC486" s="66"/>
      <c r="AD486" s="63"/>
      <c r="AE486" s="62" t="str">
        <f t="shared" si="152"/>
        <v/>
      </c>
      <c r="AF486" s="66" t="str">
        <f t="shared" si="153"/>
        <v/>
      </c>
      <c r="AG486" s="63" t="str">
        <f t="shared" si="154"/>
        <v/>
      </c>
      <c r="AH486" s="12" t="str">
        <f t="shared" si="155"/>
        <v/>
      </c>
      <c r="AI486" s="12" t="str">
        <f t="shared" si="158"/>
        <v/>
      </c>
    </row>
    <row r="487" spans="1:35" ht="18" hidden="1" customHeight="1" x14ac:dyDescent="0.15">
      <c r="A487" s="196"/>
      <c r="B487" s="196"/>
      <c r="C487" s="197"/>
      <c r="D487" s="198"/>
      <c r="E487" s="66"/>
      <c r="F487" s="199"/>
      <c r="G487" s="200"/>
      <c r="H487" s="297"/>
      <c r="V487" s="71" t="str">
        <f t="shared" si="157"/>
        <v/>
      </c>
      <c r="W487" s="70" t="str">
        <f t="shared" si="156"/>
        <v/>
      </c>
      <c r="X487" s="70" t="str">
        <f>IF(A487="","",W487&amp;"・"&amp;②元データ!$G$10)</f>
        <v/>
      </c>
      <c r="Y487" s="12" t="str">
        <f t="shared" si="149"/>
        <v/>
      </c>
      <c r="Z487" s="12" t="str">
        <f t="shared" si="150"/>
        <v/>
      </c>
      <c r="AA487" s="61" t="str">
        <f t="shared" si="151"/>
        <v/>
      </c>
      <c r="AB487" s="62"/>
      <c r="AC487" s="66"/>
      <c r="AD487" s="63"/>
      <c r="AE487" s="62" t="str">
        <f t="shared" si="152"/>
        <v/>
      </c>
      <c r="AF487" s="66" t="str">
        <f t="shared" si="153"/>
        <v/>
      </c>
      <c r="AG487" s="63" t="str">
        <f t="shared" si="154"/>
        <v/>
      </c>
      <c r="AH487" s="12" t="str">
        <f t="shared" si="155"/>
        <v/>
      </c>
      <c r="AI487" s="12" t="str">
        <f t="shared" si="158"/>
        <v/>
      </c>
    </row>
    <row r="488" spans="1:35" ht="18" hidden="1" customHeight="1" x14ac:dyDescent="0.15">
      <c r="A488" s="196"/>
      <c r="B488" s="196"/>
      <c r="C488" s="197"/>
      <c r="D488" s="198"/>
      <c r="E488" s="66"/>
      <c r="F488" s="199"/>
      <c r="G488" s="200"/>
      <c r="H488" s="297"/>
      <c r="V488" s="71" t="str">
        <f t="shared" si="157"/>
        <v/>
      </c>
      <c r="W488" s="70" t="str">
        <f t="shared" si="156"/>
        <v/>
      </c>
      <c r="X488" s="70" t="str">
        <f>IF(A488="","",W488&amp;"・"&amp;②元データ!$G$10)</f>
        <v/>
      </c>
      <c r="Y488" s="12" t="str">
        <f t="shared" si="149"/>
        <v/>
      </c>
      <c r="Z488" s="12" t="str">
        <f t="shared" si="150"/>
        <v/>
      </c>
      <c r="AA488" s="61" t="str">
        <f t="shared" si="151"/>
        <v/>
      </c>
      <c r="AB488" s="62"/>
      <c r="AC488" s="66"/>
      <c r="AD488" s="63"/>
      <c r="AE488" s="62" t="str">
        <f t="shared" si="152"/>
        <v/>
      </c>
      <c r="AF488" s="66" t="str">
        <f t="shared" si="153"/>
        <v/>
      </c>
      <c r="AG488" s="63" t="str">
        <f t="shared" si="154"/>
        <v/>
      </c>
      <c r="AH488" s="12" t="str">
        <f t="shared" si="155"/>
        <v/>
      </c>
      <c r="AI488" s="12" t="str">
        <f t="shared" si="158"/>
        <v/>
      </c>
    </row>
    <row r="489" spans="1:35" ht="18" hidden="1" customHeight="1" x14ac:dyDescent="0.15">
      <c r="A489" s="196"/>
      <c r="B489" s="196"/>
      <c r="C489" s="197"/>
      <c r="D489" s="198"/>
      <c r="E489" s="66"/>
      <c r="F489" s="199"/>
      <c r="G489" s="200"/>
      <c r="H489" s="297"/>
      <c r="V489" s="71" t="str">
        <f t="shared" si="157"/>
        <v/>
      </c>
      <c r="W489" s="70" t="str">
        <f t="shared" si="156"/>
        <v/>
      </c>
      <c r="X489" s="70" t="str">
        <f>IF(A489="","",W489&amp;"・"&amp;②元データ!$G$10)</f>
        <v/>
      </c>
      <c r="Y489" s="12" t="str">
        <f t="shared" si="149"/>
        <v/>
      </c>
      <c r="Z489" s="12" t="str">
        <f t="shared" si="150"/>
        <v/>
      </c>
      <c r="AA489" s="61" t="str">
        <f t="shared" si="151"/>
        <v/>
      </c>
      <c r="AB489" s="62"/>
      <c r="AC489" s="66"/>
      <c r="AD489" s="63"/>
      <c r="AE489" s="62" t="str">
        <f t="shared" si="152"/>
        <v/>
      </c>
      <c r="AF489" s="66" t="str">
        <f t="shared" si="153"/>
        <v/>
      </c>
      <c r="AG489" s="63" t="str">
        <f t="shared" si="154"/>
        <v/>
      </c>
      <c r="AH489" s="12" t="str">
        <f t="shared" si="155"/>
        <v/>
      </c>
      <c r="AI489" s="12" t="str">
        <f t="shared" si="158"/>
        <v/>
      </c>
    </row>
    <row r="490" spans="1:35" ht="18" hidden="1" customHeight="1" x14ac:dyDescent="0.15">
      <c r="A490" s="196"/>
      <c r="B490" s="196"/>
      <c r="C490" s="197"/>
      <c r="D490" s="198"/>
      <c r="E490" s="66"/>
      <c r="F490" s="199"/>
      <c r="G490" s="200"/>
      <c r="H490" s="297"/>
      <c r="V490" s="71" t="str">
        <f t="shared" si="157"/>
        <v/>
      </c>
      <c r="W490" s="70" t="str">
        <f t="shared" si="156"/>
        <v/>
      </c>
      <c r="X490" s="70" t="str">
        <f>IF(A490="","",W490&amp;"・"&amp;②元データ!$G$10)</f>
        <v/>
      </c>
      <c r="Y490" s="12" t="str">
        <f t="shared" si="149"/>
        <v/>
      </c>
      <c r="Z490" s="12" t="str">
        <f t="shared" si="150"/>
        <v/>
      </c>
      <c r="AA490" s="61" t="str">
        <f t="shared" si="151"/>
        <v/>
      </c>
      <c r="AB490" s="62"/>
      <c r="AC490" s="66"/>
      <c r="AD490" s="63"/>
      <c r="AE490" s="62" t="str">
        <f t="shared" si="152"/>
        <v/>
      </c>
      <c r="AF490" s="66" t="str">
        <f t="shared" si="153"/>
        <v/>
      </c>
      <c r="AG490" s="63" t="str">
        <f t="shared" si="154"/>
        <v/>
      </c>
      <c r="AH490" s="12" t="str">
        <f t="shared" si="155"/>
        <v/>
      </c>
      <c r="AI490" s="12" t="str">
        <f t="shared" si="158"/>
        <v/>
      </c>
    </row>
    <row r="491" spans="1:35" ht="18" hidden="1" customHeight="1" x14ac:dyDescent="0.15">
      <c r="A491" s="196"/>
      <c r="B491" s="196"/>
      <c r="C491" s="197"/>
      <c r="D491" s="198"/>
      <c r="E491" s="66"/>
      <c r="F491" s="199"/>
      <c r="G491" s="200"/>
      <c r="H491" s="297"/>
      <c r="V491" s="71" t="str">
        <f t="shared" si="157"/>
        <v/>
      </c>
      <c r="W491" s="70" t="str">
        <f t="shared" si="156"/>
        <v/>
      </c>
      <c r="X491" s="70" t="str">
        <f>IF(A491="","",W491&amp;"・"&amp;②元データ!$G$10)</f>
        <v/>
      </c>
      <c r="Y491" s="12" t="str">
        <f t="shared" si="149"/>
        <v/>
      </c>
      <c r="Z491" s="12" t="str">
        <f t="shared" si="150"/>
        <v/>
      </c>
      <c r="AA491" s="61" t="str">
        <f t="shared" si="151"/>
        <v/>
      </c>
      <c r="AB491" s="62"/>
      <c r="AC491" s="66"/>
      <c r="AD491" s="63"/>
      <c r="AE491" s="62" t="str">
        <f t="shared" si="152"/>
        <v/>
      </c>
      <c r="AF491" s="66" t="str">
        <f t="shared" si="153"/>
        <v/>
      </c>
      <c r="AG491" s="63" t="str">
        <f t="shared" si="154"/>
        <v/>
      </c>
      <c r="AH491" s="12" t="str">
        <f t="shared" si="155"/>
        <v/>
      </c>
      <c r="AI491" s="12" t="str">
        <f t="shared" si="158"/>
        <v/>
      </c>
    </row>
    <row r="492" spans="1:35" ht="18" hidden="1" customHeight="1" x14ac:dyDescent="0.15">
      <c r="A492" s="196"/>
      <c r="B492" s="196"/>
      <c r="C492" s="197"/>
      <c r="D492" s="198"/>
      <c r="E492" s="66"/>
      <c r="F492" s="199"/>
      <c r="G492" s="200"/>
      <c r="H492" s="297"/>
      <c r="V492" s="71" t="str">
        <f t="shared" si="157"/>
        <v/>
      </c>
      <c r="W492" s="70" t="str">
        <f t="shared" si="156"/>
        <v/>
      </c>
      <c r="X492" s="70" t="str">
        <f>IF(A492="","",W492&amp;"・"&amp;②元データ!$G$10)</f>
        <v/>
      </c>
      <c r="Y492" s="12" t="str">
        <f t="shared" si="149"/>
        <v/>
      </c>
      <c r="Z492" s="12" t="str">
        <f t="shared" si="150"/>
        <v/>
      </c>
      <c r="AA492" s="61" t="str">
        <f t="shared" si="151"/>
        <v/>
      </c>
      <c r="AB492" s="62"/>
      <c r="AC492" s="66"/>
      <c r="AD492" s="63"/>
      <c r="AE492" s="62" t="str">
        <f t="shared" si="152"/>
        <v/>
      </c>
      <c r="AF492" s="66" t="str">
        <f t="shared" si="153"/>
        <v/>
      </c>
      <c r="AG492" s="63" t="str">
        <f t="shared" si="154"/>
        <v/>
      </c>
      <c r="AH492" s="12" t="str">
        <f t="shared" si="155"/>
        <v/>
      </c>
      <c r="AI492" s="12" t="str">
        <f t="shared" si="158"/>
        <v/>
      </c>
    </row>
    <row r="493" spans="1:35" ht="18" hidden="1" customHeight="1" x14ac:dyDescent="0.15">
      <c r="A493" s="196"/>
      <c r="B493" s="196"/>
      <c r="C493" s="197"/>
      <c r="D493" s="198"/>
      <c r="E493" s="66"/>
      <c r="F493" s="199"/>
      <c r="G493" s="200"/>
      <c r="H493" s="297"/>
      <c r="V493" s="71" t="str">
        <f t="shared" si="157"/>
        <v/>
      </c>
      <c r="W493" s="70" t="str">
        <f t="shared" si="156"/>
        <v/>
      </c>
      <c r="X493" s="70" t="str">
        <f>IF(A493="","",W493&amp;"・"&amp;②元データ!$G$10)</f>
        <v/>
      </c>
      <c r="Y493" s="12" t="str">
        <f t="shared" si="149"/>
        <v/>
      </c>
      <c r="Z493" s="12" t="str">
        <f t="shared" si="150"/>
        <v/>
      </c>
      <c r="AA493" s="61" t="str">
        <f t="shared" si="151"/>
        <v/>
      </c>
      <c r="AB493" s="62"/>
      <c r="AC493" s="66"/>
      <c r="AD493" s="63"/>
      <c r="AE493" s="62" t="str">
        <f t="shared" si="152"/>
        <v/>
      </c>
      <c r="AF493" s="66" t="str">
        <f t="shared" si="153"/>
        <v/>
      </c>
      <c r="AG493" s="63" t="str">
        <f t="shared" si="154"/>
        <v/>
      </c>
      <c r="AH493" s="12" t="str">
        <f t="shared" si="155"/>
        <v/>
      </c>
      <c r="AI493" s="12" t="str">
        <f t="shared" si="158"/>
        <v/>
      </c>
    </row>
    <row r="494" spans="1:35" ht="18" hidden="1" customHeight="1" x14ac:dyDescent="0.15">
      <c r="A494" s="196"/>
      <c r="B494" s="196"/>
      <c r="C494" s="197"/>
      <c r="D494" s="198"/>
      <c r="E494" s="66"/>
      <c r="F494" s="199"/>
      <c r="G494" s="200"/>
      <c r="H494" s="297"/>
      <c r="V494" s="71" t="str">
        <f t="shared" si="157"/>
        <v/>
      </c>
      <c r="W494" s="70" t="str">
        <f t="shared" si="156"/>
        <v/>
      </c>
      <c r="X494" s="70" t="str">
        <f>IF(A494="","",W494&amp;"・"&amp;②元データ!$G$10)</f>
        <v/>
      </c>
      <c r="Y494" s="12" t="str">
        <f t="shared" si="149"/>
        <v/>
      </c>
      <c r="Z494" s="12" t="str">
        <f t="shared" si="150"/>
        <v/>
      </c>
      <c r="AA494" s="61" t="str">
        <f t="shared" si="151"/>
        <v/>
      </c>
      <c r="AB494" s="62"/>
      <c r="AC494" s="66"/>
      <c r="AD494" s="63"/>
      <c r="AE494" s="62" t="str">
        <f t="shared" si="152"/>
        <v/>
      </c>
      <c r="AF494" s="66" t="str">
        <f t="shared" si="153"/>
        <v/>
      </c>
      <c r="AG494" s="63" t="str">
        <f t="shared" si="154"/>
        <v/>
      </c>
      <c r="AH494" s="12" t="str">
        <f t="shared" si="155"/>
        <v/>
      </c>
      <c r="AI494" s="12" t="str">
        <f t="shared" si="158"/>
        <v/>
      </c>
    </row>
    <row r="495" spans="1:35" ht="18" hidden="1" customHeight="1" x14ac:dyDescent="0.15">
      <c r="A495" s="196"/>
      <c r="B495" s="196"/>
      <c r="C495" s="197"/>
      <c r="D495" s="198"/>
      <c r="E495" s="66"/>
      <c r="F495" s="199"/>
      <c r="G495" s="200"/>
      <c r="H495" s="297"/>
      <c r="V495" s="71" t="str">
        <f t="shared" si="157"/>
        <v/>
      </c>
      <c r="W495" s="70" t="str">
        <f t="shared" si="156"/>
        <v/>
      </c>
      <c r="X495" s="70" t="str">
        <f>IF(A495="","",W495&amp;"・"&amp;②元データ!$G$10)</f>
        <v/>
      </c>
      <c r="Y495" s="12" t="str">
        <f t="shared" si="149"/>
        <v/>
      </c>
      <c r="Z495" s="12" t="str">
        <f t="shared" si="150"/>
        <v/>
      </c>
      <c r="AA495" s="61" t="str">
        <f t="shared" si="151"/>
        <v/>
      </c>
      <c r="AB495" s="62"/>
      <c r="AC495" s="66"/>
      <c r="AD495" s="63"/>
      <c r="AE495" s="62" t="str">
        <f t="shared" si="152"/>
        <v/>
      </c>
      <c r="AF495" s="66" t="str">
        <f t="shared" si="153"/>
        <v/>
      </c>
      <c r="AG495" s="63" t="str">
        <f t="shared" si="154"/>
        <v/>
      </c>
      <c r="AH495" s="12" t="str">
        <f t="shared" si="155"/>
        <v/>
      </c>
      <c r="AI495" s="12" t="str">
        <f t="shared" si="158"/>
        <v/>
      </c>
    </row>
    <row r="496" spans="1:35" ht="18" hidden="1" customHeight="1" x14ac:dyDescent="0.15">
      <c r="A496" s="196"/>
      <c r="B496" s="196"/>
      <c r="C496" s="197"/>
      <c r="D496" s="198"/>
      <c r="E496" s="66"/>
      <c r="F496" s="199"/>
      <c r="G496" s="200"/>
      <c r="H496" s="297"/>
      <c r="V496" s="71" t="str">
        <f t="shared" si="157"/>
        <v/>
      </c>
      <c r="W496" s="70" t="str">
        <f t="shared" si="156"/>
        <v/>
      </c>
      <c r="X496" s="70" t="str">
        <f>IF(A496="","",W496&amp;"・"&amp;②元データ!$G$10)</f>
        <v/>
      </c>
      <c r="Y496" s="12" t="str">
        <f t="shared" si="149"/>
        <v/>
      </c>
      <c r="Z496" s="12" t="str">
        <f t="shared" si="150"/>
        <v/>
      </c>
      <c r="AA496" s="61" t="str">
        <f t="shared" si="151"/>
        <v/>
      </c>
      <c r="AB496" s="62"/>
      <c r="AC496" s="66"/>
      <c r="AD496" s="63"/>
      <c r="AE496" s="62" t="str">
        <f t="shared" si="152"/>
        <v/>
      </c>
      <c r="AF496" s="66" t="str">
        <f t="shared" si="153"/>
        <v/>
      </c>
      <c r="AG496" s="63" t="str">
        <f t="shared" si="154"/>
        <v/>
      </c>
      <c r="AH496" s="12" t="str">
        <f t="shared" si="155"/>
        <v/>
      </c>
      <c r="AI496" s="12" t="str">
        <f t="shared" si="158"/>
        <v/>
      </c>
    </row>
    <row r="497" spans="1:35" ht="18" hidden="1" customHeight="1" x14ac:dyDescent="0.15">
      <c r="A497" s="196"/>
      <c r="B497" s="196"/>
      <c r="C497" s="197"/>
      <c r="D497" s="198"/>
      <c r="E497" s="66"/>
      <c r="F497" s="199"/>
      <c r="G497" s="200"/>
      <c r="H497" s="297"/>
      <c r="V497" s="71" t="str">
        <f t="shared" si="157"/>
        <v/>
      </c>
      <c r="W497" s="70" t="str">
        <f t="shared" si="156"/>
        <v/>
      </c>
      <c r="X497" s="70" t="str">
        <f>IF(A497="","",W497&amp;"・"&amp;②元データ!$G$10)</f>
        <v/>
      </c>
      <c r="Y497" s="12" t="str">
        <f t="shared" si="149"/>
        <v/>
      </c>
      <c r="Z497" s="12" t="str">
        <f t="shared" si="150"/>
        <v/>
      </c>
      <c r="AA497" s="61" t="str">
        <f t="shared" si="151"/>
        <v/>
      </c>
      <c r="AB497" s="62"/>
      <c r="AC497" s="66"/>
      <c r="AD497" s="63"/>
      <c r="AE497" s="62" t="str">
        <f t="shared" si="152"/>
        <v/>
      </c>
      <c r="AF497" s="66" t="str">
        <f t="shared" si="153"/>
        <v/>
      </c>
      <c r="AG497" s="63" t="str">
        <f t="shared" si="154"/>
        <v/>
      </c>
      <c r="AH497" s="12" t="str">
        <f t="shared" si="155"/>
        <v/>
      </c>
      <c r="AI497" s="12" t="str">
        <f t="shared" si="158"/>
        <v/>
      </c>
    </row>
    <row r="498" spans="1:35" ht="18" hidden="1" customHeight="1" x14ac:dyDescent="0.15">
      <c r="A498" s="196"/>
      <c r="B498" s="196"/>
      <c r="C498" s="197"/>
      <c r="D498" s="198"/>
      <c r="E498" s="66"/>
      <c r="F498" s="199"/>
      <c r="G498" s="200"/>
      <c r="H498" s="297"/>
      <c r="V498" s="71" t="str">
        <f t="shared" si="157"/>
        <v/>
      </c>
      <c r="W498" s="70" t="str">
        <f t="shared" si="156"/>
        <v/>
      </c>
      <c r="X498" s="70" t="str">
        <f>IF(A498="","",W498&amp;"・"&amp;②元データ!$G$10)</f>
        <v/>
      </c>
      <c r="Y498" s="12" t="str">
        <f t="shared" si="149"/>
        <v/>
      </c>
      <c r="Z498" s="12" t="str">
        <f t="shared" si="150"/>
        <v/>
      </c>
      <c r="AA498" s="61" t="str">
        <f t="shared" si="151"/>
        <v/>
      </c>
      <c r="AB498" s="62"/>
      <c r="AC498" s="66"/>
      <c r="AD498" s="63"/>
      <c r="AE498" s="62" t="str">
        <f t="shared" si="152"/>
        <v/>
      </c>
      <c r="AF498" s="66" t="str">
        <f t="shared" si="153"/>
        <v/>
      </c>
      <c r="AG498" s="63" t="str">
        <f t="shared" si="154"/>
        <v/>
      </c>
      <c r="AH498" s="12" t="str">
        <f t="shared" si="155"/>
        <v/>
      </c>
      <c r="AI498" s="12" t="str">
        <f t="shared" si="158"/>
        <v/>
      </c>
    </row>
    <row r="499" spans="1:35" ht="18" hidden="1" customHeight="1" x14ac:dyDescent="0.15">
      <c r="A499" s="196"/>
      <c r="B499" s="196"/>
      <c r="C499" s="197"/>
      <c r="D499" s="198"/>
      <c r="E499" s="66"/>
      <c r="F499" s="199"/>
      <c r="G499" s="200"/>
      <c r="H499" s="297"/>
      <c r="V499" s="71" t="str">
        <f t="shared" si="157"/>
        <v/>
      </c>
      <c r="W499" s="70" t="str">
        <f t="shared" si="156"/>
        <v/>
      </c>
      <c r="X499" s="70" t="str">
        <f>IF(A499="","",W499&amp;"・"&amp;②元データ!$G$10)</f>
        <v/>
      </c>
      <c r="Y499" s="12" t="str">
        <f t="shared" si="149"/>
        <v/>
      </c>
      <c r="Z499" s="12" t="str">
        <f t="shared" si="150"/>
        <v/>
      </c>
      <c r="AA499" s="61" t="str">
        <f t="shared" si="151"/>
        <v/>
      </c>
      <c r="AB499" s="62"/>
      <c r="AC499" s="66"/>
      <c r="AD499" s="63"/>
      <c r="AE499" s="62" t="str">
        <f t="shared" si="152"/>
        <v/>
      </c>
      <c r="AF499" s="66" t="str">
        <f t="shared" si="153"/>
        <v/>
      </c>
      <c r="AG499" s="63" t="str">
        <f t="shared" si="154"/>
        <v/>
      </c>
      <c r="AH499" s="12" t="str">
        <f t="shared" si="155"/>
        <v/>
      </c>
      <c r="AI499" s="12" t="str">
        <f t="shared" si="158"/>
        <v/>
      </c>
    </row>
    <row r="500" spans="1:35" ht="18" hidden="1" customHeight="1" x14ac:dyDescent="0.15">
      <c r="A500" s="196"/>
      <c r="B500" s="196"/>
      <c r="C500" s="197"/>
      <c r="D500" s="198"/>
      <c r="E500" s="66"/>
      <c r="F500" s="199"/>
      <c r="G500" s="200"/>
      <c r="H500" s="297"/>
      <c r="V500" s="71" t="str">
        <f t="shared" si="157"/>
        <v/>
      </c>
      <c r="W500" s="70" t="str">
        <f t="shared" si="156"/>
        <v/>
      </c>
      <c r="X500" s="70" t="str">
        <f>IF(A500="","",W500&amp;"・"&amp;②元データ!$G$10)</f>
        <v/>
      </c>
      <c r="Y500" s="12" t="str">
        <f t="shared" si="149"/>
        <v/>
      </c>
      <c r="Z500" s="12" t="str">
        <f t="shared" si="150"/>
        <v/>
      </c>
      <c r="AA500" s="61" t="str">
        <f t="shared" si="151"/>
        <v/>
      </c>
      <c r="AB500" s="62"/>
      <c r="AC500" s="66"/>
      <c r="AD500" s="63"/>
      <c r="AE500" s="62" t="str">
        <f t="shared" si="152"/>
        <v/>
      </c>
      <c r="AF500" s="66" t="str">
        <f t="shared" si="153"/>
        <v/>
      </c>
      <c r="AG500" s="63" t="str">
        <f t="shared" si="154"/>
        <v/>
      </c>
      <c r="AH500" s="12" t="str">
        <f t="shared" si="155"/>
        <v/>
      </c>
      <c r="AI500" s="12" t="str">
        <f t="shared" si="158"/>
        <v/>
      </c>
    </row>
    <row r="501" spans="1:35" ht="18" hidden="1" customHeight="1" x14ac:dyDescent="0.15">
      <c r="A501" s="196"/>
      <c r="B501" s="196"/>
      <c r="C501" s="197"/>
      <c r="D501" s="198"/>
      <c r="E501" s="66"/>
      <c r="F501" s="199"/>
      <c r="G501" s="200"/>
      <c r="H501" s="297"/>
      <c r="V501" s="71" t="str">
        <f t="shared" si="157"/>
        <v/>
      </c>
      <c r="W501" s="70" t="str">
        <f t="shared" si="156"/>
        <v/>
      </c>
      <c r="X501" s="70" t="str">
        <f>IF(A501="","",W501&amp;"・"&amp;②元データ!$G$10)</f>
        <v/>
      </c>
      <c r="Y501" s="12" t="str">
        <f t="shared" si="149"/>
        <v/>
      </c>
      <c r="Z501" s="12" t="str">
        <f t="shared" si="150"/>
        <v/>
      </c>
      <c r="AA501" s="61" t="str">
        <f t="shared" si="151"/>
        <v/>
      </c>
      <c r="AB501" s="62"/>
      <c r="AC501" s="66"/>
      <c r="AD501" s="63"/>
      <c r="AE501" s="62" t="str">
        <f t="shared" si="152"/>
        <v/>
      </c>
      <c r="AF501" s="66" t="str">
        <f t="shared" si="153"/>
        <v/>
      </c>
      <c r="AG501" s="63" t="str">
        <f t="shared" si="154"/>
        <v/>
      </c>
      <c r="AH501" s="12" t="str">
        <f t="shared" si="155"/>
        <v/>
      </c>
      <c r="AI501" s="12" t="str">
        <f t="shared" si="158"/>
        <v/>
      </c>
    </row>
    <row r="502" spans="1:35" ht="18" hidden="1" customHeight="1" x14ac:dyDescent="0.15">
      <c r="A502" s="196"/>
      <c r="B502" s="196"/>
      <c r="C502" s="197"/>
      <c r="D502" s="198"/>
      <c r="E502" s="66"/>
      <c r="F502" s="199"/>
      <c r="G502" s="200"/>
      <c r="H502" s="297"/>
      <c r="V502" s="71" t="str">
        <f t="shared" si="157"/>
        <v/>
      </c>
      <c r="W502" s="70" t="str">
        <f t="shared" si="156"/>
        <v/>
      </c>
      <c r="X502" s="70" t="str">
        <f>IF(A502="","",W502&amp;"・"&amp;②元データ!$G$10)</f>
        <v/>
      </c>
      <c r="Y502" s="12" t="str">
        <f t="shared" si="149"/>
        <v/>
      </c>
      <c r="Z502" s="12" t="str">
        <f t="shared" si="150"/>
        <v/>
      </c>
      <c r="AA502" s="61" t="str">
        <f t="shared" si="151"/>
        <v/>
      </c>
      <c r="AB502" s="62"/>
      <c r="AC502" s="66"/>
      <c r="AD502" s="63"/>
      <c r="AE502" s="62" t="str">
        <f t="shared" si="152"/>
        <v/>
      </c>
      <c r="AF502" s="66" t="str">
        <f t="shared" si="153"/>
        <v/>
      </c>
      <c r="AG502" s="63" t="str">
        <f t="shared" si="154"/>
        <v/>
      </c>
      <c r="AH502" s="12" t="str">
        <f t="shared" si="155"/>
        <v/>
      </c>
      <c r="AI502" s="12" t="str">
        <f t="shared" si="158"/>
        <v/>
      </c>
    </row>
    <row r="503" spans="1:35" ht="18" hidden="1" customHeight="1" x14ac:dyDescent="0.15">
      <c r="A503" s="196"/>
      <c r="B503" s="196"/>
      <c r="C503" s="197"/>
      <c r="D503" s="198"/>
      <c r="E503" s="66"/>
      <c r="F503" s="199"/>
      <c r="G503" s="200"/>
      <c r="H503" s="297"/>
      <c r="V503" s="71" t="str">
        <f t="shared" si="157"/>
        <v/>
      </c>
      <c r="W503" s="70" t="str">
        <f t="shared" si="156"/>
        <v/>
      </c>
      <c r="X503" s="70" t="str">
        <f>IF(A503="","",W503&amp;"・"&amp;②元データ!$G$10)</f>
        <v/>
      </c>
      <c r="Y503" s="12" t="str">
        <f t="shared" si="149"/>
        <v/>
      </c>
      <c r="Z503" s="12" t="str">
        <f t="shared" si="150"/>
        <v/>
      </c>
      <c r="AA503" s="61" t="str">
        <f t="shared" si="151"/>
        <v/>
      </c>
      <c r="AB503" s="62"/>
      <c r="AC503" s="66"/>
      <c r="AD503" s="63"/>
      <c r="AE503" s="62" t="str">
        <f t="shared" si="152"/>
        <v/>
      </c>
      <c r="AF503" s="66" t="str">
        <f t="shared" si="153"/>
        <v/>
      </c>
      <c r="AG503" s="63" t="str">
        <f t="shared" si="154"/>
        <v/>
      </c>
      <c r="AH503" s="12" t="str">
        <f t="shared" si="155"/>
        <v/>
      </c>
      <c r="AI503" s="12" t="str">
        <f t="shared" si="158"/>
        <v/>
      </c>
    </row>
    <row r="504" spans="1:35" ht="18" hidden="1" customHeight="1" x14ac:dyDescent="0.15">
      <c r="A504" s="196"/>
      <c r="B504" s="196"/>
      <c r="C504" s="197"/>
      <c r="D504" s="198"/>
      <c r="E504" s="66"/>
      <c r="F504" s="199"/>
      <c r="G504" s="200"/>
      <c r="H504" s="297"/>
      <c r="V504" s="71" t="str">
        <f t="shared" si="157"/>
        <v/>
      </c>
      <c r="W504" s="70" t="str">
        <f t="shared" si="156"/>
        <v/>
      </c>
      <c r="X504" s="70" t="str">
        <f>IF(A504="","",W504&amp;"・"&amp;②元データ!$G$10)</f>
        <v/>
      </c>
      <c r="Y504" s="12" t="str">
        <f t="shared" si="149"/>
        <v/>
      </c>
      <c r="Z504" s="12" t="str">
        <f t="shared" si="150"/>
        <v/>
      </c>
      <c r="AA504" s="61" t="str">
        <f t="shared" si="151"/>
        <v/>
      </c>
      <c r="AB504" s="62"/>
      <c r="AC504" s="66"/>
      <c r="AD504" s="63"/>
      <c r="AE504" s="62" t="str">
        <f t="shared" si="152"/>
        <v/>
      </c>
      <c r="AF504" s="66" t="str">
        <f t="shared" si="153"/>
        <v/>
      </c>
      <c r="AG504" s="63" t="str">
        <f t="shared" si="154"/>
        <v/>
      </c>
      <c r="AH504" s="12" t="str">
        <f t="shared" si="155"/>
        <v/>
      </c>
      <c r="AI504" s="12" t="str">
        <f t="shared" si="158"/>
        <v/>
      </c>
    </row>
    <row r="505" spans="1:35" ht="18" hidden="1" customHeight="1" x14ac:dyDescent="0.15">
      <c r="A505" s="196"/>
      <c r="B505" s="196"/>
      <c r="C505" s="197"/>
      <c r="D505" s="198"/>
      <c r="E505" s="66"/>
      <c r="F505" s="199"/>
      <c r="G505" s="200"/>
      <c r="H505" s="297"/>
      <c r="V505" s="71" t="str">
        <f t="shared" si="157"/>
        <v/>
      </c>
      <c r="W505" s="70" t="str">
        <f t="shared" si="156"/>
        <v/>
      </c>
      <c r="X505" s="70" t="str">
        <f>IF(A505="","",W505&amp;"・"&amp;②元データ!$G$10)</f>
        <v/>
      </c>
      <c r="Y505" s="12" t="str">
        <f t="shared" ref="Y505:Y525" si="159">IF(A505="","",A505)</f>
        <v/>
      </c>
      <c r="Z505" s="12" t="str">
        <f t="shared" ref="Z505:Z525" si="160">IF(B505="","",B505)</f>
        <v/>
      </c>
      <c r="AA505" s="61" t="str">
        <f t="shared" ref="AA505:AA525" si="161">IF(C505="","",C505)</f>
        <v/>
      </c>
      <c r="AB505" s="62"/>
      <c r="AC505" s="66"/>
      <c r="AD505" s="63"/>
      <c r="AE505" s="62" t="str">
        <f t="shared" si="152"/>
        <v/>
      </c>
      <c r="AF505" s="66" t="str">
        <f t="shared" si="153"/>
        <v/>
      </c>
      <c r="AG505" s="63" t="str">
        <f t="shared" si="154"/>
        <v/>
      </c>
      <c r="AH505" s="12" t="str">
        <f t="shared" si="155"/>
        <v/>
      </c>
      <c r="AI505" s="12" t="str">
        <f t="shared" si="158"/>
        <v/>
      </c>
    </row>
    <row r="506" spans="1:35" ht="18" hidden="1" customHeight="1" x14ac:dyDescent="0.15">
      <c r="A506" s="196"/>
      <c r="B506" s="196"/>
      <c r="C506" s="197"/>
      <c r="D506" s="198"/>
      <c r="E506" s="66"/>
      <c r="F506" s="199"/>
      <c r="G506" s="200"/>
      <c r="H506" s="297"/>
      <c r="V506" s="71" t="str">
        <f t="shared" si="157"/>
        <v/>
      </c>
      <c r="W506" s="70" t="str">
        <f t="shared" si="156"/>
        <v/>
      </c>
      <c r="X506" s="70" t="str">
        <f>IF(A506="","",W506&amp;"・"&amp;②元データ!$G$10)</f>
        <v/>
      </c>
      <c r="Y506" s="12" t="str">
        <f t="shared" si="159"/>
        <v/>
      </c>
      <c r="Z506" s="12" t="str">
        <f t="shared" si="160"/>
        <v/>
      </c>
      <c r="AA506" s="61" t="str">
        <f t="shared" si="161"/>
        <v/>
      </c>
      <c r="AB506" s="62"/>
      <c r="AC506" s="66"/>
      <c r="AD506" s="63"/>
      <c r="AE506" s="62" t="str">
        <f t="shared" si="152"/>
        <v/>
      </c>
      <c r="AF506" s="66" t="str">
        <f t="shared" si="153"/>
        <v/>
      </c>
      <c r="AG506" s="63" t="str">
        <f t="shared" si="154"/>
        <v/>
      </c>
      <c r="AH506" s="12" t="str">
        <f t="shared" si="155"/>
        <v/>
      </c>
      <c r="AI506" s="12" t="str">
        <f t="shared" si="158"/>
        <v/>
      </c>
    </row>
    <row r="507" spans="1:35" ht="18" hidden="1" customHeight="1" x14ac:dyDescent="0.15">
      <c r="A507" s="196"/>
      <c r="B507" s="196"/>
      <c r="C507" s="197"/>
      <c r="D507" s="198"/>
      <c r="E507" s="66"/>
      <c r="F507" s="199"/>
      <c r="G507" s="200"/>
      <c r="H507" s="297"/>
      <c r="V507" s="71" t="str">
        <f t="shared" si="157"/>
        <v/>
      </c>
      <c r="W507" s="70" t="str">
        <f t="shared" ref="W507:W525" si="162">IF(A507="","",Y507&amp;"・"&amp;V507)</f>
        <v/>
      </c>
      <c r="X507" s="70" t="str">
        <f>IF(A507="","",W507&amp;"・"&amp;②元データ!$G$10)</f>
        <v/>
      </c>
      <c r="Y507" s="12" t="str">
        <f t="shared" si="159"/>
        <v/>
      </c>
      <c r="Z507" s="12" t="str">
        <f t="shared" si="160"/>
        <v/>
      </c>
      <c r="AA507" s="61" t="str">
        <f t="shared" si="161"/>
        <v/>
      </c>
      <c r="AB507" s="62"/>
      <c r="AC507" s="66"/>
      <c r="AD507" s="63"/>
      <c r="AE507" s="62" t="str">
        <f t="shared" si="152"/>
        <v/>
      </c>
      <c r="AF507" s="66" t="str">
        <f t="shared" si="153"/>
        <v/>
      </c>
      <c r="AG507" s="63" t="str">
        <f t="shared" si="154"/>
        <v/>
      </c>
      <c r="AH507" s="12" t="str">
        <f t="shared" si="155"/>
        <v/>
      </c>
      <c r="AI507" s="12" t="str">
        <f t="shared" si="158"/>
        <v/>
      </c>
    </row>
    <row r="508" spans="1:35" ht="18" hidden="1" customHeight="1" x14ac:dyDescent="0.15">
      <c r="A508" s="196"/>
      <c r="B508" s="196"/>
      <c r="C508" s="197"/>
      <c r="D508" s="198"/>
      <c r="E508" s="66"/>
      <c r="F508" s="199"/>
      <c r="G508" s="200"/>
      <c r="H508" s="297"/>
      <c r="V508" s="71" t="str">
        <f t="shared" si="157"/>
        <v/>
      </c>
      <c r="W508" s="70" t="str">
        <f t="shared" si="162"/>
        <v/>
      </c>
      <c r="X508" s="70" t="str">
        <f>IF(A508="","",W508&amp;"・"&amp;②元データ!$G$10)</f>
        <v/>
      </c>
      <c r="Y508" s="12" t="str">
        <f t="shared" si="159"/>
        <v/>
      </c>
      <c r="Z508" s="12" t="str">
        <f t="shared" si="160"/>
        <v/>
      </c>
      <c r="AA508" s="61" t="str">
        <f t="shared" si="161"/>
        <v/>
      </c>
      <c r="AB508" s="62"/>
      <c r="AC508" s="66"/>
      <c r="AD508" s="63"/>
      <c r="AE508" s="62" t="str">
        <f t="shared" si="152"/>
        <v/>
      </c>
      <c r="AF508" s="66" t="str">
        <f t="shared" si="153"/>
        <v/>
      </c>
      <c r="AG508" s="63" t="str">
        <f t="shared" si="154"/>
        <v/>
      </c>
      <c r="AH508" s="12" t="str">
        <f t="shared" si="155"/>
        <v/>
      </c>
      <c r="AI508" s="12" t="str">
        <f t="shared" si="158"/>
        <v/>
      </c>
    </row>
    <row r="509" spans="1:35" ht="18" hidden="1" customHeight="1" x14ac:dyDescent="0.15">
      <c r="A509" s="196"/>
      <c r="B509" s="196"/>
      <c r="C509" s="197"/>
      <c r="D509" s="198"/>
      <c r="E509" s="66"/>
      <c r="F509" s="199"/>
      <c r="G509" s="200"/>
      <c r="H509" s="297"/>
      <c r="V509" s="71" t="str">
        <f t="shared" si="157"/>
        <v/>
      </c>
      <c r="W509" s="70" t="str">
        <f t="shared" si="162"/>
        <v/>
      </c>
      <c r="X509" s="70" t="str">
        <f>IF(A509="","",W509&amp;"・"&amp;②元データ!$G$10)</f>
        <v/>
      </c>
      <c r="Y509" s="12" t="str">
        <f t="shared" si="159"/>
        <v/>
      </c>
      <c r="Z509" s="12" t="str">
        <f t="shared" si="160"/>
        <v/>
      </c>
      <c r="AA509" s="61" t="str">
        <f t="shared" si="161"/>
        <v/>
      </c>
      <c r="AB509" s="62"/>
      <c r="AC509" s="66"/>
      <c r="AD509" s="63"/>
      <c r="AE509" s="62" t="str">
        <f t="shared" si="152"/>
        <v/>
      </c>
      <c r="AF509" s="66" t="str">
        <f t="shared" si="153"/>
        <v/>
      </c>
      <c r="AG509" s="63" t="str">
        <f t="shared" si="154"/>
        <v/>
      </c>
      <c r="AH509" s="12" t="str">
        <f t="shared" si="155"/>
        <v/>
      </c>
      <c r="AI509" s="12" t="str">
        <f t="shared" si="158"/>
        <v/>
      </c>
    </row>
    <row r="510" spans="1:35" ht="18" hidden="1" customHeight="1" x14ac:dyDescent="0.15">
      <c r="A510" s="196"/>
      <c r="B510" s="196"/>
      <c r="C510" s="197"/>
      <c r="D510" s="198"/>
      <c r="E510" s="66"/>
      <c r="F510" s="199"/>
      <c r="G510" s="200"/>
      <c r="H510" s="297"/>
      <c r="V510" s="71" t="str">
        <f t="shared" si="157"/>
        <v/>
      </c>
      <c r="W510" s="70" t="str">
        <f t="shared" si="162"/>
        <v/>
      </c>
      <c r="X510" s="70" t="str">
        <f>IF(A510="","",W510&amp;"・"&amp;②元データ!$G$10)</f>
        <v/>
      </c>
      <c r="Y510" s="12" t="str">
        <f t="shared" si="159"/>
        <v/>
      </c>
      <c r="Z510" s="12" t="str">
        <f t="shared" si="160"/>
        <v/>
      </c>
      <c r="AA510" s="61" t="str">
        <f t="shared" si="161"/>
        <v/>
      </c>
      <c r="AB510" s="62"/>
      <c r="AC510" s="66"/>
      <c r="AD510" s="63"/>
      <c r="AE510" s="62" t="str">
        <f t="shared" si="152"/>
        <v/>
      </c>
      <c r="AF510" s="66" t="str">
        <f t="shared" si="153"/>
        <v/>
      </c>
      <c r="AG510" s="63" t="str">
        <f t="shared" si="154"/>
        <v/>
      </c>
      <c r="AH510" s="12" t="str">
        <f t="shared" si="155"/>
        <v/>
      </c>
      <c r="AI510" s="12" t="str">
        <f t="shared" si="158"/>
        <v/>
      </c>
    </row>
    <row r="511" spans="1:35" ht="18" hidden="1" customHeight="1" x14ac:dyDescent="0.15">
      <c r="A511" s="196"/>
      <c r="B511" s="196"/>
      <c r="C511" s="197"/>
      <c r="D511" s="198"/>
      <c r="E511" s="66"/>
      <c r="F511" s="199"/>
      <c r="G511" s="200"/>
      <c r="H511" s="297"/>
      <c r="V511" s="71" t="str">
        <f t="shared" si="157"/>
        <v/>
      </c>
      <c r="W511" s="70" t="str">
        <f t="shared" si="162"/>
        <v/>
      </c>
      <c r="X511" s="70" t="str">
        <f>IF(A511="","",W511&amp;"・"&amp;②元データ!$G$10)</f>
        <v/>
      </c>
      <c r="Y511" s="12" t="str">
        <f t="shared" si="159"/>
        <v/>
      </c>
      <c r="Z511" s="12" t="str">
        <f t="shared" si="160"/>
        <v/>
      </c>
      <c r="AA511" s="61" t="str">
        <f t="shared" si="161"/>
        <v/>
      </c>
      <c r="AB511" s="62"/>
      <c r="AC511" s="66"/>
      <c r="AD511" s="63"/>
      <c r="AE511" s="62" t="str">
        <f t="shared" si="152"/>
        <v/>
      </c>
      <c r="AF511" s="66" t="str">
        <f t="shared" si="153"/>
        <v/>
      </c>
      <c r="AG511" s="63" t="str">
        <f t="shared" si="154"/>
        <v/>
      </c>
      <c r="AH511" s="12" t="str">
        <f t="shared" si="155"/>
        <v/>
      </c>
      <c r="AI511" s="12" t="str">
        <f t="shared" si="158"/>
        <v/>
      </c>
    </row>
    <row r="512" spans="1:35" ht="18" hidden="1" customHeight="1" x14ac:dyDescent="0.15">
      <c r="A512" s="196"/>
      <c r="B512" s="196"/>
      <c r="C512" s="197"/>
      <c r="D512" s="198"/>
      <c r="E512" s="66"/>
      <c r="F512" s="199"/>
      <c r="G512" s="200"/>
      <c r="H512" s="297"/>
      <c r="V512" s="71" t="str">
        <f t="shared" si="157"/>
        <v/>
      </c>
      <c r="W512" s="70" t="str">
        <f t="shared" si="162"/>
        <v/>
      </c>
      <c r="X512" s="70" t="str">
        <f>IF(A512="","",W512&amp;"・"&amp;②元データ!$G$10)</f>
        <v/>
      </c>
      <c r="Y512" s="12" t="str">
        <f t="shared" si="159"/>
        <v/>
      </c>
      <c r="Z512" s="12" t="str">
        <f t="shared" si="160"/>
        <v/>
      </c>
      <c r="AA512" s="61" t="str">
        <f t="shared" si="161"/>
        <v/>
      </c>
      <c r="AB512" s="62"/>
      <c r="AC512" s="66"/>
      <c r="AD512" s="63"/>
      <c r="AE512" s="62" t="str">
        <f t="shared" si="152"/>
        <v/>
      </c>
      <c r="AF512" s="66" t="str">
        <f t="shared" si="153"/>
        <v/>
      </c>
      <c r="AG512" s="63" t="str">
        <f t="shared" si="154"/>
        <v/>
      </c>
      <c r="AH512" s="12" t="str">
        <f t="shared" si="155"/>
        <v/>
      </c>
      <c r="AI512" s="12" t="str">
        <f t="shared" si="158"/>
        <v/>
      </c>
    </row>
    <row r="513" spans="1:35" ht="18" hidden="1" customHeight="1" x14ac:dyDescent="0.15">
      <c r="A513" s="196"/>
      <c r="B513" s="196"/>
      <c r="C513" s="197"/>
      <c r="D513" s="198"/>
      <c r="E513" s="66"/>
      <c r="F513" s="199"/>
      <c r="G513" s="200"/>
      <c r="H513" s="297"/>
      <c r="V513" s="71" t="str">
        <f t="shared" si="157"/>
        <v/>
      </c>
      <c r="W513" s="70" t="str">
        <f t="shared" si="162"/>
        <v/>
      </c>
      <c r="X513" s="70" t="str">
        <f>IF(A513="","",W513&amp;"・"&amp;②元データ!$G$10)</f>
        <v/>
      </c>
      <c r="Y513" s="12" t="str">
        <f t="shared" si="159"/>
        <v/>
      </c>
      <c r="Z513" s="12" t="str">
        <f t="shared" si="160"/>
        <v/>
      </c>
      <c r="AA513" s="61" t="str">
        <f t="shared" si="161"/>
        <v/>
      </c>
      <c r="AB513" s="62"/>
      <c r="AC513" s="66"/>
      <c r="AD513" s="63"/>
      <c r="AE513" s="62" t="str">
        <f t="shared" si="152"/>
        <v/>
      </c>
      <c r="AF513" s="66" t="str">
        <f t="shared" si="153"/>
        <v/>
      </c>
      <c r="AG513" s="63" t="str">
        <f t="shared" si="154"/>
        <v/>
      </c>
      <c r="AH513" s="12" t="str">
        <f t="shared" si="155"/>
        <v/>
      </c>
      <c r="AI513" s="12" t="str">
        <f t="shared" si="158"/>
        <v/>
      </c>
    </row>
    <row r="514" spans="1:35" ht="18" hidden="1" customHeight="1" x14ac:dyDescent="0.15">
      <c r="A514" s="196"/>
      <c r="B514" s="196"/>
      <c r="C514" s="197"/>
      <c r="D514" s="198"/>
      <c r="E514" s="66"/>
      <c r="F514" s="199"/>
      <c r="G514" s="200"/>
      <c r="H514" s="297"/>
      <c r="V514" s="71" t="str">
        <f t="shared" si="157"/>
        <v/>
      </c>
      <c r="W514" s="70" t="str">
        <f t="shared" si="162"/>
        <v/>
      </c>
      <c r="X514" s="70" t="str">
        <f>IF(A514="","",W514&amp;"・"&amp;②元データ!$G$10)</f>
        <v/>
      </c>
      <c r="Y514" s="12" t="str">
        <f t="shared" si="159"/>
        <v/>
      </c>
      <c r="Z514" s="12" t="str">
        <f t="shared" si="160"/>
        <v/>
      </c>
      <c r="AA514" s="61" t="str">
        <f t="shared" si="161"/>
        <v/>
      </c>
      <c r="AB514" s="62"/>
      <c r="AC514" s="66"/>
      <c r="AD514" s="63"/>
      <c r="AE514" s="62" t="str">
        <f t="shared" si="152"/>
        <v/>
      </c>
      <c r="AF514" s="66" t="str">
        <f t="shared" si="153"/>
        <v/>
      </c>
      <c r="AG514" s="63" t="str">
        <f t="shared" si="154"/>
        <v/>
      </c>
      <c r="AH514" s="12" t="str">
        <f t="shared" si="155"/>
        <v/>
      </c>
      <c r="AI514" s="12" t="str">
        <f t="shared" si="158"/>
        <v/>
      </c>
    </row>
    <row r="515" spans="1:35" ht="18" hidden="1" customHeight="1" x14ac:dyDescent="0.15">
      <c r="A515" s="196"/>
      <c r="B515" s="196"/>
      <c r="C515" s="197"/>
      <c r="D515" s="198"/>
      <c r="E515" s="66"/>
      <c r="F515" s="199"/>
      <c r="G515" s="200"/>
      <c r="H515" s="297"/>
      <c r="V515" s="71" t="str">
        <f t="shared" si="157"/>
        <v/>
      </c>
      <c r="W515" s="70" t="str">
        <f t="shared" si="162"/>
        <v/>
      </c>
      <c r="X515" s="70" t="str">
        <f>IF(A515="","",W515&amp;"・"&amp;②元データ!$G$10)</f>
        <v/>
      </c>
      <c r="Y515" s="12" t="str">
        <f t="shared" si="159"/>
        <v/>
      </c>
      <c r="Z515" s="12" t="str">
        <f t="shared" si="160"/>
        <v/>
      </c>
      <c r="AA515" s="61" t="str">
        <f t="shared" si="161"/>
        <v/>
      </c>
      <c r="AB515" s="62"/>
      <c r="AC515" s="66"/>
      <c r="AD515" s="63"/>
      <c r="AE515" s="62" t="str">
        <f t="shared" si="152"/>
        <v/>
      </c>
      <c r="AF515" s="66" t="str">
        <f t="shared" si="153"/>
        <v/>
      </c>
      <c r="AG515" s="63" t="str">
        <f t="shared" si="154"/>
        <v/>
      </c>
      <c r="AH515" s="12" t="str">
        <f t="shared" si="155"/>
        <v/>
      </c>
      <c r="AI515" s="12" t="str">
        <f t="shared" si="158"/>
        <v/>
      </c>
    </row>
    <row r="516" spans="1:35" ht="18" hidden="1" customHeight="1" x14ac:dyDescent="0.15">
      <c r="A516" s="196"/>
      <c r="B516" s="196"/>
      <c r="C516" s="197"/>
      <c r="D516" s="198"/>
      <c r="E516" s="66"/>
      <c r="F516" s="199"/>
      <c r="G516" s="200"/>
      <c r="H516" s="297"/>
      <c r="V516" s="71" t="str">
        <f t="shared" si="157"/>
        <v/>
      </c>
      <c r="W516" s="70" t="str">
        <f t="shared" si="162"/>
        <v/>
      </c>
      <c r="X516" s="70" t="str">
        <f>IF(A516="","",W516&amp;"・"&amp;②元データ!$G$10)</f>
        <v/>
      </c>
      <c r="Y516" s="12" t="str">
        <f t="shared" si="159"/>
        <v/>
      </c>
      <c r="Z516" s="12" t="str">
        <f t="shared" si="160"/>
        <v/>
      </c>
      <c r="AA516" s="61" t="str">
        <f t="shared" si="161"/>
        <v/>
      </c>
      <c r="AB516" s="62"/>
      <c r="AC516" s="66"/>
      <c r="AD516" s="63"/>
      <c r="AE516" s="62" t="str">
        <f t="shared" si="152"/>
        <v/>
      </c>
      <c r="AF516" s="66" t="str">
        <f t="shared" si="153"/>
        <v/>
      </c>
      <c r="AG516" s="63" t="str">
        <f t="shared" si="154"/>
        <v/>
      </c>
      <c r="AH516" s="12" t="str">
        <f t="shared" si="155"/>
        <v/>
      </c>
      <c r="AI516" s="12" t="str">
        <f t="shared" si="158"/>
        <v/>
      </c>
    </row>
    <row r="517" spans="1:35" ht="18" hidden="1" customHeight="1" x14ac:dyDescent="0.15">
      <c r="A517" s="196"/>
      <c r="B517" s="196"/>
      <c r="C517" s="197"/>
      <c r="D517" s="198"/>
      <c r="E517" s="66"/>
      <c r="F517" s="199"/>
      <c r="G517" s="200"/>
      <c r="H517" s="297"/>
      <c r="V517" s="71" t="str">
        <f t="shared" si="157"/>
        <v/>
      </c>
      <c r="W517" s="70" t="str">
        <f t="shared" si="162"/>
        <v/>
      </c>
      <c r="X517" s="70" t="str">
        <f>IF(A517="","",W517&amp;"・"&amp;②元データ!$G$10)</f>
        <v/>
      </c>
      <c r="Y517" s="12" t="str">
        <f t="shared" si="159"/>
        <v/>
      </c>
      <c r="Z517" s="12" t="str">
        <f t="shared" si="160"/>
        <v/>
      </c>
      <c r="AA517" s="61" t="str">
        <f t="shared" si="161"/>
        <v/>
      </c>
      <c r="AB517" s="62"/>
      <c r="AC517" s="66"/>
      <c r="AD517" s="63"/>
      <c r="AE517" s="62" t="str">
        <f t="shared" si="152"/>
        <v/>
      </c>
      <c r="AF517" s="66" t="str">
        <f t="shared" si="153"/>
        <v/>
      </c>
      <c r="AG517" s="63" t="str">
        <f t="shared" si="154"/>
        <v/>
      </c>
      <c r="AH517" s="12" t="str">
        <f t="shared" si="155"/>
        <v/>
      </c>
      <c r="AI517" s="12" t="str">
        <f t="shared" si="158"/>
        <v/>
      </c>
    </row>
    <row r="518" spans="1:35" ht="18" hidden="1" customHeight="1" x14ac:dyDescent="0.15">
      <c r="A518" s="196"/>
      <c r="B518" s="196"/>
      <c r="C518" s="197"/>
      <c r="D518" s="198"/>
      <c r="E518" s="66"/>
      <c r="F518" s="199"/>
      <c r="G518" s="200"/>
      <c r="H518" s="297"/>
      <c r="V518" s="71" t="str">
        <f t="shared" si="157"/>
        <v/>
      </c>
      <c r="W518" s="70" t="str">
        <f t="shared" si="162"/>
        <v/>
      </c>
      <c r="X518" s="70" t="str">
        <f>IF(A518="","",W518&amp;"・"&amp;②元データ!$G$10)</f>
        <v/>
      </c>
      <c r="Y518" s="12" t="str">
        <f t="shared" si="159"/>
        <v/>
      </c>
      <c r="Z518" s="12" t="str">
        <f t="shared" si="160"/>
        <v/>
      </c>
      <c r="AA518" s="61" t="str">
        <f t="shared" si="161"/>
        <v/>
      </c>
      <c r="AB518" s="62"/>
      <c r="AC518" s="66"/>
      <c r="AD518" s="63"/>
      <c r="AE518" s="62" t="str">
        <f t="shared" si="152"/>
        <v/>
      </c>
      <c r="AF518" s="66" t="str">
        <f t="shared" si="153"/>
        <v/>
      </c>
      <c r="AG518" s="63" t="str">
        <f t="shared" si="154"/>
        <v/>
      </c>
      <c r="AH518" s="12" t="str">
        <f t="shared" si="155"/>
        <v/>
      </c>
      <c r="AI518" s="12" t="str">
        <f t="shared" si="158"/>
        <v/>
      </c>
    </row>
    <row r="519" spans="1:35" ht="18" hidden="1" customHeight="1" x14ac:dyDescent="0.15">
      <c r="A519" s="196"/>
      <c r="B519" s="196"/>
      <c r="C519" s="197"/>
      <c r="D519" s="198"/>
      <c r="E519" s="66"/>
      <c r="F519" s="199"/>
      <c r="G519" s="200"/>
      <c r="H519" s="297"/>
      <c r="V519" s="71" t="str">
        <f t="shared" si="157"/>
        <v/>
      </c>
      <c r="W519" s="70" t="str">
        <f t="shared" si="162"/>
        <v/>
      </c>
      <c r="X519" s="70" t="str">
        <f>IF(A519="","",W519&amp;"・"&amp;②元データ!$G$10)</f>
        <v/>
      </c>
      <c r="Y519" s="12" t="str">
        <f t="shared" si="159"/>
        <v/>
      </c>
      <c r="Z519" s="12" t="str">
        <f t="shared" si="160"/>
        <v/>
      </c>
      <c r="AA519" s="61" t="str">
        <f t="shared" si="161"/>
        <v/>
      </c>
      <c r="AB519" s="62"/>
      <c r="AC519" s="66"/>
      <c r="AD519" s="63"/>
      <c r="AE519" s="62" t="str">
        <f t="shared" si="152"/>
        <v/>
      </c>
      <c r="AF519" s="66" t="str">
        <f t="shared" si="153"/>
        <v/>
      </c>
      <c r="AG519" s="63" t="str">
        <f t="shared" si="154"/>
        <v/>
      </c>
      <c r="AH519" s="12" t="str">
        <f t="shared" si="155"/>
        <v/>
      </c>
      <c r="AI519" s="12" t="str">
        <f t="shared" si="158"/>
        <v/>
      </c>
    </row>
    <row r="520" spans="1:35" ht="18" hidden="1" customHeight="1" x14ac:dyDescent="0.15">
      <c r="A520" s="196"/>
      <c r="B520" s="196"/>
      <c r="C520" s="197"/>
      <c r="D520" s="198"/>
      <c r="E520" s="66"/>
      <c r="F520" s="199"/>
      <c r="G520" s="200"/>
      <c r="H520" s="297"/>
      <c r="V520" s="71" t="str">
        <f t="shared" si="157"/>
        <v/>
      </c>
      <c r="W520" s="70" t="str">
        <f t="shared" si="162"/>
        <v/>
      </c>
      <c r="X520" s="70" t="str">
        <f>IF(A520="","",W520&amp;"・"&amp;②元データ!$G$10)</f>
        <v/>
      </c>
      <c r="Y520" s="12" t="str">
        <f t="shared" si="159"/>
        <v/>
      </c>
      <c r="Z520" s="12" t="str">
        <f t="shared" si="160"/>
        <v/>
      </c>
      <c r="AA520" s="61" t="str">
        <f t="shared" si="161"/>
        <v/>
      </c>
      <c r="AB520" s="62"/>
      <c r="AC520" s="66"/>
      <c r="AD520" s="63"/>
      <c r="AE520" s="62" t="str">
        <f t="shared" si="152"/>
        <v/>
      </c>
      <c r="AF520" s="66" t="str">
        <f t="shared" si="153"/>
        <v/>
      </c>
      <c r="AG520" s="63" t="str">
        <f t="shared" si="154"/>
        <v/>
      </c>
      <c r="AH520" s="12" t="str">
        <f t="shared" si="155"/>
        <v/>
      </c>
      <c r="AI520" s="12" t="str">
        <f t="shared" si="158"/>
        <v/>
      </c>
    </row>
    <row r="521" spans="1:35" ht="18" hidden="1" customHeight="1" x14ac:dyDescent="0.15">
      <c r="A521" s="196"/>
      <c r="B521" s="196"/>
      <c r="C521" s="197"/>
      <c r="D521" s="198"/>
      <c r="E521" s="66"/>
      <c r="F521" s="199"/>
      <c r="G521" s="200"/>
      <c r="H521" s="297"/>
      <c r="V521" s="71" t="str">
        <f t="shared" si="157"/>
        <v/>
      </c>
      <c r="W521" s="70" t="str">
        <f t="shared" si="162"/>
        <v/>
      </c>
      <c r="X521" s="70" t="str">
        <f>IF(A521="","",W521&amp;"・"&amp;②元データ!$G$10)</f>
        <v/>
      </c>
      <c r="Y521" s="12" t="str">
        <f t="shared" si="159"/>
        <v/>
      </c>
      <c r="Z521" s="12" t="str">
        <f t="shared" si="160"/>
        <v/>
      </c>
      <c r="AA521" s="61" t="str">
        <f t="shared" si="161"/>
        <v/>
      </c>
      <c r="AB521" s="62"/>
      <c r="AC521" s="66"/>
      <c r="AD521" s="63"/>
      <c r="AE521" s="62" t="str">
        <f t="shared" si="152"/>
        <v/>
      </c>
      <c r="AF521" s="66" t="str">
        <f t="shared" si="153"/>
        <v/>
      </c>
      <c r="AG521" s="63" t="str">
        <f t="shared" si="154"/>
        <v/>
      </c>
      <c r="AH521" s="12" t="str">
        <f t="shared" si="155"/>
        <v/>
      </c>
      <c r="AI521" s="12" t="str">
        <f t="shared" si="158"/>
        <v/>
      </c>
    </row>
    <row r="522" spans="1:35" ht="18" hidden="1" customHeight="1" x14ac:dyDescent="0.15">
      <c r="A522" s="196"/>
      <c r="B522" s="196"/>
      <c r="C522" s="197"/>
      <c r="D522" s="198"/>
      <c r="E522" s="66"/>
      <c r="F522" s="199"/>
      <c r="G522" s="200"/>
      <c r="H522" s="297"/>
      <c r="V522" s="71" t="str">
        <f t="shared" si="157"/>
        <v/>
      </c>
      <c r="W522" s="70" t="str">
        <f t="shared" si="162"/>
        <v/>
      </c>
      <c r="X522" s="70" t="str">
        <f>IF(A522="","",W522&amp;"・"&amp;②元データ!$G$10)</f>
        <v/>
      </c>
      <c r="Y522" s="12" t="str">
        <f t="shared" si="159"/>
        <v/>
      </c>
      <c r="Z522" s="12" t="str">
        <f t="shared" si="160"/>
        <v/>
      </c>
      <c r="AA522" s="61" t="str">
        <f t="shared" si="161"/>
        <v/>
      </c>
      <c r="AB522" s="62"/>
      <c r="AC522" s="66"/>
      <c r="AD522" s="63"/>
      <c r="AE522" s="62" t="str">
        <f t="shared" si="152"/>
        <v/>
      </c>
      <c r="AF522" s="66" t="str">
        <f t="shared" si="153"/>
        <v/>
      </c>
      <c r="AG522" s="63" t="str">
        <f t="shared" si="154"/>
        <v/>
      </c>
      <c r="AH522" s="12" t="str">
        <f t="shared" si="155"/>
        <v/>
      </c>
      <c r="AI522" s="12" t="str">
        <f t="shared" si="158"/>
        <v/>
      </c>
    </row>
    <row r="523" spans="1:35" ht="18" hidden="1" customHeight="1" x14ac:dyDescent="0.15">
      <c r="A523" s="196"/>
      <c r="B523" s="196"/>
      <c r="C523" s="197"/>
      <c r="D523" s="198"/>
      <c r="E523" s="66"/>
      <c r="F523" s="199"/>
      <c r="G523" s="200"/>
      <c r="H523" s="297"/>
      <c r="V523" s="71" t="str">
        <f t="shared" si="157"/>
        <v/>
      </c>
      <c r="W523" s="70" t="str">
        <f t="shared" si="162"/>
        <v/>
      </c>
      <c r="X523" s="70" t="str">
        <f>IF(A523="","",W523&amp;"・"&amp;②元データ!$G$10)</f>
        <v/>
      </c>
      <c r="Y523" s="12" t="str">
        <f t="shared" si="159"/>
        <v/>
      </c>
      <c r="Z523" s="12" t="str">
        <f t="shared" si="160"/>
        <v/>
      </c>
      <c r="AA523" s="61" t="str">
        <f t="shared" si="161"/>
        <v/>
      </c>
      <c r="AB523" s="62"/>
      <c r="AC523" s="66"/>
      <c r="AD523" s="63"/>
      <c r="AE523" s="62" t="str">
        <f t="shared" si="152"/>
        <v/>
      </c>
      <c r="AF523" s="66" t="str">
        <f t="shared" si="153"/>
        <v/>
      </c>
      <c r="AG523" s="63" t="str">
        <f t="shared" si="154"/>
        <v/>
      </c>
      <c r="AH523" s="12" t="str">
        <f t="shared" si="155"/>
        <v/>
      </c>
      <c r="AI523" s="12" t="str">
        <f t="shared" si="158"/>
        <v/>
      </c>
    </row>
    <row r="524" spans="1:35" ht="18" hidden="1" customHeight="1" x14ac:dyDescent="0.15">
      <c r="A524" s="196"/>
      <c r="B524" s="196"/>
      <c r="C524" s="197"/>
      <c r="D524" s="198"/>
      <c r="E524" s="66"/>
      <c r="F524" s="199"/>
      <c r="G524" s="200"/>
      <c r="H524" s="297"/>
      <c r="V524" s="71" t="str">
        <f t="shared" si="157"/>
        <v/>
      </c>
      <c r="W524" s="70" t="str">
        <f t="shared" si="162"/>
        <v/>
      </c>
      <c r="X524" s="70" t="str">
        <f>IF(A524="","",W524&amp;"・"&amp;②元データ!$G$10)</f>
        <v/>
      </c>
      <c r="Y524" s="12" t="str">
        <f t="shared" si="159"/>
        <v/>
      </c>
      <c r="Z524" s="12" t="str">
        <f t="shared" si="160"/>
        <v/>
      </c>
      <c r="AA524" s="61" t="str">
        <f t="shared" si="161"/>
        <v/>
      </c>
      <c r="AB524" s="62"/>
      <c r="AC524" s="66"/>
      <c r="AD524" s="63"/>
      <c r="AE524" s="62" t="str">
        <f t="shared" si="152"/>
        <v/>
      </c>
      <c r="AF524" s="66" t="str">
        <f t="shared" si="153"/>
        <v/>
      </c>
      <c r="AG524" s="63" t="str">
        <f t="shared" si="154"/>
        <v/>
      </c>
      <c r="AH524" s="12" t="str">
        <f t="shared" si="155"/>
        <v/>
      </c>
      <c r="AI524" s="12" t="str">
        <f t="shared" si="158"/>
        <v/>
      </c>
    </row>
    <row r="525" spans="1:35" ht="18" hidden="1" customHeight="1" x14ac:dyDescent="0.15">
      <c r="A525" s="196"/>
      <c r="B525" s="196"/>
      <c r="C525" s="197"/>
      <c r="D525" s="198"/>
      <c r="E525" s="66"/>
      <c r="F525" s="199"/>
      <c r="G525" s="200"/>
      <c r="H525" s="297"/>
      <c r="V525" s="71" t="str">
        <f t="shared" si="157"/>
        <v/>
      </c>
      <c r="W525" s="70" t="str">
        <f t="shared" si="162"/>
        <v/>
      </c>
      <c r="X525" s="70" t="str">
        <f>IF(A525="","",W525&amp;"・"&amp;②元データ!$G$10)</f>
        <v/>
      </c>
      <c r="Y525" s="12" t="str">
        <f t="shared" si="159"/>
        <v/>
      </c>
      <c r="Z525" s="12" t="str">
        <f t="shared" si="160"/>
        <v/>
      </c>
      <c r="AA525" s="61" t="str">
        <f t="shared" si="161"/>
        <v/>
      </c>
      <c r="AB525" s="62"/>
      <c r="AC525" s="66"/>
      <c r="AD525" s="63"/>
      <c r="AE525" s="62" t="str">
        <f t="shared" si="152"/>
        <v/>
      </c>
      <c r="AF525" s="66" t="str">
        <f t="shared" si="153"/>
        <v/>
      </c>
      <c r="AG525" s="63" t="str">
        <f t="shared" si="154"/>
        <v/>
      </c>
      <c r="AH525" s="12" t="str">
        <f t="shared" si="155"/>
        <v/>
      </c>
      <c r="AI525" s="12" t="str">
        <f t="shared" si="158"/>
        <v/>
      </c>
    </row>
    <row r="527" spans="1:35" ht="23.25" customHeight="1" x14ac:dyDescent="0.15">
      <c r="A527" s="60">
        <f>A1</f>
        <v>2024</v>
      </c>
      <c r="B527" s="60" t="s">
        <v>2</v>
      </c>
      <c r="C527" s="193" t="str">
        <f>②元データ!$O$7&amp;②元データ!$C$7</f>
        <v>育苗計画</v>
      </c>
      <c r="D527" s="166"/>
      <c r="E527" s="60"/>
      <c r="F527" s="60"/>
      <c r="G527" s="85"/>
      <c r="H527" s="299"/>
      <c r="V527" s="92" t="e">
        <f>IF(Y527="","",$AH$2&amp;"・"&amp;Z527)</f>
        <v>#REF!</v>
      </c>
      <c r="W527" s="93" t="e">
        <f>IF(#REF!="","",Y527&amp;"・"&amp;V527)</f>
        <v>#REF!</v>
      </c>
      <c r="X527" s="93"/>
      <c r="Y527" s="64" t="e">
        <f>IF(#REF!="","",#REF!)</f>
        <v>#REF!</v>
      </c>
      <c r="Z527" s="64">
        <f>IF(A527="","",A527)</f>
        <v>2024</v>
      </c>
      <c r="AA527" s="94" t="str">
        <f>IF(B527="","",B527)</f>
        <v>年度</v>
      </c>
      <c r="AB527" s="95"/>
      <c r="AC527" s="64"/>
      <c r="AD527" s="95"/>
      <c r="AE527" s="95" t="str">
        <f t="shared" ref="AE527:AE538" si="163">IF(D527="","",D527)</f>
        <v/>
      </c>
      <c r="AF527" s="64" t="str">
        <f t="shared" ref="AF527:AF538" si="164">IF(E527="","",E527)</f>
        <v/>
      </c>
      <c r="AG527" s="95" t="str">
        <f t="shared" ref="AG527:AG538" si="165">IF(F527="","",F527)</f>
        <v/>
      </c>
      <c r="AH527" s="64" t="str">
        <f t="shared" ref="AH527:AH538" si="166">IF(G527="","",G527)</f>
        <v/>
      </c>
    </row>
    <row r="528" spans="1:35" ht="18" customHeight="1" x14ac:dyDescent="0.15">
      <c r="A528" s="109" t="s">
        <v>27</v>
      </c>
      <c r="B528" s="68"/>
      <c r="C528" s="12"/>
      <c r="D528" s="623" t="str">
        <f>"本年"&amp;②元データ!$O$7&amp;②元データ!$C$7</f>
        <v>本年育苗計画</v>
      </c>
      <c r="E528" s="624"/>
      <c r="F528" s="625"/>
      <c r="G528" s="12"/>
      <c r="H528" s="12" t="s">
        <v>192</v>
      </c>
      <c r="V528" s="13"/>
      <c r="W528" s="70"/>
      <c r="X528" s="70"/>
      <c r="Y528" s="12" t="str">
        <f t="shared" ref="Y528:Y540" si="167">IF(A528="","",A528)</f>
        <v>パターン</v>
      </c>
      <c r="Z528" s="12" t="str">
        <f t="shared" ref="Z528:Z540" si="168">IF(B528="","",B528)</f>
        <v/>
      </c>
      <c r="AA528" s="61" t="str">
        <f t="shared" ref="AA528:AA540" si="169">IF(C528="","",C528)</f>
        <v/>
      </c>
      <c r="AB528" s="62"/>
      <c r="AC528" s="66"/>
      <c r="AD528" s="63"/>
      <c r="AE528" s="62" t="str">
        <f t="shared" si="163"/>
        <v>本年育苗計画</v>
      </c>
      <c r="AF528" s="66" t="str">
        <f t="shared" si="164"/>
        <v/>
      </c>
      <c r="AG528" s="63" t="str">
        <f t="shared" si="165"/>
        <v/>
      </c>
      <c r="AH528" s="12" t="str">
        <f t="shared" si="166"/>
        <v/>
      </c>
      <c r="AI528" s="12" t="s">
        <v>0</v>
      </c>
    </row>
    <row r="529" spans="1:36" ht="18" customHeight="1" x14ac:dyDescent="0.15">
      <c r="A529" s="68" t="s">
        <v>180</v>
      </c>
      <c r="B529" s="68"/>
      <c r="C529" s="61"/>
      <c r="D529" s="442">
        <f>IF(③予定日及び時間!$F$24="","",③予定日及び時間!$F$24)</f>
        <v>45540</v>
      </c>
      <c r="E529" s="66"/>
      <c r="F529" s="442">
        <f>IF(③予定日及び時間!$H$24="","",③予定日及び時間!$H$24)</f>
        <v>45544</v>
      </c>
      <c r="G529" s="446">
        <f>IF(③予定日及び時間!$F$24="","",1)</f>
        <v>1</v>
      </c>
      <c r="H529" s="445">
        <f>IF(③予定日及び時間!$J$24="","",③予定日及び時間!$J$24)</f>
        <v>5</v>
      </c>
      <c r="V529" s="71" t="str">
        <f>IF(Y529="","",$AH$101&amp;"・"&amp;Z529)</f>
        <v>作業②・</v>
      </c>
      <c r="W529" s="70" t="str">
        <f t="shared" ref="W529:W540" si="170">IF(A529="","",Y529&amp;"・"&amp;V529)</f>
        <v>①・作業②・</v>
      </c>
      <c r="X529" s="70"/>
      <c r="Y529" s="12" t="str">
        <f t="shared" si="167"/>
        <v>①</v>
      </c>
      <c r="Z529" s="12" t="str">
        <f t="shared" si="168"/>
        <v/>
      </c>
      <c r="AA529" s="61" t="str">
        <f t="shared" si="169"/>
        <v/>
      </c>
      <c r="AB529" s="62"/>
      <c r="AC529" s="66"/>
      <c r="AD529" s="63"/>
      <c r="AE529" s="62">
        <f t="shared" si="163"/>
        <v>45540</v>
      </c>
      <c r="AF529" s="66" t="str">
        <f t="shared" si="164"/>
        <v/>
      </c>
      <c r="AG529" s="63">
        <f t="shared" si="165"/>
        <v>45544</v>
      </c>
      <c r="AH529" s="12">
        <f t="shared" si="166"/>
        <v>1</v>
      </c>
      <c r="AI529" s="12">
        <f>IF(H529="","",H529)</f>
        <v>5</v>
      </c>
      <c r="AJ529" s="34"/>
    </row>
    <row r="530" spans="1:36" ht="18" customHeight="1" x14ac:dyDescent="0.15">
      <c r="A530" s="68" t="s">
        <v>181</v>
      </c>
      <c r="B530" s="68"/>
      <c r="C530" s="61"/>
      <c r="D530" s="442">
        <f>IF(③予定日及び時間!$M$24="","",③予定日及び時間!$M$24)</f>
        <v>45555</v>
      </c>
      <c r="E530" s="66"/>
      <c r="F530" s="442">
        <f>IF(③予定日及び時間!$O$24="","",③予定日及び時間!$O$24)</f>
        <v>45559</v>
      </c>
      <c r="G530" s="446">
        <f>IF(③予定日及び時間!$M$24="","",1)</f>
        <v>1</v>
      </c>
      <c r="H530" s="445">
        <f>IF(③予定日及び時間!$Q$24="","",③予定日及び時間!$Q$24)</f>
        <v>5</v>
      </c>
      <c r="V530" s="71" t="str">
        <f t="shared" ref="V530:V538" si="171">IF(Y530="","",$AH$101&amp;"・"&amp;Z530)</f>
        <v>作業②・</v>
      </c>
      <c r="W530" s="70" t="str">
        <f t="shared" si="170"/>
        <v>②・作業②・</v>
      </c>
      <c r="X530" s="70"/>
      <c r="Y530" s="12" t="str">
        <f t="shared" si="167"/>
        <v>②</v>
      </c>
      <c r="Z530" s="12" t="str">
        <f t="shared" si="168"/>
        <v/>
      </c>
      <c r="AA530" s="61" t="str">
        <f t="shared" si="169"/>
        <v/>
      </c>
      <c r="AB530" s="62"/>
      <c r="AC530" s="66"/>
      <c r="AD530" s="63"/>
      <c r="AE530" s="62">
        <f t="shared" si="163"/>
        <v>45555</v>
      </c>
      <c r="AF530" s="66" t="str">
        <f t="shared" si="164"/>
        <v/>
      </c>
      <c r="AG530" s="63">
        <f t="shared" si="165"/>
        <v>45559</v>
      </c>
      <c r="AH530" s="12">
        <f t="shared" si="166"/>
        <v>1</v>
      </c>
      <c r="AI530" s="12">
        <f t="shared" ref="AI530:AI538" si="172">IF(H530="","",H530)</f>
        <v>5</v>
      </c>
    </row>
    <row r="531" spans="1:36" ht="18" customHeight="1" x14ac:dyDescent="0.15">
      <c r="A531" s="68" t="s">
        <v>182</v>
      </c>
      <c r="B531" s="68"/>
      <c r="C531" s="61"/>
      <c r="D531" s="442">
        <f>IF(③予定日及び時間!$T$24="","",③予定日及び時間!$T$24)</f>
        <v>45566</v>
      </c>
      <c r="E531" s="66"/>
      <c r="F531" s="442">
        <f>IF(③予定日及び時間!$V$24="","",③予定日及び時間!$V$24)</f>
        <v>45569</v>
      </c>
      <c r="G531" s="446">
        <f>IF(③予定日及び時間!$T$24="","",1)</f>
        <v>1</v>
      </c>
      <c r="H531" s="445">
        <f>IF(③予定日及び時間!$X$24="","",③予定日及び時間!$X$24)</f>
        <v>5</v>
      </c>
      <c r="V531" s="71" t="str">
        <f t="shared" si="171"/>
        <v>作業②・</v>
      </c>
      <c r="W531" s="70" t="str">
        <f t="shared" si="170"/>
        <v>③・作業②・</v>
      </c>
      <c r="X531" s="70"/>
      <c r="Y531" s="12" t="str">
        <f t="shared" si="167"/>
        <v>③</v>
      </c>
      <c r="Z531" s="12" t="str">
        <f t="shared" si="168"/>
        <v/>
      </c>
      <c r="AA531" s="61" t="str">
        <f t="shared" si="169"/>
        <v/>
      </c>
      <c r="AB531" s="62"/>
      <c r="AC531" s="66"/>
      <c r="AD531" s="63"/>
      <c r="AE531" s="62">
        <f t="shared" si="163"/>
        <v>45566</v>
      </c>
      <c r="AF531" s="66" t="str">
        <f t="shared" si="164"/>
        <v/>
      </c>
      <c r="AG531" s="63">
        <f t="shared" si="165"/>
        <v>45569</v>
      </c>
      <c r="AH531" s="12">
        <f t="shared" si="166"/>
        <v>1</v>
      </c>
      <c r="AI531" s="12">
        <f t="shared" si="172"/>
        <v>5</v>
      </c>
    </row>
    <row r="532" spans="1:36" ht="18" customHeight="1" x14ac:dyDescent="0.15">
      <c r="A532" s="68" t="s">
        <v>183</v>
      </c>
      <c r="B532" s="68"/>
      <c r="C532" s="61"/>
      <c r="D532" s="442" t="str">
        <f>IF(③予定日及び時間!$AA$24="","",③予定日及び時間!$AA$24)</f>
        <v/>
      </c>
      <c r="E532" s="66"/>
      <c r="F532" s="442" t="str">
        <f>IF(③予定日及び時間!$AC$24="","",③予定日及び時間!$AC$24)</f>
        <v/>
      </c>
      <c r="G532" s="446" t="str">
        <f>IF(③予定日及び時間!$AA$24="","",1)</f>
        <v/>
      </c>
      <c r="H532" s="445">
        <f>IF(③予定日及び時間!$AE$24="","",③予定日及び時間!$AE$24)</f>
        <v>0</v>
      </c>
      <c r="V532" s="71" t="str">
        <f t="shared" si="171"/>
        <v>作業②・</v>
      </c>
      <c r="W532" s="70" t="str">
        <f t="shared" si="170"/>
        <v>④・作業②・</v>
      </c>
      <c r="X532" s="70"/>
      <c r="Y532" s="12" t="str">
        <f t="shared" si="167"/>
        <v>④</v>
      </c>
      <c r="Z532" s="12" t="str">
        <f t="shared" si="168"/>
        <v/>
      </c>
      <c r="AA532" s="61" t="str">
        <f t="shared" si="169"/>
        <v/>
      </c>
      <c r="AB532" s="62"/>
      <c r="AC532" s="66"/>
      <c r="AD532" s="63"/>
      <c r="AE532" s="62" t="str">
        <f t="shared" si="163"/>
        <v/>
      </c>
      <c r="AF532" s="66" t="str">
        <f t="shared" si="164"/>
        <v/>
      </c>
      <c r="AG532" s="63" t="str">
        <f t="shared" si="165"/>
        <v/>
      </c>
      <c r="AH532" s="12" t="str">
        <f t="shared" si="166"/>
        <v/>
      </c>
      <c r="AI532" s="12">
        <f t="shared" si="172"/>
        <v>0</v>
      </c>
    </row>
    <row r="533" spans="1:36" ht="18" customHeight="1" x14ac:dyDescent="0.15">
      <c r="A533" s="68" t="s">
        <v>184</v>
      </c>
      <c r="B533" s="68"/>
      <c r="C533" s="61"/>
      <c r="D533" s="442" t="str">
        <f>IF(③予定日及び時間!$AH$24="","",③予定日及び時間!$AH$24)</f>
        <v/>
      </c>
      <c r="E533" s="66"/>
      <c r="F533" s="442" t="str">
        <f>IF(③予定日及び時間!$AJ$24="","",③予定日及び時間!$AJ$24)</f>
        <v/>
      </c>
      <c r="G533" s="446" t="str">
        <f>IF(③予定日及び時間!$AH$24="","",1)</f>
        <v/>
      </c>
      <c r="H533" s="445">
        <f>IF(③予定日及び時間!$AL$24="","",③予定日及び時間!$AL$24)</f>
        <v>0</v>
      </c>
      <c r="V533" s="71" t="str">
        <f t="shared" si="171"/>
        <v>作業②・</v>
      </c>
      <c r="W533" s="70" t="str">
        <f t="shared" si="170"/>
        <v>⑤・作業②・</v>
      </c>
      <c r="X533" s="70"/>
      <c r="Y533" s="12" t="str">
        <f t="shared" si="167"/>
        <v>⑤</v>
      </c>
      <c r="Z533" s="12" t="str">
        <f t="shared" si="168"/>
        <v/>
      </c>
      <c r="AA533" s="61" t="str">
        <f t="shared" si="169"/>
        <v/>
      </c>
      <c r="AB533" s="62"/>
      <c r="AC533" s="66"/>
      <c r="AD533" s="63"/>
      <c r="AE533" s="62" t="str">
        <f t="shared" si="163"/>
        <v/>
      </c>
      <c r="AF533" s="66" t="str">
        <f t="shared" si="164"/>
        <v/>
      </c>
      <c r="AG533" s="63" t="str">
        <f t="shared" si="165"/>
        <v/>
      </c>
      <c r="AH533" s="12" t="str">
        <f t="shared" si="166"/>
        <v/>
      </c>
      <c r="AI533" s="12">
        <f t="shared" si="172"/>
        <v>0</v>
      </c>
    </row>
    <row r="534" spans="1:36" ht="18" customHeight="1" x14ac:dyDescent="0.15">
      <c r="A534" s="68" t="s">
        <v>185</v>
      </c>
      <c r="B534" s="68"/>
      <c r="C534" s="61"/>
      <c r="D534" s="442" t="str">
        <f>IF(③予定日及び時間!$AO$24="","",③予定日及び時間!$AO$24)</f>
        <v/>
      </c>
      <c r="E534" s="66"/>
      <c r="F534" s="442" t="str">
        <f>IF(③予定日及び時間!$AQ$24="","",③予定日及び時間!$AQ$24)</f>
        <v/>
      </c>
      <c r="G534" s="446" t="str">
        <f>IF(③予定日及び時間!$AO$24="","",1)</f>
        <v/>
      </c>
      <c r="H534" s="445">
        <f>IF(③予定日及び時間!$AS$24="","",③予定日及び時間!$AS$24)</f>
        <v>0</v>
      </c>
      <c r="V534" s="71" t="str">
        <f t="shared" si="171"/>
        <v>作業②・</v>
      </c>
      <c r="W534" s="70" t="str">
        <f t="shared" si="170"/>
        <v>⑥・作業②・</v>
      </c>
      <c r="X534" s="70"/>
      <c r="Y534" s="12" t="str">
        <f t="shared" si="167"/>
        <v>⑥</v>
      </c>
      <c r="Z534" s="12" t="str">
        <f t="shared" si="168"/>
        <v/>
      </c>
      <c r="AA534" s="61" t="str">
        <f t="shared" si="169"/>
        <v/>
      </c>
      <c r="AB534" s="62"/>
      <c r="AC534" s="66"/>
      <c r="AD534" s="63"/>
      <c r="AE534" s="62" t="str">
        <f t="shared" si="163"/>
        <v/>
      </c>
      <c r="AF534" s="66" t="str">
        <f t="shared" si="164"/>
        <v/>
      </c>
      <c r="AG534" s="63" t="str">
        <f t="shared" si="165"/>
        <v/>
      </c>
      <c r="AH534" s="12" t="str">
        <f t="shared" si="166"/>
        <v/>
      </c>
      <c r="AI534" s="12">
        <f t="shared" si="172"/>
        <v>0</v>
      </c>
    </row>
    <row r="535" spans="1:36" ht="18" customHeight="1" x14ac:dyDescent="0.15">
      <c r="A535" s="68" t="s">
        <v>186</v>
      </c>
      <c r="B535" s="68"/>
      <c r="C535" s="61"/>
      <c r="D535" s="442" t="str">
        <f>IF(③予定日及び時間!$F$25="","",③予定日及び時間!$F$25)</f>
        <v/>
      </c>
      <c r="E535" s="66"/>
      <c r="F535" s="442" t="str">
        <f>IF(③予定日及び時間!$H$25="","",③予定日及び時間!$H$25)</f>
        <v/>
      </c>
      <c r="G535" s="446" t="str">
        <f>IF(③予定日及び時間!$F$25="","",1)</f>
        <v/>
      </c>
      <c r="H535" s="445">
        <f>IF(③予定日及び時間!$J$25="","",③予定日及び時間!$J$25)</f>
        <v>0</v>
      </c>
      <c r="V535" s="71" t="str">
        <f t="shared" si="171"/>
        <v>作業②・</v>
      </c>
      <c r="W535" s="70" t="str">
        <f t="shared" si="170"/>
        <v>⑦・作業②・</v>
      </c>
      <c r="X535" s="70"/>
      <c r="Y535" s="12" t="str">
        <f t="shared" si="167"/>
        <v>⑦</v>
      </c>
      <c r="Z535" s="12" t="str">
        <f t="shared" si="168"/>
        <v/>
      </c>
      <c r="AA535" s="61" t="str">
        <f t="shared" si="169"/>
        <v/>
      </c>
      <c r="AB535" s="62"/>
      <c r="AC535" s="66"/>
      <c r="AD535" s="63"/>
      <c r="AE535" s="62" t="str">
        <f t="shared" si="163"/>
        <v/>
      </c>
      <c r="AF535" s="66" t="str">
        <f t="shared" si="164"/>
        <v/>
      </c>
      <c r="AG535" s="63" t="str">
        <f t="shared" si="165"/>
        <v/>
      </c>
      <c r="AH535" s="12" t="str">
        <f t="shared" si="166"/>
        <v/>
      </c>
      <c r="AI535" s="12">
        <f t="shared" si="172"/>
        <v>0</v>
      </c>
    </row>
    <row r="536" spans="1:36" ht="18" customHeight="1" x14ac:dyDescent="0.15">
      <c r="A536" s="68" t="s">
        <v>187</v>
      </c>
      <c r="B536" s="68"/>
      <c r="C536" s="61"/>
      <c r="D536" s="442" t="str">
        <f>IF(③予定日及び時間!$M$25="","",③予定日及び時間!$M$25)</f>
        <v/>
      </c>
      <c r="E536" s="66"/>
      <c r="F536" s="442" t="str">
        <f>IF(③予定日及び時間!$O$25="","",③予定日及び時間!$O$25)</f>
        <v/>
      </c>
      <c r="G536" s="446" t="str">
        <f>IF(③予定日及び時間!$M$25="","",1)</f>
        <v/>
      </c>
      <c r="H536" s="445">
        <f>IF(③予定日及び時間!$Q$25="","",③予定日及び時間!$Q$25)</f>
        <v>0</v>
      </c>
      <c r="V536" s="71" t="str">
        <f t="shared" si="171"/>
        <v>作業②・</v>
      </c>
      <c r="W536" s="70" t="str">
        <f t="shared" si="170"/>
        <v>⑧・作業②・</v>
      </c>
      <c r="X536" s="70"/>
      <c r="Y536" s="12" t="str">
        <f t="shared" si="167"/>
        <v>⑧</v>
      </c>
      <c r="Z536" s="12" t="str">
        <f t="shared" si="168"/>
        <v/>
      </c>
      <c r="AA536" s="61" t="str">
        <f t="shared" si="169"/>
        <v/>
      </c>
      <c r="AB536" s="62"/>
      <c r="AC536" s="66"/>
      <c r="AD536" s="63"/>
      <c r="AE536" s="62" t="str">
        <f t="shared" si="163"/>
        <v/>
      </c>
      <c r="AF536" s="66" t="str">
        <f t="shared" si="164"/>
        <v/>
      </c>
      <c r="AG536" s="63" t="str">
        <f t="shared" si="165"/>
        <v/>
      </c>
      <c r="AH536" s="12" t="str">
        <f t="shared" si="166"/>
        <v/>
      </c>
      <c r="AI536" s="12">
        <f t="shared" si="172"/>
        <v>0</v>
      </c>
    </row>
    <row r="537" spans="1:36" ht="18" customHeight="1" x14ac:dyDescent="0.15">
      <c r="A537" s="68" t="s">
        <v>188</v>
      </c>
      <c r="B537" s="68"/>
      <c r="C537" s="61"/>
      <c r="D537" s="442" t="str">
        <f>IF(③予定日及び時間!$T$25="","",③予定日及び時間!$T$25)</f>
        <v/>
      </c>
      <c r="E537" s="66"/>
      <c r="F537" s="442" t="str">
        <f>IF(③予定日及び時間!$V$25="","",③予定日及び時間!$V$25)</f>
        <v/>
      </c>
      <c r="G537" s="446" t="str">
        <f>IF(③予定日及び時間!$T$25="","",1)</f>
        <v/>
      </c>
      <c r="H537" s="445">
        <f>IF(③予定日及び時間!$X$25="","",③予定日及び時間!$X$25)</f>
        <v>0</v>
      </c>
      <c r="V537" s="71" t="str">
        <f t="shared" si="171"/>
        <v>作業②・</v>
      </c>
      <c r="W537" s="70" t="str">
        <f t="shared" si="170"/>
        <v>⑨・作業②・</v>
      </c>
      <c r="X537" s="70"/>
      <c r="Y537" s="12" t="str">
        <f t="shared" si="167"/>
        <v>⑨</v>
      </c>
      <c r="Z537" s="12" t="str">
        <f t="shared" si="168"/>
        <v/>
      </c>
      <c r="AA537" s="61" t="str">
        <f t="shared" si="169"/>
        <v/>
      </c>
      <c r="AB537" s="62"/>
      <c r="AC537" s="66"/>
      <c r="AD537" s="63"/>
      <c r="AE537" s="62" t="str">
        <f t="shared" si="163"/>
        <v/>
      </c>
      <c r="AF537" s="66" t="str">
        <f t="shared" si="164"/>
        <v/>
      </c>
      <c r="AG537" s="63" t="str">
        <f t="shared" si="165"/>
        <v/>
      </c>
      <c r="AH537" s="12" t="str">
        <f t="shared" si="166"/>
        <v/>
      </c>
      <c r="AI537" s="12">
        <f t="shared" si="172"/>
        <v>0</v>
      </c>
    </row>
    <row r="538" spans="1:36" ht="18" customHeight="1" x14ac:dyDescent="0.15">
      <c r="A538" s="68" t="s">
        <v>189</v>
      </c>
      <c r="B538" s="68"/>
      <c r="C538" s="61"/>
      <c r="D538" s="442" t="str">
        <f>IF(③予定日及び時間!$AA$25="","",③予定日及び時間!$AA$25)</f>
        <v/>
      </c>
      <c r="E538" s="66"/>
      <c r="F538" s="442" t="str">
        <f>IF(③予定日及び時間!$AC$25="","",③予定日及び時間!$AC$25)</f>
        <v/>
      </c>
      <c r="G538" s="446" t="str">
        <f>IF(③予定日及び時間!$AA$25="","",1)</f>
        <v/>
      </c>
      <c r="H538" s="445">
        <f>IF(③予定日及び時間!$AE$25="","",③予定日及び時間!$AE$25)</f>
        <v>0</v>
      </c>
      <c r="V538" s="71" t="str">
        <f t="shared" si="171"/>
        <v>作業②・</v>
      </c>
      <c r="W538" s="70" t="str">
        <f t="shared" si="170"/>
        <v>⑩・作業②・</v>
      </c>
      <c r="X538" s="70"/>
      <c r="Y538" s="12" t="str">
        <f t="shared" si="167"/>
        <v>⑩</v>
      </c>
      <c r="Z538" s="12" t="str">
        <f t="shared" si="168"/>
        <v/>
      </c>
      <c r="AA538" s="61" t="str">
        <f t="shared" si="169"/>
        <v/>
      </c>
      <c r="AB538" s="62" t="e">
        <f>IF(#REF!="","",#REF!)</f>
        <v>#REF!</v>
      </c>
      <c r="AC538" s="66" t="e">
        <f>IF(#REF!="","",#REF!)</f>
        <v>#REF!</v>
      </c>
      <c r="AD538" s="63" t="e">
        <f>IF(#REF!="","",#REF!)</f>
        <v>#REF!</v>
      </c>
      <c r="AE538" s="62" t="str">
        <f t="shared" si="163"/>
        <v/>
      </c>
      <c r="AF538" s="66" t="str">
        <f t="shared" si="164"/>
        <v/>
      </c>
      <c r="AG538" s="63" t="str">
        <f t="shared" si="165"/>
        <v/>
      </c>
      <c r="AH538" s="12" t="str">
        <f t="shared" si="166"/>
        <v/>
      </c>
      <c r="AI538" s="12">
        <f t="shared" si="172"/>
        <v>0</v>
      </c>
    </row>
    <row r="539" spans="1:36" ht="18" customHeight="1" x14ac:dyDescent="0.15">
      <c r="A539" s="68" t="s">
        <v>190</v>
      </c>
      <c r="B539" s="68"/>
      <c r="C539" s="61"/>
      <c r="D539" s="442" t="str">
        <f>IF(③予定日及び時間!$AH$25="","",③予定日及び時間!$AH$25)</f>
        <v/>
      </c>
      <c r="E539" s="66"/>
      <c r="F539" s="442" t="str">
        <f>IF(③予定日及び時間!$AJ$25="","",③予定日及び時間!$AJ$25)</f>
        <v/>
      </c>
      <c r="G539" s="446" t="str">
        <f>IF(③予定日及び時間!$AH$25="","",1)</f>
        <v/>
      </c>
      <c r="H539" s="445">
        <f>IF(③予定日及び時間!$AL$25="","",③予定日及び時間!$AL$25)</f>
        <v>0</v>
      </c>
      <c r="V539" s="71" t="str">
        <f t="shared" ref="V539:V540" si="173">IF(Y539="","",$AH$101&amp;"・"&amp;Z539)</f>
        <v>作業②・</v>
      </c>
      <c r="W539" s="70" t="str">
        <f t="shared" si="170"/>
        <v>⑪・作業②・</v>
      </c>
      <c r="X539" s="70"/>
      <c r="Y539" s="12" t="str">
        <f t="shared" si="167"/>
        <v>⑪</v>
      </c>
      <c r="Z539" s="12" t="str">
        <f t="shared" si="168"/>
        <v/>
      </c>
      <c r="AA539" s="61" t="str">
        <f t="shared" si="169"/>
        <v/>
      </c>
      <c r="AB539" s="62" t="e">
        <f>IF(#REF!="","",#REF!)</f>
        <v>#REF!</v>
      </c>
      <c r="AC539" s="66" t="e">
        <f>IF(#REF!="","",#REF!)</f>
        <v>#REF!</v>
      </c>
      <c r="AD539" s="63" t="e">
        <f>IF(#REF!="","",#REF!)</f>
        <v>#REF!</v>
      </c>
      <c r="AE539" s="62" t="str">
        <f t="shared" ref="AE539:AE540" si="174">IF(D539="","",D539)</f>
        <v/>
      </c>
      <c r="AF539" s="66" t="str">
        <f t="shared" ref="AF539:AF540" si="175">IF(E539="","",E539)</f>
        <v/>
      </c>
      <c r="AG539" s="63" t="str">
        <f t="shared" ref="AG539:AG540" si="176">IF(F539="","",F539)</f>
        <v/>
      </c>
      <c r="AH539" s="12" t="str">
        <f t="shared" ref="AH539:AH540" si="177">IF(G539="","",G539)</f>
        <v/>
      </c>
      <c r="AI539" s="12">
        <f t="shared" ref="AI539:AI540" si="178">IF(H539="","",H539)</f>
        <v>0</v>
      </c>
    </row>
    <row r="540" spans="1:36" ht="18" customHeight="1" x14ac:dyDescent="0.15">
      <c r="A540" s="68" t="s">
        <v>191</v>
      </c>
      <c r="B540" s="68"/>
      <c r="C540" s="61"/>
      <c r="D540" s="442" t="str">
        <f>IF(③予定日及び時間!$AO$25="","",③予定日及び時間!$AO$25)</f>
        <v/>
      </c>
      <c r="E540" s="66"/>
      <c r="F540" s="442" t="str">
        <f>IF(③予定日及び時間!$AQ$25="","",③予定日及び時間!$AQ$25)</f>
        <v/>
      </c>
      <c r="G540" s="446" t="str">
        <f>IF(③予定日及び時間!$AO$25="","",1)</f>
        <v/>
      </c>
      <c r="H540" s="445">
        <f>IF(③予定日及び時間!$AS$25="","",③予定日及び時間!$AS$25)</f>
        <v>0</v>
      </c>
      <c r="V540" s="71" t="str">
        <f t="shared" si="173"/>
        <v>作業②・</v>
      </c>
      <c r="W540" s="70" t="str">
        <f t="shared" si="170"/>
        <v>⑫・作業②・</v>
      </c>
      <c r="X540" s="70"/>
      <c r="Y540" s="12" t="str">
        <f t="shared" si="167"/>
        <v>⑫</v>
      </c>
      <c r="Z540" s="12" t="str">
        <f t="shared" si="168"/>
        <v/>
      </c>
      <c r="AA540" s="61" t="str">
        <f t="shared" si="169"/>
        <v/>
      </c>
      <c r="AB540" s="62" t="e">
        <f>IF(#REF!="","",#REF!)</f>
        <v>#REF!</v>
      </c>
      <c r="AC540" s="66" t="e">
        <f>IF(#REF!="","",#REF!)</f>
        <v>#REF!</v>
      </c>
      <c r="AD540" s="63" t="e">
        <f>IF(#REF!="","",#REF!)</f>
        <v>#REF!</v>
      </c>
      <c r="AE540" s="62" t="str">
        <f t="shared" si="174"/>
        <v/>
      </c>
      <c r="AF540" s="66" t="str">
        <f t="shared" si="175"/>
        <v/>
      </c>
      <c r="AG540" s="63" t="str">
        <f t="shared" si="176"/>
        <v/>
      </c>
      <c r="AH540" s="12" t="str">
        <f t="shared" si="177"/>
        <v/>
      </c>
      <c r="AI540" s="12">
        <f t="shared" si="178"/>
        <v>0</v>
      </c>
    </row>
  </sheetData>
  <mergeCells count="31">
    <mergeCell ref="AB183:AD198"/>
    <mergeCell ref="AB202:AD202"/>
    <mergeCell ref="V1:AD1"/>
    <mergeCell ref="D102:F102"/>
    <mergeCell ref="J9:L9"/>
    <mergeCell ref="J3:T4"/>
    <mergeCell ref="AB3:AD3"/>
    <mergeCell ref="J57:L57"/>
    <mergeCell ref="AB4:AD19"/>
    <mergeCell ref="AB20:AD35"/>
    <mergeCell ref="AB36:AD51"/>
    <mergeCell ref="AB52:AD67"/>
    <mergeCell ref="AB68:AD83"/>
    <mergeCell ref="AB84:AD99"/>
    <mergeCell ref="AB102:AD102"/>
    <mergeCell ref="D528:F528"/>
    <mergeCell ref="D474:F474"/>
    <mergeCell ref="D420:F420"/>
    <mergeCell ref="AE3:AG3"/>
    <mergeCell ref="D3:F3"/>
    <mergeCell ref="AE102:AG102"/>
    <mergeCell ref="D202:F202"/>
    <mergeCell ref="D301:F301"/>
    <mergeCell ref="AB103:AD118"/>
    <mergeCell ref="AB119:AD134"/>
    <mergeCell ref="AE202:AG202"/>
    <mergeCell ref="AB301:AD301"/>
    <mergeCell ref="AE301:AG301"/>
    <mergeCell ref="AB135:AD150"/>
    <mergeCell ref="AB151:AD166"/>
    <mergeCell ref="AB167:AD182"/>
  </mergeCells>
  <phoneticPr fontId="1"/>
  <pageMargins left="0.9055118110236221" right="0.70866141732283472" top="0.74803149606299213" bottom="0.74803149606299213" header="0.31496062992125984" footer="0.31496062992125984"/>
  <pageSetup paperSize="9" scale="87" orientation="portrait" r:id="rId1"/>
  <headerFooter>
    <oddFooter>&amp;R&amp;A</oddFooter>
  </headerFooter>
  <rowBreaks count="5" manualBreakCount="5">
    <brk id="100" max="7" man="1"/>
    <brk id="199" max="16383" man="1"/>
    <brk id="247" max="16383" man="1"/>
    <brk id="298" max="16383" man="1"/>
    <brk id="33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利用する前に</vt:lpstr>
      <vt:lpstr>①作業計画表</vt:lpstr>
      <vt:lpstr>②元データ</vt:lpstr>
      <vt:lpstr>③予定日及び時間</vt:lpstr>
      <vt:lpstr>OP　聞き取り用紙</vt:lpstr>
      <vt:lpstr>OP 数式例</vt:lpstr>
      <vt:lpstr>(参考)本年作業予定</vt:lpstr>
      <vt:lpstr>'(参考)本年作業予定'!Print_Area</vt:lpstr>
      <vt:lpstr>①作業計画表!Print_Area</vt:lpstr>
      <vt:lpstr>②元データ!Print_Area</vt:lpstr>
      <vt:lpstr>'OP 数式例'!Print_Area</vt:lpstr>
      <vt:lpstr>利用する前に!Print_Area</vt:lpstr>
    </vt:vector>
  </TitlesOfParts>
  <Company>愛知県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fukuoka</dc:creator>
  <cp:lastModifiedBy>荒巻　忍</cp:lastModifiedBy>
  <cp:lastPrinted>2025-03-03T04:49:25Z</cp:lastPrinted>
  <dcterms:created xsi:type="dcterms:W3CDTF">2016-11-11T04:28:04Z</dcterms:created>
  <dcterms:modified xsi:type="dcterms:W3CDTF">2025-03-12T01:47:58Z</dcterms:modified>
</cp:coreProperties>
</file>