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4★③完成版データ（事業ごと）\01上水道\"/>
    </mc:Choice>
  </mc:AlternateContent>
  <workbookProtection workbookAlgorithmName="SHA-512" workbookHashValue="uWGl3XaRsxcHUUFbr4wf9jLTpu1IYhk4sbXX+bIYa6HvJ09GDZ+UtxxoRQSkDT0fSUjc6WNj046j122H9IYyaA==" workbookSaltValue="F6d6b1AQXocQDn/v3yOOD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<sst xmlns="http://schemas.openxmlformats.org/spreadsheetml/2006/main" count="228" uniqueCount="114">
  <si>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</si>
  <si>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</si>
  <si>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</si>
  <si>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</si>
  <si>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</si>
  <si>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</si>
  <si>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</si>
  <si>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</si>
  <si>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</si>
  <si>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</si>
  <si>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</si>
  <si>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</si>
  <si>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</si>
  <si>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</si>
  <si>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</si>
  <si>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</si>
  <si>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</si>
  <si>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</si>
  <si>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</si>
  <si>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</si>
  <si>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</si>
  <si>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</si>
  <si>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</si>
  <si>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</si>
  <si>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</si>
  <si>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</si>
  <si>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</si>
  <si>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</si>
  <si>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</si>
  <si>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</si>
  <si>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</si>
  <si>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</si>
  <si>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</si>
  <si>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</si>
  <si>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</si>
  <si>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</si>
  <si>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</si>
  <si>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</si>
  <si>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</si>
  <si>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</si>
  <si>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</si>
  <si>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</si>
  <si>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</si>
  <si>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</si>
  <si>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</si>
  <si>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</si>
  <si>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</si>
  <si>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</si>
  <si>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</si>
  <si>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</si>
  <si>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</si>
  <si>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</si>
  <si>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</si>
  <si>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</si>
  <si>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</si>
  <si>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</si>
  <si>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</si>
  <si>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</si>
  <si>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</si>
  <si>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</si>
  <si>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</si>
  <si>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</si>
  <si>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</si>
  <si>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</si>
  <si>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</si>
  <si>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</si>
  <si>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</si>
  <si>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</si>
  <si>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</si>
  <si>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</si>
  <si>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</si>
  <si>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</si>
  <si>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</si>
  <si>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</si>
  <si>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</si>
  <si>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</si>
  <si>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</si>
  <si>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</si>
  <si>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</si>
  <si>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</si>
  <si>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</si>
  <si>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</si>
  <si>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</si>
  <si>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</si>
  <si>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</si>
  <si>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</si>
  <si>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</si>
  <si>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</si>
  <si>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</si>
  <si>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</si>
  <si>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</si>
  <si>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</si>
  <si>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</si>
  <si>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清須市</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</si>
  <si>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</si>
  <si>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</si>
  <si>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</si>
  <si>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</si>
  <si>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</si>
  <si>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</si>
  <si>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</si>
  <si>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</si>
  <si>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</si>
  <si>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</si>
  <si>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</si>
  <si>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</si>
  <si>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</si>
  <si>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</si>
  <si>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</si>
  <si>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</si>
  <si>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</si>
  <si>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・「①経常収支比率」は、112.30であり経営成績は良好である。また、「②累積欠損金比率」は欠損金が発生していないことを示している。
・「⑤料金回収率」は全国平均より高く、「⑥給水原価」は全国平均より低いため、一見すると健全であるように思われるものの、「③流動比率」が年々目減りし、充分な更新投資が行えていない状況にあり、減価償却費の計上が抑えられているためである（「2. 老朽化の状況について」で詳述）。
・「④企業債残高対給水収益比率」は、平成8年度以降、企業債の借り入れを行っておらず、償還が進んでいるため、減少している。一方で、前述した「③流動比率」が目減りしているため、資金調達が課題である。
・「⑦施設利用率」は、元々の配水能力が高い施設であり、給水区域内の人口変動や季節利用量によっても大きく左右されるものの、給水区域内に配水施設が1箇所しか無く、類似団体及び全国平均値を下回る利用率であるため、今後、施設規模について検討していく必要があると考える。
・「⑧有収率」は、毎事業年度95%以上となっており、高い捕捉率と言える。</t>
    <rPh sb="21" eb="23">
      <t>ケイエイ</t>
    </rPh>
    <rPh sb="23" eb="25">
      <t>セイセキ</t>
    </rPh>
    <rPh sb="26" eb="28">
      <t>リョウコウ</t>
    </rPh>
    <rPh sb="37" eb="39">
      <t>ルイセキ</t>
    </rPh>
    <rPh sb="39" eb="41">
      <t>ケッソン</t>
    </rPh>
    <rPh sb="41" eb="42">
      <t>キン</t>
    </rPh>
    <rPh sb="42" eb="44">
      <t>ヒリツ</t>
    </rPh>
    <rPh sb="46" eb="48">
      <t>ケッソン</t>
    </rPh>
    <rPh sb="48" eb="49">
      <t>キン</t>
    </rPh>
    <rPh sb="50" eb="52">
      <t>ハッセイ</t>
    </rPh>
    <rPh sb="60" eb="61">
      <t>シメ</t>
    </rPh>
    <rPh sb="77" eb="79">
      <t>ゼンコク</t>
    </rPh>
    <rPh sb="79" eb="81">
      <t>ヘイキン</t>
    </rPh>
    <rPh sb="83" eb="84">
      <t>タカ</t>
    </rPh>
    <rPh sb="94" eb="96">
      <t>ゼンコク</t>
    </rPh>
    <rPh sb="96" eb="98">
      <t>ヘイキン</t>
    </rPh>
    <rPh sb="100" eb="101">
      <t>ヒク</t>
    </rPh>
    <rPh sb="105" eb="107">
      <t>イッケン</t>
    </rPh>
    <rPh sb="110" eb="112">
      <t>ケンゼン</t>
    </rPh>
    <rPh sb="118" eb="119">
      <t>オモ</t>
    </rPh>
    <rPh sb="134" eb="136">
      <t>ネンネン</t>
    </rPh>
    <rPh sb="136" eb="138">
      <t>メベ</t>
    </rPh>
    <rPh sb="141" eb="143">
      <t>ジュウブン</t>
    </rPh>
    <rPh sb="144" eb="146">
      <t>コウシン</t>
    </rPh>
    <rPh sb="146" eb="148">
      <t>トウシ</t>
    </rPh>
    <rPh sb="149" eb="150">
      <t>オコナ</t>
    </rPh>
    <rPh sb="155" eb="157">
      <t>ジョウキョウ</t>
    </rPh>
    <rPh sb="161" eb="163">
      <t>ゲンカ</t>
    </rPh>
    <rPh sb="163" eb="165">
      <t>ショウキャク</t>
    </rPh>
    <rPh sb="165" eb="166">
      <t>ヒ</t>
    </rPh>
    <rPh sb="167" eb="169">
      <t>ケイジョウ</t>
    </rPh>
    <rPh sb="170" eb="171">
      <t>オサ</t>
    </rPh>
    <rPh sb="187" eb="190">
      <t>ロウキュウカ</t>
    </rPh>
    <rPh sb="191" eb="193">
      <t>ジョウキョウ</t>
    </rPh>
    <rPh sb="199" eb="201">
      <t>ショウジュツ</t>
    </rPh>
    <rPh sb="246" eb="248">
      <t>ショウカン</t>
    </rPh>
    <rPh sb="249" eb="250">
      <t>スス</t>
    </rPh>
    <rPh sb="257" eb="259">
      <t>ゲンショウ</t>
    </rPh>
    <rPh sb="264" eb="266">
      <t>イッポウ</t>
    </rPh>
    <rPh sb="268" eb="270">
      <t>ゼンジュツ</t>
    </rPh>
    <rPh sb="280" eb="282">
      <t>メベ</t>
    </rPh>
    <rPh sb="290" eb="292">
      <t>シキン</t>
    </rPh>
    <rPh sb="292" eb="294">
      <t>チョウタツ</t>
    </rPh>
    <rPh sb="295" eb="297">
      <t>カダイ</t>
    </rPh>
    <rPh sb="450" eb="452">
      <t>イジョウ</t>
    </rPh>
    <rPh sb="459" eb="460">
      <t>タカ</t>
    </rPh>
    <rPh sb="461" eb="463">
      <t>ホソク</t>
    </rPh>
    <rPh sb="463" eb="464">
      <t>リツ</t>
    </rPh>
    <rPh sb="465" eb="466">
      <t>イ</t>
    </rPh>
    <phoneticPr fontId="4"/>
  </si>
  <si>
    <t>・「①有形固定資産減価償却率」が50%超えていること、「②管路経年化率」は60%を超えており、充分な更新投資ができていない。これは、経営の安定を優先的に考え、投資を抑制したためである。
・「③管路更新率」については、平成28年度より「清須市春日地区配水管路等耐震化計画」に基づき、配水管路網の耐震化事業に着手しており、これらの進捗を反映して改善されている。</t>
    <rPh sb="19" eb="20">
      <t>コ</t>
    </rPh>
    <rPh sb="41" eb="42">
      <t>コ</t>
    </rPh>
    <rPh sb="47" eb="49">
      <t>ジュウブン</t>
    </rPh>
    <rPh sb="50" eb="52">
      <t>コウシン</t>
    </rPh>
    <rPh sb="52" eb="54">
      <t>トウシ</t>
    </rPh>
    <rPh sb="82" eb="84">
      <t>ヨクセイ</t>
    </rPh>
    <phoneticPr fontId="4"/>
  </si>
  <si>
    <t>・単年度の収支は黒字を継続しており、収益的収支（損益計算書）上は健全な状態であるものの、投資とのバランスを大きく欠き、施設の老朽化が深刻な状況となっている。
・流動比率が低いことから更新投資に係る資金調達が課題であり、老朽化に比して十分な更新投資が行えていないことが経営上の課題である。
・更新事業の増加は、収益に与える影響も少なくなく、経営は次第に悪化していくと予想されることから、平成30年度に経営戦略を策定し、新たな企業債の借入、一般会計からの繰入、近隣事業体との事業統合、広域化の推進を視野に入れた経営の健全化を進めていく必要がある。なお、経営戦略は令和5年度に見直しを行う予定である。</t>
    <rPh sb="18" eb="20">
      <t>シュウエキ</t>
    </rPh>
    <rPh sb="20" eb="21">
      <t>テキ</t>
    </rPh>
    <rPh sb="21" eb="23">
      <t>シュウシ</t>
    </rPh>
    <rPh sb="24" eb="26">
      <t>ソンエキ</t>
    </rPh>
    <rPh sb="26" eb="29">
      <t>ケイサンショ</t>
    </rPh>
    <rPh sb="30" eb="31">
      <t>ジョウ</t>
    </rPh>
    <rPh sb="35" eb="37">
      <t>ジョウタイ</t>
    </rPh>
    <rPh sb="59" eb="61">
      <t>シセツ</t>
    </rPh>
    <rPh sb="80" eb="82">
      <t>リュウドウ</t>
    </rPh>
    <rPh sb="82" eb="84">
      <t>ヒリツ</t>
    </rPh>
    <rPh sb="85" eb="86">
      <t>ヒク</t>
    </rPh>
    <rPh sb="96" eb="97">
      <t>カカ</t>
    </rPh>
    <rPh sb="98" eb="100">
      <t>シキン</t>
    </rPh>
    <rPh sb="100" eb="102">
      <t>チョウタツ</t>
    </rPh>
    <rPh sb="103" eb="105">
      <t>カダイ</t>
    </rPh>
    <rPh sb="109" eb="112">
      <t>ロウキュウカ</t>
    </rPh>
    <rPh sb="113" eb="114">
      <t>ヒ</t>
    </rPh>
    <rPh sb="116" eb="118">
      <t>ジュウブン</t>
    </rPh>
    <rPh sb="119" eb="121">
      <t>コウシン</t>
    </rPh>
    <rPh sb="121" eb="123">
      <t>トウシ</t>
    </rPh>
    <rPh sb="124" eb="125">
      <t>オコナ</t>
    </rPh>
    <rPh sb="133" eb="135">
      <t>ケイエイ</t>
    </rPh>
    <rPh sb="135" eb="136">
      <t>ジョウ</t>
    </rPh>
    <rPh sb="137" eb="139">
      <t>カダイ</t>
    </rPh>
    <rPh sb="192" eb="194">
      <t>ヘイセイ</t>
    </rPh>
    <rPh sb="196" eb="198">
      <t>ネンド</t>
    </rPh>
    <rPh sb="289" eb="29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</si>
</sst>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0.84</c:v>
                </c:pt>
                <c:pt idx="1">
                  <c:v>0.52</c:v>
                </c:pt>
                <c:pt idx="2">
                  <c:v>0.59</c:v>
                </c:pt>
                <c:pt idx="3" formatCode="#,##0.00;&quot;△&quot;#,##0.00">
                  <c:v>0</c:v>
                </c:pt>
                <c:pt idx="4">
                  <c:v>1.46</c:v>
                </c:pt>
              </c:numCache>
            </c:numRef>
          </c:val>
          <c:extLst>
            <c:ext xmlns:c16="http://schemas.microsoft.com/office/drawing/2014/chart" uri="{C3380CC4-5D6E-409C-BE32-E72D297353CC}">
              <c16:uniqueId val="{00000000-F5C6-48C8-BB2E-6F984E576C6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F5C6-48C8-BB2E-6F984E576C6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45.48</c:v>
                </c:pt>
                <c:pt idx="1">
                  <c:v>45.99</c:v>
                </c:pt>
                <c:pt idx="2">
                  <c:v>46.33</c:v>
                </c:pt>
                <c:pt idx="3">
                  <c:v>44.61</c:v>
                </c:pt>
                <c:pt idx="4">
                  <c:v>46.39</c:v>
                </c:pt>
              </c:numCache>
            </c:numRef>
          </c:val>
          <c:extLst>
            <c:ext xmlns:c16="http://schemas.microsoft.com/office/drawing/2014/chart" uri="{C3380CC4-5D6E-409C-BE32-E72D297353CC}">
              <c16:uniqueId val="{00000000-20F6-4F47-BA47-70ACC60A43F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20F6-4F47-BA47-70ACC60A43F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98.25</c:v>
                </c:pt>
                <c:pt idx="1">
                  <c:v>96.4</c:v>
                </c:pt>
                <c:pt idx="2">
                  <c:v>95.94</c:v>
                </c:pt>
                <c:pt idx="3">
                  <c:v>96.35</c:v>
                </c:pt>
                <c:pt idx="4">
                  <c:v>95.22</c:v>
                </c:pt>
              </c:numCache>
            </c:numRef>
          </c:val>
          <c:extLst>
            <c:ext xmlns:c16="http://schemas.microsoft.com/office/drawing/2014/chart" uri="{C3380CC4-5D6E-409C-BE32-E72D297353CC}">
              <c16:uniqueId val="{00000000-FF5E-4070-B570-AA4B44ECFF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FF5E-4070-B570-AA4B44ECFF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111.7</c:v>
                </c:pt>
                <c:pt idx="1">
                  <c:v>116.74</c:v>
                </c:pt>
                <c:pt idx="2">
                  <c:v>110.42</c:v>
                </c:pt>
                <c:pt idx="3">
                  <c:v>108.91</c:v>
                </c:pt>
                <c:pt idx="4">
                  <c:v>112.3</c:v>
                </c:pt>
              </c:numCache>
            </c:numRef>
          </c:val>
          <c:extLst>
            <c:ext xmlns:c16="http://schemas.microsoft.com/office/drawing/2014/chart" uri="{C3380CC4-5D6E-409C-BE32-E72D297353CC}">
              <c16:uniqueId val="{00000000-2225-4937-BD9F-AFE35DE2033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2225-4937-BD9F-AFE35DE2033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53.73</c:v>
                </c:pt>
                <c:pt idx="1">
                  <c:v>54.04</c:v>
                </c:pt>
                <c:pt idx="2">
                  <c:v>54.56</c:v>
                </c:pt>
                <c:pt idx="3">
                  <c:v>55.24</c:v>
                </c:pt>
                <c:pt idx="4">
                  <c:v>55</c:v>
                </c:pt>
              </c:numCache>
            </c:numRef>
          </c:val>
          <c:extLst>
            <c:ext xmlns:c16="http://schemas.microsoft.com/office/drawing/2014/chart" uri="{C3380CC4-5D6E-409C-BE32-E72D297353CC}">
              <c16:uniqueId val="{00000000-8486-484C-B3FA-B122CD75470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8486-484C-B3FA-B122CD75470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51.41</c:v>
                </c:pt>
                <c:pt idx="1">
                  <c:v>56.88</c:v>
                </c:pt>
                <c:pt idx="2">
                  <c:v>50.91</c:v>
                </c:pt>
                <c:pt idx="3">
                  <c:v>61.74</c:v>
                </c:pt>
                <c:pt idx="4">
                  <c:v>61.48</c:v>
                </c:pt>
              </c:numCache>
            </c:numRef>
          </c:val>
          <c:extLst>
            <c:ext xmlns:c16="http://schemas.microsoft.com/office/drawing/2014/chart" uri="{C3380CC4-5D6E-409C-BE32-E72D297353CC}">
              <c16:uniqueId val="{00000000-64C2-4A8F-8C0A-D1CBF7E8EA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64C2-4A8F-8C0A-D1CBF7E8EA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B3-4921-8CEB-F451AA4298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F7B3-4921-8CEB-F451AA4298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446.86</c:v>
                </c:pt>
                <c:pt idx="1">
                  <c:v>257.37</c:v>
                </c:pt>
                <c:pt idx="2">
                  <c:v>264.45999999999998</c:v>
                </c:pt>
                <c:pt idx="3">
                  <c:v>180.24</c:v>
                </c:pt>
                <c:pt idx="4">
                  <c:v>129.69</c:v>
                </c:pt>
              </c:numCache>
            </c:numRef>
          </c:val>
          <c:extLst>
            <c:ext xmlns:c16="http://schemas.microsoft.com/office/drawing/2014/chart" uri="{C3380CC4-5D6E-409C-BE32-E72D297353CC}">
              <c16:uniqueId val="{00000000-37A9-4343-8830-21A7D7CD98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37A9-4343-8830-21A7D7CD98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202.18</c:v>
                </c:pt>
                <c:pt idx="1">
                  <c:v>179.67</c:v>
                </c:pt>
                <c:pt idx="2">
                  <c:v>153.16</c:v>
                </c:pt>
                <c:pt idx="3">
                  <c:v>131.84</c:v>
                </c:pt>
                <c:pt idx="4">
                  <c:v>102.99</c:v>
                </c:pt>
              </c:numCache>
            </c:numRef>
          </c:val>
          <c:extLst>
            <c:ext xmlns:c16="http://schemas.microsoft.com/office/drawing/2014/chart" uri="{C3380CC4-5D6E-409C-BE32-E72D297353CC}">
              <c16:uniqueId val="{00000000-7C3E-4AD8-A488-473121BD24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7C3E-4AD8-A488-473121BD24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112.06</c:v>
                </c:pt>
                <c:pt idx="1">
                  <c:v>118.04</c:v>
                </c:pt>
                <c:pt idx="2">
                  <c:v>111.04</c:v>
                </c:pt>
                <c:pt idx="3">
                  <c:v>109.25</c:v>
                </c:pt>
                <c:pt idx="4">
                  <c:v>112.81</c:v>
                </c:pt>
              </c:numCache>
            </c:numRef>
          </c:val>
          <c:extLst>
            <c:ext xmlns:c16="http://schemas.microsoft.com/office/drawing/2014/chart" uri="{C3380CC4-5D6E-409C-BE32-E72D297353CC}">
              <c16:uniqueId val="{00000000-DEA8-44D7-96B6-C3F8DBA928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DEA8-44D7-96B6-C3F8DBA928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165.3</c:v>
                </c:pt>
                <c:pt idx="1">
                  <c:v>155.47</c:v>
                </c:pt>
                <c:pt idx="2">
                  <c:v>164.35</c:v>
                </c:pt>
                <c:pt idx="3">
                  <c:v>163.46</c:v>
                </c:pt>
                <c:pt idx="4">
                  <c:v>151.71</c:v>
                </c:pt>
              </c:numCache>
            </c:numRef>
          </c:val>
          <c:extLst>
            <c:ext xmlns:c16="http://schemas.microsoft.com/office/drawing/2014/chart" uri="{C3380CC4-5D6E-409C-BE32-E72D297353CC}">
              <c16:uniqueId val="{00000000-9812-4805-99C6-3D97FA49F42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9812-4805-99C6-3D97FA49F42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愛知県　清須市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69422</v>
      </c>
      <c r="AM8" s="61"/>
      <c r="AN8" s="61"/>
      <c r="AO8" s="61"/>
      <c r="AP8" s="61"/>
      <c r="AQ8" s="61"/>
      <c r="AR8" s="61"/>
      <c r="AS8" s="61"/>
      <c r="AT8" s="52">
        <f>データ!$S$6</f>
        <v>17.350000000000001</v>
      </c>
      <c r="AU8" s="53"/>
      <c r="AV8" s="53"/>
      <c r="AW8" s="53"/>
      <c r="AX8" s="53"/>
      <c r="AY8" s="53"/>
      <c r="AZ8" s="53"/>
      <c r="BA8" s="53"/>
      <c r="BB8" s="54">
        <f>データ!$T$6</f>
        <v>4001.27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87.35</v>
      </c>
      <c r="J10" s="53"/>
      <c r="K10" s="53"/>
      <c r="L10" s="53"/>
      <c r="M10" s="53"/>
      <c r="N10" s="53"/>
      <c r="O10" s="64"/>
      <c r="P10" s="54">
        <f>データ!$P$6</f>
        <v>11.95</v>
      </c>
      <c r="Q10" s="54"/>
      <c r="R10" s="54"/>
      <c r="S10" s="54"/>
      <c r="T10" s="54"/>
      <c r="U10" s="54"/>
      <c r="V10" s="54"/>
      <c r="W10" s="61">
        <f>データ!$Q$6</f>
        <v>2425</v>
      </c>
      <c r="X10" s="61"/>
      <c r="Y10" s="61"/>
      <c r="Z10" s="61"/>
      <c r="AA10" s="61"/>
      <c r="AB10" s="61"/>
      <c r="AC10" s="61"/>
      <c r="AD10" s="2"/>
      <c r="AE10" s="2"/>
      <c r="AF10" s="2"/>
      <c r="AG10" s="2"/>
      <c r="AH10" s="4"/>
      <c r="AI10" s="4"/>
      <c r="AJ10" s="4"/>
      <c r="AK10" s="4"/>
      <c r="AL10" s="61">
        <f>データ!$U$6</f>
        <v>8276</v>
      </c>
      <c r="AM10" s="61"/>
      <c r="AN10" s="61"/>
      <c r="AO10" s="61"/>
      <c r="AP10" s="61"/>
      <c r="AQ10" s="61"/>
      <c r="AR10" s="61"/>
      <c r="AS10" s="61"/>
      <c r="AT10" s="52">
        <f>データ!$V$6</f>
        <v>4.01</v>
      </c>
      <c r="AU10" s="53"/>
      <c r="AV10" s="53"/>
      <c r="AW10" s="53"/>
      <c r="AX10" s="53"/>
      <c r="AY10" s="53"/>
      <c r="AZ10" s="53"/>
      <c r="BA10" s="53"/>
      <c r="BB10" s="54">
        <f>データ!$W$6</f>
        <v>2063.84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fUxUNjmln2p7dwBStKo74cjXoDqfqHNp864Svfb9dHLb450MZIhkfxWxGL+Fgyzqjq6Kcx37Cva5gWIT8MWuw==" saltValue="mCXGfqUdCgl3sv7aRhxaB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232335</v>
      </c>
      <c r="D6" s="34">
        <f t="shared" si="3"/>
        <v>46</v>
      </c>
      <c r="E6" s="34">
        <f t="shared" si="3"/>
        <v>1</v>
      </c>
      <c r="F6" s="34">
        <f t="shared" si="3"/>
        <v>0</v>
      </c>
      <c r="G6" s="34">
        <f t="shared" si="3"/>
        <v>1</v>
      </c>
      <c r="H6" s="34" t="str">
        <f t="shared" si="3"/>
        <v>愛知県　清須市</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87.35</v>
      </c>
      <c r="P6" s="35">
        <f t="shared" si="3"/>
        <v>11.95</v>
      </c>
      <c r="Q6" s="35">
        <f t="shared" si="3"/>
        <v>2425</v>
      </c>
      <c r="R6" s="35">
        <f t="shared" si="3"/>
        <v>69422</v>
      </c>
      <c r="S6" s="35">
        <f t="shared" si="3"/>
        <v>17.350000000000001</v>
      </c>
      <c r="T6" s="35">
        <f t="shared" si="3"/>
        <v>4001.27</v>
      </c>
      <c r="U6" s="35">
        <f t="shared" si="3"/>
        <v>8276</v>
      </c>
      <c r="V6" s="35">
        <f t="shared" si="3"/>
        <v>4.01</v>
      </c>
      <c r="W6" s="35">
        <f t="shared" si="3"/>
        <v>2063.84</v>
      </c>
      <c r="X6" s="36">
        <f>IF(X7="",NA(),X7)</f>
        <v>111.7</v>
      </c>
      <c r="Y6" s="36">
        <f t="shared" ref="Y6:AG6" si="4">IF(Y7="",NA(),Y7)</f>
        <v>116.74</v>
      </c>
      <c r="Z6" s="36">
        <f t="shared" si="4"/>
        <v>110.42</v>
      </c>
      <c r="AA6" s="36">
        <f t="shared" si="4"/>
        <v>108.91</v>
      </c>
      <c r="AB6" s="36">
        <f t="shared" si="4"/>
        <v>112.3</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446.86</v>
      </c>
      <c r="AU6" s="36">
        <f t="shared" ref="AU6:BC6" si="6">IF(AU7="",NA(),AU7)</f>
        <v>257.37</v>
      </c>
      <c r="AV6" s="36">
        <f t="shared" si="6"/>
        <v>264.45999999999998</v>
      </c>
      <c r="AW6" s="36">
        <f t="shared" si="6"/>
        <v>180.24</v>
      </c>
      <c r="AX6" s="36">
        <f t="shared" si="6"/>
        <v>129.69</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202.18</v>
      </c>
      <c r="BF6" s="36">
        <f t="shared" ref="BF6:BN6" si="7">IF(BF7="",NA(),BF7)</f>
        <v>179.67</v>
      </c>
      <c r="BG6" s="36">
        <f t="shared" si="7"/>
        <v>153.16</v>
      </c>
      <c r="BH6" s="36">
        <f t="shared" si="7"/>
        <v>131.84</v>
      </c>
      <c r="BI6" s="36">
        <f t="shared" si="7"/>
        <v>102.99</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112.06</v>
      </c>
      <c r="BQ6" s="36">
        <f t="shared" ref="BQ6:BY6" si="8">IF(BQ7="",NA(),BQ7)</f>
        <v>118.04</v>
      </c>
      <c r="BR6" s="36">
        <f t="shared" si="8"/>
        <v>111.04</v>
      </c>
      <c r="BS6" s="36">
        <f t="shared" si="8"/>
        <v>109.25</v>
      </c>
      <c r="BT6" s="36">
        <f t="shared" si="8"/>
        <v>112.81</v>
      </c>
      <c r="BU6" s="36">
        <f t="shared" si="8"/>
        <v>93.28</v>
      </c>
      <c r="BV6" s="36">
        <f t="shared" si="8"/>
        <v>87.51</v>
      </c>
      <c r="BW6" s="36">
        <f t="shared" si="8"/>
        <v>84.77</v>
      </c>
      <c r="BX6" s="36">
        <f t="shared" si="8"/>
        <v>87.11</v>
      </c>
      <c r="BY6" s="36">
        <f t="shared" si="8"/>
        <v>82.78</v>
      </c>
      <c r="BZ6" s="35" t="str">
        <f>IF(BZ7="","",IF(BZ7="-","【-】","【"&amp;SUBSTITUTE(TEXT(BZ7,"#,##0.00"),"-","△")&amp;"】"))</f>
        <v>【100.05】</v>
      </c>
      <c r="CA6" s="36">
        <f>IF(CA7="",NA(),CA7)</f>
        <v>165.3</v>
      </c>
      <c r="CB6" s="36">
        <f t="shared" ref="CB6:CJ6" si="9">IF(CB7="",NA(),CB7)</f>
        <v>155.47</v>
      </c>
      <c r="CC6" s="36">
        <f t="shared" si="9"/>
        <v>164.35</v>
      </c>
      <c r="CD6" s="36">
        <f t="shared" si="9"/>
        <v>163.46</v>
      </c>
      <c r="CE6" s="36">
        <f t="shared" si="9"/>
        <v>151.71</v>
      </c>
      <c r="CF6" s="36">
        <f t="shared" si="9"/>
        <v>208.29</v>
      </c>
      <c r="CG6" s="36">
        <f t="shared" si="9"/>
        <v>218.42</v>
      </c>
      <c r="CH6" s="36">
        <f t="shared" si="9"/>
        <v>227.27</v>
      </c>
      <c r="CI6" s="36">
        <f t="shared" si="9"/>
        <v>223.98</v>
      </c>
      <c r="CJ6" s="36">
        <f t="shared" si="9"/>
        <v>225.09</v>
      </c>
      <c r="CK6" s="35" t="str">
        <f>IF(CK7="","",IF(CK7="-","【-】","【"&amp;SUBSTITUTE(TEXT(CK7,"#,##0.00"),"-","△")&amp;"】"))</f>
        <v>【166.40】</v>
      </c>
      <c r="CL6" s="36">
        <f>IF(CL7="",NA(),CL7)</f>
        <v>45.48</v>
      </c>
      <c r="CM6" s="36">
        <f t="shared" ref="CM6:CU6" si="10">IF(CM7="",NA(),CM7)</f>
        <v>45.99</v>
      </c>
      <c r="CN6" s="36">
        <f t="shared" si="10"/>
        <v>46.33</v>
      </c>
      <c r="CO6" s="36">
        <f t="shared" si="10"/>
        <v>44.61</v>
      </c>
      <c r="CP6" s="36">
        <f t="shared" si="10"/>
        <v>46.39</v>
      </c>
      <c r="CQ6" s="36">
        <f t="shared" si="10"/>
        <v>49.32</v>
      </c>
      <c r="CR6" s="36">
        <f t="shared" si="10"/>
        <v>50.24</v>
      </c>
      <c r="CS6" s="36">
        <f t="shared" si="10"/>
        <v>50.29</v>
      </c>
      <c r="CT6" s="36">
        <f t="shared" si="10"/>
        <v>49.64</v>
      </c>
      <c r="CU6" s="36">
        <f t="shared" si="10"/>
        <v>49.38</v>
      </c>
      <c r="CV6" s="35" t="str">
        <f>IF(CV7="","",IF(CV7="-","【-】","【"&amp;SUBSTITUTE(TEXT(CV7,"#,##0.00"),"-","△")&amp;"】"))</f>
        <v>【60.69】</v>
      </c>
      <c r="CW6" s="36">
        <f>IF(CW7="",NA(),CW7)</f>
        <v>98.25</v>
      </c>
      <c r="CX6" s="36">
        <f t="shared" ref="CX6:DF6" si="11">IF(CX7="",NA(),CX7)</f>
        <v>96.4</v>
      </c>
      <c r="CY6" s="36">
        <f t="shared" si="11"/>
        <v>95.94</v>
      </c>
      <c r="CZ6" s="36">
        <f t="shared" si="11"/>
        <v>96.35</v>
      </c>
      <c r="DA6" s="36">
        <f t="shared" si="11"/>
        <v>95.22</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53.73</v>
      </c>
      <c r="DI6" s="36">
        <f t="shared" ref="DI6:DQ6" si="12">IF(DI7="",NA(),DI7)</f>
        <v>54.04</v>
      </c>
      <c r="DJ6" s="36">
        <f t="shared" si="12"/>
        <v>54.56</v>
      </c>
      <c r="DK6" s="36">
        <f t="shared" si="12"/>
        <v>55.24</v>
      </c>
      <c r="DL6" s="36">
        <f t="shared" si="12"/>
        <v>55</v>
      </c>
      <c r="DM6" s="36">
        <f t="shared" si="12"/>
        <v>48.3</v>
      </c>
      <c r="DN6" s="36">
        <f t="shared" si="12"/>
        <v>45.14</v>
      </c>
      <c r="DO6" s="36">
        <f t="shared" si="12"/>
        <v>45.85</v>
      </c>
      <c r="DP6" s="36">
        <f t="shared" si="12"/>
        <v>47.31</v>
      </c>
      <c r="DQ6" s="36">
        <f t="shared" si="12"/>
        <v>47.5</v>
      </c>
      <c r="DR6" s="35" t="str">
        <f>IF(DR7="","",IF(DR7="-","【-】","【"&amp;SUBSTITUTE(TEXT(DR7,"#,##0.00"),"-","△")&amp;"】"))</f>
        <v>【50.19】</v>
      </c>
      <c r="DS6" s="36">
        <f>IF(DS7="",NA(),DS7)</f>
        <v>51.41</v>
      </c>
      <c r="DT6" s="36">
        <f t="shared" ref="DT6:EB6" si="13">IF(DT7="",NA(),DT7)</f>
        <v>56.88</v>
      </c>
      <c r="DU6" s="36">
        <f t="shared" si="13"/>
        <v>50.91</v>
      </c>
      <c r="DV6" s="36">
        <f t="shared" si="13"/>
        <v>61.74</v>
      </c>
      <c r="DW6" s="36">
        <f t="shared" si="13"/>
        <v>61.48</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0.84</v>
      </c>
      <c r="EE6" s="36">
        <f t="shared" ref="EE6:EM6" si="14">IF(EE7="",NA(),EE7)</f>
        <v>0.52</v>
      </c>
      <c r="EF6" s="36">
        <f t="shared" si="14"/>
        <v>0.59</v>
      </c>
      <c r="EG6" s="35">
        <f t="shared" si="14"/>
        <v>0</v>
      </c>
      <c r="EH6" s="36">
        <f t="shared" si="14"/>
        <v>1.46</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232335</v>
      </c>
      <c r="D7" s="38">
        <v>46</v>
      </c>
      <c r="E7" s="38">
        <v>1</v>
      </c>
      <c r="F7" s="38">
        <v>0</v>
      </c>
      <c r="G7" s="38">
        <v>1</v>
      </c>
      <c r="H7" s="38" t="s">
        <v>93</v>
      </c>
      <c r="I7" s="38" t="s">
        <v>94</v>
      </c>
      <c r="J7" s="38" t="s">
        <v>95</v>
      </c>
      <c r="K7" s="38" t="s">
        <v>96</v>
      </c>
      <c r="L7" s="38" t="s">
        <v>97</v>
      </c>
      <c r="M7" s="38" t="s">
        <v>98</v>
      </c>
      <c r="N7" s="39" t="s">
        <v>99</v>
      </c>
      <c r="O7" s="39">
        <v>87.35</v>
      </c>
      <c r="P7" s="39">
        <v>11.95</v>
      </c>
      <c r="Q7" s="39">
        <v>2425</v>
      </c>
      <c r="R7" s="39">
        <v>69422</v>
      </c>
      <c r="S7" s="39">
        <v>17.350000000000001</v>
      </c>
      <c r="T7" s="39">
        <v>4001.27</v>
      </c>
      <c r="U7" s="39">
        <v>8276</v>
      </c>
      <c r="V7" s="39">
        <v>4.01</v>
      </c>
      <c r="W7" s="39">
        <v>2063.84</v>
      </c>
      <c r="X7" s="39">
        <v>111.7</v>
      </c>
      <c r="Y7" s="39">
        <v>116.74</v>
      </c>
      <c r="Z7" s="39">
        <v>110.42</v>
      </c>
      <c r="AA7" s="39">
        <v>108.91</v>
      </c>
      <c r="AB7" s="39">
        <v>112.3</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446.86</v>
      </c>
      <c r="AU7" s="39">
        <v>257.37</v>
      </c>
      <c r="AV7" s="39">
        <v>264.45999999999998</v>
      </c>
      <c r="AW7" s="39">
        <v>180.24</v>
      </c>
      <c r="AX7" s="39">
        <v>129.69</v>
      </c>
      <c r="AY7" s="39">
        <v>371.89</v>
      </c>
      <c r="AZ7" s="39">
        <v>293.23</v>
      </c>
      <c r="BA7" s="39">
        <v>300.14</v>
      </c>
      <c r="BB7" s="39">
        <v>301.04000000000002</v>
      </c>
      <c r="BC7" s="39">
        <v>305.08</v>
      </c>
      <c r="BD7" s="39">
        <v>260.31</v>
      </c>
      <c r="BE7" s="39">
        <v>202.18</v>
      </c>
      <c r="BF7" s="39">
        <v>179.67</v>
      </c>
      <c r="BG7" s="39">
        <v>153.16</v>
      </c>
      <c r="BH7" s="39">
        <v>131.84</v>
      </c>
      <c r="BI7" s="39">
        <v>102.99</v>
      </c>
      <c r="BJ7" s="39">
        <v>483.11</v>
      </c>
      <c r="BK7" s="39">
        <v>542.29999999999995</v>
      </c>
      <c r="BL7" s="39">
        <v>566.65</v>
      </c>
      <c r="BM7" s="39">
        <v>551.62</v>
      </c>
      <c r="BN7" s="39">
        <v>585.59</v>
      </c>
      <c r="BO7" s="39">
        <v>275.67</v>
      </c>
      <c r="BP7" s="39">
        <v>112.06</v>
      </c>
      <c r="BQ7" s="39">
        <v>118.04</v>
      </c>
      <c r="BR7" s="39">
        <v>111.04</v>
      </c>
      <c r="BS7" s="39">
        <v>109.25</v>
      </c>
      <c r="BT7" s="39">
        <v>112.81</v>
      </c>
      <c r="BU7" s="39">
        <v>93.28</v>
      </c>
      <c r="BV7" s="39">
        <v>87.51</v>
      </c>
      <c r="BW7" s="39">
        <v>84.77</v>
      </c>
      <c r="BX7" s="39">
        <v>87.11</v>
      </c>
      <c r="BY7" s="39">
        <v>82.78</v>
      </c>
      <c r="BZ7" s="39">
        <v>100.05</v>
      </c>
      <c r="CA7" s="39">
        <v>165.3</v>
      </c>
      <c r="CB7" s="39">
        <v>155.47</v>
      </c>
      <c r="CC7" s="39">
        <v>164.35</v>
      </c>
      <c r="CD7" s="39">
        <v>163.46</v>
      </c>
      <c r="CE7" s="39">
        <v>151.71</v>
      </c>
      <c r="CF7" s="39">
        <v>208.29</v>
      </c>
      <c r="CG7" s="39">
        <v>218.42</v>
      </c>
      <c r="CH7" s="39">
        <v>227.27</v>
      </c>
      <c r="CI7" s="39">
        <v>223.98</v>
      </c>
      <c r="CJ7" s="39">
        <v>225.09</v>
      </c>
      <c r="CK7" s="39">
        <v>166.4</v>
      </c>
      <c r="CL7" s="39">
        <v>45.48</v>
      </c>
      <c r="CM7" s="39">
        <v>45.99</v>
      </c>
      <c r="CN7" s="39">
        <v>46.33</v>
      </c>
      <c r="CO7" s="39">
        <v>44.61</v>
      </c>
      <c r="CP7" s="39">
        <v>46.39</v>
      </c>
      <c r="CQ7" s="39">
        <v>49.32</v>
      </c>
      <c r="CR7" s="39">
        <v>50.24</v>
      </c>
      <c r="CS7" s="39">
        <v>50.29</v>
      </c>
      <c r="CT7" s="39">
        <v>49.64</v>
      </c>
      <c r="CU7" s="39">
        <v>49.38</v>
      </c>
      <c r="CV7" s="39">
        <v>60.69</v>
      </c>
      <c r="CW7" s="39">
        <v>98.25</v>
      </c>
      <c r="CX7" s="39">
        <v>96.4</v>
      </c>
      <c r="CY7" s="39">
        <v>95.94</v>
      </c>
      <c r="CZ7" s="39">
        <v>96.35</v>
      </c>
      <c r="DA7" s="39">
        <v>95.22</v>
      </c>
      <c r="DB7" s="39">
        <v>79.34</v>
      </c>
      <c r="DC7" s="39">
        <v>78.650000000000006</v>
      </c>
      <c r="DD7" s="39">
        <v>77.73</v>
      </c>
      <c r="DE7" s="39">
        <v>78.09</v>
      </c>
      <c r="DF7" s="39">
        <v>78.010000000000005</v>
      </c>
      <c r="DG7" s="39">
        <v>89.82</v>
      </c>
      <c r="DH7" s="39">
        <v>53.73</v>
      </c>
      <c r="DI7" s="39">
        <v>54.04</v>
      </c>
      <c r="DJ7" s="39">
        <v>54.56</v>
      </c>
      <c r="DK7" s="39">
        <v>55.24</v>
      </c>
      <c r="DL7" s="39">
        <v>55</v>
      </c>
      <c r="DM7" s="39">
        <v>48.3</v>
      </c>
      <c r="DN7" s="39">
        <v>45.14</v>
      </c>
      <c r="DO7" s="39">
        <v>45.85</v>
      </c>
      <c r="DP7" s="39">
        <v>47.31</v>
      </c>
      <c r="DQ7" s="39">
        <v>47.5</v>
      </c>
      <c r="DR7" s="39">
        <v>50.19</v>
      </c>
      <c r="DS7" s="39">
        <v>51.41</v>
      </c>
      <c r="DT7" s="39">
        <v>56.88</v>
      </c>
      <c r="DU7" s="39">
        <v>50.91</v>
      </c>
      <c r="DV7" s="39">
        <v>61.74</v>
      </c>
      <c r="DW7" s="39">
        <v>61.48</v>
      </c>
      <c r="DX7" s="39">
        <v>12.43</v>
      </c>
      <c r="DY7" s="39">
        <v>13.58</v>
      </c>
      <c r="DZ7" s="39">
        <v>14.13</v>
      </c>
      <c r="EA7" s="39">
        <v>16.77</v>
      </c>
      <c r="EB7" s="39">
        <v>17.399999999999999</v>
      </c>
      <c r="EC7" s="39">
        <v>20.63</v>
      </c>
      <c r="ED7" s="39">
        <v>0.84</v>
      </c>
      <c r="EE7" s="39">
        <v>0.52</v>
      </c>
      <c r="EF7" s="39">
        <v>0.59</v>
      </c>
      <c r="EG7" s="39">
        <v>0</v>
      </c>
      <c r="EH7" s="39">
        <v>1.46</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2021-12-03T06:51:46Z</dcterms:created>
  <dcterms:modified xsi:type="dcterms:W3CDTF">2022-01-28T06:37:11Z</dcterms:modified>
  <cp:category/>
</cp:coreProperties>
</file>